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xr:revisionPtr revIDLastSave="107" documentId="11_9A30B9174AF716D18CDADFFA99C44A5F41D39896" xr6:coauthVersionLast="47" xr6:coauthVersionMax="47" xr10:uidLastSave="{55B104D5-AFD8-4C3A-BDF4-4C1F6E35E4F3}"/>
  <bookViews>
    <workbookView xWindow="0" yWindow="0" windowWidth="0" windowHeight="0" firstSheet="11" activeTab="1" xr2:uid="{00000000-000D-0000-FFFF-FFFF00000000}"/>
  </bookViews>
  <sheets>
    <sheet name="Read Me" sheetId="1" r:id="rId1"/>
    <sheet name="Function Definitions" sheetId="2" r:id="rId2"/>
    <sheet name="0 Validations" sheetId="3" r:id="rId3"/>
    <sheet name="1 Participant Bill Impacts" sheetId="4" r:id="rId4"/>
    <sheet name="2 Rates Rev- IOU Only" sheetId="5" r:id="rId5"/>
    <sheet name="3.1 Funding Category" sheetId="6" r:id="rId6"/>
    <sheet name="3.2 Funding CCA_REN only" sheetId="7" r:id="rId7"/>
    <sheet name="4.1 Program Budget 2028-2031" sheetId="8" r:id="rId8"/>
    <sheet name="4.2 Sector Seg Budget 2032-2035" sheetId="9" r:id="rId9"/>
    <sheet name="4.3 TSB and C&amp;S Targets" sheetId="10" r:id="rId10"/>
    <sheet name="6 Statewide Programs" sheetId="11" r:id="rId11"/>
    <sheet name="Budget Filing Data" sheetId="12" r:id="rId12"/>
    <sheet name="7 PA PY Budget" sheetId="13" r:id="rId13"/>
    <sheet name="8 Cap &amp; Target " sheetId="14" r:id="rId14"/>
    <sheet name="9 Portfolio FTE and Budget" sheetId="15" r:id="rId15"/>
    <sheet name="10 Indicators &amp; Metrics" sheetId="16" r:id="rId16"/>
    <sheet name="11 Program Card" sheetId="17"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_123Graph_A" localSheetId="10">#REF!</definedName>
    <definedName name="__123Graph_A">'[1]All road-work file'!#REF!</definedName>
    <definedName name="__123Graph_X" localSheetId="10">#REF!</definedName>
    <definedName name="__123Graph_X">'[1]All road-work file'!#REF!</definedName>
    <definedName name="_12yrto100">#REF!</definedName>
    <definedName name="_12yrto60">#REF!</definedName>
    <definedName name="_3_IOU_and_POU_Rates">#REF!</definedName>
    <definedName name="_3yrto100">#REF!</definedName>
    <definedName name="_3yrto60">#REF!</definedName>
    <definedName name="_6yrto100">#REF!</definedName>
    <definedName name="_6yrto60">#REF!</definedName>
    <definedName name="_8yrt0100">#REF!</definedName>
    <definedName name="_9yrto100">#REF!</definedName>
    <definedName name="_9yrto60">#REF!</definedName>
    <definedName name="_AMO_UniqueIdentifier">"'7f26e32b-2cc9-4f43-881e-47427f0e1ea5'"</definedName>
    <definedName name="_Fill" localSheetId="10">#REF!</definedName>
    <definedName name="_Fill">[2]IWWABST!#REF!</definedName>
    <definedName name="_xlnm._FilterDatabase" localSheetId="5" hidden="1">'3.1 Funding Category'!$B$9:$H$82</definedName>
    <definedName name="_xlnm._FilterDatabase" localSheetId="7" hidden="1">'4.1 Program Budget 2028-2031'!$C$15:$AN$81</definedName>
    <definedName name="_xlnm._FilterDatabase" localSheetId="8" hidden="1">'4.2 Sector Seg Budget 2032-2035'!$C$12:$Q$108</definedName>
    <definedName name="_xlnm._FilterDatabase" localSheetId="11" hidden="1">'Budget Filing Data'!$B$9:$BD$314</definedName>
    <definedName name="_xlnm._FilterDatabase" localSheetId="14" hidden="1">'9 Portfolio FTE and Budget'!$B$9:$I$57</definedName>
    <definedName name="_xlnm._FilterDatabase" localSheetId="15" hidden="1">'10 Indicators &amp; Metrics'!$B$10:$AD$354</definedName>
    <definedName name="_xlnm._FilterDatabase" localSheetId="16" hidden="1">'11 Program Card'!$A$8:$AE$49</definedName>
    <definedName name="_Key1">#REF!</definedName>
    <definedName name="_Key2">#REF!</definedName>
    <definedName name="_MatMult_A">#REF!</definedName>
    <definedName name="_MatMult_AxB">#REF!</definedName>
    <definedName name="_MatMult_B">#REF!</definedName>
    <definedName name="_New1">#REF!</definedName>
    <definedName name="_Order1">255</definedName>
    <definedName name="_Order2">255</definedName>
    <definedName name="_Regression_Int">1</definedName>
    <definedName name="_SAS_empty_">#REF!</definedName>
    <definedName name="_Sort">#REF!</definedName>
    <definedName name="Account_Detail">#REF!</definedName>
    <definedName name="Account_Errors">#REF!</definedName>
    <definedName name="ACTION_FRACTION" localSheetId="10">#REF!</definedName>
    <definedName name="ACTION_FRACTION">'[3]BEARS Worksheet'!$T$85</definedName>
    <definedName name="adgadfghsfghb44">#REF!</definedName>
    <definedName name="bbbbb">#REF!</definedName>
    <definedName name="Budget___Expenditures______1">#REF!</definedName>
    <definedName name="CAlist">#REF!</definedName>
    <definedName name="Commitment_Type">#REF!</definedName>
    <definedName name="Consumption_Detail">#REF!</definedName>
    <definedName name="Cost_Scenario" localSheetId="10">#REF!</definedName>
    <definedName name="Cost_Scenario">'[4]Lists for Data Validation'!$O$3</definedName>
    <definedName name="County" localSheetId="10">#REF!</definedName>
    <definedName name="County">[5]CleanData!$Z$2</definedName>
    <definedName name="Countylookup" localSheetId="10">#REF!</definedName>
    <definedName name="Countylookup">[6]Finance!$A:$AF</definedName>
    <definedName name="Criteria_MI">#REF!</definedName>
    <definedName name="d">#REF!</definedName>
    <definedName name="DASFASDF">#REF!</definedName>
    <definedName name="data">#REF!</definedName>
    <definedName name="Database_MI">#REF!</definedName>
    <definedName name="Days">#REF!</definedName>
    <definedName name="DDD">#REF!</definedName>
    <definedName name="Demand_Reduction__Summer_Peak_kW___2">#REF!</definedName>
    <definedName name="Discount_Rate" localSheetId="10">#REF!</definedName>
    <definedName name="Discount_Rate">'[4]Project Level Details'!$I$22</definedName>
    <definedName name="Disrate">#REF!</definedName>
    <definedName name="DynCompany">"DPPI"</definedName>
    <definedName name="DynMajor">"Enter Pivot Title Here"</definedName>
    <definedName name="DynUser">"Steve"</definedName>
    <definedName name="EEGAVersion">#REF!</definedName>
    <definedName name="Elec_EndUse" localSheetId="10">#REF!</definedName>
    <definedName name="Elec_EndUse">'[7]01-2) End-Use Share'!$A$2:$I$67</definedName>
    <definedName name="Elec_GWh" localSheetId="10">#REF!</definedName>
    <definedName name="Elec_GWh">'[7]01-4) Electricity (GWh)'!$A$3:$AE$1851</definedName>
    <definedName name="Elec_GWh_17" localSheetId="10">#REF!</definedName>
    <definedName name="Elec_GWh_17">'[7]02-3) Elec Graph (17 NAICS)'!$A$74:$C$91</definedName>
    <definedName name="Elec_GWh_28" localSheetId="10">#REF!</definedName>
    <definedName name="Elec_GWh_28">'[7]02-2) Elec Graph (28 NAICS)'!$A$85:$C$113</definedName>
    <definedName name="Elec_GWh_46" localSheetId="10">#REF!</definedName>
    <definedName name="Elec_GWh_46">'[7]02-1) Elec Graph (46 NAICS)'!$A$103:$C$149</definedName>
    <definedName name="ELEC_Par_17" localSheetId="10">#REF!</definedName>
    <definedName name="ELEC_Par_17">'[7]02-3) Elec Graph (17 NAICS)'!$W$74:$Z$91</definedName>
    <definedName name="ELEC_Par_28" localSheetId="10">#REF!</definedName>
    <definedName name="ELEC_Par_28">'[7]02-2) Elec Graph (28 NAICS)'!$W$85:$Z$113</definedName>
    <definedName name="ELEC_Par_46" localSheetId="10">#REF!</definedName>
    <definedName name="ELEC_Par_46">'[7]02-1) Elec Graph (46 NAICS)'!$W$103:$Z$149</definedName>
    <definedName name="ELEC_Par_EI_17" localSheetId="10">#REF!</definedName>
    <definedName name="ELEC_Par_EI_17">'[7]02-3) Elec Graph (17 NAICS)'!$AF$74:$AI$91</definedName>
    <definedName name="ELEC_Par_EI_28" localSheetId="10">#REF!</definedName>
    <definedName name="ELEC_Par_EI_28">'[7]02-2) Elec Graph (28 NAICS)'!$AF$85:$AI$113</definedName>
    <definedName name="ELEC_Par_EI_46" localSheetId="10">#REF!</definedName>
    <definedName name="ELEC_Par_EI_46">'[7]02-1) Elec Graph (46 NAICS)'!$AF$103:$AI$149</definedName>
    <definedName name="Electric" localSheetId="10">#REF!</definedName>
    <definedName name="Electric">#REF!</definedName>
    <definedName name="Electric_only" localSheetId="10">#REF!</definedName>
    <definedName name="Electric_only">#REF!</definedName>
    <definedName name="Electricity_Escalation_Rate" localSheetId="10">#REF!</definedName>
    <definedName name="Electricity_Escalation_Rate">[4]Assumptions!$E$7</definedName>
    <definedName name="Energy_Savings__Net_Annual_kWh___2">#REF!</definedName>
    <definedName name="Enf60Never">#REF!</definedName>
    <definedName name="ExportRanges">#REF!</definedName>
    <definedName name="ExportRangeSeed">#REF!</definedName>
    <definedName name="Extract_MI">#REF!</definedName>
    <definedName name="Gas_EndUse" localSheetId="10">#REF!</definedName>
    <definedName name="Gas_EndUse">'[7]01-2) End-Use Share'!$K$2:$S$67</definedName>
    <definedName name="Gas_MMTherm" localSheetId="10">#REF!</definedName>
    <definedName name="Gas_MMTherm">'[7]01-5) Gas (MMTherm)'!$A$3:$AE$1587</definedName>
    <definedName name="Gas_MMTherm_17" localSheetId="10">#REF!</definedName>
    <definedName name="Gas_MMTherm_17">'[7]03-3) Gas Graph (17 NAICS)'!$A$74:$C$91</definedName>
    <definedName name="Gas_MMTherm_28" localSheetId="10">#REF!</definedName>
    <definedName name="Gas_MMTherm_28">'[7]03-2) Gas Graph (28 NAICS)'!$A$85:$C$113</definedName>
    <definedName name="Gas_MMTherm_46" localSheetId="10">#REF!</definedName>
    <definedName name="Gas_MMTherm_46">'[7]03-1) Gas Graph (46 NAICS)'!$A$103:$C$149</definedName>
    <definedName name="GAS_Par_17" localSheetId="10">#REF!</definedName>
    <definedName name="GAS_Par_17">'[7]03-3) Gas Graph (17 NAICS)'!$S$74:$V$91</definedName>
    <definedName name="GAS_Par_28" localSheetId="10">#REF!</definedName>
    <definedName name="GAS_Par_28">'[7]03-2) Gas Graph (28 NAICS)'!$S$85:$V$113</definedName>
    <definedName name="GAS_Par_46" localSheetId="10">#REF!</definedName>
    <definedName name="GAS_Par_46">'[7]03-1) Gas Graph (46 NAICS)'!$S$103:$V$149</definedName>
    <definedName name="GAS_Par_EI_17" localSheetId="10">#REF!</definedName>
    <definedName name="GAS_Par_EI_17">'[7]03-3) Gas Graph (17 NAICS)'!$AB$74:$AE$91</definedName>
    <definedName name="GAS_Par_EI_28" localSheetId="10">#REF!</definedName>
    <definedName name="GAS_Par_EI_28">'[7]03-2) Gas Graph (28 NAICS)'!$AB$85:$AE$113</definedName>
    <definedName name="GAS_Par_EI_46" localSheetId="10">#REF!</definedName>
    <definedName name="GAS_Par_EI_46">'[7]03-1) Gas Graph (46 NAICS)'!$AB$103:$AE$149</definedName>
    <definedName name="Gas_Savings__Net_Annual_Therms___2">#REF!</definedName>
    <definedName name="Global_IEPR">#REF!</definedName>
    <definedName name="GraphB" localSheetId="10">#REF!</definedName>
    <definedName name="GraphB">'[1]All road-work file'!#REF!</definedName>
    <definedName name="Gray">#REF!,#REF!,#REF!,#REF!,#REF!,#REF!,#REF!,#REF!,#REF!</definedName>
    <definedName name="ImportExportRanges">#REF!</definedName>
    <definedName name="ImportExportRangeSeed">#REF!</definedName>
    <definedName name="Incentives">#REF!</definedName>
    <definedName name="indata">#REF!</definedName>
    <definedName name="Index">#REF!</definedName>
    <definedName name="IndRates16">#REF!</definedName>
    <definedName name="Indy_GSP" localSheetId="10">#REF!</definedName>
    <definedName name="Indy_GSP">'[7]01-3) GSP ($m)'!$A$3:$AW$1851</definedName>
    <definedName name="Interest_Rate" localSheetId="10">#REF!</definedName>
    <definedName name="Interest_Rate">'[4]Project Level Details'!$I$21</definedName>
    <definedName name="IsPivot1">1</definedName>
    <definedName name="isXLT">4</definedName>
    <definedName name="Jan">#REF!</definedName>
    <definedName name="jjdjdj">#REF!</definedName>
    <definedName name="Leverage" localSheetId="10">#REF!</definedName>
    <definedName name="Leverage">'[4]Lists for Data Validation'!$L$2</definedName>
    <definedName name="Lincus_Detail">#REF!</definedName>
    <definedName name="Loan_Term" localSheetId="10">#REF!</definedName>
    <definedName name="Loan_Term">'[4]Lists for Data Validation'!$P$2</definedName>
    <definedName name="Market_Sector">#REF!</definedName>
    <definedName name="Match_Elec_EndUse" localSheetId="10">#REF!</definedName>
    <definedName name="Match_Elec_EndUse">'[7]01-2) End-Use Share'!$A$2:$I$2</definedName>
    <definedName name="Match_Elec_GWh" localSheetId="10">#REF!</definedName>
    <definedName name="Match_Elec_GWh">'[7]01-4) Electricity (GWh)'!$A$3:$AE$3</definedName>
    <definedName name="Match_Gas_EndUse" localSheetId="10">#REF!</definedName>
    <definedName name="Match_Gas_EndUse">'[7]01-2) End-Use Share'!$K$2:$S$2</definedName>
    <definedName name="Match_Gas_MMTherm" localSheetId="10">#REF!</definedName>
    <definedName name="Match_Gas_MMTherm">'[7]01-5) Gas (MMTherm)'!$A$3:$AE$3</definedName>
    <definedName name="Match_Indy_GSP" localSheetId="10">#REF!</definedName>
    <definedName name="Match_Indy_GSP">'[7]01-3) GSP ($m)'!$A$3:$AW$3</definedName>
    <definedName name="MaxMeasures">#REF!</definedName>
    <definedName name="MDATable1" localSheetId="10">#REF!</definedName>
    <definedName name="MDATable1">'[8]MDA Table'!$C$2:$I$31</definedName>
    <definedName name="MDATable2" localSheetId="10">#REF!</definedName>
    <definedName name="MDATable2">'[8]MDA Table'!$A$33:$J$157</definedName>
    <definedName name="Meter_Detail">#REF!</definedName>
    <definedName name="Meter_Errors">#REF!</definedName>
    <definedName name="Months">#REF!</definedName>
    <definedName name="NAlist">#REF!</definedName>
    <definedName name="Net_Project_Cost" localSheetId="10">#REF!</definedName>
    <definedName name="Net_Project_Cost">'[4]Project Level Details'!$H$18</definedName>
    <definedName name="Nominal_Payback_Period" localSheetId="10">#REF!</definedName>
    <definedName name="Nominal_Payback_Period">'[4]Payback Period Calculation'!$F$4:$F$29</definedName>
    <definedName name="NResSavTable" localSheetId="10">#REF!</definedName>
    <definedName name="NResSavTable">'[8]EE Report - 2017'!$B$3:$AS$16</definedName>
    <definedName name="P5_" localSheetId="10">#REF!</definedName>
    <definedName name="P5_">[9]Sheet1!$E$27</definedName>
    <definedName name="PA_NAME" localSheetId="10">#REF!</definedName>
    <definedName name="PA_NAME">#REF!</definedName>
    <definedName name="Paid_YTD_from_Previous_Month">#REF!</definedName>
    <definedName name="Print_Area_MI">#REF!</definedName>
    <definedName name="Program_Status">#REF!</definedName>
    <definedName name="Program_Type">#REF!</definedName>
    <definedName name="Property_Errors">#REF!</definedName>
    <definedName name="PT_Data">"PTData1!A1:E26153"</definedName>
    <definedName name="qry_ForecastGloriaWorksheet">#REF!</definedName>
    <definedName name="qryNormByMkt_AllData">#REF!</definedName>
    <definedName name="Quarters">#REF!</definedName>
    <definedName name="range_unresolved">#REF!</definedName>
    <definedName name="RANGEpge12monthT1.1">#REF!</definedName>
    <definedName name="RatesbyPAallsectors">#REF!</definedName>
    <definedName name="ResRates16">#REF!</definedName>
    <definedName name="ResSavTable1" localSheetId="10">#REF!</definedName>
    <definedName name="ResSavTable1">'[8]EE Report - 2017'!$B$25:$AS$34</definedName>
    <definedName name="ResSavTable2" localSheetId="10">#REF!</definedName>
    <definedName name="ResSavTable2">'[8]EE Report - 2017'!$A$25:$AS$34</definedName>
    <definedName name="RPT_YEAR" localSheetId="10">#REF!</definedName>
    <definedName name="RPT_YEAR">#REF!</definedName>
    <definedName name="RptDate">#REF!</definedName>
    <definedName name="rrtransforReport">#REF!</definedName>
    <definedName name="Savings_Degredation_Rate" localSheetId="10">#REF!</definedName>
    <definedName name="Savings_Degredation_Rate">[4]Assumptions!$E$11</definedName>
    <definedName name="SCGAggEnd" localSheetId="10">#REF!</definedName>
    <definedName name="SCGAggEnd">#REF!</definedName>
    <definedName name="SCGMktSector" localSheetId="10">#REF!</definedName>
    <definedName name="SCGMktSector">#REF!</definedName>
    <definedName name="SCGPgmSum" localSheetId="10">#REF!</definedName>
    <definedName name="SCGPgmSum">#REF!</definedName>
    <definedName name="sdgeAggEnd" localSheetId="10">#REF!</definedName>
    <definedName name="sdgeAggEnd">#REF!</definedName>
    <definedName name="sdgeMktSector" localSheetId="10">#REF!</definedName>
    <definedName name="sdgeMktSector">#REF!</definedName>
    <definedName name="SDGEPgmSum" localSheetId="10">#REF!</definedName>
    <definedName name="SDGEPgmSum">#REF!</definedName>
    <definedName name="SectorTab" localSheetId="10">#REF!</definedName>
    <definedName name="SectorTab">[8]List!$D$3:$E$12</definedName>
    <definedName name="StampStatusLocation">#REF!</definedName>
    <definedName name="StampVersionLocation">#REF!</definedName>
    <definedName name="StandaloneMode">#REF!</definedName>
    <definedName name="Start10">#REF!</definedName>
    <definedName name="Start11">#REF!</definedName>
    <definedName name="Start12">#REF!</definedName>
    <definedName name="Start13">#REF!</definedName>
    <definedName name="Start14">#REF!</definedName>
    <definedName name="Start3">#REF!</definedName>
    <definedName name="Start4">#REF!</definedName>
    <definedName name="Start5">#REF!</definedName>
    <definedName name="Start6">#REF!</definedName>
    <definedName name="Start7">#REF!</definedName>
    <definedName name="Start8">#REF!</definedName>
    <definedName name="Start9">#REF!</definedName>
    <definedName name="StartYr">#REF!</definedName>
    <definedName name="StatewideCom">#REF!</definedName>
    <definedName name="StatewideInd">#REF!</definedName>
    <definedName name="StatewideRes">#REF!</definedName>
    <definedName name="StatusList">#REF!</definedName>
    <definedName name="Summary">#REF!</definedName>
    <definedName name="Therm_Conversion_Rate" localSheetId="10">#REF!</definedName>
    <definedName name="Therm_Conversion_Rate">[10]Instructions!$F$1</definedName>
    <definedName name="Therm_Conversion_Rate1" localSheetId="10">#REF!</definedName>
    <definedName name="Therm_Conversion_Rate1">[11]Instructions!$F$1</definedName>
    <definedName name="Tot_MMBtu_17" localSheetId="10">#REF!</definedName>
    <definedName name="Tot_MMBtu_17">'[7]04-3) Total Graph (17 NAICS)'!$A$74:$C$91</definedName>
    <definedName name="Tot_MMBtu_28" localSheetId="10">#REF!</definedName>
    <definedName name="Tot_MMBtu_28">'[7]04-2) Total Graph (28 NAICS)'!$A$85:$C$113</definedName>
    <definedName name="Tot_MMBtu_46" localSheetId="10">#REF!</definedName>
    <definedName name="Tot_MMBtu_46">'[7]04-1) Total Graph (46 NAICS)'!$A$103:$C$149</definedName>
    <definedName name="Total_Par_17" localSheetId="10">#REF!</definedName>
    <definedName name="Total_Par_17">'[7]04-3) Total Graph (17 NAICS)'!$S$74:$V$91</definedName>
    <definedName name="Total_Par_28" localSheetId="10">#REF!</definedName>
    <definedName name="Total_Par_28">'[7]04-2) Total Graph (28 NAICS)'!$S$85:$V$113</definedName>
    <definedName name="Total_Par_46" localSheetId="10">#REF!</definedName>
    <definedName name="Total_Par_46">'[7]04-1) Total Graph (46 NAICS)'!$S$103:$V$149</definedName>
    <definedName name="Total_Par_EI_17" localSheetId="10">#REF!</definedName>
    <definedName name="Total_Par_EI_17">'[7]04-3) Total Graph (17 NAICS)'!$AB$74:$AE$91</definedName>
    <definedName name="Total_Par_EI_28" localSheetId="10">#REF!</definedName>
    <definedName name="Total_Par_EI_28">'[7]04-2) Total Graph (28 NAICS)'!$AB$85:$AE$113</definedName>
    <definedName name="Total_Par_EI_46" localSheetId="10">#REF!</definedName>
    <definedName name="Total_Par_EI_46">'[7]04-1) Total Graph (46 NAICS)'!$AB$103:$AE$149</definedName>
    <definedName name="UpdateVersion">#REF!</definedName>
    <definedName name="Utility_Grouping">#REF!</definedName>
    <definedName name="UtilizeFinancing" localSheetId="10">#REF!</definedName>
    <definedName name="UtilizeFinancing">'[4]Lists for Data Validation'!$N$2</definedName>
    <definedName name="Validation_Ranges">#REF!</definedName>
    <definedName name="ValidationRangeSeed">#REF!</definedName>
    <definedName name="ValidatorVersion">#REF!</definedName>
    <definedName name="Version">#REF!</definedName>
    <definedName name="vertical">#REF!,#REF!,#REF!,#REF!,#REF!,#REF!,#REF!,#REF!,#REF!</definedName>
    <definedName name="White">#REF!,#REF!,#REF!,#REF!,#REF!,#REF!,#REF!,#REF!,#REF!,#REF!,#REF!</definedName>
    <definedName name="wrn.Transport." localSheetId="4">{#N/A,#N/A,FALSE,"9.1A";#N/A,#N/A,FALSE,"9.1B";#N/A,#N/A,FALSE,"9.2A";#N/A,#N/A,FALSE,"9.2B";#N/A,#N/A,FALSE,"9.2C";#N/A,#N/A,FALSE,"9.3A";#N/A,#N/A,FALSE,"9.3B";#N/A,#N/A,FALSE,"9.3C";#N/A,#N/A,FALSE,"9.4";#N/A,#N/A,FALSE,"9.5A";#N/A,#N/A,FALSE,"9.5B"}</definedName>
    <definedName name="wrn.Transport." localSheetId="10">{#N/A,#N/A,FALSE,"9.1A";#N/A,#N/A,FALSE,"9.1B";#N/A,#N/A,FALSE,"9.2A";#N/A,#N/A,FALSE,"9.2B";#N/A,#N/A,FALSE,"9.2C";#N/A,#N/A,FALSE,"9.3A";#N/A,#N/A,FALSE,"9.3B";#N/A,#N/A,FALSE,"9.3C";#N/A,#N/A,FALSE,"9.4";#N/A,#N/A,FALSE,"9.5A";#N/A,#N/A,FALSE,"9.5B"}</definedName>
    <definedName name="wrn.Transport.">{#N/A,#N/A,FALSE,"9.1A";#N/A,#N/A,FALSE,"9.1B";#N/A,#N/A,FALSE,"9.2A";#N/A,#N/A,FALSE,"9.2B";#N/A,#N/A,FALSE,"9.2C";#N/A,#N/A,FALSE,"9.3A";#N/A,#N/A,FALSE,"9.3B";#N/A,#N/A,FALSE,"9.3C";#N/A,#N/A,FALSE,"9.4";#N/A,#N/A,FALSE,"9.5A";#N/A,#N/A,FALSE,"9.5B"}</definedName>
    <definedName name="wrn.Waste." localSheetId="4">{#N/A,#N/A,FALSE,"7.1A";#N/A,#N/A,FALSE,"7.1B";#N/A,#N/A,FALSE,"7.2A";#N/A,#N/A,FALSE,"7.2B";#N/A,#N/A,FALSE,"7.2C";#N/A,#N/A,FALSE,"7.3";#N/A,#N/A,FALSE,"7.4A";#N/A,#N/A,FALSE,"7.4B";#N/A,#N/A,FALSE,"7.5";#N/A,#N/A,FALSE,"7.6"}</definedName>
    <definedName name="wrn.Waste." localSheetId="10">{#N/A,#N/A,FALSE,"7.1A";#N/A,#N/A,FALSE,"7.1B";#N/A,#N/A,FALSE,"7.2A";#N/A,#N/A,FALSE,"7.2B";#N/A,#N/A,FALSE,"7.2C";#N/A,#N/A,FALSE,"7.3";#N/A,#N/A,FALSE,"7.4A";#N/A,#N/A,FALSE,"7.4B";#N/A,#N/A,FALSE,"7.5";#N/A,#N/A,FALSE,"7.6"}</definedName>
    <definedName name="wrn.Waste.">{#N/A,#N/A,FALSE,"7.1A";#N/A,#N/A,FALSE,"7.1B";#N/A,#N/A,FALSE,"7.2A";#N/A,#N/A,FALSE,"7.2B";#N/A,#N/A,FALSE,"7.2C";#N/A,#N/A,FALSE,"7.3";#N/A,#N/A,FALSE,"7.4A";#N/A,#N/A,FALSE,"7.4B";#N/A,#N/A,FALSE,"7.5";#N/A,#N/A,FALSE,"7.6"}</definedName>
    <definedName name="XLTBuild">4.1</definedName>
    <definedName name="XltVer">2</definedName>
    <definedName name="XSubtotalLine1">38</definedName>
    <definedName name="XSubtotalLine2">48</definedName>
    <definedName name="XSubtotalLine3">7</definedName>
    <definedName name="XSubtotalLine4">56</definedName>
    <definedName name="XSubtotalLine5">55</definedName>
    <definedName name="XSubtotalLine6">11</definedName>
    <definedName name="Years">#REF!</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34" roundtripDataChecksum="OeEnGecXBjFsiPIuDoupS+uHTbCc9sanxNb/ARni+80="/>
    </ext>
  </extLst>
</workbook>
</file>

<file path=xl/calcChain.xml><?xml version="1.0" encoding="utf-8"?>
<calcChain xmlns="http://schemas.openxmlformats.org/spreadsheetml/2006/main">
  <c r="C6" i="11" l="1"/>
  <c r="C5" i="11"/>
  <c r="C6" i="3"/>
  <c r="C5" i="4"/>
  <c r="C6" i="17"/>
  <c r="C5" i="17"/>
  <c r="H54" i="15"/>
  <c r="G54" i="15"/>
  <c r="F54" i="15"/>
  <c r="E54" i="15"/>
  <c r="H34" i="15"/>
  <c r="G34" i="15"/>
  <c r="F34" i="15"/>
  <c r="E34" i="15"/>
  <c r="H21" i="15"/>
  <c r="G21" i="15"/>
  <c r="F21" i="15"/>
  <c r="E21" i="15"/>
  <c r="C6" i="15"/>
  <c r="C5" i="15"/>
  <c r="C6" i="14"/>
  <c r="C5" i="14"/>
  <c r="I59" i="13"/>
  <c r="H59" i="13"/>
  <c r="G59" i="13"/>
  <c r="F59" i="13"/>
  <c r="E59" i="13"/>
  <c r="J59" i="13" s="1"/>
  <c r="J58" i="13"/>
  <c r="J57" i="13"/>
  <c r="I56" i="13"/>
  <c r="H56" i="13"/>
  <c r="G56" i="13"/>
  <c r="F56" i="13"/>
  <c r="E56" i="13"/>
  <c r="J55" i="13"/>
  <c r="J54" i="13"/>
  <c r="J53" i="13"/>
  <c r="J52" i="13"/>
  <c r="J51" i="13"/>
  <c r="J50" i="13"/>
  <c r="J49" i="13"/>
  <c r="J56" i="13" s="1"/>
  <c r="H48" i="13"/>
  <c r="H60" i="13" s="1"/>
  <c r="G48" i="13"/>
  <c r="G60" i="13" s="1"/>
  <c r="F48" i="13"/>
  <c r="F60" i="13" s="1"/>
  <c r="I46" i="13"/>
  <c r="H46" i="13"/>
  <c r="G46" i="13"/>
  <c r="F46" i="13"/>
  <c r="E46" i="13"/>
  <c r="J46" i="13" s="1"/>
  <c r="J45" i="13"/>
  <c r="J44" i="13"/>
  <c r="I43" i="13"/>
  <c r="H43" i="13"/>
  <c r="G43" i="13"/>
  <c r="F43" i="13"/>
  <c r="E43" i="13"/>
  <c r="J42" i="13"/>
  <c r="J41" i="13"/>
  <c r="J40" i="13"/>
  <c r="J39" i="13"/>
  <c r="J38" i="13"/>
  <c r="J37" i="13"/>
  <c r="J36" i="13"/>
  <c r="J43" i="13" s="1"/>
  <c r="H35" i="13"/>
  <c r="H47" i="13" s="1"/>
  <c r="G35" i="13"/>
  <c r="G47" i="13" s="1"/>
  <c r="F35" i="13"/>
  <c r="F47" i="13" s="1"/>
  <c r="I33" i="13"/>
  <c r="H33" i="13"/>
  <c r="G33" i="13"/>
  <c r="F33" i="13"/>
  <c r="E33" i="13"/>
  <c r="J33" i="13" s="1"/>
  <c r="J32" i="13"/>
  <c r="J31" i="13"/>
  <c r="I30" i="13"/>
  <c r="H30" i="13"/>
  <c r="G30" i="13"/>
  <c r="F30" i="13"/>
  <c r="E30" i="13"/>
  <c r="J29" i="13"/>
  <c r="J28" i="13"/>
  <c r="J27" i="13"/>
  <c r="J26" i="13"/>
  <c r="J25" i="13"/>
  <c r="J24" i="13"/>
  <c r="J23" i="13"/>
  <c r="J30" i="13" s="1"/>
  <c r="H22" i="13"/>
  <c r="H34" i="13" s="1"/>
  <c r="G22" i="13"/>
  <c r="G34" i="13" s="1"/>
  <c r="F22" i="13"/>
  <c r="F34" i="13" s="1"/>
  <c r="I20" i="13"/>
  <c r="H20" i="13"/>
  <c r="G20" i="13"/>
  <c r="F20" i="13"/>
  <c r="E20" i="13"/>
  <c r="J20" i="13" s="1"/>
  <c r="J19" i="13"/>
  <c r="J18" i="13"/>
  <c r="I17" i="13"/>
  <c r="H17" i="13"/>
  <c r="G17" i="13"/>
  <c r="F17" i="13"/>
  <c r="E17" i="13"/>
  <c r="J16" i="13"/>
  <c r="J15" i="13"/>
  <c r="J14" i="13"/>
  <c r="J13" i="13"/>
  <c r="J12" i="13"/>
  <c r="J11" i="13"/>
  <c r="J10" i="13"/>
  <c r="J17" i="13" s="1"/>
  <c r="H9" i="13"/>
  <c r="H21" i="13" s="1"/>
  <c r="G9" i="13"/>
  <c r="G21" i="13" s="1"/>
  <c r="F9" i="13"/>
  <c r="F21" i="13" s="1"/>
  <c r="D9" i="13"/>
  <c r="D5" i="13"/>
  <c r="D4" i="13"/>
  <c r="AZ314" i="12"/>
  <c r="AY314" i="12"/>
  <c r="AX314" i="12"/>
  <c r="AW314" i="12"/>
  <c r="AV314" i="12"/>
  <c r="AU314" i="12"/>
  <c r="AT314" i="12"/>
  <c r="AZ313" i="12"/>
  <c r="AY313" i="12"/>
  <c r="AX313" i="12"/>
  <c r="AW313" i="12"/>
  <c r="AV313" i="12"/>
  <c r="AU313" i="12"/>
  <c r="AT313" i="12"/>
  <c r="AZ312" i="12"/>
  <c r="AY312" i="12"/>
  <c r="AX312" i="12"/>
  <c r="AW312" i="12"/>
  <c r="AV312" i="12"/>
  <c r="AU312" i="12"/>
  <c r="AT312" i="12"/>
  <c r="AZ311" i="12"/>
  <c r="AY311" i="12"/>
  <c r="AX311" i="12"/>
  <c r="AW311" i="12"/>
  <c r="AV311" i="12"/>
  <c r="AU311" i="12"/>
  <c r="AT311" i="12"/>
  <c r="AZ310" i="12"/>
  <c r="AY310" i="12"/>
  <c r="AX310" i="12"/>
  <c r="AW310" i="12"/>
  <c r="AV310" i="12"/>
  <c r="AU310" i="12"/>
  <c r="AT310" i="12"/>
  <c r="AZ309" i="12"/>
  <c r="AY309" i="12"/>
  <c r="AX309" i="12"/>
  <c r="AW309" i="12"/>
  <c r="AV309" i="12"/>
  <c r="AU309" i="12"/>
  <c r="AT309" i="12"/>
  <c r="AZ308" i="12"/>
  <c r="AY308" i="12"/>
  <c r="AX308" i="12"/>
  <c r="AW308" i="12"/>
  <c r="AV308" i="12"/>
  <c r="AU308" i="12"/>
  <c r="AT308" i="12"/>
  <c r="AZ307" i="12"/>
  <c r="AY307" i="12"/>
  <c r="AX307" i="12"/>
  <c r="AW307" i="12"/>
  <c r="AV307" i="12"/>
  <c r="AU307" i="12"/>
  <c r="AT307" i="12"/>
  <c r="AZ306" i="12"/>
  <c r="AY306" i="12"/>
  <c r="AX306" i="12"/>
  <c r="AW306" i="12"/>
  <c r="AV306" i="12"/>
  <c r="AU306" i="12"/>
  <c r="AT306" i="12"/>
  <c r="AZ305" i="12"/>
  <c r="AY305" i="12"/>
  <c r="AX305" i="12"/>
  <c r="AW305" i="12"/>
  <c r="AV305" i="12"/>
  <c r="AU305" i="12"/>
  <c r="AT305" i="12"/>
  <c r="AZ304" i="12"/>
  <c r="AY304" i="12"/>
  <c r="AX304" i="12"/>
  <c r="AW304" i="12"/>
  <c r="AV304" i="12"/>
  <c r="AU304" i="12"/>
  <c r="AT304" i="12"/>
  <c r="AZ303" i="12"/>
  <c r="AY303" i="12"/>
  <c r="AX303" i="12"/>
  <c r="AW303" i="12"/>
  <c r="AV303" i="12"/>
  <c r="AU303" i="12"/>
  <c r="AT303" i="12"/>
  <c r="AZ302" i="12"/>
  <c r="AY302" i="12"/>
  <c r="AX302" i="12"/>
  <c r="AW302" i="12"/>
  <c r="AV302" i="12"/>
  <c r="AU302" i="12"/>
  <c r="AT302" i="12"/>
  <c r="AZ301" i="12"/>
  <c r="AY301" i="12"/>
  <c r="AX301" i="12"/>
  <c r="AW301" i="12"/>
  <c r="AV301" i="12"/>
  <c r="AU301" i="12"/>
  <c r="AT301" i="12"/>
  <c r="AZ300" i="12"/>
  <c r="AY300" i="12"/>
  <c r="AX300" i="12"/>
  <c r="AW300" i="12"/>
  <c r="AV300" i="12"/>
  <c r="AU300" i="12"/>
  <c r="AT300" i="12"/>
  <c r="AZ299" i="12"/>
  <c r="AY299" i="12"/>
  <c r="AX299" i="12"/>
  <c r="AW299" i="12"/>
  <c r="AV299" i="12"/>
  <c r="AU299" i="12"/>
  <c r="AT299" i="12"/>
  <c r="AZ298" i="12"/>
  <c r="AY298" i="12"/>
  <c r="AX298" i="12"/>
  <c r="AW298" i="12"/>
  <c r="AV298" i="12"/>
  <c r="AU298" i="12"/>
  <c r="AT298" i="12"/>
  <c r="AZ297" i="12"/>
  <c r="AY297" i="12"/>
  <c r="AX297" i="12"/>
  <c r="AW297" i="12"/>
  <c r="AV297" i="12"/>
  <c r="AU297" i="12"/>
  <c r="AT297" i="12"/>
  <c r="AZ296" i="12"/>
  <c r="AY296" i="12"/>
  <c r="AX296" i="12"/>
  <c r="AW296" i="12"/>
  <c r="AV296" i="12"/>
  <c r="AU296" i="12"/>
  <c r="AT296" i="12"/>
  <c r="AZ295" i="12"/>
  <c r="AY295" i="12"/>
  <c r="AX295" i="12"/>
  <c r="AW295" i="12"/>
  <c r="AV295" i="12"/>
  <c r="AU295" i="12"/>
  <c r="AT295" i="12"/>
  <c r="AZ294" i="12"/>
  <c r="AY294" i="12"/>
  <c r="AX294" i="12"/>
  <c r="AW294" i="12"/>
  <c r="AV294" i="12"/>
  <c r="AU294" i="12"/>
  <c r="AT294" i="12"/>
  <c r="AZ293" i="12"/>
  <c r="AY293" i="12"/>
  <c r="AX293" i="12"/>
  <c r="AW293" i="12"/>
  <c r="AV293" i="12"/>
  <c r="AU293" i="12"/>
  <c r="AT293" i="12"/>
  <c r="AZ292" i="12"/>
  <c r="AY292" i="12"/>
  <c r="AX292" i="12"/>
  <c r="AW292" i="12"/>
  <c r="AV292" i="12"/>
  <c r="AU292" i="12"/>
  <c r="AT292" i="12"/>
  <c r="AZ291" i="12"/>
  <c r="AY291" i="12"/>
  <c r="AX291" i="12"/>
  <c r="AW291" i="12"/>
  <c r="AV291" i="12"/>
  <c r="AU291" i="12"/>
  <c r="AT291" i="12"/>
  <c r="AZ290" i="12"/>
  <c r="AY290" i="12"/>
  <c r="AX290" i="12"/>
  <c r="AW290" i="12"/>
  <c r="AV290" i="12"/>
  <c r="AU290" i="12"/>
  <c r="AT290" i="12"/>
  <c r="AZ289" i="12"/>
  <c r="AY289" i="12"/>
  <c r="AX289" i="12"/>
  <c r="AW289" i="12"/>
  <c r="AV289" i="12"/>
  <c r="AU289" i="12"/>
  <c r="AT289" i="12"/>
  <c r="AZ288" i="12"/>
  <c r="AY288" i="12"/>
  <c r="AX288" i="12"/>
  <c r="AW288" i="12"/>
  <c r="AV288" i="12"/>
  <c r="AU288" i="12"/>
  <c r="AT288" i="12"/>
  <c r="AZ287" i="12"/>
  <c r="AY287" i="12"/>
  <c r="AX287" i="12"/>
  <c r="AW287" i="12"/>
  <c r="AV287" i="12"/>
  <c r="AU287" i="12"/>
  <c r="AT287" i="12"/>
  <c r="AZ286" i="12"/>
  <c r="AY286" i="12"/>
  <c r="AX286" i="12"/>
  <c r="AW286" i="12"/>
  <c r="AV286" i="12"/>
  <c r="AU286" i="12"/>
  <c r="AT286" i="12"/>
  <c r="AZ285" i="12"/>
  <c r="AY285" i="12"/>
  <c r="AX285" i="12"/>
  <c r="AW285" i="12"/>
  <c r="AV285" i="12"/>
  <c r="AU285" i="12"/>
  <c r="AT285" i="12"/>
  <c r="AZ284" i="12"/>
  <c r="AY284" i="12"/>
  <c r="AX284" i="12"/>
  <c r="AW284" i="12"/>
  <c r="AV284" i="12"/>
  <c r="AU284" i="12"/>
  <c r="AT284" i="12"/>
  <c r="AZ283" i="12"/>
  <c r="AY283" i="12"/>
  <c r="AX283" i="12"/>
  <c r="AW283" i="12"/>
  <c r="AV283" i="12"/>
  <c r="AU283" i="12"/>
  <c r="AT283" i="12"/>
  <c r="AZ282" i="12"/>
  <c r="AY282" i="12"/>
  <c r="AX282" i="12"/>
  <c r="AW282" i="12"/>
  <c r="AV282" i="12"/>
  <c r="AU282" i="12"/>
  <c r="AT282" i="12"/>
  <c r="AZ281" i="12"/>
  <c r="AY281" i="12"/>
  <c r="AX281" i="12"/>
  <c r="AW281" i="12"/>
  <c r="AV281" i="12"/>
  <c r="AU281" i="12"/>
  <c r="AT281" i="12"/>
  <c r="AZ280" i="12"/>
  <c r="AY280" i="12"/>
  <c r="AX280" i="12"/>
  <c r="AW280" i="12"/>
  <c r="AV280" i="12"/>
  <c r="AU280" i="12"/>
  <c r="AT280" i="12"/>
  <c r="AZ279" i="12"/>
  <c r="AY279" i="12"/>
  <c r="AX279" i="12"/>
  <c r="AW279" i="12"/>
  <c r="AV279" i="12"/>
  <c r="AU279" i="12"/>
  <c r="AT279" i="12"/>
  <c r="AZ278" i="12"/>
  <c r="AY278" i="12"/>
  <c r="AX278" i="12"/>
  <c r="AW278" i="12"/>
  <c r="AV278" i="12"/>
  <c r="AU278" i="12"/>
  <c r="AT278" i="12"/>
  <c r="AZ277" i="12"/>
  <c r="AY277" i="12"/>
  <c r="AX277" i="12"/>
  <c r="AW277" i="12"/>
  <c r="AV277" i="12"/>
  <c r="AU277" i="12"/>
  <c r="AT277" i="12"/>
  <c r="AZ276" i="12"/>
  <c r="AY276" i="12"/>
  <c r="AX276" i="12"/>
  <c r="AW276" i="12"/>
  <c r="AV276" i="12"/>
  <c r="AU276" i="12"/>
  <c r="AT276" i="12"/>
  <c r="AZ275" i="12"/>
  <c r="AY275" i="12"/>
  <c r="AX275" i="12"/>
  <c r="AW275" i="12"/>
  <c r="AV275" i="12"/>
  <c r="AU275" i="12"/>
  <c r="AT275" i="12"/>
  <c r="AZ274" i="12"/>
  <c r="AY274" i="12"/>
  <c r="AX274" i="12"/>
  <c r="AW274" i="12"/>
  <c r="AV274" i="12"/>
  <c r="AU274" i="12"/>
  <c r="AT274" i="12"/>
  <c r="AZ273" i="12"/>
  <c r="AY273" i="12"/>
  <c r="AX273" i="12"/>
  <c r="AW273" i="12"/>
  <c r="AV273" i="12"/>
  <c r="AU273" i="12"/>
  <c r="AT273" i="12"/>
  <c r="AZ272" i="12"/>
  <c r="AY272" i="12"/>
  <c r="AX272" i="12"/>
  <c r="AW272" i="12"/>
  <c r="AV272" i="12"/>
  <c r="AU272" i="12"/>
  <c r="AT272" i="12"/>
  <c r="AZ271" i="12"/>
  <c r="AY271" i="12"/>
  <c r="AX271" i="12"/>
  <c r="AW271" i="12"/>
  <c r="AV271" i="12"/>
  <c r="AU271" i="12"/>
  <c r="AT271" i="12"/>
  <c r="AZ270" i="12"/>
  <c r="AY270" i="12"/>
  <c r="AX270" i="12"/>
  <c r="AW270" i="12"/>
  <c r="AV270" i="12"/>
  <c r="AU270" i="12"/>
  <c r="AT270" i="12"/>
  <c r="AZ269" i="12"/>
  <c r="AY269" i="12"/>
  <c r="AX269" i="12"/>
  <c r="AW269" i="12"/>
  <c r="AV269" i="12"/>
  <c r="AU269" i="12"/>
  <c r="AT269" i="12"/>
  <c r="AZ268" i="12"/>
  <c r="AY268" i="12"/>
  <c r="AX268" i="12"/>
  <c r="AW268" i="12"/>
  <c r="AV268" i="12"/>
  <c r="AU268" i="12"/>
  <c r="AT268" i="12"/>
  <c r="AZ267" i="12"/>
  <c r="AY267" i="12"/>
  <c r="AX267" i="12"/>
  <c r="AW267" i="12"/>
  <c r="AV267" i="12"/>
  <c r="AU267" i="12"/>
  <c r="AT267" i="12"/>
  <c r="AZ266" i="12"/>
  <c r="AY266" i="12"/>
  <c r="AX266" i="12"/>
  <c r="AW266" i="12"/>
  <c r="AV266" i="12"/>
  <c r="AU266" i="12"/>
  <c r="AT266" i="12"/>
  <c r="AZ265" i="12"/>
  <c r="AY265" i="12"/>
  <c r="AX265" i="12"/>
  <c r="AW265" i="12"/>
  <c r="AV265" i="12"/>
  <c r="AU265" i="12"/>
  <c r="AT265" i="12"/>
  <c r="AZ264" i="12"/>
  <c r="AY264" i="12"/>
  <c r="AX264" i="12"/>
  <c r="AW264" i="12"/>
  <c r="AV264" i="12"/>
  <c r="AU264" i="12"/>
  <c r="AT264" i="12"/>
  <c r="AZ263" i="12"/>
  <c r="AY263" i="12"/>
  <c r="AX263" i="12"/>
  <c r="AW263" i="12"/>
  <c r="AV263" i="12"/>
  <c r="AU263" i="12"/>
  <c r="AT263" i="12"/>
  <c r="AZ262" i="12"/>
  <c r="AY262" i="12"/>
  <c r="AX262" i="12"/>
  <c r="AW262" i="12"/>
  <c r="AV262" i="12"/>
  <c r="AU262" i="12"/>
  <c r="AT262" i="12"/>
  <c r="AZ261" i="12"/>
  <c r="AY261" i="12"/>
  <c r="AX261" i="12"/>
  <c r="AW261" i="12"/>
  <c r="AV261" i="12"/>
  <c r="AU261" i="12"/>
  <c r="AT261" i="12"/>
  <c r="AZ260" i="12"/>
  <c r="AY260" i="12"/>
  <c r="AX260" i="12"/>
  <c r="AW260" i="12"/>
  <c r="AV260" i="12"/>
  <c r="AU260" i="12"/>
  <c r="AT260" i="12"/>
  <c r="AZ259" i="12"/>
  <c r="AY259" i="12"/>
  <c r="AX259" i="12"/>
  <c r="AW259" i="12"/>
  <c r="AV259" i="12"/>
  <c r="AU259" i="12"/>
  <c r="AT259" i="12"/>
  <c r="AZ258" i="12"/>
  <c r="AY258" i="12"/>
  <c r="AX258" i="12"/>
  <c r="AW258" i="12"/>
  <c r="AV258" i="12"/>
  <c r="AU258" i="12"/>
  <c r="AT258" i="12"/>
  <c r="AZ257" i="12"/>
  <c r="AY257" i="12"/>
  <c r="AX257" i="12"/>
  <c r="AW257" i="12"/>
  <c r="AV257" i="12"/>
  <c r="AU257" i="12"/>
  <c r="AT257" i="12"/>
  <c r="AZ256" i="12"/>
  <c r="AY256" i="12"/>
  <c r="AX256" i="12"/>
  <c r="AW256" i="12"/>
  <c r="AV256" i="12"/>
  <c r="AU256" i="12"/>
  <c r="AT256" i="12"/>
  <c r="AZ255" i="12"/>
  <c r="AY255" i="12"/>
  <c r="AX255" i="12"/>
  <c r="AW255" i="12"/>
  <c r="AV255" i="12"/>
  <c r="AU255" i="12"/>
  <c r="AT255" i="12"/>
  <c r="AZ254" i="12"/>
  <c r="AY254" i="12"/>
  <c r="AX254" i="12"/>
  <c r="AW254" i="12"/>
  <c r="AV254" i="12"/>
  <c r="AU254" i="12"/>
  <c r="AT254" i="12"/>
  <c r="AZ253" i="12"/>
  <c r="AY253" i="12"/>
  <c r="AX253" i="12"/>
  <c r="AW253" i="12"/>
  <c r="AV253" i="12"/>
  <c r="AU253" i="12"/>
  <c r="AT253" i="12"/>
  <c r="AZ252" i="12"/>
  <c r="AY252" i="12"/>
  <c r="AX252" i="12"/>
  <c r="AW252" i="12"/>
  <c r="AV252" i="12"/>
  <c r="AU252" i="12"/>
  <c r="AT252" i="12"/>
  <c r="AZ251" i="12"/>
  <c r="AY251" i="12"/>
  <c r="AX251" i="12"/>
  <c r="AW251" i="12"/>
  <c r="AV251" i="12"/>
  <c r="AU251" i="12"/>
  <c r="AT251" i="12"/>
  <c r="AZ250" i="12"/>
  <c r="AY250" i="12"/>
  <c r="AX250" i="12"/>
  <c r="AW250" i="12"/>
  <c r="AV250" i="12"/>
  <c r="AU250" i="12"/>
  <c r="AT250" i="12"/>
  <c r="AZ249" i="12"/>
  <c r="AY249" i="12"/>
  <c r="AX249" i="12"/>
  <c r="AW249" i="12"/>
  <c r="AV249" i="12"/>
  <c r="AU249" i="12"/>
  <c r="AT249" i="12"/>
  <c r="AZ248" i="12"/>
  <c r="AY248" i="12"/>
  <c r="AX248" i="12"/>
  <c r="AW248" i="12"/>
  <c r="AV248" i="12"/>
  <c r="AU248" i="12"/>
  <c r="AT248" i="12"/>
  <c r="AZ247" i="12"/>
  <c r="AY247" i="12"/>
  <c r="AX247" i="12"/>
  <c r="AW247" i="12"/>
  <c r="AV247" i="12"/>
  <c r="AU247" i="12"/>
  <c r="AT247" i="12"/>
  <c r="AZ246" i="12"/>
  <c r="AY246" i="12"/>
  <c r="AX246" i="12"/>
  <c r="AW246" i="12"/>
  <c r="AV246" i="12"/>
  <c r="AU246" i="12"/>
  <c r="AT246" i="12"/>
  <c r="AZ245" i="12"/>
  <c r="AY245" i="12"/>
  <c r="AX245" i="12"/>
  <c r="AW245" i="12"/>
  <c r="AV245" i="12"/>
  <c r="AU245" i="12"/>
  <c r="AT245" i="12"/>
  <c r="AZ244" i="12"/>
  <c r="AY244" i="12"/>
  <c r="AX244" i="12"/>
  <c r="AW244" i="12"/>
  <c r="AV244" i="12"/>
  <c r="AU244" i="12"/>
  <c r="AT244" i="12"/>
  <c r="AZ243" i="12"/>
  <c r="AY243" i="12"/>
  <c r="AX243" i="12"/>
  <c r="AW243" i="12"/>
  <c r="AV243" i="12"/>
  <c r="AU243" i="12"/>
  <c r="AT243" i="12"/>
  <c r="AZ242" i="12"/>
  <c r="AY242" i="12"/>
  <c r="AX242" i="12"/>
  <c r="AW242" i="12"/>
  <c r="AV242" i="12"/>
  <c r="AU242" i="12"/>
  <c r="AT242" i="12"/>
  <c r="AZ241" i="12"/>
  <c r="AY241" i="12"/>
  <c r="AX241" i="12"/>
  <c r="AW241" i="12"/>
  <c r="AV241" i="12"/>
  <c r="AU241" i="12"/>
  <c r="AT241" i="12"/>
  <c r="AZ240" i="12"/>
  <c r="AY240" i="12"/>
  <c r="AX240" i="12"/>
  <c r="AW240" i="12"/>
  <c r="AV240" i="12"/>
  <c r="AU240" i="12"/>
  <c r="AT240" i="12"/>
  <c r="AZ239" i="12"/>
  <c r="AY239" i="12"/>
  <c r="AX239" i="12"/>
  <c r="AW239" i="12"/>
  <c r="AV239" i="12"/>
  <c r="AU239" i="12"/>
  <c r="AT239" i="12"/>
  <c r="AZ238" i="12"/>
  <c r="AY238" i="12"/>
  <c r="AX238" i="12"/>
  <c r="AW238" i="12"/>
  <c r="AV238" i="12"/>
  <c r="AU238" i="12"/>
  <c r="AT238" i="12"/>
  <c r="AZ237" i="12"/>
  <c r="AY237" i="12"/>
  <c r="AX237" i="12"/>
  <c r="AW237" i="12"/>
  <c r="AV237" i="12"/>
  <c r="AU237" i="12"/>
  <c r="AT237" i="12"/>
  <c r="AZ236" i="12"/>
  <c r="AY236" i="12"/>
  <c r="AX236" i="12"/>
  <c r="AW236" i="12"/>
  <c r="AV236" i="12"/>
  <c r="AU236" i="12"/>
  <c r="AT236" i="12"/>
  <c r="AZ235" i="12"/>
  <c r="AY235" i="12"/>
  <c r="AX235" i="12"/>
  <c r="AW235" i="12"/>
  <c r="AV235" i="12"/>
  <c r="AU235" i="12"/>
  <c r="AT235" i="12"/>
  <c r="AZ234" i="12"/>
  <c r="AY234" i="12"/>
  <c r="AX234" i="12"/>
  <c r="AW234" i="12"/>
  <c r="AV234" i="12"/>
  <c r="AU234" i="12"/>
  <c r="AT234" i="12"/>
  <c r="AZ233" i="12"/>
  <c r="AY233" i="12"/>
  <c r="AX233" i="12"/>
  <c r="AW233" i="12"/>
  <c r="AV233" i="12"/>
  <c r="AU233" i="12"/>
  <c r="AT233" i="12"/>
  <c r="AZ232" i="12"/>
  <c r="AY232" i="12"/>
  <c r="AX232" i="12"/>
  <c r="AW232" i="12"/>
  <c r="AV232" i="12"/>
  <c r="AU232" i="12"/>
  <c r="AT232" i="12"/>
  <c r="AZ231" i="12"/>
  <c r="AY231" i="12"/>
  <c r="AX231" i="12"/>
  <c r="AW231" i="12"/>
  <c r="AV231" i="12"/>
  <c r="AU231" i="12"/>
  <c r="AT231" i="12"/>
  <c r="AZ230" i="12"/>
  <c r="AY230" i="12"/>
  <c r="AX230" i="12"/>
  <c r="AW230" i="12"/>
  <c r="AV230" i="12"/>
  <c r="AU230" i="12"/>
  <c r="AT230" i="12"/>
  <c r="AZ229" i="12"/>
  <c r="AY229" i="12"/>
  <c r="AX229" i="12"/>
  <c r="AW229" i="12"/>
  <c r="AV229" i="12"/>
  <c r="AU229" i="12"/>
  <c r="AT229" i="12"/>
  <c r="AZ228" i="12"/>
  <c r="AY228" i="12"/>
  <c r="AX228" i="12"/>
  <c r="AW228" i="12"/>
  <c r="AV228" i="12"/>
  <c r="AU228" i="12"/>
  <c r="AT228" i="12"/>
  <c r="AZ227" i="12"/>
  <c r="AY227" i="12"/>
  <c r="AX227" i="12"/>
  <c r="AW227" i="12"/>
  <c r="AV227" i="12"/>
  <c r="AU227" i="12"/>
  <c r="AT227" i="12"/>
  <c r="AZ226" i="12"/>
  <c r="AY226" i="12"/>
  <c r="AX226" i="12"/>
  <c r="AW226" i="12"/>
  <c r="AV226" i="12"/>
  <c r="AU226" i="12"/>
  <c r="AT226" i="12"/>
  <c r="AZ225" i="12"/>
  <c r="AY225" i="12"/>
  <c r="AX225" i="12"/>
  <c r="AW225" i="12"/>
  <c r="AV225" i="12"/>
  <c r="AU225" i="12"/>
  <c r="AT225" i="12"/>
  <c r="AZ224" i="12"/>
  <c r="AY224" i="12"/>
  <c r="AX224" i="12"/>
  <c r="AW224" i="12"/>
  <c r="AV224" i="12"/>
  <c r="AU224" i="12"/>
  <c r="AT224" i="12"/>
  <c r="AZ223" i="12"/>
  <c r="AY223" i="12"/>
  <c r="AX223" i="12"/>
  <c r="AW223" i="12"/>
  <c r="AV223" i="12"/>
  <c r="AU223" i="12"/>
  <c r="AT223" i="12"/>
  <c r="AZ222" i="12"/>
  <c r="AY222" i="12"/>
  <c r="AX222" i="12"/>
  <c r="AW222" i="12"/>
  <c r="AV222" i="12"/>
  <c r="AU222" i="12"/>
  <c r="AT222" i="12"/>
  <c r="AZ221" i="12"/>
  <c r="AY221" i="12"/>
  <c r="AX221" i="12"/>
  <c r="AW221" i="12"/>
  <c r="AV221" i="12"/>
  <c r="AU221" i="12"/>
  <c r="AT221" i="12"/>
  <c r="AZ220" i="12"/>
  <c r="AY220" i="12"/>
  <c r="AX220" i="12"/>
  <c r="AW220" i="12"/>
  <c r="AV220" i="12"/>
  <c r="AU220" i="12"/>
  <c r="AT220" i="12"/>
  <c r="AZ219" i="12"/>
  <c r="AY219" i="12"/>
  <c r="AX219" i="12"/>
  <c r="AW219" i="12"/>
  <c r="AV219" i="12"/>
  <c r="AU219" i="12"/>
  <c r="AT219" i="12"/>
  <c r="AZ218" i="12"/>
  <c r="AY218" i="12"/>
  <c r="AX218" i="12"/>
  <c r="AW218" i="12"/>
  <c r="AV218" i="12"/>
  <c r="AU218" i="12"/>
  <c r="AT218" i="12"/>
  <c r="AZ217" i="12"/>
  <c r="AY217" i="12"/>
  <c r="AX217" i="12"/>
  <c r="AW217" i="12"/>
  <c r="AV217" i="12"/>
  <c r="AU217" i="12"/>
  <c r="AT217" i="12"/>
  <c r="AZ216" i="12"/>
  <c r="AY216" i="12"/>
  <c r="AX216" i="12"/>
  <c r="AW216" i="12"/>
  <c r="AV216" i="12"/>
  <c r="AU216" i="12"/>
  <c r="AT216" i="12"/>
  <c r="AZ215" i="12"/>
  <c r="AY215" i="12"/>
  <c r="AX215" i="12"/>
  <c r="AW215" i="12"/>
  <c r="AV215" i="12"/>
  <c r="AU215" i="12"/>
  <c r="AT215" i="12"/>
  <c r="AZ214" i="12"/>
  <c r="AY214" i="12"/>
  <c r="AX214" i="12"/>
  <c r="AW214" i="12"/>
  <c r="AV214" i="12"/>
  <c r="AU214" i="12"/>
  <c r="AT214" i="12"/>
  <c r="AZ213" i="12"/>
  <c r="AY213" i="12"/>
  <c r="AX213" i="12"/>
  <c r="AW213" i="12"/>
  <c r="AV213" i="12"/>
  <c r="AU213" i="12"/>
  <c r="AT213" i="12"/>
  <c r="AZ212" i="12"/>
  <c r="AY212" i="12"/>
  <c r="AX212" i="12"/>
  <c r="AW212" i="12"/>
  <c r="AV212" i="12"/>
  <c r="AU212" i="12"/>
  <c r="AT212" i="12"/>
  <c r="AZ211" i="12"/>
  <c r="AY211" i="12"/>
  <c r="AX211" i="12"/>
  <c r="AW211" i="12"/>
  <c r="AV211" i="12"/>
  <c r="AU211" i="12"/>
  <c r="AT211" i="12"/>
  <c r="AZ210" i="12"/>
  <c r="AY210" i="12"/>
  <c r="AX210" i="12"/>
  <c r="AW210" i="12"/>
  <c r="AV210" i="12"/>
  <c r="AU210" i="12"/>
  <c r="AT210" i="12"/>
  <c r="AZ209" i="12"/>
  <c r="AY209" i="12"/>
  <c r="AX209" i="12"/>
  <c r="AW209" i="12"/>
  <c r="AV209" i="12"/>
  <c r="AU209" i="12"/>
  <c r="AT209" i="12"/>
  <c r="AZ208" i="12"/>
  <c r="AY208" i="12"/>
  <c r="AX208" i="12"/>
  <c r="AW208" i="12"/>
  <c r="AV208" i="12"/>
  <c r="AU208" i="12"/>
  <c r="AT208" i="12"/>
  <c r="AZ207" i="12"/>
  <c r="AY207" i="12"/>
  <c r="AX207" i="12"/>
  <c r="AW207" i="12"/>
  <c r="AV207" i="12"/>
  <c r="AU207" i="12"/>
  <c r="AT207" i="12"/>
  <c r="AZ206" i="12"/>
  <c r="AY206" i="12"/>
  <c r="AX206" i="12"/>
  <c r="AW206" i="12"/>
  <c r="AV206" i="12"/>
  <c r="AU206" i="12"/>
  <c r="AT206" i="12"/>
  <c r="AZ205" i="12"/>
  <c r="AY205" i="12"/>
  <c r="AX205" i="12"/>
  <c r="AW205" i="12"/>
  <c r="AV205" i="12"/>
  <c r="AU205" i="12"/>
  <c r="AT205" i="12"/>
  <c r="AZ204" i="12"/>
  <c r="AY204" i="12"/>
  <c r="AX204" i="12"/>
  <c r="AW204" i="12"/>
  <c r="AV204" i="12"/>
  <c r="AU204" i="12"/>
  <c r="AT204" i="12"/>
  <c r="AZ203" i="12"/>
  <c r="AY203" i="12"/>
  <c r="AX203" i="12"/>
  <c r="AW203" i="12"/>
  <c r="AV203" i="12"/>
  <c r="AU203" i="12"/>
  <c r="AT203" i="12"/>
  <c r="AZ202" i="12"/>
  <c r="AY202" i="12"/>
  <c r="AX202" i="12"/>
  <c r="AW202" i="12"/>
  <c r="AV202" i="12"/>
  <c r="AU202" i="12"/>
  <c r="AT202" i="12"/>
  <c r="AZ201" i="12"/>
  <c r="AY201" i="12"/>
  <c r="AX201" i="12"/>
  <c r="AW201" i="12"/>
  <c r="AV201" i="12"/>
  <c r="AU201" i="12"/>
  <c r="AT201" i="12"/>
  <c r="AZ200" i="12"/>
  <c r="AY200" i="12"/>
  <c r="AX200" i="12"/>
  <c r="AW200" i="12"/>
  <c r="AV200" i="12"/>
  <c r="AU200" i="12"/>
  <c r="AT200" i="12"/>
  <c r="AZ199" i="12"/>
  <c r="AY199" i="12"/>
  <c r="AX199" i="12"/>
  <c r="AW199" i="12"/>
  <c r="AV199" i="12"/>
  <c r="AU199" i="12"/>
  <c r="AT199" i="12"/>
  <c r="AZ198" i="12"/>
  <c r="AY198" i="12"/>
  <c r="AX198" i="12"/>
  <c r="AW198" i="12"/>
  <c r="AV198" i="12"/>
  <c r="AU198" i="12"/>
  <c r="AT198" i="12"/>
  <c r="AZ197" i="12"/>
  <c r="AY197" i="12"/>
  <c r="AX197" i="12"/>
  <c r="AW197" i="12"/>
  <c r="AV197" i="12"/>
  <c r="AU197" i="12"/>
  <c r="AT197" i="12"/>
  <c r="AZ196" i="12"/>
  <c r="AY196" i="12"/>
  <c r="AX196" i="12"/>
  <c r="AW196" i="12"/>
  <c r="AV196" i="12"/>
  <c r="AU196" i="12"/>
  <c r="AT196" i="12"/>
  <c r="AZ195" i="12"/>
  <c r="AY195" i="12"/>
  <c r="AX195" i="12"/>
  <c r="AW195" i="12"/>
  <c r="AV195" i="12"/>
  <c r="AU195" i="12"/>
  <c r="AT195" i="12"/>
  <c r="AZ194" i="12"/>
  <c r="AY194" i="12"/>
  <c r="AX194" i="12"/>
  <c r="AW194" i="12"/>
  <c r="AV194" i="12"/>
  <c r="AU194" i="12"/>
  <c r="AT194" i="12"/>
  <c r="AZ193" i="12"/>
  <c r="AY193" i="12"/>
  <c r="AX193" i="12"/>
  <c r="AW193" i="12"/>
  <c r="AV193" i="12"/>
  <c r="AU193" i="12"/>
  <c r="AT193" i="12"/>
  <c r="AZ192" i="12"/>
  <c r="AY192" i="12"/>
  <c r="AX192" i="12"/>
  <c r="AW192" i="12"/>
  <c r="AV192" i="12"/>
  <c r="AU192" i="12"/>
  <c r="AT192" i="12"/>
  <c r="AZ191" i="12"/>
  <c r="AY191" i="12"/>
  <c r="AX191" i="12"/>
  <c r="AW191" i="12"/>
  <c r="AV191" i="12"/>
  <c r="AU191" i="12"/>
  <c r="AT191" i="12"/>
  <c r="AZ190" i="12"/>
  <c r="AY190" i="12"/>
  <c r="AX190" i="12"/>
  <c r="AW190" i="12"/>
  <c r="AV190" i="12"/>
  <c r="AU190" i="12"/>
  <c r="AT190" i="12"/>
  <c r="AZ189" i="12"/>
  <c r="AY189" i="12"/>
  <c r="AX189" i="12"/>
  <c r="AW189" i="12"/>
  <c r="AV189" i="12"/>
  <c r="AU189" i="12"/>
  <c r="AT189" i="12"/>
  <c r="AZ188" i="12"/>
  <c r="AY188" i="12"/>
  <c r="AX188" i="12"/>
  <c r="AW188" i="12"/>
  <c r="AV188" i="12"/>
  <c r="AU188" i="12"/>
  <c r="AT188" i="12"/>
  <c r="AZ187" i="12"/>
  <c r="AY187" i="12"/>
  <c r="AX187" i="12"/>
  <c r="AW187" i="12"/>
  <c r="AV187" i="12"/>
  <c r="AU187" i="12"/>
  <c r="AT187" i="12"/>
  <c r="AZ186" i="12"/>
  <c r="AY186" i="12"/>
  <c r="AX186" i="12"/>
  <c r="AW186" i="12"/>
  <c r="AV186" i="12"/>
  <c r="AU186" i="12"/>
  <c r="AT186" i="12"/>
  <c r="AZ185" i="12"/>
  <c r="AY185" i="12"/>
  <c r="AX185" i="12"/>
  <c r="AW185" i="12"/>
  <c r="AV185" i="12"/>
  <c r="AU185" i="12"/>
  <c r="AT185" i="12"/>
  <c r="AZ184" i="12"/>
  <c r="AY184" i="12"/>
  <c r="AX184" i="12"/>
  <c r="AW184" i="12"/>
  <c r="AV184" i="12"/>
  <c r="AU184" i="12"/>
  <c r="AT184" i="12"/>
  <c r="AZ183" i="12"/>
  <c r="AY183" i="12"/>
  <c r="AX183" i="12"/>
  <c r="AW183" i="12"/>
  <c r="AV183" i="12"/>
  <c r="AU183" i="12"/>
  <c r="AT183" i="12"/>
  <c r="AZ182" i="12"/>
  <c r="AY182" i="12"/>
  <c r="AX182" i="12"/>
  <c r="AW182" i="12"/>
  <c r="AV182" i="12"/>
  <c r="AU182" i="12"/>
  <c r="AT182" i="12"/>
  <c r="AZ181" i="12"/>
  <c r="AY181" i="12"/>
  <c r="AX181" i="12"/>
  <c r="AW181" i="12"/>
  <c r="AV181" i="12"/>
  <c r="AU181" i="12"/>
  <c r="AT181" i="12"/>
  <c r="AZ180" i="12"/>
  <c r="AY180" i="12"/>
  <c r="AX180" i="12"/>
  <c r="AW180" i="12"/>
  <c r="AV180" i="12"/>
  <c r="AU180" i="12"/>
  <c r="AT180" i="12"/>
  <c r="AZ179" i="12"/>
  <c r="AY179" i="12"/>
  <c r="AX179" i="12"/>
  <c r="AW179" i="12"/>
  <c r="AV179" i="12"/>
  <c r="AU179" i="12"/>
  <c r="AT179" i="12"/>
  <c r="AZ178" i="12"/>
  <c r="AY178" i="12"/>
  <c r="AX178" i="12"/>
  <c r="AW178" i="12"/>
  <c r="AV178" i="12"/>
  <c r="AU178" i="12"/>
  <c r="AT178" i="12"/>
  <c r="AZ177" i="12"/>
  <c r="AY177" i="12"/>
  <c r="AX177" i="12"/>
  <c r="AW177" i="12"/>
  <c r="AV177" i="12"/>
  <c r="AU177" i="12"/>
  <c r="AT177" i="12"/>
  <c r="AZ176" i="12"/>
  <c r="AY176" i="12"/>
  <c r="AX176" i="12"/>
  <c r="AW176" i="12"/>
  <c r="AV176" i="12"/>
  <c r="AU176" i="12"/>
  <c r="AT176" i="12"/>
  <c r="AZ175" i="12"/>
  <c r="AY175" i="12"/>
  <c r="AX175" i="12"/>
  <c r="AW175" i="12"/>
  <c r="AV175" i="12"/>
  <c r="AU175" i="12"/>
  <c r="AT175" i="12"/>
  <c r="AZ174" i="12"/>
  <c r="AY174" i="12"/>
  <c r="AX174" i="12"/>
  <c r="AW174" i="12"/>
  <c r="AV174" i="12"/>
  <c r="AU174" i="12"/>
  <c r="AT174" i="12"/>
  <c r="AZ173" i="12"/>
  <c r="AY173" i="12"/>
  <c r="AX173" i="12"/>
  <c r="AW173" i="12"/>
  <c r="AV173" i="12"/>
  <c r="AU173" i="12"/>
  <c r="AT173" i="12"/>
  <c r="AZ172" i="12"/>
  <c r="AY172" i="12"/>
  <c r="AX172" i="12"/>
  <c r="AW172" i="12"/>
  <c r="AV172" i="12"/>
  <c r="AU172" i="12"/>
  <c r="AT172" i="12"/>
  <c r="AZ171" i="12"/>
  <c r="AY171" i="12"/>
  <c r="AX171" i="12"/>
  <c r="AW171" i="12"/>
  <c r="AV171" i="12"/>
  <c r="AU171" i="12"/>
  <c r="AT171" i="12"/>
  <c r="AZ170" i="12"/>
  <c r="AY170" i="12"/>
  <c r="AX170" i="12"/>
  <c r="AW170" i="12"/>
  <c r="AV170" i="12"/>
  <c r="AU170" i="12"/>
  <c r="AT170" i="12"/>
  <c r="AZ169" i="12"/>
  <c r="AY169" i="12"/>
  <c r="AX169" i="12"/>
  <c r="AW169" i="12"/>
  <c r="AV169" i="12"/>
  <c r="AU169" i="12"/>
  <c r="AT169" i="12"/>
  <c r="AZ168" i="12"/>
  <c r="AY168" i="12"/>
  <c r="AX168" i="12"/>
  <c r="AW168" i="12"/>
  <c r="AV168" i="12"/>
  <c r="AU168" i="12"/>
  <c r="AT168" i="12"/>
  <c r="AZ167" i="12"/>
  <c r="AY167" i="12"/>
  <c r="AX167" i="12"/>
  <c r="AW167" i="12"/>
  <c r="AV167" i="12"/>
  <c r="AU167" i="12"/>
  <c r="AT167" i="12"/>
  <c r="AZ166" i="12"/>
  <c r="AY166" i="12"/>
  <c r="AX166" i="12"/>
  <c r="AW166" i="12"/>
  <c r="AV166" i="12"/>
  <c r="AU166" i="12"/>
  <c r="AT166" i="12"/>
  <c r="AZ165" i="12"/>
  <c r="AY165" i="12"/>
  <c r="AX165" i="12"/>
  <c r="AW165" i="12"/>
  <c r="AV165" i="12"/>
  <c r="AU165" i="12"/>
  <c r="AT165" i="12"/>
  <c r="AZ164" i="12"/>
  <c r="AY164" i="12"/>
  <c r="AX164" i="12"/>
  <c r="AW164" i="12"/>
  <c r="AV164" i="12"/>
  <c r="AU164" i="12"/>
  <c r="AT164" i="12"/>
  <c r="AZ163" i="12"/>
  <c r="AY163" i="12"/>
  <c r="AX163" i="12"/>
  <c r="AW163" i="12"/>
  <c r="AV163" i="12"/>
  <c r="AU163" i="12"/>
  <c r="AT163" i="12"/>
  <c r="AZ162" i="12"/>
  <c r="AY162" i="12"/>
  <c r="AX162" i="12"/>
  <c r="AW162" i="12"/>
  <c r="AV162" i="12"/>
  <c r="AU162" i="12"/>
  <c r="AT162" i="12"/>
  <c r="AZ161" i="12"/>
  <c r="AY161" i="12"/>
  <c r="AX161" i="12"/>
  <c r="AW161" i="12"/>
  <c r="AV161" i="12"/>
  <c r="AU161" i="12"/>
  <c r="AT161" i="12"/>
  <c r="AZ160" i="12"/>
  <c r="AY160" i="12"/>
  <c r="AX160" i="12"/>
  <c r="AW160" i="12"/>
  <c r="AV160" i="12"/>
  <c r="AU160" i="12"/>
  <c r="AT160" i="12"/>
  <c r="AZ159" i="12"/>
  <c r="AY159" i="12"/>
  <c r="AX159" i="12"/>
  <c r="AW159" i="12"/>
  <c r="AV159" i="12"/>
  <c r="AU159" i="12"/>
  <c r="AT159" i="12"/>
  <c r="AZ158" i="12"/>
  <c r="AY158" i="12"/>
  <c r="AX158" i="12"/>
  <c r="AW158" i="12"/>
  <c r="AV158" i="12"/>
  <c r="AU158" i="12"/>
  <c r="AT158" i="12"/>
  <c r="AZ157" i="12"/>
  <c r="AY157" i="12"/>
  <c r="AX157" i="12"/>
  <c r="AW157" i="12"/>
  <c r="AV157" i="12"/>
  <c r="AU157" i="12"/>
  <c r="AT157" i="12"/>
  <c r="AZ156" i="12"/>
  <c r="AY156" i="12"/>
  <c r="AX156" i="12"/>
  <c r="AW156" i="12"/>
  <c r="AV156" i="12"/>
  <c r="AU156" i="12"/>
  <c r="AT156" i="12"/>
  <c r="AZ155" i="12"/>
  <c r="AY155" i="12"/>
  <c r="AX155" i="12"/>
  <c r="AW155" i="12"/>
  <c r="AV155" i="12"/>
  <c r="AU155" i="12"/>
  <c r="AT155" i="12"/>
  <c r="AZ154" i="12"/>
  <c r="AY154" i="12"/>
  <c r="AX154" i="12"/>
  <c r="AW154" i="12"/>
  <c r="AV154" i="12"/>
  <c r="AU154" i="12"/>
  <c r="AT154" i="12"/>
  <c r="AZ153" i="12"/>
  <c r="AY153" i="12"/>
  <c r="AX153" i="12"/>
  <c r="AW153" i="12"/>
  <c r="AV153" i="12"/>
  <c r="AU153" i="12"/>
  <c r="AT153" i="12"/>
  <c r="AZ152" i="12"/>
  <c r="AY152" i="12"/>
  <c r="AX152" i="12"/>
  <c r="AW152" i="12"/>
  <c r="AV152" i="12"/>
  <c r="AU152" i="12"/>
  <c r="AT152" i="12"/>
  <c r="AZ151" i="12"/>
  <c r="AY151" i="12"/>
  <c r="AX151" i="12"/>
  <c r="AW151" i="12"/>
  <c r="AV151" i="12"/>
  <c r="AU151" i="12"/>
  <c r="AT151" i="12"/>
  <c r="AZ150" i="12"/>
  <c r="AY150" i="12"/>
  <c r="AX150" i="12"/>
  <c r="AW150" i="12"/>
  <c r="AV150" i="12"/>
  <c r="AU150" i="12"/>
  <c r="AT150" i="12"/>
  <c r="AZ149" i="12"/>
  <c r="AY149" i="12"/>
  <c r="AX149" i="12"/>
  <c r="AW149" i="12"/>
  <c r="AV149" i="12"/>
  <c r="AU149" i="12"/>
  <c r="AT149" i="12"/>
  <c r="AZ148" i="12"/>
  <c r="AY148" i="12"/>
  <c r="AX148" i="12"/>
  <c r="AW148" i="12"/>
  <c r="AV148" i="12"/>
  <c r="AU148" i="12"/>
  <c r="AT148" i="12"/>
  <c r="AZ147" i="12"/>
  <c r="AY147" i="12"/>
  <c r="AX147" i="12"/>
  <c r="AW147" i="12"/>
  <c r="AV147" i="12"/>
  <c r="AU147" i="12"/>
  <c r="AT147" i="12"/>
  <c r="AZ146" i="12"/>
  <c r="AY146" i="12"/>
  <c r="AX146" i="12"/>
  <c r="AW146" i="12"/>
  <c r="AV146" i="12"/>
  <c r="AU146" i="12"/>
  <c r="AT146" i="12"/>
  <c r="AZ145" i="12"/>
  <c r="AY145" i="12"/>
  <c r="AX145" i="12"/>
  <c r="AW145" i="12"/>
  <c r="AV145" i="12"/>
  <c r="AU145" i="12"/>
  <c r="AT145" i="12"/>
  <c r="AZ144" i="12"/>
  <c r="AY144" i="12"/>
  <c r="AX144" i="12"/>
  <c r="AW144" i="12"/>
  <c r="AV144" i="12"/>
  <c r="AU144" i="12"/>
  <c r="AT144" i="12"/>
  <c r="AZ143" i="12"/>
  <c r="AY143" i="12"/>
  <c r="AX143" i="12"/>
  <c r="AW143" i="12"/>
  <c r="AV143" i="12"/>
  <c r="AU143" i="12"/>
  <c r="AT143" i="12"/>
  <c r="AZ142" i="12"/>
  <c r="AY142" i="12"/>
  <c r="AX142" i="12"/>
  <c r="AW142" i="12"/>
  <c r="AV142" i="12"/>
  <c r="AU142" i="12"/>
  <c r="AT142" i="12"/>
  <c r="AZ141" i="12"/>
  <c r="AY141" i="12"/>
  <c r="AX141" i="12"/>
  <c r="AW141" i="12"/>
  <c r="AV141" i="12"/>
  <c r="AU141" i="12"/>
  <c r="AT141" i="12"/>
  <c r="AZ140" i="12"/>
  <c r="AY140" i="12"/>
  <c r="AX140" i="12"/>
  <c r="AW140" i="12"/>
  <c r="AV140" i="12"/>
  <c r="AU140" i="12"/>
  <c r="AT140" i="12"/>
  <c r="AZ139" i="12"/>
  <c r="AY139" i="12"/>
  <c r="AX139" i="12"/>
  <c r="AW139" i="12"/>
  <c r="AV139" i="12"/>
  <c r="AU139" i="12"/>
  <c r="AT139" i="12"/>
  <c r="AZ138" i="12"/>
  <c r="AY138" i="12"/>
  <c r="AX138" i="12"/>
  <c r="AW138" i="12"/>
  <c r="AV138" i="12"/>
  <c r="AU138" i="12"/>
  <c r="AT138" i="12"/>
  <c r="AZ137" i="12"/>
  <c r="AY137" i="12"/>
  <c r="AX137" i="12"/>
  <c r="AW137" i="12"/>
  <c r="AV137" i="12"/>
  <c r="AU137" i="12"/>
  <c r="AT137" i="12"/>
  <c r="AZ136" i="12"/>
  <c r="AY136" i="12"/>
  <c r="AX136" i="12"/>
  <c r="AW136" i="12"/>
  <c r="AV136" i="12"/>
  <c r="AU136" i="12"/>
  <c r="AT136" i="12"/>
  <c r="AZ135" i="12"/>
  <c r="AY135" i="12"/>
  <c r="AX135" i="12"/>
  <c r="AW135" i="12"/>
  <c r="AV135" i="12"/>
  <c r="AU135" i="12"/>
  <c r="AT135" i="12"/>
  <c r="AZ134" i="12"/>
  <c r="AY134" i="12"/>
  <c r="AX134" i="12"/>
  <c r="AW134" i="12"/>
  <c r="AV134" i="12"/>
  <c r="AU134" i="12"/>
  <c r="AT134" i="12"/>
  <c r="AZ133" i="12"/>
  <c r="AY133" i="12"/>
  <c r="AX133" i="12"/>
  <c r="AW133" i="12"/>
  <c r="AV133" i="12"/>
  <c r="AU133" i="12"/>
  <c r="AT133" i="12"/>
  <c r="AZ132" i="12"/>
  <c r="AY132" i="12"/>
  <c r="AX132" i="12"/>
  <c r="AW132" i="12"/>
  <c r="AV132" i="12"/>
  <c r="AU132" i="12"/>
  <c r="AT132" i="12"/>
  <c r="AZ131" i="12"/>
  <c r="AY131" i="12"/>
  <c r="AX131" i="12"/>
  <c r="AW131" i="12"/>
  <c r="AV131" i="12"/>
  <c r="AU131" i="12"/>
  <c r="AT131" i="12"/>
  <c r="AZ130" i="12"/>
  <c r="AY130" i="12"/>
  <c r="AX130" i="12"/>
  <c r="AW130" i="12"/>
  <c r="AV130" i="12"/>
  <c r="AU130" i="12"/>
  <c r="AT130" i="12"/>
  <c r="AZ129" i="12"/>
  <c r="AY129" i="12"/>
  <c r="AX129" i="12"/>
  <c r="AW129" i="12"/>
  <c r="AV129" i="12"/>
  <c r="AU129" i="12"/>
  <c r="AT129" i="12"/>
  <c r="AZ128" i="12"/>
  <c r="AY128" i="12"/>
  <c r="AX128" i="12"/>
  <c r="AW128" i="12"/>
  <c r="AV128" i="12"/>
  <c r="AU128" i="12"/>
  <c r="AT128" i="12"/>
  <c r="AZ127" i="12"/>
  <c r="AY127" i="12"/>
  <c r="AX127" i="12"/>
  <c r="AW127" i="12"/>
  <c r="AV127" i="12"/>
  <c r="AU127" i="12"/>
  <c r="AT127" i="12"/>
  <c r="AZ126" i="12"/>
  <c r="AY126" i="12"/>
  <c r="AX126" i="12"/>
  <c r="AW126" i="12"/>
  <c r="AV126" i="12"/>
  <c r="AU126" i="12"/>
  <c r="AT126" i="12"/>
  <c r="AZ125" i="12"/>
  <c r="AY125" i="12"/>
  <c r="AX125" i="12"/>
  <c r="AW125" i="12"/>
  <c r="AV125" i="12"/>
  <c r="AU125" i="12"/>
  <c r="AT125" i="12"/>
  <c r="AZ124" i="12"/>
  <c r="AY124" i="12"/>
  <c r="AX124" i="12"/>
  <c r="AW124" i="12"/>
  <c r="AV124" i="12"/>
  <c r="AU124" i="12"/>
  <c r="AT124" i="12"/>
  <c r="AZ123" i="12"/>
  <c r="AY123" i="12"/>
  <c r="AX123" i="12"/>
  <c r="AW123" i="12"/>
  <c r="AV123" i="12"/>
  <c r="AU123" i="12"/>
  <c r="AT123" i="12"/>
  <c r="AZ122" i="12"/>
  <c r="AY122" i="12"/>
  <c r="AX122" i="12"/>
  <c r="AW122" i="12"/>
  <c r="AV122" i="12"/>
  <c r="AU122" i="12"/>
  <c r="AT122" i="12"/>
  <c r="AZ121" i="12"/>
  <c r="AY121" i="12"/>
  <c r="AX121" i="12"/>
  <c r="AW121" i="12"/>
  <c r="AV121" i="12"/>
  <c r="AU121" i="12"/>
  <c r="AT121" i="12"/>
  <c r="AZ120" i="12"/>
  <c r="AY120" i="12"/>
  <c r="AX120" i="12"/>
  <c r="AW120" i="12"/>
  <c r="AV120" i="12"/>
  <c r="AU120" i="12"/>
  <c r="AT120" i="12"/>
  <c r="AZ119" i="12"/>
  <c r="AY119" i="12"/>
  <c r="AX119" i="12"/>
  <c r="AW119" i="12"/>
  <c r="AV119" i="12"/>
  <c r="AU119" i="12"/>
  <c r="AT119" i="12"/>
  <c r="AZ118" i="12"/>
  <c r="AY118" i="12"/>
  <c r="AX118" i="12"/>
  <c r="AW118" i="12"/>
  <c r="AV118" i="12"/>
  <c r="AU118" i="12"/>
  <c r="AT118" i="12"/>
  <c r="AZ117" i="12"/>
  <c r="AY117" i="12"/>
  <c r="AX117" i="12"/>
  <c r="AW117" i="12"/>
  <c r="AV117" i="12"/>
  <c r="AU117" i="12"/>
  <c r="AT117" i="12"/>
  <c r="AZ116" i="12"/>
  <c r="AY116" i="12"/>
  <c r="AX116" i="12"/>
  <c r="AW116" i="12"/>
  <c r="AV116" i="12"/>
  <c r="AU116" i="12"/>
  <c r="AT116" i="12"/>
  <c r="AZ115" i="12"/>
  <c r="AY115" i="12"/>
  <c r="AX115" i="12"/>
  <c r="AW115" i="12"/>
  <c r="AV115" i="12"/>
  <c r="AU115" i="12"/>
  <c r="AT115" i="12"/>
  <c r="AZ114" i="12"/>
  <c r="AY114" i="12"/>
  <c r="AX114" i="12"/>
  <c r="AW114" i="12"/>
  <c r="AV114" i="12"/>
  <c r="AU114" i="12"/>
  <c r="AT114" i="12"/>
  <c r="AZ113" i="12"/>
  <c r="AY113" i="12"/>
  <c r="AX113" i="12"/>
  <c r="AW113" i="12"/>
  <c r="AV113" i="12"/>
  <c r="AU113" i="12"/>
  <c r="AT113" i="12"/>
  <c r="AZ112" i="12"/>
  <c r="AY112" i="12"/>
  <c r="AX112" i="12"/>
  <c r="AW112" i="12"/>
  <c r="AV112" i="12"/>
  <c r="AU112" i="12"/>
  <c r="AT112" i="12"/>
  <c r="AZ111" i="12"/>
  <c r="AY111" i="12"/>
  <c r="AX111" i="12"/>
  <c r="AW111" i="12"/>
  <c r="AV111" i="12"/>
  <c r="AU111" i="12"/>
  <c r="AT111" i="12"/>
  <c r="AZ110" i="12"/>
  <c r="AY110" i="12"/>
  <c r="AX110" i="12"/>
  <c r="AW110" i="12"/>
  <c r="AV110" i="12"/>
  <c r="AU110" i="12"/>
  <c r="AT110" i="12"/>
  <c r="AZ109" i="12"/>
  <c r="AY109" i="12"/>
  <c r="AX109" i="12"/>
  <c r="AW109" i="12"/>
  <c r="AV109" i="12"/>
  <c r="AU109" i="12"/>
  <c r="AT109" i="12"/>
  <c r="AZ108" i="12"/>
  <c r="AY108" i="12"/>
  <c r="AX108" i="12"/>
  <c r="AW108" i="12"/>
  <c r="AV108" i="12"/>
  <c r="AU108" i="12"/>
  <c r="AT108" i="12"/>
  <c r="AZ107" i="12"/>
  <c r="AY107" i="12"/>
  <c r="AX107" i="12"/>
  <c r="AW107" i="12"/>
  <c r="AV107" i="12"/>
  <c r="AU107" i="12"/>
  <c r="AT107" i="12"/>
  <c r="AZ106" i="12"/>
  <c r="AY106" i="12"/>
  <c r="AX106" i="12"/>
  <c r="AW106" i="12"/>
  <c r="AV106" i="12"/>
  <c r="AU106" i="12"/>
  <c r="AT106" i="12"/>
  <c r="AZ105" i="12"/>
  <c r="AY105" i="12"/>
  <c r="AX105" i="12"/>
  <c r="AW105" i="12"/>
  <c r="AV105" i="12"/>
  <c r="AU105" i="12"/>
  <c r="AT105" i="12"/>
  <c r="AZ104" i="12"/>
  <c r="AY104" i="12"/>
  <c r="AX104" i="12"/>
  <c r="AW104" i="12"/>
  <c r="AV104" i="12"/>
  <c r="AU104" i="12"/>
  <c r="AT104" i="12"/>
  <c r="AZ103" i="12"/>
  <c r="AY103" i="12"/>
  <c r="AX103" i="12"/>
  <c r="AW103" i="12"/>
  <c r="AV103" i="12"/>
  <c r="AU103" i="12"/>
  <c r="AT103" i="12"/>
  <c r="AZ102" i="12"/>
  <c r="AY102" i="12"/>
  <c r="AX102" i="12"/>
  <c r="AW102" i="12"/>
  <c r="AV102" i="12"/>
  <c r="AU102" i="12"/>
  <c r="AT102" i="12"/>
  <c r="AZ101" i="12"/>
  <c r="AY101" i="12"/>
  <c r="AX101" i="12"/>
  <c r="AW101" i="12"/>
  <c r="AV101" i="12"/>
  <c r="AU101" i="12"/>
  <c r="AT101" i="12"/>
  <c r="AZ100" i="12"/>
  <c r="AY100" i="12"/>
  <c r="AX100" i="12"/>
  <c r="AW100" i="12"/>
  <c r="AV100" i="12"/>
  <c r="AU100" i="12"/>
  <c r="AT100" i="12"/>
  <c r="AZ99" i="12"/>
  <c r="AY99" i="12"/>
  <c r="AX99" i="12"/>
  <c r="AW99" i="12"/>
  <c r="AV99" i="12"/>
  <c r="AU99" i="12"/>
  <c r="AT99" i="12"/>
  <c r="AZ98" i="12"/>
  <c r="AY98" i="12"/>
  <c r="AX98" i="12"/>
  <c r="AW98" i="12"/>
  <c r="AV98" i="12"/>
  <c r="AU98" i="12"/>
  <c r="AT98" i="12"/>
  <c r="AZ97" i="12"/>
  <c r="AY97" i="12"/>
  <c r="AX97" i="12"/>
  <c r="AW97" i="12"/>
  <c r="AV97" i="12"/>
  <c r="AU97" i="12"/>
  <c r="AT97" i="12"/>
  <c r="AZ96" i="12"/>
  <c r="AY96" i="12"/>
  <c r="AX96" i="12"/>
  <c r="AW96" i="12"/>
  <c r="AV96" i="12"/>
  <c r="AU96" i="12"/>
  <c r="AT96" i="12"/>
  <c r="AZ95" i="12"/>
  <c r="AY95" i="12"/>
  <c r="AX95" i="12"/>
  <c r="AW95" i="12"/>
  <c r="AV95" i="12"/>
  <c r="AU95" i="12"/>
  <c r="AT95" i="12"/>
  <c r="AZ94" i="12"/>
  <c r="AY94" i="12"/>
  <c r="AX94" i="12"/>
  <c r="AW94" i="12"/>
  <c r="AV94" i="12"/>
  <c r="AU94" i="12"/>
  <c r="AT94" i="12"/>
  <c r="AZ93" i="12"/>
  <c r="AY93" i="12"/>
  <c r="AX93" i="12"/>
  <c r="AW93" i="12"/>
  <c r="AV93" i="12"/>
  <c r="AU93" i="12"/>
  <c r="AT93" i="12"/>
  <c r="AZ92" i="12"/>
  <c r="AY92" i="12"/>
  <c r="AX92" i="12"/>
  <c r="AW92" i="12"/>
  <c r="AV92" i="12"/>
  <c r="AU92" i="12"/>
  <c r="AT92" i="12"/>
  <c r="AZ91" i="12"/>
  <c r="AY91" i="12"/>
  <c r="AX91" i="12"/>
  <c r="AW91" i="12"/>
  <c r="AV91" i="12"/>
  <c r="AU91" i="12"/>
  <c r="AT91" i="12"/>
  <c r="AZ90" i="12"/>
  <c r="AY90" i="12"/>
  <c r="AX90" i="12"/>
  <c r="AW90" i="12"/>
  <c r="AV90" i="12"/>
  <c r="AU90" i="12"/>
  <c r="AT90" i="12"/>
  <c r="AZ89" i="12"/>
  <c r="AY89" i="12"/>
  <c r="AX89" i="12"/>
  <c r="AW89" i="12"/>
  <c r="AV89" i="12"/>
  <c r="AU89" i="12"/>
  <c r="AT89" i="12"/>
  <c r="AZ88" i="12"/>
  <c r="AY88" i="12"/>
  <c r="AX88" i="12"/>
  <c r="AW88" i="12"/>
  <c r="AV88" i="12"/>
  <c r="AU88" i="12"/>
  <c r="AT88" i="12"/>
  <c r="AZ87" i="12"/>
  <c r="AY87" i="12"/>
  <c r="AX87" i="12"/>
  <c r="AW87" i="12"/>
  <c r="AV87" i="12"/>
  <c r="AU87" i="12"/>
  <c r="AT87" i="12"/>
  <c r="AZ86" i="12"/>
  <c r="AY86" i="12"/>
  <c r="AX86" i="12"/>
  <c r="AW86" i="12"/>
  <c r="AV86" i="12"/>
  <c r="AU86" i="12"/>
  <c r="AT86" i="12"/>
  <c r="AZ85" i="12"/>
  <c r="AY85" i="12"/>
  <c r="AX85" i="12"/>
  <c r="AW85" i="12"/>
  <c r="AV85" i="12"/>
  <c r="AU85" i="12"/>
  <c r="AT85" i="12"/>
  <c r="AZ84" i="12"/>
  <c r="AY84" i="12"/>
  <c r="AX84" i="12"/>
  <c r="AW84" i="12"/>
  <c r="AV84" i="12"/>
  <c r="AU84" i="12"/>
  <c r="AT84" i="12"/>
  <c r="AZ83" i="12"/>
  <c r="AY83" i="12"/>
  <c r="AX83" i="12"/>
  <c r="AW83" i="12"/>
  <c r="AV83" i="12"/>
  <c r="AU83" i="12"/>
  <c r="AT83" i="12"/>
  <c r="AZ82" i="12"/>
  <c r="AY82" i="12"/>
  <c r="AX82" i="12"/>
  <c r="AW82" i="12"/>
  <c r="AV82" i="12"/>
  <c r="AU82" i="12"/>
  <c r="AT82" i="12"/>
  <c r="AZ81" i="12"/>
  <c r="AY81" i="12"/>
  <c r="AX81" i="12"/>
  <c r="AW81" i="12"/>
  <c r="AV81" i="12"/>
  <c r="AU81" i="12"/>
  <c r="AT81" i="12"/>
  <c r="AZ80" i="12"/>
  <c r="AY80" i="12"/>
  <c r="AX80" i="12"/>
  <c r="AW80" i="12"/>
  <c r="AV80" i="12"/>
  <c r="AU80" i="12"/>
  <c r="AT80" i="12"/>
  <c r="AZ79" i="12"/>
  <c r="AY79" i="12"/>
  <c r="AX79" i="12"/>
  <c r="AW79" i="12"/>
  <c r="AV79" i="12"/>
  <c r="AU79" i="12"/>
  <c r="AT79" i="12"/>
  <c r="AZ78" i="12"/>
  <c r="AY78" i="12"/>
  <c r="AX78" i="12"/>
  <c r="AW78" i="12"/>
  <c r="AV78" i="12"/>
  <c r="AU78" i="12"/>
  <c r="AT78" i="12"/>
  <c r="AZ77" i="12"/>
  <c r="AY77" i="12"/>
  <c r="AX77" i="12"/>
  <c r="AW77" i="12"/>
  <c r="AV77" i="12"/>
  <c r="AU77" i="12"/>
  <c r="AT77" i="12"/>
  <c r="AZ76" i="12"/>
  <c r="AY76" i="12"/>
  <c r="AX76" i="12"/>
  <c r="AW76" i="12"/>
  <c r="AV76" i="12"/>
  <c r="AU76" i="12"/>
  <c r="AT76" i="12"/>
  <c r="AZ75" i="12"/>
  <c r="AY75" i="12"/>
  <c r="AX75" i="12"/>
  <c r="AW75" i="12"/>
  <c r="AV75" i="12"/>
  <c r="AU75" i="12"/>
  <c r="AT75" i="12"/>
  <c r="AZ74" i="12"/>
  <c r="AY74" i="12"/>
  <c r="AX74" i="12"/>
  <c r="AW74" i="12"/>
  <c r="AV74" i="12"/>
  <c r="AU74" i="12"/>
  <c r="AT74" i="12"/>
  <c r="AZ73" i="12"/>
  <c r="AY73" i="12"/>
  <c r="AX73" i="12"/>
  <c r="AW73" i="12"/>
  <c r="AV73" i="12"/>
  <c r="AU73" i="12"/>
  <c r="AT73" i="12"/>
  <c r="AZ72" i="12"/>
  <c r="AY72" i="12"/>
  <c r="AX72" i="12"/>
  <c r="AW72" i="12"/>
  <c r="AV72" i="12"/>
  <c r="AU72" i="12"/>
  <c r="AT72" i="12"/>
  <c r="AZ71" i="12"/>
  <c r="AY71" i="12"/>
  <c r="AX71" i="12"/>
  <c r="AW71" i="12"/>
  <c r="AV71" i="12"/>
  <c r="AU71" i="12"/>
  <c r="AT71" i="12"/>
  <c r="AZ70" i="12"/>
  <c r="AY70" i="12"/>
  <c r="AX70" i="12"/>
  <c r="AW70" i="12"/>
  <c r="AV70" i="12"/>
  <c r="AU70" i="12"/>
  <c r="AT70" i="12"/>
  <c r="AZ69" i="12"/>
  <c r="AY69" i="12"/>
  <c r="AX69" i="12"/>
  <c r="AW69" i="12"/>
  <c r="AV69" i="12"/>
  <c r="AU69" i="12"/>
  <c r="AT69" i="12"/>
  <c r="AZ68" i="12"/>
  <c r="AY68" i="12"/>
  <c r="AX68" i="12"/>
  <c r="AW68" i="12"/>
  <c r="AV68" i="12"/>
  <c r="AU68" i="12"/>
  <c r="AT68" i="12"/>
  <c r="AZ67" i="12"/>
  <c r="AY67" i="12"/>
  <c r="AX67" i="12"/>
  <c r="AW67" i="12"/>
  <c r="AV67" i="12"/>
  <c r="AU67" i="12"/>
  <c r="AT67" i="12"/>
  <c r="AZ66" i="12"/>
  <c r="AY66" i="12"/>
  <c r="AX66" i="12"/>
  <c r="AW66" i="12"/>
  <c r="AV66" i="12"/>
  <c r="AU66" i="12"/>
  <c r="AT66" i="12"/>
  <c r="AZ65" i="12"/>
  <c r="AY65" i="12"/>
  <c r="AX65" i="12"/>
  <c r="AW65" i="12"/>
  <c r="AV65" i="12"/>
  <c r="AU65" i="12"/>
  <c r="AT65" i="12"/>
  <c r="AZ64" i="12"/>
  <c r="AY64" i="12"/>
  <c r="AX64" i="12"/>
  <c r="AW64" i="12"/>
  <c r="AV64" i="12"/>
  <c r="AU64" i="12"/>
  <c r="AT64" i="12"/>
  <c r="AZ63" i="12"/>
  <c r="AY63" i="12"/>
  <c r="AX63" i="12"/>
  <c r="AW63" i="12"/>
  <c r="AV63" i="12"/>
  <c r="AU63" i="12"/>
  <c r="AT63" i="12"/>
  <c r="AZ62" i="12"/>
  <c r="AY62" i="12"/>
  <c r="AX62" i="12"/>
  <c r="AW62" i="12"/>
  <c r="AV62" i="12"/>
  <c r="AU62" i="12"/>
  <c r="AT62" i="12"/>
  <c r="AZ61" i="12"/>
  <c r="AY61" i="12"/>
  <c r="AX61" i="12"/>
  <c r="AW61" i="12"/>
  <c r="AV61" i="12"/>
  <c r="AU61" i="12"/>
  <c r="AT61" i="12"/>
  <c r="AZ60" i="12"/>
  <c r="AY60" i="12"/>
  <c r="AX60" i="12"/>
  <c r="AW60" i="12"/>
  <c r="AV60" i="12"/>
  <c r="AU60" i="12"/>
  <c r="AT60" i="12"/>
  <c r="AZ59" i="12"/>
  <c r="AY59" i="12"/>
  <c r="AX59" i="12"/>
  <c r="AW59" i="12"/>
  <c r="AV59" i="12"/>
  <c r="AU59" i="12"/>
  <c r="AT59" i="12"/>
  <c r="AZ58" i="12"/>
  <c r="AY58" i="12"/>
  <c r="AX58" i="12"/>
  <c r="AW58" i="12"/>
  <c r="AV58" i="12"/>
  <c r="AU58" i="12"/>
  <c r="AT58" i="12"/>
  <c r="AZ57" i="12"/>
  <c r="AU57" i="12"/>
  <c r="AT57" i="12"/>
  <c r="AS57" i="12"/>
  <c r="AZ56" i="12"/>
  <c r="AU56" i="12"/>
  <c r="AT56" i="12"/>
  <c r="AS56" i="12"/>
  <c r="AZ55" i="12"/>
  <c r="AU55" i="12"/>
  <c r="AT55" i="12"/>
  <c r="AS55" i="12"/>
  <c r="AZ54" i="12"/>
  <c r="AU54" i="12"/>
  <c r="AT54" i="12"/>
  <c r="AS54" i="12"/>
  <c r="AZ53" i="12"/>
  <c r="AU53" i="12"/>
  <c r="AT53" i="12"/>
  <c r="AS53" i="12"/>
  <c r="AZ52" i="12"/>
  <c r="AU52" i="12"/>
  <c r="AT52" i="12"/>
  <c r="AS52" i="12"/>
  <c r="AZ51" i="12"/>
  <c r="AU51" i="12"/>
  <c r="AT51" i="12"/>
  <c r="AS51" i="12"/>
  <c r="AZ50" i="12"/>
  <c r="AU50" i="12"/>
  <c r="AT50" i="12"/>
  <c r="AS50" i="12"/>
  <c r="AZ49" i="12"/>
  <c r="AU49" i="12"/>
  <c r="AT49" i="12"/>
  <c r="AS49" i="12"/>
  <c r="AZ48" i="12"/>
  <c r="AU48" i="12"/>
  <c r="AT48" i="12"/>
  <c r="AS48" i="12"/>
  <c r="AZ47" i="12"/>
  <c r="AU47" i="12"/>
  <c r="AT47" i="12"/>
  <c r="AS47" i="12"/>
  <c r="AZ46" i="12"/>
  <c r="AU46" i="12"/>
  <c r="AT46" i="12"/>
  <c r="AS46" i="12"/>
  <c r="AZ45" i="12"/>
  <c r="AU45" i="12"/>
  <c r="AT45" i="12"/>
  <c r="AS45" i="12"/>
  <c r="AZ44" i="12"/>
  <c r="AU44" i="12"/>
  <c r="AT44" i="12"/>
  <c r="AS44" i="12"/>
  <c r="AZ43" i="12"/>
  <c r="AU43" i="12"/>
  <c r="AT43" i="12"/>
  <c r="AS43" i="12"/>
  <c r="AZ42" i="12"/>
  <c r="AU42" i="12"/>
  <c r="AT42" i="12"/>
  <c r="AS42" i="12"/>
  <c r="AZ41" i="12"/>
  <c r="AU41" i="12"/>
  <c r="AT41" i="12"/>
  <c r="AS41" i="12"/>
  <c r="AZ40" i="12"/>
  <c r="AU40" i="12"/>
  <c r="AT40" i="12"/>
  <c r="AS40" i="12"/>
  <c r="AZ39" i="12"/>
  <c r="AU39" i="12"/>
  <c r="AT39" i="12"/>
  <c r="AS39" i="12"/>
  <c r="AZ38" i="12"/>
  <c r="AU38" i="12"/>
  <c r="AT38" i="12"/>
  <c r="AS38" i="12"/>
  <c r="AZ37" i="12"/>
  <c r="AU37" i="12"/>
  <c r="AT37" i="12"/>
  <c r="AS37" i="12"/>
  <c r="AZ36" i="12"/>
  <c r="AU36" i="12"/>
  <c r="AT36" i="12"/>
  <c r="AS36" i="12"/>
  <c r="AZ35" i="12"/>
  <c r="AU35" i="12"/>
  <c r="AT35" i="12"/>
  <c r="AS35" i="12"/>
  <c r="AZ34" i="12"/>
  <c r="AU34" i="12"/>
  <c r="AT34" i="12"/>
  <c r="AS34" i="12"/>
  <c r="AZ33" i="12"/>
  <c r="AU33" i="12"/>
  <c r="AT33" i="12"/>
  <c r="AS33" i="12"/>
  <c r="AZ32" i="12"/>
  <c r="AU32" i="12"/>
  <c r="AT32" i="12"/>
  <c r="AS32" i="12"/>
  <c r="AZ31" i="12"/>
  <c r="AU31" i="12"/>
  <c r="AT31" i="12"/>
  <c r="AS31" i="12"/>
  <c r="AZ30" i="12"/>
  <c r="AU30" i="12"/>
  <c r="AT30" i="12"/>
  <c r="AS30" i="12"/>
  <c r="AZ29" i="12"/>
  <c r="AU29" i="12"/>
  <c r="AT29" i="12"/>
  <c r="AS29" i="12"/>
  <c r="AZ28" i="12"/>
  <c r="AU28" i="12"/>
  <c r="AT28" i="12"/>
  <c r="AS28" i="12"/>
  <c r="AZ27" i="12"/>
  <c r="AU27" i="12"/>
  <c r="AT27" i="12"/>
  <c r="AS27" i="12"/>
  <c r="AZ26" i="12"/>
  <c r="AU26" i="12"/>
  <c r="AT26" i="12"/>
  <c r="AS26" i="12"/>
  <c r="AZ25" i="12"/>
  <c r="AU25" i="12"/>
  <c r="AT25" i="12"/>
  <c r="AS25" i="12"/>
  <c r="AZ24" i="12"/>
  <c r="AU24" i="12"/>
  <c r="AT24" i="12"/>
  <c r="AS24" i="12"/>
  <c r="AZ23" i="12"/>
  <c r="AU23" i="12"/>
  <c r="AT23" i="12"/>
  <c r="AS23" i="12"/>
  <c r="AZ22" i="12"/>
  <c r="AU22" i="12"/>
  <c r="AT22" i="12"/>
  <c r="AS22" i="12"/>
  <c r="AZ21" i="12"/>
  <c r="AU21" i="12"/>
  <c r="AT21" i="12"/>
  <c r="AS21" i="12"/>
  <c r="AZ20" i="12"/>
  <c r="AU20" i="12"/>
  <c r="AT20" i="12"/>
  <c r="AS20" i="12"/>
  <c r="AZ19" i="12"/>
  <c r="AU19" i="12"/>
  <c r="AT19" i="12"/>
  <c r="AS19" i="12"/>
  <c r="AZ18" i="12"/>
  <c r="AU18" i="12"/>
  <c r="AT18" i="12"/>
  <c r="AS18" i="12"/>
  <c r="AZ17" i="12"/>
  <c r="AU17" i="12"/>
  <c r="AT17" i="12"/>
  <c r="AS17" i="12"/>
  <c r="AZ16" i="12"/>
  <c r="AU16" i="12"/>
  <c r="AT16" i="12"/>
  <c r="AS16" i="12"/>
  <c r="AZ15" i="12"/>
  <c r="AU15" i="12"/>
  <c r="AT15" i="12"/>
  <c r="AS15" i="12"/>
  <c r="AZ14" i="12"/>
  <c r="AU14" i="12"/>
  <c r="AT14" i="12"/>
  <c r="AS14" i="12"/>
  <c r="AZ13" i="12"/>
  <c r="AU13" i="12"/>
  <c r="AT13" i="12"/>
  <c r="AS13" i="12"/>
  <c r="AZ12" i="12"/>
  <c r="AU12" i="12"/>
  <c r="AT12" i="12"/>
  <c r="AS12" i="12"/>
  <c r="AZ11" i="12"/>
  <c r="AU11" i="12"/>
  <c r="AT11" i="12"/>
  <c r="AS11" i="12"/>
  <c r="AZ10" i="12"/>
  <c r="AU10" i="12"/>
  <c r="AT10" i="12"/>
  <c r="AS10" i="12"/>
  <c r="AH31" i="11"/>
  <c r="AG31" i="11"/>
  <c r="AF31" i="11"/>
  <c r="AE31" i="11"/>
  <c r="AD31" i="11"/>
  <c r="AC31" i="11"/>
  <c r="AB31" i="11"/>
  <c r="AA31" i="11"/>
  <c r="Z31" i="11"/>
  <c r="Y31" i="11"/>
  <c r="X31" i="11"/>
  <c r="W31" i="11"/>
  <c r="V31" i="11"/>
  <c r="U31" i="11"/>
  <c r="T31" i="11"/>
  <c r="S31" i="11"/>
  <c r="R31" i="11"/>
  <c r="Q31" i="11"/>
  <c r="P31" i="11"/>
  <c r="O31" i="11"/>
  <c r="I31" i="11"/>
  <c r="H31" i="11"/>
  <c r="G31" i="11"/>
  <c r="F31" i="11"/>
  <c r="I22" i="10"/>
  <c r="H22" i="10"/>
  <c r="G22" i="10"/>
  <c r="D22" i="10"/>
  <c r="I17" i="10"/>
  <c r="H17" i="10"/>
  <c r="G17" i="10"/>
  <c r="D17" i="10"/>
  <c r="C6" i="10"/>
  <c r="C5" i="10"/>
  <c r="C19" i="9"/>
  <c r="C18" i="9"/>
  <c r="C17" i="9"/>
  <c r="C16" i="9"/>
  <c r="C15" i="9"/>
  <c r="C14" i="9"/>
  <c r="C13" i="9"/>
  <c r="C6" i="9"/>
  <c r="C5" i="9"/>
  <c r="AN80" i="8"/>
  <c r="AJ80" i="8"/>
  <c r="AI80" i="8"/>
  <c r="AH80" i="8"/>
  <c r="AG80" i="8"/>
  <c r="AF80" i="8"/>
  <c r="AE80" i="8"/>
  <c r="AD80" i="8"/>
  <c r="AC80" i="8"/>
  <c r="AB80" i="8"/>
  <c r="V80" i="8"/>
  <c r="U80" i="8"/>
  <c r="T80" i="8"/>
  <c r="S80" i="8"/>
  <c r="R80" i="8"/>
  <c r="Q80" i="8"/>
  <c r="P80" i="8"/>
  <c r="O80" i="8"/>
  <c r="N80" i="8"/>
  <c r="M80" i="8"/>
  <c r="L80" i="8"/>
  <c r="K80" i="8"/>
  <c r="J80" i="8"/>
  <c r="H80" i="8"/>
  <c r="G80" i="8"/>
  <c r="D80" i="8"/>
  <c r="C80" i="8"/>
  <c r="AN79" i="8"/>
  <c r="AJ79" i="8"/>
  <c r="AI79" i="8"/>
  <c r="AH79" i="8"/>
  <c r="AG79" i="8"/>
  <c r="AF79" i="8"/>
  <c r="AE79" i="8"/>
  <c r="AD79" i="8"/>
  <c r="AC79" i="8"/>
  <c r="AB79" i="8"/>
  <c r="V79" i="8"/>
  <c r="U79" i="8"/>
  <c r="T79" i="8"/>
  <c r="S79" i="8"/>
  <c r="R79" i="8"/>
  <c r="Q79" i="8"/>
  <c r="P79" i="8"/>
  <c r="O79" i="8"/>
  <c r="N79" i="8"/>
  <c r="M79" i="8"/>
  <c r="L79" i="8"/>
  <c r="K79" i="8"/>
  <c r="J79" i="8"/>
  <c r="H79" i="8"/>
  <c r="G79" i="8"/>
  <c r="D79" i="8"/>
  <c r="C79" i="8"/>
  <c r="AN78" i="8"/>
  <c r="AJ78" i="8"/>
  <c r="AI78" i="8"/>
  <c r="AH78" i="8"/>
  <c r="AG78" i="8"/>
  <c r="AF78" i="8"/>
  <c r="AE78" i="8"/>
  <c r="AD78" i="8"/>
  <c r="AC78" i="8"/>
  <c r="AB78" i="8"/>
  <c r="V78" i="8"/>
  <c r="U78" i="8"/>
  <c r="T78" i="8"/>
  <c r="S78" i="8"/>
  <c r="R78" i="8"/>
  <c r="Q78" i="8"/>
  <c r="P78" i="8"/>
  <c r="O78" i="8"/>
  <c r="N78" i="8"/>
  <c r="M78" i="8"/>
  <c r="L78" i="8"/>
  <c r="K78" i="8"/>
  <c r="J78" i="8"/>
  <c r="H78" i="8"/>
  <c r="G78" i="8"/>
  <c r="D78" i="8"/>
  <c r="C78" i="8"/>
  <c r="AN77" i="8"/>
  <c r="AJ77" i="8"/>
  <c r="AI77" i="8"/>
  <c r="AH77" i="8"/>
  <c r="AG77" i="8"/>
  <c r="AF77" i="8"/>
  <c r="AE77" i="8"/>
  <c r="AD77" i="8"/>
  <c r="AC77" i="8"/>
  <c r="AB77" i="8"/>
  <c r="V77" i="8"/>
  <c r="U77" i="8"/>
  <c r="T77" i="8"/>
  <c r="S77" i="8"/>
  <c r="R77" i="8"/>
  <c r="Q77" i="8"/>
  <c r="P77" i="8"/>
  <c r="O77" i="8"/>
  <c r="N77" i="8"/>
  <c r="M77" i="8"/>
  <c r="L77" i="8"/>
  <c r="K77" i="8"/>
  <c r="J77" i="8"/>
  <c r="H77" i="8"/>
  <c r="G77" i="8"/>
  <c r="D77" i="8"/>
  <c r="C77" i="8"/>
  <c r="AN76" i="8"/>
  <c r="AJ76" i="8"/>
  <c r="AI76" i="8"/>
  <c r="AH76" i="8"/>
  <c r="AG76" i="8"/>
  <c r="AF76" i="8"/>
  <c r="AE76" i="8"/>
  <c r="AD76" i="8"/>
  <c r="AC76" i="8"/>
  <c r="AB76" i="8"/>
  <c r="V76" i="8"/>
  <c r="U76" i="8"/>
  <c r="T76" i="8"/>
  <c r="S76" i="8"/>
  <c r="R76" i="8"/>
  <c r="Q76" i="8"/>
  <c r="P76" i="8"/>
  <c r="O76" i="8"/>
  <c r="N76" i="8"/>
  <c r="M76" i="8"/>
  <c r="L76" i="8"/>
  <c r="K76" i="8"/>
  <c r="J76" i="8"/>
  <c r="H76" i="8"/>
  <c r="G76" i="8"/>
  <c r="D76" i="8"/>
  <c r="C76" i="8"/>
  <c r="AN75" i="8"/>
  <c r="AJ75" i="8"/>
  <c r="AI75" i="8"/>
  <c r="AH75" i="8"/>
  <c r="AG75" i="8"/>
  <c r="AF75" i="8"/>
  <c r="AE75" i="8"/>
  <c r="AD75" i="8"/>
  <c r="AC75" i="8"/>
  <c r="AB75" i="8"/>
  <c r="V75" i="8"/>
  <c r="U75" i="8"/>
  <c r="T75" i="8"/>
  <c r="S75" i="8"/>
  <c r="R75" i="8"/>
  <c r="Q75" i="8"/>
  <c r="P75" i="8"/>
  <c r="O75" i="8"/>
  <c r="N75" i="8"/>
  <c r="M75" i="8"/>
  <c r="L75" i="8"/>
  <c r="K75" i="8"/>
  <c r="J75" i="8"/>
  <c r="H75" i="8"/>
  <c r="G75" i="8"/>
  <c r="D75" i="8"/>
  <c r="C75" i="8"/>
  <c r="AN74" i="8"/>
  <c r="AJ74" i="8"/>
  <c r="AI74" i="8"/>
  <c r="AH74" i="8"/>
  <c r="AG74" i="8"/>
  <c r="AF74" i="8"/>
  <c r="AE74" i="8"/>
  <c r="AD74" i="8"/>
  <c r="AC74" i="8"/>
  <c r="AB74" i="8"/>
  <c r="V74" i="8"/>
  <c r="U74" i="8"/>
  <c r="T74" i="8"/>
  <c r="S74" i="8"/>
  <c r="R74" i="8"/>
  <c r="Q74" i="8"/>
  <c r="P74" i="8"/>
  <c r="O74" i="8"/>
  <c r="N74" i="8"/>
  <c r="M74" i="8"/>
  <c r="L74" i="8"/>
  <c r="K74" i="8"/>
  <c r="J74" i="8"/>
  <c r="H74" i="8"/>
  <c r="G74" i="8"/>
  <c r="D74" i="8"/>
  <c r="C74" i="8"/>
  <c r="AN73" i="8"/>
  <c r="AJ73" i="8"/>
  <c r="AI73" i="8"/>
  <c r="AH73" i="8"/>
  <c r="AG73" i="8"/>
  <c r="AF73" i="8"/>
  <c r="AE73" i="8"/>
  <c r="AD73" i="8"/>
  <c r="AC73" i="8"/>
  <c r="AB73" i="8"/>
  <c r="V73" i="8"/>
  <c r="U73" i="8"/>
  <c r="T73" i="8"/>
  <c r="S73" i="8"/>
  <c r="R73" i="8"/>
  <c r="Q73" i="8"/>
  <c r="P73" i="8"/>
  <c r="O73" i="8"/>
  <c r="N73" i="8"/>
  <c r="M73" i="8"/>
  <c r="L73" i="8"/>
  <c r="K73" i="8"/>
  <c r="J73" i="8"/>
  <c r="H73" i="8"/>
  <c r="G73" i="8"/>
  <c r="D73" i="8"/>
  <c r="C73" i="8"/>
  <c r="AN72" i="8"/>
  <c r="AJ72" i="8"/>
  <c r="AI72" i="8"/>
  <c r="AH72" i="8"/>
  <c r="AG72" i="8"/>
  <c r="AF72" i="8"/>
  <c r="AE72" i="8"/>
  <c r="AD72" i="8"/>
  <c r="AC72" i="8"/>
  <c r="AB72" i="8"/>
  <c r="V72" i="8"/>
  <c r="U72" i="8"/>
  <c r="T72" i="8"/>
  <c r="S72" i="8"/>
  <c r="R72" i="8"/>
  <c r="Q72" i="8"/>
  <c r="P72" i="8"/>
  <c r="O72" i="8"/>
  <c r="N72" i="8"/>
  <c r="M72" i="8"/>
  <c r="L72" i="8"/>
  <c r="K72" i="8"/>
  <c r="J72" i="8"/>
  <c r="H72" i="8"/>
  <c r="G72" i="8"/>
  <c r="D72" i="8"/>
  <c r="C72" i="8"/>
  <c r="AN71" i="8"/>
  <c r="AJ71" i="8"/>
  <c r="AI71" i="8"/>
  <c r="AH71" i="8"/>
  <c r="AG71" i="8"/>
  <c r="AF71" i="8"/>
  <c r="AE71" i="8"/>
  <c r="AD71" i="8"/>
  <c r="AC71" i="8"/>
  <c r="AB71" i="8"/>
  <c r="V71" i="8"/>
  <c r="U71" i="8"/>
  <c r="T71" i="8"/>
  <c r="S71" i="8"/>
  <c r="R71" i="8"/>
  <c r="Q71" i="8"/>
  <c r="P71" i="8"/>
  <c r="O71" i="8"/>
  <c r="N71" i="8"/>
  <c r="M71" i="8"/>
  <c r="L71" i="8"/>
  <c r="K71" i="8"/>
  <c r="J71" i="8"/>
  <c r="H71" i="8"/>
  <c r="G71" i="8"/>
  <c r="D71" i="8"/>
  <c r="C71" i="8"/>
  <c r="AN70" i="8"/>
  <c r="AJ70" i="8"/>
  <c r="AI70" i="8"/>
  <c r="AH70" i="8"/>
  <c r="AG70" i="8"/>
  <c r="AF70" i="8"/>
  <c r="AE70" i="8"/>
  <c r="AD70" i="8"/>
  <c r="AC70" i="8"/>
  <c r="AB70" i="8"/>
  <c r="V70" i="8"/>
  <c r="U70" i="8"/>
  <c r="T70" i="8"/>
  <c r="S70" i="8"/>
  <c r="R70" i="8"/>
  <c r="Q70" i="8"/>
  <c r="P70" i="8"/>
  <c r="O70" i="8"/>
  <c r="N70" i="8"/>
  <c r="M70" i="8"/>
  <c r="L70" i="8"/>
  <c r="K70" i="8"/>
  <c r="J70" i="8"/>
  <c r="H70" i="8"/>
  <c r="G70" i="8"/>
  <c r="D70" i="8"/>
  <c r="C70" i="8"/>
  <c r="AJ69" i="8"/>
  <c r="AI69" i="8"/>
  <c r="AH69" i="8"/>
  <c r="AG69" i="8"/>
  <c r="AF69" i="8"/>
  <c r="AE69" i="8"/>
  <c r="AD69" i="8"/>
  <c r="AC69" i="8"/>
  <c r="AB69" i="8"/>
  <c r="V69" i="8"/>
  <c r="U69" i="8"/>
  <c r="T69" i="8"/>
  <c r="S69" i="8"/>
  <c r="R69" i="8"/>
  <c r="Q69" i="8"/>
  <c r="P69" i="8"/>
  <c r="O69" i="8"/>
  <c r="N69" i="8"/>
  <c r="M69" i="8"/>
  <c r="L69" i="8"/>
  <c r="K69" i="8"/>
  <c r="J69" i="8"/>
  <c r="H69" i="8"/>
  <c r="G69" i="8"/>
  <c r="D69" i="8"/>
  <c r="C69" i="8"/>
  <c r="AJ68" i="8"/>
  <c r="AI68" i="8"/>
  <c r="AH68" i="8"/>
  <c r="AG68" i="8"/>
  <c r="AF68" i="8"/>
  <c r="AE68" i="8"/>
  <c r="AD68" i="8"/>
  <c r="AC68" i="8"/>
  <c r="AB68" i="8"/>
  <c r="V68" i="8"/>
  <c r="U68" i="8"/>
  <c r="T68" i="8"/>
  <c r="S68" i="8"/>
  <c r="R68" i="8"/>
  <c r="Q68" i="8"/>
  <c r="P68" i="8"/>
  <c r="O68" i="8"/>
  <c r="N68" i="8"/>
  <c r="M68" i="8"/>
  <c r="L68" i="8"/>
  <c r="K68" i="8"/>
  <c r="J68" i="8"/>
  <c r="H68" i="8"/>
  <c r="G68" i="8"/>
  <c r="D68" i="8"/>
  <c r="C68" i="8"/>
  <c r="AJ67" i="8"/>
  <c r="AI67" i="8"/>
  <c r="AH67" i="8"/>
  <c r="AG67" i="8"/>
  <c r="AF67" i="8"/>
  <c r="AE67" i="8"/>
  <c r="AD67" i="8"/>
  <c r="AC67" i="8"/>
  <c r="AB67" i="8"/>
  <c r="V67" i="8"/>
  <c r="U67" i="8"/>
  <c r="T67" i="8"/>
  <c r="S67" i="8"/>
  <c r="R67" i="8"/>
  <c r="Q67" i="8"/>
  <c r="P67" i="8"/>
  <c r="O67" i="8"/>
  <c r="N67" i="8"/>
  <c r="M67" i="8"/>
  <c r="L67" i="8"/>
  <c r="K67" i="8"/>
  <c r="J67" i="8"/>
  <c r="H67" i="8"/>
  <c r="G67" i="8"/>
  <c r="D67" i="8"/>
  <c r="C67" i="8"/>
  <c r="AJ66" i="8"/>
  <c r="AI66" i="8"/>
  <c r="AH66" i="8"/>
  <c r="AG66" i="8"/>
  <c r="AF66" i="8"/>
  <c r="AE66" i="8"/>
  <c r="AD66" i="8"/>
  <c r="AC66" i="8"/>
  <c r="AB66" i="8"/>
  <c r="V66" i="8"/>
  <c r="U66" i="8"/>
  <c r="T66" i="8"/>
  <c r="S66" i="8"/>
  <c r="R66" i="8"/>
  <c r="Q66" i="8"/>
  <c r="P66" i="8"/>
  <c r="O66" i="8"/>
  <c r="N66" i="8"/>
  <c r="M66" i="8"/>
  <c r="L66" i="8"/>
  <c r="K66" i="8"/>
  <c r="J66" i="8"/>
  <c r="H66" i="8"/>
  <c r="G66" i="8"/>
  <c r="D66" i="8"/>
  <c r="C66" i="8"/>
  <c r="AJ65" i="8"/>
  <c r="AI65" i="8"/>
  <c r="AH65" i="8"/>
  <c r="AG65" i="8"/>
  <c r="AF65" i="8"/>
  <c r="AE65" i="8"/>
  <c r="AD65" i="8"/>
  <c r="AC65" i="8"/>
  <c r="AB65" i="8"/>
  <c r="V65" i="8"/>
  <c r="U65" i="8"/>
  <c r="T65" i="8"/>
  <c r="S65" i="8"/>
  <c r="R65" i="8"/>
  <c r="Q65" i="8"/>
  <c r="P65" i="8"/>
  <c r="O65" i="8"/>
  <c r="N65" i="8"/>
  <c r="M65" i="8"/>
  <c r="L65" i="8"/>
  <c r="K65" i="8"/>
  <c r="J65" i="8"/>
  <c r="H65" i="8"/>
  <c r="G65" i="8"/>
  <c r="D65" i="8"/>
  <c r="C65" i="8"/>
  <c r="AJ64" i="8"/>
  <c r="AI64" i="8"/>
  <c r="AH64" i="8"/>
  <c r="AG64" i="8"/>
  <c r="AF64" i="8"/>
  <c r="AE64" i="8"/>
  <c r="AD64" i="8"/>
  <c r="AC64" i="8"/>
  <c r="AB64" i="8"/>
  <c r="V64" i="8"/>
  <c r="U64" i="8"/>
  <c r="T64" i="8"/>
  <c r="S64" i="8"/>
  <c r="R64" i="8"/>
  <c r="Q64" i="8"/>
  <c r="P64" i="8"/>
  <c r="O64" i="8"/>
  <c r="N64" i="8"/>
  <c r="M64" i="8"/>
  <c r="L64" i="8"/>
  <c r="K64" i="8"/>
  <c r="J64" i="8"/>
  <c r="H64" i="8"/>
  <c r="G64" i="8"/>
  <c r="D64" i="8"/>
  <c r="C64" i="8"/>
  <c r="AJ63" i="8"/>
  <c r="AI63" i="8"/>
  <c r="AH63" i="8"/>
  <c r="AG63" i="8"/>
  <c r="AF63" i="8"/>
  <c r="AE63" i="8"/>
  <c r="AD63" i="8"/>
  <c r="AC63" i="8"/>
  <c r="AB63" i="8"/>
  <c r="X63" i="8"/>
  <c r="W63" i="8"/>
  <c r="V63" i="8"/>
  <c r="U63" i="8"/>
  <c r="T63" i="8"/>
  <c r="S63" i="8"/>
  <c r="R63" i="8"/>
  <c r="Q63" i="8"/>
  <c r="P63" i="8"/>
  <c r="O63" i="8"/>
  <c r="N63" i="8"/>
  <c r="M63" i="8"/>
  <c r="L63" i="8"/>
  <c r="K63" i="8"/>
  <c r="J63" i="8"/>
  <c r="H63" i="8"/>
  <c r="G63" i="8"/>
  <c r="D63" i="8"/>
  <c r="C63" i="8"/>
  <c r="AJ62" i="8"/>
  <c r="AI62" i="8"/>
  <c r="AH62" i="8"/>
  <c r="AG62" i="8"/>
  <c r="AF62" i="8"/>
  <c r="AE62" i="8"/>
  <c r="AD62" i="8"/>
  <c r="AC62" i="8"/>
  <c r="AB62" i="8"/>
  <c r="X62" i="8"/>
  <c r="W62" i="8"/>
  <c r="V62" i="8"/>
  <c r="U62" i="8"/>
  <c r="T62" i="8"/>
  <c r="S62" i="8"/>
  <c r="R62" i="8"/>
  <c r="Q62" i="8"/>
  <c r="P62" i="8"/>
  <c r="O62" i="8"/>
  <c r="N62" i="8"/>
  <c r="M62" i="8"/>
  <c r="L62" i="8"/>
  <c r="K62" i="8"/>
  <c r="J62" i="8"/>
  <c r="H62" i="8"/>
  <c r="G62" i="8"/>
  <c r="D62" i="8"/>
  <c r="C62" i="8"/>
  <c r="AJ61" i="8"/>
  <c r="AI61" i="8"/>
  <c r="AH61" i="8"/>
  <c r="AG61" i="8"/>
  <c r="AF61" i="8"/>
  <c r="AE61" i="8"/>
  <c r="AD61" i="8"/>
  <c r="AC61" i="8"/>
  <c r="AB61" i="8"/>
  <c r="X61" i="8"/>
  <c r="W61" i="8"/>
  <c r="V61" i="8"/>
  <c r="U61" i="8"/>
  <c r="T61" i="8"/>
  <c r="S61" i="8"/>
  <c r="R61" i="8"/>
  <c r="Q61" i="8"/>
  <c r="P61" i="8"/>
  <c r="O61" i="8"/>
  <c r="N61" i="8"/>
  <c r="M61" i="8"/>
  <c r="L61" i="8"/>
  <c r="K61" i="8"/>
  <c r="J61" i="8"/>
  <c r="H61" i="8"/>
  <c r="G61" i="8"/>
  <c r="D61" i="8"/>
  <c r="C61" i="8"/>
  <c r="AJ60" i="8"/>
  <c r="AI60" i="8"/>
  <c r="AH60" i="8"/>
  <c r="AG60" i="8"/>
  <c r="AF60" i="8"/>
  <c r="AE60" i="8"/>
  <c r="AD60" i="8"/>
  <c r="AC60" i="8"/>
  <c r="AB60" i="8"/>
  <c r="X60" i="8"/>
  <c r="W60" i="8"/>
  <c r="V60" i="8"/>
  <c r="U60" i="8"/>
  <c r="T60" i="8"/>
  <c r="S60" i="8"/>
  <c r="R60" i="8"/>
  <c r="Q60" i="8"/>
  <c r="P60" i="8"/>
  <c r="O60" i="8"/>
  <c r="N60" i="8"/>
  <c r="M60" i="8"/>
  <c r="L60" i="8"/>
  <c r="K60" i="8"/>
  <c r="J60" i="8"/>
  <c r="H60" i="8"/>
  <c r="G60" i="8"/>
  <c r="D60" i="8"/>
  <c r="C60" i="8"/>
  <c r="AJ59" i="8"/>
  <c r="AI59" i="8"/>
  <c r="AH59" i="8"/>
  <c r="AG59" i="8"/>
  <c r="AF59" i="8"/>
  <c r="AE59" i="8"/>
  <c r="AD59" i="8"/>
  <c r="AC59" i="8"/>
  <c r="AB59" i="8"/>
  <c r="X59" i="8"/>
  <c r="W59" i="8"/>
  <c r="V59" i="8"/>
  <c r="U59" i="8"/>
  <c r="T59" i="8"/>
  <c r="S59" i="8"/>
  <c r="R59" i="8"/>
  <c r="Q59" i="8"/>
  <c r="P59" i="8"/>
  <c r="O59" i="8"/>
  <c r="N59" i="8"/>
  <c r="M59" i="8"/>
  <c r="L59" i="8"/>
  <c r="K59" i="8"/>
  <c r="J59" i="8"/>
  <c r="H59" i="8"/>
  <c r="G59" i="8"/>
  <c r="D59" i="8"/>
  <c r="C59" i="8"/>
  <c r="AN58" i="8"/>
  <c r="AJ58" i="8"/>
  <c r="AI58" i="8"/>
  <c r="AH58" i="8"/>
  <c r="AG58" i="8"/>
  <c r="AF58" i="8"/>
  <c r="AE58" i="8"/>
  <c r="AD58" i="8"/>
  <c r="AC58" i="8"/>
  <c r="AB58" i="8"/>
  <c r="X58" i="8"/>
  <c r="W58" i="8"/>
  <c r="V58" i="8"/>
  <c r="U58" i="8"/>
  <c r="T58" i="8"/>
  <c r="S58" i="8"/>
  <c r="R58" i="8"/>
  <c r="Q58" i="8"/>
  <c r="P58" i="8"/>
  <c r="O58" i="8"/>
  <c r="N58" i="8"/>
  <c r="M58" i="8"/>
  <c r="L58" i="8"/>
  <c r="K58" i="8"/>
  <c r="J58" i="8"/>
  <c r="H58" i="8"/>
  <c r="G58" i="8"/>
  <c r="D58" i="8"/>
  <c r="C58" i="8"/>
  <c r="AN57" i="8"/>
  <c r="AJ57" i="8"/>
  <c r="AI57" i="8"/>
  <c r="AH57" i="8"/>
  <c r="AG57" i="8"/>
  <c r="AF57" i="8"/>
  <c r="AE57" i="8"/>
  <c r="AD57" i="8"/>
  <c r="AC57" i="8"/>
  <c r="AB57" i="8"/>
  <c r="X57" i="8"/>
  <c r="W57" i="8"/>
  <c r="V57" i="8"/>
  <c r="U57" i="8"/>
  <c r="T57" i="8"/>
  <c r="S57" i="8"/>
  <c r="R57" i="8"/>
  <c r="Q57" i="8"/>
  <c r="P57" i="8"/>
  <c r="O57" i="8"/>
  <c r="N57" i="8"/>
  <c r="M57" i="8"/>
  <c r="L57" i="8"/>
  <c r="K57" i="8"/>
  <c r="J57" i="8"/>
  <c r="H57" i="8"/>
  <c r="G57" i="8"/>
  <c r="D57" i="8"/>
  <c r="C57" i="8"/>
  <c r="AN56" i="8"/>
  <c r="AJ56" i="8"/>
  <c r="AI56" i="8"/>
  <c r="AH56" i="8"/>
  <c r="AG56" i="8"/>
  <c r="AF56" i="8"/>
  <c r="AE56" i="8"/>
  <c r="AD56" i="8"/>
  <c r="AC56" i="8"/>
  <c r="AB56" i="8"/>
  <c r="X56" i="8"/>
  <c r="W56" i="8"/>
  <c r="V56" i="8"/>
  <c r="U56" i="8"/>
  <c r="T56" i="8"/>
  <c r="S56" i="8"/>
  <c r="R56" i="8"/>
  <c r="Q56" i="8"/>
  <c r="P56" i="8"/>
  <c r="O56" i="8"/>
  <c r="N56" i="8"/>
  <c r="M56" i="8"/>
  <c r="L56" i="8"/>
  <c r="K56" i="8"/>
  <c r="J56" i="8"/>
  <c r="H56" i="8"/>
  <c r="G56" i="8"/>
  <c r="D56" i="8"/>
  <c r="C56" i="8"/>
  <c r="AJ55" i="8"/>
  <c r="AI55" i="8"/>
  <c r="AH55" i="8"/>
  <c r="AG55" i="8"/>
  <c r="AF55" i="8"/>
  <c r="AE55" i="8"/>
  <c r="AD55" i="8"/>
  <c r="AC55" i="8"/>
  <c r="AB55" i="8"/>
  <c r="X55" i="8"/>
  <c r="W55" i="8"/>
  <c r="V55" i="8"/>
  <c r="U55" i="8"/>
  <c r="T55" i="8"/>
  <c r="S55" i="8"/>
  <c r="R55" i="8"/>
  <c r="Q55" i="8"/>
  <c r="P55" i="8"/>
  <c r="O55" i="8"/>
  <c r="N55" i="8"/>
  <c r="M55" i="8"/>
  <c r="L55" i="8"/>
  <c r="K55" i="8"/>
  <c r="J55" i="8"/>
  <c r="H55" i="8"/>
  <c r="G55" i="8"/>
  <c r="AN55" i="8" s="1"/>
  <c r="D55" i="8"/>
  <c r="C55" i="8"/>
  <c r="AN54" i="8"/>
  <c r="AJ54" i="8"/>
  <c r="AI54" i="8"/>
  <c r="AH54" i="8"/>
  <c r="AG54" i="8"/>
  <c r="AF54" i="8"/>
  <c r="AE54" i="8"/>
  <c r="AD54" i="8"/>
  <c r="AC54" i="8"/>
  <c r="AB54" i="8"/>
  <c r="X54" i="8"/>
  <c r="W54" i="8"/>
  <c r="V54" i="8"/>
  <c r="U54" i="8"/>
  <c r="T54" i="8"/>
  <c r="S54" i="8"/>
  <c r="R54" i="8"/>
  <c r="Q54" i="8"/>
  <c r="P54" i="8"/>
  <c r="O54" i="8"/>
  <c r="N54" i="8"/>
  <c r="M54" i="8"/>
  <c r="L54" i="8"/>
  <c r="K54" i="8"/>
  <c r="J54" i="8"/>
  <c r="H54" i="8"/>
  <c r="G54" i="8"/>
  <c r="D54" i="8"/>
  <c r="C54" i="8"/>
  <c r="AN53" i="8"/>
  <c r="AJ53" i="8"/>
  <c r="AI53" i="8"/>
  <c r="AH53" i="8"/>
  <c r="AG53" i="8"/>
  <c r="AF53" i="8"/>
  <c r="AE53" i="8"/>
  <c r="AD53" i="8"/>
  <c r="AC53" i="8"/>
  <c r="AB53" i="8"/>
  <c r="X53" i="8"/>
  <c r="W53" i="8"/>
  <c r="V53" i="8"/>
  <c r="U53" i="8"/>
  <c r="T53" i="8"/>
  <c r="S53" i="8"/>
  <c r="R53" i="8"/>
  <c r="Q53" i="8"/>
  <c r="P53" i="8"/>
  <c r="O53" i="8"/>
  <c r="N53" i="8"/>
  <c r="M53" i="8"/>
  <c r="L53" i="8"/>
  <c r="K53" i="8"/>
  <c r="J53" i="8"/>
  <c r="H53" i="8"/>
  <c r="G53" i="8"/>
  <c r="D53" i="8"/>
  <c r="C53" i="8"/>
  <c r="AJ52" i="8"/>
  <c r="AI52" i="8"/>
  <c r="AH52" i="8"/>
  <c r="AG52" i="8"/>
  <c r="AF52" i="8"/>
  <c r="AE52" i="8"/>
  <c r="AD52" i="8"/>
  <c r="AC52" i="8"/>
  <c r="AB52" i="8"/>
  <c r="X52" i="8"/>
  <c r="W52" i="8"/>
  <c r="V52" i="8"/>
  <c r="U52" i="8"/>
  <c r="T52" i="8"/>
  <c r="S52" i="8"/>
  <c r="R52" i="8"/>
  <c r="Q52" i="8"/>
  <c r="P52" i="8"/>
  <c r="O52" i="8"/>
  <c r="N52" i="8"/>
  <c r="M52" i="8"/>
  <c r="L52" i="8"/>
  <c r="K52" i="8"/>
  <c r="J52" i="8"/>
  <c r="H52" i="8"/>
  <c r="G52" i="8"/>
  <c r="AN52" i="8" s="1"/>
  <c r="D52" i="8"/>
  <c r="C52" i="8"/>
  <c r="AJ51" i="8"/>
  <c r="AI51" i="8"/>
  <c r="AH51" i="8"/>
  <c r="AG51" i="8"/>
  <c r="AF51" i="8"/>
  <c r="AE51" i="8"/>
  <c r="AD51" i="8"/>
  <c r="AC51" i="8"/>
  <c r="AB51" i="8"/>
  <c r="X51" i="8"/>
  <c r="W51" i="8"/>
  <c r="V51" i="8"/>
  <c r="U51" i="8"/>
  <c r="T51" i="8"/>
  <c r="S51" i="8"/>
  <c r="R51" i="8"/>
  <c r="Q51" i="8"/>
  <c r="P51" i="8"/>
  <c r="O51" i="8"/>
  <c r="N51" i="8"/>
  <c r="M51" i="8"/>
  <c r="L51" i="8"/>
  <c r="K51" i="8"/>
  <c r="J51" i="8"/>
  <c r="H51" i="8"/>
  <c r="G51" i="8"/>
  <c r="AN51" i="8" s="1"/>
  <c r="D51" i="8"/>
  <c r="C51" i="8"/>
  <c r="AJ50" i="8"/>
  <c r="AI50" i="8"/>
  <c r="AH50" i="8"/>
  <c r="AG50" i="8"/>
  <c r="AF50" i="8"/>
  <c r="AE50" i="8"/>
  <c r="AD50" i="8"/>
  <c r="AC50" i="8"/>
  <c r="AB50" i="8"/>
  <c r="X50" i="8"/>
  <c r="W50" i="8"/>
  <c r="V50" i="8"/>
  <c r="U50" i="8"/>
  <c r="T50" i="8"/>
  <c r="S50" i="8"/>
  <c r="R50" i="8"/>
  <c r="Q50" i="8"/>
  <c r="P50" i="8"/>
  <c r="O50" i="8"/>
  <c r="N50" i="8"/>
  <c r="M50" i="8"/>
  <c r="L50" i="8"/>
  <c r="K50" i="8"/>
  <c r="J50" i="8"/>
  <c r="H50" i="8"/>
  <c r="G50" i="8"/>
  <c r="AN50" i="8" s="1"/>
  <c r="D50" i="8"/>
  <c r="C50" i="8"/>
  <c r="AJ49" i="8"/>
  <c r="AI49" i="8"/>
  <c r="AH49" i="8"/>
  <c r="AG49" i="8"/>
  <c r="AF49" i="8"/>
  <c r="AE49" i="8"/>
  <c r="AD49" i="8"/>
  <c r="AC49" i="8"/>
  <c r="AB49" i="8"/>
  <c r="X49" i="8"/>
  <c r="W49" i="8"/>
  <c r="V49" i="8"/>
  <c r="U49" i="8"/>
  <c r="T49" i="8"/>
  <c r="S49" i="8"/>
  <c r="R49" i="8"/>
  <c r="Q49" i="8"/>
  <c r="P49" i="8"/>
  <c r="O49" i="8"/>
  <c r="N49" i="8"/>
  <c r="M49" i="8"/>
  <c r="L49" i="8"/>
  <c r="K49" i="8"/>
  <c r="J49" i="8"/>
  <c r="H49" i="8"/>
  <c r="G49" i="8"/>
  <c r="AN49" i="8" s="1"/>
  <c r="D49" i="8"/>
  <c r="C49" i="8"/>
  <c r="AJ48" i="8"/>
  <c r="AI48" i="8"/>
  <c r="AH48" i="8"/>
  <c r="AG48" i="8"/>
  <c r="AF48" i="8"/>
  <c r="AE48" i="8"/>
  <c r="AD48" i="8"/>
  <c r="AC48" i="8"/>
  <c r="AB48" i="8"/>
  <c r="X48" i="8"/>
  <c r="W48" i="8"/>
  <c r="V48" i="8"/>
  <c r="U48" i="8"/>
  <c r="T48" i="8"/>
  <c r="S48" i="8"/>
  <c r="R48" i="8"/>
  <c r="Q48" i="8"/>
  <c r="P48" i="8"/>
  <c r="O48" i="8"/>
  <c r="N48" i="8"/>
  <c r="M48" i="8"/>
  <c r="L48" i="8"/>
  <c r="K48" i="8"/>
  <c r="J48" i="8"/>
  <c r="H48" i="8"/>
  <c r="G48" i="8"/>
  <c r="AN48" i="8" s="1"/>
  <c r="D48" i="8"/>
  <c r="C48" i="8"/>
  <c r="AJ47" i="8"/>
  <c r="AI47" i="8"/>
  <c r="AH47" i="8"/>
  <c r="AG47" i="8"/>
  <c r="AF47" i="8"/>
  <c r="AE47" i="8"/>
  <c r="AD47" i="8"/>
  <c r="AC47" i="8"/>
  <c r="AB47" i="8"/>
  <c r="X47" i="8"/>
  <c r="W47" i="8"/>
  <c r="V47" i="8"/>
  <c r="U47" i="8"/>
  <c r="T47" i="8"/>
  <c r="S47" i="8"/>
  <c r="R47" i="8"/>
  <c r="Q47" i="8"/>
  <c r="P47" i="8"/>
  <c r="O47" i="8"/>
  <c r="N47" i="8"/>
  <c r="M47" i="8"/>
  <c r="L47" i="8"/>
  <c r="K47" i="8"/>
  <c r="J47" i="8"/>
  <c r="H47" i="8"/>
  <c r="G47" i="8"/>
  <c r="AN47" i="8" s="1"/>
  <c r="D47" i="8"/>
  <c r="C47" i="8"/>
  <c r="AN46" i="8"/>
  <c r="AJ46" i="8"/>
  <c r="AI46" i="8"/>
  <c r="AH46" i="8"/>
  <c r="AG46" i="8"/>
  <c r="AF46" i="8"/>
  <c r="AE46" i="8"/>
  <c r="AD46" i="8"/>
  <c r="AC46" i="8"/>
  <c r="AB46" i="8"/>
  <c r="X46" i="8"/>
  <c r="W46" i="8"/>
  <c r="V46" i="8"/>
  <c r="U46" i="8"/>
  <c r="T46" i="8"/>
  <c r="S46" i="8"/>
  <c r="R46" i="8"/>
  <c r="Q46" i="8"/>
  <c r="P46" i="8"/>
  <c r="O46" i="8"/>
  <c r="N46" i="8"/>
  <c r="M46" i="8"/>
  <c r="L46" i="8"/>
  <c r="K46" i="8"/>
  <c r="J46" i="8"/>
  <c r="H46" i="8"/>
  <c r="G46" i="8"/>
  <c r="D46" i="8"/>
  <c r="C46" i="8"/>
  <c r="AN45" i="8"/>
  <c r="AJ45" i="8"/>
  <c r="AI45" i="8"/>
  <c r="AH45" i="8"/>
  <c r="AG45" i="8"/>
  <c r="AF45" i="8"/>
  <c r="AE45" i="8"/>
  <c r="AD45" i="8"/>
  <c r="AC45" i="8"/>
  <c r="AB45" i="8"/>
  <c r="X45" i="8"/>
  <c r="W45" i="8"/>
  <c r="V45" i="8"/>
  <c r="U45" i="8"/>
  <c r="T45" i="8"/>
  <c r="S45" i="8"/>
  <c r="R45" i="8"/>
  <c r="Q45" i="8"/>
  <c r="P45" i="8"/>
  <c r="O45" i="8"/>
  <c r="N45" i="8"/>
  <c r="M45" i="8"/>
  <c r="L45" i="8"/>
  <c r="K45" i="8"/>
  <c r="J45" i="8"/>
  <c r="H45" i="8"/>
  <c r="G45" i="8"/>
  <c r="D45" i="8"/>
  <c r="C45" i="8"/>
  <c r="AN44" i="8"/>
  <c r="AJ44" i="8"/>
  <c r="AI44" i="8"/>
  <c r="AH44" i="8"/>
  <c r="AG44" i="8"/>
  <c r="AF44" i="8"/>
  <c r="AE44" i="8"/>
  <c r="AD44" i="8"/>
  <c r="AC44" i="8"/>
  <c r="AB44" i="8"/>
  <c r="X44" i="8"/>
  <c r="W44" i="8"/>
  <c r="V44" i="8"/>
  <c r="U44" i="8"/>
  <c r="T44" i="8"/>
  <c r="S44" i="8"/>
  <c r="R44" i="8"/>
  <c r="Q44" i="8"/>
  <c r="P44" i="8"/>
  <c r="O44" i="8"/>
  <c r="N44" i="8"/>
  <c r="M44" i="8"/>
  <c r="L44" i="8"/>
  <c r="K44" i="8"/>
  <c r="J44" i="8"/>
  <c r="H44" i="8"/>
  <c r="G44" i="8"/>
  <c r="D44" i="8"/>
  <c r="C44" i="8"/>
  <c r="AJ43" i="8"/>
  <c r="AI43" i="8"/>
  <c r="AH43" i="8"/>
  <c r="AG43" i="8"/>
  <c r="AF43" i="8"/>
  <c r="AE43" i="8"/>
  <c r="AD43" i="8"/>
  <c r="AC43" i="8"/>
  <c r="AB43" i="8"/>
  <c r="X43" i="8"/>
  <c r="W43" i="8"/>
  <c r="V43" i="8"/>
  <c r="U43" i="8"/>
  <c r="T43" i="8"/>
  <c r="S43" i="8"/>
  <c r="R43" i="8"/>
  <c r="Q43" i="8"/>
  <c r="P43" i="8"/>
  <c r="O43" i="8"/>
  <c r="N43" i="8"/>
  <c r="M43" i="8"/>
  <c r="L43" i="8"/>
  <c r="K43" i="8"/>
  <c r="J43" i="8"/>
  <c r="H43" i="8"/>
  <c r="G43" i="8"/>
  <c r="AN43" i="8" s="1"/>
  <c r="D43" i="8"/>
  <c r="C43" i="8"/>
  <c r="AN42" i="8"/>
  <c r="AJ42" i="8"/>
  <c r="AI42" i="8"/>
  <c r="AH42" i="8"/>
  <c r="AG42" i="8"/>
  <c r="AF42" i="8"/>
  <c r="AE42" i="8"/>
  <c r="AD42" i="8"/>
  <c r="AC42" i="8"/>
  <c r="AB42" i="8"/>
  <c r="X42" i="8"/>
  <c r="W42" i="8"/>
  <c r="V42" i="8"/>
  <c r="U42" i="8"/>
  <c r="T42" i="8"/>
  <c r="S42" i="8"/>
  <c r="R42" i="8"/>
  <c r="Q42" i="8"/>
  <c r="P42" i="8"/>
  <c r="O42" i="8"/>
  <c r="N42" i="8"/>
  <c r="M42" i="8"/>
  <c r="L42" i="8"/>
  <c r="K42" i="8"/>
  <c r="J42" i="8"/>
  <c r="H42" i="8"/>
  <c r="G42" i="8"/>
  <c r="D42" i="8"/>
  <c r="C42" i="8"/>
  <c r="AN41" i="8"/>
  <c r="AJ41" i="8"/>
  <c r="AI41" i="8"/>
  <c r="AH41" i="8"/>
  <c r="AG41" i="8"/>
  <c r="AF41" i="8"/>
  <c r="AE41" i="8"/>
  <c r="AD41" i="8"/>
  <c r="AC41" i="8"/>
  <c r="AB41" i="8"/>
  <c r="X41" i="8"/>
  <c r="W41" i="8"/>
  <c r="V41" i="8"/>
  <c r="U41" i="8"/>
  <c r="T41" i="8"/>
  <c r="S41" i="8"/>
  <c r="R41" i="8"/>
  <c r="Q41" i="8"/>
  <c r="P41" i="8"/>
  <c r="O41" i="8"/>
  <c r="N41" i="8"/>
  <c r="M41" i="8"/>
  <c r="L41" i="8"/>
  <c r="K41" i="8"/>
  <c r="J41" i="8"/>
  <c r="H41" i="8"/>
  <c r="G41" i="8"/>
  <c r="D41" i="8"/>
  <c r="C41" i="8"/>
  <c r="AJ40" i="8"/>
  <c r="AI40" i="8"/>
  <c r="AH40" i="8"/>
  <c r="AG40" i="8"/>
  <c r="AF40" i="8"/>
  <c r="AE40" i="8"/>
  <c r="AD40" i="8"/>
  <c r="AC40" i="8"/>
  <c r="AB40" i="8"/>
  <c r="X40" i="8"/>
  <c r="W40" i="8"/>
  <c r="V40" i="8"/>
  <c r="U40" i="8"/>
  <c r="T40" i="8"/>
  <c r="S40" i="8"/>
  <c r="R40" i="8"/>
  <c r="Q40" i="8"/>
  <c r="P40" i="8"/>
  <c r="O40" i="8"/>
  <c r="N40" i="8"/>
  <c r="M40" i="8"/>
  <c r="L40" i="8"/>
  <c r="K40" i="8"/>
  <c r="J40" i="8"/>
  <c r="H40" i="8"/>
  <c r="G40" i="8"/>
  <c r="AN40" i="8" s="1"/>
  <c r="D40" i="8"/>
  <c r="C40" i="8"/>
  <c r="AJ39" i="8"/>
  <c r="AI39" i="8"/>
  <c r="AH39" i="8"/>
  <c r="AG39" i="8"/>
  <c r="AF39" i="8"/>
  <c r="AE39" i="8"/>
  <c r="AD39" i="8"/>
  <c r="AC39" i="8"/>
  <c r="AB39" i="8"/>
  <c r="X39" i="8"/>
  <c r="W39" i="8"/>
  <c r="V39" i="8"/>
  <c r="U39" i="8"/>
  <c r="T39" i="8"/>
  <c r="S39" i="8"/>
  <c r="R39" i="8"/>
  <c r="Q39" i="8"/>
  <c r="P39" i="8"/>
  <c r="O39" i="8"/>
  <c r="N39" i="8"/>
  <c r="M39" i="8"/>
  <c r="L39" i="8"/>
  <c r="K39" i="8"/>
  <c r="J39" i="8"/>
  <c r="H39" i="8"/>
  <c r="G39" i="8"/>
  <c r="AN39" i="8" s="1"/>
  <c r="D39" i="8"/>
  <c r="C39" i="8"/>
  <c r="AJ38" i="8"/>
  <c r="AI38" i="8"/>
  <c r="AH38" i="8"/>
  <c r="AG38" i="8"/>
  <c r="AF38" i="8"/>
  <c r="AE38" i="8"/>
  <c r="AD38" i="8"/>
  <c r="AC38" i="8"/>
  <c r="AB38" i="8"/>
  <c r="X38" i="8"/>
  <c r="W38" i="8"/>
  <c r="V38" i="8"/>
  <c r="U38" i="8"/>
  <c r="T38" i="8"/>
  <c r="S38" i="8"/>
  <c r="R38" i="8"/>
  <c r="Q38" i="8"/>
  <c r="P38" i="8"/>
  <c r="O38" i="8"/>
  <c r="N38" i="8"/>
  <c r="M38" i="8"/>
  <c r="L38" i="8"/>
  <c r="K38" i="8"/>
  <c r="J38" i="8"/>
  <c r="H38" i="8"/>
  <c r="G38" i="8"/>
  <c r="AN38" i="8" s="1"/>
  <c r="D38" i="8"/>
  <c r="C38" i="8"/>
  <c r="AJ37" i="8"/>
  <c r="AI37" i="8"/>
  <c r="AH37" i="8"/>
  <c r="AG37" i="8"/>
  <c r="AF37" i="8"/>
  <c r="AE37" i="8"/>
  <c r="AD37" i="8"/>
  <c r="AC37" i="8"/>
  <c r="AB37" i="8"/>
  <c r="X37" i="8"/>
  <c r="W37" i="8"/>
  <c r="V37" i="8"/>
  <c r="U37" i="8"/>
  <c r="T37" i="8"/>
  <c r="S37" i="8"/>
  <c r="R37" i="8"/>
  <c r="Q37" i="8"/>
  <c r="P37" i="8"/>
  <c r="O37" i="8"/>
  <c r="N37" i="8"/>
  <c r="M37" i="8"/>
  <c r="L37" i="8"/>
  <c r="K37" i="8"/>
  <c r="J37" i="8"/>
  <c r="H37" i="8"/>
  <c r="G37" i="8"/>
  <c r="AN37" i="8" s="1"/>
  <c r="D37" i="8"/>
  <c r="C37" i="8"/>
  <c r="AJ36" i="8"/>
  <c r="AI36" i="8"/>
  <c r="AH36" i="8"/>
  <c r="AG36" i="8"/>
  <c r="AF36" i="8"/>
  <c r="AE36" i="8"/>
  <c r="AD36" i="8"/>
  <c r="AC36" i="8"/>
  <c r="AB36" i="8"/>
  <c r="X36" i="8"/>
  <c r="W36" i="8"/>
  <c r="V36" i="8"/>
  <c r="U36" i="8"/>
  <c r="T36" i="8"/>
  <c r="S36" i="8"/>
  <c r="R36" i="8"/>
  <c r="Q36" i="8"/>
  <c r="P36" i="8"/>
  <c r="O36" i="8"/>
  <c r="N36" i="8"/>
  <c r="M36" i="8"/>
  <c r="L36" i="8"/>
  <c r="K36" i="8"/>
  <c r="J36" i="8"/>
  <c r="H36" i="8"/>
  <c r="G36" i="8"/>
  <c r="AN36" i="8" s="1"/>
  <c r="D36" i="8"/>
  <c r="C36" i="8"/>
  <c r="AJ35" i="8"/>
  <c r="AI35" i="8"/>
  <c r="AH35" i="8"/>
  <c r="AG35" i="8"/>
  <c r="AF35" i="8"/>
  <c r="AE35" i="8"/>
  <c r="AD35" i="8"/>
  <c r="AC35" i="8"/>
  <c r="AB35" i="8"/>
  <c r="X35" i="8"/>
  <c r="W35" i="8"/>
  <c r="V35" i="8"/>
  <c r="U35" i="8"/>
  <c r="T35" i="8"/>
  <c r="S35" i="8"/>
  <c r="R35" i="8"/>
  <c r="Q35" i="8"/>
  <c r="P35" i="8"/>
  <c r="O35" i="8"/>
  <c r="N35" i="8"/>
  <c r="M35" i="8"/>
  <c r="L35" i="8"/>
  <c r="K35" i="8"/>
  <c r="J35" i="8"/>
  <c r="H35" i="8"/>
  <c r="G35" i="8"/>
  <c r="AN35" i="8" s="1"/>
  <c r="D35" i="8"/>
  <c r="C35" i="8"/>
  <c r="AN34" i="8"/>
  <c r="AJ34" i="8"/>
  <c r="AI34" i="8"/>
  <c r="AH34" i="8"/>
  <c r="AG34" i="8"/>
  <c r="AF34" i="8"/>
  <c r="AE34" i="8"/>
  <c r="AD34" i="8"/>
  <c r="AC34" i="8"/>
  <c r="AB34" i="8"/>
  <c r="X34" i="8"/>
  <c r="W34" i="8"/>
  <c r="V34" i="8"/>
  <c r="U34" i="8"/>
  <c r="T34" i="8"/>
  <c r="S34" i="8"/>
  <c r="R34" i="8"/>
  <c r="Q34" i="8"/>
  <c r="P34" i="8"/>
  <c r="O34" i="8"/>
  <c r="N34" i="8"/>
  <c r="M34" i="8"/>
  <c r="L34" i="8"/>
  <c r="K34" i="8"/>
  <c r="J34" i="8"/>
  <c r="H34" i="8"/>
  <c r="G34" i="8"/>
  <c r="D34" i="8"/>
  <c r="C34" i="8"/>
  <c r="AN33" i="8"/>
  <c r="AJ33" i="8"/>
  <c r="AI33" i="8"/>
  <c r="AH33" i="8"/>
  <c r="AG33" i="8"/>
  <c r="AF33" i="8"/>
  <c r="AE33" i="8"/>
  <c r="AD33" i="8"/>
  <c r="AC33" i="8"/>
  <c r="AB33" i="8"/>
  <c r="X33" i="8"/>
  <c r="W33" i="8"/>
  <c r="V33" i="8"/>
  <c r="U33" i="8"/>
  <c r="T33" i="8"/>
  <c r="S33" i="8"/>
  <c r="R33" i="8"/>
  <c r="Q33" i="8"/>
  <c r="P33" i="8"/>
  <c r="O33" i="8"/>
  <c r="N33" i="8"/>
  <c r="M33" i="8"/>
  <c r="L33" i="8"/>
  <c r="K33" i="8"/>
  <c r="J33" i="8"/>
  <c r="H33" i="8"/>
  <c r="G33" i="8"/>
  <c r="D33" i="8"/>
  <c r="C33" i="8"/>
  <c r="AN32" i="8"/>
  <c r="AJ32" i="8"/>
  <c r="AI32" i="8"/>
  <c r="AH32" i="8"/>
  <c r="AG32" i="8"/>
  <c r="AF32" i="8"/>
  <c r="AE32" i="8"/>
  <c r="AD32" i="8"/>
  <c r="AC32" i="8"/>
  <c r="AB32" i="8"/>
  <c r="X32" i="8"/>
  <c r="W32" i="8"/>
  <c r="V32" i="8"/>
  <c r="U32" i="8"/>
  <c r="T32" i="8"/>
  <c r="S32" i="8"/>
  <c r="R32" i="8"/>
  <c r="Q32" i="8"/>
  <c r="P32" i="8"/>
  <c r="O32" i="8"/>
  <c r="N32" i="8"/>
  <c r="M32" i="8"/>
  <c r="L32" i="8"/>
  <c r="K32" i="8"/>
  <c r="J32" i="8"/>
  <c r="H32" i="8"/>
  <c r="G32" i="8"/>
  <c r="D32" i="8"/>
  <c r="C32" i="8"/>
  <c r="AJ31" i="8"/>
  <c r="AI31" i="8"/>
  <c r="AH31" i="8"/>
  <c r="AG31" i="8"/>
  <c r="AF31" i="8"/>
  <c r="AE31" i="8"/>
  <c r="AD31" i="8"/>
  <c r="AC31" i="8"/>
  <c r="AB31" i="8"/>
  <c r="X31" i="8"/>
  <c r="W31" i="8"/>
  <c r="V31" i="8"/>
  <c r="U31" i="8"/>
  <c r="T31" i="8"/>
  <c r="S31" i="8"/>
  <c r="R31" i="8"/>
  <c r="Q31" i="8"/>
  <c r="P31" i="8"/>
  <c r="O31" i="8"/>
  <c r="N31" i="8"/>
  <c r="M31" i="8"/>
  <c r="L31" i="8"/>
  <c r="K31" i="8"/>
  <c r="J31" i="8"/>
  <c r="H31" i="8"/>
  <c r="G31" i="8"/>
  <c r="AN31" i="8" s="1"/>
  <c r="D31" i="8"/>
  <c r="C31" i="8"/>
  <c r="AN30" i="8"/>
  <c r="AJ30" i="8"/>
  <c r="AI30" i="8"/>
  <c r="AH30" i="8"/>
  <c r="AG30" i="8"/>
  <c r="AF30" i="8"/>
  <c r="AE30" i="8"/>
  <c r="AD30" i="8"/>
  <c r="AC30" i="8"/>
  <c r="AB30" i="8"/>
  <c r="X30" i="8"/>
  <c r="W30" i="8"/>
  <c r="V30" i="8"/>
  <c r="U30" i="8"/>
  <c r="T30" i="8"/>
  <c r="S30" i="8"/>
  <c r="R30" i="8"/>
  <c r="Q30" i="8"/>
  <c r="P30" i="8"/>
  <c r="O30" i="8"/>
  <c r="N30" i="8"/>
  <c r="M30" i="8"/>
  <c r="L30" i="8"/>
  <c r="K30" i="8"/>
  <c r="J30" i="8"/>
  <c r="H30" i="8"/>
  <c r="G30" i="8"/>
  <c r="D30" i="8"/>
  <c r="C30" i="8"/>
  <c r="AN29" i="8"/>
  <c r="AJ29" i="8"/>
  <c r="AI29" i="8"/>
  <c r="AH29" i="8"/>
  <c r="AG29" i="8"/>
  <c r="AF29" i="8"/>
  <c r="AE29" i="8"/>
  <c r="AD29" i="8"/>
  <c r="AC29" i="8"/>
  <c r="AB29" i="8"/>
  <c r="X29" i="8"/>
  <c r="W29" i="8"/>
  <c r="V29" i="8"/>
  <c r="U29" i="8"/>
  <c r="T29" i="8"/>
  <c r="S29" i="8"/>
  <c r="R29" i="8"/>
  <c r="Q29" i="8"/>
  <c r="P29" i="8"/>
  <c r="O29" i="8"/>
  <c r="N29" i="8"/>
  <c r="M29" i="8"/>
  <c r="L29" i="8"/>
  <c r="K29" i="8"/>
  <c r="J29" i="8"/>
  <c r="H29" i="8"/>
  <c r="G29" i="8"/>
  <c r="D29" i="8"/>
  <c r="C29" i="8"/>
  <c r="AJ28" i="8"/>
  <c r="AI28" i="8"/>
  <c r="AH28" i="8"/>
  <c r="AG28" i="8"/>
  <c r="AF28" i="8"/>
  <c r="AE28" i="8"/>
  <c r="AD28" i="8"/>
  <c r="AC28" i="8"/>
  <c r="AB28" i="8"/>
  <c r="X28" i="8"/>
  <c r="W28" i="8"/>
  <c r="V28" i="8"/>
  <c r="U28" i="8"/>
  <c r="T28" i="8"/>
  <c r="S28" i="8"/>
  <c r="R28" i="8"/>
  <c r="Q28" i="8"/>
  <c r="P28" i="8"/>
  <c r="O28" i="8"/>
  <c r="N28" i="8"/>
  <c r="M28" i="8"/>
  <c r="L28" i="8"/>
  <c r="K28" i="8"/>
  <c r="J28" i="8"/>
  <c r="H28" i="8"/>
  <c r="G28" i="8"/>
  <c r="AN28" i="8" s="1"/>
  <c r="D28" i="8"/>
  <c r="C28" i="8"/>
  <c r="AJ27" i="8"/>
  <c r="AI27" i="8"/>
  <c r="AH27" i="8"/>
  <c r="AG27" i="8"/>
  <c r="AF27" i="8"/>
  <c r="AE27" i="8"/>
  <c r="AD27" i="8"/>
  <c r="AC27" i="8"/>
  <c r="AB27" i="8"/>
  <c r="X27" i="8"/>
  <c r="W27" i="8"/>
  <c r="V27" i="8"/>
  <c r="U27" i="8"/>
  <c r="T27" i="8"/>
  <c r="S27" i="8"/>
  <c r="R27" i="8"/>
  <c r="Q27" i="8"/>
  <c r="P27" i="8"/>
  <c r="O27" i="8"/>
  <c r="N27" i="8"/>
  <c r="M27" i="8"/>
  <c r="L27" i="8"/>
  <c r="K27" i="8"/>
  <c r="J27" i="8"/>
  <c r="H27" i="8"/>
  <c r="G27" i="8"/>
  <c r="AN27" i="8" s="1"/>
  <c r="D27" i="8"/>
  <c r="C27" i="8"/>
  <c r="AJ26" i="8"/>
  <c r="AI26" i="8"/>
  <c r="AH26" i="8"/>
  <c r="AG26" i="8"/>
  <c r="AF26" i="8"/>
  <c r="AE26" i="8"/>
  <c r="AD26" i="8"/>
  <c r="AC26" i="8"/>
  <c r="AB26" i="8"/>
  <c r="X26" i="8"/>
  <c r="W26" i="8"/>
  <c r="V26" i="8"/>
  <c r="U26" i="8"/>
  <c r="T26" i="8"/>
  <c r="S26" i="8"/>
  <c r="R26" i="8"/>
  <c r="Q26" i="8"/>
  <c r="P26" i="8"/>
  <c r="O26" i="8"/>
  <c r="N26" i="8"/>
  <c r="M26" i="8"/>
  <c r="L26" i="8"/>
  <c r="K26" i="8"/>
  <c r="J26" i="8"/>
  <c r="H26" i="8"/>
  <c r="G26" i="8"/>
  <c r="AN26" i="8" s="1"/>
  <c r="D26" i="8"/>
  <c r="C26" i="8"/>
  <c r="AJ25" i="8"/>
  <c r="AI25" i="8"/>
  <c r="AH25" i="8"/>
  <c r="AG25" i="8"/>
  <c r="AF25" i="8"/>
  <c r="AE25" i="8"/>
  <c r="AD25" i="8"/>
  <c r="AC25" i="8"/>
  <c r="AB25" i="8"/>
  <c r="X25" i="8"/>
  <c r="W25" i="8"/>
  <c r="V25" i="8"/>
  <c r="U25" i="8"/>
  <c r="T25" i="8"/>
  <c r="S25" i="8"/>
  <c r="R25" i="8"/>
  <c r="Q25" i="8"/>
  <c r="P25" i="8"/>
  <c r="O25" i="8"/>
  <c r="N25" i="8"/>
  <c r="M25" i="8"/>
  <c r="L25" i="8"/>
  <c r="K25" i="8"/>
  <c r="J25" i="8"/>
  <c r="H25" i="8"/>
  <c r="G25" i="8"/>
  <c r="AN25" i="8" s="1"/>
  <c r="D25" i="8"/>
  <c r="C25" i="8"/>
  <c r="AJ24" i="8"/>
  <c r="AI24" i="8"/>
  <c r="AH24" i="8"/>
  <c r="AG24" i="8"/>
  <c r="AF24" i="8"/>
  <c r="AE24" i="8"/>
  <c r="AD24" i="8"/>
  <c r="AC24" i="8"/>
  <c r="AB24" i="8"/>
  <c r="X24" i="8"/>
  <c r="W24" i="8"/>
  <c r="V24" i="8"/>
  <c r="U24" i="8"/>
  <c r="T24" i="8"/>
  <c r="S24" i="8"/>
  <c r="R24" i="8"/>
  <c r="Q24" i="8"/>
  <c r="P24" i="8"/>
  <c r="O24" i="8"/>
  <c r="N24" i="8"/>
  <c r="M24" i="8"/>
  <c r="L24" i="8"/>
  <c r="K24" i="8"/>
  <c r="J24" i="8"/>
  <c r="H24" i="8"/>
  <c r="G24" i="8"/>
  <c r="AN24" i="8" s="1"/>
  <c r="D24" i="8"/>
  <c r="C24" i="8"/>
  <c r="AJ23" i="8"/>
  <c r="AI23" i="8"/>
  <c r="AH23" i="8"/>
  <c r="AG23" i="8"/>
  <c r="AF23" i="8"/>
  <c r="AE23" i="8"/>
  <c r="AD23" i="8"/>
  <c r="AC23" i="8"/>
  <c r="AB23" i="8"/>
  <c r="X23" i="8"/>
  <c r="W23" i="8"/>
  <c r="V23" i="8"/>
  <c r="U23" i="8"/>
  <c r="T23" i="8"/>
  <c r="S23" i="8"/>
  <c r="R23" i="8"/>
  <c r="Q23" i="8"/>
  <c r="P23" i="8"/>
  <c r="O23" i="8"/>
  <c r="N23" i="8"/>
  <c r="M23" i="8"/>
  <c r="L23" i="8"/>
  <c r="K23" i="8"/>
  <c r="J23" i="8"/>
  <c r="H23" i="8"/>
  <c r="G23" i="8"/>
  <c r="AN23" i="8" s="1"/>
  <c r="D23" i="8"/>
  <c r="C23" i="8"/>
  <c r="AN22" i="8"/>
  <c r="AJ22" i="8"/>
  <c r="AI22" i="8"/>
  <c r="AH22" i="8"/>
  <c r="AG22" i="8"/>
  <c r="AF22" i="8"/>
  <c r="AE22" i="8"/>
  <c r="AD22" i="8"/>
  <c r="AC22" i="8"/>
  <c r="AB22" i="8"/>
  <c r="X22" i="8"/>
  <c r="W22" i="8"/>
  <c r="V22" i="8"/>
  <c r="U22" i="8"/>
  <c r="T22" i="8"/>
  <c r="S22" i="8"/>
  <c r="R22" i="8"/>
  <c r="Q22" i="8"/>
  <c r="P22" i="8"/>
  <c r="O22" i="8"/>
  <c r="N22" i="8"/>
  <c r="M22" i="8"/>
  <c r="L22" i="8"/>
  <c r="K22" i="8"/>
  <c r="J22" i="8"/>
  <c r="H22" i="8"/>
  <c r="G22" i="8"/>
  <c r="D22" i="8"/>
  <c r="C22" i="8"/>
  <c r="AN21" i="8"/>
  <c r="AJ21" i="8"/>
  <c r="AI21" i="8"/>
  <c r="AH21" i="8"/>
  <c r="AG21" i="8"/>
  <c r="AF21" i="8"/>
  <c r="AE21" i="8"/>
  <c r="AD21" i="8"/>
  <c r="AC21" i="8"/>
  <c r="AB21" i="8"/>
  <c r="X21" i="8"/>
  <c r="W21" i="8"/>
  <c r="V21" i="8"/>
  <c r="U21" i="8"/>
  <c r="T21" i="8"/>
  <c r="S21" i="8"/>
  <c r="R21" i="8"/>
  <c r="Q21" i="8"/>
  <c r="P21" i="8"/>
  <c r="O21" i="8"/>
  <c r="N21" i="8"/>
  <c r="M21" i="8"/>
  <c r="L21" i="8"/>
  <c r="K21" i="8"/>
  <c r="J21" i="8"/>
  <c r="H21" i="8"/>
  <c r="G21" i="8"/>
  <c r="D21" i="8"/>
  <c r="C21" i="8"/>
  <c r="AN20" i="8"/>
  <c r="AJ20" i="8"/>
  <c r="AI20" i="8"/>
  <c r="AH20" i="8"/>
  <c r="AG20" i="8"/>
  <c r="AF20" i="8"/>
  <c r="AE20" i="8"/>
  <c r="AD20" i="8"/>
  <c r="AC20" i="8"/>
  <c r="AB20" i="8"/>
  <c r="X20" i="8"/>
  <c r="W20" i="8"/>
  <c r="V20" i="8"/>
  <c r="U20" i="8"/>
  <c r="T20" i="8"/>
  <c r="S20" i="8"/>
  <c r="R20" i="8"/>
  <c r="Q20" i="8"/>
  <c r="P20" i="8"/>
  <c r="O20" i="8"/>
  <c r="N20" i="8"/>
  <c r="M20" i="8"/>
  <c r="L20" i="8"/>
  <c r="K20" i="8"/>
  <c r="J20" i="8"/>
  <c r="H20" i="8"/>
  <c r="G20" i="8"/>
  <c r="D20" i="8"/>
  <c r="C20" i="8"/>
  <c r="AJ19" i="8"/>
  <c r="AI19" i="8"/>
  <c r="AH19" i="8"/>
  <c r="AG19" i="8"/>
  <c r="AF19" i="8"/>
  <c r="AE19" i="8"/>
  <c r="AD19" i="8"/>
  <c r="AC19" i="8"/>
  <c r="AB19" i="8"/>
  <c r="X19" i="8"/>
  <c r="W19" i="8"/>
  <c r="V19" i="8"/>
  <c r="U19" i="8"/>
  <c r="T19" i="8"/>
  <c r="S19" i="8"/>
  <c r="R19" i="8"/>
  <c r="Q19" i="8"/>
  <c r="P19" i="8"/>
  <c r="O19" i="8"/>
  <c r="N19" i="8"/>
  <c r="M19" i="8"/>
  <c r="L19" i="8"/>
  <c r="K19" i="8"/>
  <c r="J19" i="8"/>
  <c r="H19" i="8"/>
  <c r="G19" i="8"/>
  <c r="AN19" i="8" s="1"/>
  <c r="D19" i="8"/>
  <c r="C19" i="8"/>
  <c r="AN18" i="8"/>
  <c r="AJ18" i="8"/>
  <c r="AI18" i="8"/>
  <c r="AH18" i="8"/>
  <c r="AG18" i="8"/>
  <c r="AF18" i="8"/>
  <c r="AE18" i="8"/>
  <c r="AD18" i="8"/>
  <c r="AC18" i="8"/>
  <c r="AB18" i="8"/>
  <c r="X18" i="8"/>
  <c r="W18" i="8"/>
  <c r="V18" i="8"/>
  <c r="U18" i="8"/>
  <c r="T18" i="8"/>
  <c r="S18" i="8"/>
  <c r="R18" i="8"/>
  <c r="Q18" i="8"/>
  <c r="P18" i="8"/>
  <c r="O18" i="8"/>
  <c r="N18" i="8"/>
  <c r="M18" i="8"/>
  <c r="L18" i="8"/>
  <c r="K18" i="8"/>
  <c r="J18" i="8"/>
  <c r="H18" i="8"/>
  <c r="G18" i="8"/>
  <c r="D18" i="8"/>
  <c r="C18" i="8"/>
  <c r="AN17" i="8"/>
  <c r="AJ17" i="8"/>
  <c r="AI17" i="8"/>
  <c r="AH17" i="8"/>
  <c r="AG17" i="8"/>
  <c r="AF17" i="8"/>
  <c r="AE17" i="8"/>
  <c r="AD17" i="8"/>
  <c r="AC17" i="8"/>
  <c r="AB17" i="8"/>
  <c r="X17" i="8"/>
  <c r="W17" i="8"/>
  <c r="V17" i="8"/>
  <c r="U17" i="8"/>
  <c r="T17" i="8"/>
  <c r="S17" i="8"/>
  <c r="R17" i="8"/>
  <c r="Q17" i="8"/>
  <c r="P17" i="8"/>
  <c r="O17" i="8"/>
  <c r="N17" i="8"/>
  <c r="M17" i="8"/>
  <c r="L17" i="8"/>
  <c r="K17" i="8"/>
  <c r="J17" i="8"/>
  <c r="H17" i="8"/>
  <c r="G17" i="8"/>
  <c r="D17" i="8"/>
  <c r="C17" i="8"/>
  <c r="AJ16" i="8"/>
  <c r="AJ81" i="8" s="1"/>
  <c r="AI16" i="8"/>
  <c r="AI81" i="8" s="1"/>
  <c r="AH16" i="8"/>
  <c r="AH81" i="8" s="1"/>
  <c r="AG16" i="8"/>
  <c r="AG81" i="8" s="1"/>
  <c r="AF16" i="8"/>
  <c r="AF81" i="8" s="1"/>
  <c r="AE16" i="8"/>
  <c r="AE81" i="8" s="1"/>
  <c r="AD16" i="8"/>
  <c r="AD81" i="8" s="1"/>
  <c r="AC16" i="8"/>
  <c r="AC81" i="8" s="1"/>
  <c r="AB16" i="8"/>
  <c r="AB81" i="8" s="1"/>
  <c r="X16" i="8"/>
  <c r="W16" i="8"/>
  <c r="V16" i="8"/>
  <c r="V81" i="8" s="1"/>
  <c r="U16" i="8"/>
  <c r="U81" i="8" s="1"/>
  <c r="T16" i="8"/>
  <c r="T81" i="8" s="1"/>
  <c r="S16" i="8"/>
  <c r="S81" i="8" s="1"/>
  <c r="R16" i="8"/>
  <c r="R81" i="8" s="1"/>
  <c r="Q16" i="8"/>
  <c r="Q81" i="8" s="1"/>
  <c r="P16" i="8"/>
  <c r="P81" i="8" s="1"/>
  <c r="O16" i="8"/>
  <c r="O81" i="8" s="1"/>
  <c r="N16" i="8"/>
  <c r="N81" i="8" s="1"/>
  <c r="M16" i="8"/>
  <c r="L16" i="8"/>
  <c r="K16" i="8"/>
  <c r="J16" i="8"/>
  <c r="H16" i="8"/>
  <c r="G16" i="8"/>
  <c r="AN16" i="8" s="1"/>
  <c r="D16" i="8"/>
  <c r="C16" i="8"/>
  <c r="C6" i="8"/>
  <c r="C5" i="8"/>
  <c r="H22" i="7"/>
  <c r="G22" i="7"/>
  <c r="F22" i="7"/>
  <c r="E22" i="7"/>
  <c r="C6" i="7"/>
  <c r="C5" i="7"/>
  <c r="G73" i="6"/>
  <c r="E73" i="6"/>
  <c r="G72" i="6"/>
  <c r="E72" i="6"/>
  <c r="G71" i="6"/>
  <c r="E71" i="6"/>
  <c r="G70" i="6"/>
  <c r="E70" i="6"/>
  <c r="G69" i="6"/>
  <c r="E69" i="6"/>
  <c r="G68" i="6"/>
  <c r="E68" i="6"/>
  <c r="G67" i="6"/>
  <c r="E67" i="6"/>
  <c r="G66" i="6"/>
  <c r="E66" i="6"/>
  <c r="G65" i="6"/>
  <c r="E65" i="6"/>
  <c r="G64" i="6"/>
  <c r="E64" i="6"/>
  <c r="G63" i="6"/>
  <c r="E63" i="6"/>
  <c r="G62" i="6"/>
  <c r="E62" i="6"/>
  <c r="G61" i="6"/>
  <c r="E61" i="6"/>
  <c r="G60" i="6"/>
  <c r="E60" i="6"/>
  <c r="G59" i="6"/>
  <c r="E59" i="6"/>
  <c r="G58" i="6"/>
  <c r="E58" i="6"/>
  <c r="D57" i="6"/>
  <c r="D56" i="6"/>
  <c r="D55" i="6"/>
  <c r="D54" i="6"/>
  <c r="D50" i="6"/>
  <c r="G41" i="6"/>
  <c r="E41" i="6"/>
  <c r="G40" i="6"/>
  <c r="E40" i="6"/>
  <c r="G39" i="6"/>
  <c r="E39" i="6"/>
  <c r="G38" i="6"/>
  <c r="E38" i="6"/>
  <c r="D34" i="6"/>
  <c r="G33" i="6"/>
  <c r="E33" i="6"/>
  <c r="G32" i="6"/>
  <c r="E32" i="6"/>
  <c r="G31" i="6"/>
  <c r="E31" i="6"/>
  <c r="G30" i="6"/>
  <c r="E30" i="6"/>
  <c r="G29" i="6"/>
  <c r="E29" i="6"/>
  <c r="G28" i="6"/>
  <c r="E28" i="6"/>
  <c r="G27" i="6"/>
  <c r="E27" i="6"/>
  <c r="G26" i="6"/>
  <c r="E26" i="6"/>
  <c r="G25" i="6"/>
  <c r="E25" i="6"/>
  <c r="G24" i="6"/>
  <c r="E24" i="6"/>
  <c r="G23" i="6"/>
  <c r="E23" i="6"/>
  <c r="G22" i="6"/>
  <c r="E22" i="6"/>
  <c r="G21" i="6"/>
  <c r="E21" i="6"/>
  <c r="G20" i="6"/>
  <c r="E20" i="6"/>
  <c r="G19" i="6"/>
  <c r="E19" i="6"/>
  <c r="G18" i="6"/>
  <c r="E18" i="6"/>
  <c r="D17" i="6"/>
  <c r="D16" i="6"/>
  <c r="D15" i="6"/>
  <c r="D14" i="6"/>
  <c r="D13" i="6"/>
  <c r="D12" i="6"/>
  <c r="D11" i="6"/>
  <c r="D10" i="6"/>
  <c r="C6" i="6"/>
  <c r="C5" i="6"/>
  <c r="I47" i="5"/>
  <c r="M47" i="5" s="1"/>
  <c r="H47" i="5"/>
  <c r="L47" i="5" s="1"/>
  <c r="I42" i="5"/>
  <c r="M42" i="5" s="1"/>
  <c r="H42" i="5"/>
  <c r="L42" i="5" s="1"/>
  <c r="G41" i="5"/>
  <c r="F41" i="5"/>
  <c r="E41" i="5"/>
  <c r="I41" i="5" s="1"/>
  <c r="M41" i="5" s="1"/>
  <c r="D41" i="5"/>
  <c r="H41" i="5" s="1"/>
  <c r="L41" i="5" s="1"/>
  <c r="G40" i="5"/>
  <c r="F40" i="5"/>
  <c r="E40" i="5"/>
  <c r="I40" i="5" s="1"/>
  <c r="M40" i="5" s="1"/>
  <c r="D40" i="5"/>
  <c r="H40" i="5" s="1"/>
  <c r="L40" i="5" s="1"/>
  <c r="G39" i="5"/>
  <c r="F39" i="5"/>
  <c r="E39" i="5"/>
  <c r="I39" i="5" s="1"/>
  <c r="M39" i="5" s="1"/>
  <c r="D39" i="5"/>
  <c r="H39" i="5" s="1"/>
  <c r="L39" i="5" s="1"/>
  <c r="G38" i="5"/>
  <c r="F38" i="5"/>
  <c r="E38" i="5"/>
  <c r="I38" i="5" s="1"/>
  <c r="M38" i="5" s="1"/>
  <c r="D38" i="5"/>
  <c r="H38" i="5" s="1"/>
  <c r="L38" i="5" s="1"/>
  <c r="I37" i="5"/>
  <c r="M37" i="5" s="1"/>
  <c r="H37" i="5"/>
  <c r="L37" i="5" s="1"/>
  <c r="G36" i="5"/>
  <c r="F36" i="5"/>
  <c r="E36" i="5"/>
  <c r="I36" i="5" s="1"/>
  <c r="M36" i="5" s="1"/>
  <c r="D36" i="5"/>
  <c r="H36" i="5" s="1"/>
  <c r="L36" i="5" s="1"/>
  <c r="G35" i="5"/>
  <c r="F35" i="5"/>
  <c r="E35" i="5"/>
  <c r="I35" i="5" s="1"/>
  <c r="M35" i="5" s="1"/>
  <c r="D35" i="5"/>
  <c r="H35" i="5" s="1"/>
  <c r="L35" i="5" s="1"/>
  <c r="G34" i="5"/>
  <c r="F34" i="5"/>
  <c r="E34" i="5"/>
  <c r="I34" i="5" s="1"/>
  <c r="M34" i="5" s="1"/>
  <c r="D34" i="5"/>
  <c r="H34" i="5" s="1"/>
  <c r="L34" i="5" s="1"/>
  <c r="G33" i="5"/>
  <c r="F33" i="5"/>
  <c r="E33" i="5"/>
  <c r="I33" i="5" s="1"/>
  <c r="M33" i="5" s="1"/>
  <c r="D33" i="5"/>
  <c r="H33" i="5" s="1"/>
  <c r="L33" i="5" s="1"/>
  <c r="I32" i="5"/>
  <c r="M32" i="5" s="1"/>
  <c r="H32" i="5"/>
  <c r="L32" i="5" s="1"/>
  <c r="G31" i="5"/>
  <c r="F31" i="5"/>
  <c r="E31" i="5"/>
  <c r="I31" i="5" s="1"/>
  <c r="M31" i="5" s="1"/>
  <c r="D31" i="5"/>
  <c r="H31" i="5" s="1"/>
  <c r="L31" i="5" s="1"/>
  <c r="G30" i="5"/>
  <c r="F30" i="5"/>
  <c r="E30" i="5"/>
  <c r="I30" i="5" s="1"/>
  <c r="M30" i="5" s="1"/>
  <c r="D30" i="5"/>
  <c r="H30" i="5" s="1"/>
  <c r="L30" i="5" s="1"/>
  <c r="G29" i="5"/>
  <c r="F29" i="5"/>
  <c r="E29" i="5"/>
  <c r="I29" i="5" s="1"/>
  <c r="M29" i="5" s="1"/>
  <c r="D29" i="5"/>
  <c r="H29" i="5" s="1"/>
  <c r="L29" i="5" s="1"/>
  <c r="G28" i="5"/>
  <c r="F28" i="5"/>
  <c r="E28" i="5"/>
  <c r="I28" i="5" s="1"/>
  <c r="M28" i="5" s="1"/>
  <c r="D28" i="5"/>
  <c r="H28" i="5" s="1"/>
  <c r="L28" i="5" s="1"/>
  <c r="I27" i="5"/>
  <c r="M27" i="5" s="1"/>
  <c r="H27" i="5"/>
  <c r="L27" i="5" s="1"/>
  <c r="I22" i="5"/>
  <c r="M22" i="5" s="1"/>
  <c r="H22" i="5"/>
  <c r="L22" i="5" s="1"/>
  <c r="I17" i="5"/>
  <c r="M17" i="5" s="1"/>
  <c r="H17" i="5"/>
  <c r="L17" i="5" s="1"/>
  <c r="G12" i="5"/>
  <c r="F12" i="5"/>
  <c r="E12" i="5"/>
  <c r="I12" i="5" s="1"/>
  <c r="M12" i="5" s="1"/>
  <c r="D12" i="5"/>
  <c r="H12" i="5" s="1"/>
  <c r="L12" i="5" s="1"/>
  <c r="C6" i="5"/>
  <c r="C5" i="5"/>
  <c r="G51" i="4"/>
  <c r="F51" i="4"/>
  <c r="H51" i="4" s="1"/>
  <c r="E51" i="4"/>
  <c r="J51" i="4" s="1"/>
  <c r="D51" i="4"/>
  <c r="I51" i="4" s="1"/>
  <c r="G50" i="4"/>
  <c r="F50" i="4"/>
  <c r="H50" i="4" s="1"/>
  <c r="E50" i="4"/>
  <c r="J50" i="4" s="1"/>
  <c r="D50" i="4"/>
  <c r="I50" i="4" s="1"/>
  <c r="G49" i="4"/>
  <c r="F49" i="4"/>
  <c r="H49" i="4" s="1"/>
  <c r="E49" i="4"/>
  <c r="J49" i="4" s="1"/>
  <c r="D49" i="4"/>
  <c r="I49" i="4" s="1"/>
  <c r="G48" i="4"/>
  <c r="F48" i="4"/>
  <c r="H48" i="4" s="1"/>
  <c r="E48" i="4"/>
  <c r="J48" i="4" s="1"/>
  <c r="D48" i="4"/>
  <c r="I48" i="4" s="1"/>
  <c r="J47" i="4"/>
  <c r="I47" i="4"/>
  <c r="H47" i="4"/>
  <c r="G46" i="4"/>
  <c r="F46" i="4"/>
  <c r="H46" i="4" s="1"/>
  <c r="E46" i="4"/>
  <c r="J46" i="4" s="1"/>
  <c r="D46" i="4"/>
  <c r="I46" i="4" s="1"/>
  <c r="G45" i="4"/>
  <c r="F45" i="4"/>
  <c r="H45" i="4" s="1"/>
  <c r="E45" i="4"/>
  <c r="J45" i="4" s="1"/>
  <c r="D45" i="4"/>
  <c r="I45" i="4" s="1"/>
  <c r="G44" i="4"/>
  <c r="F44" i="4"/>
  <c r="H44" i="4" s="1"/>
  <c r="E44" i="4"/>
  <c r="J44" i="4" s="1"/>
  <c r="D44" i="4"/>
  <c r="I44" i="4" s="1"/>
  <c r="G43" i="4"/>
  <c r="F43" i="4"/>
  <c r="H43" i="4" s="1"/>
  <c r="E43" i="4"/>
  <c r="J43" i="4" s="1"/>
  <c r="D43" i="4"/>
  <c r="I43" i="4" s="1"/>
  <c r="J42" i="4"/>
  <c r="I42" i="4"/>
  <c r="H42" i="4"/>
  <c r="G41" i="4"/>
  <c r="F41" i="4"/>
  <c r="H41" i="4" s="1"/>
  <c r="E41" i="4"/>
  <c r="J41" i="4" s="1"/>
  <c r="D41" i="4"/>
  <c r="I41" i="4" s="1"/>
  <c r="G40" i="4"/>
  <c r="F40" i="4"/>
  <c r="H40" i="4" s="1"/>
  <c r="E40" i="4"/>
  <c r="J40" i="4" s="1"/>
  <c r="D40" i="4"/>
  <c r="I40" i="4" s="1"/>
  <c r="G39" i="4"/>
  <c r="F39" i="4"/>
  <c r="H39" i="4" s="1"/>
  <c r="E39" i="4"/>
  <c r="J39" i="4" s="1"/>
  <c r="D39" i="4"/>
  <c r="I39" i="4" s="1"/>
  <c r="G38" i="4"/>
  <c r="F38" i="4"/>
  <c r="H38" i="4" s="1"/>
  <c r="E38" i="4"/>
  <c r="J38" i="4" s="1"/>
  <c r="D38" i="4"/>
  <c r="I38" i="4" s="1"/>
  <c r="J37" i="4"/>
  <c r="I37" i="4"/>
  <c r="H37" i="4"/>
  <c r="G36" i="4"/>
  <c r="F36" i="4"/>
  <c r="H36" i="4" s="1"/>
  <c r="E36" i="4"/>
  <c r="J36" i="4" s="1"/>
  <c r="D36" i="4"/>
  <c r="I36" i="4" s="1"/>
  <c r="G35" i="4"/>
  <c r="F35" i="4"/>
  <c r="H35" i="4" s="1"/>
  <c r="E35" i="4"/>
  <c r="J35" i="4" s="1"/>
  <c r="D35" i="4"/>
  <c r="I35" i="4" s="1"/>
  <c r="G34" i="4"/>
  <c r="F34" i="4"/>
  <c r="H34" i="4" s="1"/>
  <c r="E34" i="4"/>
  <c r="J34" i="4" s="1"/>
  <c r="D34" i="4"/>
  <c r="I34" i="4" s="1"/>
  <c r="G33" i="4"/>
  <c r="F33" i="4"/>
  <c r="H33" i="4" s="1"/>
  <c r="E33" i="4"/>
  <c r="J33" i="4" s="1"/>
  <c r="D33" i="4"/>
  <c r="I33" i="4" s="1"/>
  <c r="J32" i="4"/>
  <c r="I32" i="4"/>
  <c r="H32" i="4"/>
  <c r="G31" i="4"/>
  <c r="F31" i="4"/>
  <c r="H31" i="4" s="1"/>
  <c r="E31" i="4"/>
  <c r="J31" i="4" s="1"/>
  <c r="D31" i="4"/>
  <c r="I31" i="4" s="1"/>
  <c r="G30" i="4"/>
  <c r="F30" i="4"/>
  <c r="H30" i="4" s="1"/>
  <c r="E30" i="4"/>
  <c r="J30" i="4" s="1"/>
  <c r="D30" i="4"/>
  <c r="I30" i="4" s="1"/>
  <c r="G29" i="4"/>
  <c r="F29" i="4"/>
  <c r="H29" i="4" s="1"/>
  <c r="E29" i="4"/>
  <c r="J29" i="4" s="1"/>
  <c r="D29" i="4"/>
  <c r="I29" i="4" s="1"/>
  <c r="G28" i="4"/>
  <c r="F28" i="4"/>
  <c r="H28" i="4" s="1"/>
  <c r="E28" i="4"/>
  <c r="J28" i="4" s="1"/>
  <c r="D28" i="4"/>
  <c r="I28" i="4" s="1"/>
  <c r="J27" i="4"/>
  <c r="I27" i="4"/>
  <c r="H27" i="4"/>
  <c r="G26" i="4"/>
  <c r="F26" i="4"/>
  <c r="H26" i="4" s="1"/>
  <c r="E26" i="4"/>
  <c r="J26" i="4" s="1"/>
  <c r="D26" i="4"/>
  <c r="I26" i="4" s="1"/>
  <c r="G25" i="4"/>
  <c r="F25" i="4"/>
  <c r="H25" i="4" s="1"/>
  <c r="E25" i="4"/>
  <c r="J25" i="4" s="1"/>
  <c r="D25" i="4"/>
  <c r="I25" i="4" s="1"/>
  <c r="G24" i="4"/>
  <c r="F24" i="4"/>
  <c r="H24" i="4" s="1"/>
  <c r="E24" i="4"/>
  <c r="J24" i="4" s="1"/>
  <c r="D24" i="4"/>
  <c r="I24" i="4" s="1"/>
  <c r="G23" i="4"/>
  <c r="F23" i="4"/>
  <c r="H23" i="4" s="1"/>
  <c r="E23" i="4"/>
  <c r="J23" i="4" s="1"/>
  <c r="D23" i="4"/>
  <c r="I23" i="4" s="1"/>
  <c r="J22" i="4"/>
  <c r="I22" i="4"/>
  <c r="H22" i="4"/>
  <c r="G21" i="4"/>
  <c r="F21" i="4"/>
  <c r="H21" i="4" s="1"/>
  <c r="E21" i="4"/>
  <c r="J21" i="4" s="1"/>
  <c r="D21" i="4"/>
  <c r="I21" i="4" s="1"/>
  <c r="G20" i="4"/>
  <c r="F20" i="4"/>
  <c r="H20" i="4" s="1"/>
  <c r="E20" i="4"/>
  <c r="J20" i="4" s="1"/>
  <c r="D20" i="4"/>
  <c r="I20" i="4" s="1"/>
  <c r="G19" i="4"/>
  <c r="F19" i="4"/>
  <c r="H19" i="4" s="1"/>
  <c r="E19" i="4"/>
  <c r="J19" i="4" s="1"/>
  <c r="D19" i="4"/>
  <c r="I19" i="4" s="1"/>
  <c r="G18" i="4"/>
  <c r="F18" i="4"/>
  <c r="H18" i="4" s="1"/>
  <c r="E18" i="4"/>
  <c r="J18" i="4" s="1"/>
  <c r="D18" i="4"/>
  <c r="I18" i="4" s="1"/>
  <c r="J17" i="4"/>
  <c r="I17" i="4"/>
  <c r="H17" i="4"/>
  <c r="H16" i="4"/>
  <c r="G16" i="4"/>
  <c r="F16" i="4"/>
  <c r="E16" i="4"/>
  <c r="J16" i="4" s="1"/>
  <c r="D16" i="4"/>
  <c r="I16" i="4" s="1"/>
  <c r="H15" i="4"/>
  <c r="G15" i="4"/>
  <c r="F15" i="4"/>
  <c r="E15" i="4"/>
  <c r="J15" i="4" s="1"/>
  <c r="D15" i="4"/>
  <c r="I15" i="4" s="1"/>
  <c r="H14" i="4"/>
  <c r="G14" i="4"/>
  <c r="F14" i="4"/>
  <c r="E14" i="4"/>
  <c r="J14" i="4" s="1"/>
  <c r="D14" i="4"/>
  <c r="I14" i="4" s="1"/>
  <c r="H13" i="4"/>
  <c r="G13" i="4"/>
  <c r="F13" i="4"/>
  <c r="E13" i="4"/>
  <c r="J13" i="4" s="1"/>
  <c r="D13" i="4"/>
  <c r="I13" i="4" s="1"/>
  <c r="H12" i="4"/>
  <c r="G12" i="4"/>
  <c r="F12" i="4"/>
  <c r="E12" i="4"/>
  <c r="J12" i="4" s="1"/>
  <c r="D12" i="4"/>
  <c r="I12" i="4" s="1"/>
  <c r="C6" i="4"/>
  <c r="V25" i="3"/>
  <c r="Q25" i="3"/>
  <c r="L25" i="3"/>
  <c r="G25" i="3"/>
  <c r="W23" i="3"/>
  <c r="U23" i="3"/>
  <c r="R23" i="3"/>
  <c r="P23" i="3"/>
  <c r="M23" i="3"/>
  <c r="K23" i="3"/>
  <c r="H23" i="3"/>
  <c r="G23" i="3"/>
  <c r="F23" i="3"/>
  <c r="E23" i="3"/>
  <c r="D23" i="3"/>
  <c r="H22" i="3"/>
  <c r="G22" i="3"/>
  <c r="F22" i="3"/>
  <c r="F24" i="3" s="1"/>
  <c r="E22" i="3"/>
  <c r="E24" i="3" s="1"/>
  <c r="D22" i="3"/>
  <c r="D24" i="3" s="1"/>
  <c r="I20" i="3"/>
  <c r="D13" i="3"/>
  <c r="D11" i="3"/>
  <c r="E9" i="3"/>
  <c r="C7" i="3"/>
  <c r="C7" i="2"/>
  <c r="C6" i="2"/>
  <c r="D5" i="16" l="1"/>
  <c r="D6" i="16"/>
  <c r="D17" i="3"/>
  <c r="E17" i="3" s="1"/>
  <c r="F17" i="3" s="1"/>
  <c r="G17" i="3" s="1"/>
  <c r="H17" i="3" s="1"/>
  <c r="I17" i="3" s="1"/>
  <c r="J17" i="3" s="1"/>
  <c r="K17" i="3" s="1"/>
  <c r="E13" i="3"/>
  <c r="E11" i="3"/>
  <c r="F9" i="3"/>
  <c r="L23" i="3"/>
  <c r="J23" i="3"/>
  <c r="I23" i="3"/>
  <c r="M22" i="3"/>
  <c r="L22" i="3"/>
  <c r="K22" i="3"/>
  <c r="K24" i="3" s="1"/>
  <c r="J22" i="3"/>
  <c r="J24" i="3" s="1"/>
  <c r="I22" i="3"/>
  <c r="I24" i="3" s="1"/>
  <c r="N20" i="3"/>
  <c r="G26" i="3"/>
  <c r="G24" i="3"/>
  <c r="E9" i="13"/>
  <c r="D42" i="6"/>
  <c r="G10" i="6"/>
  <c r="E10" i="6"/>
  <c r="E22" i="13"/>
  <c r="G11" i="6"/>
  <c r="E11" i="6"/>
  <c r="E35" i="13"/>
  <c r="G12" i="6"/>
  <c r="E12" i="6"/>
  <c r="E48" i="13"/>
  <c r="G13" i="6"/>
  <c r="E13" i="6"/>
  <c r="D46" i="6"/>
  <c r="G14" i="6"/>
  <c r="E14" i="6"/>
  <c r="D47" i="6"/>
  <c r="G15" i="6"/>
  <c r="E15" i="6"/>
  <c r="D48" i="6"/>
  <c r="G16" i="6"/>
  <c r="E16" i="6"/>
  <c r="D49" i="6"/>
  <c r="G17" i="6"/>
  <c r="E17" i="6"/>
  <c r="G34" i="6"/>
  <c r="E34" i="6"/>
  <c r="I9" i="13"/>
  <c r="I21" i="13" s="1"/>
  <c r="G50" i="6"/>
  <c r="E50" i="6"/>
  <c r="G54" i="6"/>
  <c r="E54" i="6"/>
  <c r="G55" i="6"/>
  <c r="E55" i="6"/>
  <c r="G56" i="6"/>
  <c r="E56" i="6"/>
  <c r="G57" i="6"/>
  <c r="E57" i="6"/>
  <c r="C27" i="9"/>
  <c r="C20" i="9"/>
  <c r="C28" i="9"/>
  <c r="C21" i="9"/>
  <c r="C29" i="9"/>
  <c r="C22" i="9"/>
  <c r="C30" i="9"/>
  <c r="C23" i="9"/>
  <c r="C31" i="9"/>
  <c r="C24" i="9"/>
  <c r="C32" i="9"/>
  <c r="C25" i="9"/>
  <c r="C33" i="9"/>
  <c r="C26" i="9"/>
  <c r="L21" i="10" a="1"/>
  <c r="L21" i="10" s="1"/>
  <c r="O21" i="10" s="1"/>
  <c r="K21" i="10" a="1"/>
  <c r="K21" i="10" s="1"/>
  <c r="N21" i="10" s="1"/>
  <c r="J21" i="10" a="1"/>
  <c r="J21" i="10" s="1"/>
  <c r="M21" i="10" s="1"/>
  <c r="E21" i="10" a="1"/>
  <c r="E21" i="10" s="1"/>
  <c r="F21" i="10" s="1"/>
  <c r="L20" i="10" a="1"/>
  <c r="L20" i="10" s="1"/>
  <c r="O20" i="10" s="1"/>
  <c r="K20" i="10" a="1"/>
  <c r="K20" i="10" s="1"/>
  <c r="N20" i="10" s="1"/>
  <c r="J20" i="10" a="1"/>
  <c r="J20" i="10" s="1"/>
  <c r="M20" i="10" s="1"/>
  <c r="E20" i="10" a="1"/>
  <c r="E20" i="10" s="1"/>
  <c r="F20" i="10" s="1"/>
  <c r="L19" i="10" a="1"/>
  <c r="L19" i="10" s="1"/>
  <c r="O19" i="10" s="1"/>
  <c r="K19" i="10" a="1"/>
  <c r="K19" i="10" s="1"/>
  <c r="N19" i="10" s="1"/>
  <c r="J19" i="10" a="1"/>
  <c r="J19" i="10" s="1"/>
  <c r="M19" i="10" s="1"/>
  <c r="E19" i="10" a="1"/>
  <c r="E19" i="10" s="1"/>
  <c r="F19" i="10" s="1"/>
  <c r="L18" i="10" a="1"/>
  <c r="L18" i="10" s="1"/>
  <c r="K18" i="10" a="1"/>
  <c r="K18" i="10" s="1"/>
  <c r="J18" i="10" a="1"/>
  <c r="J18" i="10" s="1"/>
  <c r="E18" i="10" a="1"/>
  <c r="E18" i="10" s="1"/>
  <c r="L16" i="10" a="1"/>
  <c r="L16" i="10" s="1"/>
  <c r="O16" i="10" s="1"/>
  <c r="K16" i="10" a="1"/>
  <c r="K16" i="10" s="1"/>
  <c r="N16" i="10" s="1"/>
  <c r="J16" i="10" a="1"/>
  <c r="J16" i="10" s="1"/>
  <c r="M16" i="10" s="1"/>
  <c r="E16" i="10" a="1"/>
  <c r="E16" i="10" s="1"/>
  <c r="F16" i="10" s="1"/>
  <c r="L15" i="10" a="1"/>
  <c r="L15" i="10" s="1"/>
  <c r="O15" i="10" s="1"/>
  <c r="K15" i="10" a="1"/>
  <c r="K15" i="10" s="1"/>
  <c r="N15" i="10" s="1"/>
  <c r="J15" i="10" a="1"/>
  <c r="J15" i="10" s="1"/>
  <c r="M15" i="10" s="1"/>
  <c r="E15" i="10" a="1"/>
  <c r="E15" i="10" s="1"/>
  <c r="F15" i="10" s="1"/>
  <c r="L14" i="10" a="1"/>
  <c r="L14" i="10" s="1"/>
  <c r="O14" i="10" s="1"/>
  <c r="K14" i="10" a="1"/>
  <c r="K14" i="10" s="1"/>
  <c r="N14" i="10" s="1"/>
  <c r="J14" i="10" a="1"/>
  <c r="J14" i="10" s="1"/>
  <c r="M14" i="10" s="1"/>
  <c r="E14" i="10" a="1"/>
  <c r="E14" i="10" s="1"/>
  <c r="F14" i="10" s="1"/>
  <c r="L13" i="10" a="1"/>
  <c r="L13" i="10" s="1"/>
  <c r="K13" i="10" a="1"/>
  <c r="K13" i="10" s="1"/>
  <c r="J13" i="10" a="1"/>
  <c r="J13" i="10" s="1"/>
  <c r="E13" i="10" a="1"/>
  <c r="E13" i="10" s="1"/>
  <c r="D23" i="10"/>
  <c r="G23" i="10"/>
  <c r="H23" i="10"/>
  <c r="I23" i="10"/>
  <c r="AY10" i="12"/>
  <c r="AX10" i="12"/>
  <c r="AW10" i="12"/>
  <c r="AV10" i="12"/>
  <c r="Y16" i="8" s="1"/>
  <c r="BD10" i="12"/>
  <c r="BC10" i="12"/>
  <c r="BB10" i="12"/>
  <c r="BA10" i="12"/>
  <c r="AY11" i="12"/>
  <c r="AX11" i="12"/>
  <c r="AW11" i="12"/>
  <c r="AV11" i="12"/>
  <c r="Y17" i="8" s="1"/>
  <c r="BD11" i="12"/>
  <c r="BC11" i="12"/>
  <c r="BB11" i="12"/>
  <c r="BA11" i="12"/>
  <c r="AY12" i="12"/>
  <c r="AX12" i="12"/>
  <c r="AW12" i="12"/>
  <c r="AV12" i="12"/>
  <c r="Y18" i="8" s="1"/>
  <c r="BD12" i="12"/>
  <c r="BC12" i="12"/>
  <c r="BB12" i="12"/>
  <c r="BA12" i="12"/>
  <c r="AY13" i="12"/>
  <c r="AX13" i="12"/>
  <c r="AW13" i="12"/>
  <c r="AV13" i="12"/>
  <c r="Y19" i="8" s="1"/>
  <c r="BD13" i="12"/>
  <c r="BC13" i="12"/>
  <c r="BB13" i="12"/>
  <c r="BA13" i="12"/>
  <c r="AY14" i="12"/>
  <c r="AX14" i="12"/>
  <c r="AW14" i="12"/>
  <c r="AV14" i="12"/>
  <c r="Y20" i="8" s="1"/>
  <c r="BD14" i="12"/>
  <c r="BC14" i="12"/>
  <c r="BB14" i="12"/>
  <c r="BA14" i="12"/>
  <c r="AY15" i="12"/>
  <c r="AX15" i="12"/>
  <c r="AW15" i="12"/>
  <c r="AV15" i="12"/>
  <c r="Y21" i="8" s="1"/>
  <c r="BD15" i="12"/>
  <c r="BC15" i="12"/>
  <c r="BB15" i="12"/>
  <c r="BA15" i="12"/>
  <c r="AY16" i="12"/>
  <c r="AX16" i="12"/>
  <c r="AW16" i="12"/>
  <c r="AV16" i="12"/>
  <c r="Y22" i="8" s="1"/>
  <c r="BD16" i="12"/>
  <c r="BC16" i="12"/>
  <c r="BB16" i="12"/>
  <c r="BA16" i="12"/>
  <c r="AY17" i="12"/>
  <c r="AX17" i="12"/>
  <c r="AW17" i="12"/>
  <c r="AV17" i="12"/>
  <c r="Y23" i="8" s="1"/>
  <c r="BD17" i="12"/>
  <c r="BC17" i="12"/>
  <c r="BB17" i="12"/>
  <c r="BA17" i="12"/>
  <c r="AY18" i="12"/>
  <c r="AX18" i="12"/>
  <c r="AW18" i="12"/>
  <c r="AV18" i="12"/>
  <c r="Y24" i="8" s="1"/>
  <c r="BD18" i="12"/>
  <c r="BC18" i="12"/>
  <c r="BB18" i="12"/>
  <c r="BA18" i="12"/>
  <c r="AY19" i="12"/>
  <c r="AX19" i="12"/>
  <c r="AW19" i="12"/>
  <c r="AV19" i="12"/>
  <c r="Y25" i="8" s="1"/>
  <c r="BD19" i="12"/>
  <c r="BC19" i="12"/>
  <c r="BB19" i="12"/>
  <c r="BA19" i="12"/>
  <c r="AY20" i="12"/>
  <c r="AX20" i="12"/>
  <c r="AW20" i="12"/>
  <c r="AV20" i="12"/>
  <c r="Y26" i="8" s="1"/>
  <c r="BD20" i="12"/>
  <c r="BC20" i="12"/>
  <c r="BB20" i="12"/>
  <c r="BA20" i="12"/>
  <c r="AY21" i="12"/>
  <c r="AX21" i="12"/>
  <c r="AW21" i="12"/>
  <c r="AV21" i="12"/>
  <c r="Y27" i="8" s="1"/>
  <c r="BD21" i="12"/>
  <c r="BC21" i="12"/>
  <c r="BB21" i="12"/>
  <c r="BA21" i="12"/>
  <c r="AY22" i="12"/>
  <c r="AX22" i="12"/>
  <c r="AW22" i="12"/>
  <c r="AV22" i="12"/>
  <c r="Y28" i="8" s="1"/>
  <c r="BD22" i="12"/>
  <c r="BC22" i="12"/>
  <c r="BB22" i="12"/>
  <c r="BA22" i="12"/>
  <c r="AY23" i="12"/>
  <c r="AX23" i="12"/>
  <c r="AW23" i="12"/>
  <c r="AV23" i="12"/>
  <c r="Y29" i="8" s="1"/>
  <c r="BD23" i="12"/>
  <c r="BC23" i="12"/>
  <c r="BB23" i="12"/>
  <c r="BA23" i="12"/>
  <c r="AY24" i="12"/>
  <c r="AX24" i="12"/>
  <c r="AW24" i="12"/>
  <c r="AV24" i="12"/>
  <c r="Y30" i="8" s="1"/>
  <c r="BD24" i="12"/>
  <c r="BC24" i="12"/>
  <c r="BB24" i="12"/>
  <c r="BA24" i="12"/>
  <c r="AY25" i="12"/>
  <c r="AX25" i="12"/>
  <c r="AW25" i="12"/>
  <c r="AV25" i="12"/>
  <c r="Y31" i="8" s="1"/>
  <c r="BD25" i="12"/>
  <c r="BC25" i="12"/>
  <c r="BB25" i="12"/>
  <c r="BA25" i="12"/>
  <c r="AY26" i="12"/>
  <c r="AX26" i="12"/>
  <c r="AW26" i="12"/>
  <c r="AV26" i="12"/>
  <c r="Y32" i="8" s="1"/>
  <c r="BD26" i="12"/>
  <c r="BC26" i="12"/>
  <c r="BB26" i="12"/>
  <c r="BA26" i="12"/>
  <c r="AY27" i="12"/>
  <c r="AX27" i="12"/>
  <c r="AW27" i="12"/>
  <c r="AV27" i="12"/>
  <c r="Y33" i="8" s="1"/>
  <c r="BD27" i="12"/>
  <c r="BC27" i="12"/>
  <c r="BB27" i="12"/>
  <c r="BA27" i="12"/>
  <c r="AY28" i="12"/>
  <c r="AX28" i="12"/>
  <c r="AW28" i="12"/>
  <c r="AV28" i="12"/>
  <c r="Y34" i="8" s="1"/>
  <c r="BD28" i="12"/>
  <c r="BC28" i="12"/>
  <c r="BB28" i="12"/>
  <c r="BA28" i="12"/>
  <c r="AY29" i="12"/>
  <c r="AX29" i="12"/>
  <c r="AW29" i="12"/>
  <c r="AV29" i="12"/>
  <c r="Y35" i="8" s="1"/>
  <c r="BD29" i="12"/>
  <c r="BC29" i="12"/>
  <c r="BB29" i="12"/>
  <c r="BA29" i="12"/>
  <c r="AY30" i="12"/>
  <c r="AX30" i="12"/>
  <c r="AW30" i="12"/>
  <c r="AV30" i="12"/>
  <c r="Y36" i="8" s="1"/>
  <c r="BD30" i="12"/>
  <c r="BC30" i="12"/>
  <c r="BB30" i="12"/>
  <c r="BA30" i="12"/>
  <c r="AY31" i="12"/>
  <c r="AX31" i="12"/>
  <c r="AW31" i="12"/>
  <c r="AV31" i="12"/>
  <c r="Y37" i="8" s="1"/>
  <c r="BD31" i="12"/>
  <c r="BC31" i="12"/>
  <c r="BB31" i="12"/>
  <c r="BA31" i="12"/>
  <c r="AY32" i="12"/>
  <c r="AX32" i="12"/>
  <c r="AW32" i="12"/>
  <c r="AV32" i="12"/>
  <c r="Y38" i="8" s="1"/>
  <c r="BD32" i="12"/>
  <c r="BC32" i="12"/>
  <c r="BB32" i="12"/>
  <c r="BA32" i="12"/>
  <c r="AY33" i="12"/>
  <c r="AX33" i="12"/>
  <c r="AW33" i="12"/>
  <c r="AV33" i="12"/>
  <c r="Y39" i="8" s="1"/>
  <c r="BD33" i="12"/>
  <c r="BC33" i="12"/>
  <c r="BB33" i="12"/>
  <c r="BA33" i="12"/>
  <c r="AY34" i="12"/>
  <c r="AX34" i="12"/>
  <c r="AW34" i="12"/>
  <c r="AV34" i="12"/>
  <c r="Y40" i="8" s="1"/>
  <c r="BD34" i="12"/>
  <c r="BC34" i="12"/>
  <c r="BB34" i="12"/>
  <c r="BA34" i="12"/>
  <c r="AY35" i="12"/>
  <c r="AX35" i="12"/>
  <c r="AW35" i="12"/>
  <c r="AV35" i="12"/>
  <c r="Y41" i="8" s="1"/>
  <c r="BD35" i="12"/>
  <c r="BC35" i="12"/>
  <c r="BB35" i="12"/>
  <c r="BA35" i="12"/>
  <c r="AY36" i="12"/>
  <c r="AX36" i="12"/>
  <c r="AW36" i="12"/>
  <c r="AV36" i="12"/>
  <c r="Y42" i="8" s="1"/>
  <c r="BD36" i="12"/>
  <c r="BC36" i="12"/>
  <c r="BB36" i="12"/>
  <c r="BA36" i="12"/>
  <c r="AY37" i="12"/>
  <c r="AX37" i="12"/>
  <c r="AW37" i="12"/>
  <c r="AV37" i="12"/>
  <c r="Y43" i="8" s="1"/>
  <c r="BD37" i="12"/>
  <c r="BC37" i="12"/>
  <c r="BB37" i="12"/>
  <c r="BA37" i="12"/>
  <c r="AY38" i="12"/>
  <c r="AX38" i="12"/>
  <c r="AW38" i="12"/>
  <c r="AV38" i="12"/>
  <c r="Y44" i="8" s="1"/>
  <c r="BD38" i="12"/>
  <c r="BC38" i="12"/>
  <c r="BB38" i="12"/>
  <c r="BA38" i="12"/>
  <c r="AY39" i="12"/>
  <c r="AX39" i="12"/>
  <c r="AW39" i="12"/>
  <c r="AV39" i="12"/>
  <c r="Y45" i="8" s="1"/>
  <c r="BD39" i="12"/>
  <c r="BC39" i="12"/>
  <c r="BB39" i="12"/>
  <c r="BA39" i="12"/>
  <c r="AY40" i="12"/>
  <c r="AX40" i="12"/>
  <c r="AW40" i="12"/>
  <c r="AV40" i="12"/>
  <c r="Y46" i="8" s="1"/>
  <c r="BD40" i="12"/>
  <c r="BC40" i="12"/>
  <c r="BB40" i="12"/>
  <c r="BA40" i="12"/>
  <c r="AY41" i="12"/>
  <c r="AX41" i="12"/>
  <c r="AW41" i="12"/>
  <c r="AV41" i="12"/>
  <c r="Y47" i="8" s="1"/>
  <c r="BD41" i="12"/>
  <c r="BC41" i="12"/>
  <c r="BB41" i="12"/>
  <c r="BA41" i="12"/>
  <c r="AY42" i="12"/>
  <c r="AX42" i="12"/>
  <c r="AW42" i="12"/>
  <c r="AV42" i="12"/>
  <c r="Y48" i="8" s="1"/>
  <c r="BD42" i="12"/>
  <c r="BC42" i="12"/>
  <c r="BB42" i="12"/>
  <c r="BA42" i="12"/>
  <c r="AY43" i="12"/>
  <c r="AX43" i="12"/>
  <c r="AW43" i="12"/>
  <c r="AV43" i="12"/>
  <c r="Y49" i="8" s="1"/>
  <c r="BD43" i="12"/>
  <c r="BC43" i="12"/>
  <c r="BB43" i="12"/>
  <c r="BA43" i="12"/>
  <c r="AY44" i="12"/>
  <c r="AX44" i="12"/>
  <c r="AW44" i="12"/>
  <c r="AV44" i="12"/>
  <c r="Y50" i="8" s="1"/>
  <c r="BD44" i="12"/>
  <c r="BC44" i="12"/>
  <c r="BB44" i="12"/>
  <c r="BA44" i="12"/>
  <c r="AY45" i="12"/>
  <c r="AX45" i="12"/>
  <c r="AW45" i="12"/>
  <c r="AV45" i="12"/>
  <c r="Y51" i="8" s="1"/>
  <c r="BD45" i="12"/>
  <c r="BC45" i="12"/>
  <c r="BB45" i="12"/>
  <c r="BA45" i="12"/>
  <c r="AY46" i="12"/>
  <c r="AX46" i="12"/>
  <c r="AW46" i="12"/>
  <c r="AV46" i="12"/>
  <c r="Y52" i="8" s="1"/>
  <c r="BD46" i="12"/>
  <c r="BC46" i="12"/>
  <c r="BB46" i="12"/>
  <c r="BA46" i="12"/>
  <c r="AY47" i="12"/>
  <c r="AX47" i="12"/>
  <c r="AW47" i="12"/>
  <c r="AV47" i="12"/>
  <c r="Y53" i="8" s="1"/>
  <c r="BD47" i="12"/>
  <c r="BC47" i="12"/>
  <c r="BB47" i="12"/>
  <c r="BA47" i="12"/>
  <c r="AY48" i="12"/>
  <c r="AX48" i="12"/>
  <c r="AW48" i="12"/>
  <c r="AV48" i="12"/>
  <c r="Y54" i="8" s="1"/>
  <c r="BD48" i="12"/>
  <c r="BC48" i="12"/>
  <c r="BB48" i="12"/>
  <c r="BA48" i="12"/>
  <c r="AY49" i="12"/>
  <c r="AX49" i="12"/>
  <c r="AW49" i="12"/>
  <c r="AV49" i="12"/>
  <c r="Y55" i="8" s="1"/>
  <c r="BD49" i="12"/>
  <c r="BC49" i="12"/>
  <c r="BB49" i="12"/>
  <c r="BA49" i="12"/>
  <c r="AY50" i="12"/>
  <c r="AX50" i="12"/>
  <c r="AW50" i="12"/>
  <c r="AV50" i="12"/>
  <c r="Y56" i="8" s="1"/>
  <c r="BD50" i="12"/>
  <c r="BC50" i="12"/>
  <c r="BB50" i="12"/>
  <c r="BA50" i="12"/>
  <c r="AY51" i="12"/>
  <c r="AX51" i="12"/>
  <c r="AW51" i="12"/>
  <c r="AV51" i="12"/>
  <c r="Y57" i="8" s="1"/>
  <c r="BD51" i="12"/>
  <c r="BC51" i="12"/>
  <c r="BB51" i="12"/>
  <c r="BA51" i="12"/>
  <c r="AY52" i="12"/>
  <c r="AX52" i="12"/>
  <c r="AW52" i="12"/>
  <c r="AV52" i="12"/>
  <c r="Y58" i="8" s="1"/>
  <c r="BD52" i="12"/>
  <c r="BC52" i="12"/>
  <c r="BB52" i="12"/>
  <c r="BA52" i="12"/>
  <c r="AY53" i="12"/>
  <c r="AX53" i="12"/>
  <c r="AW53" i="12"/>
  <c r="AV53" i="12"/>
  <c r="Y59" i="8" s="1"/>
  <c r="BD53" i="12"/>
  <c r="BC53" i="12"/>
  <c r="BB53" i="12"/>
  <c r="BA53" i="12"/>
  <c r="AY54" i="12"/>
  <c r="AX54" i="12"/>
  <c r="AW54" i="12"/>
  <c r="AV54" i="12"/>
  <c r="Y60" i="8" s="1"/>
  <c r="BD54" i="12"/>
  <c r="BC54" i="12"/>
  <c r="BB54" i="12"/>
  <c r="BA54" i="12"/>
  <c r="AY55" i="12"/>
  <c r="AX55" i="12"/>
  <c r="AW55" i="12"/>
  <c r="AV55" i="12"/>
  <c r="Y61" i="8" s="1"/>
  <c r="BD55" i="12"/>
  <c r="BC55" i="12"/>
  <c r="BB55" i="12"/>
  <c r="BA55" i="12"/>
  <c r="AY56" i="12"/>
  <c r="AX56" i="12"/>
  <c r="AW56" i="12"/>
  <c r="AV56" i="12"/>
  <c r="Y62" i="8" s="1"/>
  <c r="BD56" i="12"/>
  <c r="BC56" i="12"/>
  <c r="BB56" i="12"/>
  <c r="BA56" i="12"/>
  <c r="AY57" i="12"/>
  <c r="AX57" i="12"/>
  <c r="AW57" i="12"/>
  <c r="AV57" i="12"/>
  <c r="Y63" i="8" s="1"/>
  <c r="BD57" i="12"/>
  <c r="BC57" i="12"/>
  <c r="BB57" i="12"/>
  <c r="BA57" i="12"/>
  <c r="BD58" i="12"/>
  <c r="BC58" i="12"/>
  <c r="BB58" i="12"/>
  <c r="BA58" i="12"/>
  <c r="BD59" i="12"/>
  <c r="BC59" i="12"/>
  <c r="BB59" i="12"/>
  <c r="BA59" i="12"/>
  <c r="BD60" i="12"/>
  <c r="BC60" i="12"/>
  <c r="BB60" i="12"/>
  <c r="BA60" i="12"/>
  <c r="BD61" i="12"/>
  <c r="BC61" i="12"/>
  <c r="BB61" i="12"/>
  <c r="BA61" i="12"/>
  <c r="BD62" i="12"/>
  <c r="BC62" i="12"/>
  <c r="BB62" i="12"/>
  <c r="BA62" i="12"/>
  <c r="BD63" i="12"/>
  <c r="BC63" i="12"/>
  <c r="BB63" i="12"/>
  <c r="BA63" i="12"/>
  <c r="BD64" i="12"/>
  <c r="BC64" i="12"/>
  <c r="BB64" i="12"/>
  <c r="BA64" i="12"/>
  <c r="BD65" i="12"/>
  <c r="BC65" i="12"/>
  <c r="BB65" i="12"/>
  <c r="BA65" i="12"/>
  <c r="BD66" i="12"/>
  <c r="BC66" i="12"/>
  <c r="BB66" i="12"/>
  <c r="BA66" i="12"/>
  <c r="BD67" i="12"/>
  <c r="BC67" i="12"/>
  <c r="BB67" i="12"/>
  <c r="BA67" i="12"/>
  <c r="BD68" i="12"/>
  <c r="BC68" i="12"/>
  <c r="BB68" i="12"/>
  <c r="BA68" i="12"/>
  <c r="BD69" i="12"/>
  <c r="BC69" i="12"/>
  <c r="BB69" i="12"/>
  <c r="BA69" i="12"/>
  <c r="BD70" i="12"/>
  <c r="BC70" i="12"/>
  <c r="BB70" i="12"/>
  <c r="BA70" i="12"/>
  <c r="BD71" i="12"/>
  <c r="BC71" i="12"/>
  <c r="BB71" i="12"/>
  <c r="BA71" i="12"/>
  <c r="BD72" i="12"/>
  <c r="BC72" i="12"/>
  <c r="BB72" i="12"/>
  <c r="BA72" i="12"/>
  <c r="BD73" i="12"/>
  <c r="BC73" i="12"/>
  <c r="BB73" i="12"/>
  <c r="BA73" i="12"/>
  <c r="BD74" i="12"/>
  <c r="BC74" i="12"/>
  <c r="BB74" i="12"/>
  <c r="BA74" i="12"/>
  <c r="BD75" i="12"/>
  <c r="BC75" i="12"/>
  <c r="BB75" i="12"/>
  <c r="BA75" i="12"/>
  <c r="BD76" i="12"/>
  <c r="BC76" i="12"/>
  <c r="BB76" i="12"/>
  <c r="BA76" i="12"/>
  <c r="BD77" i="12"/>
  <c r="BC77" i="12"/>
  <c r="BB77" i="12"/>
  <c r="BA77" i="12"/>
  <c r="BD78" i="12"/>
  <c r="BC78" i="12"/>
  <c r="BB78" i="12"/>
  <c r="BA78" i="12"/>
  <c r="BD79" i="12"/>
  <c r="BC79" i="12"/>
  <c r="BB79" i="12"/>
  <c r="BA79" i="12"/>
  <c r="BD80" i="12"/>
  <c r="BC80" i="12"/>
  <c r="BB80" i="12"/>
  <c r="BA80" i="12"/>
  <c r="BD81" i="12"/>
  <c r="BC81" i="12"/>
  <c r="BB81" i="12"/>
  <c r="BA81" i="12"/>
  <c r="BD82" i="12"/>
  <c r="BC82" i="12"/>
  <c r="BB82" i="12"/>
  <c r="BA82" i="12"/>
  <c r="BD83" i="12"/>
  <c r="BC83" i="12"/>
  <c r="BB83" i="12"/>
  <c r="BA83" i="12"/>
  <c r="BD84" i="12"/>
  <c r="BC84" i="12"/>
  <c r="BB84" i="12"/>
  <c r="BA84" i="12"/>
  <c r="BD85" i="12"/>
  <c r="BC85" i="12"/>
  <c r="BB85" i="12"/>
  <c r="BA85" i="12"/>
  <c r="BD86" i="12"/>
  <c r="BC86" i="12"/>
  <c r="BB86" i="12"/>
  <c r="BA86" i="12"/>
  <c r="BD87" i="12"/>
  <c r="BC87" i="12"/>
  <c r="BB87" i="12"/>
  <c r="BA87" i="12"/>
  <c r="BD88" i="12"/>
  <c r="BC88" i="12"/>
  <c r="BB88" i="12"/>
  <c r="BA88" i="12"/>
  <c r="BD89" i="12"/>
  <c r="BC89" i="12"/>
  <c r="BB89" i="12"/>
  <c r="BA89" i="12"/>
  <c r="BD90" i="12"/>
  <c r="BC90" i="12"/>
  <c r="BB90" i="12"/>
  <c r="BA90" i="12"/>
  <c r="BD91" i="12"/>
  <c r="BC91" i="12"/>
  <c r="BB91" i="12"/>
  <c r="BA91" i="12"/>
  <c r="BD92" i="12"/>
  <c r="BC92" i="12"/>
  <c r="BB92" i="12"/>
  <c r="BA92" i="12"/>
  <c r="BD93" i="12"/>
  <c r="BC93" i="12"/>
  <c r="BB93" i="12"/>
  <c r="BA93" i="12"/>
  <c r="BD94" i="12"/>
  <c r="BC94" i="12"/>
  <c r="BB94" i="12"/>
  <c r="BA94" i="12"/>
  <c r="BD95" i="12"/>
  <c r="BC95" i="12"/>
  <c r="BB95" i="12"/>
  <c r="BA95" i="12"/>
  <c r="BD96" i="12"/>
  <c r="BC96" i="12"/>
  <c r="BB96" i="12"/>
  <c r="BA96" i="12"/>
  <c r="BD97" i="12"/>
  <c r="BC97" i="12"/>
  <c r="BB97" i="12"/>
  <c r="BA97" i="12"/>
  <c r="BD98" i="12"/>
  <c r="BC98" i="12"/>
  <c r="BB98" i="12"/>
  <c r="BA98" i="12"/>
  <c r="BD99" i="12"/>
  <c r="BC99" i="12"/>
  <c r="BB99" i="12"/>
  <c r="BA99" i="12"/>
  <c r="BD100" i="12"/>
  <c r="BC100" i="12"/>
  <c r="BB100" i="12"/>
  <c r="BA100" i="12"/>
  <c r="BD101" i="12"/>
  <c r="BC101" i="12"/>
  <c r="BB101" i="12"/>
  <c r="BA101" i="12"/>
  <c r="BD102" i="12"/>
  <c r="BC102" i="12"/>
  <c r="BB102" i="12"/>
  <c r="BA102" i="12"/>
  <c r="BD103" i="12"/>
  <c r="BC103" i="12"/>
  <c r="BB103" i="12"/>
  <c r="BA103" i="12"/>
  <c r="BD104" i="12"/>
  <c r="BC104" i="12"/>
  <c r="BB104" i="12"/>
  <c r="BA104" i="12"/>
  <c r="BD105" i="12"/>
  <c r="BC105" i="12"/>
  <c r="BB105" i="12"/>
  <c r="BA105" i="12"/>
  <c r="BD106" i="12"/>
  <c r="BC106" i="12"/>
  <c r="BB106" i="12"/>
  <c r="BA106" i="12"/>
  <c r="BD107" i="12"/>
  <c r="BC107" i="12"/>
  <c r="BB107" i="12"/>
  <c r="BA107" i="12"/>
  <c r="BD108" i="12"/>
  <c r="BC108" i="12"/>
  <c r="BB108" i="12"/>
  <c r="BA108" i="12"/>
  <c r="BD109" i="12"/>
  <c r="BC109" i="12"/>
  <c r="BB109" i="12"/>
  <c r="BA109" i="12"/>
  <c r="BD110" i="12"/>
  <c r="BC110" i="12"/>
  <c r="BB110" i="12"/>
  <c r="BA110" i="12"/>
  <c r="BD111" i="12"/>
  <c r="BC111" i="12"/>
  <c r="BB111" i="12"/>
  <c r="BA111" i="12"/>
  <c r="BD112" i="12"/>
  <c r="BC112" i="12"/>
  <c r="BB112" i="12"/>
  <c r="BA112" i="12"/>
  <c r="BD113" i="12"/>
  <c r="BC113" i="12"/>
  <c r="BB113" i="12"/>
  <c r="BA113" i="12"/>
  <c r="BD114" i="12"/>
  <c r="BC114" i="12"/>
  <c r="BB114" i="12"/>
  <c r="BA114" i="12"/>
  <c r="BD115" i="12"/>
  <c r="BC115" i="12"/>
  <c r="BB115" i="12"/>
  <c r="BA115" i="12"/>
  <c r="BD116" i="12"/>
  <c r="BC116" i="12"/>
  <c r="BB116" i="12"/>
  <c r="BA116" i="12"/>
  <c r="BD117" i="12"/>
  <c r="BC117" i="12"/>
  <c r="BB117" i="12"/>
  <c r="BA117" i="12"/>
  <c r="BD118" i="12"/>
  <c r="BC118" i="12"/>
  <c r="BB118" i="12"/>
  <c r="BA118" i="12"/>
  <c r="BD119" i="12"/>
  <c r="BC119" i="12"/>
  <c r="BB119" i="12"/>
  <c r="BA119" i="12"/>
  <c r="BD120" i="12"/>
  <c r="BC120" i="12"/>
  <c r="BB120" i="12"/>
  <c r="BA120" i="12"/>
  <c r="BD121" i="12"/>
  <c r="BC121" i="12"/>
  <c r="BB121" i="12"/>
  <c r="BA121" i="12"/>
  <c r="BD122" i="12"/>
  <c r="BC122" i="12"/>
  <c r="BB122" i="12"/>
  <c r="BA122" i="12"/>
  <c r="BD123" i="12"/>
  <c r="BC123" i="12"/>
  <c r="BB123" i="12"/>
  <c r="BA123" i="12"/>
  <c r="BD124" i="12"/>
  <c r="BC124" i="12"/>
  <c r="BB124" i="12"/>
  <c r="BA124" i="12"/>
  <c r="BD125" i="12"/>
  <c r="BC125" i="12"/>
  <c r="BB125" i="12"/>
  <c r="BA125" i="12"/>
  <c r="BD126" i="12"/>
  <c r="BC126" i="12"/>
  <c r="BB126" i="12"/>
  <c r="BA126" i="12"/>
  <c r="BD127" i="12"/>
  <c r="BC127" i="12"/>
  <c r="BB127" i="12"/>
  <c r="BA127" i="12"/>
  <c r="BD128" i="12"/>
  <c r="BC128" i="12"/>
  <c r="BB128" i="12"/>
  <c r="BA128" i="12"/>
  <c r="BD129" i="12"/>
  <c r="BC129" i="12"/>
  <c r="BB129" i="12"/>
  <c r="BA129" i="12"/>
  <c r="BD130" i="12"/>
  <c r="BC130" i="12"/>
  <c r="BB130" i="12"/>
  <c r="BA130" i="12"/>
  <c r="BD131" i="12"/>
  <c r="BC131" i="12"/>
  <c r="BB131" i="12"/>
  <c r="BA131" i="12"/>
  <c r="BD132" i="12"/>
  <c r="BC132" i="12"/>
  <c r="BB132" i="12"/>
  <c r="BA132" i="12"/>
  <c r="BD133" i="12"/>
  <c r="BC133" i="12"/>
  <c r="BB133" i="12"/>
  <c r="BA133" i="12"/>
  <c r="BD134" i="12"/>
  <c r="BC134" i="12"/>
  <c r="BB134" i="12"/>
  <c r="BA134" i="12"/>
  <c r="BD135" i="12"/>
  <c r="BC135" i="12"/>
  <c r="BB135" i="12"/>
  <c r="BA135" i="12"/>
  <c r="BD136" i="12"/>
  <c r="BC136" i="12"/>
  <c r="BB136" i="12"/>
  <c r="BA136" i="12"/>
  <c r="BD137" i="12"/>
  <c r="BC137" i="12"/>
  <c r="BB137" i="12"/>
  <c r="BA137" i="12"/>
  <c r="BD138" i="12"/>
  <c r="BC138" i="12"/>
  <c r="BB138" i="12"/>
  <c r="BA138" i="12"/>
  <c r="BD139" i="12"/>
  <c r="BC139" i="12"/>
  <c r="BB139" i="12"/>
  <c r="BA139" i="12"/>
  <c r="BD140" i="12"/>
  <c r="BC140" i="12"/>
  <c r="BB140" i="12"/>
  <c r="BA140" i="12"/>
  <c r="BD141" i="12"/>
  <c r="BC141" i="12"/>
  <c r="BB141" i="12"/>
  <c r="BA141" i="12"/>
  <c r="BD142" i="12"/>
  <c r="BC142" i="12"/>
  <c r="BB142" i="12"/>
  <c r="BA142" i="12"/>
  <c r="BD143" i="12"/>
  <c r="BC143" i="12"/>
  <c r="BB143" i="12"/>
  <c r="BA143" i="12"/>
  <c r="BD144" i="12"/>
  <c r="BC144" i="12"/>
  <c r="BB144" i="12"/>
  <c r="BA144" i="12"/>
  <c r="BD145" i="12"/>
  <c r="BC145" i="12"/>
  <c r="BB145" i="12"/>
  <c r="BA145" i="12"/>
  <c r="BD146" i="12"/>
  <c r="BC146" i="12"/>
  <c r="BB146" i="12"/>
  <c r="BA146" i="12"/>
  <c r="BD147" i="12"/>
  <c r="BC147" i="12"/>
  <c r="BB147" i="12"/>
  <c r="BA147" i="12"/>
  <c r="BD148" i="12"/>
  <c r="BC148" i="12"/>
  <c r="BB148" i="12"/>
  <c r="BA148" i="12"/>
  <c r="BD149" i="12"/>
  <c r="BC149" i="12"/>
  <c r="BB149" i="12"/>
  <c r="BA149" i="12"/>
  <c r="BD150" i="12"/>
  <c r="BC150" i="12"/>
  <c r="BB150" i="12"/>
  <c r="BA150" i="12"/>
  <c r="BD151" i="12"/>
  <c r="BC151" i="12"/>
  <c r="BB151" i="12"/>
  <c r="BA151" i="12"/>
  <c r="BD152" i="12"/>
  <c r="BC152" i="12"/>
  <c r="BB152" i="12"/>
  <c r="BA152" i="12"/>
  <c r="BD153" i="12"/>
  <c r="BC153" i="12"/>
  <c r="BB153" i="12"/>
  <c r="BA153" i="12"/>
  <c r="BD154" i="12"/>
  <c r="BC154" i="12"/>
  <c r="BB154" i="12"/>
  <c r="BA154" i="12"/>
  <c r="BD155" i="12"/>
  <c r="BC155" i="12"/>
  <c r="BB155" i="12"/>
  <c r="BA155" i="12"/>
  <c r="BD156" i="12"/>
  <c r="BC156" i="12"/>
  <c r="BB156" i="12"/>
  <c r="BA156" i="12"/>
  <c r="BD157" i="12"/>
  <c r="BC157" i="12"/>
  <c r="BB157" i="12"/>
  <c r="BA157" i="12"/>
  <c r="BD158" i="12"/>
  <c r="BC158" i="12"/>
  <c r="BB158" i="12"/>
  <c r="BA158" i="12"/>
  <c r="BD159" i="12"/>
  <c r="BC159" i="12"/>
  <c r="BB159" i="12"/>
  <c r="BA159" i="12"/>
  <c r="BD160" i="12"/>
  <c r="BC160" i="12"/>
  <c r="BB160" i="12"/>
  <c r="BA160" i="12"/>
  <c r="BD161" i="12"/>
  <c r="BC161" i="12"/>
  <c r="BB161" i="12"/>
  <c r="BA161" i="12"/>
  <c r="BD162" i="12"/>
  <c r="BC162" i="12"/>
  <c r="BB162" i="12"/>
  <c r="BA162" i="12"/>
  <c r="BD163" i="12"/>
  <c r="BC163" i="12"/>
  <c r="BB163" i="12"/>
  <c r="BA163" i="12"/>
  <c r="BD164" i="12"/>
  <c r="BC164" i="12"/>
  <c r="BB164" i="12"/>
  <c r="BA164" i="12"/>
  <c r="BD165" i="12"/>
  <c r="BC165" i="12"/>
  <c r="BB165" i="12"/>
  <c r="BA165" i="12"/>
  <c r="BD166" i="12"/>
  <c r="BC166" i="12"/>
  <c r="BB166" i="12"/>
  <c r="BA166" i="12"/>
  <c r="BD167" i="12"/>
  <c r="BC167" i="12"/>
  <c r="BB167" i="12"/>
  <c r="BA167" i="12"/>
  <c r="BD168" i="12"/>
  <c r="BC168" i="12"/>
  <c r="BB168" i="12"/>
  <c r="BA168" i="12"/>
  <c r="BD169" i="12"/>
  <c r="BC169" i="12"/>
  <c r="BB169" i="12"/>
  <c r="BA169" i="12"/>
  <c r="BD170" i="12"/>
  <c r="BC170" i="12"/>
  <c r="BB170" i="12"/>
  <c r="BA170" i="12"/>
  <c r="BD171" i="12"/>
  <c r="BC171" i="12"/>
  <c r="BB171" i="12"/>
  <c r="BA171" i="12"/>
  <c r="BD172" i="12"/>
  <c r="BC172" i="12"/>
  <c r="BB172" i="12"/>
  <c r="BA172" i="12"/>
  <c r="BD173" i="12"/>
  <c r="BC173" i="12"/>
  <c r="BB173" i="12"/>
  <c r="BA173" i="12"/>
  <c r="BD174" i="12"/>
  <c r="BC174" i="12"/>
  <c r="BB174" i="12"/>
  <c r="BA174" i="12"/>
  <c r="BD175" i="12"/>
  <c r="BC175" i="12"/>
  <c r="BB175" i="12"/>
  <c r="BA175" i="12"/>
  <c r="BD176" i="12"/>
  <c r="BC176" i="12"/>
  <c r="BB176" i="12"/>
  <c r="BA176" i="12"/>
  <c r="BD177" i="12"/>
  <c r="BC177" i="12"/>
  <c r="BB177" i="12"/>
  <c r="BA177" i="12"/>
  <c r="BD178" i="12"/>
  <c r="BC178" i="12"/>
  <c r="BB178" i="12"/>
  <c r="BA178" i="12"/>
  <c r="BD179" i="12"/>
  <c r="BC179" i="12"/>
  <c r="BB179" i="12"/>
  <c r="BA179" i="12"/>
  <c r="BD180" i="12"/>
  <c r="BC180" i="12"/>
  <c r="BB180" i="12"/>
  <c r="BA180" i="12"/>
  <c r="BD181" i="12"/>
  <c r="BC181" i="12"/>
  <c r="BB181" i="12"/>
  <c r="BA181" i="12"/>
  <c r="BD182" i="12"/>
  <c r="BC182" i="12"/>
  <c r="BB182" i="12"/>
  <c r="BA182" i="12"/>
  <c r="BD183" i="12"/>
  <c r="BC183" i="12"/>
  <c r="BB183" i="12"/>
  <c r="BA183" i="12"/>
  <c r="BD184" i="12"/>
  <c r="BC184" i="12"/>
  <c r="BB184" i="12"/>
  <c r="BA184" i="12"/>
  <c r="BD185" i="12"/>
  <c r="BC185" i="12"/>
  <c r="BB185" i="12"/>
  <c r="BA185" i="12"/>
  <c r="BD186" i="12"/>
  <c r="BC186" i="12"/>
  <c r="BB186" i="12"/>
  <c r="BA186" i="12"/>
  <c r="BD187" i="12"/>
  <c r="BC187" i="12"/>
  <c r="BB187" i="12"/>
  <c r="BA187" i="12"/>
  <c r="BD188" i="12"/>
  <c r="BC188" i="12"/>
  <c r="BB188" i="12"/>
  <c r="BA188" i="12"/>
  <c r="BD189" i="12"/>
  <c r="BC189" i="12"/>
  <c r="BB189" i="12"/>
  <c r="BA189" i="12"/>
  <c r="BD190" i="12"/>
  <c r="BC190" i="12"/>
  <c r="BB190" i="12"/>
  <c r="BA190" i="12"/>
  <c r="BD191" i="12"/>
  <c r="BC191" i="12"/>
  <c r="BB191" i="12"/>
  <c r="BA191" i="12"/>
  <c r="BD192" i="12"/>
  <c r="BC192" i="12"/>
  <c r="BB192" i="12"/>
  <c r="BA192" i="12"/>
  <c r="BD193" i="12"/>
  <c r="BC193" i="12"/>
  <c r="BB193" i="12"/>
  <c r="BA193" i="12"/>
  <c r="BD194" i="12"/>
  <c r="BC194" i="12"/>
  <c r="BB194" i="12"/>
  <c r="BA194" i="12"/>
  <c r="BD195" i="12"/>
  <c r="BC195" i="12"/>
  <c r="BB195" i="12"/>
  <c r="BA195" i="12"/>
  <c r="BD196" i="12"/>
  <c r="BC196" i="12"/>
  <c r="BB196" i="12"/>
  <c r="BA196" i="12"/>
  <c r="BD197" i="12"/>
  <c r="BC197" i="12"/>
  <c r="BB197" i="12"/>
  <c r="BA197" i="12"/>
  <c r="BD198" i="12"/>
  <c r="BC198" i="12"/>
  <c r="BB198" i="12"/>
  <c r="BA198" i="12"/>
  <c r="BD199" i="12"/>
  <c r="BC199" i="12"/>
  <c r="BB199" i="12"/>
  <c r="BA199" i="12"/>
  <c r="BD200" i="12"/>
  <c r="BC200" i="12"/>
  <c r="BB200" i="12"/>
  <c r="BA200" i="12"/>
  <c r="BD201" i="12"/>
  <c r="BC201" i="12"/>
  <c r="BB201" i="12"/>
  <c r="BA201" i="12"/>
  <c r="BD202" i="12"/>
  <c r="BC202" i="12"/>
  <c r="BB202" i="12"/>
  <c r="BA202" i="12"/>
  <c r="BD203" i="12"/>
  <c r="BC203" i="12"/>
  <c r="BB203" i="12"/>
  <c r="BA203" i="12"/>
  <c r="BD204" i="12"/>
  <c r="BC204" i="12"/>
  <c r="BB204" i="12"/>
  <c r="BA204" i="12"/>
  <c r="BD205" i="12"/>
  <c r="BC205" i="12"/>
  <c r="BB205" i="12"/>
  <c r="BA205" i="12"/>
  <c r="BD206" i="12"/>
  <c r="BC206" i="12"/>
  <c r="BB206" i="12"/>
  <c r="BA206" i="12"/>
  <c r="BD207" i="12"/>
  <c r="BC207" i="12"/>
  <c r="BB207" i="12"/>
  <c r="BA207" i="12"/>
  <c r="BD208" i="12"/>
  <c r="BC208" i="12"/>
  <c r="BB208" i="12"/>
  <c r="BA208" i="12"/>
  <c r="BD209" i="12"/>
  <c r="BC209" i="12"/>
  <c r="BB209" i="12"/>
  <c r="BA209" i="12"/>
  <c r="BD210" i="12"/>
  <c r="BC210" i="12"/>
  <c r="BB210" i="12"/>
  <c r="BA210" i="12"/>
  <c r="BD211" i="12"/>
  <c r="BC211" i="12"/>
  <c r="BB211" i="12"/>
  <c r="BA211" i="12"/>
  <c r="BD212" i="12"/>
  <c r="BC212" i="12"/>
  <c r="BB212" i="12"/>
  <c r="BA212" i="12"/>
  <c r="BD213" i="12"/>
  <c r="BC213" i="12"/>
  <c r="BB213" i="12"/>
  <c r="BA213" i="12"/>
  <c r="BD214" i="12"/>
  <c r="BC214" i="12"/>
  <c r="BB214" i="12"/>
  <c r="BA214" i="12"/>
  <c r="BD215" i="12"/>
  <c r="BC215" i="12"/>
  <c r="BB215" i="12"/>
  <c r="BA215" i="12"/>
  <c r="BD216" i="12"/>
  <c r="BC216" i="12"/>
  <c r="BB216" i="12"/>
  <c r="BA216" i="12"/>
  <c r="BD217" i="12"/>
  <c r="BC217" i="12"/>
  <c r="BB217" i="12"/>
  <c r="BA217" i="12"/>
  <c r="BD218" i="12"/>
  <c r="BC218" i="12"/>
  <c r="BB218" i="12"/>
  <c r="BA218" i="12"/>
  <c r="BD219" i="12"/>
  <c r="BC219" i="12"/>
  <c r="BB219" i="12"/>
  <c r="BA219" i="12"/>
  <c r="BD220" i="12"/>
  <c r="BC220" i="12"/>
  <c r="BB220" i="12"/>
  <c r="BA220" i="12"/>
  <c r="BD221" i="12"/>
  <c r="BC221" i="12"/>
  <c r="BB221" i="12"/>
  <c r="BA221" i="12"/>
  <c r="BD222" i="12"/>
  <c r="BC222" i="12"/>
  <c r="BB222" i="12"/>
  <c r="BA222" i="12"/>
  <c r="BD223" i="12"/>
  <c r="BC223" i="12"/>
  <c r="BB223" i="12"/>
  <c r="BA223" i="12"/>
  <c r="BD224" i="12"/>
  <c r="BC224" i="12"/>
  <c r="BB224" i="12"/>
  <c r="BA224" i="12"/>
  <c r="BD225" i="12"/>
  <c r="BC225" i="12"/>
  <c r="BB225" i="12"/>
  <c r="BA225" i="12"/>
  <c r="BD226" i="12"/>
  <c r="BC226" i="12"/>
  <c r="BB226" i="12"/>
  <c r="BA226" i="12"/>
  <c r="BD227" i="12"/>
  <c r="BC227" i="12"/>
  <c r="BB227" i="12"/>
  <c r="BA227" i="12"/>
  <c r="BD228" i="12"/>
  <c r="BC228" i="12"/>
  <c r="BB228" i="12"/>
  <c r="BA228" i="12"/>
  <c r="BD229" i="12"/>
  <c r="BC229" i="12"/>
  <c r="BB229" i="12"/>
  <c r="BA229" i="12"/>
  <c r="BD230" i="12"/>
  <c r="BC230" i="12"/>
  <c r="BB230" i="12"/>
  <c r="BA230" i="12"/>
  <c r="BD231" i="12"/>
  <c r="BC231" i="12"/>
  <c r="BB231" i="12"/>
  <c r="BA231" i="12"/>
  <c r="BD232" i="12"/>
  <c r="BC232" i="12"/>
  <c r="BB232" i="12"/>
  <c r="BA232" i="12"/>
  <c r="BD233" i="12"/>
  <c r="BC233" i="12"/>
  <c r="BB233" i="12"/>
  <c r="BA233" i="12"/>
  <c r="BD234" i="12"/>
  <c r="BC234" i="12"/>
  <c r="BB234" i="12"/>
  <c r="BA234" i="12"/>
  <c r="BD235" i="12"/>
  <c r="BC235" i="12"/>
  <c r="BB235" i="12"/>
  <c r="BA235" i="12"/>
  <c r="BD236" i="12"/>
  <c r="BC236" i="12"/>
  <c r="BB236" i="12"/>
  <c r="BA236" i="12"/>
  <c r="BD237" i="12"/>
  <c r="BC237" i="12"/>
  <c r="BB237" i="12"/>
  <c r="BA237" i="12"/>
  <c r="BD238" i="12"/>
  <c r="BC238" i="12"/>
  <c r="BB238" i="12"/>
  <c r="BA238" i="12"/>
  <c r="BD239" i="12"/>
  <c r="BC239" i="12"/>
  <c r="BB239" i="12"/>
  <c r="BA239" i="12"/>
  <c r="BD240" i="12"/>
  <c r="BC240" i="12"/>
  <c r="BB240" i="12"/>
  <c r="BA240" i="12"/>
  <c r="BD241" i="12"/>
  <c r="BC241" i="12"/>
  <c r="BB241" i="12"/>
  <c r="BA241" i="12"/>
  <c r="BD242" i="12"/>
  <c r="BC242" i="12"/>
  <c r="BB242" i="12"/>
  <c r="BA242" i="12"/>
  <c r="BD243" i="12"/>
  <c r="BC243" i="12"/>
  <c r="BB243" i="12"/>
  <c r="BA243" i="12"/>
  <c r="BD244" i="12"/>
  <c r="BC244" i="12"/>
  <c r="BB244" i="12"/>
  <c r="BA244" i="12"/>
  <c r="BD245" i="12"/>
  <c r="BC245" i="12"/>
  <c r="BB245" i="12"/>
  <c r="BA245" i="12"/>
  <c r="BD246" i="12"/>
  <c r="BC246" i="12"/>
  <c r="BB246" i="12"/>
  <c r="BA246" i="12"/>
  <c r="BD247" i="12"/>
  <c r="BC247" i="12"/>
  <c r="BB247" i="12"/>
  <c r="BA247" i="12"/>
  <c r="BD248" i="12"/>
  <c r="BC248" i="12"/>
  <c r="BB248" i="12"/>
  <c r="BA248" i="12"/>
  <c r="BD249" i="12"/>
  <c r="BC249" i="12"/>
  <c r="BB249" i="12"/>
  <c r="BA249" i="12"/>
  <c r="BD250" i="12"/>
  <c r="BC250" i="12"/>
  <c r="BB250" i="12"/>
  <c r="BA250" i="12"/>
  <c r="BD251" i="12"/>
  <c r="BC251" i="12"/>
  <c r="BB251" i="12"/>
  <c r="BA251" i="12"/>
  <c r="BD252" i="12"/>
  <c r="BC252" i="12"/>
  <c r="BB252" i="12"/>
  <c r="BA252" i="12"/>
  <c r="BD253" i="12"/>
  <c r="BC253" i="12"/>
  <c r="BB253" i="12"/>
  <c r="BA253" i="12"/>
  <c r="BD254" i="12"/>
  <c r="BC254" i="12"/>
  <c r="BB254" i="12"/>
  <c r="BA254" i="12"/>
  <c r="BD255" i="12"/>
  <c r="BC255" i="12"/>
  <c r="BB255" i="12"/>
  <c r="BA255" i="12"/>
  <c r="BD256" i="12"/>
  <c r="BC256" i="12"/>
  <c r="BB256" i="12"/>
  <c r="BA256" i="12"/>
  <c r="BD257" i="12"/>
  <c r="BC257" i="12"/>
  <c r="BB257" i="12"/>
  <c r="BA257" i="12"/>
  <c r="BD258" i="12"/>
  <c r="BC258" i="12"/>
  <c r="BB258" i="12"/>
  <c r="BA258" i="12"/>
  <c r="BD259" i="12"/>
  <c r="BC259" i="12"/>
  <c r="BB259" i="12"/>
  <c r="BA259" i="12"/>
  <c r="BD260" i="12"/>
  <c r="BC260" i="12"/>
  <c r="BB260" i="12"/>
  <c r="BA260" i="12"/>
  <c r="BD261" i="12"/>
  <c r="BC261" i="12"/>
  <c r="BB261" i="12"/>
  <c r="BA261" i="12"/>
  <c r="BD262" i="12"/>
  <c r="BC262" i="12"/>
  <c r="BB262" i="12"/>
  <c r="BA262" i="12"/>
  <c r="BD263" i="12"/>
  <c r="BC263" i="12"/>
  <c r="BB263" i="12"/>
  <c r="BA263" i="12"/>
  <c r="BD264" i="12"/>
  <c r="BC264" i="12"/>
  <c r="BB264" i="12"/>
  <c r="BA264" i="12"/>
  <c r="BD265" i="12"/>
  <c r="BC265" i="12"/>
  <c r="BB265" i="12"/>
  <c r="BA265" i="12"/>
  <c r="BD266" i="12"/>
  <c r="BC266" i="12"/>
  <c r="BB266" i="12"/>
  <c r="BA266" i="12"/>
  <c r="BD267" i="12"/>
  <c r="BC267" i="12"/>
  <c r="BB267" i="12"/>
  <c r="BA267" i="12"/>
  <c r="BD268" i="12"/>
  <c r="BC268" i="12"/>
  <c r="BB268" i="12"/>
  <c r="BA268" i="12"/>
  <c r="BD269" i="12"/>
  <c r="BC269" i="12"/>
  <c r="BB269" i="12"/>
  <c r="BA269" i="12"/>
  <c r="BD270" i="12"/>
  <c r="BC270" i="12"/>
  <c r="BB270" i="12"/>
  <c r="BA270" i="12"/>
  <c r="BD271" i="12"/>
  <c r="BC271" i="12"/>
  <c r="BB271" i="12"/>
  <c r="BA271" i="12"/>
  <c r="BD272" i="12"/>
  <c r="BC272" i="12"/>
  <c r="BB272" i="12"/>
  <c r="BA272" i="12"/>
  <c r="BD273" i="12"/>
  <c r="BC273" i="12"/>
  <c r="BB273" i="12"/>
  <c r="BA273" i="12"/>
  <c r="BD274" i="12"/>
  <c r="BC274" i="12"/>
  <c r="BB274" i="12"/>
  <c r="BA274" i="12"/>
  <c r="BD275" i="12"/>
  <c r="BC275" i="12"/>
  <c r="BB275" i="12"/>
  <c r="BA275" i="12"/>
  <c r="BD276" i="12"/>
  <c r="BC276" i="12"/>
  <c r="BB276" i="12"/>
  <c r="BA276" i="12"/>
  <c r="BD277" i="12"/>
  <c r="BC277" i="12"/>
  <c r="BB277" i="12"/>
  <c r="BA277" i="12"/>
  <c r="BD278" i="12"/>
  <c r="BC278" i="12"/>
  <c r="BB278" i="12"/>
  <c r="BA278" i="12"/>
  <c r="BD279" i="12"/>
  <c r="BC279" i="12"/>
  <c r="BB279" i="12"/>
  <c r="BA279" i="12"/>
  <c r="BD280" i="12"/>
  <c r="BC280" i="12"/>
  <c r="BB280" i="12"/>
  <c r="BA280" i="12"/>
  <c r="BD281" i="12"/>
  <c r="BC281" i="12"/>
  <c r="BB281" i="12"/>
  <c r="BA281" i="12"/>
  <c r="BD282" i="12"/>
  <c r="BC282" i="12"/>
  <c r="BB282" i="12"/>
  <c r="BA282" i="12"/>
  <c r="BD283" i="12"/>
  <c r="BC283" i="12"/>
  <c r="BB283" i="12"/>
  <c r="BA283" i="12"/>
  <c r="BD284" i="12"/>
  <c r="BC284" i="12"/>
  <c r="BB284" i="12"/>
  <c r="BA284" i="12"/>
  <c r="BD285" i="12"/>
  <c r="BC285" i="12"/>
  <c r="BB285" i="12"/>
  <c r="BA285" i="12"/>
  <c r="BD286" i="12"/>
  <c r="BC286" i="12"/>
  <c r="BB286" i="12"/>
  <c r="BA286" i="12"/>
  <c r="BD287" i="12"/>
  <c r="BC287" i="12"/>
  <c r="BB287" i="12"/>
  <c r="BA287" i="12"/>
  <c r="BD288" i="12"/>
  <c r="BC288" i="12"/>
  <c r="BB288" i="12"/>
  <c r="BA288" i="12"/>
  <c r="BD289" i="12"/>
  <c r="BC289" i="12"/>
  <c r="BB289" i="12"/>
  <c r="BA289" i="12"/>
  <c r="BD290" i="12"/>
  <c r="BC290" i="12"/>
  <c r="BB290" i="12"/>
  <c r="BA290" i="12"/>
  <c r="BD291" i="12"/>
  <c r="BC291" i="12"/>
  <c r="BB291" i="12"/>
  <c r="BA291" i="12"/>
  <c r="BD292" i="12"/>
  <c r="BC292" i="12"/>
  <c r="BB292" i="12"/>
  <c r="BA292" i="12"/>
  <c r="BD293" i="12"/>
  <c r="BC293" i="12"/>
  <c r="BB293" i="12"/>
  <c r="BA293" i="12"/>
  <c r="BD294" i="12"/>
  <c r="BC294" i="12"/>
  <c r="BB294" i="12"/>
  <c r="BA294" i="12"/>
  <c r="BD295" i="12"/>
  <c r="BC295" i="12"/>
  <c r="BB295" i="12"/>
  <c r="BA295" i="12"/>
  <c r="BD296" i="12"/>
  <c r="BC296" i="12"/>
  <c r="BB296" i="12"/>
  <c r="BA296" i="12"/>
  <c r="BD297" i="12"/>
  <c r="BC297" i="12"/>
  <c r="BB297" i="12"/>
  <c r="BA297" i="12"/>
  <c r="BD298" i="12"/>
  <c r="BC298" i="12"/>
  <c r="BB298" i="12"/>
  <c r="BA298" i="12"/>
  <c r="BD299" i="12"/>
  <c r="BC299" i="12"/>
  <c r="BB299" i="12"/>
  <c r="BA299" i="12"/>
  <c r="BD300" i="12"/>
  <c r="BC300" i="12"/>
  <c r="BB300" i="12"/>
  <c r="BA300" i="12"/>
  <c r="BD301" i="12"/>
  <c r="BC301" i="12"/>
  <c r="BB301" i="12"/>
  <c r="BA301" i="12"/>
  <c r="BD302" i="12"/>
  <c r="BC302" i="12"/>
  <c r="BB302" i="12"/>
  <c r="BA302" i="12"/>
  <c r="BD303" i="12"/>
  <c r="BC303" i="12"/>
  <c r="BB303" i="12"/>
  <c r="BA303" i="12"/>
  <c r="BD304" i="12"/>
  <c r="BC304" i="12"/>
  <c r="BB304" i="12"/>
  <c r="BA304" i="12"/>
  <c r="BD305" i="12"/>
  <c r="BC305" i="12"/>
  <c r="BB305" i="12"/>
  <c r="BA305" i="12"/>
  <c r="BD306" i="12"/>
  <c r="BC306" i="12"/>
  <c r="BB306" i="12"/>
  <c r="BA306" i="12"/>
  <c r="BD307" i="12"/>
  <c r="BC307" i="12"/>
  <c r="BB307" i="12"/>
  <c r="BA307" i="12"/>
  <c r="BD308" i="12"/>
  <c r="BC308" i="12"/>
  <c r="BB308" i="12"/>
  <c r="BA308" i="12"/>
  <c r="BD309" i="12"/>
  <c r="BC309" i="12"/>
  <c r="BB309" i="12"/>
  <c r="BA309" i="12"/>
  <c r="BD310" i="12"/>
  <c r="BC310" i="12"/>
  <c r="BB310" i="12"/>
  <c r="BA310" i="12"/>
  <c r="BD311" i="12"/>
  <c r="BC311" i="12"/>
  <c r="BB311" i="12"/>
  <c r="BA311" i="12"/>
  <c r="BD312" i="12"/>
  <c r="BC312" i="12"/>
  <c r="BB312" i="12"/>
  <c r="BA312" i="12"/>
  <c r="BD313" i="12"/>
  <c r="BC313" i="12"/>
  <c r="BB313" i="12"/>
  <c r="BA313" i="12"/>
  <c r="BD314" i="12"/>
  <c r="BC314" i="12"/>
  <c r="BB314" i="12"/>
  <c r="BA314" i="12"/>
  <c r="D48" i="13"/>
  <c r="D35" i="13"/>
  <c r="D22" i="13"/>
  <c r="E55" i="15"/>
  <c r="F55" i="15"/>
  <c r="G55" i="15"/>
  <c r="H55" i="15"/>
  <c r="G14" i="3" l="1"/>
  <c r="F14" i="3"/>
  <c r="E14" i="3"/>
  <c r="D14" i="3"/>
  <c r="D51" i="6"/>
  <c r="D35" i="6"/>
  <c r="D52" i="6"/>
  <c r="D36" i="6"/>
  <c r="D53" i="6"/>
  <c r="D37" i="6"/>
  <c r="D51" i="5"/>
  <c r="E51" i="5"/>
  <c r="F51" i="5"/>
  <c r="G51" i="5"/>
  <c r="D26" i="5"/>
  <c r="E26" i="5"/>
  <c r="F26" i="5"/>
  <c r="G26" i="5"/>
  <c r="D46" i="5"/>
  <c r="E46" i="5"/>
  <c r="F46" i="5"/>
  <c r="G46" i="5"/>
  <c r="D21" i="5"/>
  <c r="E21" i="5"/>
  <c r="F21" i="5"/>
  <c r="F16" i="5" s="1"/>
  <c r="G21" i="5"/>
  <c r="G16" i="5" s="1"/>
  <c r="D50" i="5"/>
  <c r="E50" i="5"/>
  <c r="F50" i="5"/>
  <c r="G50" i="5"/>
  <c r="D25" i="5"/>
  <c r="E25" i="5"/>
  <c r="F25" i="5"/>
  <c r="G25" i="5"/>
  <c r="D45" i="5"/>
  <c r="E45" i="5"/>
  <c r="F45" i="5"/>
  <c r="G45" i="5"/>
  <c r="D20" i="5"/>
  <c r="E20" i="5"/>
  <c r="F20" i="5"/>
  <c r="F15" i="5" s="1"/>
  <c r="G20" i="5"/>
  <c r="G15" i="5" s="1"/>
  <c r="D49" i="5"/>
  <c r="E49" i="5"/>
  <c r="F49" i="5"/>
  <c r="G49" i="5"/>
  <c r="D24" i="5"/>
  <c r="E24" i="5"/>
  <c r="F24" i="5"/>
  <c r="G24" i="5"/>
  <c r="D44" i="5"/>
  <c r="E44" i="5"/>
  <c r="F44" i="5"/>
  <c r="G44" i="5"/>
  <c r="D19" i="5"/>
  <c r="E19" i="5"/>
  <c r="F19" i="5"/>
  <c r="F14" i="5" s="1"/>
  <c r="G19" i="5"/>
  <c r="G14" i="5" s="1"/>
  <c r="D48" i="5"/>
  <c r="E48" i="5"/>
  <c r="F48" i="5"/>
  <c r="G48" i="5"/>
  <c r="D23" i="5"/>
  <c r="E23" i="5"/>
  <c r="F23" i="5"/>
  <c r="G23" i="5"/>
  <c r="D43" i="5"/>
  <c r="E43" i="5"/>
  <c r="F43" i="5"/>
  <c r="G43" i="5"/>
  <c r="D18" i="5"/>
  <c r="E18" i="5"/>
  <c r="F18" i="5"/>
  <c r="F13" i="5" s="1"/>
  <c r="G18" i="5"/>
  <c r="G13" i="5" s="1"/>
  <c r="E17" i="10"/>
  <c r="F17" i="10" s="1"/>
  <c r="F13" i="10"/>
  <c r="J17" i="10"/>
  <c r="M17" i="10" s="1"/>
  <c r="M13" i="10"/>
  <c r="K17" i="10"/>
  <c r="N17" i="10" s="1"/>
  <c r="N13" i="10"/>
  <c r="L17" i="10"/>
  <c r="O17" i="10" s="1"/>
  <c r="O13" i="10"/>
  <c r="E22" i="10"/>
  <c r="F18" i="10"/>
  <c r="J22" i="10"/>
  <c r="M18" i="10"/>
  <c r="K22" i="10"/>
  <c r="N18" i="10"/>
  <c r="L22" i="10"/>
  <c r="O18" i="10"/>
  <c r="D81" i="6"/>
  <c r="G49" i="6"/>
  <c r="E49" i="6"/>
  <c r="D80" i="6"/>
  <c r="G48" i="6"/>
  <c r="E48" i="6"/>
  <c r="D79" i="6"/>
  <c r="G47" i="6"/>
  <c r="E47" i="6"/>
  <c r="D78" i="6"/>
  <c r="G46" i="6"/>
  <c r="E46" i="6"/>
  <c r="E60" i="13"/>
  <c r="E47" i="13"/>
  <c r="E34" i="13"/>
  <c r="D74" i="6"/>
  <c r="G42" i="6"/>
  <c r="E42" i="6"/>
  <c r="D10" i="3"/>
  <c r="E21" i="13"/>
  <c r="J9" i="13"/>
  <c r="Q23" i="3"/>
  <c r="O23" i="3"/>
  <c r="N23" i="3"/>
  <c r="R22" i="3"/>
  <c r="Q22" i="3"/>
  <c r="P22" i="3"/>
  <c r="P24" i="3" s="1"/>
  <c r="O22" i="3"/>
  <c r="O24" i="3" s="1"/>
  <c r="N22" i="3"/>
  <c r="N24" i="3" s="1"/>
  <c r="S20" i="3"/>
  <c r="K26" i="3"/>
  <c r="L24" i="3"/>
  <c r="F13" i="3"/>
  <c r="F11" i="3"/>
  <c r="G9" i="3"/>
  <c r="G13" i="3" l="1"/>
  <c r="G11" i="3"/>
  <c r="H9" i="3"/>
  <c r="V23" i="3"/>
  <c r="T23" i="3"/>
  <c r="S23" i="3"/>
  <c r="W22" i="3"/>
  <c r="V22" i="3"/>
  <c r="U22" i="3"/>
  <c r="U24" i="3" s="1"/>
  <c r="T22" i="3"/>
  <c r="T24" i="3" s="1"/>
  <c r="S22" i="3"/>
  <c r="S24" i="3" s="1"/>
  <c r="O26" i="3"/>
  <c r="Q24" i="3"/>
  <c r="J21" i="13"/>
  <c r="D12" i="3"/>
  <c r="D15" i="3"/>
  <c r="E57" i="15"/>
  <c r="G74" i="6"/>
  <c r="E74" i="6"/>
  <c r="D18" i="3"/>
  <c r="G78" i="6"/>
  <c r="D18" i="7" s="1"/>
  <c r="E78" i="6"/>
  <c r="C18" i="7" s="1"/>
  <c r="I18" i="7" s="1"/>
  <c r="H18" i="3"/>
  <c r="G79" i="6"/>
  <c r="D19" i="7" s="1"/>
  <c r="E79" i="6"/>
  <c r="C19" i="7" s="1"/>
  <c r="I19" i="7" s="1"/>
  <c r="I18" i="3"/>
  <c r="G80" i="6"/>
  <c r="D20" i="7" s="1"/>
  <c r="E80" i="6"/>
  <c r="C20" i="7" s="1"/>
  <c r="I20" i="7" s="1"/>
  <c r="J18" i="3"/>
  <c r="G81" i="6"/>
  <c r="D21" i="7" s="1"/>
  <c r="E81" i="6"/>
  <c r="C21" i="7" s="1"/>
  <c r="I21" i="7" s="1"/>
  <c r="K18" i="3"/>
  <c r="L23" i="10"/>
  <c r="O23" i="10" s="1"/>
  <c r="O22" i="10"/>
  <c r="K23" i="10"/>
  <c r="N23" i="10" s="1"/>
  <c r="N22" i="10"/>
  <c r="J23" i="10"/>
  <c r="M23" i="10" s="1"/>
  <c r="M22" i="10"/>
  <c r="E23" i="10"/>
  <c r="F23" i="10" s="1"/>
  <c r="F22" i="10"/>
  <c r="I18" i="5"/>
  <c r="M18" i="5" s="1"/>
  <c r="E13" i="5"/>
  <c r="I13" i="5" s="1"/>
  <c r="H18" i="5"/>
  <c r="L18" i="5" s="1"/>
  <c r="D13" i="5"/>
  <c r="H13" i="5" s="1"/>
  <c r="I43" i="5"/>
  <c r="M43" i="5" s="1"/>
  <c r="H43" i="5"/>
  <c r="L43" i="5" s="1"/>
  <c r="I23" i="5"/>
  <c r="M23" i="5" s="1"/>
  <c r="H23" i="5"/>
  <c r="L23" i="5" s="1"/>
  <c r="I48" i="5"/>
  <c r="M48" i="5" s="1"/>
  <c r="H48" i="5"/>
  <c r="L48" i="5" s="1"/>
  <c r="I19" i="5"/>
  <c r="M19" i="5" s="1"/>
  <c r="E14" i="5"/>
  <c r="I14" i="5" s="1"/>
  <c r="H19" i="5"/>
  <c r="L19" i="5" s="1"/>
  <c r="D14" i="5"/>
  <c r="H14" i="5" s="1"/>
  <c r="I44" i="5"/>
  <c r="M44" i="5" s="1"/>
  <c r="H44" i="5"/>
  <c r="L44" i="5" s="1"/>
  <c r="I24" i="5"/>
  <c r="M24" i="5" s="1"/>
  <c r="H24" i="5"/>
  <c r="L24" i="5" s="1"/>
  <c r="I49" i="5"/>
  <c r="M49" i="5" s="1"/>
  <c r="H49" i="5"/>
  <c r="L49" i="5" s="1"/>
  <c r="I20" i="5"/>
  <c r="M20" i="5" s="1"/>
  <c r="E15" i="5"/>
  <c r="I15" i="5" s="1"/>
  <c r="H20" i="5"/>
  <c r="L20" i="5" s="1"/>
  <c r="D15" i="5"/>
  <c r="H15" i="5" s="1"/>
  <c r="I45" i="5"/>
  <c r="M45" i="5" s="1"/>
  <c r="H45" i="5"/>
  <c r="L45" i="5" s="1"/>
  <c r="I25" i="5"/>
  <c r="M25" i="5" s="1"/>
  <c r="H25" i="5"/>
  <c r="L25" i="5" s="1"/>
  <c r="I50" i="5"/>
  <c r="M50" i="5" s="1"/>
  <c r="H50" i="5"/>
  <c r="L50" i="5" s="1"/>
  <c r="I21" i="5"/>
  <c r="M21" i="5" s="1"/>
  <c r="E16" i="5"/>
  <c r="I16" i="5" s="1"/>
  <c r="H21" i="5"/>
  <c r="L21" i="5" s="1"/>
  <c r="D16" i="5"/>
  <c r="H16" i="5" s="1"/>
  <c r="I46" i="5"/>
  <c r="M46" i="5" s="1"/>
  <c r="H46" i="5"/>
  <c r="L46" i="5" s="1"/>
  <c r="I26" i="5"/>
  <c r="M26" i="5" s="1"/>
  <c r="H26" i="5"/>
  <c r="L26" i="5" s="1"/>
  <c r="I51" i="5"/>
  <c r="M51" i="5" s="1"/>
  <c r="H51" i="5"/>
  <c r="L51" i="5" s="1"/>
  <c r="G37" i="6"/>
  <c r="E37" i="6"/>
  <c r="D45" i="6"/>
  <c r="I48" i="13"/>
  <c r="G53" i="6"/>
  <c r="E53" i="6"/>
  <c r="G36" i="6"/>
  <c r="E36" i="6"/>
  <c r="D44" i="6"/>
  <c r="I35" i="13"/>
  <c r="G52" i="6"/>
  <c r="E52" i="6"/>
  <c r="G35" i="6"/>
  <c r="E35" i="6"/>
  <c r="D43" i="6"/>
  <c r="I22" i="13"/>
  <c r="G51" i="6"/>
  <c r="E51" i="6"/>
  <c r="I34" i="13" l="1"/>
  <c r="J22" i="13"/>
  <c r="D75" i="6"/>
  <c r="G43" i="6"/>
  <c r="E43" i="6"/>
  <c r="E10" i="3"/>
  <c r="I47" i="13"/>
  <c r="J35" i="13"/>
  <c r="D76" i="6"/>
  <c r="G44" i="6"/>
  <c r="E44" i="6"/>
  <c r="F10" i="3"/>
  <c r="I60" i="13"/>
  <c r="J48" i="13"/>
  <c r="D77" i="6"/>
  <c r="G45" i="6"/>
  <c r="E45" i="6"/>
  <c r="G10" i="3"/>
  <c r="L16" i="5"/>
  <c r="J16" i="5"/>
  <c r="M16" i="5"/>
  <c r="K16" i="5"/>
  <c r="L15" i="5"/>
  <c r="J15" i="5"/>
  <c r="M15" i="5"/>
  <c r="K15" i="5"/>
  <c r="L14" i="5"/>
  <c r="J14" i="5"/>
  <c r="M14" i="5"/>
  <c r="K14" i="5"/>
  <c r="L13" i="5"/>
  <c r="J13" i="5"/>
  <c r="M13" i="5"/>
  <c r="K13" i="5"/>
  <c r="C14" i="7"/>
  <c r="D14" i="7"/>
  <c r="S26" i="3"/>
  <c r="V24" i="3"/>
  <c r="H11" i="3"/>
  <c r="H10" i="3"/>
  <c r="H15" i="3" s="1"/>
  <c r="I9" i="3"/>
  <c r="I11" i="3" l="1"/>
  <c r="I10" i="3"/>
  <c r="I15" i="3" s="1"/>
  <c r="J9" i="3"/>
  <c r="I14" i="7"/>
  <c r="H57" i="15"/>
  <c r="G77" i="6"/>
  <c r="D17" i="7" s="1"/>
  <c r="E77" i="6"/>
  <c r="C17" i="7" s="1"/>
  <c r="I17" i="7" s="1"/>
  <c r="G18" i="3"/>
  <c r="J60" i="13"/>
  <c r="G12" i="3"/>
  <c r="G15" i="3" s="1"/>
  <c r="G57" i="15"/>
  <c r="G76" i="6"/>
  <c r="D16" i="7" s="1"/>
  <c r="E76" i="6"/>
  <c r="C16" i="7" s="1"/>
  <c r="I16" i="7" s="1"/>
  <c r="F18" i="3"/>
  <c r="J47" i="13"/>
  <c r="F12" i="3"/>
  <c r="F15" i="3" s="1"/>
  <c r="F57" i="15"/>
  <c r="G75" i="6"/>
  <c r="E75" i="6"/>
  <c r="E18" i="3"/>
  <c r="D82" i="6"/>
  <c r="J34" i="13"/>
  <c r="E12" i="3"/>
  <c r="E15" i="3" s="1"/>
  <c r="C15" i="7" l="1"/>
  <c r="E82" i="6"/>
  <c r="D15" i="7"/>
  <c r="D22" i="7" s="1"/>
  <c r="G82" i="6"/>
  <c r="J11" i="3"/>
  <c r="J10" i="3"/>
  <c r="J15" i="3" s="1"/>
  <c r="K9" i="3"/>
  <c r="K11" i="3" l="1"/>
  <c r="K10" i="3"/>
  <c r="K15" i="3" s="1"/>
  <c r="I15" i="7"/>
  <c r="I22" i="7" s="1"/>
  <c r="C22"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tc={D2B1BB5F-8C2C-46FC-AFE6-588DFAFF3226}</author>
  </authors>
  <commentList>
    <comment ref="C9" authorId="0" shapeId="0" xr:uid="{D2B1BB5F-8C2C-46FC-AFE6-588DFAFF3226}">
      <text>
        <t>[Threaded comment]
Your version of Excel allows you to read this threaded comment; however, any edits to it will get removed if the file is opened in a newer version of Excel. Learn more: https://go.microsoft.com/fwlink/?linkid=870924
Comment:
    Need to update column C&amp;D</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tc={542B7AD5-62C0-434F-8C35-6E3DEDE92F45}</author>
  </authors>
  <commentList>
    <comment ref="AD10" authorId="0" shapeId="0" xr:uid="{542B7AD5-62C0-434F-8C35-6E3DEDE92F45}">
      <text>
        <t>[Threaded comment]
Your version of Excel allows you to read this threaded comment; however, any edits to it will get removed if the file is opened in a newer version of Excel. Learn more: https://go.microsoft.com/fwlink/?linkid=870924
Comment:
    Update Program IDs</t>
      </text>
    </comment>
  </commentList>
</comments>
</file>

<file path=xl/sharedStrings.xml><?xml version="1.0" encoding="utf-8"?>
<sst xmlns="http://schemas.openxmlformats.org/spreadsheetml/2006/main" count="10808" uniqueCount="1366">
  <si>
    <t>California Public Utilities Commission</t>
  </si>
  <si>
    <t>Business Plan Application Template</t>
  </si>
  <si>
    <t>Updated:</t>
  </si>
  <si>
    <t>July, 2025</t>
  </si>
  <si>
    <t>WORKBOOK DROPDOWN MENU CONTROL</t>
  </si>
  <si>
    <t>General Instructions for Completing the Tables:</t>
  </si>
  <si>
    <t>Target Exempt</t>
  </si>
  <si>
    <t>PA</t>
  </si>
  <si>
    <t>Program Implementer</t>
  </si>
  <si>
    <t>Sector</t>
  </si>
  <si>
    <t>Program Category</t>
  </si>
  <si>
    <t>Program Segment</t>
  </si>
  <si>
    <t>Program Changes Reason</t>
  </si>
  <si>
    <t>WestLight Energy</t>
  </si>
  <si>
    <t>Input your PA name here. This will appear on all tabs.</t>
  </si>
  <si>
    <t>Yes</t>
  </si>
  <si>
    <t>PG&amp;E</t>
  </si>
  <si>
    <t>IOU Core</t>
  </si>
  <si>
    <t>Residential</t>
  </si>
  <si>
    <t>Emerging Tech</t>
  </si>
  <si>
    <t>Resource Acquisition</t>
  </si>
  <si>
    <t>Programs to be closed with the disposition of 2028-2035 EE Application</t>
  </si>
  <si>
    <t>2028-2035</t>
  </si>
  <si>
    <t>Input your reference years here. This will appear on all tabs</t>
  </si>
  <si>
    <t>No</t>
  </si>
  <si>
    <t>SCE</t>
  </si>
  <si>
    <t>Third Party</t>
  </si>
  <si>
    <t>Commercial</t>
  </si>
  <si>
    <t>WE&amp;T</t>
  </si>
  <si>
    <t>Market Support</t>
  </si>
  <si>
    <t>Programs to be closed upon completion of commitments</t>
  </si>
  <si>
    <t>All currency will be reported to the dollar, i.e., $0.</t>
  </si>
  <si>
    <t>SoCalGas</t>
  </si>
  <si>
    <t>REN/CCA</t>
  </si>
  <si>
    <t>Industrial</t>
  </si>
  <si>
    <t>Financing</t>
  </si>
  <si>
    <t>Equity</t>
  </si>
  <si>
    <t>Programs with reduced budgets (&gt;40% budget decrease)</t>
  </si>
  <si>
    <t>Follow the legend to guide the input of various data requirements.</t>
  </si>
  <si>
    <t>SDG&amp;E</t>
  </si>
  <si>
    <t>Agricultural</t>
  </si>
  <si>
    <t>Market Transformation</t>
  </si>
  <si>
    <t>Codes &amp; Standards</t>
  </si>
  <si>
    <t>Programs with enhanced budgets (&gt;40% budget increase)</t>
  </si>
  <si>
    <t>When adding rows, ensure all formulas are copied.</t>
  </si>
  <si>
    <t>BayREN</t>
  </si>
  <si>
    <t>Public</t>
  </si>
  <si>
    <t>Other</t>
  </si>
  <si>
    <t>EM&amp;V</t>
  </si>
  <si>
    <t>Programs that are new in 2028 or beyond</t>
  </si>
  <si>
    <t>All tables totals should be recalculated to ensure footing/cross footing accuracy.</t>
  </si>
  <si>
    <t>Cross-Cutting</t>
  </si>
  <si>
    <t>New Construction</t>
  </si>
  <si>
    <t>Programs with Third-Party Contracts that Sunset in 2028-2031</t>
  </si>
  <si>
    <t>Be mindful of print area to ensure footnotes are included when added.</t>
  </si>
  <si>
    <t>Portfolio Support</t>
  </si>
  <si>
    <t>Marketing Education &amp; Outreach</t>
  </si>
  <si>
    <t>Review the legend at the bottom of the the Read Me.</t>
  </si>
  <si>
    <t>Energy Savings Assistance</t>
  </si>
  <si>
    <t>Description</t>
  </si>
  <si>
    <t>This workbook supports the development and submission of CPUC Business Plan Application by providing a standardized template for organizing key programmatic, budgetary, and analytical information. Each Tab plans a specific role in collecting, processing, and summarizing relevant data to meet submission and regulatory requirements.</t>
  </si>
  <si>
    <t>Workbook Tab Definitions</t>
  </si>
  <si>
    <t>Function Definitions</t>
  </si>
  <si>
    <t>This tab provides a detailed breakdown of functional categories and definitions used to allocate and report energy efficiency program costs across planning, implementation, compliance, engineering, analytics, marketing, IT, and incentive functions.</t>
  </si>
  <si>
    <t>0 Validations</t>
  </si>
  <si>
    <t>Provides a summary of key budget, revenue requirement, and cost category comparisons across the workbook, highlighting differences to ensure consistency between spending requests, cost recovery, and functional allocations.</t>
  </si>
  <si>
    <t>1 Biller Payer Impacts</t>
  </si>
  <si>
    <t xml:space="preserve">Calculates estimated average annual and lifecycle bill savings for participating customers by applying electric and gas rates to forecasted program energy savings. </t>
  </si>
  <si>
    <t>2 Rates Rev-IOU Only</t>
  </si>
  <si>
    <t>Presents the projected changes in electric and gas revenues, rates, and the energy efficiency portion of rates by customer class, illustrating the impact of proposed energy efficiency investments on utility bills.</t>
  </si>
  <si>
    <t>3.1 Funding Category</t>
  </si>
  <si>
    <t>Summarizes funding sources and budget allocations for electric and gas programs, including procurement and revenue requirements, across various program administrators and utilities.</t>
  </si>
  <si>
    <t>3.2 Funding - CCA_REN only</t>
  </si>
  <si>
    <t>Tracks annual electric and gas energy efficiency funds allocated by IOUs to RENs and CCAs from 2028–2035.</t>
  </si>
  <si>
    <t>4.1 Program Budget 2028-2031</t>
  </si>
  <si>
    <t>Outlines portfolio budget requests, spending, unspent and carryover balances, and cost components for your utility energy efficiency portfolio, including EM&amp;V, ME&amp;O, ESA, and financing pilots.</t>
  </si>
  <si>
    <t>4.2 Sector Seg Budget 2032-2035</t>
  </si>
  <si>
    <t>Details annual budget requests, energy savings, and emissions impacts by sector and program segment to support portfolio planning from 2028–2035.</t>
  </si>
  <si>
    <t>4.3 TSB and C&amp;S Budget 2032-2035</t>
  </si>
  <si>
    <t>Compares business plan forecasts to CPUC goals for 2028–2035, including Total System Benefit and energy savings metrics for incentive programs and codes &amp; standards.</t>
  </si>
  <si>
    <t>Budget Filing Data</t>
  </si>
  <si>
    <t>Contains raw budget filing data from CEDARS and CET grouped by Year, PA, Program ID, Program Name, Program Group, Primary Sector, Statewide Program, Program Category, Program Implementer, Filing Year Quarter, Program Segment and Program Status. Also includes calculations of interim steps related to cost-effectiveness metrics.</t>
  </si>
  <si>
    <t>6 Statewide Programs</t>
  </si>
  <si>
    <t>Outlines statewide energy efficiency programs, including total contract budgets, proportional funding contributions, and administrative costs allocated across IOUs based on electric and gas load shares.</t>
  </si>
  <si>
    <t>7 PA PY Budget</t>
  </si>
  <si>
    <t>Summarizes annual cost recovery requests (2028–2031) for IOUs, RENs, and CCAs, including EM&amp;V, oversight, and offsets from unspent funds.</t>
  </si>
  <si>
    <t>8 Cap &amp; Target</t>
  </si>
  <si>
    <t>Provides cumulative and annual projections of energy efficiency expenditures across key budget categories, comparing actual and planned spending against regulatory caps and performance targets.</t>
  </si>
  <si>
    <t>9 Portfolio FTE and Budget</t>
  </si>
  <si>
    <t>Details labor and non-labor staffing allocations by functional group and sector, including full-time equivalents (FTEs), budgeted roles, and contract support across program years.</t>
  </si>
  <si>
    <t>10 Indicators &amp; Metrics</t>
  </si>
  <si>
    <t>Tracks all indicators and metrics for energy efficiency programs, including historical achievements and future targets across various energy savings indicators, aligned with CPUC goals and reporting standards.</t>
  </si>
  <si>
    <t>11 Program Cards</t>
  </si>
  <si>
    <t>Flat file version of the program card tables in the narrative. Pas can use this template to populate the narrative.</t>
  </si>
  <si>
    <t>Legend</t>
  </si>
  <si>
    <t>Solid Gray, black font</t>
  </si>
  <si>
    <t xml:space="preserve">This cell style indicates a formula that should not be edited by the user. </t>
  </si>
  <si>
    <t>Solid Blue, blue font</t>
  </si>
  <si>
    <t>This cell style indicates a data input cell that should be edited by the user.</t>
  </si>
  <si>
    <t>Solid Gold, black font</t>
  </si>
  <si>
    <t>This cell style indicates the cell is a header/footer,  no data input cell.</t>
  </si>
  <si>
    <t>Solid Green, black font</t>
  </si>
  <si>
    <t>This cell style indicates the aggregated data could come from record level budget filing (posted in CEDARS) or from the aggregated data described in the "Raw Budget Filing Data" tab.</t>
  </si>
  <si>
    <t>Instructions</t>
  </si>
  <si>
    <t>Review table to familiarize yourself with functions definitions.</t>
  </si>
  <si>
    <t>PA Name:</t>
  </si>
  <si>
    <t>Budget Year:</t>
  </si>
  <si>
    <t>FUNCTION DEFINITIONS</t>
  </si>
  <si>
    <t>Aggregated Category</t>
  </si>
  <si>
    <t>Definition</t>
  </si>
  <si>
    <t>Functional Category</t>
  </si>
  <si>
    <t>Detailed Definition</t>
  </si>
  <si>
    <t>Policy, Strategy, and Regulatory Reporting Compliance</t>
  </si>
  <si>
    <r>
      <rPr>
        <sz val="11"/>
        <color rgb="FF000000"/>
        <rFont val="Calibri"/>
      </rPr>
      <t>Includes</t>
    </r>
    <r>
      <rPr>
        <b/>
        <sz val="11"/>
        <color rgb="FF000000"/>
        <rFont val="Calibri"/>
      </rPr>
      <t xml:space="preserve"> p</t>
    </r>
    <r>
      <rPr>
        <sz val="11"/>
        <color rgb="FF000000"/>
        <rFont val="Calibri"/>
      </rPr>
      <t>olicy, strategy, compliance, audits and regulatory support</t>
    </r>
  </si>
  <si>
    <t>Planning &amp; Compliance</t>
  </si>
  <si>
    <t>DSM Goal Planning; lead legislative review/positioning; policy support on reg proceedings; portfolio optimization; end use-market strategy; DSM lead for PRP, DRP, ES; locational targeting; audit support; SOX certifications; developing control plans; developing action plans; continuous monitoring; inspections; program/product QA/QC; decision compliance oversight/tracking; data requests; policies &amp; procedures</t>
  </si>
  <si>
    <t>Company Regulatory Support</t>
  </si>
  <si>
    <t>Case management for EE proceedings</t>
  </si>
  <si>
    <t>Program management</t>
  </si>
  <si>
    <t>Includes labor, contracts, admin costs for program design, program implementation, product and channel management for all sectors</t>
  </si>
  <si>
    <t>Program Management &amp; Delivery</t>
  </si>
  <si>
    <t>Market Segment &amp; Locational Resource programs; Business Core &amp; Finance Programs; Large Power DR Programs; Non-Res HVAC &amp; Technical Services; Program Integration &amp; Optimization; Residential EE &amp; DR  Programs (incl. Res HVAC QI); IQP &amp; Economic Assistance Programs; Mass Market DR Programs; Education &amp; Information Products &amp; Services; Energy Leader Partnerships; Institutional &amp; Federal Partnerships; REN Coordination; Strategic Plan Support; Energy/Water Program Mgt; Service Level Agreement Tracking</t>
  </si>
  <si>
    <t>Product Management</t>
  </si>
  <si>
    <t>Manage end-to-end new products and services (P&amp;S) intake, evaluation, and launch process; develop and facilitate  P&amp;S governance teams, coordination of all sub-process owners, stakeholders, and technical resources required to evaluate and launch new products; evaluate and launch new services and OOR opportunities; develop external partnerships &amp; strategic alliances; work with various companies and associations to help advance standards, products, and tech.; work with external experts to help reduce SCE costs to deliver new prog. and products; develop and launch new customer technologies, products, services for residential and business customers; conduct customer pilots of new technologies and programs; lead customer field demonstrations of new technologies and products; align new P&amp;S to savings programs/incentives; develop new programs/incentives in support of savings goals</t>
  </si>
  <si>
    <t>Channel Management</t>
  </si>
  <si>
    <t>Contract Management</t>
  </si>
  <si>
    <t>Budget forecasting, spend tracking, invoice processing, and contract management with vendors and suppliers; Regulatory support for ME&amp;O activities</t>
  </si>
  <si>
    <t>Engineering Services</t>
  </si>
  <si>
    <t>Includes engineering, project management, and contracts associated with workpaper development and pre/post sales project technical reviews and design assistance</t>
  </si>
  <si>
    <t>Custom project support</t>
  </si>
  <si>
    <t>Management of Emerging Products projects; Customized reviews; LCR/RFO support; Ex-ante review management; Technical policy support; Technical assessments; Workpapers; Tool development; End use subject matter expertise</t>
  </si>
  <si>
    <t>Deemed workpapers</t>
  </si>
  <si>
    <t>Project management</t>
  </si>
  <si>
    <t>Customer Application/Rebate and Incentive Processing</t>
  </si>
  <si>
    <t>Costs associated with application management and rebate and incentive processing (deemed and custom)</t>
  </si>
  <si>
    <t>Rebate &amp; Application Processing</t>
  </si>
  <si>
    <t>Inspections</t>
  </si>
  <si>
    <t>Costs associated with project inspections</t>
  </si>
  <si>
    <t>Portfolio Analytics</t>
  </si>
  <si>
    <t>Includes  analytics support, including internal performance reporting and external reporting</t>
  </si>
  <si>
    <t>Data analytics</t>
  </si>
  <si>
    <t>Data development for programs, products and services; Standard and ad hoc data extracts for internal and external clients ; Database management; CPUC, CAISO reporting; Data reconciliation; E3 support ; Compliance filing support; Funding Oversight; ESPI support; Program Results Data &amp; Performance</t>
  </si>
  <si>
    <t>EM&amp;V expenditures</t>
  </si>
  <si>
    <t>EM&amp;V Studies</t>
  </si>
  <si>
    <t>Program and product review; manage evaluation studies</t>
  </si>
  <si>
    <t>EM&amp;V Forecasting</t>
  </si>
  <si>
    <t>EE lead for LTPP and IEPR; market potential study; integration w/ procurement planning; CPUC Demand Analysis Working Group</t>
  </si>
  <si>
    <t>ME&amp;O</t>
  </si>
  <si>
    <t>Costs associated with utility EE marketing; no statewide; focus on outsourced portion</t>
  </si>
  <si>
    <t>Marketing</t>
  </si>
  <si>
    <t>Customer Programs, Products, and Services Marketing; Digital Product Development; Digital Content &amp; Optimization</t>
  </si>
  <si>
    <t>Customer insights</t>
  </si>
  <si>
    <t>Voice of the Customer; Customer satisfaction study measurement and  analysis (JD Power, SDS); Customer testing/research</t>
  </si>
  <si>
    <t>Account Management / Sales</t>
  </si>
  <si>
    <t>Costs associated with account rep energy efficiency sales functions</t>
  </si>
  <si>
    <t>Account Management</t>
  </si>
  <si>
    <t>IT</t>
  </si>
  <si>
    <t>IT project specific costs and regular O&amp;M</t>
  </si>
  <si>
    <t>IT - project specific</t>
  </si>
  <si>
    <t>Projects and minor enhancements.  Includes project management/business integration ("PMO/BID").  Excluded: maintenance (which SCE defines as when something goes down, normal batch processing, verifying interfaces, etc.).</t>
  </si>
  <si>
    <t>IT - regular O&amp;M</t>
  </si>
  <si>
    <t>Call Center</t>
  </si>
  <si>
    <t>Costs associated with call center staff fielding EE program questions</t>
  </si>
  <si>
    <t>Incentives</t>
  </si>
  <si>
    <t>Costs of rebate and incentive payments to customers</t>
  </si>
  <si>
    <t>No entry required. Review summary tables after completing workbook.</t>
  </si>
  <si>
    <t>Spending Budget Comparison</t>
  </si>
  <si>
    <t>Tab 3.1 - PA Spending Budget Request (PA Program and EM&amp;V)</t>
  </si>
  <si>
    <t>Tab 4.1 &amp; 4.2 - PA Spending Budget Request (PA Program and EM&amp;V)</t>
  </si>
  <si>
    <t>Tab 7 - PA Spending Budget Request (PA Program and EM&amp;V)</t>
  </si>
  <si>
    <t>Tab 8 - PA Spending Budget Request (PA Program and EM&amp;V)</t>
  </si>
  <si>
    <t>Tab 9 - PA Spending Budget Request (PA Program and EM&amp;V)</t>
  </si>
  <si>
    <t>Difference</t>
  </si>
  <si>
    <t>Revenue Requirement or Cost Recovery Comparison</t>
  </si>
  <si>
    <t>Tab 3.1 - PA Revenue Requirement Request (Cost Recovery)</t>
  </si>
  <si>
    <t>Program Budget by Cost Category</t>
  </si>
  <si>
    <t>Admin</t>
  </si>
  <si>
    <t>Mktg</t>
  </si>
  <si>
    <t>DINI</t>
  </si>
  <si>
    <t>DI Incentive</t>
  </si>
  <si>
    <t>Tab 4.1 - Program Budgets</t>
  </si>
  <si>
    <r>
      <rPr>
        <sz val="11"/>
        <color theme="1"/>
        <rFont val="Calibri"/>
      </rPr>
      <t xml:space="preserve">Tab 8 - Caps &amp; Targets </t>
    </r>
    <r>
      <rPr>
        <vertAlign val="superscript"/>
        <sz val="11"/>
        <color theme="1"/>
        <rFont val="Calibri (Body)"/>
      </rPr>
      <t>[1]</t>
    </r>
  </si>
  <si>
    <t>Tab 9 - Incentives Column, EE Total</t>
  </si>
  <si>
    <t>[1] Updated DINI to capture both target exempt and non-exempt programs and EM&amp;V to capture both PA and ED portions.</t>
  </si>
  <si>
    <t xml:space="preserve">Calculates estimated average first year bill savings for participating customers by calculated the electric and gas savings with the forecasted program energy savings. </t>
  </si>
  <si>
    <t>2024 data is required for baseline.</t>
  </si>
  <si>
    <t>Note: Due to fuel substitution, participant first year savings and associated annual bill savings be negative</t>
  </si>
  <si>
    <t>Program Year</t>
  </si>
  <si>
    <t xml:space="preserve"> Participant First Year Electric Net Savings (kWh)</t>
  </si>
  <si>
    <t xml:space="preserve"> Participant First Year Gas Net Savings (Therms)</t>
  </si>
  <si>
    <t>Total Average Annual Bill Savings  Electric ($)</t>
  </si>
  <si>
    <t>Total Average Annual Bill Savings  Gas ($)</t>
  </si>
  <si>
    <t>Total Bill Savings</t>
  </si>
  <si>
    <t>Calculated $/kWh</t>
  </si>
  <si>
    <t>Calculated $/Therms</t>
  </si>
  <si>
    <t>Reference: 2024</t>
  </si>
  <si>
    <t>Total</t>
  </si>
  <si>
    <r>
      <rPr>
        <sz val="11"/>
        <color rgb="FF000000"/>
        <rFont val="Calibri"/>
      </rPr>
      <t xml:space="preserve">Presents the projected changes in electric and gas revenues, rates, and the energy efficiency portion of rates by customer class, illustrating the impact of proposed energy efficiency investments on utility bills.
</t>
    </r>
    <r>
      <rPr>
        <b/>
        <i/>
        <sz val="11"/>
        <color rgb="FF000000"/>
        <rFont val="Calibri"/>
      </rPr>
      <t>(This Table applies only to the IOU PAs.)</t>
    </r>
  </si>
  <si>
    <t>Populate only the blue highlighted cells.  Review and complete the table accordingly.</t>
  </si>
  <si>
    <t>Net Present Value of Lifecycle RIM Electric Benefits / Weighted EUL</t>
  </si>
  <si>
    <t>Net Present Value of Lifecycle RIM Gas Benefits / Weighted EUL</t>
  </si>
  <si>
    <t>Net Present Value of Lifecycle RIM Electric Costs / Weighted EUL</t>
  </si>
  <si>
    <t>Net Present Value of Lifecycle RIM Gas Costs / Weighted EUL</t>
  </si>
  <si>
    <t>RIM Electric Benefits - RIM Electric Costs</t>
  </si>
  <si>
    <t>Use either IEPR reported or GRC forecasted sales (sector-specific).  Provide link to the referenced source.</t>
  </si>
  <si>
    <t>Net Electric RIM Benefits/2024 Baseline Energy Electric Sales</t>
  </si>
  <si>
    <t>Net Gas RIM Benefits/2024 Baseline Energy Gas Sales</t>
  </si>
  <si>
    <t>Annualized RIM Electric Benefits</t>
  </si>
  <si>
    <t>AnnualizedRIM Gas Benefits</t>
  </si>
  <si>
    <t>Annualized RIM Electric Costs</t>
  </si>
  <si>
    <t>AnnualizedRIM Gas Costs</t>
  </si>
  <si>
    <t>Net Annualized Electric RIM Benefits</t>
  </si>
  <si>
    <t>Net Annualized Gas RIM Benefits</t>
  </si>
  <si>
    <t>Forecast 2024 Electric Sales (kWh)</t>
  </si>
  <si>
    <t>Forecast 2024 Gas Sales (Therms)</t>
  </si>
  <si>
    <t>$/kWh Impacts</t>
  </si>
  <si>
    <t>$/Therm Impacts</t>
  </si>
  <si>
    <t>Provides a comprehensive overview of budget requests, funding sources, cost recovery mechanisms, and unspent funds for energy efficiency and demand response programs, categorized by funding type, source, and portfolio administrator.</t>
  </si>
  <si>
    <t>Populate only the blue highlighted cells.  The blue cells are for the forecasted electric and gas portfolio allocation percentage; PA fuel substitution spending budget request; ED portfolio oversight; EM&amp;V PA; and EM&amp;V - ED amounts by year.</t>
  </si>
  <si>
    <t>Year</t>
  </si>
  <si>
    <t>Budget &amp; Cost Recovery Category</t>
  </si>
  <si>
    <t>Electric</t>
  </si>
  <si>
    <t>% Electric</t>
  </si>
  <si>
    <t>Gas</t>
  </si>
  <si>
    <t>% Gas</t>
  </si>
  <si>
    <t>PA Spending Budget Request (excluding fuel substitution budget)</t>
  </si>
  <si>
    <t>PA Fuel Substitution Spending Budget Request</t>
  </si>
  <si>
    <t>ED Portfolio Oversight Spending Budget Request</t>
  </si>
  <si>
    <t>REN &amp; CCA Spending Budget Request</t>
  </si>
  <si>
    <t>PA (IOU+CCAs+RENs+ED Portfolio Oversight) Spending Budget Request</t>
  </si>
  <si>
    <t>Total Unspent/Uncommitted Funds</t>
  </si>
  <si>
    <t>EM&amp;V - PA</t>
  </si>
  <si>
    <t>EM&amp;V - ED</t>
  </si>
  <si>
    <t>PA (IOU+CCAs+RENs+ED Portfolio Oversight) Revenue Requirement Request (Cost Recovery)</t>
  </si>
  <si>
    <t> </t>
  </si>
  <si>
    <t>Table for documenting the source of all funds for the CCAs and RENs.</t>
  </si>
  <si>
    <t>CCAs and RENs to populate the funds received by IOU for their respective portfolio. For Electric, they are the Electric Energy Efficiency Funds and for Gas, they are the Natural Gas Public Purpose Funds.</t>
  </si>
  <si>
    <t>8 Year Funding Sources - RENs/CCAs</t>
  </si>
  <si>
    <t>SCG</t>
  </si>
  <si>
    <t>Electric $</t>
  </si>
  <si>
    <t>Gas  $</t>
  </si>
  <si>
    <t>Total Proposed Budget $</t>
  </si>
  <si>
    <t>Program-level budget requests and cost and savings components for your energy efficiency programs.</t>
  </si>
  <si>
    <t>Review and complete the table accordingly. Can use the Budget Filing Data to fill in the tab by using SumIfs based on the data pulled from the Program Card tab (columns marked accordingly).</t>
  </si>
  <si>
    <t>(report budgets to the $--do not round)</t>
  </si>
  <si>
    <t>Table 4 – Program Budget and Savings Details, 2028-2031</t>
  </si>
  <si>
    <t>Check to make sure that the formulas in the subtotal include the added rows.</t>
  </si>
  <si>
    <t>Program ID</t>
  </si>
  <si>
    <t>Program Name</t>
  </si>
  <si>
    <r>
      <rPr>
        <b/>
        <sz val="10"/>
        <color theme="1"/>
        <rFont val="Calibri"/>
      </rPr>
      <t xml:space="preserve">Changing Status or Budget Reason
</t>
    </r>
    <r>
      <rPr>
        <i/>
        <sz val="8"/>
        <color theme="1"/>
        <rFont val="Calibri"/>
      </rPr>
      <t>Select from look up table</t>
    </r>
  </si>
  <si>
    <r>
      <rPr>
        <b/>
        <sz val="10"/>
        <color theme="1"/>
        <rFont val="Calibri"/>
      </rPr>
      <t xml:space="preserve">Justification for Program Change
</t>
    </r>
    <r>
      <rPr>
        <i/>
        <sz val="10"/>
        <color theme="1"/>
        <rFont val="Calibri"/>
      </rPr>
      <t>If programs are to be closed, specify reason (this can include underperformance of TSB and/or TRC)</t>
    </r>
  </si>
  <si>
    <r>
      <rPr>
        <b/>
        <sz val="10"/>
        <color theme="1"/>
        <rFont val="Calibri"/>
      </rPr>
      <t xml:space="preserve">Program Implementer
</t>
    </r>
    <r>
      <rPr>
        <i/>
        <sz val="8"/>
        <color theme="1"/>
        <rFont val="Calibri"/>
      </rPr>
      <t>"_PA portion" of Statewide programs must be marked as "Core PA" rather than "Statewide"</t>
    </r>
  </si>
  <si>
    <t>Statewide</t>
  </si>
  <si>
    <r>
      <rPr>
        <b/>
        <sz val="10"/>
        <color theme="1"/>
        <rFont val="Calibri"/>
      </rPr>
      <t xml:space="preserve">Target Exempt
</t>
    </r>
    <r>
      <rPr>
        <i/>
        <sz val="8"/>
        <color theme="1"/>
        <rFont val="Calibri"/>
      </rPr>
      <t>Select from look up table</t>
    </r>
  </si>
  <si>
    <t>Primary Sector</t>
  </si>
  <si>
    <r>
      <rPr>
        <b/>
        <sz val="10"/>
        <color theme="1"/>
        <rFont val="Calibri"/>
      </rPr>
      <t xml:space="preserve">Year
</t>
    </r>
    <r>
      <rPr>
        <i/>
        <sz val="10"/>
        <color theme="1"/>
        <rFont val="Calibri"/>
      </rPr>
      <t>Must complete for all four years</t>
    </r>
  </si>
  <si>
    <r>
      <rPr>
        <b/>
        <sz val="10"/>
        <color theme="1"/>
        <rFont val="Calibri"/>
      </rPr>
      <t xml:space="preserve">PA Spending Budget Request
</t>
    </r>
    <r>
      <rPr>
        <i/>
        <sz val="8"/>
        <color theme="1"/>
        <rFont val="Calibri"/>
      </rPr>
      <t>Sum of (admin, M&amp;O, DI Non-incentives, incentives)</t>
    </r>
  </si>
  <si>
    <t>Administrative</t>
  </si>
  <si>
    <t>Marketing/ Outreach</t>
  </si>
  <si>
    <t>Direct Implementation Non-Incentive</t>
  </si>
  <si>
    <t>EM&amp;V Costs</t>
  </si>
  <si>
    <t>On Bill Financing Loan Pool Additions</t>
  </si>
  <si>
    <t>Cost Recovered from Other Sources</t>
  </si>
  <si>
    <t>Incentive/ Rebate</t>
  </si>
  <si>
    <t>Net TSB</t>
  </si>
  <si>
    <t>TRC</t>
  </si>
  <si>
    <t>PAC</t>
  </si>
  <si>
    <t>RIM</t>
  </si>
  <si>
    <r>
      <rPr>
        <b/>
        <sz val="10"/>
        <color theme="1"/>
        <rFont val="Calibri"/>
      </rPr>
      <t>SCT-Base</t>
    </r>
    <r>
      <rPr>
        <sz val="10"/>
        <color theme="1"/>
        <rFont val="Calibri"/>
      </rPr>
      <t xml:space="preserve"> 
(from CET)</t>
    </r>
  </si>
  <si>
    <r>
      <rPr>
        <b/>
        <sz val="10"/>
        <color theme="1"/>
        <rFont val="Calibri"/>
      </rPr>
      <t xml:space="preserve">SCT-High 
</t>
    </r>
    <r>
      <rPr>
        <sz val="10"/>
        <color theme="1"/>
        <rFont val="Calibri"/>
      </rPr>
      <t>(from CET)</t>
    </r>
  </si>
  <si>
    <t>First Year Net KWH</t>
  </si>
  <si>
    <t>First Year Net KW</t>
  </si>
  <si>
    <t xml:space="preserve">First Year Net Therms </t>
  </si>
  <si>
    <t>First Year Net Electric CO2e</t>
  </si>
  <si>
    <t>First Year Net Gas CO2e</t>
  </si>
  <si>
    <t>Lifecycle Net KWH</t>
  </si>
  <si>
    <t xml:space="preserve">Lifecycle Net Therms </t>
  </si>
  <si>
    <t>Lifecycle Net Electric CO2e</t>
  </si>
  <si>
    <t>Lifecycle Net Gas CO2e</t>
  </si>
  <si>
    <r>
      <rPr>
        <b/>
        <sz val="10"/>
        <color rgb="FF000000"/>
        <rFont val="Calibri"/>
      </rPr>
      <t xml:space="preserve">Lifecycle Net Electric CO2e from low-GWP Measures
</t>
    </r>
    <r>
      <rPr>
        <i/>
        <sz val="8"/>
        <color rgb="FF000000"/>
        <rFont val="Calibri"/>
      </rPr>
      <t xml:space="preserve">  </t>
    </r>
  </si>
  <si>
    <t xml:space="preserve">Lifecycle Net Gas CO2e from low-GWP Measures
</t>
  </si>
  <si>
    <t>Program Implementer Type mapping</t>
  </si>
  <si>
    <t>PA Program Total</t>
  </si>
  <si>
    <t>Presents detailed budget requests, energy savings, emissions impacts, and lifecycle metrics by sector and program segment, supporting portfolio planning and evaluation across multiple program types.</t>
  </si>
  <si>
    <t>Review and complete the table accordingly. Report to the nearest $ and do not round.</t>
  </si>
  <si>
    <t>Table 4 – Budget and Savings Forecast</t>
  </si>
  <si>
    <t>Notes: (PA to add as needed, e.g., relevant advice letter references, decision references and any other needed explanations.)</t>
  </si>
  <si>
    <t>Sector Name</t>
  </si>
  <si>
    <t>PA Spending Budget Request</t>
  </si>
  <si>
    <t>First Year Net Therms (MM)</t>
  </si>
  <si>
    <t>Lifecycle Net Therms (MM)</t>
  </si>
  <si>
    <t>Lifecycle Net CO2e from low-GWP Measures</t>
  </si>
  <si>
    <r>
      <rPr>
        <sz val="10"/>
        <color rgb="FF000000"/>
        <rFont val="Calibri"/>
      </rPr>
      <t xml:space="preserve">Tables comparing business plan application forecasts to goals from R.25-04-010 in </t>
    </r>
    <r>
      <rPr>
        <sz val="10"/>
        <color rgb="FFFF0000"/>
        <rFont val="Calibri"/>
      </rPr>
      <t>D.25-08-034</t>
    </r>
  </si>
  <si>
    <t>1. Review CPUC Goals:
- Refer to the final CPUC decision to extract the official TSB Goals and Energy Savings Goals for each year from 2028 to 2035.
- Focus on Tables 2–8 for relevant targets.
2. Populate Forecast Data:
For each year (2028–2035), enter forecast values for:
- Total System Benefit for incentive programs (i.e. all non-codes and standards)
- Electric Energy Savings (MWh) for codes and standards
- Peak Demand Savings (MW) for codes and standards
- Gas Energy Savings (MMTherms) for codes and standards
3. Enter Goal Data:
- Input the corresponding goal values for each metric based on the CPUC decision.
4. Calculate Percent of Goal:
- For each metric, calculate the percentage of the goal achieved using the formula:
Percent of Goal=(Forecast | Goal)×100
- These percentages should be calculated for each year and summarized for the 4-year and 8-year totals.
5. Summarize Totals:
- Complete the Total (4 years) rows for 2028–2031 and 2032–2035.
- Complete the Cumulative (8 years) row for 2028–2035.
6. Validation:
-Ensure all data entries are consistent with CPUC definitions and units.
-Double-check calculations for accuracy.</t>
  </si>
  <si>
    <t>Notes: EE Potential and Goals Decision: https://docs.cpuc.ca.gov/PublishedDocs/Published/G000/M579/K006/579006275.PDF --- Tables 1-8 for the TSB goals and Codes &amp; Standards Energy goals</t>
  </si>
  <si>
    <t>Incentive Programs</t>
  </si>
  <si>
    <t>Total System Benefit Forecast</t>
  </si>
  <si>
    <t>Total System Benefit Goals</t>
  </si>
  <si>
    <t>Percent of TSB Goal</t>
  </si>
  <si>
    <t>Electric Energy Savings MWH Forecast</t>
  </si>
  <si>
    <t>Peak Demand Savings MW Forecast</t>
  </si>
  <si>
    <t>Gas Energy Savings MMTherms Forecast</t>
  </si>
  <si>
    <t>Electric Energy Savings MWH Goal</t>
  </si>
  <si>
    <t>Peak Demand Savings MW Goal</t>
  </si>
  <si>
    <t>Gas Energy Savings MMTherms Goal</t>
  </si>
  <si>
    <t>MWh Percent of Goal</t>
  </si>
  <si>
    <t>MW Percent of Goal</t>
  </si>
  <si>
    <t>MMTherms Percent of Goal</t>
  </si>
  <si>
    <t>Total (4 years)</t>
  </si>
  <si>
    <t>Cumulative (8 years)</t>
  </si>
  <si>
    <t>Extracts from Tables 1-8</t>
  </si>
  <si>
    <t>IOU</t>
  </si>
  <si>
    <t>TSB</t>
  </si>
  <si>
    <t>GWh</t>
  </si>
  <si>
    <t>MW</t>
  </si>
  <si>
    <t>MMTherms</t>
  </si>
  <si>
    <t>$245,982,070</t>
  </si>
  <si>
    <t>688.6</t>
  </si>
  <si>
    <t>127.0</t>
  </si>
  <si>
    <t>8.0</t>
  </si>
  <si>
    <t>$277,204,793</t>
  </si>
  <si>
    <t>524.6</t>
  </si>
  <si>
    <t>103.6</t>
  </si>
  <si>
    <t>7.6</t>
  </si>
  <si>
    <t>$220,970,017</t>
  </si>
  <si>
    <t>458.8</t>
  </si>
  <si>
    <t>95.5</t>
  </si>
  <si>
    <t>7.5</t>
  </si>
  <si>
    <t>$261,360,492</t>
  </si>
  <si>
    <t>413.6</t>
  </si>
  <si>
    <t>90.8</t>
  </si>
  <si>
    <t>7.2</t>
  </si>
  <si>
    <t>$276,406,285</t>
  </si>
  <si>
    <t>371.9</t>
  </si>
  <si>
    <t>85.1</t>
  </si>
  <si>
    <t>7.1</t>
  </si>
  <si>
    <t>$293,966,337</t>
  </si>
  <si>
    <t>356.7</t>
  </si>
  <si>
    <t>81.9</t>
  </si>
  <si>
    <t>7.0</t>
  </si>
  <si>
    <t>$332,863,463</t>
  </si>
  <si>
    <t>280.0</t>
  </si>
  <si>
    <t>73.3</t>
  </si>
  <si>
    <t>6.8</t>
  </si>
  <si>
    <t>$370,909,444</t>
  </si>
  <si>
    <t>263.2</t>
  </si>
  <si>
    <t>67.7</t>
  </si>
  <si>
    <t>6.7</t>
  </si>
  <si>
    <t>$186,433,247</t>
  </si>
  <si>
    <t>117.2</t>
  </si>
  <si>
    <t>-</t>
  </si>
  <si>
    <t>$194,494,832</t>
  </si>
  <si>
    <t>94.2</t>
  </si>
  <si>
    <t>$121,814,029</t>
  </si>
  <si>
    <t>86.3</t>
  </si>
  <si>
    <t>$143,827,943</t>
  </si>
  <si>
    <t>81.8</t>
  </si>
  <si>
    <t>$160,949,931</t>
  </si>
  <si>
    <t>76.3</t>
  </si>
  <si>
    <t>$174,302,268</t>
  </si>
  <si>
    <t>73.5</t>
  </si>
  <si>
    <t>$181,510,710</t>
  </si>
  <si>
    <t>65.3</t>
  </si>
  <si>
    <t>$191,298,035</t>
  </si>
  <si>
    <t>60.0</t>
  </si>
  <si>
    <t>$196,889,753</t>
  </si>
  <si>
    <t>9.0</t>
  </si>
  <si>
    <t>$201,796,085</t>
  </si>
  <si>
    <t>8.5</t>
  </si>
  <si>
    <t>$133,095,774</t>
  </si>
  <si>
    <t>8.3</t>
  </si>
  <si>
    <t>$136,524,840</t>
  </si>
  <si>
    <t>8.1</t>
  </si>
  <si>
    <t>$144,600,802</t>
  </si>
  <si>
    <t>7.9</t>
  </si>
  <si>
    <t>$152,670,798</t>
  </si>
  <si>
    <t>7.8</t>
  </si>
  <si>
    <t>$161,086,935</t>
  </si>
  <si>
    <t>$173,476,885</t>
  </si>
  <si>
    <t>7.4</t>
  </si>
  <si>
    <t>$78,420,542</t>
  </si>
  <si>
    <t>141.0</t>
  </si>
  <si>
    <t>23.3</t>
  </si>
  <si>
    <t>0.8</t>
  </si>
  <si>
    <t>$85,011,015</t>
  </si>
  <si>
    <t>107.4</t>
  </si>
  <si>
    <t>18.6</t>
  </si>
  <si>
    <t>$63,994,260</t>
  </si>
  <si>
    <t>94.0</t>
  </si>
  <si>
    <t>16.9</t>
  </si>
  <si>
    <t>$72,773,077</t>
  </si>
  <si>
    <t>84.7</t>
  </si>
  <si>
    <t>16.0</t>
  </si>
  <si>
    <t>0.7</t>
  </si>
  <si>
    <t>$79,707,277</t>
  </si>
  <si>
    <t>76.2</t>
  </si>
  <si>
    <t>14.9</t>
  </si>
  <si>
    <t>$86,792,270</t>
  </si>
  <si>
    <t>73.0</t>
  </si>
  <si>
    <t>14.4</t>
  </si>
  <si>
    <t>$94,537,243</t>
  </si>
  <si>
    <t>57.3</t>
  </si>
  <si>
    <t>12.7</t>
  </si>
  <si>
    <t>$104,555,409</t>
  </si>
  <si>
    <t>53.9</t>
  </si>
  <si>
    <t>11.6</t>
  </si>
  <si>
    <t>This table is for all IOUs to compile together and submit. 
1. This table should be identical for all IOUs. 
2. The current input table is the approved table for 2028 onwards.  Any change will need to be requested in the application.</t>
  </si>
  <si>
    <t>Table 6 - Statewide Programs (Identical For all lead Statewide Portfolio Administrators)</t>
  </si>
  <si>
    <t>(Col A)*(IOU 'Electric Proportional Share' from INPUT TABLE) +
[(1-Col A)*(IOU 'Gas Proportional Share' from INPUT TABLE)]
See below for INPUT TABLE</t>
  </si>
  <si>
    <t>Col A</t>
  </si>
  <si>
    <t>Col 1</t>
  </si>
  <si>
    <t>Col 2</t>
  </si>
  <si>
    <t>Col 3</t>
  </si>
  <si>
    <t>Col 4</t>
  </si>
  <si>
    <t xml:space="preserve">Statewide Program* </t>
  </si>
  <si>
    <t>Lead PA</t>
  </si>
  <si>
    <t>2028 Program Contract Budget
(Total for all IOUs)**</t>
  </si>
  <si>
    <t>2029 Program Contract Budget
(Total for all IOUs)**</t>
  </si>
  <si>
    <t>2030 Program Contract Budget
(Total for all IOUs)**</t>
  </si>
  <si>
    <t>2031 Program Contract Budget
(Total for all IOUs)**</t>
  </si>
  <si>
    <t>Percent Electric</t>
  </si>
  <si>
    <r>
      <rPr>
        <b/>
        <sz val="11"/>
        <color theme="1"/>
        <rFont val="Calibri"/>
      </rPr>
      <t xml:space="preserve">Combined (Electric &amp; Gas) Proportional Contribution to Contract Cost per Load-Share
</t>
    </r>
    <r>
      <rPr>
        <sz val="11"/>
        <color theme="1"/>
        <rFont val="Calibri"/>
      </rPr>
      <t>(Either as reflected in co-funding agreement, or expected in co-funding agreement. Funding share may be within +/-20% of Target per formula in row 1 above)</t>
    </r>
  </si>
  <si>
    <r>
      <rPr>
        <b/>
        <sz val="11"/>
        <color rgb="FF000000"/>
        <rFont val="Calibri"/>
      </rPr>
      <t>Total IOU Administrative Budget 2028-2031</t>
    </r>
    <r>
      <rPr>
        <b/>
        <vertAlign val="superscript"/>
        <sz val="11"/>
        <color rgb="FF000000"/>
        <rFont val="Calibri"/>
      </rPr>
      <t>A</t>
    </r>
  </si>
  <si>
    <r>
      <rPr>
        <b/>
        <sz val="11"/>
        <color rgb="FF000000"/>
        <rFont val="Calibri"/>
      </rPr>
      <t>2028 IOU Administrative Budget</t>
    </r>
    <r>
      <rPr>
        <b/>
        <vertAlign val="superscript"/>
        <sz val="11"/>
        <color rgb="FF000000"/>
        <rFont val="Calibri"/>
      </rPr>
      <t>A</t>
    </r>
  </si>
  <si>
    <r>
      <rPr>
        <b/>
        <sz val="11"/>
        <color rgb="FF000000"/>
        <rFont val="Calibri"/>
      </rPr>
      <t>2029 IOU Administrative Budget</t>
    </r>
    <r>
      <rPr>
        <b/>
        <vertAlign val="superscript"/>
        <sz val="11"/>
        <color rgb="FF000000"/>
        <rFont val="Calibri"/>
      </rPr>
      <t>A</t>
    </r>
  </si>
  <si>
    <r>
      <rPr>
        <b/>
        <sz val="11"/>
        <color rgb="FF000000"/>
        <rFont val="Calibri"/>
      </rPr>
      <t>2030 IOU Administrative Budget</t>
    </r>
    <r>
      <rPr>
        <b/>
        <vertAlign val="superscript"/>
        <sz val="11"/>
        <color rgb="FF000000"/>
        <rFont val="Calibri"/>
      </rPr>
      <t>A</t>
    </r>
  </si>
  <si>
    <r>
      <rPr>
        <b/>
        <sz val="11"/>
        <color rgb="FF000000"/>
        <rFont val="Calibri"/>
      </rPr>
      <t>2031 IOU Administrative Budget</t>
    </r>
    <r>
      <rPr>
        <b/>
        <vertAlign val="superscript"/>
        <sz val="11"/>
        <color rgb="FF000000"/>
        <rFont val="Calibri"/>
      </rPr>
      <t>A</t>
    </r>
  </si>
  <si>
    <t xml:space="preserve">*Modify rows as needed to reflect consolidation or division of a program category per solicitation approach or contracts. Ultimately there should be one line per executed 3P contract. </t>
  </si>
  <si>
    <r>
      <rPr>
        <sz val="11"/>
        <color rgb="FF000000"/>
        <rFont val="Calibri"/>
      </rPr>
      <t xml:space="preserve">**The contract budget  or signed contract amount </t>
    </r>
    <r>
      <rPr>
        <b/>
        <sz val="11"/>
        <color rgb="FF000000"/>
        <rFont val="Calibri"/>
      </rPr>
      <t>for a given year</t>
    </r>
    <r>
      <rPr>
        <sz val="11"/>
        <color rgb="FF000000"/>
        <rFont val="Calibri"/>
      </rPr>
      <t xml:space="preserve"> accounts for the anticipated launch date of the program. </t>
    </r>
    <r>
      <rPr>
        <b/>
        <sz val="11"/>
        <color rgb="FF000000"/>
        <rFont val="Calibri"/>
      </rPr>
      <t>Program contract budgets reflect third party implementation contract values and expenditures.</t>
    </r>
    <r>
      <rPr>
        <sz val="11"/>
        <color rgb="FF000000"/>
        <rFont val="Calibri"/>
      </rPr>
      <t xml:space="preserve"> </t>
    </r>
  </si>
  <si>
    <t>^ Administrative budgets for statewide programs are IOU specific and are filed under separate program IDs. They include all non-contract program expenditures which cover coordination, support and management. This does not include any contract implementation cost.</t>
  </si>
  <si>
    <t>***Launch date assumes that the signed contracts filed via AL are approved by ED in 90-days, where applicable.</t>
  </si>
  <si>
    <r>
      <rPr>
        <sz val="11"/>
        <color rgb="FF000000"/>
        <rFont val="Calibri"/>
      </rPr>
      <t xml:space="preserve">BP Decision (D.18-05-041): OP 23. The 25 percent requirement for statewide funding articulated in D.16-08-019 shall be calculated as a proportion of the utility program administrator’s total portfolio budget, including evaluation, measurement, and verification funding, but excluding funding allocated to other program administrators for other (non-statewide) programs. </t>
    </r>
    <r>
      <rPr>
        <b/>
        <sz val="11"/>
        <color rgb="FF000000"/>
        <rFont val="Calibri"/>
      </rPr>
      <t>D.23-06-055</t>
    </r>
    <r>
      <rPr>
        <sz val="11"/>
        <color rgb="FF000000"/>
        <rFont val="Calibri"/>
      </rPr>
      <t>, Conclusion of Law 4: "The required minimum statewide funding contribution for the IOUs should be reduced to 20 percent of their total portfolio funding for 2024-2027, and 10 percent for SoCalGas" .</t>
    </r>
  </si>
  <si>
    <t>INPUT TABLE: DO NOT MODIFY</t>
  </si>
  <si>
    <t>Percent PPP Electric</t>
  </si>
  <si>
    <t>Percent PPP Gas</t>
  </si>
  <si>
    <t>Electric Proportional Share</t>
  </si>
  <si>
    <t>Gas Proportional Share</t>
  </si>
  <si>
    <t>Target Portfolio Allocation</t>
  </si>
  <si>
    <t>Statewide Budget as Percentage of Total Budget</t>
  </si>
  <si>
    <t>Electric and Gas Porportional Share Table 1: https://docs.cpuc.ca.gov/PublishedDocs/Published/G000/M512/K907/512907396.PDF</t>
  </si>
  <si>
    <t>Statwide Program budget totals - statewide allocations, table 3.</t>
  </si>
  <si>
    <t>Provides budget filing data to support analysis at the discretion of PAs. The current dataset reflects information available in CEDARS and should be refreshed with each business plan application cycle to ensure accuracy and relevance.</t>
  </si>
  <si>
    <r>
      <rPr>
        <sz val="11"/>
        <color rgb="FF000000"/>
        <rFont val="Calibri"/>
      </rPr>
      <t xml:space="preserve">1. Navigate to the https://cedars.cpuc.ca.gov/.
2. Go to Data &gt; Record-level.
3. Click on the latest true-up budget filing data.
4. Group data by columns Year, PA, Program ID, Program Name, Program Group, Primary Sector, Statewide Program, Program Category, Program Implementer, Filing Year Quarter, Program Segment, and Program Status.
5. Collect the numeric columns N - AP and group data by the above columns.
6. Paste data below the orange line.
</t>
    </r>
    <r>
      <rPr>
        <b/>
        <sz val="11"/>
        <color rgb="FF000000"/>
        <rFont val="Calibri"/>
      </rPr>
      <t>7. Note column AQ requires data entry.</t>
    </r>
    <r>
      <rPr>
        <sz val="11"/>
        <color rgb="FF000000"/>
        <rFont val="Calibri"/>
      </rPr>
      <t xml:space="preserve"> The value is the "PAC Cost % Electric," which is to electric and gas splits for the cost recovery amounts attributed to electric and gas portions. PG&amp;E used 59% for the 2024 TUAL; use 100% and 0% for SCE and SoCalGas respectively. Same splits are used for the respective CCAs and RENs as to the IOUs (unless they span more than one IOU).</t>
    </r>
  </si>
  <si>
    <t>Field Type</t>
  </si>
  <si>
    <t>Group by columns</t>
  </si>
  <si>
    <t>Numeric columns</t>
  </si>
  <si>
    <t>Calculated Values</t>
  </si>
  <si>
    <t>Source</t>
  </si>
  <si>
    <t>Budget Filing (business plan, MCAL, or TUAL)</t>
  </si>
  <si>
    <t>Cost Effectiveness Tool (CET)</t>
  </si>
  <si>
    <t>Data Entered</t>
  </si>
  <si>
    <t>Calculated</t>
  </si>
  <si>
    <r>
      <rPr>
        <i/>
        <sz val="11"/>
        <color rgb="FFA5A5A5"/>
        <rFont val="Calibri"/>
      </rPr>
      <t>Source Field name i</t>
    </r>
    <r>
      <rPr>
        <i/>
        <sz val="8"/>
        <color rgb="FFA5A5A5"/>
        <rFont val="Calibri"/>
      </rPr>
      <t>f Different than Field Name</t>
    </r>
  </si>
  <si>
    <t>AdminCostsOverheadAndGA + AdminCostsOther</t>
  </si>
  <si>
    <t>MarketingOutreach</t>
  </si>
  <si>
    <t>DIActivity+DIInstallation+DIHardwareAndMaterials+DIRebateAndInspection</t>
  </si>
  <si>
    <t>EMV</t>
  </si>
  <si>
    <t>OnBillFinancing</t>
  </si>
  <si>
    <t>CostsREcoveredFromOther Sources</t>
  </si>
  <si>
    <t>RebatesandIncents or Sum of (DirectInstallLab, DirectInsallMat, EndUserRebate, IncentivetoOthers)</t>
  </si>
  <si>
    <t>BillReducElec</t>
  </si>
  <si>
    <t>BillREducGas</t>
  </si>
  <si>
    <t>BillIncrElec</t>
  </si>
  <si>
    <t>BillIncrGas</t>
  </si>
  <si>
    <t>WaterEnergyBen</t>
  </si>
  <si>
    <t>[(Lifecycle Net Electric Bill Reductions)-(Lifecycle Net Electric Bill Increases)]/Weighted EUL</t>
  </si>
  <si>
    <t>[(Lifecycle Net Gas Bill Reductions)-(Lifecycle Net Gas Bill Increases)]/Weighted EUL</t>
  </si>
  <si>
    <t>[Electric Benefits]+[Water Energy Benefits]+[Lifecycle Electric Bill Increases]+[PAC Cost % Electric]*[Other Benefits]</t>
  </si>
  <si>
    <t>[Gas Benefits]+[Lifecycle Gas Bill Increases]+(1-[PAC Cost % Electric])*[Other Benefits]</t>
  </si>
  <si>
    <t>(Electric PAC Cost) * PAC Cost % Electric + (Lifecycle Net Electric Bill Reductions)</t>
  </si>
  <si>
    <t>(Gas PAC Cost) *(1-PAC Cost % Electric) + (Lifecycle Net Gas Bill Reductions)</t>
  </si>
  <si>
    <t>[Lifecycle Net Therm]* 99976.1 +[Lifecycle Net kWh] *3412.14)/([First Year Net Therm]*99976.1+[First Year Net kWh]*3412.14)</t>
  </si>
  <si>
    <t>Example</t>
  </si>
  <si>
    <t>2024</t>
  </si>
  <si>
    <t>BAY</t>
  </si>
  <si>
    <t>BAYREN02</t>
  </si>
  <si>
    <t>Multi Family</t>
  </si>
  <si>
    <t>Energy Upgrade California</t>
  </si>
  <si>
    <t>Plug Load and Appliances</t>
  </si>
  <si>
    <r>
      <rPr>
        <i/>
        <sz val="11"/>
        <color rgb="FFA5A5A5"/>
        <rFont val="Calibri"/>
      </rPr>
      <t xml:space="preserve">IOU Core, Local Government Partnership, Non-Program, REN/CCA, State Institutional Partnership, Third/Local Party, </t>
    </r>
    <r>
      <rPr>
        <b/>
        <i/>
        <sz val="11"/>
        <color rgb="FFA5A5A5"/>
        <rFont val="Calibri"/>
      </rPr>
      <t xml:space="preserve">OR </t>
    </r>
    <r>
      <rPr>
        <i/>
        <sz val="11"/>
        <color rgb="FFA5A5A5"/>
        <rFont val="Calibri"/>
      </rPr>
      <t>Third-Party Solicited</t>
    </r>
  </si>
  <si>
    <t>Active</t>
  </si>
  <si>
    <t>-118,071</t>
  </si>
  <si>
    <t>87.037</t>
  </si>
  <si>
    <t>200,240</t>
  </si>
  <si>
    <t>-288.820</t>
  </si>
  <si>
    <t>60.926</t>
  </si>
  <si>
    <t>Field Name</t>
  </si>
  <si>
    <t>Program Group</t>
  </si>
  <si>
    <t>Statewide Program</t>
  </si>
  <si>
    <t>Program Status</t>
  </si>
  <si>
    <t>First Year Gross kWh</t>
  </si>
  <si>
    <t>First Year Gross kW</t>
  </si>
  <si>
    <t>First Year Gross Therm</t>
  </si>
  <si>
    <t>First Year Net kWh</t>
  </si>
  <si>
    <t>First Year Net kW</t>
  </si>
  <si>
    <t>First Year Net Therm</t>
  </si>
  <si>
    <t>Lifecycle Net kWh</t>
  </si>
  <si>
    <t>Lifecycle Net Therm</t>
  </si>
  <si>
    <t>Lifecycle Net Elec CO2</t>
  </si>
  <si>
    <t>Lifecycle Net Gas CO2</t>
  </si>
  <si>
    <t>Total System Benefit</t>
  </si>
  <si>
    <t>Total System Benefit Gross</t>
  </si>
  <si>
    <t>Budget</t>
  </si>
  <si>
    <t>TRC Cost</t>
  </si>
  <si>
    <t>PAC Cost</t>
  </si>
  <si>
    <t>Electric Benefits</t>
  </si>
  <si>
    <t>Gas Benefits</t>
  </si>
  <si>
    <t>Other Benefits</t>
  </si>
  <si>
    <t>First Year Net Elec CO2</t>
  </si>
  <si>
    <t>First Year Net Gas CO2</t>
  </si>
  <si>
    <t>On Bill Financing Program Costs</t>
  </si>
  <si>
    <t>Lifecycle Net Electric Bill Reductions</t>
  </si>
  <si>
    <t>Lifecycle Net Gas Bill Reductions</t>
  </si>
  <si>
    <t>Lifecycle Net Electric Bill Increases</t>
  </si>
  <si>
    <t>Lifecycle Net Gas Bill Increases</t>
  </si>
  <si>
    <t>Water-Energy Benefits</t>
  </si>
  <si>
    <t>PAC Cost % Electric</t>
  </si>
  <si>
    <t>Average Annual Electric Bill Savings</t>
  </si>
  <si>
    <t>Average Annual Gas Bill Savings</t>
  </si>
  <si>
    <t>RIM Benefit Electric</t>
  </si>
  <si>
    <t>RIM Benefit Gas</t>
  </si>
  <si>
    <t>RIM Cost Electric</t>
  </si>
  <si>
    <t>RIM Cost Gas</t>
  </si>
  <si>
    <t>Weighted EUL</t>
  </si>
  <si>
    <t>PCE</t>
  </si>
  <si>
    <t>PCE-03-RES-DI</t>
  </si>
  <si>
    <t>Residential Direct Install</t>
  </si>
  <si>
    <t>equity</t>
  </si>
  <si>
    <t>active</t>
  </si>
  <si>
    <t>PCE-01-IDSM</t>
  </si>
  <si>
    <t>IDSM Program</t>
  </si>
  <si>
    <t>resource_acquisition</t>
  </si>
  <si>
    <t>PCE-02-COM-DI</t>
  </si>
  <si>
    <t>Commercial Direct Install</t>
  </si>
  <si>
    <t>PCE-01-EMV</t>
  </si>
  <si>
    <t>WestLight EM&amp;V</t>
  </si>
  <si>
    <t>Evaluation Measurement and Verification</t>
  </si>
  <si>
    <t>Non-Program</t>
  </si>
  <si>
    <t>evaluation_measurement_verification</t>
  </si>
  <si>
    <t>PCE-01-COM-FM</t>
  </si>
  <si>
    <t>FLEXMarket</t>
  </si>
  <si>
    <t>PCE-03-COM-SEM</t>
  </si>
  <si>
    <t>Non Residential Strategic Energy Management</t>
  </si>
  <si>
    <t>PCE-01-RES-MFSEM</t>
  </si>
  <si>
    <t>Multifamily Strategic Energy Management</t>
  </si>
  <si>
    <t>PCE-02-RES-MP</t>
  </si>
  <si>
    <t>Renters Marketplace</t>
  </si>
  <si>
    <t>PCE_Equity_PortfolioSupport</t>
  </si>
  <si>
    <t>Equity Portfolio Support</t>
  </si>
  <si>
    <t>PCE_MS_Portfolio_Support</t>
  </si>
  <si>
    <t>Market Support Portfolio Support</t>
  </si>
  <si>
    <t>market_support</t>
  </si>
  <si>
    <t>PCE_RA_Portfolio_Support</t>
  </si>
  <si>
    <t>Resource Acquisition Portfolio Support</t>
  </si>
  <si>
    <t>PCE-01-WET-REF</t>
  </si>
  <si>
    <t>Refrigerant Workforce Education and Training (WET)</t>
  </si>
  <si>
    <t>Workforce Education and Training</t>
  </si>
  <si>
    <t>Summarizes total cost recovery requests for program administrators, including EM&amp;V, oversight, and offsets from unspent funds, incorporating budgets for IOUs, RENs, and CCAs.</t>
  </si>
  <si>
    <t xml:space="preserve">Table 7.3 - PA 2028-2031 Total Cost Recovery Request, Including REN/CCA and Other Costs </t>
  </si>
  <si>
    <t>Line</t>
  </si>
  <si>
    <t>Portfolio Administrator</t>
  </si>
  <si>
    <t>(a) PA Programs</t>
  </si>
  <si>
    <t>(b) ED Portfolio Oversight</t>
  </si>
  <si>
    <t>(c) EMV PA</t>
  </si>
  <si>
    <t>(d) EMV ED</t>
  </si>
  <si>
    <r>
      <rPr>
        <b/>
        <sz val="11"/>
        <color theme="1"/>
        <rFont val="Calibri"/>
      </rPr>
      <t xml:space="preserve">(e) Unspent &amp; Uncommitted Funds for </t>
    </r>
    <r>
      <rPr>
        <b/>
        <sz val="11"/>
        <color rgb="FFFF0000"/>
        <rFont val="Calibri"/>
      </rPr>
      <t>2024-2027</t>
    </r>
    <r>
      <rPr>
        <b/>
        <sz val="11"/>
        <color theme="1"/>
        <rFont val="Calibri"/>
      </rPr>
      <t xml:space="preserve"> Offset(2)</t>
    </r>
  </si>
  <si>
    <t>(f) Total</t>
  </si>
  <si>
    <t>SoCal REN</t>
  </si>
  <si>
    <t>IOU only: enter budget from REN/CCA</t>
  </si>
  <si>
    <t>SD REN</t>
  </si>
  <si>
    <t>N REN</t>
  </si>
  <si>
    <t>CCR REN</t>
  </si>
  <si>
    <t>3C-REN</t>
  </si>
  <si>
    <t>I-REN</t>
  </si>
  <si>
    <t>Bay-REN</t>
  </si>
  <si>
    <t>Total REN</t>
  </si>
  <si>
    <t>DO NOT ENTER DATA: formula summing lines 1-8</t>
  </si>
  <si>
    <t>MCE</t>
  </si>
  <si>
    <t>Total CCA</t>
  </si>
  <si>
    <t>DO NOT ENTER DATA: formula summing lines 10-11</t>
  </si>
  <si>
    <t>Total (IOU +REN +CCA)</t>
  </si>
  <si>
    <t>Total amount (rows 1, 9, and 12) to be requested in IOU's PPP advice letter for their programs, RENs and CCAs in their service territory</t>
  </si>
  <si>
    <t>Column</t>
  </si>
  <si>
    <t>Column Item Description</t>
  </si>
  <si>
    <t xml:space="preserve">Instructions for Data </t>
  </si>
  <si>
    <t>a</t>
  </si>
  <si>
    <t>PA Programs</t>
  </si>
  <si>
    <t>Represents cost recovery by PA</t>
  </si>
  <si>
    <t>b</t>
  </si>
  <si>
    <t xml:space="preserve">ED Portfolio Oversight </t>
  </si>
  <si>
    <t>Represents cost recovery for ED Portfolio Oversight as approved in D.23-06-055</t>
  </si>
  <si>
    <t>c</t>
  </si>
  <si>
    <t>EMV PA</t>
  </si>
  <si>
    <t>Represents cost recovery for PA EMV budget, excluding cost recovery for Energy Division EMV</t>
  </si>
  <si>
    <t>d</t>
  </si>
  <si>
    <t>EMV ED</t>
  </si>
  <si>
    <t>IOU only: represents cost recovery on behalf of IOU PA and RENs/CCAs as RENs/CCAs do not receive invoices for EMV from Energy Division</t>
  </si>
  <si>
    <t>e</t>
  </si>
  <si>
    <t>Unspent &amp; Uncommitted Funds for 2024-2027 Offset</t>
  </si>
  <si>
    <t xml:space="preserve">Enter unspent &amp; uncommitted funds that would offset 2024-2027 cost recovery from pre-2024.  Enter as a negative  number. </t>
  </si>
  <si>
    <t>f</t>
  </si>
  <si>
    <t>DO NOT ENTER DATA: formula summing cost recovery amounts</t>
  </si>
  <si>
    <t>Provides cumulative and annual projections of energy efficiency expenditures across key budget categories, comparing actual and planned spending against regulatory caps and performance targets. Caps are only applicable over the 4-year period, not annually.</t>
  </si>
  <si>
    <t>Most fields are populated from other tabs. Complete the light blue fields accordingly.
The Percent of Budget (item d) is  as directed in the Energy Efficiency Policy Manual Version 6 dated April 2020, Appendix C,  the denominator used to calculate is the sum of the IOU and third party PA Admin, Marketing, and Direct Implementation Non-Incentives costs (line 11).</t>
  </si>
  <si>
    <t>Table 8 - Caps &amp; Targets [1]</t>
  </si>
  <si>
    <t>Budget Category</t>
  </si>
  <si>
    <t>Expenditures</t>
  </si>
  <si>
    <t>Cap &amp; Target Performance</t>
  </si>
  <si>
    <t xml:space="preserve">(a) Non-Third Party Qualifying Costs </t>
  </si>
  <si>
    <t xml:space="preserve">(b) Third Party Qualifying Costs </t>
  </si>
  <si>
    <t xml:space="preserve">(c) Total Portfolio
</t>
  </si>
  <si>
    <t>(d) Percent of Budget</t>
  </si>
  <si>
    <t>(e) Cap Percentage</t>
  </si>
  <si>
    <t>(f) Target %</t>
  </si>
  <si>
    <t xml:space="preserve">Instructions - By Program Year; Workbooks </t>
  </si>
  <si>
    <t>Cumulative</t>
  </si>
  <si>
    <t>Administrative Costs</t>
  </si>
  <si>
    <t>DO NOT ENTER DATA: header row</t>
  </si>
  <si>
    <t>Calculated from Tab 4.1, Program Data. Alternatively, enter non-third party qualifying and third party qualifying portions of the annual PA program administrative budget, per EE Policy Manual cost category definition, excluding target exempt programs and non-PA third party &amp; partnership administrative costs. 10% cap requirement based on D. 09-09-047 is set for IOU only.</t>
  </si>
  <si>
    <t>Non-PA Third Party &amp; Partnership</t>
  </si>
  <si>
    <r>
      <rPr>
        <sz val="11"/>
        <color rgb="FFFF0000"/>
        <rFont val="Calibri"/>
      </rPr>
      <t>Calculated</t>
    </r>
    <r>
      <rPr>
        <sz val="11"/>
        <color rgb="FFFF0000"/>
        <rFont val="Calibri"/>
      </rPr>
      <t xml:space="preserve"> </t>
    </r>
    <r>
      <rPr>
        <sz val="11"/>
        <color rgb="FFFF0000"/>
        <rFont val="Calibri"/>
      </rPr>
      <t>non-third party qualifying and third party qualifying portions of cumulative third-party program administrative budget, per EE Policy Manual cost category definition, excluding target exempt programs. New Third party program definition per D.16-08-019, OP 10. For Row 3 of this table, the "Third Party &amp; Partnership" administrative costs under the "Non-Third Party Qualifying Costs" column are costs for programs that met the old Third Party definition prior to the transition to the new third party definition.</t>
    </r>
  </si>
  <si>
    <t xml:space="preserve">PA &amp; Non-PA Target Exempt Programs </t>
  </si>
  <si>
    <t>Enter non-third party qualifying and third party qualifying portions of cumulative target exempt program administrative budget, per EE Policy Manual cost category definition. Target Exempt Programs include: Emerging Technologies, Workforce Education &amp; Training, Strategic Energy Resources (SER) program, 3P Placeholder for Public LGPs, and Codes &amp; Standards programs (excluding Building Codes Advocacy, Appliance Standards Advocacy and National Standards Advocacy).</t>
  </si>
  <si>
    <r>
      <rPr>
        <b/>
        <sz val="11"/>
        <color theme="1"/>
        <rFont val="Calibri"/>
      </rPr>
      <t>Marketing and Outreach Costs</t>
    </r>
    <r>
      <rPr>
        <b/>
        <sz val="11"/>
        <color rgb="FFFF0000"/>
        <rFont val="Calibri"/>
      </rPr>
      <t xml:space="preserve"> </t>
    </r>
  </si>
  <si>
    <t>Enter non-third party qualifying and third party qualifying portions  Marketing and Outreach budget</t>
  </si>
  <si>
    <t xml:space="preserve">Direct Implementation Costs </t>
  </si>
  <si>
    <t>Incentives and Rebates</t>
  </si>
  <si>
    <t>Enter non-third party qualifying and third party qualifying portions of cumulative incentives and rebates budget, per EE Policy Manual cost category definition.</t>
  </si>
  <si>
    <t>Non Incentives and Non Rebates</t>
  </si>
  <si>
    <t>Enter non-third party qualifying and third party qualifying portions of cumulative direct implementation non-incentive budget, per EE Policy Manual cost category definition, excluding target exempt programs</t>
  </si>
  <si>
    <t xml:space="preserve">Target Exempt (Non Incentives and Non Rebates) </t>
  </si>
  <si>
    <t>Enter non-third party qualifying and third party qualifying portions of cumulative target exempt program direct implementation non-incentive budget, per EE Policy Manual cost category definition</t>
  </si>
  <si>
    <t>EM&amp;V Costs (PA and ED)</t>
  </si>
  <si>
    <t>For IOUs, EM&amp;V costs only includes IOU's Total EM&amp;V budget (PA + ED) and does not include REN or CCAs EM&amp;V budget. For RENs &amp; CCAs, include EM&amp;V-PA Budget and EM&amp;V-ED = $0 . The EM&amp;V percentage is based on PA's total portfolio budget (from line 11) RENs, and CCAs</t>
  </si>
  <si>
    <t>10a</t>
  </si>
  <si>
    <t>Enter cumulative EM&amp;V PA budget</t>
  </si>
  <si>
    <t>10b</t>
  </si>
  <si>
    <t>Enter cumulative EM&amp;V ED budget for IOU only (IOUs should exclude REN/CCA portions of EM&amp;V ED budget since 4% EM&amp;V budget cap applies to each PA's portfolio budget).</t>
  </si>
  <si>
    <r>
      <rPr>
        <b/>
        <sz val="11"/>
        <color theme="1"/>
        <rFont val="Calibri"/>
      </rPr>
      <t>PA Spending Budget Request</t>
    </r>
    <r>
      <rPr>
        <sz val="11"/>
        <color theme="1"/>
        <rFont val="Calibri"/>
      </rPr>
      <t xml:space="preserve"> (excluding OBF Loan Pool Additions and excluding ED Portfolio Oversight)</t>
    </r>
  </si>
  <si>
    <t>DO NOT ENTER DATA: formula summing lines 1-10</t>
  </si>
  <si>
    <t xml:space="preserve">Total Third-Party Qualifying Costs </t>
  </si>
  <si>
    <t>IOU PA's percentage for Third-Party Implementer Contracts uses as its denominator the PA's Spending Budget Request (PA Program and EM&amp;V), excluding RENs, CCAs, and OBF Loan Pool.  IOU's Third-Party Implementer Contracts (as defined per D.16-08-019, OP 10) includes third-party contract and incentive budgets and statewide qualifying contract and incentive budgets.</t>
  </si>
  <si>
    <t xml:space="preserve">OBF Loan Pool Addition </t>
  </si>
  <si>
    <t xml:space="preserve">EnterOBF loan pool addition </t>
  </si>
  <si>
    <r>
      <rPr>
        <b/>
        <sz val="11"/>
        <color theme="1"/>
        <rFont val="Calibri"/>
      </rPr>
      <t xml:space="preserve">PA Spending Budget Request </t>
    </r>
    <r>
      <rPr>
        <sz val="11"/>
        <color theme="1"/>
        <rFont val="Calibri"/>
      </rPr>
      <t>(excluding ED Portfolio Oversight)</t>
    </r>
    <r>
      <rPr>
        <b/>
        <vertAlign val="superscript"/>
        <sz val="11"/>
        <color theme="1"/>
        <rFont val="Calibri"/>
      </rPr>
      <t xml:space="preserve"> </t>
    </r>
  </si>
  <si>
    <t>DO NOT ENTER DATA: formula summing lines 11 and 12</t>
  </si>
  <si>
    <t>ED Portfolio Oversight</t>
  </si>
  <si>
    <t>Enter IOU SW % share of $1M annual ED Portfolio Oversight Group budget per OP9 from D.23-06-055 "Commission staff require additional consulting and technical support resources in order to perform adequate portfolio oversight. $1 million annually in reimbursable funding from IOUs should be made available to Commission
staff for this purpose"</t>
  </si>
  <si>
    <t>EE-Funded IDSM</t>
  </si>
  <si>
    <t>Enter cumulative budget for EE funds toward multi-DER programs per D.23-06-055 OP 29</t>
  </si>
  <si>
    <t>Multi-DER IDSM</t>
  </si>
  <si>
    <t xml:space="preserve"> D.23-06-055 OP 29: Portfolio administrators (PAs) may set aside up to 2.5 percent, or $4 million, whichever is greater, up to a maximum of $15 million, from within their total budgets during 2024-2027 approved in this decision to fund innovative integrated demand-side management projects, including ongoing load-shifting that is not event-based. Energy efficiency funding shall not be used for rebating capital costs of non-efficiency technologies, except as already provided for electric panel upgrades in Decisions 19‑08‑009 and 23-04-035.</t>
  </si>
  <si>
    <t>DO NOT ENTER DATA: formula summing lines 14-17</t>
  </si>
  <si>
    <t>[1] WestLight populated this table manually due to inaccurate values pulled from formulas.</t>
  </si>
  <si>
    <t>1. FTE Calculation:
-Enter FTE values for each functional group under the "FTE" rows.
2. Labor Costs:
-Input labor budget estimates (in dollars) for each functional group under the "Budget" rows labeled as "Labor".
-Ensure consistency with FTE values where applicable.
3.Non-Labor Costs:
-Include all relevant non-labor budget items such as third-party implementers, contracts, IT, facilities, and incentives.
-Use the appropriate functional group and category (e.g., “Program Implementation”, “IT”, “Call Center”).
4. Incentives:
Separate incentive budgets into:
-PA-implemented and Other Contracts Program Implementation
-Third Party Programs (as defined in D.16-08-019, OP 10)
-Values should match those in line 7 in Tab 8 Cap &amp; Target and totals aggregated from Tab 4.1 for years 2028-2031
5. IT Costs:
-All IT-related costs should be entered under the "IT" functional group, regardless of whether they are labor or non-labor.
6. Portfolio Analytics:
-Although SDG&amp;E does not have a centralized Portfolio Analytics group, enter any analytics-related staffing or costs under this category if applicable.
7. Other Costs:
-Use the “Other (collected through GRC)” row for any additional costs not captured in the labor or non-labor categories.
-Cross-reference with other tabs as needed.
8. Total Rows:
-Ensure that total FTE and budget values are correctly summed for each year.</t>
  </si>
  <si>
    <t>PORTFOLIO &amp; SECTOR STAFFING</t>
  </si>
  <si>
    <t>Expense Type</t>
  </si>
  <si>
    <t>Functional Group</t>
  </si>
  <si>
    <t>Type (2)</t>
  </si>
  <si>
    <t>Labor</t>
  </si>
  <si>
    <t>FTE</t>
  </si>
  <si>
    <t>Program Management</t>
  </si>
  <si>
    <t>Customer Application/Rebate/Incentive Processing</t>
  </si>
  <si>
    <t>Customer Project Inspections</t>
  </si>
  <si>
    <t>ME&amp;O (Local)</t>
  </si>
  <si>
    <t xml:space="preserve">Portfolio Analytics </t>
  </si>
  <si>
    <t>Non-Labor</t>
  </si>
  <si>
    <r>
      <rPr>
        <sz val="11"/>
        <color theme="1"/>
        <rFont val="Calibri"/>
      </rPr>
      <t xml:space="preserve">Third-Party Implementer </t>
    </r>
    <r>
      <rPr>
        <sz val="11"/>
        <color theme="1"/>
        <rFont val="Calibri"/>
      </rPr>
      <t>(as defined per D.16-08-019, OP 10)</t>
    </r>
  </si>
  <si>
    <t>Local/Government Partnerships Contracts</t>
  </si>
  <si>
    <t>Other Contracts</t>
  </si>
  <si>
    <t>Program Implementation</t>
  </si>
  <si>
    <t>Engineering services</t>
  </si>
  <si>
    <t>Facilities</t>
  </si>
  <si>
    <t>Incentives--(PA-implemented and Other Contracts Program Implementation) Programs</t>
  </si>
  <si>
    <t>Incentives--Third Party Program  (as defined per D.16-08-019, OP 10)</t>
  </si>
  <si>
    <t xml:space="preserve">Labor + Non-Labor </t>
  </si>
  <si>
    <t>Other (collected through GRC)</t>
  </si>
  <si>
    <t>Check with other tabs</t>
  </si>
  <si>
    <t>This tab lists all metrics and indicators used to track energy efficiency program performance, including common, equity, market support, and REN-specific Unique Value Metrics (UVMs).</t>
  </si>
  <si>
    <r>
      <rPr>
        <sz val="11"/>
        <color rgb="FF000000"/>
        <rFont val="Calibri"/>
      </rPr>
      <t xml:space="preserve">1. Data Entry:
For each metric or indicator, complete the following columns:
-Index: Unique identifier for each entry
-Name: Descriptive title of the metric or indicator
-Type of Data Point: Choose from Common, Equity, Market Support, or UVM
-Type: Specify whether it is a Metric or Indicator
-Primary Sector: Indicate the relevant sector (e.g., Residential, Commercial, Public)
-Segment: Identify the applicable segment (e.g., Resource Acquisition, Market Support, Equity, Codes &amp; Standards)
-Units of Measurement: Use consistent units (e.g., kWh, Therms, MT CO2eq, Count, Percent)
-Description: Provide a concise explanation of the metric’s purpose or calculation
-Columns L - AA are to be filled in </t>
    </r>
    <r>
      <rPr>
        <b/>
        <sz val="11"/>
        <color rgb="FF000000"/>
        <rFont val="Calibri"/>
      </rPr>
      <t>IF the index is a metric.</t>
    </r>
    <r>
      <rPr>
        <sz val="11"/>
        <color rgb="FF000000"/>
        <rFont val="Calibri"/>
      </rPr>
      <t xml:space="preserve"> L is the baseline year and should be a value such as "2016" or "2024", Columns M-O are the numerator (column N), denominator (column O), and baseline value (column M). Fill in columns N and O for percentages, otherwise leave N and O blank and put the value in M. Fill in the 2025 value (column P) and all forecast values (columns Q-AA). If the index is an indicator, leave columns L-AA blank.
- Methodology: Describe how the index will be measured
- Key Definition: Add useful language here so anyone can understand what is being measured and how it is measured (additional information that can support the methodology).
- Proxy Explanation: Fill in if using a proxy within the measurement, otherwise leave blank
2. RENs – UVM Requirement:
- All RENs must ensure that their Unique Value Metrics (UVMs) are fully listed in this tab. These are not pre-populated and must be added manually. UVMs should reflect REN-specific contributions that are not captured by common metrics or the equity or market support indicators.
- Use the index format of [REN]_UVM_xx where [REN] is the appropriate letters for the REN and xx begins at 01 and goes through 99
- create a name for the index and fill in all other columns where Type of Data is UVM and Type can be either a metric or an indicator. If labeled as a metric, be sure to include data in columns L-AA.
3. Reference:
- Refer to E-5351 and other relevant CPUC guidance documents for definitions and expectations related to metrics and indicators.
- This tab includes only those metrics and indicators that E-5351 includes for reporting. All metrics/indicators with the label of "pause" or "remove" under the CPUC Determination column in E-5351 Appendix B are not included herein.</t>
    </r>
  </si>
  <si>
    <t>BP Metrics</t>
  </si>
  <si>
    <t>Market Support and Equity Segment Indicators and Metrics</t>
  </si>
  <si>
    <r>
      <rPr>
        <b/>
        <sz val="11"/>
        <color theme="1"/>
        <rFont val="Calibri"/>
      </rPr>
      <t xml:space="preserve">Index </t>
    </r>
    <r>
      <rPr>
        <i/>
        <sz val="10"/>
        <color theme="1"/>
        <rFont val="Calibri"/>
      </rPr>
      <t>(use this index now)</t>
    </r>
  </si>
  <si>
    <r>
      <rPr>
        <b/>
        <sz val="11"/>
        <color theme="1"/>
        <rFont val="Calibri"/>
      </rPr>
      <t xml:space="preserve">Index in E-5351 </t>
    </r>
    <r>
      <rPr>
        <i/>
        <sz val="10"/>
        <color theme="1"/>
        <rFont val="Calibri"/>
      </rPr>
      <t>(for mapping purposes only)</t>
    </r>
  </si>
  <si>
    <t>Name</t>
  </si>
  <si>
    <t>Edit Summary (since previous issuance of BPA template)</t>
  </si>
  <si>
    <t>Type of Data Point
(Common, Equity, Market Support, Unique Value Metric (RENs only))</t>
  </si>
  <si>
    <t>Type (Metric, Indicator)</t>
  </si>
  <si>
    <t>Segment (Resource Acquisition, Market Support, Equity, Codes &amp; Standards)</t>
  </si>
  <si>
    <t>Units of Measurement</t>
  </si>
  <si>
    <t>Baseline Year</t>
  </si>
  <si>
    <t>Baseline Number</t>
  </si>
  <si>
    <t>Baseline Numerator</t>
  </si>
  <si>
    <t>Baseline Denominator</t>
  </si>
  <si>
    <t>Achievement in 2024</t>
  </si>
  <si>
    <t>Forecast 2025</t>
  </si>
  <si>
    <t>Forecast 2026</t>
  </si>
  <si>
    <t>Forecast 2027</t>
  </si>
  <si>
    <t>Forecast 2028</t>
  </si>
  <si>
    <t>Forecast 2029</t>
  </si>
  <si>
    <t>Forecast 2030</t>
  </si>
  <si>
    <t>Forecast 2031</t>
  </si>
  <si>
    <t>Forecast 2032</t>
  </si>
  <si>
    <t>Forecast 2033</t>
  </si>
  <si>
    <t>Forecast 2034</t>
  </si>
  <si>
    <t>Forecast 2035</t>
  </si>
  <si>
    <t>Methodology</t>
  </si>
  <si>
    <t>Key Definitions</t>
  </si>
  <si>
    <t>Proxy Explanation</t>
  </si>
  <si>
    <t>CO2-equivalent of net annual kWh savings</t>
  </si>
  <si>
    <t>Changed from indicator to metric to match E-5351</t>
  </si>
  <si>
    <t>Common</t>
  </si>
  <si>
    <t>Metric</t>
  </si>
  <si>
    <t>Portfolio Level (PL)– All Sectors</t>
  </si>
  <si>
    <t>Any segment that claims savings except C&amp;S</t>
  </si>
  <si>
    <t>MT CO2eq</t>
  </si>
  <si>
    <t>Greenhouse gasses (MT CO2eq) Net kWh savings, reported on an annual basis</t>
  </si>
  <si>
    <t>Anticipated 2028</t>
  </si>
  <si>
    <t>N/A</t>
  </si>
  <si>
    <t>CET output</t>
  </si>
  <si>
    <t>First year annual kW gross</t>
  </si>
  <si>
    <t>No change</t>
  </si>
  <si>
    <t>Indicator</t>
  </si>
  <si>
    <t>First year annual and lifecycle ex‐ante (pre‐evaluation) gas, electric, and demand savings (gross and net)</t>
  </si>
  <si>
    <t>First year annual kW net</t>
  </si>
  <si>
    <t>First year annual kWh gross</t>
  </si>
  <si>
    <t>First year annual kWh net</t>
  </si>
  <si>
    <t>First year annual Therm gross</t>
  </si>
  <si>
    <t>First year annual Therm net</t>
  </si>
  <si>
    <t>Changed from metric to indicator to match E-5351</t>
  </si>
  <si>
    <t>Lifecycle ex-ante kWh gross</t>
  </si>
  <si>
    <t>Lifecycle ex-ante kWh net</t>
  </si>
  <si>
    <t>Lifecycle ex-ante Therm gross</t>
  </si>
  <si>
    <t>Lifecycle ex-ante Therm net</t>
  </si>
  <si>
    <t>First year annual kW gross in Disadvantaged Communities</t>
  </si>
  <si>
    <t>First year annual and lifecycle ex‐ante (pre‐evaluation) gas, electric, and demand savings (gross and net) in disadvantaged communities</t>
  </si>
  <si>
    <t>First year annual kW net in Disadvantaged Communities</t>
  </si>
  <si>
    <t>First year annual kWh gross in Disadvantaged Communities</t>
  </si>
  <si>
    <t>First year annual kWh net in Disadvantaged Communities</t>
  </si>
  <si>
    <t>First year annual Therm gross in Disadvantaged Communities</t>
  </si>
  <si>
    <t>First year annual Therm net in Disadvantaged Communities</t>
  </si>
  <si>
    <t>Lifecycle ex-ante kWh gross in Disadvantaged Communities</t>
  </si>
  <si>
    <t>Lifecycle ex-ante kWh net in Disadvantaged Communities</t>
  </si>
  <si>
    <t>Lifecycle ex-ante Therm gross in Disadvantaged Communities</t>
  </si>
  <si>
    <t>Lifecycle ex-ante Therm net in Disadvantaged Communities</t>
  </si>
  <si>
    <t>First year annual kW gross in Hard-to-Reach Markets</t>
  </si>
  <si>
    <t>First year annual and lifecycle ex‐ante (pre‐evaluation) gas, electric, and demand savings (gross and net) in hard‐to‐reach markets</t>
  </si>
  <si>
    <t>First year annual kW net in Hard-to-Reach Markets</t>
  </si>
  <si>
    <t>First year annual kWh gross in Hard-to-Reach Markets</t>
  </si>
  <si>
    <t>First year annual kWh net in Hard-to-Reach Markets</t>
  </si>
  <si>
    <t>First year annual Therm gross in Hard-to-Reach Markets</t>
  </si>
  <si>
    <t>First year annual Therm net in Hard-to-Reach Markets</t>
  </si>
  <si>
    <t>Lifecycle ex-ante kWh gross in Hard-to-Reach Markets</t>
  </si>
  <si>
    <t>Lifecycle ex-ante kWh net in Hard-to-Reach Markets</t>
  </si>
  <si>
    <t>Lifecycle ex-ante Therm gross in Hard-to-Reach Markets</t>
  </si>
  <si>
    <t>Lifecycle ex-ante Therm net in Hard-to-Reach Markets</t>
  </si>
  <si>
    <t>Residential (RSF)</t>
  </si>
  <si>
    <t>First year annual and lifecycle ex‐ante (pre‐evaluation) gas, electric, and demand savings (gross and net) for Single Family Customers</t>
  </si>
  <si>
    <t>100% of PCE-03-RES-DI + 50% PCE-02-RES-MP</t>
  </si>
  <si>
    <t>Average lifecycle ex-ante kWh net savings per participant - Opt-in - Downstream</t>
  </si>
  <si>
    <t>Lifecycle NET kWh</t>
  </si>
  <si>
    <t>Average savings per participant in opt‐in and opt‐out programs (broken down by downstream, midstream and upstream, as feasible)</t>
  </si>
  <si>
    <t>Average lifecycle ex-ante Therm net savings per participant - Opt-in - Downstream</t>
  </si>
  <si>
    <t>Lifecycle NET Therms</t>
  </si>
  <si>
    <t>First year annual kW gross - In Unit</t>
  </si>
  <si>
    <t>Residential Sector – Multi-family (RMF)</t>
  </si>
  <si>
    <t>First year annual and lifecycle ex‐ante (pre‐evaluation) gas, electric, and demand savings (gross and net) for multifamily customers (in‐unit, common area, and master metered accounts)</t>
  </si>
  <si>
    <t>First year annual kW net - In Unit</t>
  </si>
  <si>
    <t>First year annual kWh gross - In Unit</t>
  </si>
  <si>
    <t>First year annual kWh net - In Unit</t>
  </si>
  <si>
    <t>First year annual Therm gross - In Unit</t>
  </si>
  <si>
    <t>First year annual Therm net - In Unit</t>
  </si>
  <si>
    <t>Lifecycle ex-ante kWh gross - In Unit</t>
  </si>
  <si>
    <t>50% forecasted savings for PCE-01-RES-MFSEM + 50% PCE-02-RES-MP</t>
  </si>
  <si>
    <t>Lifecycle ex-ante kWh net - In Unit</t>
  </si>
  <si>
    <t>Lifecycle ex-ante Therm gross - In Unit</t>
  </si>
  <si>
    <t>Lifecycle ex-ante Therm net - In Unit</t>
  </si>
  <si>
    <t>First year annual kW gross - Master Metered</t>
  </si>
  <si>
    <t>First year annual kW net - Master Metered</t>
  </si>
  <si>
    <t>First year annual kWh gross - Master Metered</t>
  </si>
  <si>
    <t>First year annual kWh net - Master Metered</t>
  </si>
  <si>
    <t>First year annual Therm gross - Master Metered</t>
  </si>
  <si>
    <t>First year annual Therm net - Master Metered</t>
  </si>
  <si>
    <t>Lifecycle ex-ante kWh gross - Master Metered</t>
  </si>
  <si>
    <t xml:space="preserve">-   </t>
  </si>
  <si>
    <t>10% forecasted savings for PCE-01-RES-MFSEM</t>
  </si>
  <si>
    <t>Lifecycle ex-ante kWh net - Master Metered</t>
  </si>
  <si>
    <t>Lifecycle ex-ante Therm gross - Master Metered</t>
  </si>
  <si>
    <t>Lifecycle ex-ante Therm net - Master Metered</t>
  </si>
  <si>
    <t>First year annual kW gross - Common Area</t>
  </si>
  <si>
    <t>First year annual kW net - Common Area</t>
  </si>
  <si>
    <t>First year annual kWh gross - Common Area</t>
  </si>
  <si>
    <t>First year annual kWh net - Common Area</t>
  </si>
  <si>
    <t>First year annual Therm gross - Common Area</t>
  </si>
  <si>
    <t>First year annual Therm net - Common Area</t>
  </si>
  <si>
    <t>Lifecycle ex-ante kWh gross - Common Area</t>
  </si>
  <si>
    <t>40% forecasted savings for PCE-01-RES-MFSEM</t>
  </si>
  <si>
    <t>Lifecycle ex-ante kWh net - Common Area</t>
  </si>
  <si>
    <t>Lifecycle ex-ante Therm gross - Common Area</t>
  </si>
  <si>
    <t>Lifecycle ex-ante Therm net - Common Area</t>
  </si>
  <si>
    <t>100% forecasted savings for PCE-01-RES-MFSEM + 50% PCE-02-RES-MP</t>
  </si>
  <si>
    <t>Lifecycle ex-ante kWh net per project (building)</t>
  </si>
  <si>
    <t>Energy savings (kWh, kw, therms) per project (building)</t>
  </si>
  <si>
    <t>Lifecycle ex-ante Therm net per project (building)</t>
  </si>
  <si>
    <t>Lifecycle ex-ante kWh net per project (property)</t>
  </si>
  <si>
    <t>Average savings per participant Savings per project (property)</t>
  </si>
  <si>
    <t>Lifecycle ex-ante Therm net per project (property)</t>
  </si>
  <si>
    <t>Commercial Sector (C)</t>
  </si>
  <si>
    <t>kW</t>
  </si>
  <si>
    <t>kWh</t>
  </si>
  <si>
    <t>Therm</t>
  </si>
  <si>
    <t>Percent first year annual kW gross</t>
  </si>
  <si>
    <t>Percent</t>
  </si>
  <si>
    <t>First year annual and lifecycle ex‐ante (pre‐evaluation) gas, electric, and demand savings (gross and net) as a percentage of overall sectoral usage</t>
  </si>
  <si>
    <t>Percent first year annual kW net</t>
  </si>
  <si>
    <t>Percent first year annual kWh gross</t>
  </si>
  <si>
    <t>Percent first year annual kWh net</t>
  </si>
  <si>
    <t>Percent first year annual Therm gross</t>
  </si>
  <si>
    <t>Percent first year annual Therm net</t>
  </si>
  <si>
    <t>Percent of total projects utilizing Normalized Metered Energy Consumption (NMEC) to estimate savings</t>
  </si>
  <si>
    <t>Fraction of total projects utilizing Normalized Metered Energy Consumption (NMEC) to estimate savings</t>
  </si>
  <si>
    <t>Percent of total savings (gross kWh and therm) derived from NMEC analysis</t>
  </si>
  <si>
    <t>Fraction of total savings (gross kWh and therm) derived from NMEC analysis</t>
  </si>
  <si>
    <t>Percent Improvement in trade ally satisfaction</t>
  </si>
  <si>
    <t>Improvement in trade ally satisfaction</t>
  </si>
  <si>
    <t>Public Sector (P)</t>
  </si>
  <si>
    <t>First year annual and lifecycle ex‐ante (pre‐evaluation) gas, electric, and demand savings (gross and net) across Public Sector programs</t>
  </si>
  <si>
    <t>Greenhouse gasses (MT CO2eq) based on net lifecycle kWh and Therms savings, reported on an annual basis, incorporating average fuel/technology mix</t>
  </si>
  <si>
    <t>Percent annual net kW per project building or facility</t>
  </si>
  <si>
    <t>Percent annual NET kW</t>
  </si>
  <si>
    <t>Average percent energy savings (kWh, kw, therms) per project building or facility</t>
  </si>
  <si>
    <t>Percent annual net kWh per project building or facility</t>
  </si>
  <si>
    <t>Percent annual NET kWh</t>
  </si>
  <si>
    <t>Percent annual net Therms per project building or facility</t>
  </si>
  <si>
    <t>Percent annual NET Therms</t>
  </si>
  <si>
    <t>Total program‐backed financing distributed to Public Sector customers requiring repayment</t>
  </si>
  <si>
    <t>$</t>
  </si>
  <si>
    <t>Total program‐backed financing distributed to Public Sector customers requiring repayment (i.e., loans, OBF)</t>
  </si>
  <si>
    <t>Industrial (I)</t>
  </si>
  <si>
    <t>First year annualized and lifecycle ex‐ante (pre‐evaluation) gas, electric, and demand savings (gross and net) in industrial sector</t>
  </si>
  <si>
    <t>Agricultural (A)</t>
  </si>
  <si>
    <t>First year and lifecycle ex ante (pre‐evaluation) annualized gas, electric, and demand savings in agriculture sector, gross and net</t>
  </si>
  <si>
    <t>Net GWh savings</t>
  </si>
  <si>
    <t>Codes &amp; Standards (CS)</t>
  </si>
  <si>
    <t>C&amp;S only</t>
  </si>
  <si>
    <t>Net GWh</t>
  </si>
  <si>
    <t>Net Energy Savings: GWH</t>
  </si>
  <si>
    <t>Net MMTherms savings</t>
  </si>
  <si>
    <t>Net MMTherms</t>
  </si>
  <si>
    <t>Net Energy Savings: MM Therms</t>
  </si>
  <si>
    <t>Net MW savings</t>
  </si>
  <si>
    <t>Net MW</t>
  </si>
  <si>
    <t>Net Energy Savings: MW</t>
  </si>
  <si>
    <t>The number of local government Reach Codes implemented (this is a joint IOU and REN effort)</t>
  </si>
  <si>
    <t>Count</t>
  </si>
  <si>
    <t>Number of training activities (classes, webinars) held, number of market actors participants by segment (e.g. building officials, builders, architects, etc.) and the the total size (number of the target audience) by sector. (M) Number of training activities</t>
  </si>
  <si>
    <t>Changed sector to cross cutting and segment to market support</t>
  </si>
  <si>
    <t xml:space="preserve">Market Support </t>
  </si>
  <si>
    <t>Number of training activities (classes, webinars) held, number of market actors participants by segment (e.g. building officials, builders, architects, etc.) and the the total size (number of the target audience) by sector. (M) Number of participants</t>
  </si>
  <si>
    <t>Increase in code compliance knowledge pre/post training</t>
  </si>
  <si>
    <t>Score</t>
  </si>
  <si>
    <t>Number and percent of jurisdictions with staff participating in an Energy Policy Forum</t>
  </si>
  <si>
    <t>Number of TPMs initiated (gas and electric combined), including one technology-focused pilot (TFP) TPM</t>
  </si>
  <si>
    <t>Emerging Technologies (ET)</t>
  </si>
  <si>
    <t>ETP Only</t>
  </si>
  <si>
    <t>Number of TPMs initiated (gas and electric combined), including one technology-focused pilot (TFP) TPM *This number will be updated once all third party contracts have been awarded.</t>
  </si>
  <si>
    <t>Number of TPMs updated</t>
  </si>
  <si>
    <t>Count of TPMs</t>
  </si>
  <si>
    <t>Number of TPMs updated *This number will be updated once all third party contracts have been awarded.</t>
  </si>
  <si>
    <t>Number of projects initiated</t>
  </si>
  <si>
    <t>Count of Projects</t>
  </si>
  <si>
    <t>Number of projects initiated *This number will be updated once all third party contracts have been awarded.</t>
  </si>
  <si>
    <t>Number of outreach events with technology developers with products &lt;1 year from commercialization, including new technology vendors, manufacturers, and entrepreneurs</t>
  </si>
  <si>
    <t>Count of Events</t>
  </si>
  <si>
    <t>Number of outreach events with technology developers with products &lt;1 year from commercialization, including new technology vendors, manufacturers, and entrepreneurs. *This number will be updated once all third party contracts have been awarded.</t>
  </si>
  <si>
    <t>Number of outreach events with technology developers with products &lt;5 years from commercialization, including new technology vendors, manufacturers, and entrepreneurs</t>
  </si>
  <si>
    <t>Number of outreach events with technology developers with products &lt;5 years from commercialization, including new technology vendors, manufacturers, and entrepreneurs. *This number will be updated once all third party contracts have been awarded.</t>
  </si>
  <si>
    <t>Number of projects initiated with cooperation from other internal IOU programs associated with each Technology-focused Pilot</t>
  </si>
  <si>
    <t>Count of TFPs</t>
  </si>
  <si>
    <t>Number of projects initiated with cooperation from other internal IOU programs associated with each Technology-focused Pilot *This number will be updated once all third party contracts have been awarded.</t>
  </si>
  <si>
    <t>Number of Technology-Focused Pilot (TFP) initiated as part of the TFP TPM</t>
  </si>
  <si>
    <t>Number of Technology-Focused Pilot (TFP) initiated as part of the TFP TPM. *This number will be updated once all third party contracts have been awarded.</t>
  </si>
  <si>
    <t>Number and source (as reported by submitter) of project ideas submitted OUTSIDE OF the annual TPM research planning process by PA</t>
  </si>
  <si>
    <t>Count of project ideas by PA</t>
  </si>
  <si>
    <t>Number and source (as reported by submitter) of project ideas submitted OUTSIDE OF the annual TPM research planning process, for these categories of sources: PA, national lab, manufacturer, entrepreneur, etc.) *The PAs believe this is not suited for a metric with targets because ETP does not control the number of submissions nor their sources. Targets are set in a way to avoid forcing ETP to arbitrarily change existing processes in a way that may negatively impact the effectiveness of the program. Targets and sources may be updated in collaboration with ED after all 3P contracts are awarded.</t>
  </si>
  <si>
    <t>Number and source (as reported by submitter) of project ideas submitted OUTSIDE OF the annual TPM research planning process by National Lab</t>
  </si>
  <si>
    <t>Count of project ideas by national labs</t>
  </si>
  <si>
    <t>Number and source (as reported by submitter) of project ideas submitted OUTSIDE OF the annual TPM research planning process by Manufacturer</t>
  </si>
  <si>
    <t>Count of project ideas by manufacturers</t>
  </si>
  <si>
    <t>Number and source (as reported by submitter) of project ideas submitted OUTSIDE OF the annual TPM research planning process by Entrepreneur</t>
  </si>
  <si>
    <t>Count of project ideas by entrepreneurs</t>
  </si>
  <si>
    <t>ETP-T7a Number and source (as reported by submitter) of project ideas submitted AS PART OF the annual TPM research planning process by PA</t>
  </si>
  <si>
    <t>Number and source (as reported by submitter) of project ideas submitted AS PART OF the annual TPM research planning process, for these categories of sources: PA, national lab, manufacturer, entrepreneur, etc.) *The PAs believe this is not suited for a metric with targets because ETP does not control the number of submissions nor their sources. Targets are set in a way to avoid forcing ETP to arbitrarily change existing processes in a way that may negatively impact the effectiveness of the program. Targets and sources may be updated in collaboration with ED after all 3P contracts are awarded.</t>
  </si>
  <si>
    <t>Number and source (as reported by submitter) of project ideas submitted AS PART OF the annual TPM research planning process by National Lab</t>
  </si>
  <si>
    <t>Number and source (as reported by submitter) of project ideas submitted AS PART OF the annual TPM research planning process by Manufacturer</t>
  </si>
  <si>
    <t>Number and source (as reported by submitter) of project ideas submitted AS PART OF the annual TPM research planning process by Entrepreneur</t>
  </si>
  <si>
    <t>EQ01a</t>
  </si>
  <si>
    <t>EQ1</t>
  </si>
  <si>
    <t>Count of equity target participants in equity targeted segment, by sector</t>
  </si>
  <si>
    <t>Added by sector</t>
  </si>
  <si>
    <t>For res sector only provide number of all unique premise accounts served by the program and annually provide the number of unique premise accounts per year multiplied by the average household population</t>
  </si>
  <si>
    <t>EQ01b</t>
  </si>
  <si>
    <t>EQ01c</t>
  </si>
  <si>
    <t>EQ01d</t>
  </si>
  <si>
    <t>EQ01e</t>
  </si>
  <si>
    <t>EQ01f</t>
  </si>
  <si>
    <t>EQ02a</t>
  </si>
  <si>
    <t>EQ2</t>
  </si>
  <si>
    <t>Sum of equity target participants’ expected first-year bill savings in equity segment, by sector</t>
  </si>
  <si>
    <t>PAs to develop and implement a common methodology all PAs will use for estimating bill savings.</t>
  </si>
  <si>
    <t>EQ02b</t>
  </si>
  <si>
    <t>EQ02c</t>
  </si>
  <si>
    <t>EQ02d</t>
  </si>
  <si>
    <t>EQ02e</t>
  </si>
  <si>
    <t>EQ02f</t>
  </si>
  <si>
    <t>EQ03a</t>
  </si>
  <si>
    <t>EQ3</t>
  </si>
  <si>
    <t>Count of equity target participants in market support segment, by sector</t>
  </si>
  <si>
    <t>See note on EQ01</t>
  </si>
  <si>
    <t>EQ03b</t>
  </si>
  <si>
    <t>EQ03c</t>
  </si>
  <si>
    <t>EQ03d</t>
  </si>
  <si>
    <t>EQ03e</t>
  </si>
  <si>
    <t>EQ03f</t>
  </si>
  <si>
    <t>EQ04a</t>
  </si>
  <si>
    <t>EQ4</t>
  </si>
  <si>
    <t>Count of equity target participants in resource acquisition segment, by sector</t>
  </si>
  <si>
    <t>EQ04b</t>
  </si>
  <si>
    <t>EQ04c</t>
  </si>
  <si>
    <t>EQ04d</t>
  </si>
  <si>
    <t>EQ04e</t>
  </si>
  <si>
    <t>EQ04f</t>
  </si>
  <si>
    <t>EQ05a</t>
  </si>
  <si>
    <t>EQ5</t>
  </si>
  <si>
    <t>Sum of all equity segment participants’ greenhouse gas reductions (in tons of carbon dioxide equivalent) in equity segment - First year gross</t>
  </si>
  <si>
    <t>E-5351 requested all values, added lines to allow for this input as well as by sector</t>
  </si>
  <si>
    <t>GHG</t>
  </si>
  <si>
    <t>First year net and gross as well as lifecycle net and gross (claimable savings only for CO2 from both elec and gas)</t>
  </si>
  <si>
    <t>EQ05b</t>
  </si>
  <si>
    <t>Sum of all equity segment participants’ greenhouse gas reductions (in tons of carbon dioxide equivalent) in equity segment - First year net</t>
  </si>
  <si>
    <t>EQ05c</t>
  </si>
  <si>
    <t>Sum of all equity segment participants’ greenhouse gas reductions (in tons of carbon dioxide equivalent) in equity segment - lifecycle gross</t>
  </si>
  <si>
    <t>EQ05d</t>
  </si>
  <si>
    <t>Sum of all equity segment participants’ greenhouse gas reductions (in tons of carbon dioxide equivalent) in equity segment - lifecycle net</t>
  </si>
  <si>
    <t>EQ05e</t>
  </si>
  <si>
    <t>EQ05f</t>
  </si>
  <si>
    <t>EQ05g</t>
  </si>
  <si>
    <t>EQ05h</t>
  </si>
  <si>
    <t>EQ05i</t>
  </si>
  <si>
    <t>EQ05j</t>
  </si>
  <si>
    <t>EQ05k</t>
  </si>
  <si>
    <t>EQ05l</t>
  </si>
  <si>
    <t>EQ05m</t>
  </si>
  <si>
    <t>EQ05n</t>
  </si>
  <si>
    <t>EQ05o</t>
  </si>
  <si>
    <t>EQ05p</t>
  </si>
  <si>
    <t>EQ05q</t>
  </si>
  <si>
    <t>EQ05r</t>
  </si>
  <si>
    <t>EQ05s</t>
  </si>
  <si>
    <t>EQ05t</t>
  </si>
  <si>
    <t>EQ05u</t>
  </si>
  <si>
    <t>EQ05v</t>
  </si>
  <si>
    <t>EQ05w</t>
  </si>
  <si>
    <t>EQ05x</t>
  </si>
  <si>
    <t>EQ06a</t>
  </si>
  <si>
    <t>EQ6</t>
  </si>
  <si>
    <t>Sum of all equity segment participants’ kilowatt hour (kWh) savings in equity segment - first year gross</t>
  </si>
  <si>
    <t>First year net and gross as well as lifecycle net and gross (claimable savings only)</t>
  </si>
  <si>
    <t>EQ06b</t>
  </si>
  <si>
    <t>Sum of all equity segment participants’ kilowatt hour (kWh) savings in equity segment - first year net</t>
  </si>
  <si>
    <t>EQ06c</t>
  </si>
  <si>
    <t>Sum of all equity segment participants’ kilowatt hour (kWh) savings in equity segment - lifecycle gross</t>
  </si>
  <si>
    <t>EQ06d</t>
  </si>
  <si>
    <t>Sum of all equity segment participants’ kilowatt hour (kWh) savings in equity segment - lifecycle net</t>
  </si>
  <si>
    <t>EQ06e</t>
  </si>
  <si>
    <t>EQ06f</t>
  </si>
  <si>
    <t>EQ06g</t>
  </si>
  <si>
    <t>EQ06h</t>
  </si>
  <si>
    <t>EQ06i</t>
  </si>
  <si>
    <t>EQ06j</t>
  </si>
  <si>
    <t>EQ06k</t>
  </si>
  <si>
    <t>EQ06l</t>
  </si>
  <si>
    <t>EQ06m</t>
  </si>
  <si>
    <t>EQ06n</t>
  </si>
  <si>
    <t>EQ06o</t>
  </si>
  <si>
    <t>EQ06p</t>
  </si>
  <si>
    <t>EQ06q</t>
  </si>
  <si>
    <t>EQ06r</t>
  </si>
  <si>
    <t>EQ06s</t>
  </si>
  <si>
    <t>EQ06t</t>
  </si>
  <si>
    <t>EQ06u</t>
  </si>
  <si>
    <t>EQ06v</t>
  </si>
  <si>
    <t>EQ06w</t>
  </si>
  <si>
    <t>EQ06x</t>
  </si>
  <si>
    <t>EQ07a</t>
  </si>
  <si>
    <t>EQ7</t>
  </si>
  <si>
    <t>Sum of all equity segment participants’ kW savings in equity segment - first year gross</t>
  </si>
  <si>
    <t>First year net and gross (claimable savings only)</t>
  </si>
  <si>
    <t>EQ07b</t>
  </si>
  <si>
    <t>Sum of all equity segment participants’ kW savings in equity segment - first year net</t>
  </si>
  <si>
    <t>EQ07c</t>
  </si>
  <si>
    <t>EQ07d</t>
  </si>
  <si>
    <t>EQ07e</t>
  </si>
  <si>
    <t>EQ07f</t>
  </si>
  <si>
    <t>EQ07g</t>
  </si>
  <si>
    <t>EQ07h</t>
  </si>
  <si>
    <t>EQ07i</t>
  </si>
  <si>
    <t>EQ07j</t>
  </si>
  <si>
    <t>EQ07k</t>
  </si>
  <si>
    <t>EQ07l</t>
  </si>
  <si>
    <t>EQ08a</t>
  </si>
  <si>
    <t>EQ8</t>
  </si>
  <si>
    <t>Sum of all equity segment participants’ therm savings in equity segment - first year gross</t>
  </si>
  <si>
    <t>EQ08b</t>
  </si>
  <si>
    <t>Sum of all equity segment participants’ therm savings in equity segment - first year net</t>
  </si>
  <si>
    <t>EQ08c</t>
  </si>
  <si>
    <t>Sum of all equity segment participants’ therm savings in equity segment - lifecycle gross</t>
  </si>
  <si>
    <t>EQ08d</t>
  </si>
  <si>
    <t>Sum of all equity segment participants’ therm savings in equity segment - lifecycle net</t>
  </si>
  <si>
    <t>EQ08e</t>
  </si>
  <si>
    <t>EQ08f</t>
  </si>
  <si>
    <t>EQ08g</t>
  </si>
  <si>
    <t>EQ08h</t>
  </si>
  <si>
    <t>EQ08i</t>
  </si>
  <si>
    <t>EQ08j</t>
  </si>
  <si>
    <t>EQ08k</t>
  </si>
  <si>
    <t>EQ08l</t>
  </si>
  <si>
    <t>EQ08m</t>
  </si>
  <si>
    <t>EQ08n</t>
  </si>
  <si>
    <t>EQ08o</t>
  </si>
  <si>
    <t>EQ08p</t>
  </si>
  <si>
    <t>EQ08q</t>
  </si>
  <si>
    <t>EQ08r</t>
  </si>
  <si>
    <t>EQ08s</t>
  </si>
  <si>
    <t>EQ08t</t>
  </si>
  <si>
    <t>EQ08u</t>
  </si>
  <si>
    <t>EQ08v</t>
  </si>
  <si>
    <t>EQ08w</t>
  </si>
  <si>
    <t>EQ08x</t>
  </si>
  <si>
    <t>EQ09a</t>
  </si>
  <si>
    <t>EQ9</t>
  </si>
  <si>
    <t>Sum of all equity segment participants’ TSB in equity segment</t>
  </si>
  <si>
    <t>Claimable savings only</t>
  </si>
  <si>
    <t>EQ09b</t>
  </si>
  <si>
    <t>EQ09c</t>
  </si>
  <si>
    <t>EQ09d</t>
  </si>
  <si>
    <t>EQ09e</t>
  </si>
  <si>
    <t>EQ09f</t>
  </si>
  <si>
    <t>EQ10a</t>
  </si>
  <si>
    <t>EQ10</t>
  </si>
  <si>
    <t>Median of equity target participants’ expected first-year bill savings in equity segment by sector</t>
  </si>
  <si>
    <t>EQ10b</t>
  </si>
  <si>
    <t>EQ10c</t>
  </si>
  <si>
    <t>EQ10d</t>
  </si>
  <si>
    <t>EQ10e</t>
  </si>
  <si>
    <t>EQ10f</t>
  </si>
  <si>
    <t>EQ11a</t>
  </si>
  <si>
    <t>EQ11</t>
  </si>
  <si>
    <t>Percent of hard-to-reach customer participants in portfolio, by residential single family / multi-family and commercial sector</t>
  </si>
  <si>
    <t>All segments except C&amp;S</t>
  </si>
  <si>
    <t>% HTR customers in portfolio = (HTR customer participants / All customer participants) by building type for residential and commercial sectors</t>
  </si>
  <si>
    <t>EQ11b</t>
  </si>
  <si>
    <t>EQ11c</t>
  </si>
  <si>
    <t>EQ12a</t>
  </si>
  <si>
    <t>EQ12</t>
  </si>
  <si>
    <t>Percent of disadvantaged community customer participants in portfolio, by residential single-family / multi-family and commercial sector</t>
  </si>
  <si>
    <t>% DAC customers in portfolio = (DAC customer participants / All customer participants) by building type for residential and commercial sectors</t>
  </si>
  <si>
    <t>EQ12b</t>
  </si>
  <si>
    <t>EQ12c</t>
  </si>
  <si>
    <t>EQ13a</t>
  </si>
  <si>
    <t>EQ13</t>
  </si>
  <si>
    <t>Percent of equity target participants in equity segment, by sector</t>
  </si>
  <si>
    <t>EQ13b</t>
  </si>
  <si>
    <t>EQ13c</t>
  </si>
  <si>
    <t>EQ13d</t>
  </si>
  <si>
    <t>EQ13e</t>
  </si>
  <si>
    <t>EQ13f</t>
  </si>
  <si>
    <t>MS01</t>
  </si>
  <si>
    <t>MS1</t>
  </si>
  <si>
    <t>Number of partners by type and purposes</t>
  </si>
  <si>
    <t>Changed segment to include C&amp;S for clarity. (Resolution E-5351 indicates all portfolio)</t>
  </si>
  <si>
    <t>All segments (including C&amp;S)</t>
  </si>
  <si>
    <t>NA - name is description</t>
  </si>
  <si>
    <t>MS02</t>
  </si>
  <si>
    <t>MS2</t>
  </si>
  <si>
    <t>Dollar value of non-ratepayer in-kind funds/contributions utilized via partnerships</t>
  </si>
  <si>
    <t>MS03a</t>
  </si>
  <si>
    <t>MS3</t>
  </si>
  <si>
    <t>Percent of participation relative to eligible target population for curriculum</t>
  </si>
  <si>
    <t>MS03b</t>
  </si>
  <si>
    <t>MS03c</t>
  </si>
  <si>
    <t>MS03d</t>
  </si>
  <si>
    <t>MS03e</t>
  </si>
  <si>
    <t>MS03f</t>
  </si>
  <si>
    <t>MS04a</t>
  </si>
  <si>
    <t>MS4</t>
  </si>
  <si>
    <t>Percent of total WE&amp;T program participants that meet the definition of disadvantaged worker</t>
  </si>
  <si>
    <t>MS04b</t>
  </si>
  <si>
    <t>MS04c</t>
  </si>
  <si>
    <t>MS04d</t>
  </si>
  <si>
    <t>MS04e</t>
  </si>
  <si>
    <t>MS04f</t>
  </si>
  <si>
    <t>MS05a</t>
  </si>
  <si>
    <t>MS5</t>
  </si>
  <si>
    <t>Number of career and workforce readiness participants who have been employed for 12 months after receiving the training</t>
  </si>
  <si>
    <t>MS05b</t>
  </si>
  <si>
    <t>MS05c</t>
  </si>
  <si>
    <t>MS05d</t>
  </si>
  <si>
    <t>MS05e</t>
  </si>
  <si>
    <t>MS05f</t>
  </si>
  <si>
    <t>MS06</t>
  </si>
  <si>
    <t>MS6</t>
  </si>
  <si>
    <t>Prior year percentage of new measures added to the portfolio that were previously emerging technology program (ETP) technologies</t>
  </si>
  <si>
    <t>Changed sector to portfolio to match E-5351; changed to all segments except C&amp;S</t>
  </si>
  <si>
    <t>MS07</t>
  </si>
  <si>
    <t>MS7</t>
  </si>
  <si>
    <t>Prior year number of new measures added to the portfolio that were previously ETP technologies</t>
  </si>
  <si>
    <t>MS08</t>
  </si>
  <si>
    <t>MS8</t>
  </si>
  <si>
    <t>Prior year percentage of new codes or standards that were previously ETP technologies</t>
  </si>
  <si>
    <t>MS09</t>
  </si>
  <si>
    <t>MS9</t>
  </si>
  <si>
    <t>Prior year number of new codes and standards that were previously ETP technologies</t>
  </si>
  <si>
    <t>MS10a</t>
  </si>
  <si>
    <t>MS10</t>
  </si>
  <si>
    <t>Savings (lifecycle net kWh, kWh, and therms) of measures currently in the portfolio that were supported by ETP, added since 2009. Ex ante with gross and net for all measures, with ex post where available</t>
  </si>
  <si>
    <t>Changed sector to show portfolio level, added lines for ex-ante savings; changed segment to all segments with savings</t>
  </si>
  <si>
    <t>MS10b</t>
  </si>
  <si>
    <t>MS10c</t>
  </si>
  <si>
    <t>MS10d</t>
  </si>
  <si>
    <t>MS10e</t>
  </si>
  <si>
    <t>MS10f</t>
  </si>
  <si>
    <t>MS11</t>
  </si>
  <si>
    <t>Number of new, validated technologies recommended to the California Technical Forum</t>
  </si>
  <si>
    <t>MS12a</t>
  </si>
  <si>
    <t>MS12</t>
  </si>
  <si>
    <t>Cost-effectiveness of a technology prior to market support program relative to cost-effectiveness of a technology after intervention by the market support programs (percentage change in cost-effectiveness)</t>
  </si>
  <si>
    <t>MS12b</t>
  </si>
  <si>
    <t>MS12c</t>
  </si>
  <si>
    <t>MS12d</t>
  </si>
  <si>
    <t>MS12e</t>
  </si>
  <si>
    <t>MS12f</t>
  </si>
  <si>
    <t>MS14a</t>
  </si>
  <si>
    <t>MS14</t>
  </si>
  <si>
    <t>Number of unique participants by sector that complete training</t>
  </si>
  <si>
    <t>MS14b</t>
  </si>
  <si>
    <t>MS14c</t>
  </si>
  <si>
    <t>MS14d</t>
  </si>
  <si>
    <t>MS14e</t>
  </si>
  <si>
    <t>MS14f</t>
  </si>
  <si>
    <t>MS18</t>
  </si>
  <si>
    <t>Percentage of partners that have taken action supporting energy efficiency by type</t>
  </si>
  <si>
    <t>Taken action refers to what the partners have done to advance their shared purpose (as defined by examples that include but are not limited to: 1) deliver EE products, 2) outreach, 3) education, 4) job training, 5) deversify funding options, 8) program enrollment)
Type related to the type of partner as defined by 1) community-based organization/non-profit, 2) contractor, 3) government / public agency, 4) other. Note that the EMSWG did not clarify whether a contractor means a building/construction contractor or a consulting contractor.
Denominator for this indicator should be the total number of all partners. The total number of all partners is not fixed over time.
Percentage is the number of partners that have takend action / total number of all partners.</t>
  </si>
  <si>
    <t>MS19a</t>
  </si>
  <si>
    <t>MS19</t>
  </si>
  <si>
    <t>Number of contractors (that serve in the portfolio administrator service areas) with knowledge and trained by relevant market support programs to provide quality installations that optimize energy efficiency</t>
  </si>
  <si>
    <t>MS19b</t>
  </si>
  <si>
    <t>MS19c</t>
  </si>
  <si>
    <t>MS19d</t>
  </si>
  <si>
    <t>MS19e</t>
  </si>
  <si>
    <t>MS19f</t>
  </si>
  <si>
    <t>MS20</t>
  </si>
  <si>
    <t>Assessed value of the partnership by partners</t>
  </si>
  <si>
    <t>TBD</t>
  </si>
  <si>
    <t>Partnership defined as: 1. Agreement between at least two entities to engage in a mutually beneficial relationship within thecontext of EE products,services, education, and/ortraining 2. The partnership may or may not be legally contracted 3. In cases where a partnership is not contracted, PAs have other documents/materials demonstrating agreement to work together.</t>
  </si>
  <si>
    <t>BAY_UVM_01</t>
  </si>
  <si>
    <t>Example of a BayREN UVM, indicate sector(s) for which relevant</t>
  </si>
  <si>
    <t>UVM</t>
  </si>
  <si>
    <t xml:space="preserve">Flat file version of the program card tables in the narrative. </t>
  </si>
  <si>
    <t>Populate cells from Program Cards in EE Portfolio Application Template Narrative. PAs can use this template to populate the narrative.</t>
  </si>
  <si>
    <t>Program Card</t>
  </si>
  <si>
    <t>New/Existing</t>
  </si>
  <si>
    <t>Expected Program Duration</t>
  </si>
  <si>
    <t>Portfolio Segment</t>
  </si>
  <si>
    <t>Program Implementer Type</t>
  </si>
  <si>
    <t xml:space="preserve">Third-Party Program Implementer (applicable to IOUs only): </t>
  </si>
  <si>
    <t>Applicable Sector</t>
  </si>
  <si>
    <t>Customer Group(s)</t>
  </si>
  <si>
    <t>Sector Challenge</t>
  </si>
  <si>
    <t>Sector Opportunity</t>
  </si>
  <si>
    <t xml:space="preserve">Brief Program Description: (Including customer target, program strategies employed, expected program outcome) </t>
  </si>
  <si>
    <t>Known Equity Concerns in Selected Markets (if applicable)</t>
  </si>
  <si>
    <t>Proposed Solutions to Equity Concerns (if applicable)</t>
  </si>
  <si>
    <t>Intervention Strategy</t>
  </si>
  <si>
    <t>Delivery Type</t>
  </si>
  <si>
    <t>Measurement and Verification Methods</t>
  </si>
  <si>
    <t>Program Total System Benefit (TSB) for 2028-2031</t>
  </si>
  <si>
    <t>Proposed Annual Budgets for 2028-2031</t>
  </si>
  <si>
    <t>Cost Effectiveness for 2028-2031</t>
  </si>
  <si>
    <t>Anticipated Directional and Scale Changes in Budget (2032-2035)</t>
  </si>
  <si>
    <t>Market actors Necessary for Success</t>
  </si>
  <si>
    <t>High Level Description of Delivery Workforce Including Necessary Scale and Its Risks</t>
  </si>
  <si>
    <t>Near-term Program Output(s) (1-4 years)</t>
  </si>
  <si>
    <t>Long Term Outcome (5-10 years)</t>
  </si>
  <si>
    <t>Does this Program Interact with Others Programs in the this PA's Porftolio? If so, descrbe</t>
  </si>
  <si>
    <t>Program Metrics and Indicators (KPIs)</t>
  </si>
  <si>
    <t xml:space="preserve">Does the program utilize Integrated Demand Side Management (IDSM)? </t>
  </si>
  <si>
    <t>Link to Existing Implementation Plan</t>
  </si>
  <si>
    <t>Example/List of Options</t>
  </si>
  <si>
    <t xml:space="preserve">
Sample Residential Program</t>
  </si>
  <si>
    <t>SCE-XX-RES-001A</t>
  </si>
  <si>
    <t>New</t>
  </si>
  <si>
    <t>2028 - onwards</t>
  </si>
  <si>
    <t>(Resource Acquisition, Market Support, Equity, Codes and Standards)</t>
  </si>
  <si>
    <t>(IOU Core, Third-Party Solicited, REN, CCA)</t>
  </si>
  <si>
    <t>Example Implementer Company (if Third-Party Solicited is selected in previous column)</t>
  </si>
  <si>
    <t xml:space="preserve">(e.g., Residential, commercial, industrial, agricultural, public or cross-cutting, etc.)  If multi-sector, provide estimated allocation based on % of program budget for each sector) </t>
  </si>
  <si>
    <t>Single Family Residential</t>
  </si>
  <si>
    <t>Existing single-family homes remain inefficient and costly to implement</t>
  </si>
  <si>
    <t>Increased participation in EE program and adoption of EE measures</t>
  </si>
  <si>
    <t>The Sample Residential Program focuses on implementing behavior intervention strategies designed to help customers understand and manage their household energy use. The SR Program also offers single family residential customers incentives or direct installation of HVAC, lighting, water heating, etc. measures.</t>
  </si>
  <si>
    <t>High population of HTR customers spread over a broad geographic region</t>
  </si>
  <si>
    <t>Explore remote, virtual options to engage with customers; select appropriate vendors ready to serve this region</t>
  </si>
  <si>
    <t xml:space="preserve"> (e.g., SEM, MAP, Direct Install, Incentive/rebate, Finance, Audit, Technical Assistance, Advocacy, Training, Marketing and Outreach/Information)</t>
  </si>
  <si>
    <t>(e.g., Manufactured Upstream, Midstream-Distributor, Midstream-Retail, Downstream, Downstream - Direct Install, Codes &amp; Standards)</t>
  </si>
  <si>
    <t xml:space="preserve"> (e.g., Deemed, Custom, NMEC – Population, NMEC – Site, SEM M&amp;V, Randomized Controlled Trial (RCT), Other)</t>
  </si>
  <si>
    <t xml:space="preserve">2028:
2029:
2030:
2031:
</t>
  </si>
  <si>
    <t>TRC: 1.5
PAC: 1.8</t>
  </si>
  <si>
    <t>Anticipate an increase in budget for this program for the 2032-2035 period, dependent on program performance.</t>
  </si>
  <si>
    <t>Home Depot</t>
  </si>
  <si>
    <t>Workforce requirements include cashiers, delivery drivers, etc.  There are high quantities of these workers in place.  A closure or suspension of regular services of one or more major retailers could pose a risk to program effectiveness.</t>
  </si>
  <si>
    <t xml:space="preserve">Install EE equipment in XXX SF homes during program implementation period. </t>
  </si>
  <si>
    <t>Move 50% of the single-family market to high efficiency equipment</t>
  </si>
  <si>
    <t xml:space="preserve">Yes, this PA offers two programs in the residential sector. This example residential program is complemented by a third-party multifamily program. Both programs are coordinating and sharing best practices on monthly program management calls. </t>
  </si>
  <si>
    <t>(These could include metrics tracked in program contracts and can be inclusive of Equity or Market Support Indicators, any program KPIs, or metrics other than TSB. Examples could include homes electrified, WE&amp;T trainings held, etc.)</t>
  </si>
  <si>
    <t xml:space="preserve">EE/DR, Multi-DER IDSM, other or none </t>
  </si>
  <si>
    <t>Link to CEDARS IP</t>
  </si>
  <si>
    <t xml:space="preserve">Multifamily Strategic Energy Management </t>
  </si>
  <si>
    <t>Multifamily property owners and managers</t>
  </si>
  <si>
    <t>-Split incentives between property owners and tenants
-Awareness of operational energy savings opportunities
-Engaging owners and property managers to invest in energy upgrades
-Technology adoption barriers that discourage adoption, especially among less tech-savvy populations"</t>
  </si>
  <si>
    <t>-Address funding and capacity constraints by offering incentives and hands-on energy coaching
-Overcome the split incentive barrier by engaging both property managers and tenants in educational campaigns
-Building buy-in with decision makers can facilitate energy and cost savings opportunities for common areas and tenant units
-Identifying IDSM and electrification opportunities to meet summer grid reliability needs
-Highlighting health and comfort co-benefits can motivate broader participation"</t>
  </si>
  <si>
    <t>The program equips multifamily property owners and managers with a dedicated energy coach and access to real-time energy dashboards that identify operational savings and long-term efficiency improvements. Through multi-year Strategic Energy Management (SEM) cohorts, participants engage in energy treasure hunts, peer learning workshops, and tenant education sessions to uncover low- and no-cost opportunities that improve comfort and reduce energy bills. Energy coaches provide ongoing technical assistance, flag electrification readiness, and identify Integrated Demand Side Management (IDSM) opportunities aligned with WestLight’s broader decarbonization and load flexibility goals. Performance-based incentives are provided using site-level NMEC, custom, and deemed pathways, rewarding verified savings and kW reductions. The program targets property owners, managers, and tenants, embedding energy management practices that persist beyond the incentive period. By empowering both building decision-makers and residents, the program builds community resilience, supports affordable housing cost stability, and contributes measurable savings toward statewide GHG reduction and reliability targets.</t>
  </si>
  <si>
    <t>- About a third of low‑ or moderate‑income (LMI) California households live in multifamily buildings, and &gt; 90 % of those households rent rather than own
- Renters, and particularly those in multifamily properties, face high energy burdens (https://www.aceee.org/energy-equity-for-renters)
-Because of the split incentive, opportunities to improve the health, resilience, and efficiency of multifamily communities are often ignored.
- Smaller or independently owned multifamily properties may lack access to capital or technical resources to engage in SEM participation, leading to inequitable uptake across building types.</t>
  </si>
  <si>
    <t>- Address the split incentive barrier by engaging both property owners and tenants through outreach and education that highlight shared cost, comfort, and health benefits.
- Provide dedicated energy coaching and technical assistance for property managers and owners to reduce capacity and knowledge barriers.
- Offer flexible engagement options such as virtual coaching and multilingual materials to reach smaller or equity-serving properties."</t>
  </si>
  <si>
    <t>-Property owner/manager dedicated energy coach offering energy management guidance &amp; technical assistance
-“Treasure hunts” for low to no-cost savings
-Multi-year engagement cohorts
-Real-time access to energy tracking dashboards
-Educational opportunities for tenants
-EE &amp; IDSM measure identification
-Peer-to-peer learning
-Channel opportunities to other resources as needed
-Site-level NMEC, custom, deemed
-Cash incentives"</t>
  </si>
  <si>
    <t>Downstream</t>
  </si>
  <si>
    <t>SEM, Deemed workpapers, Custom calculations, site-level NMEC</t>
  </si>
  <si>
    <t>-2028: $345,800
-2029: $691,600
-2030: $771,400
-2031: $851,200</t>
  </si>
  <si>
    <t>-TRC: 0.94
-PAC: 1.81</t>
  </si>
  <si>
    <r>
      <rPr>
        <sz val="9"/>
        <color rgb="FF000000"/>
        <rFont val="Calibri"/>
      </rPr>
      <t>WestLight will continue to maintain the program at its steady state beyond 2031. For the years 2032-2035, budgets will increase at a moderate</t>
    </r>
    <r>
      <rPr>
        <sz val="9"/>
        <color rgb="FFFF0000"/>
        <rFont val="Calibri"/>
      </rPr>
      <t xml:space="preserve"> </t>
    </r>
    <r>
      <rPr>
        <sz val="9"/>
        <color rgb="FF000000"/>
        <rFont val="Calibri"/>
      </rPr>
      <t>3% to address inflation and to meet increasing customer demand.</t>
    </r>
  </si>
  <si>
    <t>-Third party implementer
-Property owners
-Property management company overseeing MF buildings
- Local contractors
- Tenants</t>
  </si>
  <si>
    <t>- Third-party implementers manage energy coaching, cohort facilitation, and program reporting across multiple properties. Scale: requires a small team of qualified implementers and 3–5 energy coaches to serve 40-60 multifamily sites per cycle. Risks: capacity limits or inconsistent quality control.
- Qualified local contractors perform capital upgrades and retrofits identified through SEM coaching, supporting lighting, HVAC, and system improvements. Risks: limited skilled labor in multifamily on-site service staff or competing workload priorities.</t>
  </si>
  <si>
    <t>-Engage 40-60 multifamily properties in multi-year SEM cohorts by 2031.
-Conduct energy treasure hunts and on-site walkthroughs with dedicated energy coaches to identify operational and behavioral savings opportunities.
-Provide real-time energy dashboards and benchmarking tools to all participating buildings.
-Facilitate peer learning workshops and tenant engagement sessions to share best practices and build community awareness.
-Complete electrification readiness assessments and identify IDSM opportunities for participating sites.
-Refer participants to complementary WestLight and statewide programs supporting deeper energy savings, demand flexibility, and decarbonization.</t>
  </si>
  <si>
    <t>-Building owners, facility types, and communities will benefit from healthier, more efficient, and resilient buildings, achieving lower energy costs through participation in the program.
- MF buildings achieved sustained operational savings and load flexibility
- Building owners, facility staff, and residents embed continuous energy management practices 
-Support WestLight's goal of broad adoption of building decarbonization</t>
  </si>
  <si>
    <t>Yes, provide referrals to the Marketplace program</t>
  </si>
  <si>
    <t>-TRC
-TSB
- Annual and lifetime kW, kWh, and therm savings
- # MF property owner participants
- # equity MF property owner participants
- # Treasure hunts
- # Peer learning workshops
- # EE/IDSM Savings opportunities identified
- # Referrals to decarbonization resources</t>
  </si>
  <si>
    <t>EE/DR:  Integrates energy efficiency, demand response, and electrification strategies through energy coaching, site visits, and peer cohorts to enhance load flexibility and decarbonization in multifamily properties.</t>
  </si>
  <si>
    <t>Implementation Plans for all WestLight programs will be developed after CPUC approval of WestLight’s application and before implementation.</t>
  </si>
  <si>
    <t>Commercial, residential</t>
  </si>
  <si>
    <t>- Technical and administrative barriers in traditional EE programs create high transaction costs that inhibit broad contractor and aggregator participation. 
- Rigid program designs and fixed technology incentives can limit savings potential and participation flexibility, while smaller customers and contractors often lack capacity to navigate complex application processes.
-Limited staff capacity for facilities management, especially in smaller organizations</t>
  </si>
  <si>
    <t>-Reduce burdensome technical and administrative barriers associated with traditional deemed, custom, and site-specific NMEC project development through the streamlined PopNMEC approach
-Provision of tools and resources to acquire customers and calculate savings
-Address “stranded” savings opportunities through inclusion of to-code savings opportunities</t>
  </si>
  <si>
    <t xml:space="preserve">The program offers a flexible, performance-based pathway for aggregators of commercial and residential customers to deliver verified energy savings and grid benefits through a Population Normalized Metered Energy Consumption (PopNMEC) design. This streamlined approach reduces administrative and technical barriers associated with traditional deemed or custom programs, broadening participation for qualified aggregators and contractors. Aggregators receive pay-for-performance (P4P) incentives based on measured savings, encouraging innovation and delivery of optimized load shapes that maximize system benefits. The program integrates IDSM and electrification-ready technologies and leverages automated M&amp;V to verify performance with reduced overhead. Customers benefit from simplified participation, turnkey support, and incentives that promote both cost savings and load flexibility. </t>
  </si>
  <si>
    <t>-Technical and administrative barriers associated with traditional EE programs, with high transaction costs, inhibit broad contractor participation
-Typical EE program offerings have rigid program designs and fixed technology incentives that can limit savings and participation
-Barriers to entry for qualified aggregators
-Limited staff capacity for facilities management, especially in smaller organizations
- Small or minority-owned contractors and aggregators may face capital and qualification hurdles, resulting in underrepresentation during early market phases.</t>
  </si>
  <si>
    <t>-Relieve administrative burdens for contractors and participants through POP NMEC approach
-Turnkey, simplified participation for customers and aggregators
-Address “stranded” savings opportunities through inclusion of to-code savings opportunities
- Maintain transparent, open enrollment criteria so small or emerging aggregators can compete effectively.</t>
  </si>
  <si>
    <t>-P4P to aggregators for measured savings
-Flexibility in measure offerings to optimize benefits
-Integrates IDSM &amp; EE technology offerings
-Automated M&amp;V
-Pop NMEC approach
-Customer targeting tools
-Ongoing performance tracking</t>
  </si>
  <si>
    <t>Pop NMEC</t>
  </si>
  <si>
    <t>-2028: $1,368,000
-2029: $1,425,000
-2030: $1,425,000
-2031: $1,482,000</t>
  </si>
  <si>
    <t>-TRC: 1.01
-PAC: 2.45</t>
  </si>
  <si>
    <t xml:space="preserve">WestLight will continue to maintain the program at its steady state beyond 2031. For the years 2032-2035, budgets will increase at a moderate 3% to address inflation and to meet increasing customer demand.
</t>
  </si>
  <si>
    <t>-Aggregators of commercial &amp; residential customers
-Commercial &amp; residential customers
-Property managers
-POP NMEC M&amp;V provider</t>
  </si>
  <si>
    <t>- Third-party implementer manages the overall FlexMarket platform, participant enrollment systems, and M&amp;V framework. Scale: requires technical staff and data analysts to support over 100 active participants across commercial and residential sectors. Risks: data verification delays or platform performance issues.
- Aggregators recruit customers, coordinate participating contractors, and deliver verified savings through Pop-NMEC. Scale: 10–20 qualified aggregators across WestLight’s service territory ensure portfolio diversity and competition. Risks: market volatility, inconsistent performance, or aggregator attrition.
- Participating contractors perform installation and operational upgrades under aggregator partnerships. Risks: uneven coverage or skill variation.</t>
  </si>
  <si>
    <t>-Onboard aggregator(s) to deliver commercial and residential savings.
- Enroll 140 commercial/residential facilities by 2031.
-Launch automated M&amp;V portal and aggregator reporting tools
-Optimize energy usage for commercial and residential customers by expanding flexible load participation</t>
  </si>
  <si>
    <t>- Aggregators and customers routinely deliver verified savings
- Population-level NMEC and automated M&amp;V approaches become standard, reducing administrative burden and increasing market participation.
- Commercial and residential customers actively manage flexible loads, contributing to peak-demand reduction and local grid reliability.
- Program innovation demonstrates scalable, cost-effective EE and IDSM integration, aligning with WestLight’s innovation and affordability goals.
Ratepayer investments achieve higher value per dollar saved, advancing statewide GHG reduction and cost-effectiveness targets.</t>
  </si>
  <si>
    <t>Yes, provide referrals for projects that do not meet modeling requirements to both Res and Commercial DI</t>
  </si>
  <si>
    <t>-TRC
-TSB
- Annual and lifetime kW, kWh, and therm savings
-# Commercial &amp; Residential Participants
-# Projects completed
-Incentives disbursed to aggregators</t>
  </si>
  <si>
    <t>EE/DR : Combines energy efficiency and demand response through a performance-based Pop-NMEC design that rewards aggregators for verified load reduction and optimized energy use.</t>
  </si>
  <si>
    <t>Equity Residential, small and micro businesses, renters</t>
  </si>
  <si>
    <t>-Renters and small businesses often face limited authority to install larger or permanent equipment upgrades
-Digital marketplaces may exclude customers with limited internet access or low digital literacy
-Navigating multiple incentive programs and eligibility requirements can be confusing
-Language and trust barriers can reduce participation among underrepresented customer groups</t>
  </si>
  <si>
    <t>-Curated product offerings and concierge services simplify decision-making and reduce participation friction
-Stacking incentives across local, state, and federal programs makes clean energy equipment more affordable
-Partnerships with CBOs expand reach to renters, immigrant communities, and small businesses
-Providing portable clean energy options (e.g., plug-in induction stoves, window/portable heat pumps) allows renters to participate without landlord approval</t>
  </si>
  <si>
    <t>The Marketplace program provides equity segment residential customers, renters, and small businesses with streamlined access to discounted, energy-efficient and clean energy equipment through an online marketplace platform that simplifies purchasing and incentive navigation. Participants receive curated product recommendations, multilingual support, and hands-on concierge guidance that reduce confusion and increase trust among underserved and hard-to-reach communities. By integrating local, state, and federal incentive stacking functionality, the platform enhances affordability and accelerates adoption of portable, renter-friendly, and small-business-suitable technologies such as plug-in induction stoves, window heat pumps, and efficient appliances. Partnerships with trusted CBOs expand reach to low-income, immigrant, and linguistically diverse customers, ensuring equitable participation and consumer confidence. Over time, Marketplace aims to normalize equitable, digital access to energy upgrades, reduce participation friction, and contribute to long-term affordability and GHG reduction goals within WestLight's service territory.</t>
  </si>
  <si>
    <t>-Renters and small businesses often face limited authority to install larger or permanent equipment upgrades
-Digital marketplaces may exclude customers with limited internet access or low digital literacy
-Navigating multiple incentive programs and eligibility requirements can be confusing
-Language and trust barriers can reduce participation among underrepresented customer groups
- - Upfront equipment costs can remain a barrier even with incentives, especially for equity and HTR customers.</t>
  </si>
  <si>
    <t>-Simplify customer experience through a curated product list, incentive stacking, and concierge assistance to reduce confusion.
-Partner with trusted CBOs to build awareness, provide multilingual navigation, and expand reach among renters and small businesses.
-Offer renter-friendly, portable products (e.g., plug-in induction stoves, window heat pumps) to bypass landlord approval barriers.</t>
  </si>
  <si>
    <t>-Marketplace with clean energy products to improve comfort, health, and resilience
-Underserved and hard-to-reach community checks
-Incentive stacking
-EE and NEB product offerings
-Pair with WestLight program offerings
-CBO Partnerships
-Concierge equipment selection services
-Equipment recycling, if the budget allows</t>
  </si>
  <si>
    <t>Deemed workpapers where applicable</t>
  </si>
  <si>
    <t>-2028: $912,000
-2029: $950,000
-2030: $950,000
-2031: $988,000</t>
  </si>
  <si>
    <t>-TRC: 0.58
-PAC: 0.93</t>
  </si>
  <si>
    <t>-Multifamily tenant
-Equity segment customers
-Business owner in leased space
-Trusted Community-Based Organizations (CBOs)
- Marketplace platform provider and technical maintenance partner</t>
  </si>
  <si>
    <t>- Marketplace provider manages platform functionality, product listings, and customer support. Scale: platform operations must accommodate hundreds of customer transactions annually. Risks: rising technical maintenance costs or limited system scalability.
- CBO partners conduct outreach, multilingual support, and concierge services for customers. Scale: a network of partners required to provide sufficient coverage across WestLight’s territory. Risks: staffing limitations or coordination complexity.</t>
  </si>
  <si>
    <t>- Launch an online marketplace platform featuring vetted, incentive-eligible clean energy products by 2028.
- Partner with Community-Based Organization(s) (CBOs) to support multilingual outreach and concierge services.
- Reach an estimated 2,600 unique equity customer purchases through the marketplace by 2031.
- Enable stacked incentive functionality across non EE ratepayer funding programs (local, state, federal).
- Deploy concierge support and product education for customers purchasing through the marketplace.
-Provide portable clean energy options (e.g., plug-in induction stoves, window/portable heat pumps) to renters and small businesses</t>
  </si>
  <si>
    <t>- Renters, small businesses, and equity customers gain sustained access to affordable clean energy technologies through an established marketplace platform.
-Reduce energy bills, improve comfort, health, and resilience of customer homes/businesses
- Stacked incentive delivery across multiple funding sources becomes a normalized customer pathway, reducing friction and improving affordability.
-Portable and renter-friendly equipment options become mainstream, helping decarbonize previously underserved market segments.
- CBO partnerships continue to drive trust, multilingual access, and local workforce participation in clean energy adoption.
- Marketplace operations evolve into a replicable, community-based model supporting equitable decarbonization aligned with WestLight's mission and California’s affordability goals.</t>
  </si>
  <si>
    <t>Yes, receive referrals from the Battery Program</t>
  </si>
  <si>
    <t>-TSB
-Annual and lifetime kW, kWh, and therm savings
- # Unique equity customers
- # Discounted purchases
-# Curated product recommendations
- # Concierge service engagements</t>
  </si>
  <si>
    <t>EE/DR: Promotes integrated EE, DR, and electrification by connecting customers with efficient, grid-responsive technologies and enabling incentive stacking across multiple programs.</t>
  </si>
  <si>
    <t>Cross-cutting</t>
  </si>
  <si>
    <t>Contractors</t>
  </si>
  <si>
    <t>-Small, independent contractors are underrepresented in refrigerant recovery and recycling efforts
-These contractors lack access to refrigerant-related technical training, recovery equipment, and awareness of compliance, incentives, and business opportunities; Many also face capital and administrative barriers to entering this emerging market.
-Eligible contractors may need help navigating forms and the resale ecosystem</t>
  </si>
  <si>
    <t>- Offer training and starter kits that lower capital barriers for small and independent contractors to enter the refrigerant recovery and recycling market. 
- Build awareness of compliance, incentive, and resale opportunities through education and partnerships. 
- Establish collaborations with workforce boards and community colleges to deliver micro-certifications, building long-term technical capacity</t>
  </si>
  <si>
    <t>The Workforce, Education, and Training (WET) Refrigerant Program builds local contractor and technician capacity to support California’s climate-aligned refrigerant recovery, recycling, and low-GWP transition goals. Targeting small and independent HVAC contractors and technicians, the program offers no-cost, hands-on training on refrigerant handling, leak detection, compliance, and market access. Participants receive equipment starter kits (e.g., recovery tanks, scales, and recovery machines), guidance on EPA Section 608 certification, and connections to refrigerant buyback and resale pathways that create new small-business revenue streams. By reducing entry barriers and offering credentialing support, the program helps diversify the HVAC workforce and promote equitable participation among small and underrepresented contractors. Partnerships with workforce boards, community colleges, and CBOs extend access to training and micro-certification opportunities. In the long term, this program enables compliance with SB 1013, expands the qualified local contractor base for refrigerant management, and contributes to statewide HFC emissions reduction and economic resilience.</t>
  </si>
  <si>
    <t>- Small, independent contractors are underrepresented in refrigerant recovery and recycling efforts.
- These contractors lack access to refrigerant-related technical training, recovery equipment, and awareness of compliance, incentives, and business opportunities.
- Eligible contractors may need help navigating forms and the resale ecosystem.
- Start-up costs and certification requirements can exclude small or diverse-owned HVAC firms from participating in the refrigerant and energy efficiency market.</t>
  </si>
  <si>
    <t>-Targeting small and independent HVAC businesses, the program offers no-cost training on refrigerant handling, leak detection, compliance, and market access. 
- Participants receive hands-on instruction, help navigating EPA Section 608 certification, and guidance on reclaim credit opportunities and resale pathways, creating new revenue stream potential for participants.​
-Starter kits or tool subsidies to reduce capital barriers
- Entry point to other WestLight programs</t>
  </si>
  <si>
    <t>-Empowers small, independent contractors to enter the refrigerant recovery and resale market, facilitating previously inaccessible revenue streams
-Starter kit for entry (e.g., recovery tanks, scales) to reduce capital barriers
-Partnerships with CBOs/workforce boards to create accessible training and simplified enrollment
-Support SB 1013 compliance</t>
  </si>
  <si>
    <t>Participant surveys</t>
  </si>
  <si>
    <t>-2028: $360,000
-2029: $480,000
-2030: $540,000
-2031: $620,000</t>
  </si>
  <si>
    <t>-TRC: N/A
-PAC: N/A</t>
  </si>
  <si>
    <t>- Third party implementer
-Small, local, diverse independent contractors
-Small and independent HVAC businesses
-Local workforce entities, boards, and CBOs 
-Community college districts</t>
  </si>
  <si>
    <t>- Third-party implementer manages overall program delivery, contractor recruitment, development of tools and resources, training materials, and reporting. Scale: Recruit 75+ local and diverse contractors. Risks: contractor engagement.
- Community colleges and workforce boards provide training and certifications, expanding the skilled labor pool. Risks: low enrollment or outdated curricula. 
- CBOs and trade associations assist with recruitment and outreach to underrepresented contractors. Risks: coordination or funding constraints.</t>
  </si>
  <si>
    <t>- Train and certify 75+ HVAC contractors in refrigerant recovery and resale practices.
- Provide starter kits (recovery tanks, scales, recovery machines) to participants.
-Provide resources for buyback channels that purchase recovered refrigerants
- Create and deliver refrigerant resale and buyback guidance materials for participants.
-Partnerships with workforce boards &amp; community college districts to offer micro certifications</t>
  </si>
  <si>
    <t>- A qualified local contractor workforce routinely performs refrigerant recovery, leak detection, and recycling, ensuring compliance with SB 1013.
- Small and independent HVAC businesses gain lasting revenue streams from low-GWP refrigerant management, strengthening local economies.
- Low-GWP refrigerant use becomes standard practice, reducing high-impact emissions in the HVAC sector.
- Workforce partnerships with colleges and CBOs sustain ongoing certification and career pathways, diversifying and expanding the local labor pool.
- The program contributes to statewide reductions in HFC emissions, advancing WestLight’s climate and equity goals.
- Enhanced local SB 1013 compliance</t>
  </si>
  <si>
    <t>- # local and diverse Contractors trained
- # training activities
-# EPA Section 608 certifications earned
- # starter kits delivered
-# local workforce partnerships established (e.g. colleges, labor unions, etc.)\
-# SB 1013 compliance supported
-# Micro certifications or quick start kits
- Participant satisfaction with training</t>
  </si>
  <si>
    <t>-None</t>
  </si>
  <si>
    <t>Single-family homeowners, renters</t>
  </si>
  <si>
    <t>-Many customers are unaware of EE benefits or eligible offerings, particularly in underserved or hard-to-reach communities
-A fragmented program landscape, causing confusion between ESA, EE, DR, and other programs, can deter customer action
-Renters often cannot authorize upgrades or do not directly benefit from long-term savings, which reduces their participation.</t>
  </si>
  <si>
    <t>-Leverage a trusted CBO or Energy Advisor to provide education, coordinate resources to maximize customer benefits, and streamline customer experience
-Engage with landlords early on to build buy-in on project implementation
-ESA Coordination and co-enrollment pathways can streamline services and improve reach.
-Engage with contractors trained through WestLight’s WET program</t>
  </si>
  <si>
    <t>he Residential Direct Install (DI) Program provides no-cost in-home assessments and direct installation of energy efficiency measures that improve health, comfort, and readiness for whole-home electrification and load flexibility. Trained Energy Advisors or trusted CBO Navigators conduct personalized visits to develop customized decarbonization and load shifting roadmaps, while also supporting landlord and renter coordination to address split-incentive barriers. Participants receive no-cost energy efficiency installations along with tailored education and enrollment assistance for complementary programs like ESA and DR programs. The program targets underserved or hard-to-reach community members, leveraging trusted community partnerships to build confidence and engagement. By coordinating with WestLight’s WET Refrigerant DI strengthens the pipeline for workforce participation and deeper energy retrofits. Over time, the program builds lasting energy literacy, reduces household energy burdens, and contributes to equitable decarbonization and affordability across WestLight’s service area.</t>
  </si>
  <si>
    <t>-Upfront costs and onerous technical and administrative burdens inhibit the ability to receive energy-saving devices or educational resources that can help provide no-cost or low-cost energy-saving devices or programs
-Renters often face limited authority to install larger or permanent equipment upgrades
- Language and trust barriers can deter participation among underserved customers.</t>
  </si>
  <si>
    <t>-Participants receive no-cost energy-saving devices, educational resources, and support enrolling in complementary programs, including demand response and low-income offerings like ESA programs
-Landlord engagement support where approvals are required
-Leverage trusted CBOs to support engagement with equity customers
-Upfront costs that are a significant barrier to electrification/EE adoption
-Removing administrative burdens, the DI approach reduces project complexity/paperwork
-Split incentive barriers by supporting property owner engagement
- Coordinate with ESA and other programs to streamline referrals and co-enrollments.
- Offer multilingual outreach and education through Energy Advisors and CBO Navigators to strengthen participation among hard-to-reach customers.</t>
  </si>
  <si>
    <t>-In-home assessments identifying EE, electrification, and load shifting opportunities
-No-cost, direct installation of EE measures 
- Focus on equity customers
-Energy Advisor/CBO Navigator guidance and referral to other programs
-Seamless referral pathways to ESA and other opportunities
-Educational information to increase participation in load shifting opportunities
-Connections to WestLight-funded and DR programs
-Refrigerant leak management and education
-Landlord engagement support where approvals are required
-Focus on health, comfort, and bill savings</t>
  </si>
  <si>
    <t>Downstream Direct Install</t>
  </si>
  <si>
    <t xml:space="preserve">Deemed workpapers  </t>
  </si>
  <si>
    <t>-2028: $540,000
-2029: $720,000
-2030: $810,000
-2031: $930,000</t>
  </si>
  <si>
    <t>-TRC: 0.39
-PAC: 0.39</t>
  </si>
  <si>
    <t>-Third party implementer
-Single-family homeowners, renters 
-Trade professionals &amp; local contractors; includes contractors trained through WestLight’s WET program
-Equipment manufacturers.
-CBOs and community outreach partners, or Energy Advisor (implementer). 
-Property owners</t>
  </si>
  <si>
    <t>- Third-party implementers manage scheduling, delivery, and quality control for direct install services. Scale: requires sufficient staffing to serve an estimated 2,000 homes by 2031. Risks: workforce capacity and incentive workpaper adjustments.
- Local contractors and WET-trained technicians perform direct installs and in-home assessments. Risks: limited qualified labor or uneven workmanship.
- CBOs provide education and navigation for co-enrollment opportunities. Risks: turnover, lack of EE expertise.</t>
  </si>
  <si>
    <t>-Complete 2,000 in-home assessments and direct installs of EE measures by 2031.
- Deploy Energy Advisors or CBO Navigators to guide participants and coordinate co-enrollments.
-Establish referral pathways with ESA, FlexMarket, and WET programs.
- Engage landlords and property owners to facilitate renter participation.
-Deliver Refrigerant leak management measures to lower refrigerant emissions
- Electrification and EE adoption in underserved and hard-to-reach participants
- Deliver customer education on load shifting, electrification, and refrigerant management.</t>
  </si>
  <si>
    <t>- Underserved and hard-to-reach households achieve sustained reductions in energy burden and improved comfort through installed measures.
- Renters and landlords routinely participate in efficiency and electrification upgrades, overcoming split-incentive barriers.
- CBO partnerships and Energy Advisors become trusted local delivery mechanisms, fostering long-term engagement and equity outcomes.
- Residential customers transition toward whole-home electrification and flexible load management, supporting WestLight’s building decarbonization goals.
- Collective savings contribute to grid stability, affordability, and GHG reduction across WestLight’s territory.</t>
  </si>
  <si>
    <t xml:space="preserve">Yes, receive referrals from the Battery Program and FlexMarket Program. </t>
  </si>
  <si>
    <t>-TSB
-Annual and lifetime kW, kWh, and therm savings
- # homes assessed
-# participants
-# Direct installation of energy efficiency measures
-# WestLight WET-trained contractors participating
- # referrals to other programs</t>
  </si>
  <si>
    <t>EE/DR:  Integrates EE, DR, and electrification by providing direct installation of efficient technologies and linking participants to complementary demand-side programs for load flexibility.</t>
  </si>
  <si>
    <t xml:space="preserve">Commercial </t>
  </si>
  <si>
    <t>-Lack of awareness of energy usage and efficiency program offerings
-Misperception or lack of understanding of the value of EE
-Lack of capacity to navigate the complex program landscape and initiate upgrades
-Up-front costs
-Split incentives and a lack of tenant authority to make upgrades that directly benefit the customer</t>
  </si>
  <si>
    <t>-Leverage trusted community voices through CBOs to engage harder-to-reach customer segments
-Provide site and energy assessments to identify bill savings opportunities.
-Single point of contact to alleviate staff capacity challenges, implement projects, and navigate additional opportunities
-Address split incentive barriers through a single point of contact and landlord coordination</t>
  </si>
  <si>
    <t>The Commercial Direct Install (DI) Program provides a turnkey, no-cost solution for commercial customers, delivering onsite energy and electrification readiness assessments and direct installation of high-impact energy-saving measures. Using a single-point-of-contact model, WestLight provides technical assistance, project coordination, and contractor mobilization to streamline participation and generate immediate savings. The program integrates energy efficiency with load flexibility and electrification readiness, enabling participants to identify follow-on projects or referrals to SEM and FlexMarket programs.  By coordinating with landlords and tenants, the program addresses split incentives common in leased spaces, unlocking opportunities for more holistic upgrades. Over time, Commercial DI cultivates a network of informed, efficiency-minded businesses that reduce energy costs, emissions, and operational risks while strengthening the local clean energy economy.</t>
  </si>
  <si>
    <t>-Lack of awareness of energy usage and efficiency program offerings
-Misperception or lack of understanding of the value of EE
-Lack of capacity to navigate the complex program landscape and initiate upgrades
-Up-front costs
-Split incentives and a lack of tenant authority to make upgrades that directly benefit the customer
- Small and medium businesses in underserved areas may have limited access to qualified contractors or trusted outreach partners.</t>
  </si>
  <si>
    <t>- Provide a turnkey assessment and installation model that simplifies participation and reduces administrative burden for all customers.
- Offer tailored technical assistance and landlord coordination support to help tenants and property owners overcome split-incentive barriers.
- Maintain partnerships with local outreach partners and trade allies to ensure awareness and access among smaller or underserved SMBs within the broader commercial market.</t>
  </si>
  <si>
    <t>-No-cost onsite assessments identifying EE and electrification opportunities
-Direct installation of easy-to-deploy measures 
-Technical assistance and project management via a single point of contact
-Referrals and navigation support for other incentive programs
-Focus on SMBs outside SEM/FlexMarket eligibility
-Partnerships with CBOs for outreach, enrollment, and engagement of equity customers
-Reduction of participation barriers through awareness and turnkey solutions
-Support engagement of property owners for project approvals to streamline tenant participation</t>
  </si>
  <si>
    <t>-2028: $615,600
-2029: $820,800
-2030: $923,400
-2031: $1,060,200</t>
  </si>
  <si>
    <t>-TRC: 1.58
-PAC: 1.58</t>
  </si>
  <si>
    <t>-Third party implementer
-Commercial customers 
-Community-based organizations and community outreach partners
-Property owners
-Tenants</t>
  </si>
  <si>
    <t>- Third-party implementers manage turnkey delivery, contractor oversight, and QA/QC. Scale: sufficient staffing to complete an estimated 300 assessments and installations per year. Risks: capacity constraints or performance gaps.
- Qualified trade allies and local contractors conduct installations and verifications. Risks: uneven coverage or skilled labor shortages.
- CBO partners support outreach and enrollment for small business customers. Risks: limited bandwidth or coordination challenges.</t>
  </si>
  <si>
    <t>-Complete 300 onsite assessments and direct installations by 2031.
-Deliver turnkey technical assistance to commercial customers
-Provide landlord coordination support to address split incentives.
-Refer participants to additional EE/IDSM program opportunities</t>
  </si>
  <si>
    <t>- Commercial customers routinely access turnkey electrification and efficiency upgrades, reducing energy intensity and operational costs.
- Landlord and tenant engagement frameworks normalize split-incentive collaboration, expanding reach in leased properties.
- Collective savings contribute to grid stability, affordability, and GHG reduction across WestLight’s territory.</t>
  </si>
  <si>
    <t xml:space="preserve">Yes, receive referrals from the SEM Non-Res program and FlexMarket program. </t>
  </si>
  <si>
    <t>-TRC
-TSB
-Annual and lifetime kW, kWh, and therm savings
-# facilities served with measures and/or technical assistance
- # equity customers served
- # measures installed
- # landlords engaged</t>
  </si>
  <si>
    <t>EE/DR: Integrates EE, DR, and electrification through turnkey installations, energy readiness assessments, and referrals that support demand flexibility and building decarbonization.</t>
  </si>
  <si>
    <t>-Lack of building owner &amp; staff understanding on how best to evaluate and implement cost-effective EE improvements due to limited bandwidth and/or hesitation to adopt new technologies
-Competing priorities for resources create challenges to draw attention from key decision-makers to develop and implement proactive energy strategies
-Diverse business types and load profiles make it challenging to deliver universally relevant content</t>
  </si>
  <si>
    <t>-Educate customers about the long-term benefits of EE and IDSM strategies through through 1:1 support and cohort best practice sharing
- Engage key decision-makers to embed continuous energy management into operations.
- Use data dashboards and benchmarking to motivate engagement and track performance.
-Provide targeted load management and operational guidance to improve grid reliability and support customer savings
-Educate/introduce participants to additional clean energy and bill savings opportunities, e.g., DR, DERs, project financing</t>
  </si>
  <si>
    <t>The Non-Residential Strategic Energy Management (SEM)  Program engages commercial, agricultural, and industrial customers through a dedicated energy coaching model that builds capacity for ongoing operational and behavioral energy management. Participants gain access to real-time energy dashboards, cohort-based learning opportunities, and technical assistance to uncover low- and no-cost savings opportunities and improve load flexibility. Beyond energy efficiency, Energy Coaches work directly with facility teams and decision-makers to identify electrification readiness and IDSM opportunities. The program provides performance-based incentives using site-level NMEC, custom, and deemed approaches to reward verified energy and peak load savings. By integrating SEM practices with decarbonization pathways, the program supports large energy users in embedding continuous improvement processes that persist beyond the incentive period. Over time, participants achieve sustained operational savings, reduced GHG emissions, and increased competitiveness, helping WestLight advance load management and statewide decarbonization goals.</t>
  </si>
  <si>
    <t>-Lack of building owner &amp; staff understanding on how best to evaluate and implement cost-effective EE improvements due to limited bandwidth and/or hesitation to adopt new technologies
-Competing priorities for resources create challenges to draw attention from key decision-makers to develop and implement proactive energy strategies
- Diverse facility sizes and capabilities make it harder for smaller businesses to access traditional SEM offerings.</t>
  </si>
  <si>
    <t>- Through energy treasure hunts, cohort-based peer learning, and on-site walkthroughs, customers identify actionable, low- and no-cost strategies to reduce energy use.
- Address funding and capacity constraints by providing dedicated energy coaching, hands-on technical assistance, and ongoing support to help customers sustain improvements over time.
- Offer technical assistance for audits, incentive applications, and project planning to simplify participation for customers with fewer internal resources.
- Provide stable and transparent incentive structures to encourage continued engagement and multi-year investment in efficiency and load management practices.
- Offer scaled participation options and simplified reporting for smaller businesses.</t>
  </si>
  <si>
    <t>- Property owner dedicated energy coach offering energy management guidance &amp; technical assistance
- “Treasure hunts” for low to no-cost savings
- Multi-year engagement cohorts
- Real-time access to energy tracking dashboards
- EE &amp; IDSM measure identification
- Peer-to-peer learning
- Channel opportunities to other resources as needed
- Site-level NMEC, deemed, custom
- Cash incentives</t>
  </si>
  <si>
    <t>SEM M&amp;V, Deemed workpapers  , Custom calculations, site-level NMEC</t>
  </si>
  <si>
    <t>-2028: $988,000
-2029: $1,976,000
-2030: $2,204,000
-2031: $2,432,000</t>
  </si>
  <si>
    <t>-TRC: 1.35
-PAC: 1.35</t>
  </si>
  <si>
    <t>-Third party implementer
-Large and mid-sized corporate campuses
-Commercial, agricultural, and industrial participants
-Property owner &amp; facility staff
- Local contractors and technical service providers</t>
  </si>
  <si>
    <t>- Third-party implementers manage cohort engagement, coaching, real-time energy data access platform, and incentive delivery. Scale: requires a small team of energy coaches and analysts serving 40–60 commercial, agricultural, or industrial participants annually. Risks: staffing capacity or limited sector expertise.
- Qualified local contractors perform capital upgrades and retrofits identified through SEM coaching, supporting deeper energy savings. Risks: limited trained contractors.</t>
  </si>
  <si>
    <t>- Engage 40–60 commercial, agricultural, and industrial participants in multi-year SEM cohorts by 2031.
- Conduct energy treasure hunts and on-site walkthroughs with dedicated energy coaches to uncover operational and behavioral savings.
- Provide real-time energy dashboards and benchmarking tools to all participating facilities.
- Facilitate peer learning workshops to share best practices and promote continuous improvement.
- Complete electrification readiness assessments and identify IDSM opportunities for participating sites.
- Refer participants to complementary programs (e.g., demand response, DERs, or financing) to support deeper efficiency and decarbonization goals.</t>
  </si>
  <si>
    <t>-Commercial, agricultural, and industrial participants adopt continuous energy management and load-flexibility practices as business-as-usual.
-Electrification readiness and IDSM measures identified through SEM cohorts are implemented, driving deep decarbonization, grid benefits, and operational savings.
- Businesses achieve measurable GHG reductions and lower operating costs, strengthening resilience and competitiveness</t>
  </si>
  <si>
    <t>Yes, receive referrals from the Battery Program and refer customers to the Commercial DI program</t>
  </si>
  <si>
    <t>-TRC
-TSB
- Annual and lifetime kW, kWh, and therm savings
- #participants
- # equity participants
- # Treasure hunts
- # Peer learning workshops
- # EE/IDSM Savings opportunities identified
- # Referrals to decarbonization resources</t>
  </si>
  <si>
    <t>EE/DR: Integrates EE, DR, and electrification through coaching, educational activities,and operational strategies to improve efficiency, reduce peak demand, and advance facility decarbonization.</t>
  </si>
  <si>
    <t>Residential, Public</t>
  </si>
  <si>
    <t>- Accurately measuring permanent load shifting from BESS in multi-DER environments requires advanced analytics and transparent methodologies.
-Participants may hesitate to allow automated control or data sharing without clear value propositions.
-Ensuring EE-funded incentives remain compliant while aligning with other DER and resilience funding sources adds administrative complexity.
- No precedent for ratepayer-funded programs compensating for daily, non-event-based load shifting.</t>
  </si>
  <si>
    <t>-Demonstrate a replicable multi-DER integration model 
-Advance local grid resilience by aligning customer-sited batteries with community reliability goals.
-Use the DERMS data to inform future EE, electrification, and load flexibility program design.
-Cross-program coordination and collaboration to increase participation across WestLight’s program portfolio
-Strengthen relationships with municipal and residential participants, illustrating measurable local value from grid services.</t>
  </si>
  <si>
    <t>The Multi-DER Integrated Demand Side Management (IDSM) Battery Program incentivizes ongoing, permanent load shifting through coordinated control of behind-the-meter (BTM) battery systems enrolled in WestLight’s Distributed Energy Resource Management System (DERMS) platform. The program builds on WestLight’s existing solar + storage, municipal GovPV, and general market battery initiatives to create a unified framework for distributed energy management. Participants ranging from residential customers to municipal facilities receive performance-based incentives for managed battery discharge during peak hours, reducing grid stress and advancing local resilience. Automated M&amp;V through the DERMS platform verifies energy shifted from on-peak to off-peak periods, enabling transparent performance tracking. The program also provides energy efficiency education and technical assistance alongside information on how battery optimization strategies, helping customers maximize value from their systems. By demonstrating a replicable, multi-DER integration model, the program establishes a scalable template for permanent load shifting that supports affordability, local reliability, and WestLight’s 100% carbon-free energy vision.</t>
  </si>
  <si>
    <t>- Customer trust and engagement: Participants may hesitate to allow automated control or data sharing without clear value propositions
- Limited familiarity with managed battery systems may reduce participation among moderate-income customers and smaller municipalities.</t>
  </si>
  <si>
    <t>- Ensure transparent communication of participation terms, data use, and compensation to build customer trust in managed dispatch and performance tracking.
- Provide simplified onboarding materials and technical assistance to support customers unfamiliar with automated control or battery operation.</t>
  </si>
  <si>
    <t>- Incentivize daily load shifting through managed battery discharge during peak hours
-Integrate all enrolled battery systems into WestLight’s Lunar DERMS platform to automated dispatch and performance tracking
-Use meter-based performance calculations to determine energy shifted from on-peak to off-peak periods
- Provide tailored technical assistance to optimize battery operation and ensure customer savings
-Connect participants with EE and electrification resources for additional opportunities</t>
  </si>
  <si>
    <t>-Other: 
-WestLight’s DERMS platform, meter-based performance calculations
-DERMS-integrated performance tracking: automated data collection and dispatch verification</t>
  </si>
  <si>
    <t>-TRC: 1.03
-PAC: 1.03</t>
  </si>
  <si>
    <t>-Municipal and residential participants
-Community-based organizations and community outreach partners
- DERMS platform and technology providers</t>
  </si>
  <si>
    <t>-WestLight will serve as the primary program implementer, leveraging dedicated software and operational tools to schedule, monitor, and dispatch batteries across participants. This technology-enabled management will be essential to optimize grid responsiveness and customer value. Scale: requires technical staff to manage hundreds of connected battery systems. Risks include participant financial impacts from foregone battery arbitrage opportunities as well as challenges in WestLight ensuring proper discharge scheduling.
- Technology providers and aggregators maintain system interoperability, dispatch automation, and performance tracking. Risks include evolving platform standards or vendor dependencies.</t>
  </si>
  <si>
    <t>-Enroll 522 customers with battery systems by 2031
-Deliver optimized battery operation for customer and grid benefit
-Integrate distributed storage into a single dispatch and incentive framework
-Align with CPUC D.23‑06‑055 by demonstrating how EE funding can support sustained demand reduction and multi-DER coordination without duplicating demand response incentives or capital subsidies
-Provides a pathway to include HPWHs, HVAC smart controls, and EVSE in future iterations under a unified incentive and dispatch model
-Advance local grid resilience by aligning customer-sited batteries with community reliability goals
-Use the DERMS data to inform future EE, electrification, and load flexibility program design
-Deliver measurable local value from grid services</t>
  </si>
  <si>
    <t>-A permanent fleet of customer-sited batteries delivers measurable daily load shifting and grid support through WestLight’s DERMS platform.
- Customers and municipalities benefit from enhanced resilience and cost savings, strengthening community energy security.
- The multi-DER incentive model becomes replicable, integrating EE, DR, and electrification technologies under one framework.
- Load shifting reduces system costs and supports 24/7 carbon-free operations, advancing WestLight’s clean energy vision.
- WestLight establishes a scalable template for coordinated, data-driven IDSM, accelerating California’s transition to a flexible, decarbonized grid.</t>
  </si>
  <si>
    <t>Yes, referrals to and coordination with RES DI, Commercial DI, Non-RES SEM, and Marketplace programs</t>
  </si>
  <si>
    <t>-TRC
-TSB
- Annual/Lifetime kW
-# participants served</t>
  </si>
  <si>
    <t>Multi-DER IDSM: Uses DERMS platform to permanently load shift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</si>
</sst>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F800]dddd\,\ mmmm\ dd\,\ yyyy"/>
    <numFmt numFmtId="165" formatCode="&quot;$&quot;#,##0"/>
    <numFmt numFmtId="166" formatCode="_(&quot;$&quot;* #,##0_);_(&quot;$&quot;* \(#,##0\);_(&quot;$&quot;* &quot;-&quot;??_);_(@_)"/>
    <numFmt numFmtId="167" formatCode="_(* #,##0_);_(* \(#,##0\);_(* &quot;-&quot;??_);_(@_)"/>
    <numFmt numFmtId="168" formatCode="[$$-409]#,##0.00"/>
    <numFmt numFmtId="169" formatCode="0.0%"/>
    <numFmt numFmtId="170" formatCode="&quot;$&quot;#,##0.00"/>
    <numFmt numFmtId="171" formatCode="_(* #,##0.0_);_(* \(#,##0.0\);_(* &quot;-&quot;??_);_(@_)"/>
    <numFmt numFmtId="172" formatCode="_(&quot;$&quot;* #,##0_);_(&quot;$&quot;* \(#,##0\);_(&quot;$&quot;* &quot;-&quot;???_);_(@_)"/>
  </numFmts>
  <fonts count="53">
    <font>
      <sz val="12"/>
      <color theme="1"/>
      <name val="Calibri"/>
      <scheme val="minor"/>
    </font>
    <font>
      <sz val="11"/>
      <color theme="1"/>
      <name val="Calibri"/>
    </font>
    <font>
      <b/>
      <sz val="12"/>
      <color theme="1"/>
      <name val="Calibri"/>
    </font>
    <font>
      <b/>
      <sz val="11"/>
      <color theme="1"/>
      <name val="Calibri"/>
    </font>
    <font>
      <sz val="10"/>
      <color theme="1"/>
      <name val="Calibri"/>
    </font>
    <font>
      <sz val="12"/>
      <name val="Calibri"/>
    </font>
    <font>
      <sz val="11"/>
      <color rgb="FF0000FF"/>
      <name val="Calibri"/>
    </font>
    <font>
      <i/>
      <sz val="11"/>
      <color rgb="FF000000"/>
      <name val="Calibri"/>
    </font>
    <font>
      <sz val="11"/>
      <color rgb="FFFF0000"/>
      <name val="Calibri"/>
    </font>
    <font>
      <sz val="11"/>
      <color rgb="FF000000"/>
      <name val="Calibri"/>
    </font>
    <font>
      <b/>
      <sz val="11"/>
      <color rgb="FF0070C0"/>
      <name val="Calibri"/>
    </font>
    <font>
      <b/>
      <sz val="11"/>
      <color rgb="FF000000"/>
      <name val="Calibri"/>
    </font>
    <font>
      <u/>
      <sz val="12"/>
      <color theme="10"/>
      <name val="Calibri"/>
    </font>
    <font>
      <b/>
      <sz val="11"/>
      <color rgb="FFFF0000"/>
      <name val="Calibri"/>
    </font>
    <font>
      <u/>
      <sz val="11"/>
      <color theme="10"/>
      <name val="Calibri"/>
    </font>
    <font>
      <b/>
      <sz val="11"/>
      <color rgb="FFFFFFFF"/>
      <name val="Calibri"/>
    </font>
    <font>
      <sz val="12"/>
      <color theme="1"/>
      <name val="Calibri"/>
      <scheme val="minor"/>
    </font>
    <font>
      <i/>
      <sz val="8"/>
      <color theme="1"/>
      <name val="Calibri"/>
    </font>
    <font>
      <sz val="12"/>
      <color rgb="FF000000"/>
      <name val="Calibri"/>
    </font>
    <font>
      <sz val="12"/>
      <color theme="1"/>
      <name val="Calibri"/>
    </font>
    <font>
      <sz val="10"/>
      <color rgb="FFAEABAB"/>
      <name val="Calibri"/>
    </font>
    <font>
      <sz val="10"/>
      <color rgb="FFFF0000"/>
      <name val="Calibri"/>
    </font>
    <font>
      <i/>
      <u/>
      <sz val="12"/>
      <color rgb="FFFF0000"/>
      <name val="Calibri"/>
    </font>
    <font>
      <sz val="10"/>
      <color rgb="FFBFBFBF"/>
      <name val="Calibri"/>
    </font>
    <font>
      <b/>
      <sz val="10"/>
      <color theme="1"/>
      <name val="Calibri"/>
    </font>
    <font>
      <sz val="10"/>
      <color rgb="FF0000FF"/>
      <name val="Calibri"/>
    </font>
    <font>
      <i/>
      <sz val="10"/>
      <color theme="1"/>
      <name val="Calibri"/>
    </font>
    <font>
      <sz val="8"/>
      <color rgb="FFBFBFBF"/>
      <name val="Calibri"/>
    </font>
    <font>
      <b/>
      <sz val="10"/>
      <color rgb="FF000000"/>
      <name val="Calibri"/>
    </font>
    <font>
      <sz val="12"/>
      <color rgb="FFAEABAB"/>
      <name val="Calibri"/>
    </font>
    <font>
      <sz val="11"/>
      <color rgb="FF1B1B1B"/>
      <name val="Century Gothic"/>
    </font>
    <font>
      <b/>
      <sz val="11"/>
      <color theme="0"/>
      <name val="Calibri"/>
    </font>
    <font>
      <i/>
      <sz val="11"/>
      <color rgb="FFA5A5A5"/>
      <name val="Calibri"/>
    </font>
    <font>
      <i/>
      <sz val="11"/>
      <color theme="1"/>
      <name val="Calibri"/>
    </font>
    <font>
      <i/>
      <sz val="9"/>
      <color rgb="FFA5A5A5"/>
      <name val="Calibri"/>
    </font>
    <font>
      <i/>
      <sz val="8"/>
      <color rgb="FFA5A5A5"/>
      <name val="Calibri"/>
    </font>
    <font>
      <sz val="8"/>
      <color theme="1"/>
      <name val="Calibri"/>
    </font>
    <font>
      <sz val="11"/>
      <color rgb="FFA5A5A5"/>
      <name val="Calibri"/>
    </font>
    <font>
      <i/>
      <sz val="11"/>
      <color rgb="FFFF0000"/>
      <name val="Calibri"/>
    </font>
    <font>
      <sz val="12"/>
      <color rgb="FFFF0000"/>
      <name val="Calibri"/>
    </font>
    <font>
      <strike/>
      <sz val="11"/>
      <color rgb="FFFF0000"/>
      <name val="Calibri"/>
    </font>
    <font>
      <i/>
      <sz val="9"/>
      <color theme="1"/>
      <name val="Calibri"/>
    </font>
    <font>
      <sz val="9"/>
      <color theme="1"/>
      <name val="Calibri"/>
    </font>
    <font>
      <sz val="9"/>
      <color rgb="FF000000"/>
      <name val="Calibri"/>
    </font>
    <font>
      <i/>
      <sz val="9"/>
      <color rgb="FF000000"/>
      <name val="Calibri"/>
    </font>
    <font>
      <vertAlign val="superscript"/>
      <sz val="11"/>
      <color theme="1"/>
      <name val="Calibri (Body)"/>
    </font>
    <font>
      <b/>
      <i/>
      <sz val="11"/>
      <color rgb="FF000000"/>
      <name val="Calibri"/>
    </font>
    <font>
      <i/>
      <sz val="8"/>
      <color rgb="FF000000"/>
      <name val="Calibri"/>
    </font>
    <font>
      <sz val="10"/>
      <color rgb="FF000000"/>
      <name val="Calibri"/>
    </font>
    <font>
      <b/>
      <vertAlign val="superscript"/>
      <sz val="11"/>
      <color rgb="FF000000"/>
      <name val="Calibri"/>
    </font>
    <font>
      <b/>
      <i/>
      <sz val="11"/>
      <color rgb="FFA5A5A5"/>
      <name val="Calibri"/>
    </font>
    <font>
      <b/>
      <vertAlign val="superscript"/>
      <sz val="11"/>
      <color theme="1"/>
      <name val="Calibri"/>
    </font>
    <font>
      <sz val="9"/>
      <color rgb="FFFF0000"/>
      <name val="Calibri"/>
    </font>
  </fonts>
  <fills count="24">
    <fill>
      <patternFill patternType="none"/>
    </fill>
    <fill>
      <patternFill patternType="gray125"/>
    </fill>
    <fill>
      <patternFill patternType="solid">
        <fgColor theme="0"/>
        <bgColor theme="0"/>
      </patternFill>
    </fill>
    <fill>
      <patternFill patternType="solid">
        <fgColor rgb="FFE7E6E6"/>
        <bgColor rgb="FFE7E6E6"/>
      </patternFill>
    </fill>
    <fill>
      <patternFill patternType="solid">
        <fgColor rgb="FF92D050"/>
        <bgColor rgb="FF92D050"/>
      </patternFill>
    </fill>
    <fill>
      <patternFill patternType="solid">
        <fgColor rgb="FFBDD6EE"/>
        <bgColor rgb="FFBDD6EE"/>
      </patternFill>
    </fill>
    <fill>
      <patternFill patternType="solid">
        <fgColor rgb="FFD9D9D9"/>
        <bgColor rgb="FFD9D9D9"/>
      </patternFill>
    </fill>
    <fill>
      <patternFill patternType="solid">
        <fgColor rgb="FFFFD965"/>
        <bgColor rgb="FFFFD965"/>
      </patternFill>
    </fill>
    <fill>
      <patternFill patternType="solid">
        <fgColor rgb="FFFFFFFF"/>
        <bgColor rgb="FFFFFFFF"/>
      </patternFill>
    </fill>
    <fill>
      <patternFill patternType="solid">
        <fgColor rgb="FFD8D8D8"/>
        <bgColor rgb="FFD8D8D8"/>
      </patternFill>
    </fill>
    <fill>
      <patternFill patternType="solid">
        <fgColor rgb="FFF2F2F2"/>
        <bgColor rgb="FFF2F2F2"/>
      </patternFill>
    </fill>
    <fill>
      <patternFill patternType="solid">
        <fgColor theme="1"/>
        <bgColor theme="1"/>
      </patternFill>
    </fill>
    <fill>
      <patternFill patternType="solid">
        <fgColor rgb="FF9CC2E5"/>
        <bgColor rgb="FF9CC2E5"/>
      </patternFill>
    </fill>
    <fill>
      <patternFill patternType="solid">
        <fgColor rgb="FFD0CECE"/>
        <bgColor rgb="FFD0CECE"/>
      </patternFill>
    </fill>
    <fill>
      <patternFill patternType="solid">
        <fgColor rgb="FFBDD7EE"/>
        <bgColor rgb="FFBDD7EE"/>
      </patternFill>
    </fill>
    <fill>
      <patternFill patternType="solid">
        <fgColor rgb="FF000000"/>
        <bgColor rgb="FF000000"/>
      </patternFill>
    </fill>
    <fill>
      <patternFill patternType="solid">
        <fgColor rgb="FFFFD966"/>
        <bgColor rgb="FFFFD966"/>
      </patternFill>
    </fill>
    <fill>
      <patternFill patternType="solid">
        <fgColor rgb="FFFFFF00"/>
        <bgColor rgb="FFFFFF00"/>
      </patternFill>
    </fill>
    <fill>
      <patternFill patternType="solid">
        <fgColor theme="7"/>
        <bgColor theme="7"/>
      </patternFill>
    </fill>
    <fill>
      <patternFill patternType="solid">
        <fgColor theme="5"/>
        <bgColor theme="5"/>
      </patternFill>
    </fill>
    <fill>
      <patternFill patternType="solid">
        <fgColor rgb="FFFBE4D5"/>
        <bgColor rgb="FFFBE4D5"/>
      </patternFill>
    </fill>
    <fill>
      <patternFill patternType="solid">
        <fgColor rgb="FFAEABAB"/>
        <bgColor rgb="FFAEABAB"/>
      </patternFill>
    </fill>
    <fill>
      <patternFill patternType="solid">
        <fgColor rgb="FFBFBFBF"/>
        <bgColor rgb="FFBFBFBF"/>
      </patternFill>
    </fill>
    <fill>
      <patternFill patternType="solid">
        <fgColor rgb="FFF4B083"/>
        <bgColor rgb="FFF4B083"/>
      </patternFill>
    </fill>
  </fills>
  <borders count="106">
    <border>
      <left/>
      <right/>
      <top/>
      <bottom/>
      <diagonal/>
    </border>
    <border>
      <left/>
      <right/>
      <top/>
      <bottom/>
      <diagonal/>
    </border>
    <border>
      <left/>
      <right style="medium">
        <color rgb="FF000000"/>
      </right>
      <top/>
      <bottom style="thin">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medium">
        <color rgb="FF000000"/>
      </left>
      <right style="thin">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double">
        <color rgb="FF000000"/>
      </left>
      <right/>
      <top/>
      <bottom/>
      <diagonal/>
    </border>
    <border>
      <left/>
      <right style="double">
        <color rgb="FF000000"/>
      </right>
      <top/>
      <bottom/>
      <diagonal/>
    </border>
    <border>
      <left style="thin">
        <color rgb="FF000000"/>
      </left>
      <right/>
      <top style="medium">
        <color rgb="FF000000"/>
      </top>
      <bottom style="thin">
        <color rgb="FF000000"/>
      </bottom>
      <diagonal/>
    </border>
    <border>
      <left style="thin">
        <color rgb="FF000000"/>
      </left>
      <right style="thin">
        <color rgb="FF000000"/>
      </right>
      <top/>
      <bottom style="double">
        <color rgb="FF000000"/>
      </bottom>
      <diagonal/>
    </border>
    <border>
      <left style="thin">
        <color rgb="FF000000"/>
      </left>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double">
        <color rgb="FF000000"/>
      </left>
      <right/>
      <top/>
      <bottom style="double">
        <color rgb="FF000000"/>
      </bottom>
      <diagonal/>
    </border>
    <border>
      <left/>
      <right/>
      <top/>
      <bottom style="double">
        <color rgb="FF000000"/>
      </bottom>
      <diagonal/>
    </border>
    <border>
      <left style="medium">
        <color rgb="FF000000"/>
      </left>
      <right style="medium">
        <color rgb="FF000000"/>
      </right>
      <top/>
      <bottom style="medium">
        <color rgb="FF000000"/>
      </bottom>
      <diagonal/>
    </border>
    <border>
      <left/>
      <right style="double">
        <color rgb="FF000000"/>
      </right>
      <top/>
      <bottom style="double">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medium">
        <color rgb="FF000000"/>
      </left>
      <right style="medium">
        <color rgb="FF000000"/>
      </right>
      <top/>
      <bottom/>
      <diagonal/>
    </border>
    <border>
      <left style="thin">
        <color rgb="FF000000"/>
      </left>
      <right style="medium">
        <color rgb="FF000000"/>
      </right>
      <top/>
      <bottom style="thin">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right style="thin">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style="medium">
        <color rgb="FF000000"/>
      </left>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right style="thin">
        <color rgb="FF000000"/>
      </right>
      <top/>
      <bottom style="thin">
        <color rgb="FF000000"/>
      </bottom>
      <diagonal/>
    </border>
    <border>
      <left style="medium">
        <color rgb="FF000000"/>
      </left>
      <right style="thin">
        <color rgb="FF000000"/>
      </right>
      <top style="thin">
        <color rgb="FF000000"/>
      </top>
      <bottom style="double">
        <color rgb="FF000000"/>
      </bottom>
      <diagonal/>
    </border>
    <border>
      <left/>
      <right style="thin">
        <color rgb="FF000000"/>
      </right>
      <top style="thin">
        <color rgb="FF000000"/>
      </top>
      <bottom/>
      <diagonal/>
    </border>
    <border>
      <left/>
      <right style="thin">
        <color rgb="FF000000"/>
      </right>
      <top style="thin">
        <color rgb="FF000000"/>
      </top>
      <bottom style="double">
        <color rgb="FF000000"/>
      </bottom>
      <diagonal/>
    </border>
    <border>
      <left/>
      <right style="thin">
        <color rgb="FF000000"/>
      </right>
      <top/>
      <bottom/>
      <diagonal/>
    </border>
    <border>
      <left style="thin">
        <color rgb="FF000000"/>
      </left>
      <right/>
      <top style="thin">
        <color rgb="FF000000"/>
      </top>
      <bottom style="double">
        <color rgb="FF000000"/>
      </bottom>
      <diagonal/>
    </border>
    <border>
      <left/>
      <right style="thin">
        <color rgb="FF000000"/>
      </right>
      <top/>
      <bottom style="double">
        <color rgb="FF000000"/>
      </bottom>
      <diagonal/>
    </border>
    <border>
      <left style="medium">
        <color rgb="FF000000"/>
      </left>
      <right/>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medium">
        <color rgb="FF000000"/>
      </top>
      <bottom style="double">
        <color rgb="FF000000"/>
      </bottom>
      <diagonal/>
    </border>
    <border>
      <left style="medium">
        <color rgb="FF000000"/>
      </left>
      <right style="thin">
        <color rgb="FF000000"/>
      </right>
      <top style="medium">
        <color rgb="FF000000"/>
      </top>
      <bottom style="double">
        <color rgb="FF000000"/>
      </bottom>
      <diagonal/>
    </border>
    <border>
      <left style="thin">
        <color rgb="FF000000"/>
      </left>
      <right style="medium">
        <color rgb="FF000000"/>
      </right>
      <top style="medium">
        <color rgb="FF000000"/>
      </top>
      <bottom style="double">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style="double">
        <color rgb="FF000000"/>
      </bottom>
      <diagonal/>
    </border>
    <border>
      <left/>
      <right/>
      <top/>
      <bottom style="thin">
        <color rgb="FF000000"/>
      </bottom>
      <diagonal/>
    </border>
    <border>
      <left/>
      <right/>
      <top style="medium">
        <color rgb="FF000000"/>
      </top>
      <bottom style="medium">
        <color rgb="FF000000"/>
      </bottom>
      <diagonal/>
    </border>
    <border>
      <left/>
      <right style="medium">
        <color rgb="FF000000"/>
      </right>
      <top/>
      <bottom/>
      <diagonal/>
    </border>
    <border>
      <left style="medium">
        <color rgb="FF000000"/>
      </left>
      <right style="thin">
        <color rgb="FF000000"/>
      </right>
      <top style="double">
        <color rgb="FF000000"/>
      </top>
      <bottom style="medium">
        <color rgb="FF000000"/>
      </bottom>
      <diagonal/>
    </border>
    <border>
      <left style="thin">
        <color rgb="FF000000"/>
      </left>
      <right style="thin">
        <color rgb="FF000000"/>
      </right>
      <top style="double">
        <color rgb="FF000000"/>
      </top>
      <bottom style="medium">
        <color rgb="FF000000"/>
      </bottom>
      <diagonal/>
    </border>
    <border>
      <left/>
      <right/>
      <top/>
      <bottom style="medium">
        <color rgb="FF000000"/>
      </bottom>
      <diagonal/>
    </border>
    <border>
      <left style="medium">
        <color rgb="FF000000"/>
      </left>
      <right style="thin">
        <color rgb="FF000000"/>
      </right>
      <top/>
      <bottom style="medium">
        <color rgb="FF000000"/>
      </bottom>
      <diagonal/>
    </border>
    <border>
      <left/>
      <right/>
      <top/>
      <bottom/>
      <diagonal/>
    </border>
    <border>
      <left style="thin">
        <color rgb="FF000000"/>
      </left>
      <right/>
      <top style="thin">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F4B083"/>
      </left>
      <right/>
      <top style="thin">
        <color rgb="FFF4B083"/>
      </top>
      <bottom/>
      <diagonal/>
    </border>
    <border>
      <left/>
      <right/>
      <top style="thin">
        <color rgb="FFF4B083"/>
      </top>
      <bottom/>
      <diagonal/>
    </border>
    <border>
      <left/>
      <right style="thin">
        <color rgb="FFF4B083"/>
      </right>
      <top style="thin">
        <color rgb="FFF4B083"/>
      </top>
      <bottom/>
      <diagonal/>
    </border>
    <border>
      <left style="thin">
        <color rgb="FF000000"/>
      </left>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double">
        <color rgb="FF000000"/>
      </bottom>
      <diagonal/>
    </border>
    <border>
      <left style="thin">
        <color rgb="FF000000"/>
      </left>
      <right style="medium">
        <color rgb="FF000000"/>
      </right>
      <top style="double">
        <color rgb="FF000000"/>
      </top>
      <bottom style="thin">
        <color rgb="FF000000"/>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diagonal/>
    </border>
    <border>
      <left/>
      <right style="thin">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style="double">
        <color rgb="FF000000"/>
      </bottom>
      <diagonal/>
    </border>
    <border>
      <left style="thin">
        <color rgb="FF000000"/>
      </left>
      <right style="medium">
        <color rgb="FF000000"/>
      </right>
      <top/>
      <bottom style="double">
        <color rgb="FF000000"/>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thin">
        <color rgb="FF000000"/>
      </right>
      <top style="thin">
        <color rgb="FF000000"/>
      </top>
      <bottom style="medium">
        <color rgb="FF000000"/>
      </bottom>
      <diagonal/>
    </border>
    <border>
      <left/>
      <right/>
      <top style="thin">
        <color rgb="FF000000"/>
      </top>
      <bottom style="medium">
        <color rgb="FF000000"/>
      </bottom>
      <diagonal/>
    </border>
    <border>
      <left style="thin">
        <color rgb="FF000000"/>
      </left>
      <right style="thin">
        <color rgb="FF000000"/>
      </right>
      <top style="thin">
        <color rgb="FFCCCCCC"/>
      </top>
      <bottom style="thin">
        <color rgb="FF000000"/>
      </bottom>
      <diagonal/>
    </border>
    <border>
      <left style="thin">
        <color rgb="FFCCCCCC"/>
      </left>
      <right style="thin">
        <color rgb="FF000000"/>
      </right>
      <top style="thin">
        <color rgb="FFCCCCCC"/>
      </top>
      <bottom style="thin">
        <color rgb="FF000000"/>
      </bottom>
      <diagonal/>
    </border>
  </borders>
  <cellStyleXfs count="1">
    <xf numFmtId="0" fontId="0" fillId="0" borderId="0"/>
  </cellStyleXfs>
  <cellXfs count="665">
    <xf numFmtId="0" fontId="0" fillId="0" borderId="0" xfId="0" applyFont="1" applyAlignment="1"/>
    <xf numFmtId="0" fontId="1" fillId="0" borderId="0" xfId="0" applyFont="1"/>
    <xf numFmtId="0" fontId="1" fillId="2" borderId="1" xfId="0" applyFont="1" applyFill="1" applyBorder="1"/>
    <xf numFmtId="0" fontId="1" fillId="0" borderId="3" xfId="0" applyFont="1" applyBorder="1"/>
    <xf numFmtId="0" fontId="1" fillId="0" borderId="4" xfId="0" applyFont="1" applyBorder="1"/>
    <xf numFmtId="0" fontId="1" fillId="0" borderId="5" xfId="0" applyFont="1" applyBorder="1"/>
    <xf numFmtId="0" fontId="2" fillId="3" borderId="6" xfId="0" applyFont="1" applyFill="1" applyBorder="1" applyAlignment="1">
      <alignment horizontal="center" wrapText="1"/>
    </xf>
    <xf numFmtId="0" fontId="3" fillId="3" borderId="7" xfId="0" applyFont="1" applyFill="1" applyBorder="1" applyAlignment="1">
      <alignment horizontal="center" vertical="center" wrapText="1"/>
    </xf>
    <xf numFmtId="164" fontId="1" fillId="0" borderId="0" xfId="0" applyNumberFormat="1" applyFont="1" applyAlignment="1">
      <alignment horizontal="left"/>
    </xf>
    <xf numFmtId="0" fontId="3" fillId="3" borderId="6" xfId="0" applyFont="1" applyFill="1" applyBorder="1" applyAlignment="1">
      <alignment horizontal="center" wrapText="1"/>
    </xf>
    <xf numFmtId="0" fontId="1" fillId="0" borderId="8" xfId="0" applyFont="1" applyBorder="1"/>
    <xf numFmtId="0" fontId="1" fillId="0" borderId="0" xfId="0" applyFont="1" applyAlignment="1">
      <alignment horizontal="center"/>
    </xf>
    <xf numFmtId="0" fontId="1" fillId="0" borderId="9" xfId="0" applyFont="1" applyBorder="1"/>
    <xf numFmtId="0" fontId="3" fillId="4" borderId="11" xfId="0" applyFont="1" applyFill="1" applyBorder="1" applyAlignment="1">
      <alignment horizontal="center" vertical="center" wrapText="1"/>
    </xf>
    <xf numFmtId="0" fontId="1" fillId="0" borderId="0" xfId="0" applyFont="1" applyAlignment="1">
      <alignment horizontal="left" wrapText="1"/>
    </xf>
    <xf numFmtId="0" fontId="3" fillId="0" borderId="0" xfId="0" applyFont="1" applyAlignment="1">
      <alignment horizontal="center" vertical="center" wrapText="1"/>
    </xf>
    <xf numFmtId="0" fontId="1" fillId="0" borderId="12" xfId="0" applyFont="1" applyBorder="1" applyAlignment="1">
      <alignment horizontal="left" wrapText="1"/>
    </xf>
    <xf numFmtId="0" fontId="6" fillId="5" borderId="13" xfId="0" applyFont="1" applyFill="1" applyBorder="1"/>
    <xf numFmtId="0" fontId="3" fillId="0" borderId="14" xfId="0" applyFont="1" applyBorder="1"/>
    <xf numFmtId="0" fontId="3" fillId="3" borderId="7" xfId="0" applyFont="1" applyFill="1" applyBorder="1"/>
    <xf numFmtId="0" fontId="2" fillId="3" borderId="15" xfId="0" applyFont="1" applyFill="1" applyBorder="1"/>
    <xf numFmtId="0" fontId="3" fillId="3" borderId="6" xfId="0" applyFont="1" applyFill="1" applyBorder="1" applyAlignment="1">
      <alignment horizontal="center" vertical="center" wrapText="1"/>
    </xf>
    <xf numFmtId="0" fontId="1" fillId="3" borderId="16" xfId="0" applyFont="1" applyFill="1" applyBorder="1" applyAlignment="1">
      <alignment horizontal="left"/>
    </xf>
    <xf numFmtId="0" fontId="1" fillId="0" borderId="17" xfId="0" applyFont="1" applyBorder="1"/>
    <xf numFmtId="0" fontId="4" fillId="3" borderId="18" xfId="0" applyFont="1" applyFill="1" applyBorder="1" applyAlignment="1">
      <alignment horizontal="left"/>
    </xf>
    <xf numFmtId="0" fontId="7" fillId="0" borderId="0" xfId="0" applyFont="1"/>
    <xf numFmtId="0" fontId="3" fillId="3" borderId="6" xfId="0" applyFont="1" applyFill="1" applyBorder="1"/>
    <xf numFmtId="0" fontId="2" fillId="3" borderId="6" xfId="0" applyFont="1" applyFill="1" applyBorder="1"/>
    <xf numFmtId="0" fontId="4" fillId="3" borderId="19" xfId="0" applyFont="1" applyFill="1" applyBorder="1" applyAlignment="1">
      <alignment horizontal="left"/>
    </xf>
    <xf numFmtId="0" fontId="3" fillId="3" borderId="7" xfId="0" applyFont="1" applyFill="1" applyBorder="1" applyAlignment="1">
      <alignment horizontal="left" vertical="center" wrapText="1"/>
    </xf>
    <xf numFmtId="0" fontId="1" fillId="3" borderId="20" xfId="0" applyFont="1" applyFill="1" applyBorder="1" applyAlignment="1">
      <alignment horizontal="left"/>
    </xf>
    <xf numFmtId="0" fontId="1" fillId="0" borderId="21" xfId="0" applyFont="1" applyBorder="1"/>
    <xf numFmtId="0" fontId="1" fillId="6" borderId="22" xfId="0" applyFont="1" applyFill="1" applyBorder="1"/>
    <xf numFmtId="0" fontId="8" fillId="0" borderId="0" xfId="0" applyFont="1"/>
    <xf numFmtId="0" fontId="9" fillId="0" borderId="0" xfId="0" applyFont="1"/>
    <xf numFmtId="0" fontId="3" fillId="0" borderId="23" xfId="0" applyFont="1" applyBorder="1"/>
    <xf numFmtId="0" fontId="3" fillId="3" borderId="6" xfId="0" applyFont="1" applyFill="1" applyBorder="1" applyAlignment="1">
      <alignment horizontal="left" wrapText="1"/>
    </xf>
    <xf numFmtId="0" fontId="3" fillId="0" borderId="0" xfId="0" applyFont="1"/>
    <xf numFmtId="0" fontId="3" fillId="7" borderId="23" xfId="0" applyFont="1" applyFill="1" applyBorder="1" applyAlignment="1">
      <alignment vertical="center" wrapText="1"/>
    </xf>
    <xf numFmtId="0" fontId="3" fillId="7" borderId="7" xfId="0" applyFont="1" applyFill="1" applyBorder="1" applyAlignment="1">
      <alignment horizontal="center"/>
    </xf>
    <xf numFmtId="0" fontId="1" fillId="6" borderId="20" xfId="0" applyFont="1" applyFill="1" applyBorder="1"/>
    <xf numFmtId="0" fontId="3" fillId="7" borderId="25" xfId="0" applyFont="1" applyFill="1" applyBorder="1" applyAlignment="1">
      <alignment horizontal="center"/>
    </xf>
    <xf numFmtId="0" fontId="11" fillId="0" borderId="0" xfId="0" applyFont="1"/>
    <xf numFmtId="0" fontId="3" fillId="7" borderId="16" xfId="0" applyFont="1" applyFill="1" applyBorder="1" applyAlignment="1">
      <alignment horizontal="center"/>
    </xf>
    <xf numFmtId="0" fontId="12" fillId="9" borderId="26" xfId="0" applyFont="1" applyFill="1" applyBorder="1" applyAlignment="1">
      <alignment vertical="center" wrapText="1"/>
    </xf>
    <xf numFmtId="0" fontId="13" fillId="0" borderId="0" xfId="0" applyFont="1"/>
    <xf numFmtId="0" fontId="1" fillId="0" borderId="27" xfId="0" applyFont="1" applyBorder="1" applyAlignment="1">
      <alignment wrapText="1"/>
    </xf>
    <xf numFmtId="0" fontId="1" fillId="0" borderId="28" xfId="0" applyFont="1" applyBorder="1"/>
    <xf numFmtId="0" fontId="1" fillId="0" borderId="29" xfId="0" applyFont="1" applyBorder="1"/>
    <xf numFmtId="0" fontId="1" fillId="0" borderId="31" xfId="0" applyFont="1" applyBorder="1"/>
    <xf numFmtId="0" fontId="14" fillId="9" borderId="26" xfId="0" applyFont="1" applyFill="1" applyBorder="1" applyAlignment="1">
      <alignment vertical="center" wrapText="1"/>
    </xf>
    <xf numFmtId="0" fontId="11" fillId="7" borderId="32" xfId="0" applyFont="1" applyFill="1" applyBorder="1" applyAlignment="1">
      <alignment horizontal="center" vertical="center"/>
    </xf>
    <xf numFmtId="0" fontId="11" fillId="7" borderId="33" xfId="0" applyFont="1" applyFill="1" applyBorder="1" applyAlignment="1">
      <alignment horizontal="center" vertical="center" wrapText="1"/>
    </xf>
    <xf numFmtId="42" fontId="1" fillId="0" borderId="26" xfId="0" applyNumberFormat="1" applyFont="1" applyBorder="1"/>
    <xf numFmtId="0" fontId="3" fillId="7" borderId="33" xfId="0" applyFont="1" applyFill="1" applyBorder="1" applyAlignment="1">
      <alignment horizontal="center" vertical="center" wrapText="1"/>
    </xf>
    <xf numFmtId="0" fontId="1" fillId="0" borderId="27" xfId="0" applyFont="1" applyBorder="1" applyAlignment="1">
      <alignment vertical="center" wrapText="1"/>
    </xf>
    <xf numFmtId="0" fontId="9" fillId="0" borderId="14" xfId="0" applyFont="1" applyBorder="1" applyAlignment="1">
      <alignment vertical="center" wrapText="1"/>
    </xf>
    <xf numFmtId="0" fontId="1" fillId="0" borderId="27" xfId="0" applyFont="1" applyBorder="1" applyAlignment="1">
      <alignment horizontal="left" vertical="center" wrapText="1"/>
    </xf>
    <xf numFmtId="0" fontId="9" fillId="8" borderId="23" xfId="0" applyFont="1" applyFill="1" applyBorder="1" applyAlignment="1">
      <alignment vertical="center" wrapText="1"/>
    </xf>
    <xf numFmtId="0" fontId="3" fillId="7" borderId="34" xfId="0" applyFont="1" applyFill="1" applyBorder="1" applyAlignment="1">
      <alignment horizontal="center" vertical="center" wrapText="1"/>
    </xf>
    <xf numFmtId="0" fontId="9" fillId="10" borderId="35" xfId="0" applyFont="1" applyFill="1" applyBorder="1"/>
    <xf numFmtId="0" fontId="9" fillId="0" borderId="30" xfId="0" applyFont="1" applyBorder="1" applyAlignment="1">
      <alignment vertical="center" wrapText="1"/>
    </xf>
    <xf numFmtId="0" fontId="1" fillId="9" borderId="36" xfId="0" applyFont="1" applyFill="1" applyBorder="1"/>
    <xf numFmtId="42" fontId="1" fillId="0" borderId="36" xfId="0" applyNumberFormat="1" applyFont="1" applyBorder="1"/>
    <xf numFmtId="0" fontId="1" fillId="9" borderId="37" xfId="0" applyFont="1" applyFill="1" applyBorder="1"/>
    <xf numFmtId="0" fontId="1" fillId="9" borderId="25" xfId="0" applyFont="1" applyFill="1" applyBorder="1"/>
    <xf numFmtId="0" fontId="1" fillId="2" borderId="23" xfId="0" applyFont="1" applyFill="1" applyBorder="1" applyAlignment="1">
      <alignment wrapText="1"/>
    </xf>
    <xf numFmtId="0" fontId="1" fillId="9" borderId="16" xfId="0" applyFont="1" applyFill="1" applyBorder="1"/>
    <xf numFmtId="0" fontId="1" fillId="0" borderId="26" xfId="0" applyFont="1" applyBorder="1" applyAlignment="1">
      <alignment horizontal="left" wrapText="1"/>
    </xf>
    <xf numFmtId="0" fontId="1" fillId="0" borderId="36" xfId="0" applyFont="1" applyBorder="1" applyAlignment="1">
      <alignment horizontal="left" wrapText="1"/>
    </xf>
    <xf numFmtId="165" fontId="1" fillId="2" borderId="20" xfId="0" applyNumberFormat="1" applyFont="1" applyFill="1" applyBorder="1" applyAlignment="1">
      <alignment horizontal="left" wrapText="1"/>
    </xf>
    <xf numFmtId="0" fontId="1" fillId="9" borderId="39" xfId="0" applyFont="1" applyFill="1" applyBorder="1"/>
    <xf numFmtId="0" fontId="1" fillId="9" borderId="17" xfId="0" applyFont="1" applyFill="1" applyBorder="1"/>
    <xf numFmtId="0" fontId="6" fillId="5" borderId="17" xfId="0" applyFont="1" applyFill="1" applyBorder="1"/>
    <xf numFmtId="0" fontId="1" fillId="7" borderId="17" xfId="0" applyFont="1" applyFill="1" applyBorder="1"/>
    <xf numFmtId="0" fontId="1" fillId="4" borderId="21" xfId="0" applyFont="1" applyFill="1" applyBorder="1"/>
    <xf numFmtId="0" fontId="1" fillId="0" borderId="20" xfId="0" applyFont="1" applyBorder="1" applyAlignment="1">
      <alignment wrapText="1"/>
    </xf>
    <xf numFmtId="0" fontId="1" fillId="9" borderId="40" xfId="0" applyFont="1" applyFill="1" applyBorder="1"/>
    <xf numFmtId="42" fontId="1" fillId="11" borderId="36" xfId="0" applyNumberFormat="1" applyFont="1" applyFill="1" applyBorder="1"/>
    <xf numFmtId="0" fontId="9" fillId="10" borderId="7" xfId="0" applyFont="1" applyFill="1" applyBorder="1"/>
    <xf numFmtId="42" fontId="1" fillId="11" borderId="27" xfId="0" applyNumberFormat="1" applyFont="1" applyFill="1" applyBorder="1"/>
    <xf numFmtId="0" fontId="9" fillId="10" borderId="25" xfId="0" applyFont="1" applyFill="1" applyBorder="1"/>
    <xf numFmtId="0" fontId="15" fillId="12" borderId="25" xfId="0" applyFont="1" applyFill="1" applyBorder="1" applyAlignment="1">
      <alignment horizontal="center" wrapText="1"/>
    </xf>
    <xf numFmtId="42" fontId="1" fillId="11" borderId="41" xfId="0" applyNumberFormat="1" applyFont="1" applyFill="1" applyBorder="1"/>
    <xf numFmtId="42" fontId="1" fillId="11" borderId="20" xfId="0" applyNumberFormat="1" applyFont="1" applyFill="1" applyBorder="1"/>
    <xf numFmtId="0" fontId="8" fillId="0" borderId="0" xfId="0" applyFont="1" applyAlignment="1">
      <alignment horizontal="center"/>
    </xf>
    <xf numFmtId="41" fontId="8" fillId="0" borderId="0" xfId="0" applyNumberFormat="1" applyFont="1"/>
    <xf numFmtId="42" fontId="1" fillId="0" borderId="6" xfId="0" applyNumberFormat="1" applyFont="1" applyBorder="1"/>
    <xf numFmtId="42" fontId="1" fillId="0" borderId="41" xfId="0" applyNumberFormat="1" applyFont="1" applyBorder="1"/>
    <xf numFmtId="42" fontId="1" fillId="0" borderId="20" xfId="0" applyNumberFormat="1" applyFont="1" applyBorder="1"/>
    <xf numFmtId="42" fontId="1" fillId="0" borderId="0" xfId="0" applyNumberFormat="1" applyFont="1"/>
    <xf numFmtId="42" fontId="3" fillId="7" borderId="26" xfId="0" applyNumberFormat="1" applyFont="1" applyFill="1" applyBorder="1" applyAlignment="1">
      <alignment horizontal="center"/>
    </xf>
    <xf numFmtId="42" fontId="3" fillId="7" borderId="36" xfId="0" applyNumberFormat="1" applyFont="1" applyFill="1" applyBorder="1" applyAlignment="1">
      <alignment horizontal="center"/>
    </xf>
    <xf numFmtId="0" fontId="3" fillId="7" borderId="36" xfId="0" applyFont="1" applyFill="1" applyBorder="1" applyAlignment="1">
      <alignment horizontal="center"/>
    </xf>
    <xf numFmtId="0" fontId="3" fillId="7" borderId="27" xfId="0" applyFont="1" applyFill="1" applyBorder="1" applyAlignment="1">
      <alignment horizontal="center"/>
    </xf>
    <xf numFmtId="43" fontId="8" fillId="0" borderId="0" xfId="0" applyNumberFormat="1" applyFont="1"/>
    <xf numFmtId="0" fontId="1" fillId="11" borderId="36" xfId="0" applyFont="1" applyFill="1" applyBorder="1"/>
    <xf numFmtId="166" fontId="1" fillId="0" borderId="36" xfId="0" applyNumberFormat="1" applyFont="1" applyBorder="1"/>
    <xf numFmtId="0" fontId="16" fillId="0" borderId="0" xfId="0" applyFont="1"/>
    <xf numFmtId="0" fontId="1" fillId="6" borderId="16" xfId="0" applyFont="1" applyFill="1" applyBorder="1"/>
    <xf numFmtId="0" fontId="17" fillId="0" borderId="0" xfId="0" applyFont="1" applyAlignment="1">
      <alignment wrapText="1"/>
    </xf>
    <xf numFmtId="0" fontId="11" fillId="7" borderId="15" xfId="0" applyFont="1" applyFill="1" applyBorder="1" applyAlignment="1">
      <alignment horizontal="center" vertical="center"/>
    </xf>
    <xf numFmtId="0" fontId="11" fillId="7" borderId="43" xfId="0" applyFont="1" applyFill="1" applyBorder="1" applyAlignment="1">
      <alignment horizontal="center" vertical="center" wrapText="1"/>
    </xf>
    <xf numFmtId="0" fontId="1" fillId="0" borderId="7" xfId="0" applyFont="1" applyBorder="1" applyAlignment="1">
      <alignment horizontal="left" wrapText="1"/>
    </xf>
    <xf numFmtId="0" fontId="1" fillId="0" borderId="25" xfId="0" applyFont="1" applyBorder="1" applyAlignment="1">
      <alignment horizontal="left" wrapText="1"/>
    </xf>
    <xf numFmtId="0" fontId="6" fillId="5" borderId="25" xfId="0" applyFont="1" applyFill="1" applyBorder="1"/>
    <xf numFmtId="0" fontId="1" fillId="9" borderId="7" xfId="0" applyFont="1" applyFill="1" applyBorder="1"/>
    <xf numFmtId="0" fontId="1" fillId="9" borderId="26" xfId="0" applyFont="1" applyFill="1" applyBorder="1"/>
    <xf numFmtId="0" fontId="1" fillId="9" borderId="27" xfId="0" applyFont="1" applyFill="1" applyBorder="1"/>
    <xf numFmtId="0" fontId="1" fillId="9" borderId="6" xfId="0" applyFont="1" applyFill="1" applyBorder="1"/>
    <xf numFmtId="0" fontId="1" fillId="9" borderId="20" xfId="0" applyFont="1" applyFill="1" applyBorder="1"/>
    <xf numFmtId="0" fontId="6" fillId="11" borderId="36" xfId="0" applyFont="1" applyFill="1" applyBorder="1"/>
    <xf numFmtId="0" fontId="1" fillId="0" borderId="44" xfId="0" applyFont="1" applyBorder="1" applyAlignment="1">
      <alignment horizontal="left" wrapText="1"/>
    </xf>
    <xf numFmtId="0" fontId="1" fillId="9" borderId="45" xfId="0" applyFont="1" applyFill="1" applyBorder="1"/>
    <xf numFmtId="0" fontId="6" fillId="11" borderId="45" xfId="0" applyFont="1" applyFill="1" applyBorder="1"/>
    <xf numFmtId="0" fontId="1" fillId="0" borderId="6" xfId="0" applyFont="1" applyBorder="1" applyAlignment="1">
      <alignment horizontal="left" wrapText="1"/>
    </xf>
    <xf numFmtId="0" fontId="1" fillId="0" borderId="41" xfId="0" applyFont="1" applyBorder="1" applyAlignment="1">
      <alignment horizontal="left" wrapText="1"/>
    </xf>
    <xf numFmtId="0" fontId="1" fillId="9" borderId="41" xfId="0" applyFont="1" applyFill="1" applyBorder="1"/>
    <xf numFmtId="0" fontId="6" fillId="11" borderId="41" xfId="0" applyFont="1" applyFill="1" applyBorder="1"/>
    <xf numFmtId="0" fontId="1" fillId="0" borderId="46" xfId="0" applyFont="1" applyBorder="1" applyAlignment="1">
      <alignment horizontal="left" wrapText="1"/>
    </xf>
    <xf numFmtId="0" fontId="9" fillId="0" borderId="7" xfId="0" applyFont="1" applyBorder="1"/>
    <xf numFmtId="0" fontId="9" fillId="0" borderId="42" xfId="0" applyFont="1" applyBorder="1"/>
    <xf numFmtId="0" fontId="1" fillId="13" borderId="39" xfId="0" applyFont="1" applyFill="1" applyBorder="1"/>
    <xf numFmtId="166" fontId="9" fillId="6" borderId="47" xfId="0" applyNumberFormat="1" applyFont="1" applyFill="1" applyBorder="1"/>
    <xf numFmtId="165" fontId="9" fillId="6" borderId="25" xfId="0" applyNumberFormat="1" applyFont="1" applyFill="1" applyBorder="1"/>
    <xf numFmtId="9" fontId="6" fillId="14" borderId="25" xfId="0" applyNumberFormat="1" applyFont="1" applyFill="1" applyBorder="1"/>
    <xf numFmtId="9" fontId="6" fillId="14" borderId="16" xfId="0" applyNumberFormat="1" applyFont="1" applyFill="1" applyBorder="1"/>
    <xf numFmtId="0" fontId="1" fillId="13" borderId="36" xfId="0" applyFont="1" applyFill="1" applyBorder="1"/>
    <xf numFmtId="0" fontId="1" fillId="13" borderId="27" xfId="0" applyFont="1" applyFill="1" applyBorder="1"/>
    <xf numFmtId="9" fontId="6" fillId="14" borderId="36" xfId="0" applyNumberFormat="1" applyFont="1" applyFill="1" applyBorder="1"/>
    <xf numFmtId="9" fontId="6" fillId="14" borderId="27" xfId="0" applyNumberFormat="1" applyFont="1" applyFill="1" applyBorder="1"/>
    <xf numFmtId="0" fontId="9" fillId="0" borderId="48" xfId="0" applyFont="1" applyBorder="1"/>
    <xf numFmtId="165" fontId="9" fillId="6" borderId="45" xfId="0" applyNumberFormat="1" applyFont="1" applyFill="1" applyBorder="1"/>
    <xf numFmtId="9" fontId="6" fillId="14" borderId="45" xfId="0" applyNumberFormat="1" applyFont="1" applyFill="1" applyBorder="1"/>
    <xf numFmtId="9" fontId="6" fillId="14" borderId="49" xfId="0" applyNumberFormat="1" applyFont="1" applyFill="1" applyBorder="1"/>
    <xf numFmtId="0" fontId="9" fillId="0" borderId="50" xfId="0" applyFont="1" applyBorder="1"/>
    <xf numFmtId="6" fontId="9" fillId="5" borderId="51" xfId="0" applyNumberFormat="1" applyFont="1" applyFill="1" applyBorder="1"/>
    <xf numFmtId="165" fontId="9" fillId="6" borderId="52" xfId="0" applyNumberFormat="1" applyFont="1" applyFill="1" applyBorder="1"/>
    <xf numFmtId="0" fontId="1" fillId="13" borderId="25" xfId="0" applyFont="1" applyFill="1" applyBorder="1"/>
    <xf numFmtId="0" fontId="1" fillId="13" borderId="16" xfId="0" applyFont="1" applyFill="1" applyBorder="1"/>
    <xf numFmtId="0" fontId="9" fillId="0" borderId="53" xfId="0" applyFont="1" applyBorder="1"/>
    <xf numFmtId="0" fontId="9" fillId="0" borderId="54" xfId="0" applyFont="1" applyBorder="1"/>
    <xf numFmtId="165" fontId="9" fillId="6" borderId="54" xfId="0" applyNumberFormat="1" applyFont="1" applyFill="1" applyBorder="1"/>
    <xf numFmtId="0" fontId="9" fillId="5" borderId="51" xfId="0" applyFont="1" applyFill="1" applyBorder="1"/>
    <xf numFmtId="0" fontId="9" fillId="0" borderId="55" xfId="0" applyFont="1" applyBorder="1"/>
    <xf numFmtId="0" fontId="9" fillId="0" borderId="56" xfId="0" applyFont="1" applyBorder="1"/>
    <xf numFmtId="0" fontId="9" fillId="6" borderId="51" xfId="0" applyFont="1" applyFill="1" applyBorder="1"/>
    <xf numFmtId="0" fontId="9" fillId="0" borderId="44" xfId="0" applyFont="1" applyBorder="1"/>
    <xf numFmtId="167" fontId="9" fillId="6" borderId="51" xfId="0" applyNumberFormat="1" applyFont="1" applyFill="1" applyBorder="1"/>
    <xf numFmtId="0" fontId="9" fillId="13" borderId="51" xfId="0" applyFont="1" applyFill="1" applyBorder="1"/>
    <xf numFmtId="0" fontId="9" fillId="13" borderId="45" xfId="0" applyFont="1" applyFill="1" applyBorder="1"/>
    <xf numFmtId="0" fontId="9" fillId="0" borderId="57" xfId="0" applyFont="1" applyBorder="1"/>
    <xf numFmtId="0" fontId="9" fillId="0" borderId="58" xfId="0" applyFont="1" applyBorder="1"/>
    <xf numFmtId="167" fontId="9" fillId="6" borderId="59" xfId="0" applyNumberFormat="1" applyFont="1" applyFill="1" applyBorder="1"/>
    <xf numFmtId="0" fontId="9" fillId="0" borderId="60" xfId="0" applyFont="1" applyBorder="1"/>
    <xf numFmtId="167" fontId="9" fillId="6" borderId="54" xfId="0" applyNumberFormat="1" applyFont="1" applyFill="1" applyBorder="1"/>
    <xf numFmtId="165" fontId="9" fillId="6" borderId="61" xfId="0" applyNumberFormat="1" applyFont="1" applyFill="1" applyBorder="1"/>
    <xf numFmtId="165" fontId="9" fillId="6" borderId="11" xfId="0" applyNumberFormat="1" applyFont="1" applyFill="1" applyBorder="1"/>
    <xf numFmtId="0" fontId="11" fillId="0" borderId="62" xfId="0" applyFont="1" applyBorder="1"/>
    <xf numFmtId="0" fontId="9" fillId="0" borderId="63" xfId="0" applyFont="1" applyBorder="1"/>
    <xf numFmtId="167" fontId="11" fillId="6" borderId="64" xfId="0" applyNumberFormat="1" applyFont="1" applyFill="1" applyBorder="1"/>
    <xf numFmtId="165" fontId="11" fillId="6" borderId="64" xfId="0" applyNumberFormat="1" applyFont="1" applyFill="1" applyBorder="1"/>
    <xf numFmtId="0" fontId="11" fillId="15" borderId="64" xfId="0" applyFont="1" applyFill="1" applyBorder="1"/>
    <xf numFmtId="0" fontId="9" fillId="0" borderId="0" xfId="0" applyFont="1" applyAlignment="1">
      <alignment wrapText="1"/>
    </xf>
    <xf numFmtId="0" fontId="3" fillId="9" borderId="7" xfId="0" applyFont="1" applyFill="1" applyBorder="1" applyAlignment="1">
      <alignment horizontal="center" vertical="center" wrapText="1"/>
    </xf>
    <xf numFmtId="0" fontId="3" fillId="9" borderId="6" xfId="0" applyFont="1" applyFill="1" applyBorder="1" applyAlignment="1">
      <alignment horizontal="center" vertical="center" wrapText="1"/>
    </xf>
    <xf numFmtId="0" fontId="3" fillId="9" borderId="7" xfId="0" applyFont="1" applyFill="1" applyBorder="1" applyAlignment="1">
      <alignment horizontal="left" vertical="center" wrapText="1"/>
    </xf>
    <xf numFmtId="0" fontId="1" fillId="9" borderId="22" xfId="0" applyFont="1" applyFill="1" applyBorder="1"/>
    <xf numFmtId="0" fontId="3" fillId="9" borderId="6" xfId="0" applyFont="1" applyFill="1" applyBorder="1" applyAlignment="1">
      <alignment horizontal="left" wrapText="1"/>
    </xf>
    <xf numFmtId="0" fontId="3" fillId="7" borderId="25" xfId="0" applyFont="1" applyFill="1" applyBorder="1" applyAlignment="1">
      <alignment horizontal="center" vertical="center" wrapText="1"/>
    </xf>
    <xf numFmtId="0" fontId="3" fillId="7" borderId="16" xfId="0" applyFont="1" applyFill="1" applyBorder="1" applyAlignment="1">
      <alignment horizontal="center" vertical="center" wrapText="1"/>
    </xf>
    <xf numFmtId="0" fontId="3" fillId="7" borderId="41" xfId="0" applyFont="1" applyFill="1" applyBorder="1" applyAlignment="1">
      <alignment horizontal="center" vertical="center" wrapText="1"/>
    </xf>
    <xf numFmtId="0" fontId="3" fillId="7" borderId="20" xfId="0" applyFont="1" applyFill="1" applyBorder="1" applyAlignment="1">
      <alignment horizontal="center" vertical="center" wrapText="1"/>
    </xf>
    <xf numFmtId="167" fontId="19" fillId="9" borderId="39" xfId="0" applyNumberFormat="1" applyFont="1" applyFill="1" applyBorder="1"/>
    <xf numFmtId="0" fontId="1" fillId="0" borderId="26" xfId="0" applyFont="1" applyBorder="1" applyAlignment="1">
      <alignment horizontal="center"/>
    </xf>
    <xf numFmtId="167" fontId="19" fillId="5" borderId="36" xfId="0" applyNumberFormat="1" applyFont="1" applyFill="1" applyBorder="1"/>
    <xf numFmtId="0" fontId="3" fillId="0" borderId="6" xfId="0" applyFont="1" applyBorder="1"/>
    <xf numFmtId="167" fontId="3" fillId="9" borderId="41" xfId="0" applyNumberFormat="1" applyFont="1" applyFill="1" applyBorder="1"/>
    <xf numFmtId="167" fontId="3" fillId="9" borderId="20" xfId="0" applyNumberFormat="1" applyFont="1" applyFill="1" applyBorder="1"/>
    <xf numFmtId="0" fontId="4" fillId="2" borderId="1" xfId="0" applyFont="1" applyFill="1" applyBorder="1"/>
    <xf numFmtId="0" fontId="4" fillId="0" borderId="0" xfId="0" applyFont="1" applyAlignment="1">
      <alignment horizontal="center"/>
    </xf>
    <xf numFmtId="0" fontId="2" fillId="3" borderId="7" xfId="0" applyFont="1" applyFill="1" applyBorder="1" applyAlignment="1">
      <alignment horizontal="center" vertical="center" wrapText="1"/>
    </xf>
    <xf numFmtId="0" fontId="4" fillId="0" borderId="0" xfId="0" applyFont="1"/>
    <xf numFmtId="0" fontId="2" fillId="3" borderId="6" xfId="0" applyFont="1" applyFill="1" applyBorder="1" applyAlignment="1">
      <alignment horizontal="center" vertical="center" wrapText="1"/>
    </xf>
    <xf numFmtId="0" fontId="2" fillId="3" borderId="7" xfId="0" applyFont="1" applyFill="1" applyBorder="1"/>
    <xf numFmtId="0" fontId="4" fillId="3" borderId="16" xfId="0" applyFont="1" applyFill="1" applyBorder="1" applyAlignment="1">
      <alignment horizontal="left"/>
    </xf>
    <xf numFmtId="0" fontId="4" fillId="3" borderId="20" xfId="0" applyFont="1" applyFill="1" applyBorder="1" applyAlignment="1">
      <alignment horizontal="left"/>
    </xf>
    <xf numFmtId="0" fontId="2" fillId="0" borderId="0" xfId="0" applyFont="1"/>
    <xf numFmtId="0" fontId="22" fillId="0" borderId="0" xfId="0" applyFont="1"/>
    <xf numFmtId="0" fontId="24" fillId="7" borderId="67" xfId="0" applyFont="1" applyFill="1" applyBorder="1" applyAlignment="1">
      <alignment horizontal="center" vertical="center" wrapText="1"/>
    </xf>
    <xf numFmtId="166" fontId="24" fillId="7" borderId="68" xfId="0" applyNumberFormat="1" applyFont="1" applyFill="1" applyBorder="1" applyAlignment="1">
      <alignment horizontal="center" vertical="center" wrapText="1"/>
    </xf>
    <xf numFmtId="43" fontId="24" fillId="7" borderId="67" xfId="0" applyNumberFormat="1" applyFont="1" applyFill="1" applyBorder="1" applyAlignment="1">
      <alignment horizontal="center" vertical="center" wrapText="1"/>
    </xf>
    <xf numFmtId="0" fontId="4" fillId="0" borderId="46" xfId="0" applyFont="1" applyBorder="1" applyAlignment="1">
      <alignment horizontal="left" wrapText="1"/>
    </xf>
    <xf numFmtId="0" fontId="4" fillId="0" borderId="46" xfId="0" applyFont="1" applyBorder="1" applyAlignment="1">
      <alignment horizontal="center"/>
    </xf>
    <xf numFmtId="0" fontId="25" fillId="5" borderId="36" xfId="0" applyFont="1" applyFill="1" applyBorder="1" applyAlignment="1">
      <alignment horizontal="left" wrapText="1"/>
    </xf>
    <xf numFmtId="0" fontId="26" fillId="0" borderId="0" xfId="0" applyFont="1"/>
    <xf numFmtId="0" fontId="24" fillId="16" borderId="68" xfId="0" applyFont="1" applyFill="1" applyBorder="1" applyAlignment="1">
      <alignment horizontal="center" vertical="center" wrapText="1"/>
    </xf>
    <xf numFmtId="0" fontId="24" fillId="16" borderId="67" xfId="0" applyFont="1" applyFill="1" applyBorder="1" applyAlignment="1">
      <alignment horizontal="center" vertical="center" wrapText="1"/>
    </xf>
    <xf numFmtId="166" fontId="24" fillId="7" borderId="67" xfId="0" applyNumberFormat="1" applyFont="1" applyFill="1" applyBorder="1" applyAlignment="1">
      <alignment horizontal="center" vertical="center" wrapText="1"/>
    </xf>
    <xf numFmtId="0" fontId="28" fillId="16" borderId="69" xfId="0" applyFont="1" applyFill="1" applyBorder="1" applyAlignment="1">
      <alignment horizontal="center" vertical="center" wrapText="1"/>
    </xf>
    <xf numFmtId="0" fontId="19" fillId="4" borderId="26" xfId="0" applyFont="1" applyFill="1" applyBorder="1"/>
    <xf numFmtId="0" fontId="25" fillId="5" borderId="36" xfId="0" applyFont="1" applyFill="1" applyBorder="1" applyAlignment="1">
      <alignment horizontal="center"/>
    </xf>
    <xf numFmtId="0" fontId="19" fillId="4" borderId="36" xfId="0" applyFont="1" applyFill="1" applyBorder="1"/>
    <xf numFmtId="0" fontId="4" fillId="0" borderId="36" xfId="0" applyFont="1" applyBorder="1" applyAlignment="1">
      <alignment horizontal="left"/>
    </xf>
    <xf numFmtId="0" fontId="29" fillId="0" borderId="0" xfId="0" applyFont="1" applyAlignment="1">
      <alignment vertical="center"/>
    </xf>
    <xf numFmtId="0" fontId="30" fillId="0" borderId="0" xfId="0" applyFont="1" applyAlignment="1">
      <alignment vertical="center"/>
    </xf>
    <xf numFmtId="168" fontId="4" fillId="0" borderId="36" xfId="0" applyNumberFormat="1" applyFont="1" applyBorder="1" applyAlignment="1">
      <alignment horizontal="left" wrapText="1"/>
    </xf>
    <xf numFmtId="0" fontId="4" fillId="0" borderId="46" xfId="0" applyFont="1" applyBorder="1" applyAlignment="1">
      <alignment horizontal="center" wrapText="1"/>
    </xf>
    <xf numFmtId="0" fontId="4" fillId="2" borderId="13" xfId="0" applyFont="1" applyFill="1" applyBorder="1"/>
    <xf numFmtId="166" fontId="24" fillId="7" borderId="72" xfId="0" applyNumberFormat="1" applyFont="1" applyFill="1" applyBorder="1" applyAlignment="1">
      <alignment horizontal="center" vertical="center" wrapText="1"/>
    </xf>
    <xf numFmtId="43" fontId="24" fillId="7" borderId="69" xfId="0" applyNumberFormat="1" applyFont="1" applyFill="1" applyBorder="1" applyAlignment="1">
      <alignment horizontal="center" vertical="center" wrapText="1"/>
    </xf>
    <xf numFmtId="44" fontId="25" fillId="5" borderId="36" xfId="0" applyNumberFormat="1" applyFont="1" applyFill="1" applyBorder="1" applyAlignment="1">
      <alignment horizontal="left" wrapText="1"/>
    </xf>
    <xf numFmtId="165" fontId="25" fillId="13" borderId="36" xfId="0" applyNumberFormat="1" applyFont="1" applyFill="1" applyBorder="1" applyAlignment="1">
      <alignment horizontal="left" wrapText="1"/>
    </xf>
    <xf numFmtId="9" fontId="25" fillId="13" borderId="36" xfId="0" applyNumberFormat="1" applyFont="1" applyFill="1" applyBorder="1" applyAlignment="1">
      <alignment horizontal="left" wrapText="1"/>
    </xf>
    <xf numFmtId="0" fontId="25" fillId="13" borderId="36" xfId="0" applyFont="1" applyFill="1" applyBorder="1" applyAlignment="1">
      <alignment horizontal="left" wrapText="1"/>
    </xf>
    <xf numFmtId="0" fontId="1" fillId="2" borderId="45" xfId="0" quotePrefix="1" applyFont="1" applyFill="1" applyBorder="1" applyAlignment="1">
      <alignment horizontal="center" vertical="center" wrapText="1"/>
    </xf>
    <xf numFmtId="0" fontId="1" fillId="2" borderId="45" xfId="0" applyFont="1" applyFill="1" applyBorder="1" applyAlignment="1">
      <alignment horizontal="center" vertical="center" wrapText="1"/>
    </xf>
    <xf numFmtId="0" fontId="1" fillId="0" borderId="0" xfId="0" applyFont="1" applyAlignment="1">
      <alignment horizontal="center" vertical="center" wrapText="1"/>
    </xf>
    <xf numFmtId="0" fontId="3" fillId="7" borderId="15" xfId="0" applyFont="1" applyFill="1" applyBorder="1" applyAlignment="1">
      <alignment horizontal="center" vertical="center" wrapText="1"/>
    </xf>
    <xf numFmtId="0" fontId="3" fillId="7" borderId="22" xfId="0" applyFont="1" applyFill="1" applyBorder="1" applyAlignment="1">
      <alignment horizontal="center" vertical="center" wrapText="1"/>
    </xf>
    <xf numFmtId="0" fontId="4" fillId="0" borderId="56" xfId="0" applyFont="1" applyBorder="1" applyAlignment="1">
      <alignment horizontal="center"/>
    </xf>
    <xf numFmtId="0" fontId="1" fillId="5" borderId="26" xfId="0" applyFont="1" applyFill="1" applyBorder="1" applyAlignment="1">
      <alignment vertical="center" wrapText="1"/>
    </xf>
    <xf numFmtId="0" fontId="1" fillId="5" borderId="36" xfId="0" applyFont="1" applyFill="1" applyBorder="1" applyAlignment="1">
      <alignment vertical="center" wrapText="1"/>
    </xf>
    <xf numFmtId="42" fontId="1" fillId="5" borderId="36" xfId="0" applyNumberFormat="1" applyFont="1" applyFill="1" applyBorder="1" applyAlignment="1">
      <alignment horizontal="right" vertical="center"/>
    </xf>
    <xf numFmtId="9" fontId="1" fillId="5" borderId="36" xfId="0" applyNumberFormat="1" applyFont="1" applyFill="1" applyBorder="1" applyAlignment="1">
      <alignment horizontal="center" vertical="center"/>
    </xf>
    <xf numFmtId="10" fontId="1" fillId="5" borderId="36" xfId="0" applyNumberFormat="1" applyFont="1" applyFill="1" applyBorder="1" applyAlignment="1">
      <alignment horizontal="center" vertical="center"/>
    </xf>
    <xf numFmtId="42" fontId="1" fillId="5" borderId="36" xfId="0" applyNumberFormat="1" applyFont="1" applyFill="1" applyBorder="1" applyAlignment="1">
      <alignment horizontal="center" vertical="center"/>
    </xf>
    <xf numFmtId="0" fontId="25" fillId="5" borderId="54" xfId="0" applyFont="1" applyFill="1" applyBorder="1" applyAlignment="1">
      <alignment horizontal="left" wrapText="1"/>
    </xf>
    <xf numFmtId="42" fontId="1" fillId="5" borderId="27" xfId="0" applyNumberFormat="1" applyFont="1" applyFill="1" applyBorder="1" applyAlignment="1">
      <alignment horizontal="center" vertical="center"/>
    </xf>
    <xf numFmtId="0" fontId="24" fillId="0" borderId="76" xfId="0" applyFont="1" applyBorder="1" applyAlignment="1">
      <alignment horizontal="center"/>
    </xf>
    <xf numFmtId="44" fontId="25" fillId="13" borderId="77" xfId="0" applyNumberFormat="1" applyFont="1" applyFill="1" applyBorder="1" applyAlignment="1">
      <alignment horizontal="left" wrapText="1"/>
    </xf>
    <xf numFmtId="165" fontId="25" fillId="13" borderId="77" xfId="0" applyNumberFormat="1" applyFont="1" applyFill="1" applyBorder="1" applyAlignment="1">
      <alignment horizontal="left" wrapText="1"/>
    </xf>
    <xf numFmtId="9" fontId="25" fillId="13" borderId="77" xfId="0" applyNumberFormat="1" applyFont="1" applyFill="1" applyBorder="1" applyAlignment="1">
      <alignment horizontal="left" wrapText="1"/>
    </xf>
    <xf numFmtId="0" fontId="25" fillId="13" borderId="77" xfId="0" applyFont="1" applyFill="1" applyBorder="1" applyAlignment="1">
      <alignment horizontal="left" wrapText="1"/>
    </xf>
    <xf numFmtId="9" fontId="6" fillId="5" borderId="36" xfId="0" applyNumberFormat="1" applyFont="1" applyFill="1" applyBorder="1" applyAlignment="1">
      <alignment horizontal="center" vertical="center"/>
    </xf>
    <xf numFmtId="0" fontId="1" fillId="2" borderId="36" xfId="0" applyFont="1" applyFill="1" applyBorder="1" applyAlignment="1">
      <alignment horizontal="center" vertical="center"/>
    </xf>
    <xf numFmtId="10" fontId="3" fillId="11" borderId="78" xfId="0" applyNumberFormat="1" applyFont="1" applyFill="1" applyBorder="1" applyAlignment="1">
      <alignment horizontal="center" vertical="center"/>
    </xf>
    <xf numFmtId="42" fontId="3" fillId="9" borderId="79" xfId="0" applyNumberFormat="1" applyFont="1" applyFill="1" applyBorder="1" applyAlignment="1">
      <alignment horizontal="right" vertical="center"/>
    </xf>
    <xf numFmtId="42" fontId="3" fillId="9" borderId="40" xfId="0" applyNumberFormat="1" applyFont="1" applyFill="1" applyBorder="1" applyAlignment="1">
      <alignment horizontal="right" vertical="center"/>
    </xf>
    <xf numFmtId="0" fontId="1" fillId="0" borderId="0" xfId="0" applyFont="1" applyAlignment="1">
      <alignment vertical="center"/>
    </xf>
    <xf numFmtId="0" fontId="3" fillId="2" borderId="35" xfId="0" applyFont="1" applyFill="1" applyBorder="1" applyAlignment="1">
      <alignment horizontal="center"/>
    </xf>
    <xf numFmtId="0" fontId="3" fillId="2" borderId="37" xfId="0" applyFont="1" applyFill="1" applyBorder="1" applyAlignment="1">
      <alignment horizontal="center" wrapText="1"/>
    </xf>
    <xf numFmtId="0" fontId="3" fillId="2" borderId="7" xfId="0" applyFont="1" applyFill="1" applyBorder="1" applyAlignment="1">
      <alignment horizontal="center" wrapText="1"/>
    </xf>
    <xf numFmtId="0" fontId="3" fillId="2" borderId="16" xfId="0" applyFont="1" applyFill="1" applyBorder="1" applyAlignment="1">
      <alignment horizontal="center" wrapText="1"/>
    </xf>
    <xf numFmtId="0" fontId="3" fillId="2" borderId="26" xfId="0" applyFont="1" applyFill="1" applyBorder="1"/>
    <xf numFmtId="9" fontId="1" fillId="2" borderId="36" xfId="0" applyNumberFormat="1" applyFont="1" applyFill="1" applyBorder="1" applyAlignment="1">
      <alignment horizontal="center"/>
    </xf>
    <xf numFmtId="169" fontId="1" fillId="2" borderId="36" xfId="0" applyNumberFormat="1" applyFont="1" applyFill="1" applyBorder="1" applyAlignment="1">
      <alignment horizontal="center"/>
    </xf>
    <xf numFmtId="9" fontId="1" fillId="2" borderId="26" xfId="0" applyNumberFormat="1" applyFont="1" applyFill="1" applyBorder="1" applyAlignment="1">
      <alignment horizontal="center"/>
    </xf>
    <xf numFmtId="9" fontId="1" fillId="2" borderId="27" xfId="0" applyNumberFormat="1" applyFont="1" applyFill="1" applyBorder="1" applyAlignment="1">
      <alignment horizontal="center"/>
    </xf>
    <xf numFmtId="0" fontId="3" fillId="2" borderId="6" xfId="0" applyFont="1" applyFill="1" applyBorder="1"/>
    <xf numFmtId="9" fontId="1" fillId="2" borderId="41" xfId="0" applyNumberFormat="1" applyFont="1" applyFill="1" applyBorder="1" applyAlignment="1">
      <alignment horizontal="center"/>
    </xf>
    <xf numFmtId="169" fontId="1" fillId="2" borderId="41" xfId="0" applyNumberFormat="1" applyFont="1" applyFill="1" applyBorder="1" applyAlignment="1">
      <alignment horizontal="center"/>
    </xf>
    <xf numFmtId="169" fontId="1" fillId="2" borderId="81" xfId="0" applyNumberFormat="1" applyFont="1" applyFill="1" applyBorder="1" applyAlignment="1">
      <alignment horizontal="center"/>
    </xf>
    <xf numFmtId="9" fontId="1" fillId="2" borderId="6" xfId="0" applyNumberFormat="1" applyFont="1" applyFill="1" applyBorder="1" applyAlignment="1">
      <alignment horizontal="center"/>
    </xf>
    <xf numFmtId="9" fontId="1" fillId="2" borderId="20" xfId="0" applyNumberFormat="1" applyFont="1" applyFill="1" applyBorder="1" applyAlignment="1">
      <alignment horizontal="center"/>
    </xf>
    <xf numFmtId="0" fontId="4" fillId="2" borderId="36" xfId="0" applyFont="1" applyFill="1" applyBorder="1"/>
    <xf numFmtId="0" fontId="4" fillId="2" borderId="36" xfId="0" applyFont="1" applyFill="1" applyBorder="1" applyAlignment="1">
      <alignment horizontal="center"/>
    </xf>
    <xf numFmtId="0" fontId="4" fillId="0" borderId="36" xfId="0" applyFont="1" applyBorder="1" applyAlignment="1">
      <alignment horizontal="center"/>
    </xf>
    <xf numFmtId="165" fontId="4" fillId="2" borderId="36" xfId="0" applyNumberFormat="1" applyFont="1" applyFill="1" applyBorder="1" applyAlignment="1">
      <alignment horizontal="left"/>
    </xf>
    <xf numFmtId="0" fontId="24" fillId="16" borderId="32" xfId="0" applyFont="1" applyFill="1" applyBorder="1" applyAlignment="1">
      <alignment horizontal="left" vertical="center"/>
    </xf>
    <xf numFmtId="0" fontId="24" fillId="16" borderId="33" xfId="0" applyFont="1" applyFill="1" applyBorder="1" applyAlignment="1">
      <alignment horizontal="left" vertical="center"/>
    </xf>
    <xf numFmtId="167" fontId="19" fillId="9" borderId="40" xfId="0" applyNumberFormat="1" applyFont="1" applyFill="1" applyBorder="1"/>
    <xf numFmtId="0" fontId="1" fillId="0" borderId="0" xfId="0" applyFont="1" applyAlignment="1">
      <alignment horizontal="left" vertical="top" wrapText="1"/>
    </xf>
    <xf numFmtId="0" fontId="32" fillId="0" borderId="0" xfId="0" applyFont="1"/>
    <xf numFmtId="0" fontId="34" fillId="0" borderId="0" xfId="0" applyFont="1" applyAlignment="1">
      <alignment wrapText="1"/>
    </xf>
    <xf numFmtId="0" fontId="35" fillId="0" borderId="0" xfId="0" applyFont="1" applyAlignment="1">
      <alignment wrapText="1"/>
    </xf>
    <xf numFmtId="0" fontId="36" fillId="0" borderId="0" xfId="0" applyFont="1"/>
    <xf numFmtId="0" fontId="37" fillId="0" borderId="0" xfId="0" applyFont="1"/>
    <xf numFmtId="0" fontId="32" fillId="0" borderId="0" xfId="0" applyFont="1" applyAlignment="1">
      <alignment wrapText="1"/>
    </xf>
    <xf numFmtId="0" fontId="1" fillId="0" borderId="0" xfId="0" applyFont="1" applyAlignment="1">
      <alignment wrapText="1"/>
    </xf>
    <xf numFmtId="9" fontId="1" fillId="5" borderId="36" xfId="0" applyNumberFormat="1" applyFont="1" applyFill="1" applyBorder="1"/>
    <xf numFmtId="0" fontId="9" fillId="0" borderId="84" xfId="0" applyFont="1" applyBorder="1"/>
    <xf numFmtId="0" fontId="9" fillId="0" borderId="85" xfId="0" applyFont="1" applyBorder="1"/>
    <xf numFmtId="0" fontId="1" fillId="0" borderId="84" xfId="0" applyFont="1" applyBorder="1"/>
    <xf numFmtId="0" fontId="1" fillId="0" borderId="85" xfId="0" applyFont="1" applyBorder="1"/>
    <xf numFmtId="0" fontId="1" fillId="0" borderId="86" xfId="0" applyFont="1" applyBorder="1"/>
    <xf numFmtId="0" fontId="1" fillId="5" borderId="36" xfId="0" applyFont="1" applyFill="1" applyBorder="1"/>
    <xf numFmtId="0" fontId="1" fillId="0" borderId="0" xfId="0" applyFont="1" applyAlignment="1">
      <alignment horizontal="right"/>
    </xf>
    <xf numFmtId="0" fontId="3" fillId="3" borderId="32" xfId="0" applyFont="1" applyFill="1" applyBorder="1" applyAlignment="1">
      <alignment horizontal="center" vertical="center" wrapText="1"/>
    </xf>
    <xf numFmtId="0" fontId="1" fillId="3" borderId="16" xfId="0" applyFont="1" applyFill="1" applyBorder="1"/>
    <xf numFmtId="0" fontId="1" fillId="3" borderId="20" xfId="0" applyFont="1" applyFill="1" applyBorder="1"/>
    <xf numFmtId="0" fontId="3" fillId="7" borderId="7" xfId="0" applyFont="1" applyFill="1" applyBorder="1" applyAlignment="1">
      <alignment horizontal="center" vertical="center"/>
    </xf>
    <xf numFmtId="0" fontId="3" fillId="7" borderId="25" xfId="0" applyFont="1" applyFill="1" applyBorder="1" applyAlignment="1">
      <alignment horizontal="center" vertical="center"/>
    </xf>
    <xf numFmtId="6" fontId="3" fillId="7" borderId="25" xfId="0" applyNumberFormat="1" applyFont="1" applyFill="1" applyBorder="1" applyAlignment="1">
      <alignment horizontal="center" vertical="center"/>
    </xf>
    <xf numFmtId="167" fontId="3" fillId="7" borderId="25" xfId="0" applyNumberFormat="1" applyFont="1" applyFill="1" applyBorder="1" applyAlignment="1">
      <alignment horizontal="center" vertical="center"/>
    </xf>
    <xf numFmtId="167" fontId="3" fillId="7" borderId="25" xfId="0" applyNumberFormat="1" applyFont="1" applyFill="1" applyBorder="1" applyAlignment="1">
      <alignment horizontal="center" vertical="center" wrapText="1"/>
    </xf>
    <xf numFmtId="0" fontId="3" fillId="7" borderId="16" xfId="0" applyFont="1" applyFill="1" applyBorder="1" applyAlignment="1">
      <alignment horizontal="center" vertical="center"/>
    </xf>
    <xf numFmtId="167" fontId="3" fillId="3" borderId="88" xfId="0" applyNumberFormat="1" applyFont="1" applyFill="1" applyBorder="1" applyAlignment="1">
      <alignment horizontal="center" vertical="center" wrapText="1"/>
    </xf>
    <xf numFmtId="0" fontId="1" fillId="0" borderId="26" xfId="0" applyFont="1" applyBorder="1" applyAlignment="1">
      <alignment horizontal="center" vertical="center"/>
    </xf>
    <xf numFmtId="0" fontId="1" fillId="0" borderId="36" xfId="0" applyFont="1" applyBorder="1" applyAlignment="1">
      <alignment horizontal="center" vertical="center"/>
    </xf>
    <xf numFmtId="0" fontId="1" fillId="0" borderId="36" xfId="0" applyFont="1" applyBorder="1" applyAlignment="1">
      <alignment vertical="center"/>
    </xf>
    <xf numFmtId="170" fontId="1" fillId="9" borderId="36" xfId="0" applyNumberFormat="1" applyFont="1" applyFill="1" applyBorder="1"/>
    <xf numFmtId="166" fontId="9" fillId="13" borderId="36" xfId="0" applyNumberFormat="1" applyFont="1" applyFill="1" applyBorder="1" applyAlignment="1">
      <alignment horizontal="right" vertical="center"/>
    </xf>
    <xf numFmtId="170" fontId="1" fillId="9" borderId="27" xfId="0" applyNumberFormat="1" applyFont="1" applyFill="1" applyBorder="1"/>
    <xf numFmtId="0" fontId="1" fillId="3" borderId="17" xfId="0" applyFont="1" applyFill="1" applyBorder="1" applyAlignment="1">
      <alignment horizontal="left" wrapText="1"/>
    </xf>
    <xf numFmtId="166" fontId="9" fillId="5" borderId="36" xfId="0" applyNumberFormat="1" applyFont="1" applyFill="1" applyBorder="1" applyAlignment="1">
      <alignment horizontal="right" vertical="center"/>
    </xf>
    <xf numFmtId="0" fontId="3" fillId="0" borderId="36" xfId="0" applyFont="1" applyBorder="1" applyAlignment="1">
      <alignment vertical="center"/>
    </xf>
    <xf numFmtId="166" fontId="11" fillId="9" borderId="36" xfId="0" applyNumberFormat="1" applyFont="1" applyFill="1" applyBorder="1" applyAlignment="1">
      <alignment horizontal="right" vertical="center"/>
    </xf>
    <xf numFmtId="166" fontId="11" fillId="9" borderId="27" xfId="0" applyNumberFormat="1" applyFont="1" applyFill="1" applyBorder="1" applyAlignment="1">
      <alignment horizontal="right" vertical="center"/>
    </xf>
    <xf numFmtId="0" fontId="1" fillId="0" borderId="56" xfId="0" applyFont="1" applyBorder="1" applyAlignment="1">
      <alignment horizontal="center" vertical="center"/>
    </xf>
    <xf numFmtId="0" fontId="1" fillId="0" borderId="54" xfId="0" applyFont="1" applyBorder="1" applyAlignment="1">
      <alignment horizontal="center" vertical="center"/>
    </xf>
    <xf numFmtId="0" fontId="3" fillId="0" borderId="54" xfId="0" applyFont="1" applyBorder="1" applyAlignment="1">
      <alignment vertical="center"/>
    </xf>
    <xf numFmtId="166" fontId="11" fillId="9" borderId="54" xfId="0" applyNumberFormat="1" applyFont="1" applyFill="1" applyBorder="1" applyAlignment="1">
      <alignment horizontal="right" vertical="center"/>
    </xf>
    <xf numFmtId="166" fontId="11" fillId="9" borderId="89" xfId="0" applyNumberFormat="1" applyFont="1" applyFill="1" applyBorder="1" applyAlignment="1">
      <alignment horizontal="right" vertical="center"/>
    </xf>
    <xf numFmtId="0" fontId="1" fillId="0" borderId="50" xfId="0" applyFont="1" applyBorder="1" applyAlignment="1">
      <alignment horizontal="center" vertical="center"/>
    </xf>
    <xf numFmtId="0" fontId="1" fillId="0" borderId="52" xfId="0" applyFont="1" applyBorder="1" applyAlignment="1">
      <alignment horizontal="center" vertical="center"/>
    </xf>
    <xf numFmtId="0" fontId="1" fillId="0" borderId="52" xfId="0" applyFont="1" applyBorder="1" applyAlignment="1">
      <alignment vertical="center"/>
    </xf>
    <xf numFmtId="170" fontId="1" fillId="9" borderId="52" xfId="0" applyNumberFormat="1" applyFont="1" applyFill="1" applyBorder="1"/>
    <xf numFmtId="166" fontId="9" fillId="13" borderId="52" xfId="0" applyNumberFormat="1" applyFont="1" applyFill="1" applyBorder="1" applyAlignment="1">
      <alignment horizontal="right" vertical="center"/>
    </xf>
    <xf numFmtId="170" fontId="1" fillId="9" borderId="90" xfId="0" applyNumberFormat="1" applyFont="1" applyFill="1" applyBorder="1"/>
    <xf numFmtId="0" fontId="1" fillId="0" borderId="46" xfId="0" applyFont="1" applyBorder="1" applyAlignment="1">
      <alignment horizontal="center" vertical="center"/>
    </xf>
    <xf numFmtId="0" fontId="1" fillId="0" borderId="46" xfId="0" applyFont="1" applyBorder="1" applyAlignment="1">
      <alignment vertical="center"/>
    </xf>
    <xf numFmtId="170" fontId="1" fillId="9" borderId="39" xfId="0" applyNumberFormat="1" applyFont="1" applyFill="1" applyBorder="1"/>
    <xf numFmtId="0" fontId="1" fillId="0" borderId="6" xfId="0" applyFont="1" applyBorder="1" applyAlignment="1">
      <alignment horizontal="center" vertical="center"/>
    </xf>
    <xf numFmtId="0" fontId="1" fillId="0" borderId="41" xfId="0" applyFont="1" applyBorder="1" applyAlignment="1">
      <alignment horizontal="center" vertical="center"/>
    </xf>
    <xf numFmtId="0" fontId="3" fillId="0" borderId="41" xfId="0" applyFont="1" applyBorder="1" applyAlignment="1">
      <alignment vertical="center"/>
    </xf>
    <xf numFmtId="166" fontId="11" fillId="9" borderId="41" xfId="0" applyNumberFormat="1" applyFont="1" applyFill="1" applyBorder="1" applyAlignment="1">
      <alignment horizontal="right" vertical="center"/>
    </xf>
    <xf numFmtId="166" fontId="11" fillId="9" borderId="20" xfId="0" applyNumberFormat="1" applyFont="1" applyFill="1" applyBorder="1" applyAlignment="1">
      <alignment horizontal="right" vertical="center"/>
    </xf>
    <xf numFmtId="0" fontId="1" fillId="3" borderId="21" xfId="0" applyFont="1" applyFill="1" applyBorder="1" applyAlignment="1">
      <alignment horizontal="left" wrapText="1"/>
    </xf>
    <xf numFmtId="0" fontId="3" fillId="0" borderId="46" xfId="0" applyFont="1" applyBorder="1" applyAlignment="1">
      <alignment vertical="center"/>
    </xf>
    <xf numFmtId="0" fontId="33" fillId="0" borderId="0" xfId="0" applyFont="1"/>
    <xf numFmtId="0" fontId="3" fillId="0" borderId="36" xfId="0" applyFont="1" applyBorder="1" applyAlignment="1">
      <alignment horizontal="left" vertical="center"/>
    </xf>
    <xf numFmtId="0" fontId="1" fillId="0" borderId="36" xfId="0" applyFont="1" applyBorder="1"/>
    <xf numFmtId="0" fontId="1" fillId="0" borderId="36" xfId="0" applyFont="1" applyBorder="1" applyAlignment="1">
      <alignment horizontal="center"/>
    </xf>
    <xf numFmtId="0" fontId="1" fillId="0" borderId="36" xfId="0" applyFont="1" applyBorder="1" applyAlignment="1">
      <alignment vertical="center" wrapText="1"/>
    </xf>
    <xf numFmtId="0" fontId="3" fillId="3" borderId="91" xfId="0" applyFont="1" applyFill="1" applyBorder="1"/>
    <xf numFmtId="0" fontId="1" fillId="9" borderId="16" xfId="0" applyFont="1" applyFill="1" applyBorder="1" applyAlignment="1">
      <alignment horizontal="left"/>
    </xf>
    <xf numFmtId="0" fontId="1" fillId="9" borderId="18" xfId="0" applyFont="1" applyFill="1" applyBorder="1"/>
    <xf numFmtId="0" fontId="1" fillId="9" borderId="40" xfId="0" applyFont="1" applyFill="1" applyBorder="1" applyAlignment="1">
      <alignment horizontal="left"/>
    </xf>
    <xf numFmtId="17" fontId="3" fillId="0" borderId="0" xfId="0" applyNumberFormat="1" applyFont="1"/>
    <xf numFmtId="0" fontId="33" fillId="0" borderId="0" xfId="0" applyFont="1" applyAlignment="1">
      <alignment wrapText="1"/>
    </xf>
    <xf numFmtId="0" fontId="3" fillId="7" borderId="45" xfId="0" applyFont="1" applyFill="1" applyBorder="1" applyAlignment="1">
      <alignment horizontal="center" vertical="center" wrapText="1"/>
    </xf>
    <xf numFmtId="0" fontId="3" fillId="7" borderId="45" xfId="0" applyFont="1" applyFill="1" applyBorder="1" applyAlignment="1">
      <alignment horizontal="center" wrapText="1"/>
    </xf>
    <xf numFmtId="169" fontId="3" fillId="7" borderId="45" xfId="0" applyNumberFormat="1" applyFont="1" applyFill="1" applyBorder="1" applyAlignment="1">
      <alignment horizontal="center" vertical="center" wrapText="1"/>
    </xf>
    <xf numFmtId="0" fontId="3" fillId="7" borderId="49" xfId="0" applyFont="1" applyFill="1" applyBorder="1" applyAlignment="1">
      <alignment horizontal="center" vertical="center" wrapText="1"/>
    </xf>
    <xf numFmtId="0" fontId="3" fillId="3" borderId="88" xfId="0" applyFont="1" applyFill="1" applyBorder="1" applyAlignment="1">
      <alignment horizontal="center" wrapText="1"/>
    </xf>
    <xf numFmtId="42" fontId="3" fillId="10" borderId="36" xfId="0" applyNumberFormat="1" applyFont="1" applyFill="1" applyBorder="1" applyAlignment="1">
      <alignment horizontal="left" vertical="center"/>
    </xf>
    <xf numFmtId="169" fontId="3" fillId="10" borderId="36" xfId="0" applyNumberFormat="1" applyFont="1" applyFill="1" applyBorder="1" applyAlignment="1">
      <alignment horizontal="left" vertical="center"/>
    </xf>
    <xf numFmtId="0" fontId="3" fillId="10" borderId="36" xfId="0" applyFont="1" applyFill="1" applyBorder="1" applyAlignment="1">
      <alignment horizontal="left" vertical="center"/>
    </xf>
    <xf numFmtId="0" fontId="3" fillId="10" borderId="27" xfId="0" applyFont="1" applyFill="1" applyBorder="1" applyAlignment="1">
      <alignment horizontal="left" vertical="center"/>
    </xf>
    <xf numFmtId="0" fontId="9" fillId="3" borderId="17" xfId="0" applyFont="1" applyFill="1" applyBorder="1" applyAlignment="1">
      <alignment wrapText="1"/>
    </xf>
    <xf numFmtId="0" fontId="1" fillId="0" borderId="36" xfId="0" applyFont="1" applyBorder="1" applyAlignment="1">
      <alignment horizontal="left" vertical="center"/>
    </xf>
    <xf numFmtId="42" fontId="1" fillId="9" borderId="36" xfId="0" applyNumberFormat="1" applyFont="1" applyFill="1" applyBorder="1" applyAlignment="1">
      <alignment horizontal="left" vertical="center"/>
    </xf>
    <xf numFmtId="169" fontId="1" fillId="9" borderId="36" xfId="0" applyNumberFormat="1" applyFont="1" applyFill="1" applyBorder="1" applyAlignment="1">
      <alignment horizontal="center" vertical="center"/>
    </xf>
    <xf numFmtId="169" fontId="1" fillId="0" borderId="36" xfId="0" applyNumberFormat="1" applyFont="1" applyBorder="1" applyAlignment="1">
      <alignment horizontal="center" vertical="center"/>
    </xf>
    <xf numFmtId="169" fontId="1" fillId="10" borderId="36" xfId="0" applyNumberFormat="1" applyFont="1" applyFill="1" applyBorder="1" applyAlignment="1">
      <alignment horizontal="center" vertical="center"/>
    </xf>
    <xf numFmtId="0" fontId="9" fillId="3" borderId="17" xfId="0" applyFont="1" applyFill="1" applyBorder="1" applyAlignment="1">
      <alignment horizontal="left" wrapText="1"/>
    </xf>
    <xf numFmtId="42" fontId="1" fillId="9" borderId="45" xfId="0" applyNumberFormat="1" applyFont="1" applyFill="1" applyBorder="1" applyAlignment="1">
      <alignment horizontal="left" vertical="center"/>
    </xf>
    <xf numFmtId="0" fontId="8" fillId="3" borderId="17" xfId="0" applyFont="1" applyFill="1" applyBorder="1" applyAlignment="1">
      <alignment wrapText="1"/>
    </xf>
    <xf numFmtId="0" fontId="1" fillId="0" borderId="82" xfId="0" applyFont="1" applyBorder="1" applyAlignment="1">
      <alignment horizontal="left" vertical="center"/>
    </xf>
    <xf numFmtId="42" fontId="1" fillId="9" borderId="93" xfId="0" applyNumberFormat="1" applyFont="1" applyFill="1" applyBorder="1" applyAlignment="1">
      <alignment horizontal="left" vertical="center"/>
    </xf>
    <xf numFmtId="169" fontId="1" fillId="10" borderId="27" xfId="0" applyNumberFormat="1" applyFont="1" applyFill="1" applyBorder="1" applyAlignment="1">
      <alignment horizontal="center" vertical="center"/>
    </xf>
    <xf numFmtId="0" fontId="3" fillId="0" borderId="82" xfId="0" applyFont="1" applyBorder="1" applyAlignment="1">
      <alignment horizontal="left" vertical="center"/>
    </xf>
    <xf numFmtId="42" fontId="1" fillId="10" borderId="36" xfId="0" applyNumberFormat="1" applyFont="1" applyFill="1" applyBorder="1" applyAlignment="1">
      <alignment horizontal="center" vertical="center"/>
    </xf>
    <xf numFmtId="42" fontId="1" fillId="10" borderId="27" xfId="0" applyNumberFormat="1" applyFont="1" applyFill="1" applyBorder="1" applyAlignment="1">
      <alignment horizontal="center" vertical="center"/>
    </xf>
    <xf numFmtId="42" fontId="1" fillId="10" borderId="36" xfId="0" applyNumberFormat="1" applyFont="1" applyFill="1" applyBorder="1" applyAlignment="1">
      <alignment horizontal="left" vertical="center"/>
    </xf>
    <xf numFmtId="42" fontId="1" fillId="10" borderId="93" xfId="0" applyNumberFormat="1" applyFont="1" applyFill="1" applyBorder="1" applyAlignment="1">
      <alignment horizontal="left" vertical="center"/>
    </xf>
    <xf numFmtId="169" fontId="1" fillId="0" borderId="27" xfId="0" applyNumberFormat="1" applyFont="1" applyBorder="1" applyAlignment="1">
      <alignment horizontal="center" vertical="center"/>
    </xf>
    <xf numFmtId="0" fontId="3" fillId="0" borderId="82" xfId="0" applyFont="1" applyBorder="1" applyAlignment="1">
      <alignment horizontal="left" vertical="center" wrapText="1"/>
    </xf>
    <xf numFmtId="42" fontId="33" fillId="10" borderId="93" xfId="0" applyNumberFormat="1" applyFont="1" applyFill="1" applyBorder="1" applyAlignment="1">
      <alignment horizontal="right" vertical="center"/>
    </xf>
    <xf numFmtId="0" fontId="1" fillId="3" borderId="17" xfId="0" applyFont="1" applyFill="1" applyBorder="1"/>
    <xf numFmtId="42" fontId="33" fillId="10" borderId="36" xfId="0" applyNumberFormat="1" applyFont="1" applyFill="1" applyBorder="1" applyAlignment="1">
      <alignment horizontal="right" vertical="center"/>
    </xf>
    <xf numFmtId="0" fontId="1" fillId="3" borderId="17" xfId="0" applyFont="1" applyFill="1" applyBorder="1" applyAlignment="1">
      <alignment wrapText="1"/>
    </xf>
    <xf numFmtId="42" fontId="1" fillId="10" borderId="27" xfId="0" applyNumberFormat="1" applyFont="1" applyFill="1" applyBorder="1" applyAlignment="1">
      <alignment horizontal="left" vertical="center"/>
    </xf>
    <xf numFmtId="44" fontId="1" fillId="10" borderId="93" xfId="0" applyNumberFormat="1" applyFont="1" applyFill="1" applyBorder="1" applyAlignment="1">
      <alignment horizontal="center" vertical="center"/>
    </xf>
    <xf numFmtId="44" fontId="1" fillId="10" borderId="36" xfId="0" applyNumberFormat="1" applyFont="1" applyFill="1" applyBorder="1" applyAlignment="1">
      <alignment horizontal="center" vertical="center"/>
    </xf>
    <xf numFmtId="169" fontId="1" fillId="2" borderId="93" xfId="0" applyNumberFormat="1" applyFont="1" applyFill="1" applyBorder="1" applyAlignment="1">
      <alignment horizontal="center" vertical="center"/>
    </xf>
    <xf numFmtId="0" fontId="1" fillId="2" borderId="26" xfId="0" applyFont="1" applyFill="1" applyBorder="1" applyAlignment="1">
      <alignment horizontal="center" vertical="center"/>
    </xf>
    <xf numFmtId="0" fontId="3" fillId="2" borderId="36" xfId="0" applyFont="1" applyFill="1" applyBorder="1" applyAlignment="1">
      <alignment horizontal="left" vertical="center"/>
    </xf>
    <xf numFmtId="169" fontId="1" fillId="2" borderId="36" xfId="0" applyNumberFormat="1" applyFont="1" applyFill="1" applyBorder="1" applyAlignment="1">
      <alignment horizontal="center" vertical="center"/>
    </xf>
    <xf numFmtId="44" fontId="1" fillId="10" borderId="45" xfId="0" applyNumberFormat="1" applyFont="1" applyFill="1" applyBorder="1" applyAlignment="1">
      <alignment horizontal="center" vertical="center"/>
    </xf>
    <xf numFmtId="42" fontId="1" fillId="10" borderId="45" xfId="0" applyNumberFormat="1" applyFont="1" applyFill="1" applyBorder="1" applyAlignment="1">
      <alignment horizontal="center" vertical="center"/>
    </xf>
    <xf numFmtId="42" fontId="1" fillId="10" borderId="49" xfId="0" applyNumberFormat="1" applyFont="1" applyFill="1" applyBorder="1" applyAlignment="1">
      <alignment horizontal="center" vertical="center"/>
    </xf>
    <xf numFmtId="0" fontId="3" fillId="2" borderId="54" xfId="0" applyFont="1" applyFill="1" applyBorder="1" applyAlignment="1">
      <alignment horizontal="left" vertical="center" wrapText="1"/>
    </xf>
    <xf numFmtId="42" fontId="1" fillId="21" borderId="54" xfId="0" applyNumberFormat="1" applyFont="1" applyFill="1" applyBorder="1" applyAlignment="1">
      <alignment horizontal="left" vertical="center"/>
    </xf>
    <xf numFmtId="44" fontId="1" fillId="10" borderId="54" xfId="0" applyNumberFormat="1" applyFont="1" applyFill="1" applyBorder="1" applyAlignment="1">
      <alignment horizontal="center" vertical="center"/>
    </xf>
    <xf numFmtId="42" fontId="1" fillId="10" borderId="54" xfId="0" applyNumberFormat="1" applyFont="1" applyFill="1" applyBorder="1" applyAlignment="1">
      <alignment horizontal="center" vertical="center"/>
    </xf>
    <xf numFmtId="42" fontId="1" fillId="10" borderId="89" xfId="0" applyNumberFormat="1" applyFont="1" applyFill="1" applyBorder="1" applyAlignment="1">
      <alignment horizontal="center" vertical="center"/>
    </xf>
    <xf numFmtId="0" fontId="1" fillId="3" borderId="21" xfId="0" applyFont="1" applyFill="1" applyBorder="1"/>
    <xf numFmtId="0" fontId="1" fillId="0" borderId="94" xfId="0" applyFont="1" applyBorder="1" applyAlignment="1">
      <alignment horizontal="center" vertical="center"/>
    </xf>
    <xf numFmtId="42" fontId="3" fillId="10" borderId="95" xfId="0" applyNumberFormat="1" applyFont="1" applyFill="1" applyBorder="1" applyAlignment="1">
      <alignment horizontal="left" vertical="center"/>
    </xf>
    <xf numFmtId="169" fontId="3" fillId="10" borderId="95" xfId="0" applyNumberFormat="1" applyFont="1" applyFill="1" applyBorder="1" applyAlignment="1">
      <alignment horizontal="left" vertical="center"/>
    </xf>
    <xf numFmtId="0" fontId="3" fillId="10" borderId="95" xfId="0" applyFont="1" applyFill="1" applyBorder="1" applyAlignment="1">
      <alignment horizontal="left" vertical="center"/>
    </xf>
    <xf numFmtId="0" fontId="3" fillId="10" borderId="96" xfId="0" applyFont="1" applyFill="1" applyBorder="1" applyAlignment="1">
      <alignment horizontal="left" vertical="center"/>
    </xf>
    <xf numFmtId="42" fontId="1" fillId="13" borderId="36" xfId="0" applyNumberFormat="1" applyFont="1" applyFill="1" applyBorder="1" applyAlignment="1">
      <alignment horizontal="left" vertical="center"/>
    </xf>
    <xf numFmtId="0" fontId="1" fillId="22" borderId="36" xfId="0" applyFont="1" applyFill="1" applyBorder="1" applyAlignment="1">
      <alignment horizontal="center" vertical="center"/>
    </xf>
    <xf numFmtId="169" fontId="1" fillId="22" borderId="36" xfId="0" applyNumberFormat="1" applyFont="1" applyFill="1" applyBorder="1" applyAlignment="1">
      <alignment horizontal="center" vertical="center"/>
    </xf>
    <xf numFmtId="0" fontId="3" fillId="0" borderId="36" xfId="0" applyFont="1" applyBorder="1" applyAlignment="1">
      <alignment horizontal="left" vertical="center" wrapText="1"/>
    </xf>
    <xf numFmtId="0" fontId="3" fillId="2" borderId="36" xfId="0" applyFont="1" applyFill="1" applyBorder="1" applyAlignment="1">
      <alignment horizontal="left" vertical="center" wrapText="1"/>
    </xf>
    <xf numFmtId="42" fontId="1" fillId="5" borderId="36" xfId="0" applyNumberFormat="1" applyFont="1" applyFill="1" applyBorder="1" applyAlignment="1">
      <alignment horizontal="left" vertical="center"/>
    </xf>
    <xf numFmtId="42" fontId="1" fillId="10" borderId="36" xfId="0" applyNumberFormat="1" applyFont="1" applyFill="1" applyBorder="1" applyAlignment="1">
      <alignment horizontal="right" vertical="center"/>
    </xf>
    <xf numFmtId="0" fontId="1" fillId="0" borderId="97" xfId="0" applyFont="1" applyBorder="1" applyAlignment="1">
      <alignment horizontal="center" vertical="center"/>
    </xf>
    <xf numFmtId="0" fontId="3" fillId="2" borderId="11" xfId="0" applyFont="1" applyFill="1" applyBorder="1" applyAlignment="1">
      <alignment horizontal="left" vertical="center" wrapText="1"/>
    </xf>
    <xf numFmtId="44" fontId="1" fillId="10" borderId="11" xfId="0" applyNumberFormat="1" applyFont="1" applyFill="1" applyBorder="1" applyAlignment="1">
      <alignment horizontal="center" vertical="center"/>
    </xf>
    <xf numFmtId="42" fontId="1" fillId="10" borderId="98" xfId="0" applyNumberFormat="1" applyFont="1" applyFill="1" applyBorder="1" applyAlignment="1">
      <alignment horizontal="center" vertical="center"/>
    </xf>
    <xf numFmtId="0" fontId="3" fillId="0" borderId="46" xfId="0" applyFont="1" applyBorder="1" applyAlignment="1">
      <alignment horizontal="left" vertical="center"/>
    </xf>
    <xf numFmtId="0" fontId="3" fillId="10" borderId="39" xfId="0" applyFont="1" applyFill="1" applyBorder="1" applyAlignment="1">
      <alignment horizontal="left" vertical="center"/>
    </xf>
    <xf numFmtId="42" fontId="1" fillId="10" borderId="11" xfId="0" applyNumberFormat="1" applyFont="1" applyFill="1" applyBorder="1" applyAlignment="1">
      <alignment horizontal="center" vertical="center"/>
    </xf>
    <xf numFmtId="0" fontId="7" fillId="0" borderId="0" xfId="0" applyFont="1" applyAlignment="1">
      <alignment horizontal="left" vertical="top" wrapText="1"/>
    </xf>
    <xf numFmtId="0" fontId="3" fillId="7" borderId="7" xfId="0" applyFont="1" applyFill="1" applyBorder="1" applyAlignment="1">
      <alignment horizontal="center" wrapText="1"/>
    </xf>
    <xf numFmtId="0" fontId="3" fillId="7" borderId="25" xfId="0" applyFont="1" applyFill="1" applyBorder="1" applyAlignment="1">
      <alignment horizontal="center" wrapText="1"/>
    </xf>
    <xf numFmtId="0" fontId="1" fillId="2" borderId="26" xfId="0" applyFont="1" applyFill="1" applyBorder="1"/>
    <xf numFmtId="0" fontId="1" fillId="2" borderId="36" xfId="0" applyFont="1" applyFill="1" applyBorder="1"/>
    <xf numFmtId="171" fontId="6" fillId="5" borderId="36" xfId="0" applyNumberFormat="1" applyFont="1" applyFill="1" applyBorder="1"/>
    <xf numFmtId="0" fontId="1" fillId="9" borderId="56" xfId="0" applyFont="1" applyFill="1" applyBorder="1"/>
    <xf numFmtId="0" fontId="1" fillId="9" borderId="54" xfId="0" applyFont="1" applyFill="1" applyBorder="1" applyAlignment="1">
      <alignment horizontal="left"/>
    </xf>
    <xf numFmtId="0" fontId="1" fillId="9" borderId="54" xfId="0" applyFont="1" applyFill="1" applyBorder="1"/>
    <xf numFmtId="171" fontId="1" fillId="9" borderId="54" xfId="0" applyNumberFormat="1" applyFont="1" applyFill="1" applyBorder="1"/>
    <xf numFmtId="0" fontId="1" fillId="2" borderId="50" xfId="0" applyFont="1" applyFill="1" applyBorder="1"/>
    <xf numFmtId="0" fontId="1" fillId="2" borderId="52" xfId="0" applyFont="1" applyFill="1" applyBorder="1"/>
    <xf numFmtId="0" fontId="1" fillId="0" borderId="52" xfId="0" applyFont="1" applyBorder="1"/>
    <xf numFmtId="172" fontId="6" fillId="5" borderId="52" xfId="0" applyNumberFormat="1" applyFont="1" applyFill="1" applyBorder="1"/>
    <xf numFmtId="172" fontId="6" fillId="5" borderId="36" xfId="0" applyNumberFormat="1" applyFont="1" applyFill="1" applyBorder="1"/>
    <xf numFmtId="0" fontId="1" fillId="0" borderId="26" xfId="0" applyFont="1" applyBorder="1"/>
    <xf numFmtId="172" fontId="1" fillId="9" borderId="54" xfId="0" applyNumberFormat="1" applyFont="1" applyFill="1" applyBorder="1"/>
    <xf numFmtId="0" fontId="1" fillId="0" borderId="50" xfId="0" applyFont="1" applyBorder="1"/>
    <xf numFmtId="172" fontId="6" fillId="5" borderId="93" xfId="0" applyNumberFormat="1" applyFont="1" applyFill="1" applyBorder="1"/>
    <xf numFmtId="172" fontId="6" fillId="14" borderId="36" xfId="0" applyNumberFormat="1" applyFont="1" applyFill="1" applyBorder="1"/>
    <xf numFmtId="172" fontId="6" fillId="14" borderId="93" xfId="0" applyNumberFormat="1" applyFont="1" applyFill="1" applyBorder="1"/>
    <xf numFmtId="172" fontId="1" fillId="9" borderId="36" xfId="0" applyNumberFormat="1" applyFont="1" applyFill="1" applyBorder="1"/>
    <xf numFmtId="0" fontId="1" fillId="0" borderId="0" xfId="0" applyFont="1" applyAlignment="1">
      <alignment horizontal="center" wrapText="1"/>
    </xf>
    <xf numFmtId="0" fontId="1" fillId="0" borderId="54" xfId="0" applyFont="1" applyBorder="1"/>
    <xf numFmtId="0" fontId="1" fillId="0" borderId="0" xfId="0" applyFont="1" applyAlignment="1">
      <alignment horizontal="left"/>
    </xf>
    <xf numFmtId="172" fontId="3" fillId="9" borderId="54" xfId="0" applyNumberFormat="1" applyFont="1" applyFill="1" applyBorder="1"/>
    <xf numFmtId="0" fontId="1" fillId="0" borderId="63" xfId="0" applyFont="1" applyBorder="1"/>
    <xf numFmtId="0" fontId="3" fillId="3" borderId="102" xfId="0" applyFont="1" applyFill="1" applyBorder="1" applyAlignment="1">
      <alignment horizontal="center" vertical="center" wrapText="1"/>
    </xf>
    <xf numFmtId="165" fontId="38" fillId="0" borderId="0" xfId="0" applyNumberFormat="1" applyFont="1"/>
    <xf numFmtId="172" fontId="39" fillId="0" borderId="0" xfId="0" applyNumberFormat="1" applyFont="1"/>
    <xf numFmtId="0" fontId="3" fillId="3" borderId="47" xfId="0" applyFont="1" applyFill="1" applyBorder="1"/>
    <xf numFmtId="0" fontId="40" fillId="0" borderId="0" xfId="0" applyFont="1" applyAlignment="1">
      <alignment horizontal="left"/>
    </xf>
    <xf numFmtId="0" fontId="3" fillId="3" borderId="103" xfId="0" applyFont="1" applyFill="1" applyBorder="1"/>
    <xf numFmtId="0" fontId="3" fillId="7" borderId="36" xfId="0" applyFont="1" applyFill="1" applyBorder="1" applyAlignment="1">
      <alignment vertical="center" wrapText="1"/>
    </xf>
    <xf numFmtId="0" fontId="3" fillId="7" borderId="36" xfId="0" applyFont="1" applyFill="1" applyBorder="1" applyAlignment="1">
      <alignment vertical="center"/>
    </xf>
    <xf numFmtId="0" fontId="3" fillId="23" borderId="36" xfId="0" applyFont="1" applyFill="1" applyBorder="1" applyAlignment="1">
      <alignment horizontal="center" vertical="center" wrapText="1"/>
    </xf>
    <xf numFmtId="0" fontId="3" fillId="7" borderId="36" xfId="0" applyFont="1" applyFill="1" applyBorder="1" applyAlignment="1">
      <alignment horizontal="left" vertical="center"/>
    </xf>
    <xf numFmtId="0" fontId="1" fillId="0" borderId="36" xfId="0" applyFont="1" applyBorder="1" applyAlignment="1">
      <alignment wrapText="1"/>
    </xf>
    <xf numFmtId="0" fontId="1" fillId="0" borderId="36" xfId="0" applyFont="1" applyBorder="1" applyAlignment="1">
      <alignment horizontal="center" wrapText="1"/>
    </xf>
    <xf numFmtId="0" fontId="1" fillId="0" borderId="36" xfId="0" applyFont="1" applyBorder="1" applyAlignment="1">
      <alignment horizontal="left"/>
    </xf>
    <xf numFmtId="3" fontId="1" fillId="0" borderId="36" xfId="0" applyNumberFormat="1" applyFont="1" applyBorder="1"/>
    <xf numFmtId="1" fontId="1" fillId="0" borderId="36" xfId="0" applyNumberFormat="1" applyFont="1" applyBorder="1"/>
    <xf numFmtId="0" fontId="1" fillId="0" borderId="0" xfId="0" applyFont="1" applyAlignment="1">
      <alignment horizontal="center" vertical="center"/>
    </xf>
    <xf numFmtId="0" fontId="3" fillId="18" borderId="36" xfId="0" applyFont="1" applyFill="1" applyBorder="1" applyAlignment="1">
      <alignment horizontal="center" vertical="center" wrapText="1"/>
    </xf>
    <xf numFmtId="0" fontId="41" fillId="0" borderId="0" xfId="0" applyFont="1" applyAlignment="1">
      <alignment horizontal="center" vertical="center" wrapText="1"/>
    </xf>
    <xf numFmtId="0" fontId="41" fillId="10" borderId="36" xfId="0" applyFont="1" applyFill="1" applyBorder="1" applyAlignment="1">
      <alignment horizontal="center" vertical="center" wrapText="1"/>
    </xf>
    <xf numFmtId="6" fontId="41" fillId="10" borderId="36" xfId="0" applyNumberFormat="1" applyFont="1" applyFill="1" applyBorder="1" applyAlignment="1">
      <alignment horizontal="center" vertical="center" wrapText="1"/>
    </xf>
    <xf numFmtId="0" fontId="42" fillId="0" borderId="0" xfId="0" applyFont="1" applyAlignment="1">
      <alignment horizontal="center" vertical="center"/>
    </xf>
    <xf numFmtId="0" fontId="43" fillId="0" borderId="36" xfId="0" applyFont="1" applyBorder="1" applyAlignment="1">
      <alignment wrapText="1"/>
    </xf>
    <xf numFmtId="0" fontId="44" fillId="10" borderId="36" xfId="0" applyFont="1" applyFill="1" applyBorder="1" applyAlignment="1">
      <alignment horizontal="center" vertical="center" wrapText="1"/>
    </xf>
    <xf numFmtId="0" fontId="1" fillId="0" borderId="36" xfId="0" quotePrefix="1" applyFont="1" applyBorder="1" applyAlignment="1">
      <alignment wrapText="1"/>
    </xf>
    <xf numFmtId="6" fontId="43" fillId="0" borderId="36" xfId="0" applyNumberFormat="1" applyFont="1" applyBorder="1" applyAlignment="1">
      <alignment wrapText="1"/>
    </xf>
    <xf numFmtId="0" fontId="8" fillId="17" borderId="36" xfId="0" quotePrefix="1" applyFont="1" applyFill="1" applyBorder="1" applyAlignment="1">
      <alignment wrapText="1"/>
    </xf>
    <xf numFmtId="0" fontId="43" fillId="0" borderId="0" xfId="0" applyFont="1" applyAlignment="1">
      <alignment wrapText="1"/>
    </xf>
    <xf numFmtId="0" fontId="1" fillId="0" borderId="104" xfId="0" applyFont="1" applyBorder="1" applyAlignment="1">
      <alignment horizontal="left" wrapText="1" readingOrder="1"/>
    </xf>
    <xf numFmtId="0" fontId="1" fillId="0" borderId="105" xfId="0" applyFont="1" applyBorder="1" applyAlignment="1">
      <alignment horizontal="left" wrapText="1" readingOrder="1"/>
    </xf>
    <xf numFmtId="6" fontId="1" fillId="0" borderId="105" xfId="0" applyNumberFormat="1" applyFont="1" applyBorder="1" applyAlignment="1">
      <alignment horizontal="left" wrapText="1" readingOrder="1"/>
    </xf>
    <xf numFmtId="0" fontId="9" fillId="0" borderId="105" xfId="0" applyFont="1" applyBorder="1" applyAlignment="1">
      <alignment horizontal="left" wrapText="1" readingOrder="1"/>
    </xf>
    <xf numFmtId="0" fontId="19" fillId="0" borderId="105" xfId="0" applyFont="1" applyBorder="1" applyAlignment="1">
      <alignment horizontal="left" wrapText="1" readingOrder="1"/>
    </xf>
    <xf numFmtId="0" fontId="1" fillId="2" borderId="80" xfId="0" applyFont="1" applyFill="1" applyBorder="1"/>
    <xf numFmtId="0" fontId="1" fillId="2" borderId="80" xfId="0" applyFont="1" applyFill="1" applyBorder="1" applyAlignment="1">
      <alignment horizontal="left"/>
    </xf>
    <xf numFmtId="0" fontId="3" fillId="2" borderId="80" xfId="0" applyFont="1" applyFill="1" applyBorder="1" applyAlignment="1">
      <alignment horizontal="left"/>
    </xf>
    <xf numFmtId="0" fontId="6" fillId="5" borderId="70" xfId="0" applyFont="1" applyFill="1" applyBorder="1"/>
    <xf numFmtId="0" fontId="1" fillId="2" borderId="80" xfId="0" applyFont="1" applyFill="1" applyBorder="1" applyAlignment="1">
      <alignment vertical="center" wrapText="1"/>
    </xf>
    <xf numFmtId="0" fontId="1" fillId="2" borderId="80" xfId="0" applyFont="1" applyFill="1" applyBorder="1" applyAlignment="1">
      <alignment horizontal="left" wrapText="1"/>
    </xf>
    <xf numFmtId="0" fontId="10" fillId="2" borderId="80" xfId="0" applyFont="1" applyFill="1" applyBorder="1" applyAlignment="1">
      <alignment vertical="center"/>
    </xf>
    <xf numFmtId="0" fontId="12" fillId="9" borderId="6" xfId="0" applyFont="1" applyFill="1" applyBorder="1" applyAlignment="1">
      <alignment horizontal="left" vertical="center" wrapText="1"/>
    </xf>
    <xf numFmtId="0" fontId="3" fillId="7" borderId="71" xfId="0" applyFont="1" applyFill="1" applyBorder="1" applyAlignment="1">
      <alignment vertical="center"/>
    </xf>
    <xf numFmtId="0" fontId="9" fillId="8" borderId="30" xfId="0" applyFont="1" applyFill="1" applyBorder="1" applyAlignment="1">
      <alignment vertical="center" wrapText="1"/>
    </xf>
    <xf numFmtId="0" fontId="9" fillId="8" borderId="66" xfId="0" applyFont="1" applyFill="1" applyBorder="1" applyAlignment="1">
      <alignment vertical="center" wrapText="1"/>
    </xf>
    <xf numFmtId="0" fontId="9" fillId="8" borderId="101" xfId="0" applyFont="1" applyFill="1" applyBorder="1" applyAlignment="1">
      <alignment vertical="center"/>
    </xf>
    <xf numFmtId="0" fontId="9" fillId="8" borderId="62" xfId="0" applyFont="1" applyFill="1" applyBorder="1" applyAlignment="1">
      <alignment vertical="center" wrapText="1"/>
    </xf>
    <xf numFmtId="0" fontId="9" fillId="8" borderId="66" xfId="0" applyFont="1" applyFill="1" applyBorder="1" applyAlignment="1">
      <alignment vertical="center"/>
    </xf>
    <xf numFmtId="0" fontId="9" fillId="0" borderId="66" xfId="0" applyFont="1" applyBorder="1" applyAlignment="1">
      <alignment vertical="center" wrapText="1"/>
    </xf>
    <xf numFmtId="0" fontId="9" fillId="0" borderId="66" xfId="0" applyFont="1" applyBorder="1" applyAlignment="1">
      <alignment vertical="center"/>
    </xf>
    <xf numFmtId="0" fontId="9" fillId="10" borderId="46" xfId="0" applyFont="1" applyFill="1" applyBorder="1"/>
    <xf numFmtId="0" fontId="1" fillId="9" borderId="82" xfId="0" applyFont="1" applyFill="1" applyBorder="1"/>
    <xf numFmtId="0" fontId="1" fillId="9" borderId="46" xfId="0" applyFont="1" applyFill="1" applyBorder="1"/>
    <xf numFmtId="0" fontId="1" fillId="9" borderId="63" xfId="0" applyFont="1" applyFill="1" applyBorder="1"/>
    <xf numFmtId="0" fontId="1" fillId="11" borderId="82" xfId="0" applyFont="1" applyFill="1" applyBorder="1"/>
    <xf numFmtId="0" fontId="1" fillId="0" borderId="45" xfId="0" applyFont="1" applyBorder="1" applyAlignment="1">
      <alignment horizontal="left" wrapText="1"/>
    </xf>
    <xf numFmtId="0" fontId="1" fillId="0" borderId="35" xfId="0" applyFont="1" applyBorder="1" applyAlignment="1">
      <alignment horizontal="left" wrapText="1"/>
    </xf>
    <xf numFmtId="0" fontId="6" fillId="5" borderId="46" xfId="0" applyFont="1" applyFill="1" applyBorder="1"/>
    <xf numFmtId="0" fontId="1" fillId="13" borderId="46" xfId="0" applyFont="1" applyFill="1" applyBorder="1"/>
    <xf numFmtId="0" fontId="11" fillId="7" borderId="100" xfId="0" applyFont="1" applyFill="1" applyBorder="1" applyAlignment="1">
      <alignment horizontal="center" vertical="center" wrapText="1"/>
    </xf>
    <xf numFmtId="0" fontId="11" fillId="7" borderId="92" xfId="0" applyFont="1" applyFill="1" applyBorder="1" applyAlignment="1">
      <alignment horizontal="center" vertical="center" wrapText="1"/>
    </xf>
    <xf numFmtId="0" fontId="11" fillId="7" borderId="101" xfId="0" applyFont="1" applyFill="1" applyBorder="1" applyAlignment="1">
      <alignment horizontal="center" vertical="center" wrapText="1"/>
    </xf>
    <xf numFmtId="0" fontId="9" fillId="0" borderId="35" xfId="0" applyFont="1" applyBorder="1"/>
    <xf numFmtId="0" fontId="9" fillId="0" borderId="93" xfId="0" applyFont="1" applyBorder="1"/>
    <xf numFmtId="6" fontId="9" fillId="6" borderId="73" xfId="0" applyNumberFormat="1" applyFont="1" applyFill="1" applyBorder="1"/>
    <xf numFmtId="165" fontId="9" fillId="6" borderId="46" xfId="0" applyNumberFormat="1" applyFont="1" applyFill="1" applyBorder="1"/>
    <xf numFmtId="167" fontId="9" fillId="6" borderId="73" xfId="0" applyNumberFormat="1" applyFont="1" applyFill="1" applyBorder="1"/>
    <xf numFmtId="0" fontId="9" fillId="0" borderId="45" xfId="0" applyFont="1" applyBorder="1"/>
    <xf numFmtId="0" fontId="9" fillId="0" borderId="51" xfId="0" applyFont="1" applyBorder="1"/>
    <xf numFmtId="6" fontId="9" fillId="5" borderId="55" xfId="0" applyNumberFormat="1" applyFont="1" applyFill="1" applyBorder="1"/>
    <xf numFmtId="0" fontId="9" fillId="5" borderId="55" xfId="0" applyFont="1" applyFill="1" applyBorder="1"/>
    <xf numFmtId="0" fontId="9" fillId="5" borderId="58" xfId="0" applyFont="1" applyFill="1" applyBorder="1"/>
    <xf numFmtId="0" fontId="9" fillId="6" borderId="55" xfId="0" applyFont="1" applyFill="1" applyBorder="1"/>
    <xf numFmtId="6" fontId="9" fillId="6" borderId="55" xfId="0" applyNumberFormat="1" applyFont="1" applyFill="1" applyBorder="1"/>
    <xf numFmtId="167" fontId="9" fillId="6" borderId="55" xfId="0" applyNumberFormat="1" applyFont="1" applyFill="1" applyBorder="1"/>
    <xf numFmtId="167" fontId="9" fillId="6" borderId="57" xfId="0" applyNumberFormat="1" applyFont="1" applyFill="1" applyBorder="1"/>
    <xf numFmtId="0" fontId="9" fillId="13" borderId="55" xfId="0" applyFont="1" applyFill="1" applyBorder="1"/>
    <xf numFmtId="0" fontId="11" fillId="15" borderId="66" xfId="0" applyFont="1" applyFill="1" applyBorder="1"/>
    <xf numFmtId="0" fontId="1" fillId="0" borderId="35" xfId="0" applyFont="1" applyBorder="1" applyAlignment="1">
      <alignment horizontal="center"/>
    </xf>
    <xf numFmtId="3" fontId="18" fillId="5" borderId="46" xfId="0" applyNumberFormat="1" applyFont="1" applyFill="1" applyBorder="1"/>
    <xf numFmtId="167" fontId="19" fillId="5" borderId="46" xfId="0" applyNumberFormat="1" applyFont="1" applyFill="1" applyBorder="1"/>
    <xf numFmtId="0" fontId="4" fillId="2" borderId="80" xfId="0" applyFont="1" applyFill="1" applyBorder="1"/>
    <xf numFmtId="0" fontId="4" fillId="2" borderId="80" xfId="0" applyFont="1" applyFill="1" applyBorder="1" applyAlignment="1">
      <alignment horizontal="center"/>
    </xf>
    <xf numFmtId="166" fontId="4" fillId="2" borderId="80" xfId="0" applyNumberFormat="1" applyFont="1" applyFill="1" applyBorder="1" applyAlignment="1">
      <alignment horizontal="center"/>
    </xf>
    <xf numFmtId="43" fontId="4" fillId="2" borderId="80" xfId="0" applyNumberFormat="1" applyFont="1" applyFill="1" applyBorder="1" applyAlignment="1">
      <alignment horizontal="center"/>
    </xf>
    <xf numFmtId="0" fontId="20" fillId="2" borderId="80" xfId="0" applyFont="1" applyFill="1" applyBorder="1"/>
    <xf numFmtId="0" fontId="23" fillId="2" borderId="80" xfId="0" applyFont="1" applyFill="1" applyBorder="1"/>
    <xf numFmtId="0" fontId="2" fillId="2" borderId="80" xfId="0" applyFont="1" applyFill="1" applyBorder="1"/>
    <xf numFmtId="43" fontId="21" fillId="2" borderId="80" xfId="0" applyNumberFormat="1" applyFont="1" applyFill="1" applyBorder="1" applyAlignment="1">
      <alignment horizontal="center"/>
    </xf>
    <xf numFmtId="43" fontId="21" fillId="2" borderId="80" xfId="0" applyNumberFormat="1" applyFont="1" applyFill="1" applyBorder="1" applyAlignment="1">
      <alignment horizontal="center" wrapText="1"/>
    </xf>
    <xf numFmtId="0" fontId="26" fillId="2" borderId="80" xfId="0" applyFont="1" applyFill="1" applyBorder="1"/>
    <xf numFmtId="0" fontId="17" fillId="2" borderId="80" xfId="0" applyFont="1" applyFill="1" applyBorder="1" applyAlignment="1">
      <alignment horizontal="center"/>
    </xf>
    <xf numFmtId="0" fontId="27" fillId="2" borderId="80" xfId="0" applyFont="1" applyFill="1" applyBorder="1" applyAlignment="1">
      <alignment horizontal="center"/>
    </xf>
    <xf numFmtId="0" fontId="24" fillId="16" borderId="63" xfId="0" applyFont="1" applyFill="1" applyBorder="1" applyAlignment="1">
      <alignment horizontal="left" vertical="center"/>
    </xf>
    <xf numFmtId="167" fontId="19" fillId="9" borderId="63" xfId="0" applyNumberFormat="1" applyFont="1" applyFill="1" applyBorder="1"/>
    <xf numFmtId="0" fontId="21" fillId="2" borderId="80" xfId="0" applyFont="1" applyFill="1" applyBorder="1"/>
    <xf numFmtId="166" fontId="21" fillId="2" borderId="80" xfId="0" applyNumberFormat="1" applyFont="1" applyFill="1" applyBorder="1" applyAlignment="1">
      <alignment horizontal="center"/>
    </xf>
    <xf numFmtId="166" fontId="21" fillId="2" borderId="80" xfId="0" applyNumberFormat="1" applyFont="1" applyFill="1" applyBorder="1" applyAlignment="1">
      <alignment horizontal="center" wrapText="1"/>
    </xf>
    <xf numFmtId="0" fontId="4" fillId="0" borderId="35" xfId="0" applyFont="1" applyBorder="1" applyAlignment="1">
      <alignment horizontal="center"/>
    </xf>
    <xf numFmtId="0" fontId="25" fillId="5" borderId="46" xfId="0" applyFont="1" applyFill="1" applyBorder="1" applyAlignment="1">
      <alignment horizontal="left" wrapText="1"/>
    </xf>
    <xf numFmtId="0" fontId="24" fillId="0" borderId="79" xfId="0" applyFont="1" applyBorder="1" applyAlignment="1">
      <alignment horizontal="center"/>
    </xf>
    <xf numFmtId="44" fontId="25" fillId="13" borderId="63" xfId="0" applyNumberFormat="1" applyFont="1" applyFill="1" applyBorder="1" applyAlignment="1">
      <alignment horizontal="left" wrapText="1"/>
    </xf>
    <xf numFmtId="165" fontId="25" fillId="13" borderId="63" xfId="0" applyNumberFormat="1" applyFont="1" applyFill="1" applyBorder="1" applyAlignment="1">
      <alignment horizontal="left" wrapText="1"/>
    </xf>
    <xf numFmtId="9" fontId="25" fillId="13" borderId="63" xfId="0" applyNumberFormat="1" applyFont="1" applyFill="1" applyBorder="1" applyAlignment="1">
      <alignment horizontal="left" wrapText="1"/>
    </xf>
    <xf numFmtId="0" fontId="25" fillId="13" borderId="63" xfId="0" applyFont="1" applyFill="1" applyBorder="1" applyAlignment="1">
      <alignment horizontal="left" wrapText="1"/>
    </xf>
    <xf numFmtId="0" fontId="24" fillId="2" borderId="80" xfId="0" applyFont="1" applyFill="1" applyBorder="1"/>
    <xf numFmtId="0" fontId="1" fillId="2" borderId="80" xfId="0" applyFont="1" applyFill="1" applyBorder="1" applyAlignment="1">
      <alignment wrapText="1"/>
    </xf>
    <xf numFmtId="0" fontId="1" fillId="2" borderId="80" xfId="0" applyFont="1" applyFill="1" applyBorder="1" applyAlignment="1">
      <alignment vertical="center"/>
    </xf>
    <xf numFmtId="0" fontId="1" fillId="2" borderId="80" xfId="0" applyFont="1" applyFill="1" applyBorder="1" applyAlignment="1">
      <alignment vertical="top"/>
    </xf>
    <xf numFmtId="0" fontId="1" fillId="2" borderId="80" xfId="0" applyFont="1" applyFill="1" applyBorder="1" applyAlignment="1">
      <alignment horizontal="center" vertical="center"/>
    </xf>
    <xf numFmtId="0" fontId="3" fillId="2" borderId="80" xfId="0" applyFont="1" applyFill="1" applyBorder="1"/>
    <xf numFmtId="0" fontId="3" fillId="7" borderId="92" xfId="0" applyFont="1" applyFill="1" applyBorder="1" applyAlignment="1">
      <alignment horizontal="center" vertical="center" wrapText="1"/>
    </xf>
    <xf numFmtId="0" fontId="3" fillId="2" borderId="30" xfId="0" applyFont="1" applyFill="1" applyBorder="1" applyAlignment="1">
      <alignment vertical="center" wrapText="1"/>
    </xf>
    <xf numFmtId="0" fontId="3" fillId="2" borderId="66" xfId="0" applyFont="1" applyFill="1" applyBorder="1" applyAlignment="1">
      <alignment vertical="center" wrapText="1"/>
    </xf>
    <xf numFmtId="0" fontId="3" fillId="11" borderId="30" xfId="0" applyFont="1" applyFill="1" applyBorder="1" applyAlignment="1">
      <alignment horizontal="center" vertical="center"/>
    </xf>
    <xf numFmtId="42" fontId="3" fillId="9" borderId="63" xfId="0" applyNumberFormat="1" applyFont="1" applyFill="1" applyBorder="1" applyAlignment="1">
      <alignment horizontal="right" vertical="center"/>
    </xf>
    <xf numFmtId="9" fontId="3" fillId="11" borderId="30" xfId="0" applyNumberFormat="1" applyFont="1" applyFill="1" applyBorder="1" applyAlignment="1">
      <alignment horizontal="center" vertical="center"/>
    </xf>
    <xf numFmtId="10" fontId="3" fillId="11" borderId="62" xfId="0" applyNumberFormat="1" applyFont="1" applyFill="1" applyBorder="1" applyAlignment="1">
      <alignment horizontal="center" vertical="center"/>
    </xf>
    <xf numFmtId="10" fontId="3" fillId="11" borderId="66" xfId="0" applyNumberFormat="1" applyFont="1" applyFill="1" applyBorder="1" applyAlignment="1">
      <alignment horizontal="center" vertical="center"/>
    </xf>
    <xf numFmtId="0" fontId="1" fillId="2" borderId="80" xfId="0" applyFont="1" applyFill="1" applyBorder="1" applyAlignment="1">
      <alignment horizontal="left" vertical="top"/>
    </xf>
    <xf numFmtId="0" fontId="9" fillId="2" borderId="80" xfId="0" applyFont="1" applyFill="1" applyBorder="1" applyAlignment="1">
      <alignment horizontal="left" vertical="top"/>
    </xf>
    <xf numFmtId="0" fontId="1" fillId="2" borderId="80" xfId="0" applyFont="1" applyFill="1" applyBorder="1" applyAlignment="1">
      <alignment horizontal="left" vertical="top" wrapText="1"/>
    </xf>
    <xf numFmtId="0" fontId="3" fillId="2" borderId="46" xfId="0" applyFont="1" applyFill="1" applyBorder="1" applyAlignment="1">
      <alignment horizontal="center" wrapText="1"/>
    </xf>
    <xf numFmtId="169" fontId="1" fillId="2" borderId="82" xfId="0" applyNumberFormat="1" applyFont="1" applyFill="1" applyBorder="1" applyAlignment="1">
      <alignment horizontal="center"/>
    </xf>
    <xf numFmtId="0" fontId="1" fillId="0" borderId="80" xfId="0" applyFont="1" applyBorder="1"/>
    <xf numFmtId="0" fontId="36" fillId="0" borderId="80" xfId="0" applyFont="1" applyBorder="1"/>
    <xf numFmtId="0" fontId="32" fillId="3" borderId="80" xfId="0" applyFont="1" applyFill="1" applyBorder="1"/>
    <xf numFmtId="0" fontId="32" fillId="3" borderId="80" xfId="0" applyFont="1" applyFill="1" applyBorder="1" applyAlignment="1">
      <alignment wrapText="1"/>
    </xf>
    <xf numFmtId="6" fontId="32" fillId="3" borderId="80" xfId="0" applyNumberFormat="1" applyFont="1" applyFill="1" applyBorder="1"/>
    <xf numFmtId="0" fontId="37" fillId="0" borderId="80" xfId="0" applyFont="1" applyBorder="1"/>
    <xf numFmtId="0" fontId="31" fillId="19" borderId="84" xfId="0" applyFont="1" applyFill="1" applyBorder="1" applyAlignment="1">
      <alignment horizontal="center" wrapText="1"/>
    </xf>
    <xf numFmtId="0" fontId="31" fillId="19" borderId="85" xfId="0" applyFont="1" applyFill="1" applyBorder="1" applyAlignment="1">
      <alignment horizontal="center" wrapText="1"/>
    </xf>
    <xf numFmtId="0" fontId="1" fillId="0" borderId="80" xfId="0" applyFont="1" applyBorder="1" applyAlignment="1">
      <alignment wrapText="1"/>
    </xf>
    <xf numFmtId="0" fontId="9" fillId="20" borderId="84" xfId="0" applyFont="1" applyFill="1" applyBorder="1"/>
    <xf numFmtId="0" fontId="9" fillId="20" borderId="85" xfId="0" applyFont="1" applyFill="1" applyBorder="1"/>
    <xf numFmtId="0" fontId="1" fillId="20" borderId="84" xfId="0" applyFont="1" applyFill="1" applyBorder="1"/>
    <xf numFmtId="0" fontId="1" fillId="20" borderId="85" xfId="0" applyFont="1" applyFill="1" applyBorder="1"/>
    <xf numFmtId="0" fontId="1" fillId="20" borderId="86" xfId="0" applyFont="1" applyFill="1" applyBorder="1"/>
    <xf numFmtId="0" fontId="1" fillId="0" borderId="35" xfId="0" applyFont="1" applyBorder="1" applyAlignment="1">
      <alignment horizontal="center" vertical="center"/>
    </xf>
    <xf numFmtId="170" fontId="1" fillId="9" borderId="46" xfId="0" applyNumberFormat="1" applyFont="1" applyFill="1" applyBorder="1"/>
    <xf numFmtId="166" fontId="9" fillId="13" borderId="46" xfId="0" applyNumberFormat="1" applyFont="1" applyFill="1" applyBorder="1" applyAlignment="1">
      <alignment horizontal="right" vertical="center"/>
    </xf>
    <xf numFmtId="0" fontId="1" fillId="9" borderId="66" xfId="0" applyFont="1" applyFill="1" applyBorder="1"/>
    <xf numFmtId="0" fontId="3" fillId="2" borderId="82" xfId="0" applyFont="1" applyFill="1" applyBorder="1" applyAlignment="1">
      <alignment horizontal="left" vertical="center" wrapText="1"/>
    </xf>
    <xf numFmtId="0" fontId="3" fillId="2" borderId="82" xfId="0" applyFont="1" applyFill="1" applyBorder="1" applyAlignment="1">
      <alignment horizontal="left" vertical="center"/>
    </xf>
    <xf numFmtId="42" fontId="1" fillId="9" borderId="46" xfId="0" applyNumberFormat="1" applyFont="1" applyFill="1" applyBorder="1" applyAlignment="1">
      <alignment horizontal="left" vertical="center"/>
    </xf>
    <xf numFmtId="0" fontId="3" fillId="0" borderId="95" xfId="0" applyFont="1" applyBorder="1" applyAlignment="1">
      <alignment horizontal="left" vertical="center"/>
    </xf>
    <xf numFmtId="42" fontId="3" fillId="10" borderId="46" xfId="0" applyNumberFormat="1" applyFont="1" applyFill="1" applyBorder="1" applyAlignment="1">
      <alignment horizontal="left" vertical="center"/>
    </xf>
    <xf numFmtId="169" fontId="3" fillId="10" borderId="46" xfId="0" applyNumberFormat="1" applyFont="1" applyFill="1" applyBorder="1" applyAlignment="1">
      <alignment horizontal="left" vertical="center"/>
    </xf>
    <xf numFmtId="0" fontId="3" fillId="10" borderId="46" xfId="0" applyFont="1" applyFill="1" applyBorder="1" applyAlignment="1">
      <alignment horizontal="left" vertical="center"/>
    </xf>
    <xf numFmtId="0" fontId="1" fillId="0" borderId="79" xfId="0" applyFont="1" applyBorder="1"/>
    <xf numFmtId="172" fontId="6" fillId="5" borderId="63" xfId="0" applyNumberFormat="1" applyFont="1" applyFill="1" applyBorder="1"/>
    <xf numFmtId="0" fontId="3" fillId="3" borderId="100" xfId="0" applyFont="1" applyFill="1" applyBorder="1" applyAlignment="1">
      <alignment horizontal="center" vertical="center" wrapText="1"/>
    </xf>
    <xf numFmtId="0" fontId="43" fillId="0" borderId="45" xfId="0" applyFont="1" applyBorder="1" applyAlignment="1">
      <alignment wrapText="1"/>
    </xf>
    <xf numFmtId="0" fontId="12" fillId="0" borderId="105" xfId="0" applyFont="1" applyBorder="1" applyAlignment="1">
      <alignment horizontal="left" wrapText="1" readingOrder="1"/>
    </xf>
    <xf numFmtId="0" fontId="1" fillId="0" borderId="45" xfId="0" applyFont="1" applyBorder="1"/>
    <xf numFmtId="0" fontId="7" fillId="0" borderId="0" xfId="0" applyFont="1" applyAlignment="1">
      <alignment wrapText="1"/>
    </xf>
    <xf numFmtId="0" fontId="0" fillId="0" borderId="0" xfId="0" applyFont="1" applyAlignment="1"/>
    <xf numFmtId="0" fontId="3" fillId="0" borderId="0" xfId="0" applyFont="1" applyAlignment="1">
      <alignment horizontal="center"/>
    </xf>
    <xf numFmtId="0" fontId="1" fillId="2" borderId="80" xfId="0" applyFont="1" applyFill="1" applyBorder="1" applyAlignment="1">
      <alignment horizontal="center" vertical="center" wrapText="1"/>
    </xf>
    <xf numFmtId="43" fontId="24" fillId="7" borderId="45" xfId="0" applyNumberFormat="1" applyFont="1" applyFill="1" applyBorder="1" applyAlignment="1">
      <alignment horizontal="center" vertical="center" wrapText="1"/>
    </xf>
    <xf numFmtId="0" fontId="5" fillId="0" borderId="46" xfId="0" applyFont="1" applyBorder="1" applyAlignment="1"/>
    <xf numFmtId="0" fontId="1" fillId="3" borderId="10" xfId="0" applyFont="1" applyFill="1" applyBorder="1" applyAlignment="1">
      <alignment horizontal="left" vertical="center" wrapText="1"/>
    </xf>
    <xf numFmtId="0" fontId="5" fillId="0" borderId="47" xfId="0" applyFont="1" applyBorder="1" applyAlignment="1"/>
    <xf numFmtId="0" fontId="5" fillId="0" borderId="18" xfId="0" applyFont="1" applyBorder="1" applyAlignment="1"/>
    <xf numFmtId="0" fontId="9" fillId="3" borderId="81" xfId="0" applyFont="1" applyFill="1" applyBorder="1" applyAlignment="1">
      <alignment horizontal="left" vertical="center" wrapText="1"/>
    </xf>
    <xf numFmtId="0" fontId="5" fillId="0" borderId="103" xfId="0" applyFont="1" applyBorder="1" applyAlignment="1"/>
    <xf numFmtId="0" fontId="5" fillId="0" borderId="19" xfId="0" applyFont="1" applyBorder="1" applyAlignment="1"/>
    <xf numFmtId="0" fontId="33" fillId="0" borderId="82" xfId="0" applyFont="1" applyBorder="1" applyAlignment="1">
      <alignment horizontal="center"/>
    </xf>
    <xf numFmtId="0" fontId="5" fillId="0" borderId="83" xfId="0" applyFont="1" applyBorder="1" applyAlignment="1"/>
    <xf numFmtId="0" fontId="5" fillId="0" borderId="93" xfId="0" applyFont="1" applyBorder="1" applyAlignment="1"/>
    <xf numFmtId="0" fontId="3" fillId="0" borderId="91" xfId="0" applyFont="1" applyBorder="1" applyAlignment="1">
      <alignment horizontal="center" vertical="center" wrapText="1"/>
    </xf>
    <xf numFmtId="0" fontId="1" fillId="0" borderId="24" xfId="0" applyFont="1" applyBorder="1" applyAlignment="1">
      <alignment horizontal="left" vertical="center" wrapText="1"/>
    </xf>
    <xf numFmtId="0" fontId="2" fillId="3" borderId="15" xfId="0" applyFont="1" applyFill="1" applyBorder="1" applyAlignment="1">
      <alignment horizontal="center" vertical="center" wrapText="1"/>
    </xf>
    <xf numFmtId="0" fontId="5" fillId="0" borderId="35" xfId="0" applyFont="1" applyBorder="1" applyAlignment="1"/>
    <xf numFmtId="0" fontId="4" fillId="3" borderId="99" xfId="0" applyFont="1" applyFill="1" applyBorder="1" applyAlignment="1">
      <alignment horizontal="left" wrapText="1"/>
    </xf>
    <xf numFmtId="0" fontId="5" fillId="0" borderId="100" xfId="0" applyFont="1" applyBorder="1" applyAlignment="1"/>
    <xf numFmtId="0" fontId="5" fillId="0" borderId="101" xfId="0" applyFont="1" applyBorder="1" applyAlignment="1"/>
    <xf numFmtId="0" fontId="5" fillId="0" borderId="37" xfId="0" applyFont="1" applyBorder="1" applyAlignment="1"/>
    <xf numFmtId="0" fontId="5" fillId="0" borderId="73" xfId="0" applyFont="1" applyBorder="1" applyAlignment="1"/>
    <xf numFmtId="0" fontId="5" fillId="0" borderId="2" xfId="0" applyFont="1" applyBorder="1" applyAlignment="1"/>
    <xf numFmtId="0" fontId="4" fillId="3" borderId="81" xfId="0" applyFont="1" applyFill="1" applyBorder="1" applyAlignment="1">
      <alignment horizontal="left" wrapText="1"/>
    </xf>
    <xf numFmtId="0" fontId="9" fillId="8" borderId="14" xfId="0" applyFont="1" applyFill="1" applyBorder="1" applyAlignment="1">
      <alignment vertical="center" wrapText="1"/>
    </xf>
    <xf numFmtId="0" fontId="5" fillId="0" borderId="30" xfId="0" applyFont="1" applyBorder="1" applyAlignment="1"/>
    <xf numFmtId="0" fontId="5" fillId="0" borderId="38" xfId="0" applyFont="1" applyBorder="1" applyAlignment="1"/>
    <xf numFmtId="0" fontId="9" fillId="8" borderId="14" xfId="0" applyFont="1" applyFill="1" applyBorder="1" applyAlignment="1">
      <alignment vertical="center"/>
    </xf>
    <xf numFmtId="0" fontId="9" fillId="8" borderId="14" xfId="0" applyFont="1" applyFill="1" applyBorder="1" applyAlignment="1">
      <alignment horizontal="center" vertical="center"/>
    </xf>
    <xf numFmtId="0" fontId="3" fillId="7" borderId="10" xfId="0" applyFont="1" applyFill="1" applyBorder="1" applyAlignment="1">
      <alignment horizontal="center"/>
    </xf>
    <xf numFmtId="0" fontId="5" fillId="0" borderId="42" xfId="0" applyFont="1" applyBorder="1" applyAlignment="1"/>
    <xf numFmtId="0" fontId="3" fillId="3" borderId="15" xfId="0" applyFont="1" applyFill="1" applyBorder="1" applyAlignment="1">
      <alignment horizontal="center" vertical="center" wrapText="1"/>
    </xf>
    <xf numFmtId="0" fontId="1" fillId="3" borderId="99" xfId="0" applyFont="1" applyFill="1" applyBorder="1" applyAlignment="1">
      <alignment horizontal="left" wrapText="1"/>
    </xf>
    <xf numFmtId="0" fontId="1" fillId="3" borderId="81" xfId="0" applyFont="1" applyFill="1" applyBorder="1" applyAlignment="1">
      <alignment horizontal="left" wrapText="1"/>
    </xf>
    <xf numFmtId="0" fontId="3" fillId="7" borderId="91" xfId="0" applyFont="1" applyFill="1" applyBorder="1" applyAlignment="1">
      <alignment horizontal="center"/>
    </xf>
    <xf numFmtId="0" fontId="1" fillId="3" borderId="10" xfId="0" applyFont="1" applyFill="1" applyBorder="1" applyAlignment="1">
      <alignment horizontal="left" wrapText="1"/>
    </xf>
    <xf numFmtId="0" fontId="9" fillId="3" borderId="10" xfId="0" applyFont="1" applyFill="1" applyBorder="1" applyAlignment="1">
      <alignment vertical="center" wrapText="1"/>
    </xf>
    <xf numFmtId="0" fontId="1" fillId="3" borderId="81" xfId="0" applyFont="1" applyFill="1" applyBorder="1" applyAlignment="1">
      <alignment vertical="center" wrapText="1"/>
    </xf>
    <xf numFmtId="0" fontId="17" fillId="0" borderId="78" xfId="0" applyFont="1" applyBorder="1" applyAlignment="1">
      <alignment horizontal="left" wrapText="1"/>
    </xf>
    <xf numFmtId="0" fontId="5" fillId="0" borderId="78" xfId="0" applyFont="1" applyBorder="1" applyAlignment="1"/>
    <xf numFmtId="0" fontId="1" fillId="3" borderId="10" xfId="0" applyFont="1" applyFill="1" applyBorder="1" applyAlignment="1">
      <alignment vertical="center" wrapText="1"/>
    </xf>
    <xf numFmtId="0" fontId="7" fillId="0" borderId="0" xfId="0" applyFont="1" applyAlignment="1">
      <alignment wrapText="1"/>
    </xf>
    <xf numFmtId="0" fontId="0" fillId="0" borderId="0" xfId="0" applyFont="1" applyAlignment="1"/>
    <xf numFmtId="0" fontId="1" fillId="9" borderId="10" xfId="0" applyFont="1" applyFill="1" applyBorder="1" applyAlignment="1">
      <alignment vertical="center" wrapText="1"/>
    </xf>
    <xf numFmtId="0" fontId="1" fillId="9" borderId="65" xfId="0" applyFont="1" applyFill="1" applyBorder="1" applyAlignment="1">
      <alignment vertical="center" wrapText="1"/>
    </xf>
    <xf numFmtId="0" fontId="5" fillId="0" borderId="66" xfId="0" applyFont="1" applyBorder="1" applyAlignment="1"/>
    <xf numFmtId="0" fontId="3" fillId="0" borderId="0" xfId="0" applyFont="1" applyAlignment="1">
      <alignment horizontal="center"/>
    </xf>
    <xf numFmtId="0" fontId="3" fillId="7" borderId="15" xfId="0" applyFont="1" applyFill="1" applyBorder="1" applyAlignment="1">
      <alignment horizontal="center" vertical="center"/>
    </xf>
    <xf numFmtId="0" fontId="5" fillId="0" borderId="79" xfId="0" applyFont="1" applyBorder="1" applyAlignment="1"/>
    <xf numFmtId="0" fontId="3" fillId="7" borderId="10" xfId="0" applyFont="1" applyFill="1" applyBorder="1" applyAlignment="1">
      <alignment horizontal="center" vertical="center" wrapText="1"/>
    </xf>
    <xf numFmtId="0" fontId="4" fillId="3" borderId="10" xfId="0" applyFont="1" applyFill="1" applyBorder="1" applyAlignment="1">
      <alignment horizontal="left" vertical="center" wrapText="1"/>
    </xf>
    <xf numFmtId="0" fontId="4" fillId="3" borderId="81" xfId="0" applyFont="1" applyFill="1" applyBorder="1" applyAlignment="1">
      <alignment horizontal="left" vertical="center" wrapText="1"/>
    </xf>
    <xf numFmtId="0" fontId="4" fillId="3" borderId="10" xfId="0" applyFont="1" applyFill="1" applyBorder="1" applyAlignment="1">
      <alignment horizontal="left"/>
    </xf>
    <xf numFmtId="0" fontId="4" fillId="3" borderId="81" xfId="0" applyFont="1" applyFill="1" applyBorder="1" applyAlignment="1">
      <alignment horizontal="left"/>
    </xf>
    <xf numFmtId="0" fontId="4" fillId="3" borderId="10" xfId="0" applyFont="1" applyFill="1" applyBorder="1" applyAlignment="1">
      <alignment vertical="center" wrapText="1"/>
    </xf>
    <xf numFmtId="0" fontId="4" fillId="3" borderId="81" xfId="0" applyFont="1" applyFill="1" applyBorder="1" applyAlignment="1">
      <alignment vertical="center" wrapText="1"/>
    </xf>
    <xf numFmtId="0" fontId="24" fillId="18" borderId="70" xfId="0" applyFont="1" applyFill="1" applyBorder="1" applyAlignment="1">
      <alignment horizontal="center"/>
    </xf>
    <xf numFmtId="0" fontId="5" fillId="0" borderId="74" xfId="0" applyFont="1" applyBorder="1" applyAlignment="1"/>
    <xf numFmtId="0" fontId="5" fillId="0" borderId="71" xfId="0" applyFont="1" applyBorder="1" applyAlignment="1"/>
    <xf numFmtId="0" fontId="9" fillId="2" borderId="80" xfId="0" applyFont="1" applyFill="1" applyBorder="1" applyAlignment="1">
      <alignment horizontal="center" vertical="center" wrapText="1"/>
    </xf>
    <xf numFmtId="0" fontId="5" fillId="0" borderId="80" xfId="0" applyFont="1" applyBorder="1" applyAlignment="1"/>
    <xf numFmtId="0" fontId="31" fillId="11" borderId="70" xfId="0" applyFont="1" applyFill="1" applyBorder="1" applyAlignment="1">
      <alignment horizontal="center"/>
    </xf>
    <xf numFmtId="0" fontId="11" fillId="7" borderId="14" xfId="0" applyFont="1" applyFill="1" applyBorder="1" applyAlignment="1">
      <alignment horizontal="center" vertical="center" wrapText="1"/>
    </xf>
    <xf numFmtId="0" fontId="3" fillId="7" borderId="14" xfId="0" applyFont="1" applyFill="1" applyBorder="1" applyAlignment="1">
      <alignment horizontal="center" vertical="center" wrapText="1"/>
    </xf>
    <xf numFmtId="0" fontId="3" fillId="7" borderId="70" xfId="0" applyFont="1" applyFill="1" applyBorder="1" applyAlignment="1">
      <alignment horizontal="center" vertical="center" wrapText="1"/>
    </xf>
    <xf numFmtId="0" fontId="11" fillId="7" borderId="70" xfId="0" applyFont="1" applyFill="1" applyBorder="1" applyAlignment="1">
      <alignment horizontal="center" vertical="center" wrapText="1"/>
    </xf>
    <xf numFmtId="0" fontId="1" fillId="2" borderId="45" xfId="0" applyFont="1" applyFill="1" applyBorder="1" applyAlignment="1">
      <alignment horizontal="center" vertical="center"/>
    </xf>
    <xf numFmtId="0" fontId="5" fillId="0" borderId="95" xfId="0" applyFont="1" applyBorder="1" applyAlignment="1"/>
    <xf numFmtId="0" fontId="1" fillId="2" borderId="80" xfId="0" applyFont="1" applyFill="1" applyBorder="1" applyAlignment="1">
      <alignment horizontal="center" vertical="center" wrapText="1"/>
    </xf>
    <xf numFmtId="0" fontId="1" fillId="2" borderId="73" xfId="0" applyFont="1" applyFill="1" applyBorder="1" applyAlignment="1">
      <alignment horizontal="center" vertical="center" wrapText="1"/>
    </xf>
    <xf numFmtId="0" fontId="3" fillId="7" borderId="101" xfId="0" applyFont="1" applyFill="1" applyBorder="1" applyAlignment="1">
      <alignment horizontal="center" vertical="center" wrapText="1"/>
    </xf>
    <xf numFmtId="0" fontId="5" fillId="0" borderId="75" xfId="0" applyFont="1" applyBorder="1" applyAlignment="1"/>
    <xf numFmtId="0" fontId="1" fillId="3" borderId="87" xfId="0" applyFont="1" applyFill="1" applyBorder="1" applyAlignment="1">
      <alignment vertical="center" wrapText="1"/>
    </xf>
    <xf numFmtId="0" fontId="3" fillId="3" borderId="91" xfId="0" applyFont="1" applyFill="1" applyBorder="1" applyAlignment="1">
      <alignment horizontal="left"/>
    </xf>
    <xf numFmtId="0" fontId="3" fillId="3" borderId="24" xfId="0" applyFont="1" applyFill="1" applyBorder="1" applyAlignment="1">
      <alignment horizontal="left"/>
    </xf>
    <xf numFmtId="0" fontId="5" fillId="0" borderId="102" xfId="0" applyFont="1" applyBorder="1" applyAlignment="1"/>
    <xf numFmtId="0" fontId="1" fillId="3" borderId="81" xfId="0" applyFont="1" applyFill="1" applyBorder="1" applyAlignment="1">
      <alignment horizontal="left" vertical="center" wrapText="1"/>
    </xf>
    <xf numFmtId="0" fontId="5" fillId="0" borderId="94" xfId="0" applyFont="1" applyBorder="1" applyAlignment="1"/>
    <xf numFmtId="0" fontId="3" fillId="7" borderId="92" xfId="0" applyFont="1" applyFill="1" applyBorder="1" applyAlignment="1">
      <alignment horizontal="center" vertical="center"/>
    </xf>
    <xf numFmtId="0" fontId="1" fillId="3" borderId="81" xfId="0" applyFont="1" applyFill="1" applyBorder="1" applyAlignment="1">
      <alignment horizontal="left" vertical="top" wrapText="1"/>
    </xf>
    <xf numFmtId="0" fontId="1" fillId="3" borderId="99" xfId="0" applyFont="1" applyFill="1" applyBorder="1" applyAlignment="1">
      <alignment horizontal="left" vertical="top" wrapText="1"/>
    </xf>
    <xf numFmtId="0" fontId="9" fillId="3" borderId="81" xfId="0" applyFont="1" applyFill="1" applyBorder="1" applyAlignment="1">
      <alignment horizontal="left" vertical="top" wrapText="1"/>
    </xf>
    <xf numFmtId="0" fontId="1" fillId="3" borderId="10" xfId="0" applyFont="1" applyFill="1" applyBorder="1" applyAlignment="1">
      <alignment horizontal="left"/>
    </xf>
    <xf numFmtId="0" fontId="3" fillId="0" borderId="37" xfId="0" applyFont="1" applyBorder="1" applyAlignment="1">
      <alignment horizontal="center" vertical="center"/>
    </xf>
    <xf numFmtId="0" fontId="1" fillId="3" borderId="81" xfId="0" applyFont="1" applyFill="1" applyBorder="1" applyAlignment="1">
      <alignment horizontal="left"/>
    </xf>
  </cellXfs>
  <cellStyles count="1">
    <cellStyle name="Normal" xfId="0" builtinId="0"/>
  </cellStyles>
  <dxfs count="1">
    <dxf>
      <font>
        <color rgb="FF9C5700"/>
      </font>
      <fill>
        <patternFill patternType="solid">
          <fgColor rgb="FFFFEB9C"/>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customschemas.google.com/relationships/workbookmetadata" Target="metadata"/><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8"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5"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3181350</xdr:colOff>
      <xdr:row>1</xdr:row>
      <xdr:rowOff>85725</xdr:rowOff>
    </xdr:from>
    <xdr:ext cx="5953125" cy="1381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eamrooms.insidenci.com/Applic/SOE/WORK/TR/TR-ROAD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teamrooms.insidenci.com/Applic/SOE/WORK/IW/IWWABS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trccompanies-my.sharepoint.com/Users/ejensen/AppData/Local/Microsoft/Windows/Temporary%20Internet%20Files/Content.Outlook/YPVZSQ72/Program%20Data%20Analysis%20-%20LGC%20-%20Phase%20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teamrooms.insidenci.com/Users/gbrown/Documents/EE%20Financing%20Risk%20Assessment/Draft%20Model%20Calculator%20for%20Analysis%20-%2011-18-2013%20-%20Populated%20with%20Case%20Study.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teamonlycaliforniapgt.navigantconsulting.com/Users/adaftari/Desktop/Other%20Projects%20and%20Folders/BayREN/Analysis%20Tools/Blank%20Data%20Analysis%20Tool%20-%20%202014-2-14.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teamrooms.insidenci.com/Users/alee/AppData/Local/Microsoft/Windows/Temporary%20Internet%20Files/Content.Outlook/LMCW1JUN/Solano/CleanData/Solano%20Clean.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E187978\Ind_4-03%20Energy%20Intensity%20Analysis%20Elec+Gas%20WL%20to%20CG%204-08-202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5888AC69\BP%20Metrics%20-%202017%20-%20MASTER%20WORKBOOK_GR.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Users\carolyin2015\Documents\&#8226;&#8226;%20CA%20IOUs\-%20-%20Strategy%20and%20Compliance\Business%20Plans\BP%20Metrics\60%20Day%20Metrics%20Filing\Draft%20Deliverables\ET%20&amp;%20WET%20MetricsTemplateDev.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navigant.sharepoint.com/ComEd%20EMV/Programs/Small%20Business/Year%202018/Impact/ImpactAnalysis/Deliverables/ComEd%20CY2018%20Impact%20Evaluation%20Report%20Template%202019-02-15.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trccompanies-my.sharepoint.com/personal/jeff_erickson_navigant_com/Documents/Documents/Temp/_now/ComEd%20CY2018%20Impact%20Evaluation%20Report%20Template%202019-01-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All road-compendium file"/>
      <sheetName val="Motorways-compendium file"/>
      <sheetName val="All road-work file"/>
      <sheetName val="Motorways-work file"/>
      <sheetName val="Check"/>
      <sheetName val="chart_roads"/>
      <sheetName val="chart_motorways"/>
      <sheetName val="User instructions"/>
      <sheetName val="EF_Exiobase_Regional"/>
      <sheetName val="All_road-compendium_file"/>
      <sheetName val="Motorways-compendium_file"/>
      <sheetName val="All_road-work_file"/>
      <sheetName val="Motorways-work_file"/>
      <sheetName val="User_instructions"/>
      <sheetName val="IWWABST"/>
      <sheetName val="CHP output definition"/>
      <sheetName val="EVRSRC BSF Forecast"/>
      <sheetName val="S2_Space Heating-Comm"/>
      <sheetName val="ElectricityPriceFRRDE"/>
      <sheetName val="ElectricityPriceFRRenergy"/>
      <sheetName val="ElectricityPriceFRRNL"/>
      <sheetName val="ElectricityPriceDA"/>
      <sheetName val="ElectricityPriceID"/>
      <sheetName val="Graph"/>
      <sheetName val="Sector&amp;EnergyPrices"/>
      <sheetName val="Result_Summary"/>
      <sheetName val="All_road-compendium_file1"/>
      <sheetName val="Motorways-compendium_file1"/>
      <sheetName val="All_road-work_file1"/>
      <sheetName val="Motorways-work_file1"/>
      <sheetName val="User_instructions1"/>
      <sheetName val="CHP_output_definition"/>
      <sheetName val="S2_Space_Heating-Comm"/>
      <sheetName val="EVRSRC_BSF_Forecast"/>
      <sheetName val="All_road-compendium_file2"/>
      <sheetName val="Motorways-compendium_file2"/>
      <sheetName val="All_road-work_file2"/>
      <sheetName val="Motorways-work_file2"/>
      <sheetName val="User_instructions2"/>
      <sheetName val="CHP_output_definition1"/>
      <sheetName val="S2_Space_Heating-Comm1"/>
      <sheetName val="EVRSRC_BSF_Forecast1"/>
      <sheetName val="Lan_quest"/>
      <sheetName val="DA_optimisation_results"/>
      <sheetName val="ID_optimisation_results"/>
      <sheetName val="RD_optimisation_results"/>
      <sheetName val="DA_Inputs"/>
      <sheetName val="Home"/>
      <sheetName val="UNITS"/>
      <sheetName val="TR-ROAD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1B"/>
      <sheetName val="3.1B-notes"/>
      <sheetName val="3.1C"/>
      <sheetName val="3.1C-notes"/>
      <sheetName val="IWWABST"/>
      <sheetName val="%"/>
      <sheetName val="Agregates"/>
      <sheetName val="PUB(estm.)"/>
      <sheetName val="Households"/>
      <sheetName val="MEX"/>
      <sheetName val="BEL"/>
      <sheetName val="DNK(98) DWSA"/>
      <sheetName val="DNK(98) quest."/>
      <sheetName val="DNK(97)"/>
      <sheetName val="FIN"/>
      <sheetName val="Ger.work1"/>
      <sheetName val="LUX"/>
      <sheetName val="UKD"/>
      <sheetName val="Module1"/>
      <sheetName val="by sector"/>
      <sheetName val="Questions to ctry."/>
      <sheetName val="KOR(qst.c.)"/>
      <sheetName val="(GRC(qst.c.))"/>
      <sheetName val="NLD(qst.c.)"/>
      <sheetName val="3.2A"/>
      <sheetName val="3.2B"/>
      <sheetName val="3.2B-notes"/>
      <sheetName val="3.2C"/>
      <sheetName val="3.2C-notes"/>
      <sheetName val="ManIND"/>
      <sheetName val="3_1B"/>
      <sheetName val="3_1B-notes"/>
      <sheetName val="3_1C"/>
      <sheetName val="3_1C-notes"/>
      <sheetName val="PUB(estm_)"/>
      <sheetName val="DNK(98)_DWSA"/>
      <sheetName val="DNK(98)_quest_"/>
      <sheetName val="Ger_work1"/>
      <sheetName val="by_sector"/>
      <sheetName val="Questions_to_ctry_"/>
      <sheetName val="KOR(qst_c_)"/>
      <sheetName val="(GRC(qst_c_))"/>
      <sheetName val="NLD(qst_c_)"/>
      <sheetName val="3_2A"/>
      <sheetName val="3_2B"/>
      <sheetName val="3_2B-notes"/>
      <sheetName val="3_2C"/>
      <sheetName val="3_2C-notes"/>
      <sheetName val="3_1B1"/>
      <sheetName val="3_1B-notes1"/>
      <sheetName val="3_1C1"/>
      <sheetName val="3_1C-notes1"/>
      <sheetName val="PUB(estm_)1"/>
      <sheetName val="DNK(98)_DWSA1"/>
      <sheetName val="DNK(98)_quest_1"/>
      <sheetName val="Ger_work11"/>
      <sheetName val="by_sector1"/>
      <sheetName val="Questions_to_ctry_1"/>
      <sheetName val="KOR(qst_c_)1"/>
      <sheetName val="(GRC(qst_c_))1"/>
      <sheetName val="NLD(qst_c_)1"/>
      <sheetName val="3_2A1"/>
      <sheetName val="3_2B1"/>
      <sheetName val="3_2B-notes1"/>
      <sheetName val="3_2C1"/>
      <sheetName val="3_2C-notes1"/>
      <sheetName val="3_1B2"/>
      <sheetName val="3_1B-notes2"/>
      <sheetName val="3_1C2"/>
      <sheetName val="3_1C-notes2"/>
      <sheetName val="PUB(estm_)2"/>
      <sheetName val="DNK(98)_DWSA2"/>
      <sheetName val="DNK(98)_quest_2"/>
      <sheetName val="Ger_work12"/>
      <sheetName val="by_sector2"/>
      <sheetName val="Questions_to_ctry_2"/>
      <sheetName val="KOR(qst_c_)2"/>
      <sheetName val="(GRC(qst_c_))2"/>
      <sheetName val="NLD(qst_c_)2"/>
      <sheetName val="3_2A2"/>
      <sheetName val="3_2B2"/>
      <sheetName val="3_2B-notes2"/>
      <sheetName val="3_2C2"/>
      <sheetName val="3_2C-notes2"/>
      <sheetName val="Method 1 (GB) grap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Home"/>
      <sheetName val="Program Analysis"/>
      <sheetName val="SB 350 Potential"/>
      <sheetName val="Reference"/>
      <sheetName val="Conservative"/>
      <sheetName val="Aggressive"/>
      <sheetName val="Graph (electricity)"/>
      <sheetName val="Graph (gas)"/>
      <sheetName val="Data Analytics"/>
      <sheetName val="Chart1"/>
      <sheetName val="Chart2"/>
      <sheetName val="Chart3"/>
      <sheetName val="Chart4"/>
      <sheetName val="Look-up"/>
      <sheetName val="BEARS Worksheet"/>
      <sheetName val="LGC Worksheet"/>
      <sheetName val="LGC Conservative"/>
      <sheetName val="GHG Assumptions"/>
    </sheetNames>
    <sheetDataSet>
      <sheetData sheetId="0"/>
      <sheetData sheetId="1"/>
      <sheetData sheetId="2"/>
      <sheetData sheetId="3"/>
      <sheetData sheetId="4"/>
      <sheetData sheetId="5"/>
      <sheetData sheetId="6"/>
      <sheetData sheetId="7" refreshError="1"/>
      <sheetData sheetId="8" refreshError="1"/>
      <sheetData sheetId="9"/>
      <sheetData sheetId="10" refreshError="1"/>
      <sheetData sheetId="11" refreshError="1"/>
      <sheetData sheetId="12" refreshError="1"/>
      <sheetData sheetId="13" refreshError="1"/>
      <sheetData sheetId="14"/>
      <sheetData sheetId="15"/>
      <sheetData sheetId="16"/>
      <sheetData sheetId="17"/>
      <sheetData sheetId="1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lcome"/>
      <sheetName val="Instructions"/>
      <sheetName val="Project Summary"/>
      <sheetName val="Project Level Details"/>
      <sheetName val="Project Retrofit ECMs"/>
      <sheetName val="Cashflow Analysis"/>
      <sheetName val="Lifetime Energy (kWh) Savings"/>
      <sheetName val="Lifetime Energy (Therm) Savings"/>
      <sheetName val="Financial Analysis"/>
      <sheetName val="Assumptions"/>
      <sheetName val="Lists for Data Validation"/>
      <sheetName val="Payback Period Calculation"/>
      <sheetName val="Cashflow without financing"/>
      <sheetName val="Cashflow with financing"/>
      <sheetName val="Discount Multiplier "/>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sheetData sheetId="10"/>
      <sheetData sheetId="11"/>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sheetName val="Welcome &amp; Instructions"/>
      <sheetName val="Flags (Hide)"/>
      <sheetName val="Contact list"/>
      <sheetName val="Graphs"/>
      <sheetName val="CleanData"/>
      <sheetName val="Checks"/>
      <sheetName val="Building Analysis (Hide)"/>
      <sheetName val="Data Table (Hide)"/>
      <sheetName val="DataDictionary"/>
      <sheetName val="Update Data"/>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roperty"/>
      <sheetName val="Finance"/>
      <sheetName val="Sheet1"/>
    </sheetNames>
    <sheetDataSet>
      <sheetData sheetId="0"/>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01-1) NAICS-PAFZ"/>
      <sheetName val="01-2) End-Use Share"/>
      <sheetName val="01-3) GSP ($m)"/>
      <sheetName val="01-4) Electricity (GWh)"/>
      <sheetName val="01-5) Gas (MMTherm)"/>
      <sheetName val="02-1) Elec Graph (46 NAICS)"/>
      <sheetName val="02-2) Elec Graph (28 NAICS)"/>
      <sheetName val="02-3) Elec Graph (17 NAICS)"/>
      <sheetName val="03-1) Gas Graph (46 NAICS)"/>
      <sheetName val="03-2) Gas Graph (28 NAICS)"/>
      <sheetName val="03-3) Gas Graph (17 NAICS)"/>
      <sheetName val="04-1) Total Graph (46 NAICS)"/>
      <sheetName val="04-2) Total Graph (28 NAICS)"/>
      <sheetName val="04-3) Total Graph (17 NAIC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sheetName val="Heat Map"/>
      <sheetName val="2017 Master"/>
      <sheetName val="MDA Table"/>
      <sheetName val="EE Report - 2017"/>
      <sheetName val="EE Report - 2016"/>
      <sheetName val="Portfolio"/>
      <sheetName val="Ag"/>
      <sheetName val="Com"/>
      <sheetName val="Industrial"/>
      <sheetName val="Public"/>
      <sheetName val="Res - SF"/>
      <sheetName val="Res - MF"/>
      <sheetName val="WE&amp;T"/>
      <sheetName val="Emerg Tech"/>
      <sheetName val="C&amp;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Instructions"/>
      <sheetName val="Program"/>
      <sheetName val="QC Checklist"/>
      <sheetName val="CPAS Reference"/>
      <sheetName val="Table 3_1 CPAS Electric"/>
      <sheetName val="Table 3_2 CPAS Gas"/>
      <sheetName val="Table 3_3 CPAS Total"/>
      <sheetName val="Figure 3_1"/>
      <sheetName val="Table 4_1"/>
      <sheetName val="Table 5_1"/>
      <sheetName val="Table 5_2"/>
      <sheetName val="Table 5_3"/>
      <sheetName val="Table 5_4"/>
      <sheetName val="Table 5_5"/>
      <sheetName val="TRC Table"/>
      <sheetName val="Appendix Tables"/>
      <sheetName val="Graphics"/>
      <sheetName val="Filled Out CPAS Example (Ele)"/>
      <sheetName val="CPAS Example (Elec) for Report"/>
      <sheetName val="Filled Out CPAS Example (Gas)"/>
      <sheetName val="Filled Out CPAS Example (Total)"/>
      <sheetName val="CPAS Exception Example Calc"/>
      <sheetName val="Analysi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Instructions"/>
      <sheetName val="QC Checklist"/>
      <sheetName val="Program"/>
      <sheetName val="CPAS Reference"/>
      <sheetName val="Table 3_1 CPAS Electric"/>
      <sheetName val="Table 3_2 CPAS Gas"/>
      <sheetName val="Table 3_3 CPAS Total"/>
      <sheetName val="Figure 3_1"/>
      <sheetName val="Table 4_1"/>
      <sheetName val="Table 5_1"/>
      <sheetName val="Table 5_2"/>
      <sheetName val="Table 5_3"/>
      <sheetName val="Table 5_4"/>
      <sheetName val="Table 5_5"/>
      <sheetName val="TRC Table"/>
      <sheetName val="Graphics"/>
      <sheetName val="Appendix Tables"/>
      <sheetName val="Filled Out CPAS Example (Ele)"/>
      <sheetName val="CPAS Example (Elec) for Report"/>
      <sheetName val="Filled Out CPAS Example (Gas)"/>
      <sheetName val="Filled Out CPAS Example (Total)"/>
      <sheetName val="CPAS Exception Example Calc"/>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persons/person.xml><?xml version="1.0" encoding="utf-8"?>
<personList xmlns="http://schemas.microsoft.com/office/spreadsheetml/2018/threadedcomments" xmlns:x="http://schemas.openxmlformats.org/spreadsheetml/2006/main">
  <person displayName="Bex Hausheer" id="{FD0B5506-7CFB-4651-82F2-A018248234A4}" userId="" providerI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9" dT="2026-09-23T16:53:59.93" personId="{FD0B5506-7CFB-4651-82F2-A018248234A4}" id="{D2B1BB5F-8C2C-46FC-AFE6-588DFAFF3226}">
    <text>Need to update column C&amp;D</text>
  </threadedComment>
</ThreadedComments>
</file>

<file path=xl/threadedComments/threadedComment2.xml><?xml version="1.0" encoding="utf-8"?>
<ThreadedComments xmlns="http://schemas.microsoft.com/office/spreadsheetml/2018/threadedcomments" xmlns:x="http://schemas.openxmlformats.org/spreadsheetml/2006/main">
  <threadedComment ref="AD10" dT="2026-09-23T16:52:46.61" personId="{FD0B5506-7CFB-4651-82F2-A018248234A4}" id="{542B7AD5-62C0-434F-8C35-6E3DEDE92F45}">
    <text>Update Program IDs</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6.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FBFBF"/>
  </sheetPr>
  <dimension ref="A1:Z1000"/>
  <sheetViews>
    <sheetView topLeftCell="A7" workbookViewId="0">
      <selection activeCell="B10" sqref="B10"/>
    </sheetView>
  </sheetViews>
  <sheetFormatPr defaultColWidth="11.25" defaultRowHeight="15" customHeight="1"/>
  <cols>
    <col min="1" max="1" width="4" style="2" customWidth="1"/>
    <col min="2" max="2" width="38.125" customWidth="1"/>
    <col min="3" max="3" width="124.625" customWidth="1"/>
    <col min="4" max="5" width="7.625" customWidth="1"/>
    <col min="6" max="11" width="20.375" customWidth="1"/>
    <col min="12" max="12" width="33.125" customWidth="1"/>
    <col min="13" max="13" width="10" customWidth="1"/>
    <col min="14" max="26" width="7.625" style="2" customWidth="1"/>
  </cols>
  <sheetData>
    <row r="1" spans="2:13">
      <c r="B1" s="457"/>
      <c r="C1" s="457"/>
      <c r="D1" s="457"/>
      <c r="E1" s="457"/>
      <c r="F1" s="457"/>
      <c r="G1" s="457"/>
      <c r="H1" s="457"/>
      <c r="I1" s="457"/>
      <c r="J1" s="457"/>
      <c r="K1" s="457"/>
      <c r="L1" s="457"/>
      <c r="M1" s="457"/>
    </row>
    <row r="2" spans="2:13">
      <c r="B2" s="458" t="s">
        <v>0</v>
      </c>
      <c r="C2" s="457"/>
      <c r="D2" s="457"/>
      <c r="E2" s="457"/>
      <c r="F2" s="457"/>
      <c r="G2" s="457"/>
      <c r="H2" s="457"/>
      <c r="I2" s="457"/>
      <c r="J2" s="457"/>
      <c r="K2" s="457"/>
      <c r="L2" s="457"/>
      <c r="M2" s="457"/>
    </row>
    <row r="3" spans="2:13">
      <c r="B3" s="458" t="s">
        <v>1</v>
      </c>
      <c r="C3" s="457"/>
      <c r="D3" s="457"/>
      <c r="E3" s="457"/>
      <c r="F3" s="457"/>
      <c r="G3" s="457"/>
      <c r="H3" s="457"/>
      <c r="I3" s="457"/>
      <c r="J3" s="457"/>
      <c r="K3" s="457"/>
      <c r="L3" s="457"/>
      <c r="M3" s="457"/>
    </row>
    <row r="4" spans="2:13">
      <c r="B4" s="458"/>
      <c r="C4" s="457"/>
      <c r="D4" s="457"/>
      <c r="E4" s="457"/>
      <c r="F4" s="457"/>
      <c r="G4" s="457"/>
      <c r="H4" s="457"/>
      <c r="I4" s="457"/>
      <c r="J4" s="457"/>
      <c r="K4" s="457"/>
      <c r="L4" s="457"/>
      <c r="M4" s="457"/>
    </row>
    <row r="5" spans="2:13">
      <c r="B5" s="458"/>
      <c r="C5" s="457"/>
      <c r="D5" s="457"/>
      <c r="E5" s="457"/>
      <c r="F5" s="457"/>
      <c r="G5" s="457"/>
      <c r="H5" s="457"/>
      <c r="I5" s="457"/>
      <c r="J5" s="457"/>
      <c r="K5" s="457"/>
      <c r="L5" s="457"/>
      <c r="M5" s="457"/>
    </row>
    <row r="6" spans="2:13">
      <c r="B6" s="459"/>
      <c r="C6" s="457"/>
      <c r="D6" s="457"/>
      <c r="E6" s="3"/>
      <c r="F6" s="4"/>
      <c r="G6" s="4"/>
      <c r="H6" s="4"/>
      <c r="I6" s="4"/>
      <c r="J6" s="4"/>
      <c r="K6" s="4"/>
      <c r="L6" s="4"/>
      <c r="M6" s="5"/>
    </row>
    <row r="7" spans="2:13">
      <c r="B7" s="457" t="s">
        <v>2</v>
      </c>
      <c r="C7" s="8" t="s">
        <v>3</v>
      </c>
      <c r="D7" s="457"/>
      <c r="E7" s="10"/>
      <c r="F7" s="11" t="s">
        <v>4</v>
      </c>
      <c r="G7" s="11"/>
      <c r="H7" s="11"/>
      <c r="I7" s="11"/>
      <c r="J7" s="11"/>
      <c r="K7" s="11"/>
      <c r="L7" s="11"/>
      <c r="M7" s="12"/>
    </row>
    <row r="8" spans="2:13">
      <c r="B8" s="457"/>
      <c r="C8" s="457"/>
      <c r="D8" s="457"/>
      <c r="E8" s="10"/>
      <c r="F8" s="1"/>
      <c r="G8" s="1"/>
      <c r="H8" s="1"/>
      <c r="I8" s="1"/>
      <c r="J8" s="1"/>
      <c r="K8" s="1"/>
      <c r="L8" s="1"/>
      <c r="M8" s="12"/>
    </row>
    <row r="9" spans="2:13">
      <c r="B9" s="1" t="s">
        <v>5</v>
      </c>
      <c r="C9" s="1"/>
      <c r="D9" s="457"/>
      <c r="E9" s="10"/>
      <c r="F9" s="13" t="s">
        <v>6</v>
      </c>
      <c r="G9" s="13" t="s">
        <v>7</v>
      </c>
      <c r="H9" s="13" t="s">
        <v>8</v>
      </c>
      <c r="I9" s="13" t="s">
        <v>9</v>
      </c>
      <c r="J9" s="13" t="s">
        <v>10</v>
      </c>
      <c r="K9" s="13" t="s">
        <v>11</v>
      </c>
      <c r="L9" s="13" t="s">
        <v>12</v>
      </c>
      <c r="M9" s="12"/>
    </row>
    <row r="10" spans="2:13">
      <c r="B10" s="17" t="s">
        <v>13</v>
      </c>
      <c r="C10" s="18" t="s">
        <v>14</v>
      </c>
      <c r="D10" s="457"/>
      <c r="E10" s="10"/>
      <c r="F10" s="1" t="s">
        <v>15</v>
      </c>
      <c r="G10" s="1" t="s">
        <v>16</v>
      </c>
      <c r="H10" s="1" t="s">
        <v>17</v>
      </c>
      <c r="I10" s="1" t="s">
        <v>18</v>
      </c>
      <c r="J10" s="1" t="s">
        <v>19</v>
      </c>
      <c r="K10" s="1" t="s">
        <v>20</v>
      </c>
      <c r="L10" s="1" t="s">
        <v>21</v>
      </c>
      <c r="M10" s="12"/>
    </row>
    <row r="11" spans="2:13">
      <c r="B11" s="460" t="s">
        <v>22</v>
      </c>
      <c r="C11" s="18" t="s">
        <v>23</v>
      </c>
      <c r="D11" s="457"/>
      <c r="E11" s="10"/>
      <c r="F11" s="1" t="s">
        <v>24</v>
      </c>
      <c r="G11" s="1" t="s">
        <v>25</v>
      </c>
      <c r="H11" s="1" t="s">
        <v>26</v>
      </c>
      <c r="I11" s="1" t="s">
        <v>27</v>
      </c>
      <c r="J11" s="1" t="s">
        <v>28</v>
      </c>
      <c r="K11" s="1" t="s">
        <v>29</v>
      </c>
      <c r="L11" s="1" t="s">
        <v>30</v>
      </c>
      <c r="M11" s="12"/>
    </row>
    <row r="12" spans="2:13" ht="15" customHeight="1">
      <c r="B12" s="458"/>
      <c r="C12" s="23" t="s">
        <v>31</v>
      </c>
      <c r="D12" s="457"/>
      <c r="E12" s="10"/>
      <c r="F12" s="1"/>
      <c r="G12" s="1" t="s">
        <v>32</v>
      </c>
      <c r="H12" s="1" t="s">
        <v>33</v>
      </c>
      <c r="I12" s="1" t="s">
        <v>34</v>
      </c>
      <c r="J12" s="1" t="s">
        <v>35</v>
      </c>
      <c r="K12" s="1" t="s">
        <v>36</v>
      </c>
      <c r="L12" s="1" t="s">
        <v>37</v>
      </c>
      <c r="M12" s="12"/>
    </row>
    <row r="13" spans="2:13">
      <c r="B13" s="458"/>
      <c r="C13" s="23" t="s">
        <v>38</v>
      </c>
      <c r="D13" s="457"/>
      <c r="E13" s="10"/>
      <c r="F13" s="1"/>
      <c r="G13" s="1" t="s">
        <v>39</v>
      </c>
      <c r="H13" s="1"/>
      <c r="I13" s="1" t="s">
        <v>40</v>
      </c>
      <c r="J13" s="1" t="s">
        <v>41</v>
      </c>
      <c r="K13" s="1" t="s">
        <v>42</v>
      </c>
      <c r="L13" s="1" t="s">
        <v>43</v>
      </c>
      <c r="M13" s="12"/>
    </row>
    <row r="14" spans="2:13">
      <c r="B14" s="458"/>
      <c r="C14" s="23" t="s">
        <v>44</v>
      </c>
      <c r="D14" s="457"/>
      <c r="E14" s="10"/>
      <c r="F14" s="1"/>
      <c r="G14" s="1" t="s">
        <v>45</v>
      </c>
      <c r="H14" s="1"/>
      <c r="I14" s="1" t="s">
        <v>46</v>
      </c>
      <c r="J14" s="1" t="s">
        <v>47</v>
      </c>
      <c r="K14" s="1" t="s">
        <v>48</v>
      </c>
      <c r="L14" s="1" t="s">
        <v>49</v>
      </c>
      <c r="M14" s="12"/>
    </row>
    <row r="15" spans="2:13">
      <c r="B15" s="458"/>
      <c r="C15" s="23" t="s">
        <v>50</v>
      </c>
      <c r="D15" s="457"/>
      <c r="E15" s="10"/>
      <c r="F15" s="1"/>
      <c r="G15" s="1" t="s">
        <v>13</v>
      </c>
      <c r="H15" s="1"/>
      <c r="I15" s="1" t="s">
        <v>51</v>
      </c>
      <c r="J15" s="1" t="s">
        <v>52</v>
      </c>
      <c r="K15" s="1"/>
      <c r="L15" s="1" t="s">
        <v>53</v>
      </c>
      <c r="M15" s="12"/>
    </row>
    <row r="16" spans="2:13">
      <c r="B16" s="458"/>
      <c r="C16" s="31" t="s">
        <v>54</v>
      </c>
      <c r="D16" s="457"/>
      <c r="E16" s="10"/>
      <c r="F16" s="1"/>
      <c r="G16" s="1"/>
      <c r="H16" s="1"/>
      <c r="I16" s="1" t="s">
        <v>55</v>
      </c>
      <c r="J16" s="1" t="s">
        <v>56</v>
      </c>
      <c r="K16" s="1"/>
      <c r="L16" s="1"/>
      <c r="M16" s="12"/>
    </row>
    <row r="17" spans="2:13">
      <c r="B17" s="458"/>
      <c r="C17" s="31" t="s">
        <v>57</v>
      </c>
      <c r="D17" s="457"/>
      <c r="E17" s="10"/>
      <c r="F17" s="1"/>
      <c r="G17" s="1"/>
      <c r="H17" s="1"/>
      <c r="I17" s="1"/>
      <c r="J17" s="1" t="s">
        <v>58</v>
      </c>
      <c r="K17" s="1"/>
      <c r="L17" s="1"/>
      <c r="M17" s="12"/>
    </row>
    <row r="18" spans="2:13">
      <c r="B18" s="458"/>
      <c r="C18" s="1"/>
      <c r="D18" s="457"/>
      <c r="E18" s="10"/>
      <c r="F18" s="1"/>
      <c r="G18" s="1"/>
      <c r="H18" s="1"/>
      <c r="I18" s="1"/>
      <c r="J18" s="1" t="s">
        <v>42</v>
      </c>
      <c r="K18" s="1"/>
      <c r="L18" s="1"/>
      <c r="M18" s="12"/>
    </row>
    <row r="19" spans="2:13" ht="16.5" customHeight="1">
      <c r="B19" s="593" t="s">
        <v>59</v>
      </c>
      <c r="C19" s="586"/>
      <c r="D19" s="457"/>
      <c r="E19" s="10"/>
      <c r="F19" s="1"/>
      <c r="G19" s="1"/>
      <c r="H19" s="1"/>
      <c r="I19" s="1"/>
      <c r="J19" s="1" t="s">
        <v>48</v>
      </c>
      <c r="K19" s="1"/>
      <c r="L19" s="1"/>
      <c r="M19" s="12"/>
    </row>
    <row r="20" spans="2:13" ht="31.5" customHeight="1">
      <c r="B20" s="594" t="s">
        <v>60</v>
      </c>
      <c r="C20" s="589"/>
      <c r="D20" s="457"/>
      <c r="E20" s="10"/>
      <c r="F20" s="1"/>
      <c r="G20" s="1"/>
      <c r="H20" s="1"/>
      <c r="I20" s="1"/>
      <c r="J20" s="457"/>
      <c r="K20" s="1"/>
      <c r="L20" s="1"/>
      <c r="M20" s="12"/>
    </row>
    <row r="21" spans="2:13" ht="15.75" customHeight="1">
      <c r="B21" s="461"/>
      <c r="C21" s="462"/>
      <c r="D21" s="457"/>
      <c r="E21" s="10"/>
      <c r="F21" s="1"/>
      <c r="G21" s="1"/>
      <c r="H21" s="1"/>
      <c r="I21" s="1"/>
      <c r="J21" s="457"/>
      <c r="K21" s="1"/>
      <c r="L21" s="1"/>
      <c r="M21" s="12"/>
    </row>
    <row r="22" spans="2:13" ht="15.75" customHeight="1">
      <c r="B22" s="593" t="s">
        <v>61</v>
      </c>
      <c r="C22" s="586"/>
      <c r="D22" s="463"/>
      <c r="E22" s="10"/>
      <c r="F22" s="1"/>
      <c r="G22" s="1"/>
      <c r="H22" s="1"/>
      <c r="I22" s="457"/>
      <c r="J22" s="457"/>
      <c r="K22" s="1"/>
      <c r="L22" s="1"/>
      <c r="M22" s="12"/>
    </row>
    <row r="23" spans="2:13" ht="15.75" customHeight="1">
      <c r="B23" s="44" t="s">
        <v>62</v>
      </c>
      <c r="C23" s="46" t="s">
        <v>63</v>
      </c>
      <c r="D23" s="463"/>
      <c r="E23" s="47"/>
      <c r="F23" s="48"/>
      <c r="G23" s="48"/>
      <c r="H23" s="48"/>
      <c r="I23" s="48"/>
      <c r="J23" s="48"/>
      <c r="K23" s="48"/>
      <c r="L23" s="48"/>
      <c r="M23" s="49"/>
    </row>
    <row r="24" spans="2:13" ht="15.75" customHeight="1">
      <c r="B24" s="50" t="s">
        <v>64</v>
      </c>
      <c r="C24" s="46" t="s">
        <v>65</v>
      </c>
      <c r="D24" s="463"/>
      <c r="E24" s="457"/>
      <c r="F24" s="457"/>
      <c r="G24" s="457"/>
      <c r="H24" s="457"/>
      <c r="I24" s="457"/>
      <c r="J24" s="457"/>
      <c r="K24" s="457"/>
      <c r="L24" s="457"/>
      <c r="M24" s="457"/>
    </row>
    <row r="25" spans="2:13" ht="15.75" customHeight="1">
      <c r="B25" s="44" t="s">
        <v>66</v>
      </c>
      <c r="C25" s="55" t="s">
        <v>67</v>
      </c>
      <c r="D25" s="463"/>
      <c r="E25" s="457"/>
      <c r="F25" s="457"/>
      <c r="G25" s="457"/>
      <c r="H25" s="457"/>
      <c r="I25" s="457"/>
      <c r="J25" s="457"/>
      <c r="K25" s="457"/>
      <c r="L25" s="457"/>
      <c r="M25" s="457"/>
    </row>
    <row r="26" spans="2:13" ht="15.75" customHeight="1">
      <c r="B26" s="44" t="s">
        <v>68</v>
      </c>
      <c r="C26" s="57" t="s">
        <v>69</v>
      </c>
      <c r="D26" s="463"/>
      <c r="E26" s="457"/>
      <c r="F26" s="457"/>
      <c r="G26" s="457"/>
      <c r="H26" s="457"/>
      <c r="I26" s="457"/>
      <c r="J26" s="457"/>
      <c r="K26" s="457"/>
      <c r="L26" s="457"/>
      <c r="M26" s="457"/>
    </row>
    <row r="27" spans="2:13" ht="15.75" customHeight="1">
      <c r="B27" s="44" t="s">
        <v>70</v>
      </c>
      <c r="C27" s="55" t="s">
        <v>71</v>
      </c>
      <c r="D27" s="463"/>
      <c r="E27" s="457"/>
      <c r="F27" s="457"/>
      <c r="G27" s="457"/>
      <c r="H27" s="457"/>
      <c r="I27" s="457"/>
      <c r="J27" s="457"/>
      <c r="K27" s="457"/>
      <c r="L27" s="457"/>
      <c r="M27" s="457"/>
    </row>
    <row r="28" spans="2:13" ht="15.75" customHeight="1">
      <c r="B28" s="44" t="s">
        <v>72</v>
      </c>
      <c r="C28" s="55" t="s">
        <v>73</v>
      </c>
      <c r="D28" s="463"/>
      <c r="E28" s="457"/>
      <c r="F28" s="457"/>
      <c r="G28" s="457"/>
      <c r="H28" s="457"/>
      <c r="I28" s="457"/>
      <c r="J28" s="457"/>
      <c r="K28" s="457"/>
      <c r="L28" s="457"/>
      <c r="M28" s="457"/>
    </row>
    <row r="29" spans="2:13" ht="15.75" customHeight="1">
      <c r="B29" s="44" t="s">
        <v>74</v>
      </c>
      <c r="C29" s="55" t="s">
        <v>75</v>
      </c>
      <c r="D29" s="463"/>
      <c r="E29" s="457"/>
      <c r="F29" s="457"/>
      <c r="G29" s="457"/>
      <c r="H29" s="457"/>
      <c r="I29" s="457"/>
      <c r="J29" s="457"/>
      <c r="K29" s="457"/>
      <c r="L29" s="457"/>
      <c r="M29" s="457"/>
    </row>
    <row r="30" spans="2:13" ht="15.75" customHeight="1">
      <c r="B30" s="44" t="s">
        <v>76</v>
      </c>
      <c r="C30" s="55" t="s">
        <v>77</v>
      </c>
      <c r="D30" s="463"/>
      <c r="E30" s="457"/>
      <c r="F30" s="457"/>
      <c r="G30" s="457"/>
      <c r="H30" s="457"/>
      <c r="I30" s="457"/>
      <c r="J30" s="457"/>
      <c r="K30" s="457"/>
      <c r="L30" s="457"/>
      <c r="M30" s="457"/>
    </row>
    <row r="31" spans="2:13" ht="15.75" customHeight="1">
      <c r="B31" s="44" t="s">
        <v>78</v>
      </c>
      <c r="C31" s="55" t="s">
        <v>79</v>
      </c>
      <c r="D31" s="463"/>
      <c r="E31" s="457"/>
      <c r="F31" s="457"/>
      <c r="G31" s="457"/>
      <c r="H31" s="457"/>
      <c r="I31" s="457"/>
      <c r="J31" s="457"/>
      <c r="K31" s="457"/>
      <c r="L31" s="457"/>
      <c r="M31" s="457"/>
    </row>
    <row r="32" spans="2:13" ht="15.75" customHeight="1">
      <c r="B32" s="44" t="s">
        <v>80</v>
      </c>
      <c r="C32" s="55" t="s">
        <v>81</v>
      </c>
      <c r="D32" s="463"/>
      <c r="E32" s="457"/>
      <c r="F32" s="457"/>
      <c r="G32" s="457"/>
      <c r="H32" s="457"/>
      <c r="I32" s="457"/>
      <c r="J32" s="457"/>
      <c r="K32" s="457"/>
      <c r="L32" s="457"/>
      <c r="M32" s="457"/>
    </row>
    <row r="33" spans="2:13" ht="15.75" customHeight="1">
      <c r="B33" s="44" t="s">
        <v>82</v>
      </c>
      <c r="C33" s="46" t="s">
        <v>83</v>
      </c>
      <c r="D33" s="457"/>
      <c r="E33" s="457"/>
      <c r="F33" s="457"/>
      <c r="G33" s="457"/>
      <c r="H33" s="457"/>
      <c r="I33" s="457"/>
      <c r="J33" s="457"/>
      <c r="K33" s="457"/>
      <c r="L33" s="457"/>
      <c r="M33" s="457"/>
    </row>
    <row r="34" spans="2:13" ht="15.75" customHeight="1">
      <c r="B34" s="44" t="s">
        <v>84</v>
      </c>
      <c r="C34" s="46" t="s">
        <v>85</v>
      </c>
      <c r="D34" s="457"/>
      <c r="E34" s="457"/>
      <c r="F34" s="457"/>
      <c r="G34" s="457"/>
      <c r="H34" s="457"/>
      <c r="I34" s="457"/>
      <c r="J34" s="457"/>
      <c r="K34" s="457"/>
      <c r="L34" s="457"/>
      <c r="M34" s="457"/>
    </row>
    <row r="35" spans="2:13" ht="15.75" customHeight="1">
      <c r="B35" s="44" t="s">
        <v>86</v>
      </c>
      <c r="C35" s="46" t="s">
        <v>87</v>
      </c>
      <c r="D35" s="457"/>
      <c r="E35" s="457"/>
      <c r="F35" s="457"/>
      <c r="G35" s="457"/>
      <c r="H35" s="457"/>
      <c r="I35" s="457"/>
      <c r="J35" s="457"/>
      <c r="K35" s="457"/>
      <c r="L35" s="457"/>
      <c r="M35" s="457"/>
    </row>
    <row r="36" spans="2:13" ht="15.75" customHeight="1">
      <c r="B36" s="44" t="s">
        <v>88</v>
      </c>
      <c r="C36" s="46" t="s">
        <v>89</v>
      </c>
      <c r="D36" s="457"/>
      <c r="E36" s="457"/>
      <c r="F36" s="457"/>
      <c r="G36" s="457"/>
      <c r="H36" s="457"/>
      <c r="I36" s="457"/>
      <c r="J36" s="457"/>
      <c r="K36" s="457"/>
      <c r="L36" s="457"/>
      <c r="M36" s="457"/>
    </row>
    <row r="37" spans="2:13" ht="15.75" customHeight="1">
      <c r="B37" s="464" t="s">
        <v>90</v>
      </c>
      <c r="C37" s="70" t="s">
        <v>91</v>
      </c>
      <c r="D37" s="457"/>
      <c r="E37" s="457"/>
      <c r="F37" s="457"/>
      <c r="G37" s="457"/>
      <c r="H37" s="457"/>
      <c r="I37" s="457"/>
      <c r="J37" s="457"/>
      <c r="K37" s="457"/>
      <c r="L37" s="457"/>
      <c r="M37" s="457"/>
    </row>
    <row r="38" spans="2:13" ht="15.75" customHeight="1">
      <c r="B38" s="464" t="s">
        <v>92</v>
      </c>
      <c r="C38" s="70" t="s">
        <v>93</v>
      </c>
      <c r="D38" s="457"/>
      <c r="E38" s="457"/>
      <c r="F38" s="457"/>
      <c r="G38" s="457"/>
      <c r="H38" s="457"/>
      <c r="I38" s="457"/>
      <c r="J38" s="457"/>
      <c r="K38" s="457"/>
      <c r="L38" s="457"/>
      <c r="M38" s="457"/>
    </row>
    <row r="39" spans="2:13" ht="14.25" customHeight="1">
      <c r="B39" s="457"/>
      <c r="C39" s="457"/>
      <c r="D39" s="457"/>
      <c r="E39" s="457"/>
      <c r="F39" s="457"/>
      <c r="G39" s="457"/>
      <c r="H39" s="457"/>
      <c r="I39" s="457"/>
      <c r="J39" s="457"/>
      <c r="K39" s="457"/>
      <c r="L39" s="457"/>
      <c r="M39" s="457"/>
    </row>
    <row r="40" spans="2:13" ht="14.25" customHeight="1">
      <c r="B40" s="593" t="s">
        <v>94</v>
      </c>
      <c r="C40" s="586"/>
      <c r="D40" s="457"/>
      <c r="E40" s="457"/>
      <c r="F40" s="457"/>
      <c r="G40" s="457"/>
      <c r="H40" s="457"/>
      <c r="I40" s="457"/>
      <c r="J40" s="457"/>
      <c r="K40" s="457"/>
      <c r="L40" s="457"/>
      <c r="M40" s="457"/>
    </row>
    <row r="41" spans="2:13" ht="14.25" customHeight="1">
      <c r="B41" s="72" t="s">
        <v>95</v>
      </c>
      <c r="C41" s="46" t="s">
        <v>96</v>
      </c>
      <c r="D41" s="457"/>
      <c r="E41" s="457"/>
      <c r="F41" s="457"/>
      <c r="G41" s="457"/>
      <c r="H41" s="457"/>
      <c r="I41" s="457"/>
      <c r="J41" s="457"/>
      <c r="K41" s="457"/>
      <c r="L41" s="457"/>
      <c r="M41" s="457"/>
    </row>
    <row r="42" spans="2:13" ht="15.75" customHeight="1">
      <c r="B42" s="73" t="s">
        <v>97</v>
      </c>
      <c r="C42" s="46" t="s">
        <v>98</v>
      </c>
      <c r="D42" s="457"/>
      <c r="E42" s="457"/>
      <c r="F42" s="457"/>
      <c r="G42" s="457"/>
      <c r="H42" s="457"/>
      <c r="I42" s="457"/>
      <c r="J42" s="457"/>
      <c r="K42" s="457"/>
      <c r="L42" s="457"/>
      <c r="M42" s="457"/>
    </row>
    <row r="43" spans="2:13" ht="15.75" customHeight="1">
      <c r="B43" s="74" t="s">
        <v>99</v>
      </c>
      <c r="C43" s="46" t="s">
        <v>100</v>
      </c>
      <c r="D43" s="457"/>
      <c r="E43" s="457"/>
      <c r="F43" s="457"/>
      <c r="G43" s="457"/>
      <c r="H43" s="457"/>
      <c r="I43" s="457"/>
      <c r="J43" s="457"/>
      <c r="K43" s="457"/>
      <c r="L43" s="457"/>
      <c r="M43" s="457"/>
    </row>
    <row r="44" spans="2:13" ht="15.75" customHeight="1">
      <c r="B44" s="75" t="s">
        <v>101</v>
      </c>
      <c r="C44" s="76" t="s">
        <v>102</v>
      </c>
      <c r="D44" s="457"/>
      <c r="E44" s="457"/>
      <c r="F44" s="457"/>
      <c r="G44" s="457"/>
      <c r="H44" s="457"/>
      <c r="I44" s="457"/>
      <c r="J44" s="457"/>
      <c r="K44" s="457"/>
      <c r="L44" s="457"/>
      <c r="M44" s="457"/>
    </row>
    <row r="45" spans="2:13" ht="14.25" customHeight="1">
      <c r="B45" s="457"/>
      <c r="C45" s="457"/>
      <c r="D45" s="457"/>
      <c r="E45" s="457"/>
      <c r="F45" s="457"/>
      <c r="G45" s="457"/>
      <c r="H45" s="457"/>
      <c r="I45" s="457"/>
      <c r="J45" s="457"/>
      <c r="K45" s="457"/>
      <c r="L45" s="457"/>
      <c r="M45" s="457"/>
    </row>
    <row r="46" spans="2:13" ht="14.25" customHeight="1">
      <c r="B46" s="457"/>
      <c r="C46" s="457"/>
      <c r="D46" s="457"/>
      <c r="E46" s="457"/>
      <c r="F46" s="457"/>
      <c r="G46" s="457"/>
      <c r="H46" s="457"/>
      <c r="I46" s="457"/>
      <c r="J46" s="457"/>
      <c r="K46" s="457"/>
      <c r="L46" s="457"/>
      <c r="M46" s="457"/>
    </row>
    <row r="47" spans="2:13" ht="14.25" customHeight="1">
      <c r="B47" s="457"/>
      <c r="C47" s="457"/>
      <c r="D47" s="457"/>
      <c r="E47" s="457"/>
      <c r="F47" s="457"/>
      <c r="G47" s="457"/>
      <c r="H47" s="457"/>
      <c r="I47" s="457"/>
      <c r="J47" s="457"/>
      <c r="K47" s="457"/>
      <c r="L47" s="457"/>
      <c r="M47" s="457"/>
    </row>
    <row r="48" spans="2:13" ht="14.25" customHeight="1">
      <c r="B48" s="457"/>
      <c r="C48" s="457"/>
      <c r="D48" s="457"/>
      <c r="E48" s="457"/>
      <c r="F48" s="457"/>
      <c r="G48" s="457"/>
      <c r="H48" s="457"/>
      <c r="I48" s="457"/>
      <c r="J48" s="457"/>
      <c r="K48" s="457"/>
      <c r="L48" s="457"/>
      <c r="M48" s="457"/>
    </row>
    <row r="49" spans="2:13" ht="19.5" customHeight="1">
      <c r="B49" s="457"/>
      <c r="C49" s="457"/>
      <c r="D49" s="457"/>
      <c r="E49" s="457"/>
      <c r="F49" s="457"/>
      <c r="G49" s="457"/>
      <c r="H49" s="457"/>
      <c r="I49" s="457"/>
      <c r="J49" s="457"/>
      <c r="K49" s="457"/>
      <c r="L49" s="457"/>
      <c r="M49" s="457"/>
    </row>
    <row r="50" spans="2:13" ht="15.75" customHeight="1">
      <c r="B50" s="457"/>
      <c r="C50" s="457"/>
      <c r="D50" s="457"/>
      <c r="E50" s="457"/>
      <c r="F50" s="457"/>
      <c r="G50" s="457"/>
      <c r="H50" s="457"/>
      <c r="I50" s="457"/>
      <c r="J50" s="457"/>
      <c r="K50" s="457"/>
      <c r="L50" s="457"/>
      <c r="M50" s="457"/>
    </row>
    <row r="51" spans="2:13" ht="15.75" customHeight="1">
      <c r="B51" s="457"/>
      <c r="C51" s="457"/>
      <c r="D51" s="457"/>
      <c r="E51" s="457"/>
      <c r="F51" s="457"/>
      <c r="G51" s="457"/>
      <c r="H51" s="457"/>
      <c r="I51" s="457"/>
      <c r="J51" s="457"/>
      <c r="K51" s="457"/>
      <c r="L51" s="457"/>
      <c r="M51" s="457"/>
    </row>
    <row r="52" spans="2:13" ht="27" customHeight="1">
      <c r="B52" s="457"/>
      <c r="C52" s="457"/>
      <c r="D52" s="457"/>
      <c r="E52" s="457"/>
      <c r="F52" s="457"/>
      <c r="G52" s="457"/>
      <c r="H52" s="457"/>
      <c r="I52" s="457"/>
      <c r="J52" s="457"/>
      <c r="K52" s="457"/>
      <c r="L52" s="457"/>
      <c r="M52" s="457"/>
    </row>
    <row r="53" spans="2:13" ht="15.75" customHeight="1">
      <c r="B53" s="457"/>
      <c r="C53" s="457"/>
      <c r="D53" s="457"/>
      <c r="E53" s="457"/>
      <c r="F53" s="457"/>
      <c r="G53" s="457"/>
      <c r="H53" s="457"/>
      <c r="I53" s="457"/>
      <c r="J53" s="457"/>
      <c r="K53" s="457"/>
      <c r="L53" s="457"/>
      <c r="M53" s="457"/>
    </row>
    <row r="54" spans="2:13" ht="15.75" customHeight="1">
      <c r="B54" s="457"/>
      <c r="C54" s="457"/>
      <c r="D54" s="457"/>
      <c r="E54" s="457"/>
      <c r="F54" s="457"/>
      <c r="G54" s="457"/>
      <c r="H54" s="457"/>
      <c r="I54" s="457"/>
      <c r="J54" s="457"/>
      <c r="K54" s="457"/>
      <c r="L54" s="457"/>
      <c r="M54" s="457"/>
    </row>
    <row r="55" spans="2:13" ht="15.75" customHeight="1">
      <c r="B55" s="457"/>
      <c r="C55" s="457"/>
      <c r="D55" s="457"/>
      <c r="E55" s="457"/>
      <c r="F55" s="457"/>
      <c r="G55" s="457"/>
      <c r="H55" s="457"/>
      <c r="I55" s="457"/>
      <c r="J55" s="457"/>
      <c r="K55" s="457"/>
      <c r="L55" s="457"/>
      <c r="M55" s="457"/>
    </row>
    <row r="56" spans="2:13" ht="15.75" customHeight="1">
      <c r="B56" s="457"/>
      <c r="C56" s="457"/>
      <c r="D56" s="457"/>
      <c r="E56" s="457"/>
      <c r="F56" s="457"/>
      <c r="G56" s="457"/>
      <c r="H56" s="457"/>
      <c r="I56" s="457"/>
      <c r="J56" s="457"/>
      <c r="K56" s="457"/>
      <c r="L56" s="457"/>
      <c r="M56" s="457"/>
    </row>
    <row r="57" spans="2:13" ht="15.75" customHeight="1">
      <c r="B57" s="457"/>
      <c r="C57" s="457"/>
      <c r="D57" s="457"/>
      <c r="E57" s="457"/>
      <c r="F57" s="457"/>
      <c r="G57" s="457"/>
      <c r="H57" s="457"/>
      <c r="I57" s="457"/>
      <c r="J57" s="457"/>
      <c r="K57" s="457"/>
      <c r="L57" s="457"/>
      <c r="M57" s="457"/>
    </row>
    <row r="58" spans="2:13" ht="15.75" customHeight="1">
      <c r="B58" s="457"/>
      <c r="C58" s="457"/>
      <c r="D58" s="457"/>
      <c r="E58" s="457"/>
      <c r="F58" s="457"/>
      <c r="G58" s="457"/>
      <c r="H58" s="457"/>
      <c r="I58" s="457"/>
      <c r="J58" s="457"/>
      <c r="K58" s="457"/>
      <c r="L58" s="457"/>
      <c r="M58" s="457"/>
    </row>
    <row r="59" spans="2:13" ht="15.75" customHeight="1">
      <c r="B59" s="457"/>
      <c r="C59" s="457"/>
      <c r="D59" s="457"/>
      <c r="E59" s="457"/>
      <c r="F59" s="457"/>
      <c r="G59" s="457"/>
      <c r="H59" s="457"/>
      <c r="I59" s="457"/>
      <c r="J59" s="457"/>
      <c r="K59" s="457"/>
      <c r="L59" s="457"/>
      <c r="M59" s="457"/>
    </row>
    <row r="60" spans="2:13" ht="15.75" customHeight="1">
      <c r="B60" s="457"/>
      <c r="C60" s="457"/>
      <c r="D60" s="457"/>
      <c r="E60" s="457"/>
      <c r="F60" s="457"/>
      <c r="G60" s="457"/>
      <c r="H60" s="457"/>
      <c r="I60" s="457"/>
      <c r="J60" s="457"/>
      <c r="K60" s="457"/>
      <c r="L60" s="457"/>
      <c r="M60" s="457"/>
    </row>
    <row r="61" spans="2:13" ht="28.5" customHeight="1">
      <c r="B61" s="457"/>
      <c r="C61" s="457"/>
      <c r="D61" s="457"/>
      <c r="E61" s="457"/>
      <c r="F61" s="457"/>
      <c r="G61" s="457"/>
      <c r="H61" s="457"/>
      <c r="I61" s="457"/>
      <c r="J61" s="457"/>
      <c r="K61" s="457"/>
      <c r="L61" s="457"/>
      <c r="M61" s="457"/>
    </row>
    <row r="62" spans="2:13" ht="15.75" customHeight="1">
      <c r="B62" s="457"/>
      <c r="C62" s="457"/>
      <c r="D62" s="457"/>
      <c r="E62" s="457"/>
      <c r="F62" s="457"/>
      <c r="G62" s="457"/>
      <c r="H62" s="457"/>
      <c r="I62" s="457"/>
      <c r="J62" s="457"/>
      <c r="K62" s="457"/>
      <c r="L62" s="457"/>
      <c r="M62" s="457"/>
    </row>
    <row r="63" spans="2:13" ht="15.75" customHeight="1">
      <c r="B63" s="457"/>
      <c r="C63" s="457"/>
      <c r="D63" s="457"/>
      <c r="E63" s="457"/>
      <c r="F63" s="457"/>
      <c r="G63" s="457"/>
      <c r="H63" s="457"/>
      <c r="I63" s="457"/>
      <c r="J63" s="457"/>
      <c r="K63" s="457"/>
      <c r="L63" s="457"/>
      <c r="M63" s="457"/>
    </row>
    <row r="64" spans="2:13" ht="15.75" customHeight="1">
      <c r="B64" s="457"/>
      <c r="C64" s="457"/>
      <c r="D64" s="457"/>
      <c r="E64" s="457"/>
      <c r="F64" s="457"/>
      <c r="G64" s="457"/>
      <c r="H64" s="457"/>
      <c r="I64" s="457"/>
      <c r="J64" s="457"/>
      <c r="K64" s="457"/>
      <c r="L64" s="457"/>
      <c r="M64" s="457"/>
    </row>
    <row r="65" spans="2:13" ht="15.75" customHeight="1">
      <c r="B65" s="457"/>
      <c r="C65" s="457"/>
      <c r="D65" s="457"/>
      <c r="E65" s="457"/>
      <c r="F65" s="457"/>
      <c r="G65" s="457"/>
      <c r="H65" s="457"/>
      <c r="I65" s="457"/>
      <c r="J65" s="457"/>
      <c r="K65" s="457"/>
      <c r="L65" s="457"/>
      <c r="M65" s="457"/>
    </row>
    <row r="66" spans="2:13" ht="15.75" customHeight="1">
      <c r="B66" s="457"/>
      <c r="C66" s="457"/>
      <c r="D66" s="457"/>
      <c r="E66" s="457"/>
      <c r="F66" s="457"/>
      <c r="G66" s="457"/>
      <c r="H66" s="457"/>
      <c r="I66" s="457"/>
      <c r="J66" s="457"/>
      <c r="K66" s="457"/>
      <c r="L66" s="457"/>
      <c r="M66" s="457"/>
    </row>
    <row r="67" spans="2:13" ht="15.75" customHeight="1">
      <c r="B67" s="457"/>
      <c r="C67" s="457"/>
      <c r="D67" s="457"/>
      <c r="E67" s="457"/>
      <c r="F67" s="457"/>
      <c r="G67" s="457"/>
      <c r="H67" s="457"/>
      <c r="I67" s="457"/>
      <c r="J67" s="457"/>
      <c r="K67" s="457"/>
      <c r="L67" s="457"/>
      <c r="M67" s="457"/>
    </row>
    <row r="68" spans="2:13" ht="15.75" customHeight="1">
      <c r="B68" s="457"/>
      <c r="C68" s="457"/>
      <c r="D68" s="457"/>
      <c r="E68" s="457"/>
      <c r="F68" s="457"/>
      <c r="G68" s="457"/>
      <c r="H68" s="457"/>
      <c r="I68" s="457"/>
      <c r="J68" s="457"/>
      <c r="K68" s="457"/>
      <c r="L68" s="457"/>
      <c r="M68" s="457"/>
    </row>
    <row r="69" spans="2:13" ht="15.75" customHeight="1">
      <c r="B69" s="457"/>
      <c r="C69" s="457"/>
      <c r="D69" s="457"/>
      <c r="E69" s="457"/>
      <c r="F69" s="457"/>
      <c r="G69" s="457"/>
      <c r="H69" s="457"/>
      <c r="I69" s="457"/>
      <c r="J69" s="457"/>
      <c r="K69" s="457"/>
      <c r="L69" s="457"/>
      <c r="M69" s="457"/>
    </row>
    <row r="70" spans="2:13" ht="15.75" customHeight="1">
      <c r="B70" s="457"/>
      <c r="C70" s="457"/>
      <c r="D70" s="457"/>
      <c r="E70" s="457"/>
      <c r="F70" s="457"/>
      <c r="G70" s="457"/>
      <c r="H70" s="457"/>
      <c r="I70" s="457"/>
      <c r="J70" s="457"/>
      <c r="K70" s="457"/>
      <c r="L70" s="457"/>
      <c r="M70" s="457"/>
    </row>
    <row r="71" spans="2:13" ht="15.75" customHeight="1">
      <c r="B71" s="457"/>
      <c r="C71" s="457"/>
      <c r="D71" s="457"/>
      <c r="E71" s="457"/>
      <c r="F71" s="457"/>
      <c r="G71" s="457"/>
      <c r="H71" s="457"/>
      <c r="I71" s="457"/>
      <c r="J71" s="457"/>
      <c r="K71" s="457"/>
      <c r="L71" s="457"/>
      <c r="M71" s="457"/>
    </row>
    <row r="72" spans="2:13" ht="15.75" customHeight="1">
      <c r="B72" s="457"/>
      <c r="C72" s="457"/>
      <c r="D72" s="457"/>
      <c r="E72" s="457"/>
      <c r="F72" s="457"/>
      <c r="G72" s="457"/>
      <c r="H72" s="457"/>
      <c r="I72" s="457"/>
      <c r="J72" s="457"/>
      <c r="K72" s="457"/>
      <c r="L72" s="457"/>
      <c r="M72" s="457"/>
    </row>
    <row r="73" spans="2:13" ht="15.75" customHeight="1">
      <c r="B73" s="457"/>
      <c r="C73" s="457"/>
      <c r="D73" s="457"/>
      <c r="E73" s="457"/>
      <c r="F73" s="457"/>
      <c r="G73" s="457"/>
      <c r="H73" s="457"/>
      <c r="I73" s="457"/>
      <c r="J73" s="457"/>
      <c r="K73" s="457"/>
      <c r="L73" s="457"/>
      <c r="M73" s="457"/>
    </row>
    <row r="74" spans="2:13" ht="15.75" customHeight="1">
      <c r="B74" s="457"/>
      <c r="C74" s="457"/>
      <c r="D74" s="457"/>
      <c r="E74" s="457"/>
      <c r="F74" s="457"/>
      <c r="G74" s="457"/>
      <c r="H74" s="457"/>
      <c r="I74" s="457"/>
      <c r="J74" s="457"/>
      <c r="K74" s="457"/>
      <c r="L74" s="457"/>
      <c r="M74" s="457"/>
    </row>
    <row r="75" spans="2:13" ht="15.75" customHeight="1">
      <c r="B75" s="457"/>
      <c r="C75" s="457"/>
      <c r="D75" s="457"/>
      <c r="E75" s="457"/>
      <c r="F75" s="457"/>
      <c r="G75" s="457"/>
      <c r="H75" s="457"/>
      <c r="I75" s="457"/>
      <c r="J75" s="457"/>
      <c r="K75" s="457"/>
      <c r="L75" s="457"/>
      <c r="M75" s="457"/>
    </row>
    <row r="76" spans="2:13" ht="15.75" customHeight="1">
      <c r="B76" s="457"/>
      <c r="C76" s="457"/>
      <c r="D76" s="457"/>
      <c r="E76" s="457"/>
      <c r="F76" s="457"/>
      <c r="G76" s="457"/>
      <c r="H76" s="457"/>
      <c r="I76" s="457"/>
      <c r="J76" s="457"/>
      <c r="K76" s="457"/>
      <c r="L76" s="457"/>
      <c r="M76" s="457"/>
    </row>
    <row r="77" spans="2:13" ht="15.75" customHeight="1">
      <c r="B77" s="457"/>
      <c r="C77" s="457"/>
      <c r="D77" s="457"/>
      <c r="E77" s="457"/>
      <c r="F77" s="457"/>
      <c r="G77" s="457"/>
      <c r="H77" s="457"/>
      <c r="I77" s="457"/>
      <c r="J77" s="457"/>
      <c r="K77" s="457"/>
      <c r="L77" s="457"/>
      <c r="M77" s="457"/>
    </row>
    <row r="78" spans="2:13" ht="15.75" customHeight="1">
      <c r="B78" s="457"/>
      <c r="C78" s="457"/>
      <c r="D78" s="457"/>
      <c r="E78" s="457"/>
      <c r="F78" s="457"/>
      <c r="G78" s="457"/>
      <c r="H78" s="457"/>
      <c r="I78" s="457"/>
      <c r="J78" s="457"/>
      <c r="K78" s="457"/>
      <c r="L78" s="457"/>
      <c r="M78" s="457"/>
    </row>
    <row r="79" spans="2:13" ht="15.75" customHeight="1">
      <c r="B79" s="457"/>
      <c r="C79" s="457"/>
      <c r="D79" s="457"/>
      <c r="E79" s="457"/>
      <c r="F79" s="457"/>
      <c r="G79" s="457"/>
      <c r="H79" s="457"/>
      <c r="I79" s="457"/>
      <c r="J79" s="457"/>
      <c r="K79" s="457"/>
      <c r="L79" s="457"/>
      <c r="M79" s="457"/>
    </row>
    <row r="80" spans="2:13" ht="15.75" customHeight="1">
      <c r="B80" s="457"/>
      <c r="C80" s="457"/>
      <c r="D80" s="457"/>
      <c r="E80" s="457"/>
      <c r="F80" s="457"/>
      <c r="G80" s="457"/>
      <c r="H80" s="457"/>
      <c r="I80" s="457"/>
      <c r="J80" s="457"/>
      <c r="K80" s="457"/>
      <c r="L80" s="457"/>
      <c r="M80" s="457"/>
    </row>
    <row r="81" spans="2:13" ht="15.75" customHeight="1">
      <c r="B81" s="457"/>
      <c r="C81" s="457"/>
      <c r="D81" s="457"/>
      <c r="E81" s="457"/>
      <c r="F81" s="457"/>
      <c r="G81" s="457"/>
      <c r="H81" s="457"/>
      <c r="I81" s="457"/>
      <c r="J81" s="457"/>
      <c r="K81" s="457"/>
      <c r="L81" s="457"/>
      <c r="M81" s="457"/>
    </row>
    <row r="82" spans="2:13" ht="15.75" customHeight="1">
      <c r="B82" s="457"/>
      <c r="C82" s="457"/>
      <c r="D82" s="457"/>
      <c r="E82" s="457"/>
      <c r="F82" s="457"/>
      <c r="G82" s="457"/>
      <c r="H82" s="457"/>
      <c r="I82" s="457"/>
      <c r="J82" s="457"/>
      <c r="K82" s="457"/>
      <c r="L82" s="457"/>
      <c r="M82" s="457"/>
    </row>
    <row r="83" spans="2:13" ht="15.75" customHeight="1">
      <c r="B83" s="457"/>
      <c r="C83" s="457"/>
      <c r="D83" s="457"/>
      <c r="E83" s="457"/>
      <c r="F83" s="457"/>
      <c r="G83" s="457"/>
      <c r="H83" s="457"/>
      <c r="I83" s="457"/>
      <c r="J83" s="457"/>
      <c r="K83" s="457"/>
      <c r="L83" s="457"/>
      <c r="M83" s="457"/>
    </row>
    <row r="84" spans="2:13" ht="15.75" customHeight="1">
      <c r="B84" s="457"/>
      <c r="C84" s="457"/>
      <c r="D84" s="457"/>
      <c r="E84" s="457"/>
      <c r="F84" s="457"/>
      <c r="G84" s="457"/>
      <c r="H84" s="457"/>
      <c r="I84" s="457"/>
      <c r="J84" s="457"/>
      <c r="K84" s="457"/>
      <c r="L84" s="457"/>
      <c r="M84" s="457"/>
    </row>
    <row r="85" spans="2:13" ht="15.75" customHeight="1">
      <c r="B85" s="457"/>
      <c r="C85" s="457"/>
      <c r="D85" s="457"/>
      <c r="E85" s="457"/>
      <c r="F85" s="457"/>
      <c r="G85" s="457"/>
      <c r="H85" s="457"/>
      <c r="I85" s="457"/>
      <c r="J85" s="457"/>
      <c r="K85" s="457"/>
      <c r="L85" s="457"/>
      <c r="M85" s="457"/>
    </row>
    <row r="86" spans="2:13" ht="15.75" customHeight="1">
      <c r="B86" s="457"/>
      <c r="C86" s="457"/>
      <c r="D86" s="457"/>
      <c r="E86" s="457"/>
      <c r="F86" s="457"/>
      <c r="G86" s="457"/>
      <c r="H86" s="457"/>
      <c r="I86" s="457"/>
      <c r="J86" s="457"/>
      <c r="K86" s="457"/>
      <c r="L86" s="457"/>
      <c r="M86" s="457"/>
    </row>
    <row r="87" spans="2:13" ht="15.75" customHeight="1">
      <c r="B87" s="457"/>
      <c r="C87" s="457"/>
      <c r="D87" s="457"/>
      <c r="E87" s="457"/>
      <c r="F87" s="457"/>
      <c r="G87" s="457"/>
      <c r="H87" s="457"/>
      <c r="I87" s="457"/>
      <c r="J87" s="457"/>
      <c r="K87" s="457"/>
      <c r="L87" s="457"/>
      <c r="M87" s="457"/>
    </row>
    <row r="88" spans="2:13" ht="15.75" customHeight="1">
      <c r="B88" s="457"/>
      <c r="C88" s="457"/>
      <c r="D88" s="457"/>
      <c r="E88" s="457"/>
      <c r="F88" s="457"/>
      <c r="G88" s="457"/>
      <c r="H88" s="457"/>
      <c r="I88" s="457"/>
      <c r="J88" s="457"/>
      <c r="K88" s="457"/>
      <c r="L88" s="457"/>
      <c r="M88" s="457"/>
    </row>
    <row r="89" spans="2:13" ht="15.75" customHeight="1">
      <c r="B89" s="457"/>
      <c r="C89" s="457"/>
      <c r="D89" s="457"/>
      <c r="E89" s="457"/>
      <c r="F89" s="457"/>
      <c r="G89" s="457"/>
      <c r="H89" s="457"/>
      <c r="I89" s="457"/>
      <c r="J89" s="457"/>
      <c r="K89" s="457"/>
      <c r="L89" s="457"/>
      <c r="M89" s="457"/>
    </row>
    <row r="90" spans="2:13" ht="15.75" customHeight="1">
      <c r="B90" s="457"/>
      <c r="C90" s="457"/>
      <c r="D90" s="457"/>
      <c r="E90" s="457"/>
      <c r="F90" s="457"/>
      <c r="G90" s="457"/>
      <c r="H90" s="457"/>
      <c r="I90" s="457"/>
      <c r="J90" s="457"/>
      <c r="K90" s="457"/>
      <c r="L90" s="457"/>
      <c r="M90" s="457"/>
    </row>
    <row r="91" spans="2:13" ht="15.75" customHeight="1">
      <c r="B91" s="457"/>
      <c r="C91" s="457"/>
      <c r="D91" s="457"/>
      <c r="E91" s="457"/>
      <c r="F91" s="457"/>
      <c r="G91" s="457"/>
      <c r="H91" s="457"/>
      <c r="I91" s="457"/>
      <c r="J91" s="457"/>
      <c r="K91" s="457"/>
      <c r="L91" s="457"/>
      <c r="M91" s="457"/>
    </row>
    <row r="92" spans="2:13" ht="15.75" customHeight="1">
      <c r="B92" s="457"/>
      <c r="C92" s="457"/>
      <c r="D92" s="457"/>
      <c r="E92" s="457"/>
      <c r="F92" s="457"/>
      <c r="G92" s="457"/>
      <c r="H92" s="457"/>
      <c r="I92" s="457"/>
      <c r="J92" s="457"/>
      <c r="K92" s="457"/>
      <c r="L92" s="457"/>
      <c r="M92" s="457"/>
    </row>
    <row r="93" spans="2:13" ht="15.75" customHeight="1">
      <c r="B93" s="457"/>
      <c r="C93" s="457"/>
      <c r="D93" s="457"/>
      <c r="E93" s="457"/>
      <c r="F93" s="457"/>
      <c r="G93" s="457"/>
      <c r="H93" s="457"/>
      <c r="I93" s="457"/>
      <c r="J93" s="457"/>
      <c r="K93" s="457"/>
      <c r="L93" s="457"/>
      <c r="M93" s="457"/>
    </row>
    <row r="94" spans="2:13" ht="15.75" customHeight="1">
      <c r="B94" s="457"/>
      <c r="C94" s="457"/>
      <c r="D94" s="457"/>
      <c r="E94" s="457"/>
      <c r="F94" s="457"/>
      <c r="G94" s="457"/>
      <c r="H94" s="457"/>
      <c r="I94" s="457"/>
      <c r="J94" s="457"/>
      <c r="K94" s="457"/>
      <c r="L94" s="457"/>
      <c r="M94" s="457"/>
    </row>
    <row r="95" spans="2:13" ht="15.75" customHeight="1">
      <c r="B95" s="457"/>
      <c r="C95" s="457"/>
      <c r="D95" s="457"/>
      <c r="E95" s="457"/>
      <c r="F95" s="457"/>
      <c r="G95" s="457"/>
      <c r="H95" s="457"/>
      <c r="I95" s="457"/>
      <c r="J95" s="457"/>
      <c r="K95" s="457"/>
      <c r="L95" s="457"/>
      <c r="M95" s="457"/>
    </row>
    <row r="96" spans="2:13" ht="15.75" customHeight="1">
      <c r="B96" s="457"/>
      <c r="C96" s="457"/>
      <c r="D96" s="457"/>
      <c r="E96" s="457"/>
      <c r="F96" s="457"/>
      <c r="G96" s="457"/>
      <c r="H96" s="457"/>
      <c r="I96" s="457"/>
      <c r="J96" s="457"/>
      <c r="K96" s="457"/>
      <c r="L96" s="457"/>
      <c r="M96" s="457"/>
    </row>
    <row r="97" spans="2:13" ht="15.75" customHeight="1">
      <c r="B97" s="457"/>
      <c r="C97" s="457"/>
      <c r="D97" s="457"/>
      <c r="E97" s="457"/>
      <c r="F97" s="457"/>
      <c r="G97" s="457"/>
      <c r="H97" s="457"/>
      <c r="I97" s="457"/>
      <c r="J97" s="457"/>
      <c r="K97" s="457"/>
      <c r="L97" s="457"/>
      <c r="M97" s="457"/>
    </row>
    <row r="98" spans="2:13" ht="15.75" customHeight="1">
      <c r="B98" s="457"/>
      <c r="C98" s="457"/>
      <c r="D98" s="457"/>
      <c r="E98" s="457"/>
      <c r="F98" s="457"/>
      <c r="G98" s="457"/>
      <c r="H98" s="457"/>
      <c r="I98" s="457"/>
      <c r="J98" s="457"/>
      <c r="K98" s="457"/>
      <c r="L98" s="457"/>
      <c r="M98" s="457"/>
    </row>
    <row r="99" spans="2:13" ht="15.75" customHeight="1">
      <c r="B99" s="457"/>
      <c r="C99" s="457"/>
      <c r="D99" s="457"/>
      <c r="E99" s="457"/>
      <c r="F99" s="457"/>
      <c r="G99" s="457"/>
      <c r="H99" s="457"/>
      <c r="I99" s="457"/>
      <c r="J99" s="457"/>
      <c r="K99" s="457"/>
      <c r="L99" s="457"/>
      <c r="M99" s="457"/>
    </row>
    <row r="100" spans="2:13" ht="15.75" customHeight="1">
      <c r="B100" s="457"/>
      <c r="C100" s="457"/>
      <c r="D100" s="457"/>
      <c r="E100" s="457"/>
      <c r="F100" s="457"/>
      <c r="G100" s="457"/>
      <c r="H100" s="457"/>
      <c r="I100" s="457"/>
      <c r="J100" s="457"/>
      <c r="K100" s="457"/>
      <c r="L100" s="457"/>
      <c r="M100" s="457"/>
    </row>
    <row r="101" spans="2:13" ht="15.75" customHeight="1">
      <c r="B101" s="457"/>
      <c r="C101" s="457"/>
      <c r="D101" s="457"/>
      <c r="E101" s="457"/>
      <c r="F101" s="457"/>
      <c r="G101" s="457"/>
      <c r="H101" s="457"/>
      <c r="I101" s="457"/>
      <c r="J101" s="457"/>
      <c r="K101" s="457"/>
      <c r="L101" s="457"/>
      <c r="M101" s="457"/>
    </row>
    <row r="102" spans="2:13" ht="15.75" customHeight="1">
      <c r="B102" s="457"/>
      <c r="C102" s="457"/>
      <c r="D102" s="457"/>
      <c r="E102" s="457"/>
      <c r="F102" s="457"/>
      <c r="G102" s="457"/>
      <c r="H102" s="457"/>
      <c r="I102" s="457"/>
      <c r="J102" s="457"/>
      <c r="K102" s="457"/>
      <c r="L102" s="457"/>
      <c r="M102" s="457"/>
    </row>
    <row r="103" spans="2:13" ht="15.75" customHeight="1">
      <c r="B103" s="457"/>
      <c r="C103" s="457"/>
      <c r="D103" s="457"/>
      <c r="E103" s="457"/>
      <c r="F103" s="457"/>
      <c r="G103" s="457"/>
      <c r="H103" s="457"/>
      <c r="I103" s="457"/>
      <c r="J103" s="457"/>
      <c r="K103" s="457"/>
      <c r="L103" s="457"/>
      <c r="M103" s="457"/>
    </row>
    <row r="104" spans="2:13" ht="15.75" customHeight="1">
      <c r="B104" s="457"/>
      <c r="C104" s="457"/>
      <c r="D104" s="457"/>
      <c r="E104" s="457"/>
      <c r="F104" s="457"/>
      <c r="G104" s="457"/>
      <c r="H104" s="457"/>
      <c r="I104" s="457"/>
      <c r="J104" s="457"/>
      <c r="K104" s="457"/>
      <c r="L104" s="457"/>
      <c r="M104" s="457"/>
    </row>
    <row r="105" spans="2:13" ht="15.75" customHeight="1">
      <c r="B105" s="457"/>
      <c r="C105" s="457"/>
      <c r="D105" s="457"/>
      <c r="E105" s="457"/>
      <c r="F105" s="457"/>
      <c r="G105" s="457"/>
      <c r="H105" s="457"/>
      <c r="I105" s="457"/>
      <c r="J105" s="457"/>
      <c r="K105" s="457"/>
      <c r="L105" s="457"/>
      <c r="M105" s="457"/>
    </row>
    <row r="106" spans="2:13" ht="15.75" customHeight="1">
      <c r="B106" s="457"/>
      <c r="C106" s="457"/>
      <c r="D106" s="457"/>
      <c r="E106" s="457"/>
      <c r="F106" s="457"/>
      <c r="G106" s="457"/>
      <c r="H106" s="457"/>
      <c r="I106" s="457"/>
      <c r="J106" s="457"/>
      <c r="K106" s="457"/>
      <c r="L106" s="457"/>
      <c r="M106" s="457"/>
    </row>
    <row r="107" spans="2:13" ht="15.75" customHeight="1">
      <c r="B107" s="457"/>
      <c r="C107" s="457"/>
      <c r="D107" s="457"/>
      <c r="E107" s="457"/>
      <c r="F107" s="457"/>
      <c r="G107" s="457"/>
      <c r="H107" s="457"/>
      <c r="I107" s="457"/>
      <c r="J107" s="457"/>
      <c r="K107" s="457"/>
      <c r="L107" s="457"/>
      <c r="M107" s="457"/>
    </row>
    <row r="108" spans="2:13" ht="15.75" customHeight="1">
      <c r="B108" s="457"/>
      <c r="C108" s="457"/>
      <c r="D108" s="457"/>
      <c r="E108" s="457"/>
      <c r="F108" s="457"/>
      <c r="G108" s="457"/>
      <c r="H108" s="457"/>
      <c r="I108" s="457"/>
      <c r="J108" s="457"/>
      <c r="K108" s="457"/>
      <c r="L108" s="457"/>
      <c r="M108" s="457"/>
    </row>
    <row r="109" spans="2:13" ht="15.75" customHeight="1">
      <c r="B109" s="457"/>
      <c r="C109" s="457"/>
      <c r="D109" s="457"/>
      <c r="E109" s="457"/>
      <c r="F109" s="457"/>
      <c r="G109" s="457"/>
      <c r="H109" s="457"/>
      <c r="I109" s="457"/>
      <c r="J109" s="457"/>
      <c r="K109" s="457"/>
      <c r="L109" s="457"/>
      <c r="M109" s="457"/>
    </row>
    <row r="110" spans="2:13" ht="15.75" customHeight="1">
      <c r="B110" s="457"/>
      <c r="C110" s="457"/>
      <c r="D110" s="457"/>
      <c r="E110" s="457"/>
      <c r="F110" s="457"/>
      <c r="G110" s="457"/>
      <c r="H110" s="457"/>
      <c r="I110" s="457"/>
      <c r="J110" s="457"/>
      <c r="K110" s="457"/>
      <c r="L110" s="457"/>
      <c r="M110" s="457"/>
    </row>
    <row r="111" spans="2:13" ht="15.75" customHeight="1">
      <c r="B111" s="457"/>
      <c r="C111" s="457"/>
      <c r="D111" s="457"/>
      <c r="E111" s="457"/>
      <c r="F111" s="457"/>
      <c r="G111" s="457"/>
      <c r="H111" s="457"/>
      <c r="I111" s="457"/>
      <c r="J111" s="457"/>
      <c r="K111" s="457"/>
      <c r="L111" s="457"/>
      <c r="M111" s="457"/>
    </row>
    <row r="112" spans="2:13" ht="15.75" customHeight="1">
      <c r="B112" s="457"/>
      <c r="C112" s="457"/>
      <c r="D112" s="457"/>
      <c r="E112" s="457"/>
      <c r="F112" s="457"/>
      <c r="G112" s="457"/>
      <c r="H112" s="457"/>
      <c r="I112" s="457"/>
      <c r="J112" s="457"/>
      <c r="K112" s="457"/>
      <c r="L112" s="457"/>
      <c r="M112" s="457"/>
    </row>
    <row r="113" spans="2:13" ht="15.75" customHeight="1">
      <c r="B113" s="457"/>
      <c r="C113" s="457"/>
      <c r="D113" s="457"/>
      <c r="E113" s="457"/>
      <c r="F113" s="457"/>
      <c r="G113" s="457"/>
      <c r="H113" s="457"/>
      <c r="I113" s="457"/>
      <c r="J113" s="457"/>
      <c r="K113" s="457"/>
      <c r="L113" s="457"/>
      <c r="M113" s="457"/>
    </row>
    <row r="114" spans="2:13" ht="15.75" customHeight="1">
      <c r="B114" s="457"/>
      <c r="C114" s="457"/>
      <c r="D114" s="457"/>
      <c r="E114" s="457"/>
      <c r="F114" s="457"/>
      <c r="G114" s="457"/>
      <c r="H114" s="457"/>
      <c r="I114" s="457"/>
      <c r="J114" s="457"/>
      <c r="K114" s="457"/>
      <c r="L114" s="457"/>
      <c r="M114" s="457"/>
    </row>
    <row r="115" spans="2:13" ht="15.75" customHeight="1">
      <c r="B115" s="457"/>
      <c r="C115" s="457"/>
      <c r="D115" s="457"/>
      <c r="E115" s="457"/>
      <c r="F115" s="457"/>
      <c r="G115" s="457"/>
      <c r="H115" s="457"/>
      <c r="I115" s="457"/>
      <c r="J115" s="457"/>
      <c r="K115" s="457"/>
      <c r="L115" s="457"/>
      <c r="M115" s="457"/>
    </row>
    <row r="116" spans="2:13" ht="15.75" customHeight="1">
      <c r="B116" s="457"/>
      <c r="C116" s="457"/>
      <c r="D116" s="457"/>
      <c r="E116" s="457"/>
      <c r="F116" s="457"/>
      <c r="G116" s="457"/>
      <c r="H116" s="457"/>
      <c r="I116" s="457"/>
      <c r="J116" s="457"/>
      <c r="K116" s="457"/>
      <c r="L116" s="457"/>
      <c r="M116" s="457"/>
    </row>
    <row r="117" spans="2:13" ht="15.75" customHeight="1">
      <c r="B117" s="457"/>
      <c r="C117" s="457"/>
      <c r="D117" s="457"/>
      <c r="E117" s="457"/>
      <c r="F117" s="457"/>
      <c r="G117" s="457"/>
      <c r="H117" s="457"/>
      <c r="I117" s="457"/>
      <c r="J117" s="457"/>
      <c r="K117" s="457"/>
      <c r="L117" s="457"/>
      <c r="M117" s="457"/>
    </row>
    <row r="118" spans="2:13" ht="15.75" customHeight="1">
      <c r="B118" s="457"/>
      <c r="C118" s="457"/>
      <c r="D118" s="457"/>
      <c r="E118" s="457"/>
      <c r="F118" s="457"/>
      <c r="G118" s="457"/>
      <c r="H118" s="457"/>
      <c r="I118" s="457"/>
      <c r="J118" s="457"/>
      <c r="K118" s="457"/>
      <c r="L118" s="457"/>
      <c r="M118" s="457"/>
    </row>
    <row r="119" spans="2:13" ht="15.75" customHeight="1">
      <c r="B119" s="457"/>
      <c r="C119" s="457"/>
      <c r="D119" s="457"/>
      <c r="E119" s="457"/>
      <c r="F119" s="457"/>
      <c r="G119" s="457"/>
      <c r="H119" s="457"/>
      <c r="I119" s="457"/>
      <c r="J119" s="457"/>
      <c r="K119" s="457"/>
      <c r="L119" s="457"/>
      <c r="M119" s="457"/>
    </row>
    <row r="120" spans="2:13" ht="15.75" customHeight="1">
      <c r="B120" s="457"/>
      <c r="C120" s="457"/>
      <c r="D120" s="457"/>
      <c r="E120" s="457"/>
      <c r="F120" s="457"/>
      <c r="G120" s="457"/>
      <c r="H120" s="457"/>
      <c r="I120" s="457"/>
      <c r="J120" s="457"/>
      <c r="K120" s="457"/>
      <c r="L120" s="457"/>
      <c r="M120" s="457"/>
    </row>
    <row r="121" spans="2:13" ht="15.75" customHeight="1">
      <c r="B121" s="457"/>
      <c r="C121" s="457"/>
      <c r="D121" s="457"/>
      <c r="E121" s="457"/>
      <c r="F121" s="457"/>
      <c r="G121" s="457"/>
      <c r="H121" s="457"/>
      <c r="I121" s="457"/>
      <c r="J121" s="457"/>
      <c r="K121" s="457"/>
      <c r="L121" s="457"/>
      <c r="M121" s="457"/>
    </row>
    <row r="122" spans="2:13" ht="15.75" customHeight="1">
      <c r="B122" s="457"/>
      <c r="C122" s="457"/>
      <c r="D122" s="457"/>
      <c r="E122" s="457"/>
      <c r="F122" s="457"/>
      <c r="G122" s="457"/>
      <c r="H122" s="457"/>
      <c r="I122" s="457"/>
      <c r="J122" s="457"/>
      <c r="K122" s="457"/>
      <c r="L122" s="457"/>
      <c r="M122" s="457"/>
    </row>
    <row r="123" spans="2:13" ht="15.75" customHeight="1">
      <c r="B123" s="457"/>
      <c r="C123" s="457"/>
      <c r="D123" s="457"/>
      <c r="E123" s="457"/>
      <c r="F123" s="457"/>
      <c r="G123" s="457"/>
      <c r="H123" s="457"/>
      <c r="I123" s="457"/>
      <c r="J123" s="457"/>
      <c r="K123" s="457"/>
      <c r="L123" s="457"/>
      <c r="M123" s="457"/>
    </row>
    <row r="124" spans="2:13" ht="15.75" customHeight="1">
      <c r="B124" s="457"/>
      <c r="C124" s="457"/>
      <c r="D124" s="457"/>
      <c r="E124" s="457"/>
      <c r="F124" s="457"/>
      <c r="G124" s="457"/>
      <c r="H124" s="457"/>
      <c r="I124" s="457"/>
      <c r="J124" s="457"/>
      <c r="K124" s="457"/>
      <c r="L124" s="457"/>
      <c r="M124" s="457"/>
    </row>
    <row r="125" spans="2:13" ht="15.75" customHeight="1">
      <c r="B125" s="457"/>
      <c r="C125" s="457"/>
      <c r="D125" s="457"/>
      <c r="E125" s="457"/>
      <c r="F125" s="457"/>
      <c r="G125" s="457"/>
      <c r="H125" s="457"/>
      <c r="I125" s="457"/>
      <c r="J125" s="457"/>
      <c r="K125" s="457"/>
      <c r="L125" s="457"/>
      <c r="M125" s="457"/>
    </row>
    <row r="126" spans="2:13" ht="15.75" customHeight="1">
      <c r="B126" s="457"/>
      <c r="C126" s="457"/>
      <c r="D126" s="457"/>
      <c r="E126" s="457"/>
      <c r="F126" s="457"/>
      <c r="G126" s="457"/>
      <c r="H126" s="457"/>
      <c r="I126" s="457"/>
      <c r="J126" s="457"/>
      <c r="K126" s="457"/>
      <c r="L126" s="457"/>
      <c r="M126" s="457"/>
    </row>
    <row r="127" spans="2:13" ht="15.75" customHeight="1">
      <c r="B127" s="457"/>
      <c r="C127" s="457"/>
      <c r="D127" s="457"/>
      <c r="E127" s="457"/>
      <c r="F127" s="457"/>
      <c r="G127" s="457"/>
      <c r="H127" s="457"/>
      <c r="I127" s="457"/>
      <c r="J127" s="457"/>
      <c r="K127" s="457"/>
      <c r="L127" s="457"/>
      <c r="M127" s="457"/>
    </row>
    <row r="128" spans="2:13" ht="15.75" customHeight="1">
      <c r="B128" s="457"/>
      <c r="C128" s="457"/>
      <c r="D128" s="457"/>
      <c r="E128" s="457"/>
      <c r="F128" s="457"/>
      <c r="G128" s="457"/>
      <c r="H128" s="457"/>
      <c r="I128" s="457"/>
      <c r="J128" s="457"/>
      <c r="K128" s="457"/>
      <c r="L128" s="457"/>
      <c r="M128" s="457"/>
    </row>
    <row r="129" spans="2:13" ht="15.75" customHeight="1">
      <c r="B129" s="457"/>
      <c r="C129" s="457"/>
      <c r="D129" s="457"/>
      <c r="E129" s="457"/>
      <c r="F129" s="457"/>
      <c r="G129" s="457"/>
      <c r="H129" s="457"/>
      <c r="I129" s="457"/>
      <c r="J129" s="457"/>
      <c r="K129" s="457"/>
      <c r="L129" s="457"/>
      <c r="M129" s="457"/>
    </row>
    <row r="130" spans="2:13" ht="15.75" customHeight="1">
      <c r="B130" s="457"/>
      <c r="C130" s="457"/>
      <c r="D130" s="457"/>
      <c r="E130" s="457"/>
      <c r="F130" s="457"/>
      <c r="G130" s="457"/>
      <c r="H130" s="457"/>
      <c r="I130" s="457"/>
      <c r="J130" s="457"/>
      <c r="K130" s="457"/>
      <c r="L130" s="457"/>
      <c r="M130" s="457"/>
    </row>
    <row r="131" spans="2:13" ht="15.75" customHeight="1">
      <c r="B131" s="457"/>
      <c r="C131" s="457"/>
      <c r="D131" s="457"/>
      <c r="E131" s="457"/>
      <c r="F131" s="457"/>
      <c r="G131" s="457"/>
      <c r="H131" s="457"/>
      <c r="I131" s="457"/>
      <c r="J131" s="457"/>
      <c r="K131" s="457"/>
      <c r="L131" s="457"/>
      <c r="M131" s="457"/>
    </row>
    <row r="132" spans="2:13" ht="15.75" customHeight="1">
      <c r="B132" s="457"/>
      <c r="C132" s="457"/>
      <c r="D132" s="457"/>
      <c r="E132" s="457"/>
      <c r="F132" s="457"/>
      <c r="G132" s="457"/>
      <c r="H132" s="457"/>
      <c r="I132" s="457"/>
      <c r="J132" s="457"/>
      <c r="K132" s="457"/>
      <c r="L132" s="457"/>
      <c r="M132" s="457"/>
    </row>
    <row r="133" spans="2:13" ht="15.75" customHeight="1">
      <c r="B133" s="457"/>
      <c r="C133" s="457"/>
      <c r="D133" s="457"/>
      <c r="E133" s="457"/>
      <c r="F133" s="457"/>
      <c r="G133" s="457"/>
      <c r="H133" s="457"/>
      <c r="I133" s="457"/>
      <c r="J133" s="457"/>
      <c r="K133" s="457"/>
      <c r="L133" s="457"/>
      <c r="M133" s="457"/>
    </row>
    <row r="134" spans="2:13" ht="15.75" customHeight="1">
      <c r="B134" s="457"/>
      <c r="C134" s="457"/>
      <c r="D134" s="457"/>
      <c r="E134" s="457"/>
      <c r="F134" s="457"/>
      <c r="G134" s="457"/>
      <c r="H134" s="457"/>
      <c r="I134" s="457"/>
      <c r="J134" s="457"/>
      <c r="K134" s="457"/>
      <c r="L134" s="457"/>
      <c r="M134" s="457"/>
    </row>
    <row r="135" spans="2:13" ht="15.75" customHeight="1">
      <c r="B135" s="457"/>
      <c r="C135" s="457"/>
      <c r="D135" s="457"/>
      <c r="E135" s="457"/>
      <c r="F135" s="457"/>
      <c r="G135" s="457"/>
      <c r="H135" s="457"/>
      <c r="I135" s="457"/>
      <c r="J135" s="457"/>
      <c r="K135" s="457"/>
      <c r="L135" s="457"/>
      <c r="M135" s="457"/>
    </row>
    <row r="136" spans="2:13" ht="15.75" customHeight="1">
      <c r="B136" s="457"/>
      <c r="C136" s="457"/>
      <c r="D136" s="457"/>
      <c r="E136" s="457"/>
      <c r="F136" s="457"/>
      <c r="G136" s="457"/>
      <c r="H136" s="457"/>
      <c r="I136" s="457"/>
      <c r="J136" s="457"/>
      <c r="K136" s="457"/>
      <c r="L136" s="457"/>
      <c r="M136" s="457"/>
    </row>
    <row r="137" spans="2:13" ht="15.75" customHeight="1">
      <c r="B137" s="457"/>
      <c r="C137" s="457"/>
      <c r="D137" s="457"/>
      <c r="E137" s="457"/>
      <c r="F137" s="457"/>
      <c r="G137" s="457"/>
      <c r="H137" s="457"/>
      <c r="I137" s="457"/>
      <c r="J137" s="457"/>
      <c r="K137" s="457"/>
      <c r="L137" s="457"/>
      <c r="M137" s="457"/>
    </row>
    <row r="138" spans="2:13" ht="15.75" customHeight="1">
      <c r="B138" s="457"/>
      <c r="C138" s="457"/>
      <c r="D138" s="457"/>
      <c r="E138" s="457"/>
      <c r="F138" s="457"/>
      <c r="G138" s="457"/>
      <c r="H138" s="457"/>
      <c r="I138" s="457"/>
      <c r="J138" s="457"/>
      <c r="K138" s="457"/>
      <c r="L138" s="457"/>
      <c r="M138" s="457"/>
    </row>
    <row r="139" spans="2:13" ht="15.75" customHeight="1">
      <c r="B139" s="457"/>
      <c r="C139" s="457"/>
      <c r="D139" s="457"/>
      <c r="E139" s="457"/>
      <c r="F139" s="457"/>
      <c r="G139" s="457"/>
      <c r="H139" s="457"/>
      <c r="I139" s="457"/>
      <c r="J139" s="457"/>
      <c r="K139" s="457"/>
      <c r="L139" s="457"/>
      <c r="M139" s="457"/>
    </row>
    <row r="140" spans="2:13" ht="15.75" customHeight="1">
      <c r="B140" s="457"/>
      <c r="C140" s="457"/>
      <c r="D140" s="457"/>
      <c r="E140" s="457"/>
      <c r="F140" s="457"/>
      <c r="G140" s="457"/>
      <c r="H140" s="457"/>
      <c r="I140" s="457"/>
      <c r="J140" s="457"/>
      <c r="K140" s="457"/>
      <c r="L140" s="457"/>
      <c r="M140" s="457"/>
    </row>
    <row r="141" spans="2:13" ht="15.75" customHeight="1">
      <c r="B141" s="457"/>
      <c r="C141" s="457"/>
      <c r="D141" s="457"/>
      <c r="E141" s="457"/>
      <c r="F141" s="457"/>
      <c r="G141" s="457"/>
      <c r="H141" s="457"/>
      <c r="I141" s="457"/>
      <c r="J141" s="457"/>
      <c r="K141" s="457"/>
      <c r="L141" s="457"/>
      <c r="M141" s="457"/>
    </row>
    <row r="142" spans="2:13" ht="15.75" customHeight="1">
      <c r="B142" s="457"/>
      <c r="C142" s="457"/>
      <c r="D142" s="457"/>
      <c r="E142" s="457"/>
      <c r="F142" s="457"/>
      <c r="G142" s="457"/>
      <c r="H142" s="457"/>
      <c r="I142" s="457"/>
      <c r="J142" s="457"/>
      <c r="K142" s="457"/>
      <c r="L142" s="457"/>
      <c r="M142" s="457"/>
    </row>
    <row r="143" spans="2:13" ht="15.75" customHeight="1">
      <c r="B143" s="457"/>
      <c r="C143" s="457"/>
      <c r="D143" s="457"/>
      <c r="E143" s="457"/>
      <c r="F143" s="457"/>
      <c r="G143" s="457"/>
      <c r="H143" s="457"/>
      <c r="I143" s="457"/>
      <c r="J143" s="457"/>
      <c r="K143" s="457"/>
      <c r="L143" s="457"/>
      <c r="M143" s="457"/>
    </row>
    <row r="144" spans="2:13" ht="15.75" customHeight="1">
      <c r="B144" s="457"/>
      <c r="C144" s="457"/>
      <c r="D144" s="457"/>
      <c r="E144" s="457"/>
      <c r="F144" s="457"/>
      <c r="G144" s="457"/>
      <c r="H144" s="457"/>
      <c r="I144" s="457"/>
      <c r="J144" s="457"/>
      <c r="K144" s="457"/>
      <c r="L144" s="457"/>
      <c r="M144" s="457"/>
    </row>
    <row r="145" spans="2:13" ht="15.75" customHeight="1">
      <c r="B145" s="457"/>
      <c r="C145" s="457"/>
      <c r="D145" s="457"/>
      <c r="E145" s="457"/>
      <c r="F145" s="457"/>
      <c r="G145" s="457"/>
      <c r="H145" s="457"/>
      <c r="I145" s="457"/>
      <c r="J145" s="457"/>
      <c r="K145" s="457"/>
      <c r="L145" s="457"/>
      <c r="M145" s="457"/>
    </row>
    <row r="146" spans="2:13" ht="15.75" customHeight="1">
      <c r="B146" s="457"/>
      <c r="C146" s="457"/>
      <c r="D146" s="457"/>
      <c r="E146" s="457"/>
      <c r="F146" s="457"/>
      <c r="G146" s="457"/>
      <c r="H146" s="457"/>
      <c r="I146" s="457"/>
      <c r="J146" s="457"/>
      <c r="K146" s="457"/>
      <c r="L146" s="457"/>
      <c r="M146" s="457"/>
    </row>
    <row r="147" spans="2:13" ht="15.75" customHeight="1">
      <c r="B147" s="457"/>
      <c r="C147" s="457"/>
      <c r="D147" s="457"/>
      <c r="E147" s="457"/>
      <c r="F147" s="457"/>
      <c r="G147" s="457"/>
      <c r="H147" s="457"/>
      <c r="I147" s="457"/>
      <c r="J147" s="457"/>
      <c r="K147" s="457"/>
      <c r="L147" s="457"/>
      <c r="M147" s="457"/>
    </row>
    <row r="148" spans="2:13" ht="15.75" customHeight="1">
      <c r="B148" s="457"/>
      <c r="C148" s="457"/>
      <c r="D148" s="457"/>
      <c r="E148" s="457"/>
      <c r="F148" s="457"/>
      <c r="G148" s="457"/>
      <c r="H148" s="457"/>
      <c r="I148" s="457"/>
      <c r="J148" s="457"/>
      <c r="K148" s="457"/>
      <c r="L148" s="457"/>
      <c r="M148" s="457"/>
    </row>
    <row r="149" spans="2:13" ht="15.75" customHeight="1">
      <c r="B149" s="457"/>
      <c r="C149" s="457"/>
      <c r="D149" s="457"/>
      <c r="E149" s="457"/>
      <c r="F149" s="457"/>
      <c r="G149" s="457"/>
      <c r="H149" s="457"/>
      <c r="I149" s="457"/>
      <c r="J149" s="457"/>
      <c r="K149" s="457"/>
      <c r="L149" s="457"/>
      <c r="M149" s="457"/>
    </row>
    <row r="150" spans="2:13" ht="15.75" customHeight="1">
      <c r="B150" s="457"/>
      <c r="C150" s="457"/>
      <c r="D150" s="457"/>
      <c r="E150" s="457"/>
      <c r="F150" s="457"/>
      <c r="G150" s="457"/>
      <c r="H150" s="457"/>
      <c r="I150" s="457"/>
      <c r="J150" s="457"/>
      <c r="K150" s="457"/>
      <c r="L150" s="457"/>
      <c r="M150" s="457"/>
    </row>
    <row r="151" spans="2:13" ht="15.75" customHeight="1">
      <c r="B151" s="457"/>
      <c r="C151" s="457"/>
      <c r="D151" s="457"/>
      <c r="E151" s="457"/>
      <c r="F151" s="457"/>
      <c r="G151" s="457"/>
      <c r="H151" s="457"/>
      <c r="I151" s="457"/>
      <c r="J151" s="457"/>
      <c r="K151" s="457"/>
      <c r="L151" s="457"/>
      <c r="M151" s="457"/>
    </row>
    <row r="152" spans="2:13" ht="15.75" customHeight="1">
      <c r="B152" s="457"/>
      <c r="C152" s="457"/>
      <c r="D152" s="457"/>
      <c r="E152" s="457"/>
      <c r="F152" s="457"/>
      <c r="G152" s="457"/>
      <c r="H152" s="457"/>
      <c r="I152" s="457"/>
      <c r="J152" s="457"/>
      <c r="K152" s="457"/>
      <c r="L152" s="457"/>
      <c r="M152" s="457"/>
    </row>
    <row r="153" spans="2:13" ht="15.75" customHeight="1">
      <c r="B153" s="457"/>
      <c r="C153" s="457"/>
      <c r="D153" s="457"/>
      <c r="E153" s="457"/>
      <c r="F153" s="457"/>
      <c r="G153" s="457"/>
      <c r="H153" s="457"/>
      <c r="I153" s="457"/>
      <c r="J153" s="457"/>
      <c r="K153" s="457"/>
      <c r="L153" s="457"/>
      <c r="M153" s="457"/>
    </row>
    <row r="154" spans="2:13" ht="15.75" customHeight="1">
      <c r="B154" s="457"/>
      <c r="C154" s="457"/>
      <c r="D154" s="457"/>
      <c r="E154" s="457"/>
      <c r="F154" s="457"/>
      <c r="G154" s="457"/>
      <c r="H154" s="457"/>
      <c r="I154" s="457"/>
      <c r="J154" s="457"/>
      <c r="K154" s="457"/>
      <c r="L154" s="457"/>
      <c r="M154" s="457"/>
    </row>
    <row r="155" spans="2:13" ht="15.75" customHeight="1">
      <c r="B155" s="457"/>
      <c r="C155" s="457"/>
      <c r="D155" s="457"/>
      <c r="E155" s="457"/>
      <c r="F155" s="457"/>
      <c r="G155" s="457"/>
      <c r="H155" s="457"/>
      <c r="I155" s="457"/>
      <c r="J155" s="457"/>
      <c r="K155" s="457"/>
      <c r="L155" s="457"/>
      <c r="M155" s="457"/>
    </row>
    <row r="156" spans="2:13" ht="15.75" customHeight="1">
      <c r="B156" s="457"/>
      <c r="C156" s="457"/>
      <c r="D156" s="457"/>
      <c r="E156" s="457"/>
      <c r="F156" s="457"/>
      <c r="G156" s="457"/>
      <c r="H156" s="457"/>
      <c r="I156" s="457"/>
      <c r="J156" s="457"/>
      <c r="K156" s="457"/>
      <c r="L156" s="457"/>
      <c r="M156" s="457"/>
    </row>
    <row r="157" spans="2:13" ht="15.75" customHeight="1">
      <c r="B157" s="457"/>
      <c r="C157" s="457"/>
      <c r="D157" s="457"/>
      <c r="E157" s="457"/>
      <c r="F157" s="457"/>
      <c r="G157" s="457"/>
      <c r="H157" s="457"/>
      <c r="I157" s="457"/>
      <c r="J157" s="457"/>
      <c r="K157" s="457"/>
      <c r="L157" s="457"/>
      <c r="M157" s="457"/>
    </row>
    <row r="158" spans="2:13" ht="15.75" customHeight="1">
      <c r="B158" s="457"/>
      <c r="C158" s="457"/>
      <c r="D158" s="457"/>
      <c r="E158" s="457"/>
      <c r="F158" s="457"/>
      <c r="G158" s="457"/>
      <c r="H158" s="457"/>
      <c r="I158" s="457"/>
      <c r="J158" s="457"/>
      <c r="K158" s="457"/>
      <c r="L158" s="457"/>
      <c r="M158" s="457"/>
    </row>
    <row r="159" spans="2:13" ht="15.75" customHeight="1">
      <c r="B159" s="457"/>
      <c r="C159" s="457"/>
      <c r="D159" s="457"/>
      <c r="E159" s="457"/>
      <c r="F159" s="457"/>
      <c r="G159" s="457"/>
      <c r="H159" s="457"/>
      <c r="I159" s="457"/>
      <c r="J159" s="457"/>
      <c r="K159" s="457"/>
      <c r="L159" s="457"/>
      <c r="M159" s="457"/>
    </row>
    <row r="160" spans="2:13" ht="15.75" customHeight="1">
      <c r="B160" s="457"/>
      <c r="C160" s="457"/>
      <c r="D160" s="457"/>
      <c r="E160" s="457"/>
      <c r="F160" s="457"/>
      <c r="G160" s="457"/>
      <c r="H160" s="457"/>
      <c r="I160" s="457"/>
      <c r="J160" s="457"/>
      <c r="K160" s="457"/>
      <c r="L160" s="457"/>
      <c r="M160" s="457"/>
    </row>
    <row r="161" spans="2:13" ht="15.75" customHeight="1">
      <c r="B161" s="457"/>
      <c r="C161" s="457"/>
      <c r="D161" s="457"/>
      <c r="E161" s="457"/>
      <c r="F161" s="457"/>
      <c r="G161" s="457"/>
      <c r="H161" s="457"/>
      <c r="I161" s="457"/>
      <c r="J161" s="457"/>
      <c r="K161" s="457"/>
      <c r="L161" s="457"/>
      <c r="M161" s="457"/>
    </row>
    <row r="162" spans="2:13" ht="15.75" customHeight="1">
      <c r="B162" s="457"/>
      <c r="C162" s="457"/>
      <c r="D162" s="457"/>
      <c r="E162" s="457"/>
      <c r="F162" s="457"/>
      <c r="G162" s="457"/>
      <c r="H162" s="457"/>
      <c r="I162" s="457"/>
      <c r="J162" s="457"/>
      <c r="K162" s="457"/>
      <c r="L162" s="457"/>
      <c r="M162" s="457"/>
    </row>
    <row r="163" spans="2:13" ht="15.75" customHeight="1">
      <c r="B163" s="457"/>
      <c r="C163" s="457"/>
      <c r="D163" s="457"/>
      <c r="E163" s="457"/>
      <c r="F163" s="457"/>
      <c r="G163" s="457"/>
      <c r="H163" s="457"/>
      <c r="I163" s="457"/>
      <c r="J163" s="457"/>
      <c r="K163" s="457"/>
      <c r="L163" s="457"/>
      <c r="M163" s="457"/>
    </row>
    <row r="164" spans="2:13" ht="15.75" customHeight="1">
      <c r="B164" s="457"/>
      <c r="C164" s="457"/>
      <c r="D164" s="457"/>
      <c r="E164" s="457"/>
      <c r="F164" s="457"/>
      <c r="G164" s="457"/>
      <c r="H164" s="457"/>
      <c r="I164" s="457"/>
      <c r="J164" s="457"/>
      <c r="K164" s="457"/>
      <c r="L164" s="457"/>
      <c r="M164" s="457"/>
    </row>
    <row r="165" spans="2:13" ht="15.75" customHeight="1">
      <c r="B165" s="457"/>
      <c r="C165" s="457"/>
      <c r="D165" s="457"/>
      <c r="E165" s="457"/>
      <c r="F165" s="457"/>
      <c r="G165" s="457"/>
      <c r="H165" s="457"/>
      <c r="I165" s="457"/>
      <c r="J165" s="457"/>
      <c r="K165" s="457"/>
      <c r="L165" s="457"/>
      <c r="M165" s="457"/>
    </row>
    <row r="166" spans="2:13" ht="15.75" customHeight="1">
      <c r="B166" s="457"/>
      <c r="C166" s="457"/>
      <c r="D166" s="457"/>
      <c r="E166" s="457"/>
      <c r="F166" s="457"/>
      <c r="G166" s="457"/>
      <c r="H166" s="457"/>
      <c r="I166" s="457"/>
      <c r="J166" s="457"/>
      <c r="K166" s="457"/>
      <c r="L166" s="457"/>
      <c r="M166" s="457"/>
    </row>
    <row r="167" spans="2:13" ht="15.75" customHeight="1">
      <c r="B167" s="457"/>
      <c r="C167" s="457"/>
      <c r="D167" s="457"/>
      <c r="E167" s="457"/>
      <c r="F167" s="457"/>
      <c r="G167" s="457"/>
      <c r="H167" s="457"/>
      <c r="I167" s="457"/>
      <c r="J167" s="457"/>
      <c r="K167" s="457"/>
      <c r="L167" s="457"/>
      <c r="M167" s="457"/>
    </row>
    <row r="168" spans="2:13" ht="15.75" customHeight="1">
      <c r="B168" s="457"/>
      <c r="C168" s="457"/>
      <c r="D168" s="457"/>
      <c r="E168" s="457"/>
      <c r="F168" s="457"/>
      <c r="G168" s="457"/>
      <c r="H168" s="457"/>
      <c r="I168" s="457"/>
      <c r="J168" s="457"/>
      <c r="K168" s="457"/>
      <c r="L168" s="457"/>
      <c r="M168" s="457"/>
    </row>
    <row r="169" spans="2:13" ht="15.75" customHeight="1">
      <c r="B169" s="457"/>
      <c r="C169" s="457"/>
      <c r="D169" s="457"/>
      <c r="E169" s="457"/>
      <c r="F169" s="457"/>
      <c r="G169" s="457"/>
      <c r="H169" s="457"/>
      <c r="I169" s="457"/>
      <c r="J169" s="457"/>
      <c r="K169" s="457"/>
      <c r="L169" s="457"/>
      <c r="M169" s="457"/>
    </row>
    <row r="170" spans="2:13" ht="15.75" customHeight="1">
      <c r="B170" s="457"/>
      <c r="C170" s="457"/>
      <c r="D170" s="457"/>
      <c r="E170" s="457"/>
      <c r="F170" s="457"/>
      <c r="G170" s="457"/>
      <c r="H170" s="457"/>
      <c r="I170" s="457"/>
      <c r="J170" s="457"/>
      <c r="K170" s="457"/>
      <c r="L170" s="457"/>
      <c r="M170" s="457"/>
    </row>
    <row r="171" spans="2:13" ht="15.75" customHeight="1">
      <c r="B171" s="457"/>
      <c r="C171" s="457"/>
      <c r="D171" s="457"/>
      <c r="E171" s="457"/>
      <c r="F171" s="457"/>
      <c r="G171" s="457"/>
      <c r="H171" s="457"/>
      <c r="I171" s="457"/>
      <c r="J171" s="457"/>
      <c r="K171" s="457"/>
      <c r="L171" s="457"/>
      <c r="M171" s="457"/>
    </row>
    <row r="172" spans="2:13" ht="15.75" customHeight="1">
      <c r="B172" s="457"/>
      <c r="C172" s="457"/>
      <c r="D172" s="457"/>
      <c r="E172" s="457"/>
      <c r="F172" s="457"/>
      <c r="G172" s="457"/>
      <c r="H172" s="457"/>
      <c r="I172" s="457"/>
      <c r="J172" s="457"/>
      <c r="K172" s="457"/>
      <c r="L172" s="457"/>
      <c r="M172" s="457"/>
    </row>
    <row r="173" spans="2:13" ht="15.75" customHeight="1">
      <c r="B173" s="457"/>
      <c r="C173" s="457"/>
      <c r="D173" s="457"/>
      <c r="E173" s="457"/>
      <c r="F173" s="457"/>
      <c r="G173" s="457"/>
      <c r="H173" s="457"/>
      <c r="I173" s="457"/>
      <c r="J173" s="457"/>
      <c r="K173" s="457"/>
      <c r="L173" s="457"/>
      <c r="M173" s="457"/>
    </row>
    <row r="174" spans="2:13" ht="15.75" customHeight="1">
      <c r="B174" s="457"/>
      <c r="C174" s="457"/>
      <c r="D174" s="457"/>
      <c r="E174" s="457"/>
      <c r="F174" s="457"/>
      <c r="G174" s="457"/>
      <c r="H174" s="457"/>
      <c r="I174" s="457"/>
      <c r="J174" s="457"/>
      <c r="K174" s="457"/>
      <c r="L174" s="457"/>
      <c r="M174" s="457"/>
    </row>
    <row r="175" spans="2:13" ht="15.75" customHeight="1">
      <c r="B175" s="457"/>
      <c r="C175" s="457"/>
      <c r="D175" s="457"/>
      <c r="E175" s="457"/>
      <c r="F175" s="457"/>
      <c r="G175" s="457"/>
      <c r="H175" s="457"/>
      <c r="I175" s="457"/>
      <c r="J175" s="457"/>
      <c r="K175" s="457"/>
      <c r="L175" s="457"/>
      <c r="M175" s="457"/>
    </row>
    <row r="176" spans="2:13" ht="15.75" customHeight="1">
      <c r="B176" s="457"/>
      <c r="C176" s="457"/>
      <c r="D176" s="457"/>
      <c r="E176" s="457"/>
      <c r="F176" s="457"/>
      <c r="G176" s="457"/>
      <c r="H176" s="457"/>
      <c r="I176" s="457"/>
      <c r="J176" s="457"/>
      <c r="K176" s="457"/>
      <c r="L176" s="457"/>
      <c r="M176" s="457"/>
    </row>
    <row r="177" spans="2:13" ht="15.75" customHeight="1">
      <c r="B177" s="457"/>
      <c r="C177" s="457"/>
      <c r="D177" s="457"/>
      <c r="E177" s="457"/>
      <c r="F177" s="457"/>
      <c r="G177" s="457"/>
      <c r="H177" s="457"/>
      <c r="I177" s="457"/>
      <c r="J177" s="457"/>
      <c r="K177" s="457"/>
      <c r="L177" s="457"/>
      <c r="M177" s="457"/>
    </row>
    <row r="178" spans="2:13" ht="15.75" customHeight="1">
      <c r="B178" s="457"/>
      <c r="C178" s="457"/>
      <c r="D178" s="457"/>
      <c r="E178" s="457"/>
      <c r="F178" s="457"/>
      <c r="G178" s="457"/>
      <c r="H178" s="457"/>
      <c r="I178" s="457"/>
      <c r="J178" s="457"/>
      <c r="K178" s="457"/>
      <c r="L178" s="457"/>
      <c r="M178" s="457"/>
    </row>
    <row r="179" spans="2:13" ht="15.75" customHeight="1">
      <c r="B179" s="457"/>
      <c r="C179" s="457"/>
      <c r="D179" s="457"/>
      <c r="E179" s="457"/>
      <c r="F179" s="457"/>
      <c r="G179" s="457"/>
      <c r="H179" s="457"/>
      <c r="I179" s="457"/>
      <c r="J179" s="457"/>
      <c r="K179" s="457"/>
      <c r="L179" s="457"/>
      <c r="M179" s="457"/>
    </row>
    <row r="180" spans="2:13" ht="15.75" customHeight="1">
      <c r="B180" s="457"/>
      <c r="C180" s="457"/>
      <c r="D180" s="457"/>
      <c r="E180" s="457"/>
      <c r="F180" s="457"/>
      <c r="G180" s="457"/>
      <c r="H180" s="457"/>
      <c r="I180" s="457"/>
      <c r="J180" s="457"/>
      <c r="K180" s="457"/>
      <c r="L180" s="457"/>
      <c r="M180" s="457"/>
    </row>
    <row r="181" spans="2:13" ht="15.75" customHeight="1">
      <c r="B181" s="457"/>
      <c r="C181" s="457"/>
      <c r="D181" s="457"/>
      <c r="E181" s="457"/>
      <c r="F181" s="457"/>
      <c r="G181" s="457"/>
      <c r="H181" s="457"/>
      <c r="I181" s="457"/>
      <c r="J181" s="457"/>
      <c r="K181" s="457"/>
      <c r="L181" s="457"/>
      <c r="M181" s="457"/>
    </row>
    <row r="182" spans="2:13" ht="15.75" customHeight="1">
      <c r="B182" s="457"/>
      <c r="C182" s="457"/>
      <c r="D182" s="457"/>
      <c r="E182" s="457"/>
      <c r="F182" s="457"/>
      <c r="G182" s="457"/>
      <c r="H182" s="457"/>
      <c r="I182" s="457"/>
      <c r="J182" s="457"/>
      <c r="K182" s="457"/>
      <c r="L182" s="457"/>
      <c r="M182" s="457"/>
    </row>
    <row r="183" spans="2:13" ht="15.75" customHeight="1">
      <c r="B183" s="457"/>
      <c r="C183" s="457"/>
      <c r="D183" s="457"/>
      <c r="E183" s="457"/>
      <c r="F183" s="457"/>
      <c r="G183" s="457"/>
      <c r="H183" s="457"/>
      <c r="I183" s="457"/>
      <c r="J183" s="457"/>
      <c r="K183" s="457"/>
      <c r="L183" s="457"/>
      <c r="M183" s="457"/>
    </row>
    <row r="184" spans="2:13" ht="15.75" customHeight="1">
      <c r="B184" s="457"/>
      <c r="C184" s="457"/>
      <c r="D184" s="457"/>
      <c r="E184" s="457"/>
      <c r="F184" s="457"/>
      <c r="G184" s="457"/>
      <c r="H184" s="457"/>
      <c r="I184" s="457"/>
      <c r="J184" s="457"/>
      <c r="K184" s="457"/>
      <c r="L184" s="457"/>
      <c r="M184" s="457"/>
    </row>
    <row r="185" spans="2:13" ht="15.75" customHeight="1">
      <c r="B185" s="457"/>
      <c r="C185" s="457"/>
      <c r="D185" s="457"/>
      <c r="E185" s="457"/>
      <c r="F185" s="457"/>
      <c r="G185" s="457"/>
      <c r="H185" s="457"/>
      <c r="I185" s="457"/>
      <c r="J185" s="457"/>
      <c r="K185" s="457"/>
      <c r="L185" s="457"/>
      <c r="M185" s="457"/>
    </row>
    <row r="186" spans="2:13" ht="15.75" customHeight="1">
      <c r="B186" s="457"/>
      <c r="C186" s="457"/>
      <c r="D186" s="457"/>
      <c r="E186" s="457"/>
      <c r="F186" s="457"/>
      <c r="G186" s="457"/>
      <c r="H186" s="457"/>
      <c r="I186" s="457"/>
      <c r="J186" s="457"/>
      <c r="K186" s="457"/>
      <c r="L186" s="457"/>
      <c r="M186" s="457"/>
    </row>
    <row r="187" spans="2:13" ht="15.75" customHeight="1">
      <c r="B187" s="457"/>
      <c r="C187" s="457"/>
      <c r="D187" s="457"/>
      <c r="E187" s="457"/>
      <c r="F187" s="457"/>
      <c r="G187" s="457"/>
      <c r="H187" s="457"/>
      <c r="I187" s="457"/>
      <c r="J187" s="457"/>
      <c r="K187" s="457"/>
      <c r="L187" s="457"/>
      <c r="M187" s="457"/>
    </row>
    <row r="188" spans="2:13" ht="15.75" customHeight="1">
      <c r="B188" s="457"/>
      <c r="C188" s="457"/>
      <c r="D188" s="457"/>
      <c r="E188" s="457"/>
      <c r="F188" s="457"/>
      <c r="G188" s="457"/>
      <c r="H188" s="457"/>
      <c r="I188" s="457"/>
      <c r="J188" s="457"/>
      <c r="K188" s="457"/>
      <c r="L188" s="457"/>
      <c r="M188" s="457"/>
    </row>
    <row r="189" spans="2:13" ht="15.75" customHeight="1">
      <c r="B189" s="457"/>
      <c r="C189" s="457"/>
      <c r="D189" s="457"/>
      <c r="E189" s="457"/>
      <c r="F189" s="457"/>
      <c r="G189" s="457"/>
      <c r="H189" s="457"/>
      <c r="I189" s="457"/>
      <c r="J189" s="457"/>
      <c r="K189" s="457"/>
      <c r="L189" s="457"/>
      <c r="M189" s="457"/>
    </row>
    <row r="190" spans="2:13" ht="15.75" customHeight="1">
      <c r="B190" s="457"/>
      <c r="C190" s="457"/>
      <c r="D190" s="457"/>
      <c r="E190" s="457"/>
      <c r="F190" s="457"/>
      <c r="G190" s="457"/>
      <c r="H190" s="457"/>
      <c r="I190" s="457"/>
      <c r="J190" s="457"/>
      <c r="K190" s="457"/>
      <c r="L190" s="457"/>
      <c r="M190" s="457"/>
    </row>
    <row r="191" spans="2:13" ht="15.75" customHeight="1">
      <c r="B191" s="457"/>
      <c r="C191" s="457"/>
      <c r="D191" s="457"/>
      <c r="E191" s="457"/>
      <c r="F191" s="457"/>
      <c r="G191" s="457"/>
      <c r="H191" s="457"/>
      <c r="I191" s="457"/>
      <c r="J191" s="457"/>
      <c r="K191" s="457"/>
      <c r="L191" s="457"/>
      <c r="M191" s="457"/>
    </row>
    <row r="192" spans="2:13" ht="15.75" customHeight="1">
      <c r="B192" s="457"/>
      <c r="C192" s="457"/>
      <c r="D192" s="457"/>
      <c r="E192" s="457"/>
      <c r="F192" s="457"/>
      <c r="G192" s="457"/>
      <c r="H192" s="457"/>
      <c r="I192" s="457"/>
      <c r="J192" s="457"/>
      <c r="K192" s="457"/>
      <c r="L192" s="457"/>
      <c r="M192" s="457"/>
    </row>
    <row r="193" spans="2:13" ht="15.75" customHeight="1">
      <c r="B193" s="457"/>
      <c r="C193" s="457"/>
      <c r="D193" s="457"/>
      <c r="E193" s="457"/>
      <c r="F193" s="457"/>
      <c r="G193" s="457"/>
      <c r="H193" s="457"/>
      <c r="I193" s="457"/>
      <c r="J193" s="457"/>
      <c r="K193" s="457"/>
      <c r="L193" s="457"/>
      <c r="M193" s="457"/>
    </row>
    <row r="194" spans="2:13" ht="15.75" customHeight="1">
      <c r="B194" s="457"/>
      <c r="C194" s="457"/>
      <c r="D194" s="457"/>
      <c r="E194" s="457"/>
      <c r="F194" s="457"/>
      <c r="G194" s="457"/>
      <c r="H194" s="457"/>
      <c r="I194" s="457"/>
      <c r="J194" s="457"/>
      <c r="K194" s="457"/>
      <c r="L194" s="457"/>
      <c r="M194" s="457"/>
    </row>
    <row r="195" spans="2:13" ht="15.75" customHeight="1">
      <c r="B195" s="457"/>
      <c r="C195" s="457"/>
      <c r="D195" s="457"/>
      <c r="E195" s="457"/>
      <c r="F195" s="457"/>
      <c r="G195" s="457"/>
      <c r="H195" s="457"/>
      <c r="I195" s="457"/>
      <c r="J195" s="457"/>
      <c r="K195" s="457"/>
      <c r="L195" s="457"/>
      <c r="M195" s="457"/>
    </row>
    <row r="196" spans="2:13" ht="15.75" customHeight="1">
      <c r="B196" s="457"/>
      <c r="C196" s="457"/>
      <c r="D196" s="457"/>
      <c r="E196" s="457"/>
      <c r="F196" s="457"/>
      <c r="G196" s="457"/>
      <c r="H196" s="457"/>
      <c r="I196" s="457"/>
      <c r="J196" s="457"/>
      <c r="K196" s="457"/>
      <c r="L196" s="457"/>
      <c r="M196" s="457"/>
    </row>
    <row r="197" spans="2:13" ht="15.75" customHeight="1">
      <c r="B197" s="457"/>
      <c r="C197" s="457"/>
      <c r="D197" s="457"/>
      <c r="E197" s="457"/>
      <c r="F197" s="457"/>
      <c r="G197" s="457"/>
      <c r="H197" s="457"/>
      <c r="I197" s="457"/>
      <c r="J197" s="457"/>
      <c r="K197" s="457"/>
      <c r="L197" s="457"/>
      <c r="M197" s="457"/>
    </row>
    <row r="198" spans="2:13" ht="15.75" customHeight="1">
      <c r="B198" s="457"/>
      <c r="C198" s="457"/>
      <c r="D198" s="457"/>
      <c r="E198" s="457"/>
      <c r="F198" s="457"/>
      <c r="G198" s="457"/>
      <c r="H198" s="457"/>
      <c r="I198" s="457"/>
      <c r="J198" s="457"/>
      <c r="K198" s="457"/>
      <c r="L198" s="457"/>
      <c r="M198" s="457"/>
    </row>
    <row r="199" spans="2:13" ht="15.75" customHeight="1">
      <c r="B199" s="457"/>
      <c r="C199" s="457"/>
      <c r="D199" s="457"/>
      <c r="E199" s="457"/>
      <c r="F199" s="457"/>
      <c r="G199" s="457"/>
      <c r="H199" s="457"/>
      <c r="I199" s="457"/>
      <c r="J199" s="457"/>
      <c r="K199" s="457"/>
      <c r="L199" s="457"/>
      <c r="M199" s="457"/>
    </row>
    <row r="200" spans="2:13" ht="15.75" customHeight="1">
      <c r="B200" s="457"/>
      <c r="C200" s="457"/>
      <c r="D200" s="457"/>
      <c r="E200" s="457"/>
      <c r="F200" s="457"/>
      <c r="G200" s="457"/>
      <c r="H200" s="457"/>
      <c r="I200" s="457"/>
      <c r="J200" s="457"/>
      <c r="K200" s="457"/>
      <c r="L200" s="457"/>
      <c r="M200" s="457"/>
    </row>
    <row r="201" spans="2:13" ht="15.75" customHeight="1">
      <c r="B201" s="457"/>
      <c r="C201" s="457"/>
      <c r="D201" s="457"/>
      <c r="E201" s="457"/>
      <c r="F201" s="457"/>
      <c r="G201" s="457"/>
      <c r="H201" s="457"/>
      <c r="I201" s="457"/>
      <c r="J201" s="457"/>
      <c r="K201" s="457"/>
      <c r="L201" s="457"/>
      <c r="M201" s="457"/>
    </row>
    <row r="202" spans="2:13" ht="15.75" customHeight="1">
      <c r="B202" s="457"/>
      <c r="C202" s="457"/>
      <c r="D202" s="457"/>
      <c r="E202" s="457"/>
      <c r="F202" s="457"/>
      <c r="G202" s="457"/>
      <c r="H202" s="457"/>
      <c r="I202" s="457"/>
      <c r="J202" s="457"/>
      <c r="K202" s="457"/>
      <c r="L202" s="457"/>
      <c r="M202" s="457"/>
    </row>
    <row r="203" spans="2:13" ht="15.75" customHeight="1">
      <c r="B203" s="457"/>
      <c r="C203" s="457"/>
      <c r="D203" s="457"/>
      <c r="E203" s="457"/>
      <c r="F203" s="457"/>
      <c r="G203" s="457"/>
      <c r="H203" s="457"/>
      <c r="I203" s="457"/>
      <c r="J203" s="457"/>
      <c r="K203" s="457"/>
      <c r="L203" s="457"/>
      <c r="M203" s="457"/>
    </row>
    <row r="204" spans="2:13" ht="15.75" customHeight="1">
      <c r="B204" s="457"/>
      <c r="C204" s="457"/>
      <c r="D204" s="457"/>
      <c r="E204" s="457"/>
      <c r="F204" s="457"/>
      <c r="G204" s="457"/>
      <c r="H204" s="457"/>
      <c r="I204" s="457"/>
      <c r="J204" s="457"/>
      <c r="K204" s="457"/>
      <c r="L204" s="457"/>
      <c r="M204" s="457"/>
    </row>
    <row r="205" spans="2:13" ht="15.75" customHeight="1">
      <c r="B205" s="457"/>
      <c r="C205" s="457"/>
      <c r="D205" s="457"/>
      <c r="E205" s="457"/>
      <c r="F205" s="457"/>
      <c r="G205" s="457"/>
      <c r="H205" s="457"/>
      <c r="I205" s="457"/>
      <c r="J205" s="457"/>
      <c r="K205" s="457"/>
      <c r="L205" s="457"/>
      <c r="M205" s="457"/>
    </row>
    <row r="206" spans="2:13" ht="15.75" customHeight="1">
      <c r="B206" s="457"/>
      <c r="C206" s="457"/>
      <c r="D206" s="457"/>
      <c r="E206" s="457"/>
      <c r="F206" s="457"/>
      <c r="G206" s="457"/>
      <c r="H206" s="457"/>
      <c r="I206" s="457"/>
      <c r="J206" s="457"/>
      <c r="K206" s="457"/>
      <c r="L206" s="457"/>
      <c r="M206" s="457"/>
    </row>
    <row r="207" spans="2:13" ht="15.75" customHeight="1">
      <c r="B207" s="457"/>
      <c r="C207" s="457"/>
      <c r="D207" s="457"/>
      <c r="E207" s="457"/>
      <c r="F207" s="457"/>
      <c r="G207" s="457"/>
      <c r="H207" s="457"/>
      <c r="I207" s="457"/>
      <c r="J207" s="457"/>
      <c r="K207" s="457"/>
      <c r="L207" s="457"/>
      <c r="M207" s="457"/>
    </row>
    <row r="208" spans="2:13" ht="15.75" customHeight="1">
      <c r="B208" s="457"/>
      <c r="C208" s="457"/>
      <c r="D208" s="457"/>
      <c r="E208" s="457"/>
      <c r="F208" s="457"/>
      <c r="G208" s="457"/>
      <c r="H208" s="457"/>
      <c r="I208" s="457"/>
      <c r="J208" s="457"/>
      <c r="K208" s="457"/>
      <c r="L208" s="457"/>
      <c r="M208" s="457"/>
    </row>
    <row r="209" spans="2:13" ht="15.75" customHeight="1">
      <c r="B209" s="457"/>
      <c r="C209" s="457"/>
      <c r="D209" s="457"/>
      <c r="E209" s="457"/>
      <c r="F209" s="457"/>
      <c r="G209" s="457"/>
      <c r="H209" s="457"/>
      <c r="I209" s="457"/>
      <c r="J209" s="457"/>
      <c r="K209" s="457"/>
      <c r="L209" s="457"/>
      <c r="M209" s="457"/>
    </row>
    <row r="210" spans="2:13" ht="15.75" customHeight="1">
      <c r="B210" s="457"/>
      <c r="C210" s="457"/>
      <c r="D210" s="457"/>
      <c r="E210" s="457"/>
      <c r="F210" s="457"/>
      <c r="G210" s="457"/>
      <c r="H210" s="457"/>
      <c r="I210" s="457"/>
      <c r="J210" s="457"/>
      <c r="K210" s="457"/>
      <c r="L210" s="457"/>
      <c r="M210" s="457"/>
    </row>
    <row r="211" spans="2:13" ht="15.75" customHeight="1">
      <c r="B211" s="457"/>
      <c r="C211" s="457"/>
      <c r="D211" s="457"/>
      <c r="E211" s="457"/>
      <c r="F211" s="457"/>
      <c r="G211" s="457"/>
      <c r="H211" s="457"/>
      <c r="I211" s="457"/>
      <c r="J211" s="457"/>
      <c r="K211" s="457"/>
      <c r="L211" s="457"/>
      <c r="M211" s="457"/>
    </row>
    <row r="212" spans="2:13" ht="15.75" customHeight="1">
      <c r="B212" s="457"/>
      <c r="C212" s="457"/>
      <c r="D212" s="457"/>
      <c r="E212" s="457"/>
      <c r="F212" s="457"/>
      <c r="G212" s="457"/>
      <c r="H212" s="457"/>
      <c r="I212" s="457"/>
      <c r="J212" s="457"/>
      <c r="K212" s="457"/>
      <c r="L212" s="457"/>
      <c r="M212" s="457"/>
    </row>
    <row r="213" spans="2:13" ht="15.75" customHeight="1">
      <c r="B213" s="457"/>
      <c r="C213" s="457"/>
      <c r="D213" s="457"/>
      <c r="E213" s="457"/>
      <c r="F213" s="457"/>
      <c r="G213" s="457"/>
      <c r="H213" s="457"/>
      <c r="I213" s="457"/>
      <c r="J213" s="457"/>
      <c r="K213" s="457"/>
      <c r="L213" s="457"/>
      <c r="M213" s="457"/>
    </row>
    <row r="214" spans="2:13" ht="15.75" customHeight="1">
      <c r="B214" s="457"/>
      <c r="C214" s="457"/>
      <c r="D214" s="457"/>
      <c r="E214" s="457"/>
      <c r="F214" s="457"/>
      <c r="G214" s="457"/>
      <c r="H214" s="457"/>
      <c r="I214" s="457"/>
      <c r="J214" s="457"/>
      <c r="K214" s="457"/>
      <c r="L214" s="457"/>
      <c r="M214" s="457"/>
    </row>
    <row r="215" spans="2:13" ht="15.75" customHeight="1">
      <c r="B215" s="457"/>
      <c r="C215" s="457"/>
      <c r="D215" s="457"/>
      <c r="E215" s="457"/>
      <c r="F215" s="457"/>
      <c r="G215" s="457"/>
      <c r="H215" s="457"/>
      <c r="I215" s="457"/>
      <c r="J215" s="457"/>
      <c r="K215" s="457"/>
      <c r="L215" s="457"/>
      <c r="M215" s="457"/>
    </row>
    <row r="216" spans="2:13" ht="15.75" customHeight="1">
      <c r="B216" s="457"/>
      <c r="C216" s="457"/>
      <c r="D216" s="457"/>
      <c r="E216" s="457"/>
      <c r="F216" s="457"/>
      <c r="G216" s="457"/>
      <c r="H216" s="457"/>
      <c r="I216" s="457"/>
      <c r="J216" s="457"/>
      <c r="K216" s="457"/>
      <c r="L216" s="457"/>
      <c r="M216" s="457"/>
    </row>
    <row r="217" spans="2:13" ht="15.75" customHeight="1">
      <c r="B217" s="457"/>
      <c r="C217" s="457"/>
      <c r="D217" s="457"/>
      <c r="E217" s="457"/>
      <c r="F217" s="457"/>
      <c r="G217" s="457"/>
      <c r="H217" s="457"/>
      <c r="I217" s="457"/>
      <c r="J217" s="457"/>
      <c r="K217" s="457"/>
      <c r="L217" s="457"/>
      <c r="M217" s="457"/>
    </row>
    <row r="218" spans="2:13" ht="15.75" customHeight="1">
      <c r="B218" s="457"/>
      <c r="C218" s="457"/>
      <c r="D218" s="457"/>
      <c r="E218" s="457"/>
      <c r="F218" s="457"/>
      <c r="G218" s="457"/>
      <c r="H218" s="457"/>
      <c r="I218" s="457"/>
      <c r="J218" s="457"/>
      <c r="K218" s="457"/>
      <c r="L218" s="457"/>
      <c r="M218" s="457"/>
    </row>
    <row r="219" spans="2:13" ht="15.75" customHeight="1">
      <c r="B219" s="457"/>
      <c r="C219" s="457"/>
      <c r="D219" s="457"/>
      <c r="E219" s="457"/>
      <c r="F219" s="457"/>
      <c r="G219" s="457"/>
      <c r="H219" s="457"/>
      <c r="I219" s="457"/>
      <c r="J219" s="457"/>
      <c r="K219" s="457"/>
      <c r="L219" s="457"/>
      <c r="M219" s="457"/>
    </row>
    <row r="220" spans="2:13" ht="15.75" customHeight="1">
      <c r="B220" s="457"/>
      <c r="C220" s="457"/>
      <c r="D220" s="457"/>
      <c r="E220" s="457"/>
      <c r="F220" s="457"/>
      <c r="G220" s="457"/>
      <c r="H220" s="457"/>
      <c r="I220" s="457"/>
      <c r="J220" s="457"/>
      <c r="K220" s="457"/>
      <c r="L220" s="457"/>
      <c r="M220" s="457"/>
    </row>
    <row r="221" spans="2:13" ht="15.75" customHeight="1">
      <c r="B221" s="457"/>
      <c r="C221" s="457"/>
      <c r="D221" s="457"/>
      <c r="E221" s="457"/>
      <c r="F221" s="457"/>
      <c r="G221" s="457"/>
      <c r="H221" s="457"/>
      <c r="I221" s="457"/>
      <c r="J221" s="457"/>
      <c r="K221" s="457"/>
      <c r="L221" s="457"/>
      <c r="M221" s="457"/>
    </row>
    <row r="222" spans="2:13" ht="15.75" customHeight="1">
      <c r="B222" s="457"/>
      <c r="C222" s="457"/>
      <c r="D222" s="457"/>
      <c r="E222" s="457"/>
      <c r="F222" s="457"/>
      <c r="G222" s="457"/>
      <c r="H222" s="457"/>
      <c r="I222" s="457"/>
      <c r="J222" s="457"/>
      <c r="K222" s="457"/>
      <c r="L222" s="457"/>
      <c r="M222" s="457"/>
    </row>
    <row r="223" spans="2:13" ht="15.75" customHeight="1">
      <c r="B223" s="457"/>
      <c r="C223" s="457"/>
      <c r="D223" s="457"/>
      <c r="E223" s="457"/>
      <c r="F223" s="457"/>
      <c r="G223" s="457"/>
      <c r="H223" s="457"/>
      <c r="I223" s="457"/>
      <c r="J223" s="457"/>
      <c r="K223" s="457"/>
      <c r="L223" s="457"/>
      <c r="M223" s="457"/>
    </row>
    <row r="224" spans="2:13" ht="15.75" customHeight="1">
      <c r="B224" s="457"/>
      <c r="C224" s="457"/>
      <c r="D224" s="457"/>
      <c r="E224" s="457"/>
      <c r="F224" s="457"/>
      <c r="G224" s="457"/>
      <c r="H224" s="457"/>
      <c r="I224" s="457"/>
      <c r="J224" s="457"/>
      <c r="K224" s="457"/>
      <c r="L224" s="457"/>
      <c r="M224" s="457"/>
    </row>
    <row r="225" spans="2:13" ht="15.75" customHeight="1">
      <c r="B225" s="457"/>
      <c r="C225" s="457"/>
      <c r="D225" s="457"/>
      <c r="E225" s="457"/>
      <c r="F225" s="457"/>
      <c r="G225" s="457"/>
      <c r="H225" s="457"/>
      <c r="I225" s="457"/>
      <c r="J225" s="457"/>
      <c r="K225" s="457"/>
      <c r="L225" s="457"/>
      <c r="M225" s="457"/>
    </row>
    <row r="226" spans="2:13" ht="15.75" customHeight="1">
      <c r="B226" s="457"/>
      <c r="C226" s="457"/>
      <c r="D226" s="457"/>
      <c r="E226" s="457"/>
      <c r="F226" s="457"/>
      <c r="G226" s="457"/>
      <c r="H226" s="457"/>
      <c r="I226" s="457"/>
      <c r="J226" s="457"/>
      <c r="K226" s="457"/>
      <c r="L226" s="457"/>
      <c r="M226" s="457"/>
    </row>
    <row r="227" spans="2:13" ht="15.75" customHeight="1">
      <c r="B227" s="457"/>
      <c r="C227" s="457"/>
      <c r="D227" s="457"/>
      <c r="E227" s="457"/>
      <c r="F227" s="457"/>
      <c r="G227" s="457"/>
      <c r="H227" s="457"/>
      <c r="I227" s="457"/>
      <c r="J227" s="457"/>
      <c r="K227" s="457"/>
      <c r="L227" s="457"/>
      <c r="M227" s="457"/>
    </row>
    <row r="228" spans="2:13" ht="15.75" customHeight="1">
      <c r="B228" s="457"/>
      <c r="C228" s="457"/>
      <c r="D228" s="457"/>
      <c r="E228" s="457"/>
      <c r="F228" s="457"/>
      <c r="G228" s="457"/>
      <c r="H228" s="457"/>
      <c r="I228" s="457"/>
      <c r="J228" s="457"/>
      <c r="K228" s="457"/>
      <c r="L228" s="457"/>
      <c r="M228" s="457"/>
    </row>
    <row r="229" spans="2:13" ht="15.75" customHeight="1">
      <c r="B229" s="457"/>
      <c r="C229" s="457"/>
      <c r="D229" s="457"/>
      <c r="E229" s="457"/>
      <c r="F229" s="457"/>
      <c r="G229" s="457"/>
      <c r="H229" s="457"/>
      <c r="I229" s="457"/>
      <c r="J229" s="457"/>
      <c r="K229" s="457"/>
      <c r="L229" s="457"/>
      <c r="M229" s="457"/>
    </row>
    <row r="230" spans="2:13" ht="15.75" customHeight="1">
      <c r="B230" s="457"/>
      <c r="C230" s="457"/>
      <c r="D230" s="457"/>
      <c r="E230" s="457"/>
      <c r="F230" s="457"/>
      <c r="G230" s="457"/>
      <c r="H230" s="457"/>
      <c r="I230" s="457"/>
      <c r="J230" s="457"/>
      <c r="K230" s="457"/>
      <c r="L230" s="457"/>
      <c r="M230" s="457"/>
    </row>
    <row r="231" spans="2:13" ht="15.75" customHeight="1">
      <c r="B231" s="457"/>
      <c r="C231" s="457"/>
      <c r="D231" s="457"/>
      <c r="E231" s="457"/>
      <c r="F231" s="457"/>
      <c r="G231" s="457"/>
      <c r="H231" s="457"/>
      <c r="I231" s="457"/>
      <c r="J231" s="457"/>
      <c r="K231" s="457"/>
      <c r="L231" s="457"/>
      <c r="M231" s="457"/>
    </row>
    <row r="232" spans="2:13" ht="15.75" customHeight="1">
      <c r="B232" s="457"/>
      <c r="C232" s="457"/>
      <c r="D232" s="457"/>
      <c r="E232" s="457"/>
      <c r="F232" s="457"/>
      <c r="G232" s="457"/>
      <c r="H232" s="457"/>
      <c r="I232" s="457"/>
      <c r="J232" s="457"/>
      <c r="K232" s="457"/>
      <c r="L232" s="457"/>
      <c r="M232" s="457"/>
    </row>
    <row r="233" spans="2:13" ht="15.75" customHeight="1">
      <c r="B233" s="457"/>
      <c r="C233" s="457"/>
      <c r="D233" s="457"/>
      <c r="E233" s="457"/>
      <c r="F233" s="457"/>
      <c r="G233" s="457"/>
      <c r="H233" s="457"/>
      <c r="I233" s="457"/>
      <c r="J233" s="457"/>
      <c r="K233" s="457"/>
      <c r="L233" s="457"/>
      <c r="M233" s="457"/>
    </row>
    <row r="234" spans="2:13" ht="15.75" customHeight="1">
      <c r="B234" s="457"/>
      <c r="C234" s="457"/>
      <c r="D234" s="457"/>
      <c r="E234" s="457"/>
      <c r="F234" s="457"/>
      <c r="G234" s="457"/>
      <c r="H234" s="457"/>
      <c r="I234" s="457"/>
      <c r="J234" s="457"/>
      <c r="K234" s="457"/>
      <c r="L234" s="457"/>
      <c r="M234" s="457"/>
    </row>
    <row r="235" spans="2:13" ht="15.75" customHeight="1">
      <c r="B235" s="457"/>
      <c r="C235" s="457"/>
      <c r="D235" s="457"/>
      <c r="E235" s="457"/>
      <c r="F235" s="457"/>
      <c r="G235" s="457"/>
      <c r="H235" s="457"/>
      <c r="I235" s="457"/>
      <c r="J235" s="457"/>
      <c r="K235" s="457"/>
      <c r="L235" s="457"/>
      <c r="M235" s="457"/>
    </row>
    <row r="236" spans="2:13" ht="15.75" customHeight="1">
      <c r="B236" s="457"/>
      <c r="C236" s="457"/>
      <c r="D236" s="457"/>
      <c r="E236" s="457"/>
      <c r="F236" s="457"/>
      <c r="G236" s="457"/>
      <c r="H236" s="457"/>
      <c r="I236" s="457"/>
      <c r="J236" s="457"/>
      <c r="K236" s="457"/>
      <c r="L236" s="457"/>
      <c r="M236" s="457"/>
    </row>
    <row r="237" spans="2:13" ht="15.75" customHeight="1">
      <c r="B237" s="457"/>
      <c r="C237" s="457"/>
      <c r="D237" s="457"/>
      <c r="E237" s="457"/>
      <c r="F237" s="457"/>
      <c r="G237" s="457"/>
      <c r="H237" s="457"/>
      <c r="I237" s="457"/>
      <c r="J237" s="457"/>
      <c r="K237" s="457"/>
      <c r="L237" s="457"/>
      <c r="M237" s="457"/>
    </row>
    <row r="238" spans="2:13" ht="15.75" customHeight="1">
      <c r="B238" s="457"/>
      <c r="C238" s="457"/>
      <c r="D238" s="457"/>
      <c r="E238" s="457"/>
      <c r="F238" s="457"/>
      <c r="G238" s="457"/>
      <c r="H238" s="457"/>
      <c r="I238" s="457"/>
      <c r="J238" s="457"/>
      <c r="K238" s="457"/>
      <c r="L238" s="457"/>
      <c r="M238" s="457"/>
    </row>
    <row r="239" spans="2:13" ht="15.75" customHeight="1">
      <c r="B239" s="457"/>
      <c r="C239" s="457"/>
      <c r="D239" s="457"/>
      <c r="E239" s="457"/>
      <c r="F239" s="457"/>
      <c r="G239" s="457"/>
      <c r="H239" s="457"/>
      <c r="I239" s="457"/>
      <c r="J239" s="457"/>
      <c r="K239" s="457"/>
      <c r="L239" s="457"/>
      <c r="M239" s="457"/>
    </row>
    <row r="240" spans="2:13" ht="15.75" customHeight="1">
      <c r="B240" s="457"/>
      <c r="C240" s="457"/>
      <c r="D240" s="457"/>
      <c r="E240" s="457"/>
      <c r="F240" s="457"/>
      <c r="G240" s="457"/>
      <c r="H240" s="457"/>
      <c r="I240" s="457"/>
      <c r="J240" s="457"/>
      <c r="K240" s="457"/>
      <c r="L240" s="457"/>
      <c r="M240" s="457"/>
    </row>
    <row r="241" spans="2:13" ht="15.75" customHeight="1">
      <c r="B241" s="457"/>
      <c r="C241" s="457"/>
      <c r="D241" s="457"/>
      <c r="E241" s="457"/>
      <c r="F241" s="457"/>
      <c r="G241" s="457"/>
      <c r="H241" s="457"/>
      <c r="I241" s="457"/>
      <c r="J241" s="457"/>
      <c r="K241" s="457"/>
      <c r="L241" s="457"/>
      <c r="M241" s="457"/>
    </row>
    <row r="242" spans="2:13" ht="15.75" customHeight="1">
      <c r="B242" s="457"/>
      <c r="C242" s="457"/>
      <c r="D242" s="457"/>
      <c r="E242" s="457"/>
      <c r="F242" s="457"/>
      <c r="G242" s="457"/>
      <c r="H242" s="457"/>
      <c r="I242" s="457"/>
      <c r="J242" s="457"/>
      <c r="K242" s="457"/>
      <c r="L242" s="457"/>
      <c r="M242" s="457"/>
    </row>
    <row r="243" spans="2:13" ht="15.75" customHeight="1">
      <c r="B243" s="457"/>
      <c r="C243" s="457"/>
      <c r="D243" s="457"/>
      <c r="E243" s="457"/>
      <c r="F243" s="457"/>
      <c r="G243" s="457"/>
      <c r="H243" s="457"/>
      <c r="I243" s="457"/>
      <c r="J243" s="457"/>
      <c r="K243" s="457"/>
      <c r="L243" s="457"/>
      <c r="M243" s="457"/>
    </row>
    <row r="244" spans="2:13" ht="15.75" customHeight="1">
      <c r="B244" s="457"/>
      <c r="C244" s="457"/>
      <c r="D244" s="457"/>
      <c r="E244" s="457"/>
      <c r="F244" s="457"/>
      <c r="G244" s="457"/>
      <c r="H244" s="457"/>
      <c r="I244" s="457"/>
      <c r="J244" s="457"/>
      <c r="K244" s="457"/>
      <c r="L244" s="457"/>
      <c r="M244" s="457"/>
    </row>
    <row r="245" spans="2:13" ht="15.75" customHeight="1">
      <c r="B245" s="457"/>
      <c r="C245" s="457"/>
      <c r="D245" s="457"/>
      <c r="E245" s="457"/>
      <c r="F245" s="457"/>
      <c r="G245" s="457"/>
      <c r="H245" s="457"/>
      <c r="I245" s="457"/>
      <c r="J245" s="457"/>
      <c r="K245" s="457"/>
      <c r="L245" s="457"/>
      <c r="M245" s="457"/>
    </row>
    <row r="246" spans="2:13" ht="15.75" customHeight="1">
      <c r="B246" s="457"/>
      <c r="C246" s="457"/>
      <c r="D246" s="457"/>
      <c r="E246" s="457"/>
      <c r="F246" s="457"/>
      <c r="G246" s="457"/>
      <c r="H246" s="457"/>
      <c r="I246" s="457"/>
      <c r="J246" s="457"/>
      <c r="K246" s="457"/>
      <c r="L246" s="457"/>
      <c r="M246" s="457"/>
    </row>
    <row r="247" spans="2:13" ht="15.75" customHeight="1">
      <c r="B247" s="457"/>
      <c r="C247" s="457"/>
      <c r="D247" s="457"/>
      <c r="E247" s="457"/>
      <c r="F247" s="457"/>
      <c r="G247" s="457"/>
      <c r="H247" s="457"/>
      <c r="I247" s="457"/>
      <c r="J247" s="457"/>
      <c r="K247" s="457"/>
      <c r="L247" s="457"/>
      <c r="M247" s="457"/>
    </row>
    <row r="248" spans="2:13" ht="15.75" customHeight="1">
      <c r="B248" s="457"/>
      <c r="C248" s="457"/>
      <c r="D248" s="457"/>
      <c r="E248" s="457"/>
      <c r="F248" s="457"/>
      <c r="G248" s="457"/>
      <c r="H248" s="457"/>
      <c r="I248" s="457"/>
      <c r="J248" s="457"/>
      <c r="K248" s="457"/>
      <c r="L248" s="457"/>
      <c r="M248" s="457"/>
    </row>
    <row r="249" spans="2:13" ht="15.75" customHeight="1">
      <c r="B249" s="457"/>
      <c r="C249" s="457"/>
      <c r="D249" s="457"/>
      <c r="E249" s="457"/>
      <c r="F249" s="457"/>
      <c r="G249" s="457"/>
      <c r="H249" s="457"/>
      <c r="I249" s="457"/>
      <c r="J249" s="457"/>
      <c r="K249" s="457"/>
      <c r="L249" s="457"/>
      <c r="M249" s="457"/>
    </row>
    <row r="250" spans="2:13" ht="15.75" customHeight="1">
      <c r="B250" s="457"/>
      <c r="C250" s="457"/>
      <c r="D250" s="457"/>
      <c r="E250" s="457"/>
      <c r="F250" s="457"/>
      <c r="G250" s="457"/>
      <c r="H250" s="457"/>
      <c r="I250" s="457"/>
      <c r="J250" s="457"/>
      <c r="K250" s="457"/>
      <c r="L250" s="457"/>
      <c r="M250" s="457"/>
    </row>
    <row r="251" spans="2:13" ht="15.75" customHeight="1">
      <c r="B251" s="457"/>
      <c r="C251" s="457"/>
      <c r="D251" s="457"/>
      <c r="E251" s="457"/>
      <c r="F251" s="457"/>
      <c r="G251" s="457"/>
      <c r="H251" s="457"/>
      <c r="I251" s="457"/>
      <c r="J251" s="457"/>
      <c r="K251" s="457"/>
      <c r="L251" s="457"/>
      <c r="M251" s="457"/>
    </row>
    <row r="252" spans="2:13" ht="15.75" customHeight="1">
      <c r="B252" s="457"/>
      <c r="C252" s="457"/>
      <c r="D252" s="457"/>
      <c r="E252" s="457"/>
      <c r="F252" s="457"/>
      <c r="G252" s="457"/>
      <c r="H252" s="457"/>
      <c r="I252" s="457"/>
      <c r="J252" s="457"/>
      <c r="K252" s="457"/>
      <c r="L252" s="457"/>
      <c r="M252" s="457"/>
    </row>
    <row r="253" spans="2:13" ht="15.75" customHeight="1">
      <c r="B253" s="457"/>
      <c r="C253" s="457"/>
      <c r="D253" s="457"/>
      <c r="E253" s="457"/>
      <c r="F253" s="457"/>
      <c r="G253" s="457"/>
      <c r="H253" s="457"/>
      <c r="I253" s="457"/>
      <c r="J253" s="457"/>
      <c r="K253" s="457"/>
      <c r="L253" s="457"/>
      <c r="M253" s="457"/>
    </row>
    <row r="254" spans="2:13" ht="15.75" customHeight="1">
      <c r="B254" s="457"/>
      <c r="C254" s="457"/>
      <c r="D254" s="457"/>
      <c r="E254" s="457"/>
      <c r="F254" s="457"/>
      <c r="G254" s="457"/>
      <c r="H254" s="457"/>
      <c r="I254" s="457"/>
      <c r="J254" s="457"/>
      <c r="K254" s="457"/>
      <c r="L254" s="457"/>
      <c r="M254" s="457"/>
    </row>
    <row r="255" spans="2:13" ht="15.75" customHeight="1">
      <c r="B255" s="457"/>
      <c r="C255" s="457"/>
      <c r="D255" s="457"/>
      <c r="E255" s="457"/>
      <c r="F255" s="457"/>
      <c r="G255" s="457"/>
      <c r="H255" s="457"/>
      <c r="I255" s="457"/>
      <c r="J255" s="457"/>
      <c r="K255" s="457"/>
      <c r="L255" s="457"/>
      <c r="M255" s="457"/>
    </row>
    <row r="256" spans="2:13" ht="15.75" customHeight="1">
      <c r="B256" s="457"/>
      <c r="C256" s="457"/>
      <c r="D256" s="457"/>
      <c r="E256" s="457"/>
      <c r="F256" s="457"/>
      <c r="G256" s="457"/>
      <c r="H256" s="457"/>
      <c r="I256" s="457"/>
      <c r="J256" s="457"/>
      <c r="K256" s="457"/>
      <c r="L256" s="457"/>
      <c r="M256" s="457"/>
    </row>
    <row r="257" spans="2:13" ht="15.75" customHeight="1">
      <c r="B257" s="457"/>
      <c r="C257" s="457"/>
      <c r="D257" s="457"/>
      <c r="E257" s="457"/>
      <c r="F257" s="457"/>
      <c r="G257" s="457"/>
      <c r="H257" s="457"/>
      <c r="I257" s="457"/>
      <c r="J257" s="457"/>
      <c r="K257" s="457"/>
      <c r="L257" s="457"/>
      <c r="M257" s="457"/>
    </row>
    <row r="258" spans="2:13" ht="15.75" customHeight="1">
      <c r="B258" s="457"/>
      <c r="C258" s="457"/>
      <c r="D258" s="457"/>
      <c r="E258" s="457"/>
      <c r="F258" s="457"/>
      <c r="G258" s="457"/>
      <c r="H258" s="457"/>
      <c r="I258" s="457"/>
      <c r="J258" s="457"/>
      <c r="K258" s="457"/>
      <c r="L258" s="457"/>
      <c r="M258" s="457"/>
    </row>
    <row r="259" spans="2:13" ht="15.75" customHeight="1">
      <c r="B259" s="457"/>
      <c r="C259" s="457"/>
      <c r="D259" s="457"/>
      <c r="E259" s="457"/>
      <c r="F259" s="457"/>
      <c r="G259" s="457"/>
      <c r="H259" s="457"/>
      <c r="I259" s="457"/>
      <c r="J259" s="457"/>
      <c r="K259" s="457"/>
      <c r="L259" s="457"/>
      <c r="M259" s="457"/>
    </row>
    <row r="260" spans="2:13" ht="15.75" customHeight="1">
      <c r="B260" s="457"/>
      <c r="C260" s="457"/>
      <c r="D260" s="457"/>
      <c r="E260" s="457"/>
      <c r="F260" s="457"/>
      <c r="G260" s="457"/>
      <c r="H260" s="457"/>
      <c r="I260" s="457"/>
      <c r="J260" s="457"/>
      <c r="K260" s="457"/>
      <c r="L260" s="457"/>
      <c r="M260" s="457"/>
    </row>
    <row r="261" spans="2:13" ht="15.75" customHeight="1">
      <c r="B261" s="457"/>
      <c r="C261" s="457"/>
      <c r="D261" s="457"/>
      <c r="E261" s="457"/>
      <c r="F261" s="457"/>
      <c r="G261" s="457"/>
      <c r="H261" s="457"/>
      <c r="I261" s="457"/>
      <c r="J261" s="457"/>
      <c r="K261" s="457"/>
      <c r="L261" s="457"/>
      <c r="M261" s="457"/>
    </row>
    <row r="262" spans="2:13" ht="15.75" customHeight="1">
      <c r="B262" s="457"/>
      <c r="C262" s="457"/>
      <c r="D262" s="457"/>
      <c r="E262" s="457"/>
      <c r="F262" s="457"/>
      <c r="G262" s="457"/>
      <c r="H262" s="457"/>
      <c r="I262" s="457"/>
      <c r="J262" s="457"/>
      <c r="K262" s="457"/>
      <c r="L262" s="457"/>
      <c r="M262" s="457"/>
    </row>
    <row r="263" spans="2:13" ht="15.75" customHeight="1">
      <c r="B263" s="457"/>
      <c r="C263" s="457"/>
      <c r="D263" s="457"/>
      <c r="E263" s="457"/>
      <c r="F263" s="457"/>
      <c r="G263" s="457"/>
      <c r="H263" s="457"/>
      <c r="I263" s="457"/>
      <c r="J263" s="457"/>
      <c r="K263" s="457"/>
      <c r="L263" s="457"/>
      <c r="M263" s="457"/>
    </row>
    <row r="264" spans="2:13" ht="15.75" customHeight="1">
      <c r="B264" s="457"/>
      <c r="C264" s="457"/>
      <c r="D264" s="457"/>
      <c r="E264" s="457"/>
      <c r="F264" s="457"/>
      <c r="G264" s="457"/>
      <c r="H264" s="457"/>
      <c r="I264" s="457"/>
      <c r="J264" s="457"/>
      <c r="K264" s="457"/>
      <c r="L264" s="457"/>
      <c r="M264" s="457"/>
    </row>
    <row r="265" spans="2:13" ht="15.75" customHeight="1">
      <c r="B265" s="457"/>
      <c r="C265" s="457"/>
      <c r="D265" s="457"/>
      <c r="E265" s="457"/>
      <c r="F265" s="457"/>
      <c r="G265" s="457"/>
      <c r="H265" s="457"/>
      <c r="I265" s="457"/>
      <c r="J265" s="457"/>
      <c r="K265" s="457"/>
      <c r="L265" s="457"/>
      <c r="M265" s="457"/>
    </row>
    <row r="266" spans="2:13" ht="15.75" customHeight="1">
      <c r="B266" s="457"/>
      <c r="C266" s="457"/>
      <c r="D266" s="457"/>
      <c r="E266" s="457"/>
      <c r="F266" s="457"/>
      <c r="G266" s="457"/>
      <c r="H266" s="457"/>
      <c r="I266" s="457"/>
      <c r="J266" s="457"/>
      <c r="K266" s="457"/>
      <c r="L266" s="457"/>
      <c r="M266" s="457"/>
    </row>
    <row r="267" spans="2:13" ht="15.75" customHeight="1">
      <c r="B267" s="457"/>
      <c r="C267" s="457"/>
      <c r="D267" s="457"/>
      <c r="E267" s="457"/>
      <c r="F267" s="457"/>
      <c r="G267" s="457"/>
      <c r="H267" s="457"/>
      <c r="I267" s="457"/>
      <c r="J267" s="457"/>
      <c r="K267" s="457"/>
      <c r="L267" s="457"/>
      <c r="M267" s="457"/>
    </row>
    <row r="268" spans="2:13" ht="15.75" customHeight="1">
      <c r="B268" s="457"/>
      <c r="C268" s="457"/>
      <c r="D268" s="457"/>
      <c r="E268" s="457"/>
      <c r="F268" s="457"/>
      <c r="G268" s="457"/>
      <c r="H268" s="457"/>
      <c r="I268" s="457"/>
      <c r="J268" s="457"/>
      <c r="K268" s="457"/>
      <c r="L268" s="457"/>
      <c r="M268" s="457"/>
    </row>
    <row r="269" spans="2:13" ht="15.75" customHeight="1">
      <c r="B269" s="457"/>
      <c r="C269" s="457"/>
      <c r="D269" s="457"/>
      <c r="E269" s="457"/>
      <c r="F269" s="457"/>
      <c r="G269" s="457"/>
      <c r="H269" s="457"/>
      <c r="I269" s="457"/>
      <c r="J269" s="457"/>
      <c r="K269" s="457"/>
      <c r="L269" s="457"/>
      <c r="M269" s="457"/>
    </row>
    <row r="270" spans="2:13" ht="15.75" customHeight="1">
      <c r="B270" s="457"/>
      <c r="C270" s="457"/>
      <c r="D270" s="457"/>
      <c r="E270" s="457"/>
      <c r="F270" s="457"/>
      <c r="G270" s="457"/>
      <c r="H270" s="457"/>
      <c r="I270" s="457"/>
      <c r="J270" s="457"/>
      <c r="K270" s="457"/>
      <c r="L270" s="457"/>
      <c r="M270" s="457"/>
    </row>
    <row r="271" spans="2:13" ht="15.75" customHeight="1">
      <c r="B271" s="457"/>
      <c r="C271" s="457"/>
      <c r="D271" s="457"/>
      <c r="E271" s="457"/>
      <c r="F271" s="457"/>
      <c r="G271" s="457"/>
      <c r="H271" s="457"/>
      <c r="I271" s="457"/>
      <c r="J271" s="457"/>
      <c r="K271" s="457"/>
      <c r="L271" s="457"/>
      <c r="M271" s="457"/>
    </row>
    <row r="272" spans="2:13" ht="15.75" customHeight="1">
      <c r="B272" s="457"/>
      <c r="C272" s="457"/>
      <c r="D272" s="457"/>
      <c r="E272" s="457"/>
      <c r="F272" s="457"/>
      <c r="G272" s="457"/>
      <c r="H272" s="457"/>
      <c r="I272" s="457"/>
      <c r="J272" s="457"/>
      <c r="K272" s="457"/>
      <c r="L272" s="457"/>
      <c r="M272" s="457"/>
    </row>
    <row r="273" spans="2:13" ht="15.75" customHeight="1">
      <c r="B273" s="457"/>
      <c r="C273" s="457"/>
      <c r="D273" s="457"/>
      <c r="E273" s="457"/>
      <c r="F273" s="457"/>
      <c r="G273" s="457"/>
      <c r="H273" s="457"/>
      <c r="I273" s="457"/>
      <c r="J273" s="457"/>
      <c r="K273" s="457"/>
      <c r="L273" s="457"/>
      <c r="M273" s="457"/>
    </row>
    <row r="274" spans="2:13" ht="15.75" customHeight="1">
      <c r="B274" s="457"/>
      <c r="C274" s="457"/>
      <c r="D274" s="457"/>
      <c r="E274" s="457"/>
      <c r="F274" s="457"/>
      <c r="G274" s="457"/>
      <c r="H274" s="457"/>
      <c r="I274" s="457"/>
      <c r="J274" s="457"/>
      <c r="K274" s="457"/>
      <c r="L274" s="457"/>
      <c r="M274" s="457"/>
    </row>
    <row r="275" spans="2:13" ht="15.75" customHeight="1">
      <c r="B275" s="457"/>
      <c r="C275" s="457"/>
      <c r="D275" s="457"/>
      <c r="E275" s="457"/>
      <c r="F275" s="457"/>
      <c r="G275" s="457"/>
      <c r="H275" s="457"/>
      <c r="I275" s="457"/>
      <c r="J275" s="457"/>
      <c r="K275" s="457"/>
      <c r="L275" s="457"/>
      <c r="M275" s="457"/>
    </row>
    <row r="276" spans="2:13" ht="15.75" customHeight="1">
      <c r="B276" s="457"/>
      <c r="C276" s="457"/>
      <c r="D276" s="457"/>
      <c r="E276" s="457"/>
      <c r="F276" s="457"/>
      <c r="G276" s="457"/>
      <c r="H276" s="457"/>
      <c r="I276" s="457"/>
      <c r="J276" s="457"/>
      <c r="K276" s="457"/>
      <c r="L276" s="457"/>
      <c r="M276" s="457"/>
    </row>
    <row r="277" spans="2:13" ht="15.75" customHeight="1">
      <c r="B277" s="457"/>
      <c r="C277" s="457"/>
      <c r="D277" s="457"/>
      <c r="E277" s="457"/>
      <c r="F277" s="457"/>
      <c r="G277" s="457"/>
      <c r="H277" s="457"/>
      <c r="I277" s="457"/>
      <c r="J277" s="457"/>
      <c r="K277" s="457"/>
      <c r="L277" s="457"/>
      <c r="M277" s="457"/>
    </row>
    <row r="278" spans="2:13" ht="15.75" customHeight="1">
      <c r="B278" s="457"/>
      <c r="C278" s="457"/>
      <c r="D278" s="457"/>
      <c r="E278" s="457"/>
      <c r="F278" s="457"/>
      <c r="G278" s="457"/>
      <c r="H278" s="457"/>
      <c r="I278" s="457"/>
      <c r="J278" s="457"/>
      <c r="K278" s="457"/>
      <c r="L278" s="457"/>
      <c r="M278" s="457"/>
    </row>
    <row r="279" spans="2:13" ht="15.75" customHeight="1">
      <c r="B279" s="457"/>
      <c r="C279" s="457"/>
      <c r="D279" s="457"/>
      <c r="E279" s="457"/>
      <c r="F279" s="457"/>
      <c r="G279" s="457"/>
      <c r="H279" s="457"/>
      <c r="I279" s="457"/>
      <c r="J279" s="457"/>
      <c r="K279" s="457"/>
      <c r="L279" s="457"/>
      <c r="M279" s="457"/>
    </row>
    <row r="280" spans="2:13" ht="15.75" customHeight="1">
      <c r="B280" s="457"/>
      <c r="C280" s="457"/>
      <c r="D280" s="457"/>
      <c r="E280" s="457"/>
      <c r="F280" s="457"/>
      <c r="G280" s="457"/>
      <c r="H280" s="457"/>
      <c r="I280" s="457"/>
      <c r="J280" s="457"/>
      <c r="K280" s="457"/>
      <c r="L280" s="457"/>
      <c r="M280" s="457"/>
    </row>
    <row r="281" spans="2:13" ht="15.75" customHeight="1">
      <c r="B281" s="457"/>
      <c r="C281" s="457"/>
      <c r="D281" s="457"/>
      <c r="E281" s="457"/>
      <c r="F281" s="457"/>
      <c r="G281" s="457"/>
      <c r="H281" s="457"/>
      <c r="I281" s="457"/>
      <c r="J281" s="457"/>
      <c r="K281" s="457"/>
      <c r="L281" s="457"/>
      <c r="M281" s="457"/>
    </row>
    <row r="282" spans="2:13" ht="15.75" customHeight="1">
      <c r="B282" s="457"/>
      <c r="C282" s="457"/>
      <c r="D282" s="457"/>
      <c r="E282" s="457"/>
      <c r="F282" s="457"/>
      <c r="G282" s="457"/>
      <c r="H282" s="457"/>
      <c r="I282" s="457"/>
      <c r="J282" s="457"/>
      <c r="K282" s="457"/>
      <c r="L282" s="457"/>
      <c r="M282" s="457"/>
    </row>
    <row r="283" spans="2:13" ht="15.75" customHeight="1">
      <c r="B283" s="457"/>
      <c r="C283" s="457"/>
      <c r="D283" s="457"/>
      <c r="E283" s="457"/>
      <c r="F283" s="457"/>
      <c r="G283" s="457"/>
      <c r="H283" s="457"/>
      <c r="I283" s="457"/>
      <c r="J283" s="457"/>
      <c r="K283" s="457"/>
      <c r="L283" s="457"/>
      <c r="M283" s="457"/>
    </row>
    <row r="284" spans="2:13" ht="15.75" customHeight="1">
      <c r="B284" s="457"/>
      <c r="C284" s="457"/>
      <c r="D284" s="457"/>
      <c r="E284" s="457"/>
      <c r="F284" s="457"/>
      <c r="G284" s="457"/>
      <c r="H284" s="457"/>
      <c r="I284" s="457"/>
      <c r="J284" s="457"/>
      <c r="K284" s="457"/>
      <c r="L284" s="457"/>
      <c r="M284" s="457"/>
    </row>
    <row r="285" spans="2:13" ht="15.75" customHeight="1">
      <c r="B285" s="457"/>
      <c r="C285" s="457"/>
      <c r="D285" s="457"/>
      <c r="E285" s="457"/>
      <c r="F285" s="457"/>
      <c r="G285" s="457"/>
      <c r="H285" s="457"/>
      <c r="I285" s="457"/>
      <c r="J285" s="457"/>
      <c r="K285" s="457"/>
      <c r="L285" s="457"/>
      <c r="M285" s="457"/>
    </row>
    <row r="286" spans="2:13" ht="15.75" customHeight="1">
      <c r="B286" s="457"/>
      <c r="C286" s="457"/>
      <c r="D286" s="457"/>
      <c r="E286" s="457"/>
      <c r="F286" s="457"/>
      <c r="G286" s="457"/>
      <c r="H286" s="457"/>
      <c r="I286" s="457"/>
      <c r="J286" s="457"/>
      <c r="K286" s="457"/>
      <c r="L286" s="457"/>
      <c r="M286" s="457"/>
    </row>
    <row r="287" spans="2:13" ht="15.75" customHeight="1">
      <c r="B287" s="457"/>
      <c r="C287" s="457"/>
      <c r="D287" s="457"/>
      <c r="E287" s="457"/>
      <c r="F287" s="457"/>
      <c r="G287" s="457"/>
      <c r="H287" s="457"/>
      <c r="I287" s="457"/>
      <c r="J287" s="457"/>
      <c r="K287" s="457"/>
      <c r="L287" s="457"/>
      <c r="M287" s="457"/>
    </row>
    <row r="288" spans="2:13" ht="15.75" customHeight="1">
      <c r="B288" s="457"/>
      <c r="C288" s="457"/>
      <c r="D288" s="457"/>
      <c r="E288" s="457"/>
      <c r="F288" s="457"/>
      <c r="G288" s="457"/>
      <c r="H288" s="457"/>
      <c r="I288" s="457"/>
      <c r="J288" s="457"/>
      <c r="K288" s="457"/>
      <c r="L288" s="457"/>
      <c r="M288" s="457"/>
    </row>
    <row r="289" spans="2:13" ht="15.75" customHeight="1">
      <c r="B289" s="457"/>
      <c r="C289" s="457"/>
      <c r="D289" s="457"/>
      <c r="E289" s="457"/>
      <c r="F289" s="457"/>
      <c r="G289" s="457"/>
      <c r="H289" s="457"/>
      <c r="I289" s="457"/>
      <c r="J289" s="457"/>
      <c r="K289" s="457"/>
      <c r="L289" s="457"/>
      <c r="M289" s="457"/>
    </row>
    <row r="290" spans="2:13" ht="15.75" customHeight="1">
      <c r="B290" s="457"/>
      <c r="C290" s="457"/>
      <c r="D290" s="457"/>
      <c r="E290" s="457"/>
      <c r="F290" s="457"/>
      <c r="G290" s="457"/>
      <c r="H290" s="457"/>
      <c r="I290" s="457"/>
      <c r="J290" s="457"/>
      <c r="K290" s="457"/>
      <c r="L290" s="457"/>
      <c r="M290" s="457"/>
    </row>
    <row r="291" spans="2:13" ht="15.75" customHeight="1">
      <c r="B291" s="457"/>
      <c r="C291" s="457"/>
      <c r="D291" s="457"/>
      <c r="E291" s="457"/>
      <c r="F291" s="457"/>
      <c r="G291" s="457"/>
      <c r="H291" s="457"/>
      <c r="I291" s="457"/>
      <c r="J291" s="457"/>
      <c r="K291" s="457"/>
      <c r="L291" s="457"/>
      <c r="M291" s="457"/>
    </row>
    <row r="292" spans="2:13" ht="15.75" customHeight="1">
      <c r="B292" s="457"/>
      <c r="C292" s="457"/>
      <c r="D292" s="457"/>
      <c r="E292" s="457"/>
      <c r="F292" s="457"/>
      <c r="G292" s="457"/>
      <c r="H292" s="457"/>
      <c r="I292" s="457"/>
      <c r="J292" s="457"/>
      <c r="K292" s="457"/>
      <c r="L292" s="457"/>
      <c r="M292" s="457"/>
    </row>
    <row r="293" spans="2:13" ht="15.75" customHeight="1">
      <c r="B293" s="457"/>
      <c r="C293" s="457"/>
      <c r="D293" s="457"/>
      <c r="E293" s="457"/>
      <c r="F293" s="457"/>
      <c r="G293" s="457"/>
      <c r="H293" s="457"/>
      <c r="I293" s="457"/>
      <c r="J293" s="457"/>
      <c r="K293" s="457"/>
      <c r="L293" s="457"/>
      <c r="M293" s="457"/>
    </row>
    <row r="294" spans="2:13" ht="15.75" customHeight="1">
      <c r="B294" s="457"/>
      <c r="C294" s="457"/>
      <c r="D294" s="457"/>
      <c r="E294" s="457"/>
      <c r="F294" s="457"/>
      <c r="G294" s="457"/>
      <c r="H294" s="457"/>
      <c r="I294" s="457"/>
      <c r="J294" s="457"/>
      <c r="K294" s="457"/>
      <c r="L294" s="457"/>
      <c r="M294" s="457"/>
    </row>
    <row r="295" spans="2:13" ht="15.75" customHeight="1">
      <c r="B295" s="457"/>
      <c r="C295" s="457"/>
      <c r="D295" s="457"/>
      <c r="E295" s="457"/>
      <c r="F295" s="457"/>
      <c r="G295" s="457"/>
      <c r="H295" s="457"/>
      <c r="I295" s="457"/>
      <c r="J295" s="457"/>
      <c r="K295" s="457"/>
      <c r="L295" s="457"/>
      <c r="M295" s="457"/>
    </row>
    <row r="296" spans="2:13" ht="15.75" customHeight="1">
      <c r="B296" s="457"/>
      <c r="C296" s="457"/>
      <c r="D296" s="457"/>
      <c r="E296" s="457"/>
      <c r="F296" s="457"/>
      <c r="G296" s="457"/>
      <c r="H296" s="457"/>
      <c r="I296" s="457"/>
      <c r="J296" s="457"/>
      <c r="K296" s="457"/>
      <c r="L296" s="457"/>
      <c r="M296" s="457"/>
    </row>
    <row r="297" spans="2:13" ht="15.75" customHeight="1">
      <c r="B297" s="457"/>
      <c r="C297" s="457"/>
      <c r="D297" s="457"/>
      <c r="E297" s="457"/>
      <c r="F297" s="457"/>
      <c r="G297" s="457"/>
      <c r="H297" s="457"/>
      <c r="I297" s="457"/>
      <c r="J297" s="457"/>
      <c r="K297" s="457"/>
      <c r="L297" s="457"/>
      <c r="M297" s="457"/>
    </row>
    <row r="298" spans="2:13" ht="15.75" customHeight="1">
      <c r="B298" s="457"/>
      <c r="C298" s="457"/>
      <c r="D298" s="457"/>
      <c r="E298" s="457"/>
      <c r="F298" s="457"/>
      <c r="G298" s="457"/>
      <c r="H298" s="457"/>
      <c r="I298" s="457"/>
      <c r="J298" s="457"/>
      <c r="K298" s="457"/>
      <c r="L298" s="457"/>
      <c r="M298" s="457"/>
    </row>
    <row r="299" spans="2:13" ht="15.75" customHeight="1">
      <c r="B299" s="457"/>
      <c r="C299" s="457"/>
      <c r="D299" s="457"/>
      <c r="E299" s="457"/>
      <c r="F299" s="457"/>
      <c r="G299" s="457"/>
      <c r="H299" s="457"/>
      <c r="I299" s="457"/>
      <c r="J299" s="457"/>
      <c r="K299" s="457"/>
      <c r="L299" s="457"/>
      <c r="M299" s="457"/>
    </row>
    <row r="300" spans="2:13" ht="15.75" customHeight="1">
      <c r="B300" s="457"/>
      <c r="C300" s="457"/>
      <c r="D300" s="457"/>
      <c r="E300" s="457"/>
      <c r="F300" s="457"/>
      <c r="G300" s="457"/>
      <c r="H300" s="457"/>
      <c r="I300" s="457"/>
      <c r="J300" s="457"/>
      <c r="K300" s="457"/>
      <c r="L300" s="457"/>
      <c r="M300" s="457"/>
    </row>
    <row r="301" spans="2:13" ht="15.75" customHeight="1">
      <c r="B301" s="457"/>
      <c r="C301" s="457"/>
      <c r="D301" s="457"/>
      <c r="E301" s="457"/>
      <c r="F301" s="457"/>
      <c r="G301" s="457"/>
      <c r="H301" s="457"/>
      <c r="I301" s="457"/>
      <c r="J301" s="457"/>
      <c r="K301" s="457"/>
      <c r="L301" s="457"/>
      <c r="M301" s="457"/>
    </row>
    <row r="302" spans="2:13" ht="15.75" customHeight="1">
      <c r="B302" s="457"/>
      <c r="C302" s="457"/>
      <c r="D302" s="457"/>
      <c r="E302" s="457"/>
      <c r="F302" s="457"/>
      <c r="G302" s="457"/>
      <c r="H302" s="457"/>
      <c r="I302" s="457"/>
      <c r="J302" s="457"/>
      <c r="K302" s="457"/>
      <c r="L302" s="457"/>
      <c r="M302" s="457"/>
    </row>
    <row r="303" spans="2:13" ht="15.75" customHeight="1">
      <c r="B303" s="457"/>
      <c r="C303" s="457"/>
      <c r="D303" s="457"/>
      <c r="E303" s="457"/>
      <c r="F303" s="457"/>
      <c r="G303" s="457"/>
      <c r="H303" s="457"/>
      <c r="I303" s="457"/>
      <c r="J303" s="457"/>
      <c r="K303" s="457"/>
      <c r="L303" s="457"/>
      <c r="M303" s="457"/>
    </row>
    <row r="304" spans="2:13" ht="15.75" customHeight="1">
      <c r="B304" s="457"/>
      <c r="C304" s="457"/>
      <c r="D304" s="457"/>
      <c r="E304" s="457"/>
      <c r="F304" s="457"/>
      <c r="G304" s="457"/>
      <c r="H304" s="457"/>
      <c r="I304" s="457"/>
      <c r="J304" s="457"/>
      <c r="K304" s="457"/>
      <c r="L304" s="457"/>
      <c r="M304" s="457"/>
    </row>
    <row r="305" spans="2:13" ht="15.75" customHeight="1">
      <c r="B305" s="457"/>
      <c r="C305" s="457"/>
      <c r="D305" s="457"/>
      <c r="E305" s="457"/>
      <c r="F305" s="457"/>
      <c r="G305" s="457"/>
      <c r="H305" s="457"/>
      <c r="I305" s="457"/>
      <c r="J305" s="457"/>
      <c r="K305" s="457"/>
      <c r="L305" s="457"/>
      <c r="M305" s="457"/>
    </row>
    <row r="306" spans="2:13" ht="15.75" customHeight="1">
      <c r="B306" s="457"/>
      <c r="C306" s="457"/>
      <c r="D306" s="457"/>
      <c r="E306" s="457"/>
      <c r="F306" s="457"/>
      <c r="G306" s="457"/>
      <c r="H306" s="457"/>
      <c r="I306" s="457"/>
      <c r="J306" s="457"/>
      <c r="K306" s="457"/>
      <c r="L306" s="457"/>
      <c r="M306" s="457"/>
    </row>
    <row r="307" spans="2:13" ht="15.75" customHeight="1">
      <c r="B307" s="457"/>
      <c r="C307" s="457"/>
      <c r="D307" s="457"/>
      <c r="E307" s="457"/>
      <c r="F307" s="457"/>
      <c r="G307" s="457"/>
      <c r="H307" s="457"/>
      <c r="I307" s="457"/>
      <c r="J307" s="457"/>
      <c r="K307" s="457"/>
      <c r="L307" s="457"/>
      <c r="M307" s="457"/>
    </row>
    <row r="308" spans="2:13" ht="15.75" customHeight="1">
      <c r="B308" s="457"/>
      <c r="C308" s="457"/>
      <c r="D308" s="457"/>
      <c r="E308" s="457"/>
      <c r="F308" s="457"/>
      <c r="G308" s="457"/>
      <c r="H308" s="457"/>
      <c r="I308" s="457"/>
      <c r="J308" s="457"/>
      <c r="K308" s="457"/>
      <c r="L308" s="457"/>
      <c r="M308" s="457"/>
    </row>
    <row r="309" spans="2:13" ht="15.75" customHeight="1">
      <c r="B309" s="457"/>
      <c r="C309" s="457"/>
      <c r="D309" s="457"/>
      <c r="E309" s="457"/>
      <c r="F309" s="457"/>
      <c r="G309" s="457"/>
      <c r="H309" s="457"/>
      <c r="I309" s="457"/>
      <c r="J309" s="457"/>
      <c r="K309" s="457"/>
      <c r="L309" s="457"/>
      <c r="M309" s="457"/>
    </row>
    <row r="310" spans="2:13" ht="15.75" customHeight="1">
      <c r="B310" s="457"/>
      <c r="C310" s="457"/>
      <c r="D310" s="457"/>
      <c r="E310" s="457"/>
      <c r="F310" s="457"/>
      <c r="G310" s="457"/>
      <c r="H310" s="457"/>
      <c r="I310" s="457"/>
      <c r="J310" s="457"/>
      <c r="K310" s="457"/>
      <c r="L310" s="457"/>
      <c r="M310" s="457"/>
    </row>
    <row r="311" spans="2:13" ht="15.75" customHeight="1">
      <c r="B311" s="457"/>
      <c r="C311" s="457"/>
      <c r="D311" s="457"/>
      <c r="E311" s="457"/>
      <c r="F311" s="457"/>
      <c r="G311" s="457"/>
      <c r="H311" s="457"/>
      <c r="I311" s="457"/>
      <c r="J311" s="457"/>
      <c r="K311" s="457"/>
      <c r="L311" s="457"/>
      <c r="M311" s="457"/>
    </row>
    <row r="312" spans="2:13" ht="15.75" customHeight="1">
      <c r="B312" s="457"/>
      <c r="C312" s="457"/>
      <c r="D312" s="457"/>
      <c r="E312" s="457"/>
      <c r="F312" s="457"/>
      <c r="G312" s="457"/>
      <c r="H312" s="457"/>
      <c r="I312" s="457"/>
      <c r="J312" s="457"/>
      <c r="K312" s="457"/>
      <c r="L312" s="457"/>
      <c r="M312" s="457"/>
    </row>
    <row r="313" spans="2:13" ht="15.75" customHeight="1">
      <c r="B313" s="457"/>
      <c r="C313" s="457"/>
      <c r="D313" s="457"/>
      <c r="E313" s="457"/>
      <c r="F313" s="457"/>
      <c r="G313" s="457"/>
      <c r="H313" s="457"/>
      <c r="I313" s="457"/>
      <c r="J313" s="457"/>
      <c r="K313" s="457"/>
      <c r="L313" s="457"/>
      <c r="M313" s="457"/>
    </row>
    <row r="314" spans="2:13" ht="15.75" customHeight="1">
      <c r="B314" s="457"/>
      <c r="C314" s="457"/>
      <c r="D314" s="457"/>
      <c r="E314" s="457"/>
      <c r="F314" s="457"/>
      <c r="G314" s="457"/>
      <c r="H314" s="457"/>
      <c r="I314" s="457"/>
      <c r="J314" s="457"/>
      <c r="K314" s="457"/>
      <c r="L314" s="457"/>
      <c r="M314" s="457"/>
    </row>
    <row r="315" spans="2:13" ht="15.75" customHeight="1">
      <c r="B315" s="457"/>
      <c r="C315" s="457"/>
      <c r="D315" s="457"/>
      <c r="E315" s="457"/>
      <c r="F315" s="457"/>
      <c r="G315" s="457"/>
      <c r="H315" s="457"/>
      <c r="I315" s="457"/>
      <c r="J315" s="457"/>
      <c r="K315" s="457"/>
      <c r="L315" s="457"/>
      <c r="M315" s="457"/>
    </row>
    <row r="316" spans="2:13" ht="15.75" customHeight="1">
      <c r="B316" s="457"/>
      <c r="C316" s="457"/>
      <c r="D316" s="457"/>
      <c r="E316" s="457"/>
      <c r="F316" s="457"/>
      <c r="G316" s="457"/>
      <c r="H316" s="457"/>
      <c r="I316" s="457"/>
      <c r="J316" s="457"/>
      <c r="K316" s="457"/>
      <c r="L316" s="457"/>
      <c r="M316" s="457"/>
    </row>
    <row r="317" spans="2:13" ht="15.75" customHeight="1">
      <c r="B317" s="457"/>
      <c r="C317" s="457"/>
      <c r="D317" s="457"/>
      <c r="E317" s="457"/>
      <c r="F317" s="457"/>
      <c r="G317" s="457"/>
      <c r="H317" s="457"/>
      <c r="I317" s="457"/>
      <c r="J317" s="457"/>
      <c r="K317" s="457"/>
      <c r="L317" s="457"/>
      <c r="M317" s="457"/>
    </row>
    <row r="318" spans="2:13" ht="15.75" customHeight="1">
      <c r="B318" s="457"/>
      <c r="C318" s="457"/>
      <c r="D318" s="457"/>
      <c r="E318" s="457"/>
      <c r="F318" s="457"/>
      <c r="G318" s="457"/>
      <c r="H318" s="457"/>
      <c r="I318" s="457"/>
      <c r="J318" s="457"/>
      <c r="K318" s="457"/>
      <c r="L318" s="457"/>
      <c r="M318" s="457"/>
    </row>
    <row r="319" spans="2:13" ht="15.75" customHeight="1">
      <c r="B319" s="457"/>
      <c r="C319" s="457"/>
      <c r="D319" s="457"/>
      <c r="E319" s="457"/>
      <c r="F319" s="457"/>
      <c r="G319" s="457"/>
      <c r="H319" s="457"/>
      <c r="I319" s="457"/>
      <c r="J319" s="457"/>
      <c r="K319" s="457"/>
      <c r="L319" s="457"/>
      <c r="M319" s="457"/>
    </row>
    <row r="320" spans="2:13" ht="15.75" customHeight="1">
      <c r="B320" s="457"/>
      <c r="C320" s="457"/>
      <c r="D320" s="457"/>
      <c r="E320" s="457"/>
      <c r="F320" s="457"/>
      <c r="G320" s="457"/>
      <c r="H320" s="457"/>
      <c r="I320" s="457"/>
      <c r="J320" s="457"/>
      <c r="K320" s="457"/>
      <c r="L320" s="457"/>
      <c r="M320" s="457"/>
    </row>
    <row r="321" spans="2:13" ht="15.75" customHeight="1">
      <c r="B321" s="457"/>
      <c r="C321" s="457"/>
      <c r="D321" s="457"/>
      <c r="E321" s="457"/>
      <c r="F321" s="457"/>
      <c r="G321" s="457"/>
      <c r="H321" s="457"/>
      <c r="I321" s="457"/>
      <c r="J321" s="457"/>
      <c r="K321" s="457"/>
      <c r="L321" s="457"/>
      <c r="M321" s="457"/>
    </row>
    <row r="322" spans="2:13" ht="15.75" customHeight="1">
      <c r="B322" s="457"/>
      <c r="C322" s="457"/>
      <c r="D322" s="457"/>
      <c r="E322" s="457"/>
      <c r="F322" s="457"/>
      <c r="G322" s="457"/>
      <c r="H322" s="457"/>
      <c r="I322" s="457"/>
      <c r="J322" s="457"/>
      <c r="K322" s="457"/>
      <c r="L322" s="457"/>
      <c r="M322" s="457"/>
    </row>
    <row r="323" spans="2:13" ht="15.75" customHeight="1">
      <c r="B323" s="457"/>
      <c r="C323" s="457"/>
      <c r="D323" s="457"/>
      <c r="E323" s="457"/>
      <c r="F323" s="457"/>
      <c r="G323" s="457"/>
      <c r="H323" s="457"/>
      <c r="I323" s="457"/>
      <c r="J323" s="457"/>
      <c r="K323" s="457"/>
      <c r="L323" s="457"/>
      <c r="M323" s="457"/>
    </row>
    <row r="324" spans="2:13" ht="15.75" customHeight="1">
      <c r="B324" s="457"/>
      <c r="C324" s="457"/>
      <c r="D324" s="457"/>
      <c r="E324" s="457"/>
      <c r="F324" s="457"/>
      <c r="G324" s="457"/>
      <c r="H324" s="457"/>
      <c r="I324" s="457"/>
      <c r="J324" s="457"/>
      <c r="K324" s="457"/>
      <c r="L324" s="457"/>
      <c r="M324" s="457"/>
    </row>
    <row r="325" spans="2:13" ht="15.75" customHeight="1">
      <c r="B325" s="457"/>
      <c r="C325" s="457"/>
      <c r="D325" s="457"/>
      <c r="E325" s="457"/>
      <c r="F325" s="457"/>
      <c r="G325" s="457"/>
      <c r="H325" s="457"/>
      <c r="I325" s="457"/>
      <c r="J325" s="457"/>
      <c r="K325" s="457"/>
      <c r="L325" s="457"/>
      <c r="M325" s="457"/>
    </row>
    <row r="326" spans="2:13" ht="15.75" customHeight="1">
      <c r="B326" s="457"/>
      <c r="C326" s="457"/>
      <c r="D326" s="457"/>
      <c r="E326" s="457"/>
      <c r="F326" s="457"/>
      <c r="G326" s="457"/>
      <c r="H326" s="457"/>
      <c r="I326" s="457"/>
      <c r="J326" s="457"/>
      <c r="K326" s="457"/>
      <c r="L326" s="457"/>
      <c r="M326" s="457"/>
    </row>
    <row r="327" spans="2:13" ht="15.75" customHeight="1">
      <c r="B327" s="457"/>
      <c r="C327" s="457"/>
      <c r="D327" s="457"/>
      <c r="E327" s="457"/>
      <c r="F327" s="457"/>
      <c r="G327" s="457"/>
      <c r="H327" s="457"/>
      <c r="I327" s="457"/>
      <c r="J327" s="457"/>
      <c r="K327" s="457"/>
      <c r="L327" s="457"/>
      <c r="M327" s="457"/>
    </row>
    <row r="328" spans="2:13" ht="15.75" customHeight="1">
      <c r="B328" s="457"/>
      <c r="C328" s="457"/>
      <c r="D328" s="457"/>
      <c r="E328" s="457"/>
      <c r="F328" s="457"/>
      <c r="G328" s="457"/>
      <c r="H328" s="457"/>
      <c r="I328" s="457"/>
      <c r="J328" s="457"/>
      <c r="K328" s="457"/>
      <c r="L328" s="457"/>
      <c r="M328" s="457"/>
    </row>
    <row r="329" spans="2:13" ht="15.75" customHeight="1">
      <c r="B329" s="457"/>
      <c r="C329" s="457"/>
      <c r="D329" s="457"/>
      <c r="E329" s="457"/>
      <c r="F329" s="457"/>
      <c r="G329" s="457"/>
      <c r="H329" s="457"/>
      <c r="I329" s="457"/>
      <c r="J329" s="457"/>
      <c r="K329" s="457"/>
      <c r="L329" s="457"/>
      <c r="M329" s="457"/>
    </row>
    <row r="330" spans="2:13" ht="15.75" customHeight="1">
      <c r="B330" s="457"/>
      <c r="C330" s="457"/>
      <c r="D330" s="457"/>
      <c r="E330" s="457"/>
      <c r="F330" s="457"/>
      <c r="G330" s="457"/>
      <c r="H330" s="457"/>
      <c r="I330" s="457"/>
      <c r="J330" s="457"/>
      <c r="K330" s="457"/>
      <c r="L330" s="457"/>
      <c r="M330" s="457"/>
    </row>
    <row r="331" spans="2:13" ht="15.75" customHeight="1">
      <c r="B331" s="457"/>
      <c r="C331" s="457"/>
      <c r="D331" s="457"/>
      <c r="E331" s="457"/>
      <c r="F331" s="457"/>
      <c r="G331" s="457"/>
      <c r="H331" s="457"/>
      <c r="I331" s="457"/>
      <c r="J331" s="457"/>
      <c r="K331" s="457"/>
      <c r="L331" s="457"/>
      <c r="M331" s="457"/>
    </row>
    <row r="332" spans="2:13" ht="15.75" customHeight="1">
      <c r="B332" s="457"/>
      <c r="C332" s="457"/>
      <c r="D332" s="457"/>
      <c r="E332" s="457"/>
      <c r="F332" s="457"/>
      <c r="G332" s="457"/>
      <c r="H332" s="457"/>
      <c r="I332" s="457"/>
      <c r="J332" s="457"/>
      <c r="K332" s="457"/>
      <c r="L332" s="457"/>
      <c r="M332" s="457"/>
    </row>
    <row r="333" spans="2:13" ht="15.75" customHeight="1">
      <c r="B333" s="457"/>
      <c r="C333" s="457"/>
      <c r="D333" s="457"/>
      <c r="E333" s="457"/>
      <c r="F333" s="457"/>
      <c r="G333" s="457"/>
      <c r="H333" s="457"/>
      <c r="I333" s="457"/>
      <c r="J333" s="457"/>
      <c r="K333" s="457"/>
      <c r="L333" s="457"/>
      <c r="M333" s="457"/>
    </row>
    <row r="334" spans="2:13" ht="15.75" customHeight="1">
      <c r="B334" s="457"/>
      <c r="C334" s="457"/>
      <c r="D334" s="457"/>
      <c r="E334" s="457"/>
      <c r="F334" s="457"/>
      <c r="G334" s="457"/>
      <c r="H334" s="457"/>
      <c r="I334" s="457"/>
      <c r="J334" s="457"/>
      <c r="K334" s="457"/>
      <c r="L334" s="457"/>
      <c r="M334" s="457"/>
    </row>
    <row r="335" spans="2:13" ht="15.75" customHeight="1">
      <c r="B335" s="457"/>
      <c r="C335" s="457"/>
      <c r="D335" s="457"/>
      <c r="E335" s="457"/>
      <c r="F335" s="457"/>
      <c r="G335" s="457"/>
      <c r="H335" s="457"/>
      <c r="I335" s="457"/>
      <c r="J335" s="457"/>
      <c r="K335" s="457"/>
      <c r="L335" s="457"/>
      <c r="M335" s="457"/>
    </row>
    <row r="336" spans="2:13" ht="15.75" customHeight="1">
      <c r="B336" s="457"/>
      <c r="C336" s="457"/>
      <c r="D336" s="457"/>
      <c r="E336" s="457"/>
      <c r="F336" s="457"/>
      <c r="G336" s="457"/>
      <c r="H336" s="457"/>
      <c r="I336" s="457"/>
      <c r="J336" s="457"/>
      <c r="K336" s="457"/>
      <c r="L336" s="457"/>
      <c r="M336" s="457"/>
    </row>
    <row r="337" spans="2:13" ht="15.75" customHeight="1">
      <c r="B337" s="457"/>
      <c r="C337" s="457"/>
      <c r="D337" s="457"/>
      <c r="E337" s="457"/>
      <c r="F337" s="457"/>
      <c r="G337" s="457"/>
      <c r="H337" s="457"/>
      <c r="I337" s="457"/>
      <c r="J337" s="457"/>
      <c r="K337" s="457"/>
      <c r="L337" s="457"/>
      <c r="M337" s="457"/>
    </row>
    <row r="338" spans="2:13" ht="15.75" customHeight="1">
      <c r="B338" s="457"/>
      <c r="C338" s="457"/>
      <c r="D338" s="457"/>
      <c r="E338" s="457"/>
      <c r="F338" s="457"/>
      <c r="G338" s="457"/>
      <c r="H338" s="457"/>
      <c r="I338" s="457"/>
      <c r="J338" s="457"/>
      <c r="K338" s="457"/>
      <c r="L338" s="457"/>
      <c r="M338" s="457"/>
    </row>
    <row r="339" spans="2:13" ht="15.75" customHeight="1">
      <c r="B339" s="457"/>
      <c r="C339" s="457"/>
      <c r="D339" s="457"/>
      <c r="E339" s="457"/>
      <c r="F339" s="457"/>
      <c r="G339" s="457"/>
      <c r="H339" s="457"/>
      <c r="I339" s="457"/>
      <c r="J339" s="457"/>
      <c r="K339" s="457"/>
      <c r="L339" s="457"/>
      <c r="M339" s="457"/>
    </row>
    <row r="340" spans="2:13" ht="15.75" customHeight="1">
      <c r="B340" s="457"/>
      <c r="C340" s="457"/>
      <c r="D340" s="457"/>
      <c r="E340" s="457"/>
      <c r="F340" s="457"/>
      <c r="G340" s="457"/>
      <c r="H340" s="457"/>
      <c r="I340" s="457"/>
      <c r="J340" s="457"/>
      <c r="K340" s="457"/>
      <c r="L340" s="457"/>
      <c r="M340" s="457"/>
    </row>
    <row r="341" spans="2:13" ht="15.75" customHeight="1">
      <c r="B341" s="457"/>
      <c r="C341" s="457"/>
      <c r="D341" s="457"/>
      <c r="E341" s="457"/>
      <c r="F341" s="457"/>
      <c r="G341" s="457"/>
      <c r="H341" s="457"/>
      <c r="I341" s="457"/>
      <c r="J341" s="457"/>
      <c r="K341" s="457"/>
      <c r="L341" s="457"/>
      <c r="M341" s="457"/>
    </row>
    <row r="342" spans="2:13" ht="15.75" customHeight="1">
      <c r="B342" s="457"/>
      <c r="C342" s="457"/>
      <c r="D342" s="457"/>
      <c r="E342" s="457"/>
      <c r="F342" s="457"/>
      <c r="G342" s="457"/>
      <c r="H342" s="457"/>
      <c r="I342" s="457"/>
      <c r="J342" s="457"/>
      <c r="K342" s="457"/>
      <c r="L342" s="457"/>
      <c r="M342" s="457"/>
    </row>
    <row r="343" spans="2:13" ht="15.75" customHeight="1">
      <c r="B343" s="457"/>
      <c r="C343" s="457"/>
      <c r="D343" s="457"/>
      <c r="E343" s="457"/>
      <c r="F343" s="457"/>
      <c r="G343" s="457"/>
      <c r="H343" s="457"/>
      <c r="I343" s="457"/>
      <c r="J343" s="457"/>
      <c r="K343" s="457"/>
      <c r="L343" s="457"/>
      <c r="M343" s="457"/>
    </row>
    <row r="344" spans="2:13" ht="15.75" customHeight="1">
      <c r="B344" s="457"/>
      <c r="C344" s="457"/>
      <c r="D344" s="457"/>
      <c r="E344" s="457"/>
      <c r="F344" s="457"/>
      <c r="G344" s="457"/>
      <c r="H344" s="457"/>
      <c r="I344" s="457"/>
      <c r="J344" s="457"/>
      <c r="K344" s="457"/>
      <c r="L344" s="457"/>
      <c r="M344" s="457"/>
    </row>
    <row r="345" spans="2:13" ht="15.75" customHeight="1">
      <c r="B345" s="457"/>
      <c r="C345" s="457"/>
      <c r="D345" s="457"/>
      <c r="E345" s="457"/>
      <c r="F345" s="457"/>
      <c r="G345" s="457"/>
      <c r="H345" s="457"/>
      <c r="I345" s="457"/>
      <c r="J345" s="457"/>
      <c r="K345" s="457"/>
      <c r="L345" s="457"/>
      <c r="M345" s="457"/>
    </row>
    <row r="346" spans="2:13" ht="15.75" customHeight="1">
      <c r="B346" s="457"/>
      <c r="C346" s="457"/>
      <c r="D346" s="457"/>
      <c r="E346" s="457"/>
      <c r="F346" s="457"/>
      <c r="G346" s="457"/>
      <c r="H346" s="457"/>
      <c r="I346" s="457"/>
      <c r="J346" s="457"/>
      <c r="K346" s="457"/>
      <c r="L346" s="457"/>
      <c r="M346" s="457"/>
    </row>
    <row r="347" spans="2:13" ht="15.75" customHeight="1">
      <c r="B347" s="457"/>
      <c r="C347" s="457"/>
      <c r="D347" s="457"/>
      <c r="E347" s="457"/>
      <c r="F347" s="457"/>
      <c r="G347" s="457"/>
      <c r="H347" s="457"/>
      <c r="I347" s="457"/>
      <c r="J347" s="457"/>
      <c r="K347" s="457"/>
      <c r="L347" s="457"/>
      <c r="M347" s="457"/>
    </row>
    <row r="348" spans="2:13" ht="15.75" customHeight="1">
      <c r="B348" s="457"/>
      <c r="C348" s="457"/>
      <c r="D348" s="457"/>
      <c r="E348" s="457"/>
      <c r="F348" s="457"/>
      <c r="G348" s="457"/>
      <c r="H348" s="457"/>
      <c r="I348" s="457"/>
      <c r="J348" s="457"/>
      <c r="K348" s="457"/>
      <c r="L348" s="457"/>
      <c r="M348" s="457"/>
    </row>
    <row r="349" spans="2:13" ht="15.75" customHeight="1">
      <c r="B349" s="457"/>
      <c r="C349" s="457"/>
      <c r="D349" s="457"/>
      <c r="E349" s="457"/>
      <c r="F349" s="457"/>
      <c r="G349" s="457"/>
      <c r="H349" s="457"/>
      <c r="I349" s="457"/>
      <c r="J349" s="457"/>
      <c r="K349" s="457"/>
      <c r="L349" s="457"/>
      <c r="M349" s="457"/>
    </row>
    <row r="350" spans="2:13" ht="15.75" customHeight="1">
      <c r="B350" s="457"/>
      <c r="C350" s="457"/>
      <c r="D350" s="457"/>
      <c r="E350" s="457"/>
      <c r="F350" s="457"/>
      <c r="G350" s="457"/>
      <c r="H350" s="457"/>
      <c r="I350" s="457"/>
      <c r="J350" s="457"/>
      <c r="K350" s="457"/>
      <c r="L350" s="457"/>
      <c r="M350" s="457"/>
    </row>
    <row r="351" spans="2:13" ht="15.75" customHeight="1">
      <c r="B351" s="457"/>
      <c r="C351" s="457"/>
      <c r="D351" s="457"/>
      <c r="E351" s="457"/>
      <c r="F351" s="457"/>
      <c r="G351" s="457"/>
      <c r="H351" s="457"/>
      <c r="I351" s="457"/>
      <c r="J351" s="457"/>
      <c r="K351" s="457"/>
      <c r="L351" s="457"/>
      <c r="M351" s="457"/>
    </row>
    <row r="352" spans="2:13" ht="15.75" customHeight="1">
      <c r="B352" s="457"/>
      <c r="C352" s="457"/>
      <c r="D352" s="457"/>
      <c r="E352" s="457"/>
      <c r="F352" s="457"/>
      <c r="G352" s="457"/>
      <c r="H352" s="457"/>
      <c r="I352" s="457"/>
      <c r="J352" s="457"/>
      <c r="K352" s="457"/>
      <c r="L352" s="457"/>
      <c r="M352" s="457"/>
    </row>
    <row r="353" spans="2:13" ht="15.75" customHeight="1">
      <c r="B353" s="457"/>
      <c r="C353" s="457"/>
      <c r="D353" s="457"/>
      <c r="E353" s="457"/>
      <c r="F353" s="457"/>
      <c r="G353" s="457"/>
      <c r="H353" s="457"/>
      <c r="I353" s="457"/>
      <c r="J353" s="457"/>
      <c r="K353" s="457"/>
      <c r="L353" s="457"/>
      <c r="M353" s="457"/>
    </row>
    <row r="354" spans="2:13" ht="15.75" customHeight="1">
      <c r="B354" s="457"/>
      <c r="C354" s="457"/>
      <c r="D354" s="457"/>
      <c r="E354" s="457"/>
      <c r="F354" s="457"/>
      <c r="G354" s="457"/>
      <c r="H354" s="457"/>
      <c r="I354" s="457"/>
      <c r="J354" s="457"/>
      <c r="K354" s="457"/>
      <c r="L354" s="457"/>
      <c r="M354" s="457"/>
    </row>
    <row r="355" spans="2:13" ht="15.75" customHeight="1">
      <c r="B355" s="457"/>
      <c r="C355" s="457"/>
      <c r="D355" s="457"/>
      <c r="E355" s="457"/>
      <c r="F355" s="457"/>
      <c r="G355" s="457"/>
      <c r="H355" s="457"/>
      <c r="I355" s="457"/>
      <c r="J355" s="457"/>
      <c r="K355" s="457"/>
      <c r="L355" s="457"/>
      <c r="M355" s="457"/>
    </row>
    <row r="356" spans="2:13" ht="15.75" customHeight="1">
      <c r="B356" s="457"/>
      <c r="C356" s="457"/>
      <c r="D356" s="457"/>
      <c r="E356" s="457"/>
      <c r="F356" s="457"/>
      <c r="G356" s="457"/>
      <c r="H356" s="457"/>
      <c r="I356" s="457"/>
      <c r="J356" s="457"/>
      <c r="K356" s="457"/>
      <c r="L356" s="457"/>
      <c r="M356" s="457"/>
    </row>
    <row r="357" spans="2:13" ht="15.75" customHeight="1">
      <c r="B357" s="457"/>
      <c r="C357" s="457"/>
      <c r="D357" s="457"/>
      <c r="E357" s="457"/>
      <c r="F357" s="457"/>
      <c r="G357" s="457"/>
      <c r="H357" s="457"/>
      <c r="I357" s="457"/>
      <c r="J357" s="457"/>
      <c r="K357" s="457"/>
      <c r="L357" s="457"/>
      <c r="M357" s="457"/>
    </row>
    <row r="358" spans="2:13" ht="15.75" customHeight="1">
      <c r="B358" s="457"/>
      <c r="C358" s="457"/>
      <c r="D358" s="457"/>
      <c r="E358" s="457"/>
      <c r="F358" s="457"/>
      <c r="G358" s="457"/>
      <c r="H358" s="457"/>
      <c r="I358" s="457"/>
      <c r="J358" s="457"/>
      <c r="K358" s="457"/>
      <c r="L358" s="457"/>
      <c r="M358" s="457"/>
    </row>
    <row r="359" spans="2:13" ht="15.75" customHeight="1">
      <c r="B359" s="457"/>
      <c r="C359" s="457"/>
      <c r="D359" s="457"/>
      <c r="E359" s="457"/>
      <c r="F359" s="457"/>
      <c r="G359" s="457"/>
      <c r="H359" s="457"/>
      <c r="I359" s="457"/>
      <c r="J359" s="457"/>
      <c r="K359" s="457"/>
      <c r="L359" s="457"/>
      <c r="M359" s="457"/>
    </row>
    <row r="360" spans="2:13" ht="15.75" customHeight="1">
      <c r="B360" s="457"/>
      <c r="C360" s="457"/>
      <c r="D360" s="457"/>
      <c r="E360" s="457"/>
      <c r="F360" s="457"/>
      <c r="G360" s="457"/>
      <c r="H360" s="457"/>
      <c r="I360" s="457"/>
      <c r="J360" s="457"/>
      <c r="K360" s="457"/>
      <c r="L360" s="457"/>
      <c r="M360" s="457"/>
    </row>
    <row r="361" spans="2:13" ht="15.75" customHeight="1">
      <c r="B361" s="457"/>
      <c r="C361" s="457"/>
      <c r="D361" s="457"/>
      <c r="E361" s="457"/>
      <c r="F361" s="457"/>
      <c r="G361" s="457"/>
      <c r="H361" s="457"/>
      <c r="I361" s="457"/>
      <c r="J361" s="457"/>
      <c r="K361" s="457"/>
      <c r="L361" s="457"/>
      <c r="M361" s="457"/>
    </row>
    <row r="362" spans="2:13" ht="15.75" customHeight="1">
      <c r="B362" s="457"/>
      <c r="C362" s="457"/>
      <c r="D362" s="457"/>
      <c r="E362" s="457"/>
      <c r="F362" s="457"/>
      <c r="G362" s="457"/>
      <c r="H362" s="457"/>
      <c r="I362" s="457"/>
      <c r="J362" s="457"/>
      <c r="K362" s="457"/>
      <c r="L362" s="457"/>
      <c r="M362" s="457"/>
    </row>
    <row r="363" spans="2:13" ht="15.75" customHeight="1">
      <c r="B363" s="457"/>
      <c r="C363" s="457"/>
      <c r="D363" s="457"/>
      <c r="E363" s="457"/>
      <c r="F363" s="457"/>
      <c r="G363" s="457"/>
      <c r="H363" s="457"/>
      <c r="I363" s="457"/>
      <c r="J363" s="457"/>
      <c r="K363" s="457"/>
      <c r="L363" s="457"/>
      <c r="M363" s="457"/>
    </row>
    <row r="364" spans="2:13" ht="15.75" customHeight="1">
      <c r="B364" s="457"/>
      <c r="C364" s="457"/>
      <c r="D364" s="457"/>
      <c r="E364" s="457"/>
      <c r="F364" s="457"/>
      <c r="G364" s="457"/>
      <c r="H364" s="457"/>
      <c r="I364" s="457"/>
      <c r="J364" s="457"/>
      <c r="K364" s="457"/>
      <c r="L364" s="457"/>
      <c r="M364" s="457"/>
    </row>
    <row r="365" spans="2:13" ht="15.75" customHeight="1">
      <c r="B365" s="457"/>
      <c r="C365" s="457"/>
      <c r="D365" s="457"/>
      <c r="E365" s="457"/>
      <c r="F365" s="457"/>
      <c r="G365" s="457"/>
      <c r="H365" s="457"/>
      <c r="I365" s="457"/>
      <c r="J365" s="457"/>
      <c r="K365" s="457"/>
      <c r="L365" s="457"/>
      <c r="M365" s="457"/>
    </row>
    <row r="366" spans="2:13" ht="15.75" customHeight="1">
      <c r="B366" s="457"/>
      <c r="C366" s="457"/>
      <c r="D366" s="457"/>
      <c r="E366" s="457"/>
      <c r="F366" s="457"/>
      <c r="G366" s="457"/>
      <c r="H366" s="457"/>
      <c r="I366" s="457"/>
      <c r="J366" s="457"/>
      <c r="K366" s="457"/>
      <c r="L366" s="457"/>
      <c r="M366" s="457"/>
    </row>
    <row r="367" spans="2:13" ht="15.75" customHeight="1">
      <c r="B367" s="457"/>
      <c r="C367" s="457"/>
      <c r="D367" s="457"/>
      <c r="E367" s="457"/>
      <c r="F367" s="457"/>
      <c r="G367" s="457"/>
      <c r="H367" s="457"/>
      <c r="I367" s="457"/>
      <c r="J367" s="457"/>
      <c r="K367" s="457"/>
      <c r="L367" s="457"/>
      <c r="M367" s="457"/>
    </row>
    <row r="368" spans="2:13" ht="15.75" customHeight="1">
      <c r="B368" s="457"/>
      <c r="C368" s="457"/>
      <c r="D368" s="457"/>
      <c r="E368" s="457"/>
      <c r="F368" s="457"/>
      <c r="G368" s="457"/>
      <c r="H368" s="457"/>
      <c r="I368" s="457"/>
      <c r="J368" s="457"/>
      <c r="K368" s="457"/>
      <c r="L368" s="457"/>
      <c r="M368" s="457"/>
    </row>
    <row r="369" spans="2:13" ht="15.75" customHeight="1">
      <c r="B369" s="457"/>
      <c r="C369" s="457"/>
      <c r="D369" s="457"/>
      <c r="E369" s="457"/>
      <c r="F369" s="457"/>
      <c r="G369" s="457"/>
      <c r="H369" s="457"/>
      <c r="I369" s="457"/>
      <c r="J369" s="457"/>
      <c r="K369" s="457"/>
      <c r="L369" s="457"/>
      <c r="M369" s="457"/>
    </row>
    <row r="370" spans="2:13" ht="15.75" customHeight="1">
      <c r="B370" s="457"/>
      <c r="C370" s="457"/>
      <c r="D370" s="457"/>
      <c r="E370" s="457"/>
      <c r="F370" s="457"/>
      <c r="G370" s="457"/>
      <c r="H370" s="457"/>
      <c r="I370" s="457"/>
      <c r="J370" s="457"/>
      <c r="K370" s="457"/>
      <c r="L370" s="457"/>
      <c r="M370" s="457"/>
    </row>
    <row r="371" spans="2:13" ht="15.75" customHeight="1">
      <c r="B371" s="457"/>
      <c r="C371" s="457"/>
      <c r="D371" s="457"/>
      <c r="E371" s="457"/>
      <c r="F371" s="457"/>
      <c r="G371" s="457"/>
      <c r="H371" s="457"/>
      <c r="I371" s="457"/>
      <c r="J371" s="457"/>
      <c r="K371" s="457"/>
      <c r="L371" s="457"/>
      <c r="M371" s="457"/>
    </row>
    <row r="372" spans="2:13" ht="15.75" customHeight="1">
      <c r="B372" s="457"/>
      <c r="C372" s="457"/>
      <c r="D372" s="457"/>
      <c r="E372" s="457"/>
      <c r="F372" s="457"/>
      <c r="G372" s="457"/>
      <c r="H372" s="457"/>
      <c r="I372" s="457"/>
      <c r="J372" s="457"/>
      <c r="K372" s="457"/>
      <c r="L372" s="457"/>
      <c r="M372" s="457"/>
    </row>
    <row r="373" spans="2:13" ht="15.75" customHeight="1">
      <c r="B373" s="457"/>
      <c r="C373" s="457"/>
      <c r="D373" s="457"/>
      <c r="E373" s="457"/>
      <c r="F373" s="457"/>
      <c r="G373" s="457"/>
      <c r="H373" s="457"/>
      <c r="I373" s="457"/>
      <c r="J373" s="457"/>
      <c r="K373" s="457"/>
      <c r="L373" s="457"/>
      <c r="M373" s="457"/>
    </row>
    <row r="374" spans="2:13" ht="15.75" customHeight="1">
      <c r="B374" s="457"/>
      <c r="C374" s="457"/>
      <c r="D374" s="457"/>
      <c r="E374" s="457"/>
      <c r="F374" s="457"/>
      <c r="G374" s="457"/>
      <c r="H374" s="457"/>
      <c r="I374" s="457"/>
      <c r="J374" s="457"/>
      <c r="K374" s="457"/>
      <c r="L374" s="457"/>
      <c r="M374" s="457"/>
    </row>
    <row r="375" spans="2:13" ht="15.75" customHeight="1">
      <c r="B375" s="457"/>
      <c r="C375" s="457"/>
      <c r="D375" s="457"/>
      <c r="E375" s="457"/>
      <c r="F375" s="457"/>
      <c r="G375" s="457"/>
      <c r="H375" s="457"/>
      <c r="I375" s="457"/>
      <c r="J375" s="457"/>
      <c r="K375" s="457"/>
      <c r="L375" s="457"/>
      <c r="M375" s="457"/>
    </row>
    <row r="376" spans="2:13" ht="15.75" customHeight="1">
      <c r="B376" s="457"/>
      <c r="C376" s="457"/>
      <c r="D376" s="457"/>
      <c r="E376" s="457"/>
      <c r="F376" s="457"/>
      <c r="G376" s="457"/>
      <c r="H376" s="457"/>
      <c r="I376" s="457"/>
      <c r="J376" s="457"/>
      <c r="K376" s="457"/>
      <c r="L376" s="457"/>
      <c r="M376" s="457"/>
    </row>
    <row r="377" spans="2:13" ht="15.75" customHeight="1">
      <c r="B377" s="457"/>
      <c r="C377" s="457"/>
      <c r="D377" s="457"/>
      <c r="E377" s="457"/>
      <c r="F377" s="457"/>
      <c r="G377" s="457"/>
      <c r="H377" s="457"/>
      <c r="I377" s="457"/>
      <c r="J377" s="457"/>
      <c r="K377" s="457"/>
      <c r="L377" s="457"/>
      <c r="M377" s="457"/>
    </row>
    <row r="378" spans="2:13" ht="15.75" customHeight="1">
      <c r="B378" s="457"/>
      <c r="C378" s="457"/>
      <c r="D378" s="457"/>
      <c r="E378" s="457"/>
      <c r="F378" s="457"/>
      <c r="G378" s="457"/>
      <c r="H378" s="457"/>
      <c r="I378" s="457"/>
      <c r="J378" s="457"/>
      <c r="K378" s="457"/>
      <c r="L378" s="457"/>
      <c r="M378" s="457"/>
    </row>
    <row r="379" spans="2:13" ht="15.75" customHeight="1">
      <c r="B379" s="457"/>
      <c r="C379" s="457"/>
      <c r="D379" s="457"/>
      <c r="E379" s="457"/>
      <c r="F379" s="457"/>
      <c r="G379" s="457"/>
      <c r="H379" s="457"/>
      <c r="I379" s="457"/>
      <c r="J379" s="457"/>
      <c r="K379" s="457"/>
      <c r="L379" s="457"/>
      <c r="M379" s="457"/>
    </row>
    <row r="380" spans="2:13" ht="15.75" customHeight="1">
      <c r="B380" s="457"/>
      <c r="C380" s="457"/>
      <c r="D380" s="457"/>
      <c r="E380" s="457"/>
      <c r="F380" s="457"/>
      <c r="G380" s="457"/>
      <c r="H380" s="457"/>
      <c r="I380" s="457"/>
      <c r="J380" s="457"/>
      <c r="K380" s="457"/>
      <c r="L380" s="457"/>
      <c r="M380" s="457"/>
    </row>
    <row r="381" spans="2:13" ht="15.75" customHeight="1">
      <c r="B381" s="457"/>
      <c r="C381" s="457"/>
      <c r="D381" s="457"/>
      <c r="E381" s="457"/>
      <c r="F381" s="457"/>
      <c r="G381" s="457"/>
      <c r="H381" s="457"/>
      <c r="I381" s="457"/>
      <c r="J381" s="457"/>
      <c r="K381" s="457"/>
      <c r="L381" s="457"/>
      <c r="M381" s="457"/>
    </row>
    <row r="382" spans="2:13" ht="15.75" customHeight="1">
      <c r="B382" s="457"/>
      <c r="C382" s="457"/>
      <c r="D382" s="457"/>
      <c r="E382" s="457"/>
      <c r="F382" s="457"/>
      <c r="G382" s="457"/>
      <c r="H382" s="457"/>
      <c r="I382" s="457"/>
      <c r="J382" s="457"/>
      <c r="K382" s="457"/>
      <c r="L382" s="457"/>
      <c r="M382" s="457"/>
    </row>
    <row r="383" spans="2:13" ht="15.75" customHeight="1">
      <c r="B383" s="457"/>
      <c r="C383" s="457"/>
      <c r="D383" s="457"/>
      <c r="E383" s="457"/>
      <c r="F383" s="457"/>
      <c r="G383" s="457"/>
      <c r="H383" s="457"/>
      <c r="I383" s="457"/>
      <c r="J383" s="457"/>
      <c r="K383" s="457"/>
      <c r="L383" s="457"/>
      <c r="M383" s="457"/>
    </row>
    <row r="384" spans="2:13" ht="15.75" customHeight="1">
      <c r="B384" s="457"/>
      <c r="C384" s="457"/>
      <c r="D384" s="457"/>
      <c r="E384" s="457"/>
      <c r="F384" s="457"/>
      <c r="G384" s="457"/>
      <c r="H384" s="457"/>
      <c r="I384" s="457"/>
      <c r="J384" s="457"/>
      <c r="K384" s="457"/>
      <c r="L384" s="457"/>
      <c r="M384" s="457"/>
    </row>
    <row r="385" spans="2:13" ht="15.75" customHeight="1">
      <c r="B385" s="457"/>
      <c r="C385" s="457"/>
      <c r="D385" s="457"/>
      <c r="E385" s="457"/>
      <c r="F385" s="457"/>
      <c r="G385" s="457"/>
      <c r="H385" s="457"/>
      <c r="I385" s="457"/>
      <c r="J385" s="457"/>
      <c r="K385" s="457"/>
      <c r="L385" s="457"/>
      <c r="M385" s="457"/>
    </row>
    <row r="386" spans="2:13" ht="15.75" customHeight="1">
      <c r="B386" s="457"/>
      <c r="C386" s="457"/>
      <c r="D386" s="457"/>
      <c r="E386" s="457"/>
      <c r="F386" s="457"/>
      <c r="G386" s="457"/>
      <c r="H386" s="457"/>
      <c r="I386" s="457"/>
      <c r="J386" s="457"/>
      <c r="K386" s="457"/>
      <c r="L386" s="457"/>
      <c r="M386" s="457"/>
    </row>
    <row r="387" spans="2:13" ht="15.75" customHeight="1">
      <c r="B387" s="457"/>
      <c r="C387" s="457"/>
      <c r="D387" s="457"/>
      <c r="E387" s="457"/>
      <c r="F387" s="457"/>
      <c r="G387" s="457"/>
      <c r="H387" s="457"/>
      <c r="I387" s="457"/>
      <c r="J387" s="457"/>
      <c r="K387" s="457"/>
      <c r="L387" s="457"/>
      <c r="M387" s="457"/>
    </row>
    <row r="388" spans="2:13" ht="15.75" customHeight="1">
      <c r="B388" s="457"/>
      <c r="C388" s="457"/>
      <c r="D388" s="457"/>
      <c r="E388" s="457"/>
      <c r="F388" s="457"/>
      <c r="G388" s="457"/>
      <c r="H388" s="457"/>
      <c r="I388" s="457"/>
      <c r="J388" s="457"/>
      <c r="K388" s="457"/>
      <c r="L388" s="457"/>
      <c r="M388" s="457"/>
    </row>
    <row r="389" spans="2:13" ht="15.75" customHeight="1">
      <c r="B389" s="457"/>
      <c r="C389" s="457"/>
      <c r="D389" s="457"/>
      <c r="E389" s="457"/>
      <c r="F389" s="457"/>
      <c r="G389" s="457"/>
      <c r="H389" s="457"/>
      <c r="I389" s="457"/>
      <c r="J389" s="457"/>
      <c r="K389" s="457"/>
      <c r="L389" s="457"/>
      <c r="M389" s="457"/>
    </row>
    <row r="390" spans="2:13" ht="15.75" customHeight="1">
      <c r="B390" s="457"/>
      <c r="C390" s="457"/>
      <c r="D390" s="457"/>
      <c r="E390" s="457"/>
      <c r="F390" s="457"/>
      <c r="G390" s="457"/>
      <c r="H390" s="457"/>
      <c r="I390" s="457"/>
      <c r="J390" s="457"/>
      <c r="K390" s="457"/>
      <c r="L390" s="457"/>
      <c r="M390" s="457"/>
    </row>
    <row r="391" spans="2:13" ht="15.75" customHeight="1">
      <c r="B391" s="457"/>
      <c r="C391" s="457"/>
      <c r="D391" s="457"/>
      <c r="E391" s="457"/>
      <c r="F391" s="457"/>
      <c r="G391" s="457"/>
      <c r="H391" s="457"/>
      <c r="I391" s="457"/>
      <c r="J391" s="457"/>
      <c r="K391" s="457"/>
      <c r="L391" s="457"/>
      <c r="M391" s="457"/>
    </row>
    <row r="392" spans="2:13" ht="15.75" customHeight="1">
      <c r="B392" s="457"/>
      <c r="C392" s="457"/>
      <c r="D392" s="457"/>
      <c r="E392" s="457"/>
      <c r="F392" s="457"/>
      <c r="G392" s="457"/>
      <c r="H392" s="457"/>
      <c r="I392" s="457"/>
      <c r="J392" s="457"/>
      <c r="K392" s="457"/>
      <c r="L392" s="457"/>
      <c r="M392" s="457"/>
    </row>
    <row r="393" spans="2:13" ht="15.75" customHeight="1">
      <c r="B393" s="457"/>
      <c r="C393" s="457"/>
      <c r="D393" s="457"/>
      <c r="E393" s="457"/>
      <c r="F393" s="457"/>
      <c r="G393" s="457"/>
      <c r="H393" s="457"/>
      <c r="I393" s="457"/>
      <c r="J393" s="457"/>
      <c r="K393" s="457"/>
      <c r="L393" s="457"/>
      <c r="M393" s="457"/>
    </row>
    <row r="394" spans="2:13" ht="15.75" customHeight="1">
      <c r="B394" s="457"/>
      <c r="C394" s="457"/>
      <c r="D394" s="457"/>
      <c r="E394" s="457"/>
      <c r="F394" s="457"/>
      <c r="G394" s="457"/>
      <c r="H394" s="457"/>
      <c r="I394" s="457"/>
      <c r="J394" s="457"/>
      <c r="K394" s="457"/>
      <c r="L394" s="457"/>
      <c r="M394" s="457"/>
    </row>
    <row r="395" spans="2:13" ht="15.75" customHeight="1">
      <c r="B395" s="457"/>
      <c r="C395" s="457"/>
      <c r="D395" s="457"/>
      <c r="E395" s="457"/>
      <c r="F395" s="457"/>
      <c r="G395" s="457"/>
      <c r="H395" s="457"/>
      <c r="I395" s="457"/>
      <c r="J395" s="457"/>
      <c r="K395" s="457"/>
      <c r="L395" s="457"/>
      <c r="M395" s="457"/>
    </row>
    <row r="396" spans="2:13" ht="15.75" customHeight="1">
      <c r="B396" s="457"/>
      <c r="C396" s="457"/>
      <c r="D396" s="457"/>
      <c r="E396" s="457"/>
      <c r="F396" s="457"/>
      <c r="G396" s="457"/>
      <c r="H396" s="457"/>
      <c r="I396" s="457"/>
      <c r="J396" s="457"/>
      <c r="K396" s="457"/>
      <c r="L396" s="457"/>
      <c r="M396" s="457"/>
    </row>
    <row r="397" spans="2:13" ht="15.75" customHeight="1">
      <c r="B397" s="457"/>
      <c r="C397" s="457"/>
      <c r="D397" s="457"/>
      <c r="E397" s="457"/>
      <c r="F397" s="457"/>
      <c r="G397" s="457"/>
      <c r="H397" s="457"/>
      <c r="I397" s="457"/>
      <c r="J397" s="457"/>
      <c r="K397" s="457"/>
      <c r="L397" s="457"/>
      <c r="M397" s="457"/>
    </row>
    <row r="398" spans="2:13" ht="15.75" customHeight="1">
      <c r="B398" s="457"/>
      <c r="C398" s="457"/>
      <c r="D398" s="457"/>
      <c r="E398" s="457"/>
      <c r="F398" s="457"/>
      <c r="G398" s="457"/>
      <c r="H398" s="457"/>
      <c r="I398" s="457"/>
      <c r="J398" s="457"/>
      <c r="K398" s="457"/>
      <c r="L398" s="457"/>
      <c r="M398" s="457"/>
    </row>
    <row r="399" spans="2:13" ht="15.75" customHeight="1">
      <c r="B399" s="457"/>
      <c r="C399" s="457"/>
      <c r="D399" s="457"/>
      <c r="E399" s="457"/>
      <c r="F399" s="457"/>
      <c r="G399" s="457"/>
      <c r="H399" s="457"/>
      <c r="I399" s="457"/>
      <c r="J399" s="457"/>
      <c r="K399" s="457"/>
      <c r="L399" s="457"/>
      <c r="M399" s="457"/>
    </row>
    <row r="400" spans="2:13" ht="15.75" customHeight="1">
      <c r="B400" s="457"/>
      <c r="C400" s="457"/>
      <c r="D400" s="457"/>
      <c r="E400" s="457"/>
      <c r="F400" s="457"/>
      <c r="G400" s="457"/>
      <c r="H400" s="457"/>
      <c r="I400" s="457"/>
      <c r="J400" s="457"/>
      <c r="K400" s="457"/>
      <c r="L400" s="457"/>
      <c r="M400" s="457"/>
    </row>
    <row r="401" spans="2:13" ht="15.75" customHeight="1">
      <c r="B401" s="457"/>
      <c r="C401" s="457"/>
      <c r="D401" s="457"/>
      <c r="E401" s="457"/>
      <c r="F401" s="457"/>
      <c r="G401" s="457"/>
      <c r="H401" s="457"/>
      <c r="I401" s="457"/>
      <c r="J401" s="457"/>
      <c r="K401" s="457"/>
      <c r="L401" s="457"/>
      <c r="M401" s="457"/>
    </row>
    <row r="402" spans="2:13" ht="15.75" customHeight="1">
      <c r="B402" s="457"/>
      <c r="C402" s="457"/>
      <c r="D402" s="457"/>
      <c r="E402" s="457"/>
      <c r="F402" s="457"/>
      <c r="G402" s="457"/>
      <c r="H402" s="457"/>
      <c r="I402" s="457"/>
      <c r="J402" s="457"/>
      <c r="K402" s="457"/>
      <c r="L402" s="457"/>
      <c r="M402" s="457"/>
    </row>
    <row r="403" spans="2:13" ht="15.75" customHeight="1">
      <c r="B403" s="457"/>
      <c r="C403" s="457"/>
      <c r="D403" s="457"/>
      <c r="E403" s="457"/>
      <c r="F403" s="457"/>
      <c r="G403" s="457"/>
      <c r="H403" s="457"/>
      <c r="I403" s="457"/>
      <c r="J403" s="457"/>
      <c r="K403" s="457"/>
      <c r="L403" s="457"/>
      <c r="M403" s="457"/>
    </row>
    <row r="404" spans="2:13" ht="15.75" customHeight="1">
      <c r="B404" s="457"/>
      <c r="C404" s="457"/>
      <c r="D404" s="457"/>
      <c r="E404" s="457"/>
      <c r="F404" s="457"/>
      <c r="G404" s="457"/>
      <c r="H404" s="457"/>
      <c r="I404" s="457"/>
      <c r="J404" s="457"/>
      <c r="K404" s="457"/>
      <c r="L404" s="457"/>
      <c r="M404" s="457"/>
    </row>
    <row r="405" spans="2:13" ht="15.75" customHeight="1">
      <c r="B405" s="457"/>
      <c r="C405" s="457"/>
      <c r="D405" s="457"/>
      <c r="E405" s="457"/>
      <c r="F405" s="457"/>
      <c r="G405" s="457"/>
      <c r="H405" s="457"/>
      <c r="I405" s="457"/>
      <c r="J405" s="457"/>
      <c r="K405" s="457"/>
      <c r="L405" s="457"/>
      <c r="M405" s="457"/>
    </row>
    <row r="406" spans="2:13" ht="15.75" customHeight="1">
      <c r="B406" s="457"/>
      <c r="C406" s="457"/>
      <c r="D406" s="457"/>
      <c r="E406" s="457"/>
      <c r="F406" s="457"/>
      <c r="G406" s="457"/>
      <c r="H406" s="457"/>
      <c r="I406" s="457"/>
      <c r="J406" s="457"/>
      <c r="K406" s="457"/>
      <c r="L406" s="457"/>
      <c r="M406" s="457"/>
    </row>
    <row r="407" spans="2:13" ht="15.75" customHeight="1">
      <c r="B407" s="457"/>
      <c r="C407" s="457"/>
      <c r="D407" s="457"/>
      <c r="E407" s="457"/>
      <c r="F407" s="457"/>
      <c r="G407" s="457"/>
      <c r="H407" s="457"/>
      <c r="I407" s="457"/>
      <c r="J407" s="457"/>
      <c r="K407" s="457"/>
      <c r="L407" s="457"/>
      <c r="M407" s="457"/>
    </row>
    <row r="408" spans="2:13" ht="15.75" customHeight="1">
      <c r="B408" s="457"/>
      <c r="C408" s="457"/>
      <c r="D408" s="457"/>
      <c r="E408" s="457"/>
      <c r="F408" s="457"/>
      <c r="G408" s="457"/>
      <c r="H408" s="457"/>
      <c r="I408" s="457"/>
      <c r="J408" s="457"/>
      <c r="K408" s="457"/>
      <c r="L408" s="457"/>
      <c r="M408" s="457"/>
    </row>
    <row r="409" spans="2:13" ht="15.75" customHeight="1">
      <c r="B409" s="457"/>
      <c r="C409" s="457"/>
      <c r="D409" s="457"/>
      <c r="E409" s="457"/>
      <c r="F409" s="457"/>
      <c r="G409" s="457"/>
      <c r="H409" s="457"/>
      <c r="I409" s="457"/>
      <c r="J409" s="457"/>
      <c r="K409" s="457"/>
      <c r="L409" s="457"/>
      <c r="M409" s="457"/>
    </row>
    <row r="410" spans="2:13" ht="15.75" customHeight="1">
      <c r="B410" s="457"/>
      <c r="C410" s="457"/>
      <c r="D410" s="457"/>
      <c r="E410" s="457"/>
      <c r="F410" s="457"/>
      <c r="G410" s="457"/>
      <c r="H410" s="457"/>
      <c r="I410" s="457"/>
      <c r="J410" s="457"/>
      <c r="K410" s="457"/>
      <c r="L410" s="457"/>
      <c r="M410" s="457"/>
    </row>
    <row r="411" spans="2:13" ht="15.75" customHeight="1">
      <c r="B411" s="457"/>
      <c r="C411" s="457"/>
      <c r="D411" s="457"/>
      <c r="E411" s="457"/>
      <c r="F411" s="457"/>
      <c r="G411" s="457"/>
      <c r="H411" s="457"/>
      <c r="I411" s="457"/>
      <c r="J411" s="457"/>
      <c r="K411" s="457"/>
      <c r="L411" s="457"/>
      <c r="M411" s="457"/>
    </row>
    <row r="412" spans="2:13" ht="15.75" customHeight="1">
      <c r="B412" s="457"/>
      <c r="C412" s="457"/>
      <c r="D412" s="457"/>
      <c r="E412" s="457"/>
      <c r="F412" s="457"/>
      <c r="G412" s="457"/>
      <c r="H412" s="457"/>
      <c r="I412" s="457"/>
      <c r="J412" s="457"/>
      <c r="K412" s="457"/>
      <c r="L412" s="457"/>
      <c r="M412" s="457"/>
    </row>
    <row r="413" spans="2:13" ht="15.75" customHeight="1">
      <c r="B413" s="457"/>
      <c r="C413" s="457"/>
      <c r="D413" s="457"/>
      <c r="E413" s="457"/>
      <c r="F413" s="457"/>
      <c r="G413" s="457"/>
      <c r="H413" s="457"/>
      <c r="I413" s="457"/>
      <c r="J413" s="457"/>
      <c r="K413" s="457"/>
      <c r="L413" s="457"/>
      <c r="M413" s="457"/>
    </row>
    <row r="414" spans="2:13" ht="15.75" customHeight="1">
      <c r="B414" s="457"/>
      <c r="C414" s="457"/>
      <c r="D414" s="457"/>
      <c r="E414" s="457"/>
      <c r="F414" s="457"/>
      <c r="G414" s="457"/>
      <c r="H414" s="457"/>
      <c r="I414" s="457"/>
      <c r="J414" s="457"/>
      <c r="K414" s="457"/>
      <c r="L414" s="457"/>
      <c r="M414" s="457"/>
    </row>
    <row r="415" spans="2:13" ht="15.75" customHeight="1">
      <c r="B415" s="457"/>
      <c r="C415" s="457"/>
      <c r="D415" s="457"/>
      <c r="E415" s="457"/>
      <c r="F415" s="457"/>
      <c r="G415" s="457"/>
      <c r="H415" s="457"/>
      <c r="I415" s="457"/>
      <c r="J415" s="457"/>
      <c r="K415" s="457"/>
      <c r="L415" s="457"/>
      <c r="M415" s="457"/>
    </row>
    <row r="416" spans="2:13" ht="15.75" customHeight="1">
      <c r="B416" s="457"/>
      <c r="C416" s="457"/>
      <c r="D416" s="457"/>
      <c r="E416" s="457"/>
      <c r="F416" s="457"/>
      <c r="G416" s="457"/>
      <c r="H416" s="457"/>
      <c r="I416" s="457"/>
      <c r="J416" s="457"/>
      <c r="K416" s="457"/>
      <c r="L416" s="457"/>
      <c r="M416" s="457"/>
    </row>
    <row r="417" spans="2:13" ht="15.75" customHeight="1">
      <c r="B417" s="457"/>
      <c r="C417" s="457"/>
      <c r="D417" s="457"/>
      <c r="E417" s="457"/>
      <c r="F417" s="457"/>
      <c r="G417" s="457"/>
      <c r="H417" s="457"/>
      <c r="I417" s="457"/>
      <c r="J417" s="457"/>
      <c r="K417" s="457"/>
      <c r="L417" s="457"/>
      <c r="M417" s="457"/>
    </row>
    <row r="418" spans="2:13" ht="15.75" customHeight="1">
      <c r="B418" s="457"/>
      <c r="C418" s="457"/>
      <c r="D418" s="457"/>
      <c r="E418" s="457"/>
      <c r="F418" s="457"/>
      <c r="G418" s="457"/>
      <c r="H418" s="457"/>
      <c r="I418" s="457"/>
      <c r="J418" s="457"/>
      <c r="K418" s="457"/>
      <c r="L418" s="457"/>
      <c r="M418" s="457"/>
    </row>
    <row r="419" spans="2:13" ht="15.75" customHeight="1">
      <c r="B419" s="457"/>
      <c r="C419" s="457"/>
      <c r="D419" s="457"/>
      <c r="E419" s="457"/>
      <c r="F419" s="457"/>
      <c r="G419" s="457"/>
      <c r="H419" s="457"/>
      <c r="I419" s="457"/>
      <c r="J419" s="457"/>
      <c r="K419" s="457"/>
      <c r="L419" s="457"/>
      <c r="M419" s="457"/>
    </row>
    <row r="420" spans="2:13" ht="15.75" customHeight="1">
      <c r="B420" s="457"/>
      <c r="C420" s="457"/>
      <c r="D420" s="457"/>
      <c r="E420" s="457"/>
      <c r="F420" s="457"/>
      <c r="G420" s="457"/>
      <c r="H420" s="457"/>
      <c r="I420" s="457"/>
      <c r="J420" s="457"/>
      <c r="K420" s="457"/>
      <c r="L420" s="457"/>
      <c r="M420" s="457"/>
    </row>
    <row r="421" spans="2:13" ht="15.75" customHeight="1">
      <c r="B421" s="457"/>
      <c r="C421" s="457"/>
      <c r="D421" s="457"/>
      <c r="E421" s="457"/>
      <c r="F421" s="457"/>
      <c r="G421" s="457"/>
      <c r="H421" s="457"/>
      <c r="I421" s="457"/>
      <c r="J421" s="457"/>
      <c r="K421" s="457"/>
      <c r="L421" s="457"/>
      <c r="M421" s="457"/>
    </row>
    <row r="422" spans="2:13" ht="15.75" customHeight="1">
      <c r="B422" s="457"/>
      <c r="C422" s="457"/>
      <c r="D422" s="457"/>
      <c r="E422" s="457"/>
      <c r="F422" s="457"/>
      <c r="G422" s="457"/>
      <c r="H422" s="457"/>
      <c r="I422" s="457"/>
      <c r="J422" s="457"/>
      <c r="K422" s="457"/>
      <c r="L422" s="457"/>
      <c r="M422" s="457"/>
    </row>
    <row r="423" spans="2:13" ht="15.75" customHeight="1">
      <c r="B423" s="457"/>
      <c r="C423" s="457"/>
      <c r="D423" s="457"/>
      <c r="E423" s="457"/>
      <c r="F423" s="457"/>
      <c r="G423" s="457"/>
      <c r="H423" s="457"/>
      <c r="I423" s="457"/>
      <c r="J423" s="457"/>
      <c r="K423" s="457"/>
      <c r="L423" s="457"/>
      <c r="M423" s="457"/>
    </row>
    <row r="424" spans="2:13" ht="15.75" customHeight="1">
      <c r="B424" s="457"/>
      <c r="C424" s="457"/>
      <c r="D424" s="457"/>
      <c r="E424" s="457"/>
      <c r="F424" s="457"/>
      <c r="G424" s="457"/>
      <c r="H424" s="457"/>
      <c r="I424" s="457"/>
      <c r="J424" s="457"/>
      <c r="K424" s="457"/>
      <c r="L424" s="457"/>
      <c r="M424" s="457"/>
    </row>
    <row r="425" spans="2:13" ht="15.75" customHeight="1">
      <c r="B425" s="457"/>
      <c r="C425" s="457"/>
      <c r="D425" s="457"/>
      <c r="E425" s="457"/>
      <c r="F425" s="457"/>
      <c r="G425" s="457"/>
      <c r="H425" s="457"/>
      <c r="I425" s="457"/>
      <c r="J425" s="457"/>
      <c r="K425" s="457"/>
      <c r="L425" s="457"/>
      <c r="M425" s="457"/>
    </row>
    <row r="426" spans="2:13" ht="15.75" customHeight="1">
      <c r="B426" s="457"/>
      <c r="C426" s="457"/>
      <c r="D426" s="457"/>
      <c r="E426" s="457"/>
      <c r="F426" s="457"/>
      <c r="G426" s="457"/>
      <c r="H426" s="457"/>
      <c r="I426" s="457"/>
      <c r="J426" s="457"/>
      <c r="K426" s="457"/>
      <c r="L426" s="457"/>
      <c r="M426" s="457"/>
    </row>
    <row r="427" spans="2:13" ht="15.75" customHeight="1">
      <c r="B427" s="457"/>
      <c r="C427" s="457"/>
      <c r="D427" s="457"/>
      <c r="E427" s="457"/>
      <c r="F427" s="457"/>
      <c r="G427" s="457"/>
      <c r="H427" s="457"/>
      <c r="I427" s="457"/>
      <c r="J427" s="457"/>
      <c r="K427" s="457"/>
      <c r="L427" s="457"/>
      <c r="M427" s="457"/>
    </row>
    <row r="428" spans="2:13" ht="15.75" customHeight="1">
      <c r="B428" s="457"/>
      <c r="C428" s="457"/>
      <c r="D428" s="457"/>
      <c r="E428" s="457"/>
      <c r="F428" s="457"/>
      <c r="G428" s="457"/>
      <c r="H428" s="457"/>
      <c r="I428" s="457"/>
      <c r="J428" s="457"/>
      <c r="K428" s="457"/>
      <c r="L428" s="457"/>
      <c r="M428" s="457"/>
    </row>
    <row r="429" spans="2:13" ht="15.75" customHeight="1">
      <c r="B429" s="457"/>
      <c r="C429" s="457"/>
      <c r="D429" s="457"/>
      <c r="E429" s="457"/>
      <c r="F429" s="457"/>
      <c r="G429" s="457"/>
      <c r="H429" s="457"/>
      <c r="I429" s="457"/>
      <c r="J429" s="457"/>
      <c r="K429" s="457"/>
      <c r="L429" s="457"/>
      <c r="M429" s="457"/>
    </row>
    <row r="430" spans="2:13" ht="15.75" customHeight="1">
      <c r="B430" s="457"/>
      <c r="C430" s="457"/>
      <c r="D430" s="457"/>
      <c r="E430" s="457"/>
      <c r="F430" s="457"/>
      <c r="G430" s="457"/>
      <c r="H430" s="457"/>
      <c r="I430" s="457"/>
      <c r="J430" s="457"/>
      <c r="K430" s="457"/>
      <c r="L430" s="457"/>
      <c r="M430" s="457"/>
    </row>
    <row r="431" spans="2:13" ht="15.75" customHeight="1">
      <c r="B431" s="457"/>
      <c r="C431" s="457"/>
      <c r="D431" s="457"/>
      <c r="E431" s="457"/>
      <c r="F431" s="457"/>
      <c r="G431" s="457"/>
      <c r="H431" s="457"/>
      <c r="I431" s="457"/>
      <c r="J431" s="457"/>
      <c r="K431" s="457"/>
      <c r="L431" s="457"/>
      <c r="M431" s="457"/>
    </row>
    <row r="432" spans="2:13" ht="15.75" customHeight="1">
      <c r="B432" s="457"/>
      <c r="C432" s="457"/>
      <c r="D432" s="457"/>
      <c r="E432" s="457"/>
      <c r="F432" s="457"/>
      <c r="G432" s="457"/>
      <c r="H432" s="457"/>
      <c r="I432" s="457"/>
      <c r="J432" s="457"/>
      <c r="K432" s="457"/>
      <c r="L432" s="457"/>
      <c r="M432" s="457"/>
    </row>
    <row r="433" spans="2:13" ht="15.75" customHeight="1">
      <c r="B433" s="457"/>
      <c r="C433" s="457"/>
      <c r="D433" s="457"/>
      <c r="E433" s="457"/>
      <c r="F433" s="457"/>
      <c r="G433" s="457"/>
      <c r="H433" s="457"/>
      <c r="I433" s="457"/>
      <c r="J433" s="457"/>
      <c r="K433" s="457"/>
      <c r="L433" s="457"/>
      <c r="M433" s="457"/>
    </row>
    <row r="434" spans="2:13" ht="15.75" customHeight="1">
      <c r="B434" s="457"/>
      <c r="C434" s="457"/>
      <c r="D434" s="457"/>
      <c r="E434" s="457"/>
      <c r="F434" s="457"/>
      <c r="G434" s="457"/>
      <c r="H434" s="457"/>
      <c r="I434" s="457"/>
      <c r="J434" s="457"/>
      <c r="K434" s="457"/>
      <c r="L434" s="457"/>
      <c r="M434" s="457"/>
    </row>
    <row r="435" spans="2:13" ht="15.75" customHeight="1">
      <c r="B435" s="457"/>
      <c r="C435" s="457"/>
      <c r="D435" s="457"/>
      <c r="E435" s="457"/>
      <c r="F435" s="457"/>
      <c r="G435" s="457"/>
      <c r="H435" s="457"/>
      <c r="I435" s="457"/>
      <c r="J435" s="457"/>
      <c r="K435" s="457"/>
      <c r="L435" s="457"/>
      <c r="M435" s="457"/>
    </row>
    <row r="436" spans="2:13" ht="15.75" customHeight="1">
      <c r="B436" s="457"/>
      <c r="C436" s="457"/>
      <c r="D436" s="457"/>
      <c r="E436" s="457"/>
      <c r="F436" s="457"/>
      <c r="G436" s="457"/>
      <c r="H436" s="457"/>
      <c r="I436" s="457"/>
      <c r="J436" s="457"/>
      <c r="K436" s="457"/>
      <c r="L436" s="457"/>
      <c r="M436" s="457"/>
    </row>
    <row r="437" spans="2:13" ht="15.75" customHeight="1">
      <c r="B437" s="457"/>
      <c r="C437" s="457"/>
      <c r="D437" s="457"/>
      <c r="E437" s="457"/>
      <c r="F437" s="457"/>
      <c r="G437" s="457"/>
      <c r="H437" s="457"/>
      <c r="I437" s="457"/>
      <c r="J437" s="457"/>
      <c r="K437" s="457"/>
      <c r="L437" s="457"/>
      <c r="M437" s="457"/>
    </row>
    <row r="438" spans="2:13" ht="15.75" customHeight="1">
      <c r="B438" s="457"/>
      <c r="C438" s="457"/>
      <c r="D438" s="457"/>
      <c r="E438" s="457"/>
      <c r="F438" s="457"/>
      <c r="G438" s="457"/>
      <c r="H438" s="457"/>
      <c r="I438" s="457"/>
      <c r="J438" s="457"/>
      <c r="K438" s="457"/>
      <c r="L438" s="457"/>
      <c r="M438" s="457"/>
    </row>
    <row r="439" spans="2:13" ht="15.75" customHeight="1">
      <c r="B439" s="457"/>
      <c r="C439" s="457"/>
      <c r="D439" s="457"/>
      <c r="E439" s="457"/>
      <c r="F439" s="457"/>
      <c r="G439" s="457"/>
      <c r="H439" s="457"/>
      <c r="I439" s="457"/>
      <c r="J439" s="457"/>
      <c r="K439" s="457"/>
      <c r="L439" s="457"/>
      <c r="M439" s="457"/>
    </row>
    <row r="440" spans="2:13" ht="15.75" customHeight="1">
      <c r="B440" s="457"/>
      <c r="C440" s="457"/>
      <c r="D440" s="457"/>
      <c r="E440" s="457"/>
      <c r="F440" s="457"/>
      <c r="G440" s="457"/>
      <c r="H440" s="457"/>
      <c r="I440" s="457"/>
      <c r="J440" s="457"/>
      <c r="K440" s="457"/>
      <c r="L440" s="457"/>
      <c r="M440" s="457"/>
    </row>
    <row r="441" spans="2:13" ht="15.75" customHeight="1">
      <c r="B441" s="457"/>
      <c r="C441" s="457"/>
      <c r="D441" s="457"/>
      <c r="E441" s="457"/>
      <c r="F441" s="457"/>
      <c r="G441" s="457"/>
      <c r="H441" s="457"/>
      <c r="I441" s="457"/>
      <c r="J441" s="457"/>
      <c r="K441" s="457"/>
      <c r="L441" s="457"/>
      <c r="M441" s="457"/>
    </row>
    <row r="442" spans="2:13" ht="15.75" customHeight="1">
      <c r="B442" s="457"/>
      <c r="C442" s="457"/>
      <c r="D442" s="457"/>
      <c r="E442" s="457"/>
      <c r="F442" s="457"/>
      <c r="G442" s="457"/>
      <c r="H442" s="457"/>
      <c r="I442" s="457"/>
      <c r="J442" s="457"/>
      <c r="K442" s="457"/>
      <c r="L442" s="457"/>
      <c r="M442" s="457"/>
    </row>
    <row r="443" spans="2:13" ht="15.75" customHeight="1">
      <c r="B443" s="457"/>
      <c r="C443" s="457"/>
      <c r="D443" s="457"/>
      <c r="E443" s="457"/>
      <c r="F443" s="457"/>
      <c r="G443" s="457"/>
      <c r="H443" s="457"/>
      <c r="I443" s="457"/>
      <c r="J443" s="457"/>
      <c r="K443" s="457"/>
      <c r="L443" s="457"/>
      <c r="M443" s="457"/>
    </row>
    <row r="444" spans="2:13" ht="15.75" customHeight="1">
      <c r="B444" s="457"/>
      <c r="C444" s="457"/>
      <c r="D444" s="457"/>
      <c r="E444" s="457"/>
      <c r="F444" s="457"/>
      <c r="G444" s="457"/>
      <c r="H444" s="457"/>
      <c r="I444" s="457"/>
      <c r="J444" s="457"/>
      <c r="K444" s="457"/>
      <c r="L444" s="457"/>
      <c r="M444" s="457"/>
    </row>
    <row r="445" spans="2:13" ht="15.75" customHeight="1">
      <c r="B445" s="457"/>
      <c r="C445" s="457"/>
      <c r="D445" s="457"/>
      <c r="E445" s="457"/>
      <c r="F445" s="457"/>
      <c r="G445" s="457"/>
      <c r="H445" s="457"/>
      <c r="I445" s="457"/>
      <c r="J445" s="457"/>
      <c r="K445" s="457"/>
      <c r="L445" s="457"/>
      <c r="M445" s="457"/>
    </row>
    <row r="446" spans="2:13" ht="15.75" customHeight="1">
      <c r="B446" s="457"/>
      <c r="C446" s="457"/>
      <c r="D446" s="457"/>
      <c r="E446" s="457"/>
      <c r="F446" s="457"/>
      <c r="G446" s="457"/>
      <c r="H446" s="457"/>
      <c r="I446" s="457"/>
      <c r="J446" s="457"/>
      <c r="K446" s="457"/>
      <c r="L446" s="457"/>
      <c r="M446" s="457"/>
    </row>
    <row r="447" spans="2:13" ht="15.75" customHeight="1">
      <c r="B447" s="457"/>
      <c r="C447" s="457"/>
      <c r="D447" s="457"/>
      <c r="E447" s="457"/>
      <c r="F447" s="457"/>
      <c r="G447" s="457"/>
      <c r="H447" s="457"/>
      <c r="I447" s="457"/>
      <c r="J447" s="457"/>
      <c r="K447" s="457"/>
      <c r="L447" s="457"/>
      <c r="M447" s="457"/>
    </row>
    <row r="448" spans="2:13" ht="15.75" customHeight="1">
      <c r="B448" s="457"/>
      <c r="C448" s="457"/>
      <c r="D448" s="457"/>
      <c r="E448" s="457"/>
      <c r="F448" s="457"/>
      <c r="G448" s="457"/>
      <c r="H448" s="457"/>
      <c r="I448" s="457"/>
      <c r="J448" s="457"/>
      <c r="K448" s="457"/>
      <c r="L448" s="457"/>
      <c r="M448" s="457"/>
    </row>
    <row r="449" spans="2:13" ht="15.75" customHeight="1">
      <c r="B449" s="457"/>
      <c r="C449" s="457"/>
      <c r="D449" s="457"/>
      <c r="E449" s="457"/>
      <c r="F449" s="457"/>
      <c r="G449" s="457"/>
      <c r="H449" s="457"/>
      <c r="I449" s="457"/>
      <c r="J449" s="457"/>
      <c r="K449" s="457"/>
      <c r="L449" s="457"/>
      <c r="M449" s="457"/>
    </row>
    <row r="450" spans="2:13" ht="15.75" customHeight="1">
      <c r="B450" s="457"/>
      <c r="C450" s="457"/>
      <c r="D450" s="457"/>
      <c r="E450" s="457"/>
      <c r="F450" s="457"/>
      <c r="G450" s="457"/>
      <c r="H450" s="457"/>
      <c r="I450" s="457"/>
      <c r="J450" s="457"/>
      <c r="K450" s="457"/>
      <c r="L450" s="457"/>
      <c r="M450" s="457"/>
    </row>
    <row r="451" spans="2:13" ht="15.75" customHeight="1">
      <c r="B451" s="457"/>
      <c r="C451" s="457"/>
      <c r="D451" s="457"/>
      <c r="E451" s="457"/>
      <c r="F451" s="457"/>
      <c r="G451" s="457"/>
      <c r="H451" s="457"/>
      <c r="I451" s="457"/>
      <c r="J451" s="457"/>
      <c r="K451" s="457"/>
      <c r="L451" s="457"/>
      <c r="M451" s="457"/>
    </row>
    <row r="452" spans="2:13" ht="15.75" customHeight="1">
      <c r="B452" s="457"/>
      <c r="C452" s="457"/>
      <c r="D452" s="457"/>
      <c r="E452" s="457"/>
      <c r="F452" s="457"/>
      <c r="G452" s="457"/>
      <c r="H452" s="457"/>
      <c r="I452" s="457"/>
      <c r="J452" s="457"/>
      <c r="K452" s="457"/>
      <c r="L452" s="457"/>
      <c r="M452" s="457"/>
    </row>
    <row r="453" spans="2:13" ht="15.75" customHeight="1">
      <c r="B453" s="457"/>
      <c r="C453" s="457"/>
      <c r="D453" s="457"/>
      <c r="E453" s="457"/>
      <c r="F453" s="457"/>
      <c r="G453" s="457"/>
      <c r="H453" s="457"/>
      <c r="I453" s="457"/>
      <c r="J453" s="457"/>
      <c r="K453" s="457"/>
      <c r="L453" s="457"/>
      <c r="M453" s="457"/>
    </row>
    <row r="454" spans="2:13" ht="15.75" customHeight="1">
      <c r="B454" s="457"/>
      <c r="C454" s="457"/>
      <c r="D454" s="457"/>
      <c r="E454" s="457"/>
      <c r="F454" s="457"/>
      <c r="G454" s="457"/>
      <c r="H454" s="457"/>
      <c r="I454" s="457"/>
      <c r="J454" s="457"/>
      <c r="K454" s="457"/>
      <c r="L454" s="457"/>
      <c r="M454" s="457"/>
    </row>
    <row r="455" spans="2:13" ht="15.75" customHeight="1">
      <c r="B455" s="457"/>
      <c r="C455" s="457"/>
      <c r="D455" s="457"/>
      <c r="E455" s="457"/>
      <c r="F455" s="457"/>
      <c r="G455" s="457"/>
      <c r="H455" s="457"/>
      <c r="I455" s="457"/>
      <c r="J455" s="457"/>
      <c r="K455" s="457"/>
      <c r="L455" s="457"/>
      <c r="M455" s="457"/>
    </row>
    <row r="456" spans="2:13" ht="15.75" customHeight="1">
      <c r="B456" s="457"/>
      <c r="C456" s="457"/>
      <c r="D456" s="457"/>
      <c r="E456" s="457"/>
      <c r="F456" s="457"/>
      <c r="G456" s="457"/>
      <c r="H456" s="457"/>
      <c r="I456" s="457"/>
      <c r="J456" s="457"/>
      <c r="K456" s="457"/>
      <c r="L456" s="457"/>
      <c r="M456" s="457"/>
    </row>
    <row r="457" spans="2:13" ht="15.75" customHeight="1">
      <c r="B457" s="457"/>
      <c r="C457" s="457"/>
      <c r="D457" s="457"/>
      <c r="E457" s="457"/>
      <c r="F457" s="457"/>
      <c r="G457" s="457"/>
      <c r="H457" s="457"/>
      <c r="I457" s="457"/>
      <c r="J457" s="457"/>
      <c r="K457" s="457"/>
      <c r="L457" s="457"/>
      <c r="M457" s="457"/>
    </row>
    <row r="458" spans="2:13" ht="15.75" customHeight="1">
      <c r="B458" s="457"/>
      <c r="C458" s="457"/>
      <c r="D458" s="457"/>
      <c r="E458" s="457"/>
      <c r="F458" s="457"/>
      <c r="G458" s="457"/>
      <c r="H458" s="457"/>
      <c r="I458" s="457"/>
      <c r="J458" s="457"/>
      <c r="K458" s="457"/>
      <c r="L458" s="457"/>
      <c r="M458" s="457"/>
    </row>
    <row r="459" spans="2:13" ht="15.75" customHeight="1">
      <c r="B459" s="457"/>
      <c r="C459" s="457"/>
      <c r="D459" s="457"/>
      <c r="E459" s="457"/>
      <c r="F459" s="457"/>
      <c r="G459" s="457"/>
      <c r="H459" s="457"/>
      <c r="I459" s="457"/>
      <c r="J459" s="457"/>
      <c r="K459" s="457"/>
      <c r="L459" s="457"/>
      <c r="M459" s="457"/>
    </row>
    <row r="460" spans="2:13" ht="15.75" customHeight="1">
      <c r="B460" s="457"/>
      <c r="C460" s="457"/>
      <c r="D460" s="457"/>
      <c r="E460" s="457"/>
      <c r="F460" s="457"/>
      <c r="G460" s="457"/>
      <c r="H460" s="457"/>
      <c r="I460" s="457"/>
      <c r="J460" s="457"/>
      <c r="K460" s="457"/>
      <c r="L460" s="457"/>
      <c r="M460" s="457"/>
    </row>
    <row r="461" spans="2:13" ht="15.75" customHeight="1">
      <c r="B461" s="457"/>
      <c r="C461" s="457"/>
      <c r="D461" s="457"/>
      <c r="E461" s="457"/>
      <c r="F461" s="457"/>
      <c r="G461" s="457"/>
      <c r="H461" s="457"/>
      <c r="I461" s="457"/>
      <c r="J461" s="457"/>
      <c r="K461" s="457"/>
      <c r="L461" s="457"/>
      <c r="M461" s="457"/>
    </row>
    <row r="462" spans="2:13" ht="15.75" customHeight="1">
      <c r="B462" s="457"/>
      <c r="C462" s="457"/>
      <c r="D462" s="457"/>
      <c r="E462" s="457"/>
      <c r="F462" s="457"/>
      <c r="G462" s="457"/>
      <c r="H462" s="457"/>
      <c r="I462" s="457"/>
      <c r="J462" s="457"/>
      <c r="K462" s="457"/>
      <c r="L462" s="457"/>
      <c r="M462" s="457"/>
    </row>
    <row r="463" spans="2:13" ht="15.75" customHeight="1">
      <c r="B463" s="457"/>
      <c r="C463" s="457"/>
      <c r="D463" s="457"/>
      <c r="E463" s="457"/>
      <c r="F463" s="457"/>
      <c r="G463" s="457"/>
      <c r="H463" s="457"/>
      <c r="I463" s="457"/>
      <c r="J463" s="457"/>
      <c r="K463" s="457"/>
      <c r="L463" s="457"/>
      <c r="M463" s="457"/>
    </row>
    <row r="464" spans="2:13" ht="15.75" customHeight="1">
      <c r="B464" s="457"/>
      <c r="C464" s="457"/>
      <c r="D464" s="457"/>
      <c r="E464" s="457"/>
      <c r="F464" s="457"/>
      <c r="G464" s="457"/>
      <c r="H464" s="457"/>
      <c r="I464" s="457"/>
      <c r="J464" s="457"/>
      <c r="K464" s="457"/>
      <c r="L464" s="457"/>
      <c r="M464" s="457"/>
    </row>
    <row r="465" spans="2:13" ht="15.75" customHeight="1">
      <c r="B465" s="457"/>
      <c r="C465" s="457"/>
      <c r="D465" s="457"/>
      <c r="E465" s="457"/>
      <c r="F465" s="457"/>
      <c r="G465" s="457"/>
      <c r="H465" s="457"/>
      <c r="I465" s="457"/>
      <c r="J465" s="457"/>
      <c r="K465" s="457"/>
      <c r="L465" s="457"/>
      <c r="M465" s="457"/>
    </row>
    <row r="466" spans="2:13" ht="15.75" customHeight="1">
      <c r="B466" s="457"/>
      <c r="C466" s="457"/>
      <c r="D466" s="457"/>
      <c r="E466" s="457"/>
      <c r="F466" s="457"/>
      <c r="G466" s="457"/>
      <c r="H466" s="457"/>
      <c r="I466" s="457"/>
      <c r="J466" s="457"/>
      <c r="K466" s="457"/>
      <c r="L466" s="457"/>
      <c r="M466" s="457"/>
    </row>
    <row r="467" spans="2:13" ht="15.75" customHeight="1">
      <c r="B467" s="457"/>
      <c r="C467" s="457"/>
      <c r="D467" s="457"/>
      <c r="E467" s="457"/>
      <c r="F467" s="457"/>
      <c r="G467" s="457"/>
      <c r="H467" s="457"/>
      <c r="I467" s="457"/>
      <c r="J467" s="457"/>
      <c r="K467" s="457"/>
      <c r="L467" s="457"/>
      <c r="M467" s="457"/>
    </row>
    <row r="468" spans="2:13" ht="15.75" customHeight="1">
      <c r="B468" s="457"/>
      <c r="C468" s="457"/>
      <c r="D468" s="457"/>
      <c r="E468" s="457"/>
      <c r="F468" s="457"/>
      <c r="G468" s="457"/>
      <c r="H468" s="457"/>
      <c r="I468" s="457"/>
      <c r="J468" s="457"/>
      <c r="K468" s="457"/>
      <c r="L468" s="457"/>
      <c r="M468" s="457"/>
    </row>
    <row r="469" spans="2:13" ht="15.75" customHeight="1">
      <c r="B469" s="457"/>
      <c r="C469" s="457"/>
      <c r="D469" s="457"/>
      <c r="E469" s="457"/>
      <c r="F469" s="457"/>
      <c r="G469" s="457"/>
      <c r="H469" s="457"/>
      <c r="I469" s="457"/>
      <c r="J469" s="457"/>
      <c r="K469" s="457"/>
      <c r="L469" s="457"/>
      <c r="M469" s="457"/>
    </row>
    <row r="470" spans="2:13" ht="15.75" customHeight="1">
      <c r="B470" s="457"/>
      <c r="C470" s="457"/>
      <c r="D470" s="457"/>
      <c r="E470" s="457"/>
      <c r="F470" s="457"/>
      <c r="G470" s="457"/>
      <c r="H470" s="457"/>
      <c r="I470" s="457"/>
      <c r="J470" s="457"/>
      <c r="K470" s="457"/>
      <c r="L470" s="457"/>
      <c r="M470" s="457"/>
    </row>
    <row r="471" spans="2:13" ht="15.75" customHeight="1">
      <c r="B471" s="457"/>
      <c r="C471" s="457"/>
      <c r="D471" s="457"/>
      <c r="E471" s="457"/>
      <c r="F471" s="457"/>
      <c r="G471" s="457"/>
      <c r="H471" s="457"/>
      <c r="I471" s="457"/>
      <c r="J471" s="457"/>
      <c r="K471" s="457"/>
      <c r="L471" s="457"/>
      <c r="M471" s="457"/>
    </row>
    <row r="472" spans="2:13" ht="15.75" customHeight="1">
      <c r="B472" s="457"/>
      <c r="C472" s="457"/>
      <c r="D472" s="457"/>
      <c r="E472" s="457"/>
      <c r="F472" s="457"/>
      <c r="G472" s="457"/>
      <c r="H472" s="457"/>
      <c r="I472" s="457"/>
      <c r="J472" s="457"/>
      <c r="K472" s="457"/>
      <c r="L472" s="457"/>
      <c r="M472" s="457"/>
    </row>
    <row r="473" spans="2:13" ht="15.75" customHeight="1">
      <c r="B473" s="457"/>
      <c r="C473" s="457"/>
      <c r="D473" s="457"/>
      <c r="E473" s="457"/>
      <c r="F473" s="457"/>
      <c r="G473" s="457"/>
      <c r="H473" s="457"/>
      <c r="I473" s="457"/>
      <c r="J473" s="457"/>
      <c r="K473" s="457"/>
      <c r="L473" s="457"/>
      <c r="M473" s="457"/>
    </row>
    <row r="474" spans="2:13" ht="15.75" customHeight="1">
      <c r="B474" s="457"/>
      <c r="C474" s="457"/>
      <c r="D474" s="457"/>
      <c r="E474" s="457"/>
      <c r="F474" s="457"/>
      <c r="G474" s="457"/>
      <c r="H474" s="457"/>
      <c r="I474" s="457"/>
      <c r="J474" s="457"/>
      <c r="K474" s="457"/>
      <c r="L474" s="457"/>
      <c r="M474" s="457"/>
    </row>
    <row r="475" spans="2:13" ht="15.75" customHeight="1">
      <c r="B475" s="457"/>
      <c r="C475" s="457"/>
      <c r="D475" s="457"/>
      <c r="E475" s="457"/>
      <c r="F475" s="457"/>
      <c r="G475" s="457"/>
      <c r="H475" s="457"/>
      <c r="I475" s="457"/>
      <c r="J475" s="457"/>
      <c r="K475" s="457"/>
      <c r="L475" s="457"/>
      <c r="M475" s="457"/>
    </row>
    <row r="476" spans="2:13" ht="15.75" customHeight="1">
      <c r="B476" s="457"/>
      <c r="C476" s="457"/>
      <c r="D476" s="457"/>
      <c r="E476" s="457"/>
      <c r="F476" s="457"/>
      <c r="G476" s="457"/>
      <c r="H476" s="457"/>
      <c r="I476" s="457"/>
      <c r="J476" s="457"/>
      <c r="K476" s="457"/>
      <c r="L476" s="457"/>
      <c r="M476" s="457"/>
    </row>
    <row r="477" spans="2:13" ht="15.75" customHeight="1">
      <c r="B477" s="457"/>
      <c r="C477" s="457"/>
      <c r="D477" s="457"/>
      <c r="E477" s="457"/>
      <c r="F477" s="457"/>
      <c r="G477" s="457"/>
      <c r="H477" s="457"/>
      <c r="I477" s="457"/>
      <c r="J477" s="457"/>
      <c r="K477" s="457"/>
      <c r="L477" s="457"/>
      <c r="M477" s="457"/>
    </row>
    <row r="478" spans="2:13" ht="15.75" customHeight="1">
      <c r="B478" s="457"/>
      <c r="C478" s="457"/>
      <c r="D478" s="457"/>
      <c r="E478" s="457"/>
      <c r="F478" s="457"/>
      <c r="G478" s="457"/>
      <c r="H478" s="457"/>
      <c r="I478" s="457"/>
      <c r="J478" s="457"/>
      <c r="K478" s="457"/>
      <c r="L478" s="457"/>
      <c r="M478" s="457"/>
    </row>
    <row r="479" spans="2:13" ht="15.75" customHeight="1">
      <c r="B479" s="457"/>
      <c r="C479" s="457"/>
      <c r="D479" s="457"/>
      <c r="E479" s="457"/>
      <c r="F479" s="457"/>
      <c r="G479" s="457"/>
      <c r="H479" s="457"/>
      <c r="I479" s="457"/>
      <c r="J479" s="457"/>
      <c r="K479" s="457"/>
      <c r="L479" s="457"/>
      <c r="M479" s="457"/>
    </row>
    <row r="480" spans="2:13" ht="15.75" customHeight="1">
      <c r="B480" s="457"/>
      <c r="C480" s="457"/>
      <c r="D480" s="457"/>
      <c r="E480" s="457"/>
      <c r="F480" s="457"/>
      <c r="G480" s="457"/>
      <c r="H480" s="457"/>
      <c r="I480" s="457"/>
      <c r="J480" s="457"/>
      <c r="K480" s="457"/>
      <c r="L480" s="457"/>
      <c r="M480" s="457"/>
    </row>
    <row r="481" spans="2:13" ht="15.75" customHeight="1">
      <c r="B481" s="457"/>
      <c r="C481" s="457"/>
      <c r="D481" s="457"/>
      <c r="E481" s="457"/>
      <c r="F481" s="457"/>
      <c r="G481" s="457"/>
      <c r="H481" s="457"/>
      <c r="I481" s="457"/>
      <c r="J481" s="457"/>
      <c r="K481" s="457"/>
      <c r="L481" s="457"/>
      <c r="M481" s="457"/>
    </row>
    <row r="482" spans="2:13" ht="15.75" customHeight="1">
      <c r="B482" s="457"/>
      <c r="C482" s="457"/>
      <c r="D482" s="457"/>
      <c r="E482" s="457"/>
      <c r="F482" s="457"/>
      <c r="G482" s="457"/>
      <c r="H482" s="457"/>
      <c r="I482" s="457"/>
      <c r="J482" s="457"/>
      <c r="K482" s="457"/>
      <c r="L482" s="457"/>
      <c r="M482" s="457"/>
    </row>
    <row r="483" spans="2:13" ht="15.75" customHeight="1">
      <c r="B483" s="457"/>
      <c r="C483" s="457"/>
      <c r="D483" s="457"/>
      <c r="E483" s="457"/>
      <c r="F483" s="457"/>
      <c r="G483" s="457"/>
      <c r="H483" s="457"/>
      <c r="I483" s="457"/>
      <c r="J483" s="457"/>
      <c r="K483" s="457"/>
      <c r="L483" s="457"/>
      <c r="M483" s="457"/>
    </row>
    <row r="484" spans="2:13" ht="15.75" customHeight="1">
      <c r="B484" s="457"/>
      <c r="C484" s="457"/>
      <c r="D484" s="457"/>
      <c r="E484" s="457"/>
      <c r="F484" s="457"/>
      <c r="G484" s="457"/>
      <c r="H484" s="457"/>
      <c r="I484" s="457"/>
      <c r="J484" s="457"/>
      <c r="K484" s="457"/>
      <c r="L484" s="457"/>
      <c r="M484" s="457"/>
    </row>
    <row r="485" spans="2:13" ht="15.75" customHeight="1">
      <c r="B485" s="457"/>
      <c r="C485" s="457"/>
      <c r="D485" s="457"/>
      <c r="E485" s="457"/>
      <c r="F485" s="457"/>
      <c r="G485" s="457"/>
      <c r="H485" s="457"/>
      <c r="I485" s="457"/>
      <c r="J485" s="457"/>
      <c r="K485" s="457"/>
      <c r="L485" s="457"/>
      <c r="M485" s="457"/>
    </row>
    <row r="486" spans="2:13" ht="15.75" customHeight="1">
      <c r="B486" s="457"/>
      <c r="C486" s="457"/>
      <c r="D486" s="457"/>
      <c r="E486" s="457"/>
      <c r="F486" s="457"/>
      <c r="G486" s="457"/>
      <c r="H486" s="457"/>
      <c r="I486" s="457"/>
      <c r="J486" s="457"/>
      <c r="K486" s="457"/>
      <c r="L486" s="457"/>
      <c r="M486" s="457"/>
    </row>
    <row r="487" spans="2:13" ht="15.75" customHeight="1">
      <c r="B487" s="457"/>
      <c r="C487" s="457"/>
      <c r="D487" s="457"/>
      <c r="E487" s="457"/>
      <c r="F487" s="457"/>
      <c r="G487" s="457"/>
      <c r="H487" s="457"/>
      <c r="I487" s="457"/>
      <c r="J487" s="457"/>
      <c r="K487" s="457"/>
      <c r="L487" s="457"/>
      <c r="M487" s="457"/>
    </row>
    <row r="488" spans="2:13" ht="15.75" customHeight="1">
      <c r="B488" s="457"/>
      <c r="C488" s="457"/>
      <c r="D488" s="457"/>
      <c r="E488" s="457"/>
      <c r="F488" s="457"/>
      <c r="G488" s="457"/>
      <c r="H488" s="457"/>
      <c r="I488" s="457"/>
      <c r="J488" s="457"/>
      <c r="K488" s="457"/>
      <c r="L488" s="457"/>
      <c r="M488" s="457"/>
    </row>
    <row r="489" spans="2:13" ht="15.75" customHeight="1">
      <c r="B489" s="457"/>
      <c r="C489" s="457"/>
      <c r="D489" s="457"/>
      <c r="E489" s="457"/>
      <c r="F489" s="457"/>
      <c r="G489" s="457"/>
      <c r="H489" s="457"/>
      <c r="I489" s="457"/>
      <c r="J489" s="457"/>
      <c r="K489" s="457"/>
      <c r="L489" s="457"/>
      <c r="M489" s="457"/>
    </row>
    <row r="490" spans="2:13" ht="15.75" customHeight="1">
      <c r="B490" s="457"/>
      <c r="C490" s="457"/>
      <c r="D490" s="457"/>
      <c r="E490" s="457"/>
      <c r="F490" s="457"/>
      <c r="G490" s="457"/>
      <c r="H490" s="457"/>
      <c r="I490" s="457"/>
      <c r="J490" s="457"/>
      <c r="K490" s="457"/>
      <c r="L490" s="457"/>
      <c r="M490" s="457"/>
    </row>
    <row r="491" spans="2:13" ht="15.75" customHeight="1">
      <c r="B491" s="457"/>
      <c r="C491" s="457"/>
      <c r="D491" s="457"/>
      <c r="E491" s="457"/>
      <c r="F491" s="457"/>
      <c r="G491" s="457"/>
      <c r="H491" s="457"/>
      <c r="I491" s="457"/>
      <c r="J491" s="457"/>
      <c r="K491" s="457"/>
      <c r="L491" s="457"/>
      <c r="M491" s="457"/>
    </row>
    <row r="492" spans="2:13" ht="15.75" customHeight="1">
      <c r="B492" s="457"/>
      <c r="C492" s="457"/>
      <c r="D492" s="457"/>
      <c r="E492" s="457"/>
      <c r="F492" s="457"/>
      <c r="G492" s="457"/>
      <c r="H492" s="457"/>
      <c r="I492" s="457"/>
      <c r="J492" s="457"/>
      <c r="K492" s="457"/>
      <c r="L492" s="457"/>
      <c r="M492" s="457"/>
    </row>
    <row r="493" spans="2:13" ht="15.75" customHeight="1">
      <c r="B493" s="457"/>
      <c r="C493" s="457"/>
      <c r="D493" s="457"/>
      <c r="E493" s="457"/>
      <c r="F493" s="457"/>
      <c r="G493" s="457"/>
      <c r="H493" s="457"/>
      <c r="I493" s="457"/>
      <c r="J493" s="457"/>
      <c r="K493" s="457"/>
      <c r="L493" s="457"/>
      <c r="M493" s="457"/>
    </row>
    <row r="494" spans="2:13" ht="15.75" customHeight="1">
      <c r="B494" s="457"/>
      <c r="C494" s="457"/>
      <c r="D494" s="457"/>
      <c r="E494" s="457"/>
      <c r="F494" s="457"/>
      <c r="G494" s="457"/>
      <c r="H494" s="457"/>
      <c r="I494" s="457"/>
      <c r="J494" s="457"/>
      <c r="K494" s="457"/>
      <c r="L494" s="457"/>
      <c r="M494" s="457"/>
    </row>
    <row r="495" spans="2:13" ht="15.75" customHeight="1">
      <c r="B495" s="457"/>
      <c r="C495" s="457"/>
      <c r="D495" s="457"/>
      <c r="E495" s="457"/>
      <c r="F495" s="457"/>
      <c r="G495" s="457"/>
      <c r="H495" s="457"/>
      <c r="I495" s="457"/>
      <c r="J495" s="457"/>
      <c r="K495" s="457"/>
      <c r="L495" s="457"/>
      <c r="M495" s="457"/>
    </row>
    <row r="496" spans="2:13" ht="15.75" customHeight="1">
      <c r="B496" s="457"/>
      <c r="C496" s="457"/>
      <c r="D496" s="457"/>
      <c r="E496" s="457"/>
      <c r="F496" s="457"/>
      <c r="G496" s="457"/>
      <c r="H496" s="457"/>
      <c r="I496" s="457"/>
      <c r="J496" s="457"/>
      <c r="K496" s="457"/>
      <c r="L496" s="457"/>
      <c r="M496" s="457"/>
    </row>
    <row r="497" spans="2:13" ht="15.75" customHeight="1">
      <c r="B497" s="457"/>
      <c r="C497" s="457"/>
      <c r="D497" s="457"/>
      <c r="E497" s="457"/>
      <c r="F497" s="457"/>
      <c r="G497" s="457"/>
      <c r="H497" s="457"/>
      <c r="I497" s="457"/>
      <c r="J497" s="457"/>
      <c r="K497" s="457"/>
      <c r="L497" s="457"/>
      <c r="M497" s="457"/>
    </row>
    <row r="498" spans="2:13" ht="15.75" customHeight="1">
      <c r="B498" s="457"/>
      <c r="C498" s="457"/>
      <c r="D498" s="457"/>
      <c r="E498" s="457"/>
      <c r="F498" s="457"/>
      <c r="G498" s="457"/>
      <c r="H498" s="457"/>
      <c r="I498" s="457"/>
      <c r="J498" s="457"/>
      <c r="K498" s="457"/>
      <c r="L498" s="457"/>
      <c r="M498" s="457"/>
    </row>
    <row r="499" spans="2:13" ht="15.75" customHeight="1">
      <c r="B499" s="457"/>
      <c r="C499" s="457"/>
      <c r="D499" s="457"/>
      <c r="E499" s="457"/>
      <c r="F499" s="457"/>
      <c r="G499" s="457"/>
      <c r="H499" s="457"/>
      <c r="I499" s="457"/>
      <c r="J499" s="457"/>
      <c r="K499" s="457"/>
      <c r="L499" s="457"/>
      <c r="M499" s="457"/>
    </row>
    <row r="500" spans="2:13" ht="15.75" customHeight="1">
      <c r="B500" s="457"/>
      <c r="C500" s="457"/>
      <c r="D500" s="457"/>
      <c r="E500" s="457"/>
      <c r="F500" s="457"/>
      <c r="G500" s="457"/>
      <c r="H500" s="457"/>
      <c r="I500" s="457"/>
      <c r="J500" s="457"/>
      <c r="K500" s="457"/>
      <c r="L500" s="457"/>
      <c r="M500" s="457"/>
    </row>
    <row r="501" spans="2:13" ht="15.75" customHeight="1">
      <c r="B501" s="457"/>
      <c r="C501" s="457"/>
      <c r="D501" s="457"/>
      <c r="E501" s="457"/>
      <c r="F501" s="457"/>
      <c r="G501" s="457"/>
      <c r="H501" s="457"/>
      <c r="I501" s="457"/>
      <c r="J501" s="457"/>
      <c r="K501" s="457"/>
      <c r="L501" s="457"/>
      <c r="M501" s="457"/>
    </row>
    <row r="502" spans="2:13" ht="15.75" customHeight="1">
      <c r="B502" s="457"/>
      <c r="C502" s="457"/>
      <c r="D502" s="457"/>
      <c r="E502" s="457"/>
      <c r="F502" s="457"/>
      <c r="G502" s="457"/>
      <c r="H502" s="457"/>
      <c r="I502" s="457"/>
      <c r="J502" s="457"/>
      <c r="K502" s="457"/>
      <c r="L502" s="457"/>
      <c r="M502" s="457"/>
    </row>
    <row r="503" spans="2:13" ht="15.75" customHeight="1">
      <c r="B503" s="457"/>
      <c r="C503" s="457"/>
      <c r="D503" s="457"/>
      <c r="E503" s="457"/>
      <c r="F503" s="457"/>
      <c r="G503" s="457"/>
      <c r="H503" s="457"/>
      <c r="I503" s="457"/>
      <c r="J503" s="457"/>
      <c r="K503" s="457"/>
      <c r="L503" s="457"/>
      <c r="M503" s="457"/>
    </row>
    <row r="504" spans="2:13" ht="15.75" customHeight="1">
      <c r="B504" s="457"/>
      <c r="C504" s="457"/>
      <c r="D504" s="457"/>
      <c r="E504" s="457"/>
      <c r="F504" s="457"/>
      <c r="G504" s="457"/>
      <c r="H504" s="457"/>
      <c r="I504" s="457"/>
      <c r="J504" s="457"/>
      <c r="K504" s="457"/>
      <c r="L504" s="457"/>
      <c r="M504" s="457"/>
    </row>
    <row r="505" spans="2:13" ht="15.75" customHeight="1">
      <c r="B505" s="457"/>
      <c r="C505" s="457"/>
      <c r="D505" s="457"/>
      <c r="E505" s="457"/>
      <c r="F505" s="457"/>
      <c r="G505" s="457"/>
      <c r="H505" s="457"/>
      <c r="I505" s="457"/>
      <c r="J505" s="457"/>
      <c r="K505" s="457"/>
      <c r="L505" s="457"/>
      <c r="M505" s="457"/>
    </row>
    <row r="506" spans="2:13" ht="15.75" customHeight="1">
      <c r="B506" s="457"/>
      <c r="C506" s="457"/>
      <c r="D506" s="457"/>
      <c r="E506" s="457"/>
      <c r="F506" s="457"/>
      <c r="G506" s="457"/>
      <c r="H506" s="457"/>
      <c r="I506" s="457"/>
      <c r="J506" s="457"/>
      <c r="K506" s="457"/>
      <c r="L506" s="457"/>
      <c r="M506" s="457"/>
    </row>
    <row r="507" spans="2:13" ht="15.75" customHeight="1">
      <c r="B507" s="457"/>
      <c r="C507" s="457"/>
      <c r="D507" s="457"/>
      <c r="E507" s="457"/>
      <c r="F507" s="457"/>
      <c r="G507" s="457"/>
      <c r="H507" s="457"/>
      <c r="I507" s="457"/>
      <c r="J507" s="457"/>
      <c r="K507" s="457"/>
      <c r="L507" s="457"/>
      <c r="M507" s="457"/>
    </row>
    <row r="508" spans="2:13" ht="15.75" customHeight="1">
      <c r="B508" s="457"/>
      <c r="C508" s="457"/>
      <c r="D508" s="457"/>
      <c r="E508" s="457"/>
      <c r="F508" s="457"/>
      <c r="G508" s="457"/>
      <c r="H508" s="457"/>
      <c r="I508" s="457"/>
      <c r="J508" s="457"/>
      <c r="K508" s="457"/>
      <c r="L508" s="457"/>
      <c r="M508" s="457"/>
    </row>
    <row r="509" spans="2:13" ht="15.75" customHeight="1">
      <c r="B509" s="457"/>
      <c r="C509" s="457"/>
      <c r="D509" s="457"/>
      <c r="E509" s="457"/>
      <c r="F509" s="457"/>
      <c r="G509" s="457"/>
      <c r="H509" s="457"/>
      <c r="I509" s="457"/>
      <c r="J509" s="457"/>
      <c r="K509" s="457"/>
      <c r="L509" s="457"/>
      <c r="M509" s="457"/>
    </row>
    <row r="510" spans="2:13" ht="15.75" customHeight="1">
      <c r="B510" s="457"/>
      <c r="C510" s="457"/>
      <c r="D510" s="457"/>
      <c r="E510" s="457"/>
      <c r="F510" s="457"/>
      <c r="G510" s="457"/>
      <c r="H510" s="457"/>
      <c r="I510" s="457"/>
      <c r="J510" s="457"/>
      <c r="K510" s="457"/>
      <c r="L510" s="457"/>
      <c r="M510" s="457"/>
    </row>
    <row r="511" spans="2:13" ht="15.75" customHeight="1">
      <c r="B511" s="457"/>
      <c r="C511" s="457"/>
      <c r="D511" s="457"/>
      <c r="E511" s="457"/>
      <c r="F511" s="457"/>
      <c r="G511" s="457"/>
      <c r="H511" s="457"/>
      <c r="I511" s="457"/>
      <c r="J511" s="457"/>
      <c r="K511" s="457"/>
      <c r="L511" s="457"/>
      <c r="M511" s="457"/>
    </row>
    <row r="512" spans="2:13" ht="15.75" customHeight="1">
      <c r="B512" s="457"/>
      <c r="C512" s="457"/>
      <c r="D512" s="457"/>
      <c r="E512" s="457"/>
      <c r="F512" s="457"/>
      <c r="G512" s="457"/>
      <c r="H512" s="457"/>
      <c r="I512" s="457"/>
      <c r="J512" s="457"/>
      <c r="K512" s="457"/>
      <c r="L512" s="457"/>
      <c r="M512" s="457"/>
    </row>
    <row r="513" spans="2:13" ht="15.75" customHeight="1">
      <c r="B513" s="457"/>
      <c r="C513" s="457"/>
      <c r="D513" s="457"/>
      <c r="E513" s="457"/>
      <c r="F513" s="457"/>
      <c r="G513" s="457"/>
      <c r="H513" s="457"/>
      <c r="I513" s="457"/>
      <c r="J513" s="457"/>
      <c r="K513" s="457"/>
      <c r="L513" s="457"/>
      <c r="M513" s="457"/>
    </row>
    <row r="514" spans="2:13" ht="15.75" customHeight="1">
      <c r="B514" s="457"/>
      <c r="C514" s="457"/>
      <c r="D514" s="457"/>
      <c r="E514" s="457"/>
      <c r="F514" s="457"/>
      <c r="G514" s="457"/>
      <c r="H514" s="457"/>
      <c r="I514" s="457"/>
      <c r="J514" s="457"/>
      <c r="K514" s="457"/>
      <c r="L514" s="457"/>
      <c r="M514" s="457"/>
    </row>
    <row r="515" spans="2:13" ht="15.75" customHeight="1">
      <c r="B515" s="457"/>
      <c r="C515" s="457"/>
      <c r="D515" s="457"/>
      <c r="E515" s="457"/>
      <c r="F515" s="457"/>
      <c r="G515" s="457"/>
      <c r="H515" s="457"/>
      <c r="I515" s="457"/>
      <c r="J515" s="457"/>
      <c r="K515" s="457"/>
      <c r="L515" s="457"/>
      <c r="M515" s="457"/>
    </row>
    <row r="516" spans="2:13" ht="15.75" customHeight="1">
      <c r="B516" s="457"/>
      <c r="C516" s="457"/>
      <c r="D516" s="457"/>
      <c r="E516" s="457"/>
      <c r="F516" s="457"/>
      <c r="G516" s="457"/>
      <c r="H516" s="457"/>
      <c r="I516" s="457"/>
      <c r="J516" s="457"/>
      <c r="K516" s="457"/>
      <c r="L516" s="457"/>
      <c r="M516" s="457"/>
    </row>
    <row r="517" spans="2:13" ht="15.75" customHeight="1">
      <c r="B517" s="457"/>
      <c r="C517" s="457"/>
      <c r="D517" s="457"/>
      <c r="E517" s="457"/>
      <c r="F517" s="457"/>
      <c r="G517" s="457"/>
      <c r="H517" s="457"/>
      <c r="I517" s="457"/>
      <c r="J517" s="457"/>
      <c r="K517" s="457"/>
      <c r="L517" s="457"/>
      <c r="M517" s="457"/>
    </row>
    <row r="518" spans="2:13" ht="15.75" customHeight="1">
      <c r="B518" s="457"/>
      <c r="C518" s="457"/>
      <c r="D518" s="457"/>
      <c r="E518" s="457"/>
      <c r="F518" s="457"/>
      <c r="G518" s="457"/>
      <c r="H518" s="457"/>
      <c r="I518" s="457"/>
      <c r="J518" s="457"/>
      <c r="K518" s="457"/>
      <c r="L518" s="457"/>
      <c r="M518" s="457"/>
    </row>
    <row r="519" spans="2:13" ht="15.75" customHeight="1">
      <c r="B519" s="457"/>
      <c r="C519" s="457"/>
      <c r="D519" s="457"/>
      <c r="E519" s="457"/>
      <c r="F519" s="457"/>
      <c r="G519" s="457"/>
      <c r="H519" s="457"/>
      <c r="I519" s="457"/>
      <c r="J519" s="457"/>
      <c r="K519" s="457"/>
      <c r="L519" s="457"/>
      <c r="M519" s="457"/>
    </row>
    <row r="520" spans="2:13" ht="15.75" customHeight="1">
      <c r="B520" s="457"/>
      <c r="C520" s="457"/>
      <c r="D520" s="457"/>
      <c r="E520" s="457"/>
      <c r="F520" s="457"/>
      <c r="G520" s="457"/>
      <c r="H520" s="457"/>
      <c r="I520" s="457"/>
      <c r="J520" s="457"/>
      <c r="K520" s="457"/>
      <c r="L520" s="457"/>
      <c r="M520" s="457"/>
    </row>
    <row r="521" spans="2:13" ht="15.75" customHeight="1">
      <c r="B521" s="457"/>
      <c r="C521" s="457"/>
      <c r="D521" s="457"/>
      <c r="E521" s="457"/>
      <c r="F521" s="457"/>
      <c r="G521" s="457"/>
      <c r="H521" s="457"/>
      <c r="I521" s="457"/>
      <c r="J521" s="457"/>
      <c r="K521" s="457"/>
      <c r="L521" s="457"/>
      <c r="M521" s="457"/>
    </row>
    <row r="522" spans="2:13" ht="15.75" customHeight="1">
      <c r="B522" s="457"/>
      <c r="C522" s="457"/>
      <c r="D522" s="457"/>
      <c r="E522" s="457"/>
      <c r="F522" s="457"/>
      <c r="G522" s="457"/>
      <c r="H522" s="457"/>
      <c r="I522" s="457"/>
      <c r="J522" s="457"/>
      <c r="K522" s="457"/>
      <c r="L522" s="457"/>
      <c r="M522" s="457"/>
    </row>
    <row r="523" spans="2:13" ht="15.75" customHeight="1">
      <c r="B523" s="457"/>
      <c r="C523" s="457"/>
      <c r="D523" s="457"/>
      <c r="E523" s="457"/>
      <c r="F523" s="457"/>
      <c r="G523" s="457"/>
      <c r="H523" s="457"/>
      <c r="I523" s="457"/>
      <c r="J523" s="457"/>
      <c r="K523" s="457"/>
      <c r="L523" s="457"/>
      <c r="M523" s="457"/>
    </row>
    <row r="524" spans="2:13" ht="15.75" customHeight="1">
      <c r="B524" s="457"/>
      <c r="C524" s="457"/>
      <c r="D524" s="457"/>
      <c r="E524" s="457"/>
      <c r="F524" s="457"/>
      <c r="G524" s="457"/>
      <c r="H524" s="457"/>
      <c r="I524" s="457"/>
      <c r="J524" s="457"/>
      <c r="K524" s="457"/>
      <c r="L524" s="457"/>
      <c r="M524" s="457"/>
    </row>
    <row r="525" spans="2:13" ht="15.75" customHeight="1">
      <c r="B525" s="457"/>
      <c r="C525" s="457"/>
      <c r="D525" s="457"/>
      <c r="E525" s="457"/>
      <c r="F525" s="457"/>
      <c r="G525" s="457"/>
      <c r="H525" s="457"/>
      <c r="I525" s="457"/>
      <c r="J525" s="457"/>
      <c r="K525" s="457"/>
      <c r="L525" s="457"/>
      <c r="M525" s="457"/>
    </row>
    <row r="526" spans="2:13" ht="15.75" customHeight="1">
      <c r="B526" s="457"/>
      <c r="C526" s="457"/>
      <c r="D526" s="457"/>
      <c r="E526" s="457"/>
      <c r="F526" s="457"/>
      <c r="G526" s="457"/>
      <c r="H526" s="457"/>
      <c r="I526" s="457"/>
      <c r="J526" s="457"/>
      <c r="K526" s="457"/>
      <c r="L526" s="457"/>
      <c r="M526" s="457"/>
    </row>
    <row r="527" spans="2:13" ht="15.75" customHeight="1">
      <c r="B527" s="457"/>
      <c r="C527" s="457"/>
      <c r="D527" s="457"/>
      <c r="E527" s="457"/>
      <c r="F527" s="457"/>
      <c r="G527" s="457"/>
      <c r="H527" s="457"/>
      <c r="I527" s="457"/>
      <c r="J527" s="457"/>
      <c r="K527" s="457"/>
      <c r="L527" s="457"/>
      <c r="M527" s="457"/>
    </row>
    <row r="528" spans="2:13" ht="15.75" customHeight="1">
      <c r="B528" s="457"/>
      <c r="C528" s="457"/>
      <c r="D528" s="457"/>
      <c r="E528" s="457"/>
      <c r="F528" s="457"/>
      <c r="G528" s="457"/>
      <c r="H528" s="457"/>
      <c r="I528" s="457"/>
      <c r="J528" s="457"/>
      <c r="K528" s="457"/>
      <c r="L528" s="457"/>
      <c r="M528" s="457"/>
    </row>
    <row r="529" spans="2:13" ht="15.75" customHeight="1">
      <c r="B529" s="457"/>
      <c r="C529" s="457"/>
      <c r="D529" s="457"/>
      <c r="E529" s="457"/>
      <c r="F529" s="457"/>
      <c r="G529" s="457"/>
      <c r="H529" s="457"/>
      <c r="I529" s="457"/>
      <c r="J529" s="457"/>
      <c r="K529" s="457"/>
      <c r="L529" s="457"/>
      <c r="M529" s="457"/>
    </row>
    <row r="530" spans="2:13" ht="15.75" customHeight="1">
      <c r="B530" s="457"/>
      <c r="C530" s="457"/>
      <c r="D530" s="457"/>
      <c r="E530" s="457"/>
      <c r="F530" s="457"/>
      <c r="G530" s="457"/>
      <c r="H530" s="457"/>
      <c r="I530" s="457"/>
      <c r="J530" s="457"/>
      <c r="K530" s="457"/>
      <c r="L530" s="457"/>
      <c r="M530" s="457"/>
    </row>
    <row r="531" spans="2:13" ht="15.75" customHeight="1">
      <c r="B531" s="457"/>
      <c r="C531" s="457"/>
      <c r="D531" s="457"/>
      <c r="E531" s="457"/>
      <c r="F531" s="457"/>
      <c r="G531" s="457"/>
      <c r="H531" s="457"/>
      <c r="I531" s="457"/>
      <c r="J531" s="457"/>
      <c r="K531" s="457"/>
      <c r="L531" s="457"/>
      <c r="M531" s="457"/>
    </row>
    <row r="532" spans="2:13" ht="15.75" customHeight="1">
      <c r="B532" s="457"/>
      <c r="C532" s="457"/>
      <c r="D532" s="457"/>
      <c r="E532" s="457"/>
      <c r="F532" s="457"/>
      <c r="G532" s="457"/>
      <c r="H532" s="457"/>
      <c r="I532" s="457"/>
      <c r="J532" s="457"/>
      <c r="K532" s="457"/>
      <c r="L532" s="457"/>
      <c r="M532" s="457"/>
    </row>
    <row r="533" spans="2:13" ht="15.75" customHeight="1">
      <c r="B533" s="457"/>
      <c r="C533" s="457"/>
      <c r="D533" s="457"/>
      <c r="E533" s="457"/>
      <c r="F533" s="457"/>
      <c r="G533" s="457"/>
      <c r="H533" s="457"/>
      <c r="I533" s="457"/>
      <c r="J533" s="457"/>
      <c r="K533" s="457"/>
      <c r="L533" s="457"/>
      <c r="M533" s="457"/>
    </row>
    <row r="534" spans="2:13" ht="15.75" customHeight="1">
      <c r="B534" s="457"/>
      <c r="C534" s="457"/>
      <c r="D534" s="457"/>
      <c r="E534" s="457"/>
      <c r="F534" s="457"/>
      <c r="G534" s="457"/>
      <c r="H534" s="457"/>
      <c r="I534" s="457"/>
      <c r="J534" s="457"/>
      <c r="K534" s="457"/>
      <c r="L534" s="457"/>
      <c r="M534" s="457"/>
    </row>
    <row r="535" spans="2:13" ht="15.75" customHeight="1">
      <c r="B535" s="457"/>
      <c r="C535" s="457"/>
      <c r="D535" s="457"/>
      <c r="E535" s="457"/>
      <c r="F535" s="457"/>
      <c r="G535" s="457"/>
      <c r="H535" s="457"/>
      <c r="I535" s="457"/>
      <c r="J535" s="457"/>
      <c r="K535" s="457"/>
      <c r="L535" s="457"/>
      <c r="M535" s="457"/>
    </row>
    <row r="536" spans="2:13" ht="15.75" customHeight="1">
      <c r="B536" s="457"/>
      <c r="C536" s="457"/>
      <c r="D536" s="457"/>
      <c r="E536" s="457"/>
      <c r="F536" s="457"/>
      <c r="G536" s="457"/>
      <c r="H536" s="457"/>
      <c r="I536" s="457"/>
      <c r="J536" s="457"/>
      <c r="K536" s="457"/>
      <c r="L536" s="457"/>
      <c r="M536" s="457"/>
    </row>
    <row r="537" spans="2:13" ht="15.75" customHeight="1">
      <c r="B537" s="457"/>
      <c r="C537" s="457"/>
      <c r="D537" s="457"/>
      <c r="E537" s="457"/>
      <c r="F537" s="457"/>
      <c r="G537" s="457"/>
      <c r="H537" s="457"/>
      <c r="I537" s="457"/>
      <c r="J537" s="457"/>
      <c r="K537" s="457"/>
      <c r="L537" s="457"/>
      <c r="M537" s="457"/>
    </row>
    <row r="538" spans="2:13" ht="15.75" customHeight="1">
      <c r="B538" s="457"/>
      <c r="C538" s="457"/>
      <c r="D538" s="457"/>
      <c r="E538" s="457"/>
      <c r="F538" s="457"/>
      <c r="G538" s="457"/>
      <c r="H538" s="457"/>
      <c r="I538" s="457"/>
      <c r="J538" s="457"/>
      <c r="K538" s="457"/>
      <c r="L538" s="457"/>
      <c r="M538" s="457"/>
    </row>
    <row r="539" spans="2:13" ht="15.75" customHeight="1">
      <c r="B539" s="457"/>
      <c r="C539" s="457"/>
      <c r="D539" s="457"/>
      <c r="E539" s="457"/>
      <c r="F539" s="457"/>
      <c r="G539" s="457"/>
      <c r="H539" s="457"/>
      <c r="I539" s="457"/>
      <c r="J539" s="457"/>
      <c r="K539" s="457"/>
      <c r="L539" s="457"/>
      <c r="M539" s="457"/>
    </row>
    <row r="540" spans="2:13" ht="15.75" customHeight="1">
      <c r="B540" s="457"/>
      <c r="C540" s="457"/>
      <c r="D540" s="457"/>
      <c r="E540" s="457"/>
      <c r="F540" s="457"/>
      <c r="G540" s="457"/>
      <c r="H540" s="457"/>
      <c r="I540" s="457"/>
      <c r="J540" s="457"/>
      <c r="K540" s="457"/>
      <c r="L540" s="457"/>
      <c r="M540" s="457"/>
    </row>
    <row r="541" spans="2:13" ht="15.75" customHeight="1">
      <c r="B541" s="457"/>
      <c r="C541" s="457"/>
      <c r="D541" s="457"/>
      <c r="E541" s="457"/>
      <c r="F541" s="457"/>
      <c r="G541" s="457"/>
      <c r="H541" s="457"/>
      <c r="I541" s="457"/>
      <c r="J541" s="457"/>
      <c r="K541" s="457"/>
      <c r="L541" s="457"/>
      <c r="M541" s="457"/>
    </row>
    <row r="542" spans="2:13" ht="15.75" customHeight="1">
      <c r="B542" s="457"/>
      <c r="C542" s="457"/>
      <c r="D542" s="457"/>
      <c r="E542" s="457"/>
      <c r="F542" s="457"/>
      <c r="G542" s="457"/>
      <c r="H542" s="457"/>
      <c r="I542" s="457"/>
      <c r="J542" s="457"/>
      <c r="K542" s="457"/>
      <c r="L542" s="457"/>
      <c r="M542" s="457"/>
    </row>
    <row r="543" spans="2:13" ht="15.75" customHeight="1">
      <c r="B543" s="457"/>
      <c r="C543" s="457"/>
      <c r="D543" s="457"/>
      <c r="E543" s="457"/>
      <c r="F543" s="457"/>
      <c r="G543" s="457"/>
      <c r="H543" s="457"/>
      <c r="I543" s="457"/>
      <c r="J543" s="457"/>
      <c r="K543" s="457"/>
      <c r="L543" s="457"/>
      <c r="M543" s="457"/>
    </row>
    <row r="544" spans="2:13" ht="15.75" customHeight="1">
      <c r="B544" s="457"/>
      <c r="C544" s="457"/>
      <c r="D544" s="457"/>
      <c r="E544" s="457"/>
      <c r="F544" s="457"/>
      <c r="G544" s="457"/>
      <c r="H544" s="457"/>
      <c r="I544" s="457"/>
      <c r="J544" s="457"/>
      <c r="K544" s="457"/>
      <c r="L544" s="457"/>
      <c r="M544" s="457"/>
    </row>
    <row r="545" spans="2:13" ht="15.75" customHeight="1">
      <c r="B545" s="457"/>
      <c r="C545" s="457"/>
      <c r="D545" s="457"/>
      <c r="E545" s="457"/>
      <c r="F545" s="457"/>
      <c r="G545" s="457"/>
      <c r="H545" s="457"/>
      <c r="I545" s="457"/>
      <c r="J545" s="457"/>
      <c r="K545" s="457"/>
      <c r="L545" s="457"/>
      <c r="M545" s="457"/>
    </row>
    <row r="546" spans="2:13" ht="15.75" customHeight="1">
      <c r="B546" s="457"/>
      <c r="C546" s="457"/>
      <c r="D546" s="457"/>
      <c r="E546" s="457"/>
      <c r="F546" s="457"/>
      <c r="G546" s="457"/>
      <c r="H546" s="457"/>
      <c r="I546" s="457"/>
      <c r="J546" s="457"/>
      <c r="K546" s="457"/>
      <c r="L546" s="457"/>
      <c r="M546" s="457"/>
    </row>
    <row r="547" spans="2:13" ht="15.75" customHeight="1">
      <c r="B547" s="457"/>
      <c r="C547" s="457"/>
      <c r="D547" s="457"/>
      <c r="E547" s="457"/>
      <c r="F547" s="457"/>
      <c r="G547" s="457"/>
      <c r="H547" s="457"/>
      <c r="I547" s="457"/>
      <c r="J547" s="457"/>
      <c r="K547" s="457"/>
      <c r="L547" s="457"/>
      <c r="M547" s="457"/>
    </row>
    <row r="548" spans="2:13" ht="15.75" customHeight="1">
      <c r="B548" s="457"/>
      <c r="C548" s="457"/>
      <c r="D548" s="457"/>
      <c r="E548" s="457"/>
      <c r="F548" s="457"/>
      <c r="G548" s="457"/>
      <c r="H548" s="457"/>
      <c r="I548" s="457"/>
      <c r="J548" s="457"/>
      <c r="K548" s="457"/>
      <c r="L548" s="457"/>
      <c r="M548" s="457"/>
    </row>
    <row r="549" spans="2:13" ht="15.75" customHeight="1">
      <c r="B549" s="457"/>
      <c r="C549" s="457"/>
      <c r="D549" s="457"/>
      <c r="E549" s="457"/>
      <c r="F549" s="457"/>
      <c r="G549" s="457"/>
      <c r="H549" s="457"/>
      <c r="I549" s="457"/>
      <c r="J549" s="457"/>
      <c r="K549" s="457"/>
      <c r="L549" s="457"/>
      <c r="M549" s="457"/>
    </row>
    <row r="550" spans="2:13" ht="15.75" customHeight="1">
      <c r="B550" s="457"/>
      <c r="C550" s="457"/>
      <c r="D550" s="457"/>
      <c r="E550" s="457"/>
      <c r="F550" s="457"/>
      <c r="G550" s="457"/>
      <c r="H550" s="457"/>
      <c r="I550" s="457"/>
      <c r="J550" s="457"/>
      <c r="K550" s="457"/>
      <c r="L550" s="457"/>
      <c r="M550" s="457"/>
    </row>
    <row r="551" spans="2:13" ht="15.75" customHeight="1">
      <c r="B551" s="457"/>
      <c r="C551" s="457"/>
      <c r="D551" s="457"/>
      <c r="E551" s="457"/>
      <c r="F551" s="457"/>
      <c r="G551" s="457"/>
      <c r="H551" s="457"/>
      <c r="I551" s="457"/>
      <c r="J551" s="457"/>
      <c r="K551" s="457"/>
      <c r="L551" s="457"/>
      <c r="M551" s="457"/>
    </row>
    <row r="552" spans="2:13" ht="15.75" customHeight="1">
      <c r="B552" s="457"/>
      <c r="C552" s="457"/>
      <c r="D552" s="457"/>
      <c r="E552" s="457"/>
      <c r="F552" s="457"/>
      <c r="G552" s="457"/>
      <c r="H552" s="457"/>
      <c r="I552" s="457"/>
      <c r="J552" s="457"/>
      <c r="K552" s="457"/>
      <c r="L552" s="457"/>
      <c r="M552" s="457"/>
    </row>
    <row r="553" spans="2:13" ht="15.75" customHeight="1">
      <c r="B553" s="457"/>
      <c r="C553" s="457"/>
      <c r="D553" s="457"/>
      <c r="E553" s="457"/>
      <c r="F553" s="457"/>
      <c r="G553" s="457"/>
      <c r="H553" s="457"/>
      <c r="I553" s="457"/>
      <c r="J553" s="457"/>
      <c r="K553" s="457"/>
      <c r="L553" s="457"/>
      <c r="M553" s="457"/>
    </row>
    <row r="554" spans="2:13" ht="15.75" customHeight="1">
      <c r="B554" s="457"/>
      <c r="C554" s="457"/>
      <c r="D554" s="457"/>
      <c r="E554" s="457"/>
      <c r="F554" s="457"/>
      <c r="G554" s="457"/>
      <c r="H554" s="457"/>
      <c r="I554" s="457"/>
      <c r="J554" s="457"/>
      <c r="K554" s="457"/>
      <c r="L554" s="457"/>
      <c r="M554" s="457"/>
    </row>
    <row r="555" spans="2:13" ht="15.75" customHeight="1">
      <c r="B555" s="457"/>
      <c r="C555" s="457"/>
      <c r="D555" s="457"/>
      <c r="E555" s="457"/>
      <c r="F555" s="457"/>
      <c r="G555" s="457"/>
      <c r="H555" s="457"/>
      <c r="I555" s="457"/>
      <c r="J555" s="457"/>
      <c r="K555" s="457"/>
      <c r="L555" s="457"/>
      <c r="M555" s="457"/>
    </row>
    <row r="556" spans="2:13" ht="15.75" customHeight="1">
      <c r="B556" s="457"/>
      <c r="C556" s="457"/>
      <c r="D556" s="457"/>
      <c r="E556" s="457"/>
      <c r="F556" s="457"/>
      <c r="G556" s="457"/>
      <c r="H556" s="457"/>
      <c r="I556" s="457"/>
      <c r="J556" s="457"/>
      <c r="K556" s="457"/>
      <c r="L556" s="457"/>
      <c r="M556" s="457"/>
    </row>
    <row r="557" spans="2:13" ht="15.75" customHeight="1">
      <c r="B557" s="457"/>
      <c r="C557" s="457"/>
      <c r="D557" s="457"/>
      <c r="E557" s="457"/>
      <c r="F557" s="457"/>
      <c r="G557" s="457"/>
      <c r="H557" s="457"/>
      <c r="I557" s="457"/>
      <c r="J557" s="457"/>
      <c r="K557" s="457"/>
      <c r="L557" s="457"/>
      <c r="M557" s="457"/>
    </row>
    <row r="558" spans="2:13" ht="15.75" customHeight="1">
      <c r="B558" s="457"/>
      <c r="C558" s="457"/>
      <c r="D558" s="457"/>
      <c r="E558" s="457"/>
      <c r="F558" s="457"/>
      <c r="G558" s="457"/>
      <c r="H558" s="457"/>
      <c r="I558" s="457"/>
      <c r="J558" s="457"/>
      <c r="K558" s="457"/>
      <c r="L558" s="457"/>
      <c r="M558" s="457"/>
    </row>
    <row r="559" spans="2:13" ht="15.75" customHeight="1">
      <c r="B559" s="457"/>
      <c r="C559" s="457"/>
      <c r="D559" s="457"/>
      <c r="E559" s="457"/>
      <c r="F559" s="457"/>
      <c r="G559" s="457"/>
      <c r="H559" s="457"/>
      <c r="I559" s="457"/>
      <c r="J559" s="457"/>
      <c r="K559" s="457"/>
      <c r="L559" s="457"/>
      <c r="M559" s="457"/>
    </row>
    <row r="560" spans="2:13" ht="15.75" customHeight="1">
      <c r="B560" s="457"/>
      <c r="C560" s="457"/>
      <c r="D560" s="457"/>
      <c r="E560" s="457"/>
      <c r="F560" s="457"/>
      <c r="G560" s="457"/>
      <c r="H560" s="457"/>
      <c r="I560" s="457"/>
      <c r="J560" s="457"/>
      <c r="K560" s="457"/>
      <c r="L560" s="457"/>
      <c r="M560" s="457"/>
    </row>
    <row r="561" spans="2:13" ht="15.75" customHeight="1">
      <c r="B561" s="457"/>
      <c r="C561" s="457"/>
      <c r="D561" s="457"/>
      <c r="E561" s="457"/>
      <c r="F561" s="457"/>
      <c r="G561" s="457"/>
      <c r="H561" s="457"/>
      <c r="I561" s="457"/>
      <c r="J561" s="457"/>
      <c r="K561" s="457"/>
      <c r="L561" s="457"/>
      <c r="M561" s="457"/>
    </row>
    <row r="562" spans="2:13" ht="15.75" customHeight="1">
      <c r="B562" s="457"/>
      <c r="C562" s="457"/>
      <c r="D562" s="457"/>
      <c r="E562" s="457"/>
      <c r="F562" s="457"/>
      <c r="G562" s="457"/>
      <c r="H562" s="457"/>
      <c r="I562" s="457"/>
      <c r="J562" s="457"/>
      <c r="K562" s="457"/>
      <c r="L562" s="457"/>
      <c r="M562" s="457"/>
    </row>
    <row r="563" spans="2:13" ht="15.75" customHeight="1">
      <c r="B563" s="457"/>
      <c r="C563" s="457"/>
      <c r="D563" s="457"/>
      <c r="E563" s="457"/>
      <c r="F563" s="457"/>
      <c r="G563" s="457"/>
      <c r="H563" s="457"/>
      <c r="I563" s="457"/>
      <c r="J563" s="457"/>
      <c r="K563" s="457"/>
      <c r="L563" s="457"/>
      <c r="M563" s="457"/>
    </row>
    <row r="564" spans="2:13" ht="15.75" customHeight="1">
      <c r="B564" s="457"/>
      <c r="C564" s="457"/>
      <c r="D564" s="457"/>
      <c r="E564" s="457"/>
      <c r="F564" s="457"/>
      <c r="G564" s="457"/>
      <c r="H564" s="457"/>
      <c r="I564" s="457"/>
      <c r="J564" s="457"/>
      <c r="K564" s="457"/>
      <c r="L564" s="457"/>
      <c r="M564" s="457"/>
    </row>
    <row r="565" spans="2:13" ht="15.75" customHeight="1">
      <c r="B565" s="457"/>
      <c r="C565" s="457"/>
      <c r="D565" s="457"/>
      <c r="E565" s="457"/>
      <c r="F565" s="457"/>
      <c r="G565" s="457"/>
      <c r="H565" s="457"/>
      <c r="I565" s="457"/>
      <c r="J565" s="457"/>
      <c r="K565" s="457"/>
      <c r="L565" s="457"/>
      <c r="M565" s="457"/>
    </row>
    <row r="566" spans="2:13" ht="15.75" customHeight="1">
      <c r="B566" s="457"/>
      <c r="C566" s="457"/>
      <c r="D566" s="457"/>
      <c r="E566" s="457"/>
      <c r="F566" s="457"/>
      <c r="G566" s="457"/>
      <c r="H566" s="457"/>
      <c r="I566" s="457"/>
      <c r="J566" s="457"/>
      <c r="K566" s="457"/>
      <c r="L566" s="457"/>
      <c r="M566" s="457"/>
    </row>
    <row r="567" spans="2:13" ht="15.75" customHeight="1">
      <c r="B567" s="457"/>
      <c r="C567" s="457"/>
      <c r="D567" s="457"/>
      <c r="E567" s="457"/>
      <c r="F567" s="457"/>
      <c r="G567" s="457"/>
      <c r="H567" s="457"/>
      <c r="I567" s="457"/>
      <c r="J567" s="457"/>
      <c r="K567" s="457"/>
      <c r="L567" s="457"/>
      <c r="M567" s="457"/>
    </row>
    <row r="568" spans="2:13" ht="15.75" customHeight="1">
      <c r="B568" s="457"/>
      <c r="C568" s="457"/>
      <c r="D568" s="457"/>
      <c r="E568" s="457"/>
      <c r="F568" s="457"/>
      <c r="G568" s="457"/>
      <c r="H568" s="457"/>
      <c r="I568" s="457"/>
      <c r="J568" s="457"/>
      <c r="K568" s="457"/>
      <c r="L568" s="457"/>
      <c r="M568" s="457"/>
    </row>
    <row r="569" spans="2:13" ht="15.75" customHeight="1">
      <c r="B569" s="457"/>
      <c r="C569" s="457"/>
      <c r="D569" s="457"/>
      <c r="E569" s="457"/>
      <c r="F569" s="457"/>
      <c r="G569" s="457"/>
      <c r="H569" s="457"/>
      <c r="I569" s="457"/>
      <c r="J569" s="457"/>
      <c r="K569" s="457"/>
      <c r="L569" s="457"/>
      <c r="M569" s="457"/>
    </row>
    <row r="570" spans="2:13" ht="15.75" customHeight="1">
      <c r="B570" s="457"/>
      <c r="C570" s="457"/>
      <c r="D570" s="457"/>
      <c r="E570" s="457"/>
      <c r="F570" s="457"/>
      <c r="G570" s="457"/>
      <c r="H570" s="457"/>
      <c r="I570" s="457"/>
      <c r="J570" s="457"/>
      <c r="K570" s="457"/>
      <c r="L570" s="457"/>
      <c r="M570" s="457"/>
    </row>
    <row r="571" spans="2:13" ht="15.75" customHeight="1">
      <c r="B571" s="457"/>
      <c r="C571" s="457"/>
      <c r="D571" s="457"/>
      <c r="E571" s="457"/>
      <c r="F571" s="457"/>
      <c r="G571" s="457"/>
      <c r="H571" s="457"/>
      <c r="I571" s="457"/>
      <c r="J571" s="457"/>
      <c r="K571" s="457"/>
      <c r="L571" s="457"/>
      <c r="M571" s="457"/>
    </row>
    <row r="572" spans="2:13" ht="15.75" customHeight="1">
      <c r="B572" s="457"/>
      <c r="C572" s="457"/>
      <c r="D572" s="457"/>
      <c r="E572" s="457"/>
      <c r="F572" s="457"/>
      <c r="G572" s="457"/>
      <c r="H572" s="457"/>
      <c r="I572" s="457"/>
      <c r="J572" s="457"/>
      <c r="K572" s="457"/>
      <c r="L572" s="457"/>
      <c r="M572" s="457"/>
    </row>
    <row r="573" spans="2:13" ht="15.75" customHeight="1">
      <c r="B573" s="457"/>
      <c r="C573" s="457"/>
      <c r="D573" s="457"/>
      <c r="E573" s="457"/>
      <c r="F573" s="457"/>
      <c r="G573" s="457"/>
      <c r="H573" s="457"/>
      <c r="I573" s="457"/>
      <c r="J573" s="457"/>
      <c r="K573" s="457"/>
      <c r="L573" s="457"/>
      <c r="M573" s="457"/>
    </row>
    <row r="574" spans="2:13" ht="15.75" customHeight="1">
      <c r="B574" s="457"/>
      <c r="C574" s="457"/>
      <c r="D574" s="457"/>
      <c r="E574" s="457"/>
      <c r="F574" s="457"/>
      <c r="G574" s="457"/>
      <c r="H574" s="457"/>
      <c r="I574" s="457"/>
      <c r="J574" s="457"/>
      <c r="K574" s="457"/>
      <c r="L574" s="457"/>
      <c r="M574" s="457"/>
    </row>
    <row r="575" spans="2:13" ht="15.75" customHeight="1">
      <c r="B575" s="457"/>
      <c r="C575" s="457"/>
      <c r="D575" s="457"/>
      <c r="E575" s="457"/>
      <c r="F575" s="457"/>
      <c r="G575" s="457"/>
      <c r="H575" s="457"/>
      <c r="I575" s="457"/>
      <c r="J575" s="457"/>
      <c r="K575" s="457"/>
      <c r="L575" s="457"/>
      <c r="M575" s="457"/>
    </row>
    <row r="576" spans="2:13" ht="15.75" customHeight="1">
      <c r="B576" s="457"/>
      <c r="C576" s="457"/>
      <c r="D576" s="457"/>
      <c r="E576" s="457"/>
      <c r="F576" s="457"/>
      <c r="G576" s="457"/>
      <c r="H576" s="457"/>
      <c r="I576" s="457"/>
      <c r="J576" s="457"/>
      <c r="K576" s="457"/>
      <c r="L576" s="457"/>
      <c r="M576" s="457"/>
    </row>
    <row r="577" spans="2:13" ht="15.75" customHeight="1">
      <c r="B577" s="457"/>
      <c r="C577" s="457"/>
      <c r="D577" s="457"/>
      <c r="E577" s="457"/>
      <c r="F577" s="457"/>
      <c r="G577" s="457"/>
      <c r="H577" s="457"/>
      <c r="I577" s="457"/>
      <c r="J577" s="457"/>
      <c r="K577" s="457"/>
      <c r="L577" s="457"/>
      <c r="M577" s="457"/>
    </row>
    <row r="578" spans="2:13" ht="15.75" customHeight="1">
      <c r="B578" s="457"/>
      <c r="C578" s="457"/>
      <c r="D578" s="457"/>
      <c r="E578" s="457"/>
      <c r="F578" s="457"/>
      <c r="G578" s="457"/>
      <c r="H578" s="457"/>
      <c r="I578" s="457"/>
      <c r="J578" s="457"/>
      <c r="K578" s="457"/>
      <c r="L578" s="457"/>
      <c r="M578" s="457"/>
    </row>
    <row r="579" spans="2:13" ht="15.75" customHeight="1">
      <c r="B579" s="457"/>
      <c r="C579" s="457"/>
      <c r="D579" s="457"/>
      <c r="E579" s="457"/>
      <c r="F579" s="457"/>
      <c r="G579" s="457"/>
      <c r="H579" s="457"/>
      <c r="I579" s="457"/>
      <c r="J579" s="457"/>
      <c r="K579" s="457"/>
      <c r="L579" s="457"/>
      <c r="M579" s="457"/>
    </row>
    <row r="580" spans="2:13" ht="15.75" customHeight="1">
      <c r="B580" s="457"/>
      <c r="C580" s="457"/>
      <c r="D580" s="457"/>
      <c r="E580" s="457"/>
      <c r="F580" s="457"/>
      <c r="G580" s="457"/>
      <c r="H580" s="457"/>
      <c r="I580" s="457"/>
      <c r="J580" s="457"/>
      <c r="K580" s="457"/>
      <c r="L580" s="457"/>
      <c r="M580" s="457"/>
    </row>
    <row r="581" spans="2:13" ht="15.75" customHeight="1">
      <c r="B581" s="457"/>
      <c r="C581" s="457"/>
      <c r="D581" s="457"/>
      <c r="E581" s="457"/>
      <c r="F581" s="457"/>
      <c r="G581" s="457"/>
      <c r="H581" s="457"/>
      <c r="I581" s="457"/>
      <c r="J581" s="457"/>
      <c r="K581" s="457"/>
      <c r="L581" s="457"/>
      <c r="M581" s="457"/>
    </row>
    <row r="582" spans="2:13" ht="15.75" customHeight="1">
      <c r="B582" s="457"/>
      <c r="C582" s="457"/>
      <c r="D582" s="457"/>
      <c r="E582" s="457"/>
      <c r="F582" s="457"/>
      <c r="G582" s="457"/>
      <c r="H582" s="457"/>
      <c r="I582" s="457"/>
      <c r="J582" s="457"/>
      <c r="K582" s="457"/>
      <c r="L582" s="457"/>
      <c r="M582" s="457"/>
    </row>
    <row r="583" spans="2:13" ht="15.75" customHeight="1">
      <c r="B583" s="457"/>
      <c r="C583" s="457"/>
      <c r="D583" s="457"/>
      <c r="E583" s="457"/>
      <c r="F583" s="457"/>
      <c r="G583" s="457"/>
      <c r="H583" s="457"/>
      <c r="I583" s="457"/>
      <c r="J583" s="457"/>
      <c r="K583" s="457"/>
      <c r="L583" s="457"/>
      <c r="M583" s="457"/>
    </row>
    <row r="584" spans="2:13" ht="15.75" customHeight="1">
      <c r="B584" s="457"/>
      <c r="C584" s="457"/>
      <c r="D584" s="457"/>
      <c r="E584" s="457"/>
      <c r="F584" s="457"/>
      <c r="G584" s="457"/>
      <c r="H584" s="457"/>
      <c r="I584" s="457"/>
      <c r="J584" s="457"/>
      <c r="K584" s="457"/>
      <c r="L584" s="457"/>
      <c r="M584" s="457"/>
    </row>
    <row r="585" spans="2:13" ht="15.75" customHeight="1">
      <c r="B585" s="457"/>
      <c r="C585" s="457"/>
      <c r="D585" s="457"/>
      <c r="E585" s="457"/>
      <c r="F585" s="457"/>
      <c r="G585" s="457"/>
      <c r="H585" s="457"/>
      <c r="I585" s="457"/>
      <c r="J585" s="457"/>
      <c r="K585" s="457"/>
      <c r="L585" s="457"/>
      <c r="M585" s="457"/>
    </row>
    <row r="586" spans="2:13" ht="15.75" customHeight="1">
      <c r="B586" s="457"/>
      <c r="C586" s="457"/>
      <c r="D586" s="457"/>
      <c r="E586" s="457"/>
      <c r="F586" s="457"/>
      <c r="G586" s="457"/>
      <c r="H586" s="457"/>
      <c r="I586" s="457"/>
      <c r="J586" s="457"/>
      <c r="K586" s="457"/>
      <c r="L586" s="457"/>
      <c r="M586" s="457"/>
    </row>
    <row r="587" spans="2:13" ht="15.75" customHeight="1">
      <c r="B587" s="457"/>
      <c r="C587" s="457"/>
      <c r="D587" s="457"/>
      <c r="E587" s="457"/>
      <c r="F587" s="457"/>
      <c r="G587" s="457"/>
      <c r="H587" s="457"/>
      <c r="I587" s="457"/>
      <c r="J587" s="457"/>
      <c r="K587" s="457"/>
      <c r="L587" s="457"/>
      <c r="M587" s="457"/>
    </row>
    <row r="588" spans="2:13" ht="15.75" customHeight="1">
      <c r="B588" s="457"/>
      <c r="C588" s="457"/>
      <c r="D588" s="457"/>
      <c r="E588" s="457"/>
      <c r="F588" s="457"/>
      <c r="G588" s="457"/>
      <c r="H588" s="457"/>
      <c r="I588" s="457"/>
      <c r="J588" s="457"/>
      <c r="K588" s="457"/>
      <c r="L588" s="457"/>
      <c r="M588" s="457"/>
    </row>
    <row r="589" spans="2:13" ht="15.75" customHeight="1">
      <c r="B589" s="457"/>
      <c r="C589" s="457"/>
      <c r="D589" s="457"/>
      <c r="E589" s="457"/>
      <c r="F589" s="457"/>
      <c r="G589" s="457"/>
      <c r="H589" s="457"/>
      <c r="I589" s="457"/>
      <c r="J589" s="457"/>
      <c r="K589" s="457"/>
      <c r="L589" s="457"/>
      <c r="M589" s="457"/>
    </row>
    <row r="590" spans="2:13" ht="15.75" customHeight="1">
      <c r="B590" s="457"/>
      <c r="C590" s="457"/>
      <c r="D590" s="457"/>
      <c r="E590" s="457"/>
      <c r="F590" s="457"/>
      <c r="G590" s="457"/>
      <c r="H590" s="457"/>
      <c r="I590" s="457"/>
      <c r="J590" s="457"/>
      <c r="K590" s="457"/>
      <c r="L590" s="457"/>
      <c r="M590" s="457"/>
    </row>
    <row r="591" spans="2:13" ht="15.75" customHeight="1">
      <c r="B591" s="457"/>
      <c r="C591" s="457"/>
      <c r="D591" s="457"/>
      <c r="E591" s="457"/>
      <c r="F591" s="457"/>
      <c r="G591" s="457"/>
      <c r="H591" s="457"/>
      <c r="I591" s="457"/>
      <c r="J591" s="457"/>
      <c r="K591" s="457"/>
      <c r="L591" s="457"/>
      <c r="M591" s="457"/>
    </row>
    <row r="592" spans="2:13" ht="15.75" customHeight="1">
      <c r="B592" s="457"/>
      <c r="C592" s="457"/>
      <c r="D592" s="457"/>
      <c r="E592" s="457"/>
      <c r="F592" s="457"/>
      <c r="G592" s="457"/>
      <c r="H592" s="457"/>
      <c r="I592" s="457"/>
      <c r="J592" s="457"/>
      <c r="K592" s="457"/>
      <c r="L592" s="457"/>
      <c r="M592" s="457"/>
    </row>
    <row r="593" spans="2:13" ht="15.75" customHeight="1">
      <c r="B593" s="457"/>
      <c r="C593" s="457"/>
      <c r="D593" s="457"/>
      <c r="E593" s="457"/>
      <c r="F593" s="457"/>
      <c r="G593" s="457"/>
      <c r="H593" s="457"/>
      <c r="I593" s="457"/>
      <c r="J593" s="457"/>
      <c r="K593" s="457"/>
      <c r="L593" s="457"/>
      <c r="M593" s="457"/>
    </row>
    <row r="594" spans="2:13" ht="15.75" customHeight="1">
      <c r="B594" s="457"/>
      <c r="C594" s="457"/>
      <c r="D594" s="457"/>
      <c r="E594" s="457"/>
      <c r="F594" s="457"/>
      <c r="G594" s="457"/>
      <c r="H594" s="457"/>
      <c r="I594" s="457"/>
      <c r="J594" s="457"/>
      <c r="K594" s="457"/>
      <c r="L594" s="457"/>
      <c r="M594" s="457"/>
    </row>
    <row r="595" spans="2:13" ht="15.75" customHeight="1">
      <c r="B595" s="457"/>
      <c r="C595" s="457"/>
      <c r="D595" s="457"/>
      <c r="E595" s="457"/>
      <c r="F595" s="457"/>
      <c r="G595" s="457"/>
      <c r="H595" s="457"/>
      <c r="I595" s="457"/>
      <c r="J595" s="457"/>
      <c r="K595" s="457"/>
      <c r="L595" s="457"/>
      <c r="M595" s="457"/>
    </row>
    <row r="596" spans="2:13" ht="15.75" customHeight="1">
      <c r="B596" s="457"/>
      <c r="C596" s="457"/>
      <c r="D596" s="457"/>
      <c r="E596" s="457"/>
      <c r="F596" s="457"/>
      <c r="G596" s="457"/>
      <c r="H596" s="457"/>
      <c r="I596" s="457"/>
      <c r="J596" s="457"/>
      <c r="K596" s="457"/>
      <c r="L596" s="457"/>
      <c r="M596" s="457"/>
    </row>
    <row r="597" spans="2:13" ht="15.75" customHeight="1">
      <c r="B597" s="457"/>
      <c r="C597" s="457"/>
      <c r="D597" s="457"/>
      <c r="E597" s="457"/>
      <c r="F597" s="457"/>
      <c r="G597" s="457"/>
      <c r="H597" s="457"/>
      <c r="I597" s="457"/>
      <c r="J597" s="457"/>
      <c r="K597" s="457"/>
      <c r="L597" s="457"/>
      <c r="M597" s="457"/>
    </row>
    <row r="598" spans="2:13" ht="15.75" customHeight="1">
      <c r="B598" s="457"/>
      <c r="C598" s="457"/>
      <c r="D598" s="457"/>
      <c r="E598" s="457"/>
      <c r="F598" s="457"/>
      <c r="G598" s="457"/>
      <c r="H598" s="457"/>
      <c r="I598" s="457"/>
      <c r="J598" s="457"/>
      <c r="K598" s="457"/>
      <c r="L598" s="457"/>
      <c r="M598" s="457"/>
    </row>
    <row r="599" spans="2:13" ht="15.75" customHeight="1">
      <c r="B599" s="457"/>
      <c r="C599" s="457"/>
      <c r="D599" s="457"/>
      <c r="E599" s="457"/>
      <c r="F599" s="457"/>
      <c r="G599" s="457"/>
      <c r="H599" s="457"/>
      <c r="I599" s="457"/>
      <c r="J599" s="457"/>
      <c r="K599" s="457"/>
      <c r="L599" s="457"/>
      <c r="M599" s="457"/>
    </row>
    <row r="600" spans="2:13" ht="15.75" customHeight="1">
      <c r="B600" s="457"/>
      <c r="C600" s="457"/>
      <c r="D600" s="457"/>
      <c r="E600" s="457"/>
      <c r="F600" s="457"/>
      <c r="G600" s="457"/>
      <c r="H600" s="457"/>
      <c r="I600" s="457"/>
      <c r="J600" s="457"/>
      <c r="K600" s="457"/>
      <c r="L600" s="457"/>
      <c r="M600" s="457"/>
    </row>
    <row r="601" spans="2:13" ht="15.75" customHeight="1">
      <c r="B601" s="457"/>
      <c r="C601" s="457"/>
      <c r="D601" s="457"/>
      <c r="E601" s="457"/>
      <c r="F601" s="457"/>
      <c r="G601" s="457"/>
      <c r="H601" s="457"/>
      <c r="I601" s="457"/>
      <c r="J601" s="457"/>
      <c r="K601" s="457"/>
      <c r="L601" s="457"/>
      <c r="M601" s="457"/>
    </row>
    <row r="602" spans="2:13" ht="15.75" customHeight="1">
      <c r="B602" s="457"/>
      <c r="C602" s="457"/>
      <c r="D602" s="457"/>
      <c r="E602" s="457"/>
      <c r="F602" s="457"/>
      <c r="G602" s="457"/>
      <c r="H602" s="457"/>
      <c r="I602" s="457"/>
      <c r="J602" s="457"/>
      <c r="K602" s="457"/>
      <c r="L602" s="457"/>
      <c r="M602" s="457"/>
    </row>
    <row r="603" spans="2:13" ht="15.75" customHeight="1">
      <c r="B603" s="457"/>
      <c r="C603" s="457"/>
      <c r="D603" s="457"/>
      <c r="E603" s="457"/>
      <c r="F603" s="457"/>
      <c r="G603" s="457"/>
      <c r="H603" s="457"/>
      <c r="I603" s="457"/>
      <c r="J603" s="457"/>
      <c r="K603" s="457"/>
      <c r="L603" s="457"/>
      <c r="M603" s="457"/>
    </row>
    <row r="604" spans="2:13" ht="15.75" customHeight="1">
      <c r="B604" s="457"/>
      <c r="C604" s="457"/>
      <c r="D604" s="457"/>
      <c r="E604" s="457"/>
      <c r="F604" s="457"/>
      <c r="G604" s="457"/>
      <c r="H604" s="457"/>
      <c r="I604" s="457"/>
      <c r="J604" s="457"/>
      <c r="K604" s="457"/>
      <c r="L604" s="457"/>
      <c r="M604" s="457"/>
    </row>
    <row r="605" spans="2:13" ht="15.75" customHeight="1">
      <c r="B605" s="457"/>
      <c r="C605" s="457"/>
      <c r="D605" s="457"/>
      <c r="E605" s="457"/>
      <c r="F605" s="457"/>
      <c r="G605" s="457"/>
      <c r="H605" s="457"/>
      <c r="I605" s="457"/>
      <c r="J605" s="457"/>
      <c r="K605" s="457"/>
      <c r="L605" s="457"/>
      <c r="M605" s="457"/>
    </row>
    <row r="606" spans="2:13" ht="15.75" customHeight="1">
      <c r="B606" s="457"/>
      <c r="C606" s="457"/>
      <c r="D606" s="457"/>
      <c r="E606" s="457"/>
      <c r="F606" s="457"/>
      <c r="G606" s="457"/>
      <c r="H606" s="457"/>
      <c r="I606" s="457"/>
      <c r="J606" s="457"/>
      <c r="K606" s="457"/>
      <c r="L606" s="457"/>
      <c r="M606" s="457"/>
    </row>
    <row r="607" spans="2:13" ht="15.75" customHeight="1">
      <c r="B607" s="457"/>
      <c r="C607" s="457"/>
      <c r="D607" s="457"/>
      <c r="E607" s="457"/>
      <c r="F607" s="457"/>
      <c r="G607" s="457"/>
      <c r="H607" s="457"/>
      <c r="I607" s="457"/>
      <c r="J607" s="457"/>
      <c r="K607" s="457"/>
      <c r="L607" s="457"/>
      <c r="M607" s="457"/>
    </row>
    <row r="608" spans="2:13" ht="15.75" customHeight="1">
      <c r="B608" s="457"/>
      <c r="C608" s="457"/>
      <c r="D608" s="457"/>
      <c r="E608" s="457"/>
      <c r="F608" s="457"/>
      <c r="G608" s="457"/>
      <c r="H608" s="457"/>
      <c r="I608" s="457"/>
      <c r="J608" s="457"/>
      <c r="K608" s="457"/>
      <c r="L608" s="457"/>
      <c r="M608" s="457"/>
    </row>
    <row r="609" spans="2:13" ht="15.75" customHeight="1">
      <c r="B609" s="457"/>
      <c r="C609" s="457"/>
      <c r="D609" s="457"/>
      <c r="E609" s="457"/>
      <c r="F609" s="457"/>
      <c r="G609" s="457"/>
      <c r="H609" s="457"/>
      <c r="I609" s="457"/>
      <c r="J609" s="457"/>
      <c r="K609" s="457"/>
      <c r="L609" s="457"/>
      <c r="M609" s="457"/>
    </row>
    <row r="610" spans="2:13" ht="15.75" customHeight="1">
      <c r="B610" s="457"/>
      <c r="C610" s="457"/>
      <c r="D610" s="457"/>
      <c r="E610" s="457"/>
      <c r="F610" s="457"/>
      <c r="G610" s="457"/>
      <c r="H610" s="457"/>
      <c r="I610" s="457"/>
      <c r="J610" s="457"/>
      <c r="K610" s="457"/>
      <c r="L610" s="457"/>
      <c r="M610" s="457"/>
    </row>
    <row r="611" spans="2:13" ht="15.75" customHeight="1">
      <c r="B611" s="457"/>
      <c r="C611" s="457"/>
      <c r="D611" s="457"/>
      <c r="E611" s="457"/>
      <c r="F611" s="457"/>
      <c r="G611" s="457"/>
      <c r="H611" s="457"/>
      <c r="I611" s="457"/>
      <c r="J611" s="457"/>
      <c r="K611" s="457"/>
      <c r="L611" s="457"/>
      <c r="M611" s="457"/>
    </row>
    <row r="612" spans="2:13" ht="15.75" customHeight="1">
      <c r="B612" s="457"/>
      <c r="C612" s="457"/>
      <c r="D612" s="457"/>
      <c r="E612" s="457"/>
      <c r="F612" s="457"/>
      <c r="G612" s="457"/>
      <c r="H612" s="457"/>
      <c r="I612" s="457"/>
      <c r="J612" s="457"/>
      <c r="K612" s="457"/>
      <c r="L612" s="457"/>
      <c r="M612" s="457"/>
    </row>
    <row r="613" spans="2:13" ht="15.75" customHeight="1">
      <c r="B613" s="457"/>
      <c r="C613" s="457"/>
      <c r="D613" s="457"/>
      <c r="E613" s="457"/>
      <c r="F613" s="457"/>
      <c r="G613" s="457"/>
      <c r="H613" s="457"/>
      <c r="I613" s="457"/>
      <c r="J613" s="457"/>
      <c r="K613" s="457"/>
      <c r="L613" s="457"/>
      <c r="M613" s="457"/>
    </row>
    <row r="614" spans="2:13" ht="15.75" customHeight="1">
      <c r="B614" s="457"/>
      <c r="C614" s="457"/>
      <c r="D614" s="457"/>
      <c r="E614" s="457"/>
      <c r="F614" s="457"/>
      <c r="G614" s="457"/>
      <c r="H614" s="457"/>
      <c r="I614" s="457"/>
      <c r="J614" s="457"/>
      <c r="K614" s="457"/>
      <c r="L614" s="457"/>
      <c r="M614" s="457"/>
    </row>
    <row r="615" spans="2:13" ht="15.75" customHeight="1">
      <c r="B615" s="457"/>
      <c r="C615" s="457"/>
      <c r="D615" s="457"/>
      <c r="E615" s="457"/>
      <c r="F615" s="457"/>
      <c r="G615" s="457"/>
      <c r="H615" s="457"/>
      <c r="I615" s="457"/>
      <c r="J615" s="457"/>
      <c r="K615" s="457"/>
      <c r="L615" s="457"/>
      <c r="M615" s="457"/>
    </row>
    <row r="616" spans="2:13" ht="15.75" customHeight="1">
      <c r="B616" s="457"/>
      <c r="C616" s="457"/>
      <c r="D616" s="457"/>
      <c r="E616" s="457"/>
      <c r="F616" s="457"/>
      <c r="G616" s="457"/>
      <c r="H616" s="457"/>
      <c r="I616" s="457"/>
      <c r="J616" s="457"/>
      <c r="K616" s="457"/>
      <c r="L616" s="457"/>
      <c r="M616" s="457"/>
    </row>
    <row r="617" spans="2:13" ht="15.75" customHeight="1">
      <c r="B617" s="457"/>
      <c r="C617" s="457"/>
      <c r="D617" s="457"/>
      <c r="E617" s="457"/>
      <c r="F617" s="457"/>
      <c r="G617" s="457"/>
      <c r="H617" s="457"/>
      <c r="I617" s="457"/>
      <c r="J617" s="457"/>
      <c r="K617" s="457"/>
      <c r="L617" s="457"/>
      <c r="M617" s="457"/>
    </row>
    <row r="618" spans="2:13" ht="15.75" customHeight="1">
      <c r="B618" s="457"/>
      <c r="C618" s="457"/>
      <c r="D618" s="457"/>
      <c r="E618" s="457"/>
      <c r="F618" s="457"/>
      <c r="G618" s="457"/>
      <c r="H618" s="457"/>
      <c r="I618" s="457"/>
      <c r="J618" s="457"/>
      <c r="K618" s="457"/>
      <c r="L618" s="457"/>
      <c r="M618" s="457"/>
    </row>
    <row r="619" spans="2:13" ht="15.75" customHeight="1">
      <c r="B619" s="457"/>
      <c r="C619" s="457"/>
      <c r="D619" s="457"/>
      <c r="E619" s="457"/>
      <c r="F619" s="457"/>
      <c r="G619" s="457"/>
      <c r="H619" s="457"/>
      <c r="I619" s="457"/>
      <c r="J619" s="457"/>
      <c r="K619" s="457"/>
      <c r="L619" s="457"/>
      <c r="M619" s="457"/>
    </row>
    <row r="620" spans="2:13" ht="15.75" customHeight="1">
      <c r="B620" s="457"/>
      <c r="C620" s="457"/>
      <c r="D620" s="457"/>
      <c r="E620" s="457"/>
      <c r="F620" s="457"/>
      <c r="G620" s="457"/>
      <c r="H620" s="457"/>
      <c r="I620" s="457"/>
      <c r="J620" s="457"/>
      <c r="K620" s="457"/>
      <c r="L620" s="457"/>
      <c r="M620" s="457"/>
    </row>
    <row r="621" spans="2:13" ht="15.75" customHeight="1">
      <c r="B621" s="457"/>
      <c r="C621" s="457"/>
      <c r="D621" s="457"/>
      <c r="E621" s="457"/>
      <c r="F621" s="457"/>
      <c r="G621" s="457"/>
      <c r="H621" s="457"/>
      <c r="I621" s="457"/>
      <c r="J621" s="457"/>
      <c r="K621" s="457"/>
      <c r="L621" s="457"/>
      <c r="M621" s="457"/>
    </row>
    <row r="622" spans="2:13" ht="15.75" customHeight="1">
      <c r="B622" s="457"/>
      <c r="C622" s="457"/>
      <c r="D622" s="457"/>
      <c r="E622" s="457"/>
      <c r="F622" s="457"/>
      <c r="G622" s="457"/>
      <c r="H622" s="457"/>
      <c r="I622" s="457"/>
      <c r="J622" s="457"/>
      <c r="K622" s="457"/>
      <c r="L622" s="457"/>
      <c r="M622" s="457"/>
    </row>
    <row r="623" spans="2:13" ht="15.75" customHeight="1">
      <c r="B623" s="457"/>
      <c r="C623" s="457"/>
      <c r="D623" s="457"/>
      <c r="E623" s="457"/>
      <c r="F623" s="457"/>
      <c r="G623" s="457"/>
      <c r="H623" s="457"/>
      <c r="I623" s="457"/>
      <c r="J623" s="457"/>
      <c r="K623" s="457"/>
      <c r="L623" s="457"/>
      <c r="M623" s="457"/>
    </row>
    <row r="624" spans="2:13" ht="15.75" customHeight="1">
      <c r="B624" s="457"/>
      <c r="C624" s="457"/>
      <c r="D624" s="457"/>
      <c r="E624" s="457"/>
      <c r="F624" s="457"/>
      <c r="G624" s="457"/>
      <c r="H624" s="457"/>
      <c r="I624" s="457"/>
      <c r="J624" s="457"/>
      <c r="K624" s="457"/>
      <c r="L624" s="457"/>
      <c r="M624" s="457"/>
    </row>
    <row r="625" spans="2:13" ht="15.75" customHeight="1">
      <c r="B625" s="457"/>
      <c r="C625" s="457"/>
      <c r="D625" s="457"/>
      <c r="E625" s="457"/>
      <c r="F625" s="457"/>
      <c r="G625" s="457"/>
      <c r="H625" s="457"/>
      <c r="I625" s="457"/>
      <c r="J625" s="457"/>
      <c r="K625" s="457"/>
      <c r="L625" s="457"/>
      <c r="M625" s="457"/>
    </row>
    <row r="626" spans="2:13" ht="15.75" customHeight="1">
      <c r="B626" s="457"/>
      <c r="C626" s="457"/>
      <c r="D626" s="457"/>
      <c r="E626" s="457"/>
      <c r="F626" s="457"/>
      <c r="G626" s="457"/>
      <c r="H626" s="457"/>
      <c r="I626" s="457"/>
      <c r="J626" s="457"/>
      <c r="K626" s="457"/>
      <c r="L626" s="457"/>
      <c r="M626" s="457"/>
    </row>
    <row r="627" spans="2:13" ht="15.75" customHeight="1">
      <c r="B627" s="457"/>
      <c r="C627" s="457"/>
      <c r="D627" s="457"/>
      <c r="E627" s="457"/>
      <c r="F627" s="457"/>
      <c r="G627" s="457"/>
      <c r="H627" s="457"/>
      <c r="I627" s="457"/>
      <c r="J627" s="457"/>
      <c r="K627" s="457"/>
      <c r="L627" s="457"/>
      <c r="M627" s="457"/>
    </row>
    <row r="628" spans="2:13" ht="15.75" customHeight="1">
      <c r="B628" s="457"/>
      <c r="C628" s="457"/>
      <c r="D628" s="457"/>
      <c r="E628" s="457"/>
      <c r="F628" s="457"/>
      <c r="G628" s="457"/>
      <c r="H628" s="457"/>
      <c r="I628" s="457"/>
      <c r="J628" s="457"/>
      <c r="K628" s="457"/>
      <c r="L628" s="457"/>
      <c r="M628" s="457"/>
    </row>
    <row r="629" spans="2:13" ht="15.75" customHeight="1">
      <c r="B629" s="457"/>
      <c r="C629" s="457"/>
      <c r="D629" s="457"/>
      <c r="E629" s="457"/>
      <c r="F629" s="457"/>
      <c r="G629" s="457"/>
      <c r="H629" s="457"/>
      <c r="I629" s="457"/>
      <c r="J629" s="457"/>
      <c r="K629" s="457"/>
      <c r="L629" s="457"/>
      <c r="M629" s="457"/>
    </row>
    <row r="630" spans="2:13" ht="15.75" customHeight="1">
      <c r="B630" s="457"/>
      <c r="C630" s="457"/>
      <c r="D630" s="457"/>
      <c r="E630" s="457"/>
      <c r="F630" s="457"/>
      <c r="G630" s="457"/>
      <c r="H630" s="457"/>
      <c r="I630" s="457"/>
      <c r="J630" s="457"/>
      <c r="K630" s="457"/>
      <c r="L630" s="457"/>
      <c r="M630" s="457"/>
    </row>
    <row r="631" spans="2:13" ht="15.75" customHeight="1">
      <c r="B631" s="457"/>
      <c r="C631" s="457"/>
      <c r="D631" s="457"/>
      <c r="E631" s="457"/>
      <c r="F631" s="457"/>
      <c r="G631" s="457"/>
      <c r="H631" s="457"/>
      <c r="I631" s="457"/>
      <c r="J631" s="457"/>
      <c r="K631" s="457"/>
      <c r="L631" s="457"/>
      <c r="M631" s="457"/>
    </row>
    <row r="632" spans="2:13" ht="15.75" customHeight="1">
      <c r="B632" s="457"/>
      <c r="C632" s="457"/>
      <c r="D632" s="457"/>
      <c r="E632" s="457"/>
      <c r="F632" s="457"/>
      <c r="G632" s="457"/>
      <c r="H632" s="457"/>
      <c r="I632" s="457"/>
      <c r="J632" s="457"/>
      <c r="K632" s="457"/>
      <c r="L632" s="457"/>
      <c r="M632" s="457"/>
    </row>
    <row r="633" spans="2:13" ht="15.75" customHeight="1">
      <c r="B633" s="457"/>
      <c r="C633" s="457"/>
      <c r="D633" s="457"/>
      <c r="E633" s="457"/>
      <c r="F633" s="457"/>
      <c r="G633" s="457"/>
      <c r="H633" s="457"/>
      <c r="I633" s="457"/>
      <c r="J633" s="457"/>
      <c r="K633" s="457"/>
      <c r="L633" s="457"/>
      <c r="M633" s="457"/>
    </row>
    <row r="634" spans="2:13" ht="15.75" customHeight="1">
      <c r="B634" s="457"/>
      <c r="C634" s="457"/>
      <c r="D634" s="457"/>
      <c r="E634" s="457"/>
      <c r="F634" s="457"/>
      <c r="G634" s="457"/>
      <c r="H634" s="457"/>
      <c r="I634" s="457"/>
      <c r="J634" s="457"/>
      <c r="K634" s="457"/>
      <c r="L634" s="457"/>
      <c r="M634" s="457"/>
    </row>
    <row r="635" spans="2:13" ht="15.75" customHeight="1">
      <c r="B635" s="457"/>
      <c r="C635" s="457"/>
      <c r="D635" s="457"/>
      <c r="E635" s="457"/>
      <c r="F635" s="457"/>
      <c r="G635" s="457"/>
      <c r="H635" s="457"/>
      <c r="I635" s="457"/>
      <c r="J635" s="457"/>
      <c r="K635" s="457"/>
      <c r="L635" s="457"/>
      <c r="M635" s="457"/>
    </row>
    <row r="636" spans="2:13" ht="15.75" customHeight="1">
      <c r="B636" s="457"/>
      <c r="C636" s="457"/>
      <c r="D636" s="457"/>
      <c r="E636" s="457"/>
      <c r="F636" s="457"/>
      <c r="G636" s="457"/>
      <c r="H636" s="457"/>
      <c r="I636" s="457"/>
      <c r="J636" s="457"/>
      <c r="K636" s="457"/>
      <c r="L636" s="457"/>
      <c r="M636" s="457"/>
    </row>
    <row r="637" spans="2:13" ht="15.75" customHeight="1">
      <c r="B637" s="457"/>
      <c r="C637" s="457"/>
      <c r="D637" s="457"/>
      <c r="E637" s="457"/>
      <c r="F637" s="457"/>
      <c r="G637" s="457"/>
      <c r="H637" s="457"/>
      <c r="I637" s="457"/>
      <c r="J637" s="457"/>
      <c r="K637" s="457"/>
      <c r="L637" s="457"/>
      <c r="M637" s="457"/>
    </row>
    <row r="638" spans="2:13" ht="15.75" customHeight="1">
      <c r="B638" s="457"/>
      <c r="C638" s="457"/>
      <c r="D638" s="457"/>
      <c r="E638" s="457"/>
      <c r="F638" s="457"/>
      <c r="G638" s="457"/>
      <c r="H638" s="457"/>
      <c r="I638" s="457"/>
      <c r="J638" s="457"/>
      <c r="K638" s="457"/>
      <c r="L638" s="457"/>
      <c r="M638" s="457"/>
    </row>
    <row r="639" spans="2:13" ht="15.75" customHeight="1">
      <c r="B639" s="457"/>
      <c r="C639" s="457"/>
      <c r="D639" s="457"/>
      <c r="E639" s="457"/>
      <c r="F639" s="457"/>
      <c r="G639" s="457"/>
      <c r="H639" s="457"/>
      <c r="I639" s="457"/>
      <c r="J639" s="457"/>
      <c r="K639" s="457"/>
      <c r="L639" s="457"/>
      <c r="M639" s="457"/>
    </row>
    <row r="640" spans="2:13" ht="15.75" customHeight="1">
      <c r="B640" s="457"/>
      <c r="C640" s="457"/>
      <c r="D640" s="457"/>
      <c r="E640" s="457"/>
      <c r="F640" s="457"/>
      <c r="G640" s="457"/>
      <c r="H640" s="457"/>
      <c r="I640" s="457"/>
      <c r="J640" s="457"/>
      <c r="K640" s="457"/>
      <c r="L640" s="457"/>
      <c r="M640" s="457"/>
    </row>
    <row r="641" spans="2:13" ht="15.75" customHeight="1">
      <c r="B641" s="457"/>
      <c r="C641" s="457"/>
      <c r="D641" s="457"/>
      <c r="E641" s="457"/>
      <c r="F641" s="457"/>
      <c r="G641" s="457"/>
      <c r="H641" s="457"/>
      <c r="I641" s="457"/>
      <c r="J641" s="457"/>
      <c r="K641" s="457"/>
      <c r="L641" s="457"/>
      <c r="M641" s="457"/>
    </row>
    <row r="642" spans="2:13" ht="15.75" customHeight="1">
      <c r="B642" s="457"/>
      <c r="C642" s="457"/>
      <c r="D642" s="457"/>
      <c r="E642" s="457"/>
      <c r="F642" s="457"/>
      <c r="G642" s="457"/>
      <c r="H642" s="457"/>
      <c r="I642" s="457"/>
      <c r="J642" s="457"/>
      <c r="K642" s="457"/>
      <c r="L642" s="457"/>
      <c r="M642" s="457"/>
    </row>
    <row r="643" spans="2:13" ht="15.75" customHeight="1">
      <c r="B643" s="457"/>
      <c r="C643" s="457"/>
      <c r="D643" s="457"/>
      <c r="E643" s="457"/>
      <c r="F643" s="457"/>
      <c r="G643" s="457"/>
      <c r="H643" s="457"/>
      <c r="I643" s="457"/>
      <c r="J643" s="457"/>
      <c r="K643" s="457"/>
      <c r="L643" s="457"/>
      <c r="M643" s="457"/>
    </row>
    <row r="644" spans="2:13" ht="15.75" customHeight="1">
      <c r="B644" s="457"/>
      <c r="C644" s="457"/>
      <c r="D644" s="457"/>
      <c r="E644" s="457"/>
      <c r="F644" s="457"/>
      <c r="G644" s="457"/>
      <c r="H644" s="457"/>
      <c r="I644" s="457"/>
      <c r="J644" s="457"/>
      <c r="K644" s="457"/>
      <c r="L644" s="457"/>
      <c r="M644" s="457"/>
    </row>
    <row r="645" spans="2:13" ht="15.75" customHeight="1">
      <c r="B645" s="457"/>
      <c r="C645" s="457"/>
      <c r="D645" s="457"/>
      <c r="E645" s="457"/>
      <c r="F645" s="457"/>
      <c r="G645" s="457"/>
      <c r="H645" s="457"/>
      <c r="I645" s="457"/>
      <c r="J645" s="457"/>
      <c r="K645" s="457"/>
      <c r="L645" s="457"/>
      <c r="M645" s="457"/>
    </row>
    <row r="646" spans="2:13" ht="15.75" customHeight="1">
      <c r="B646" s="457"/>
      <c r="C646" s="457"/>
      <c r="D646" s="457"/>
      <c r="E646" s="457"/>
      <c r="F646" s="457"/>
      <c r="G646" s="457"/>
      <c r="H646" s="457"/>
      <c r="I646" s="457"/>
      <c r="J646" s="457"/>
      <c r="K646" s="457"/>
      <c r="L646" s="457"/>
      <c r="M646" s="457"/>
    </row>
    <row r="647" spans="2:13" ht="15.75" customHeight="1">
      <c r="B647" s="457"/>
      <c r="C647" s="457"/>
      <c r="D647" s="457"/>
      <c r="E647" s="457"/>
      <c r="F647" s="457"/>
      <c r="G647" s="457"/>
      <c r="H647" s="457"/>
      <c r="I647" s="457"/>
      <c r="J647" s="457"/>
      <c r="K647" s="457"/>
      <c r="L647" s="457"/>
      <c r="M647" s="457"/>
    </row>
    <row r="648" spans="2:13" ht="15.75" customHeight="1">
      <c r="B648" s="457"/>
      <c r="C648" s="457"/>
      <c r="D648" s="457"/>
      <c r="E648" s="457"/>
      <c r="F648" s="457"/>
      <c r="G648" s="457"/>
      <c r="H648" s="457"/>
      <c r="I648" s="457"/>
      <c r="J648" s="457"/>
      <c r="K648" s="457"/>
      <c r="L648" s="457"/>
      <c r="M648" s="457"/>
    </row>
    <row r="649" spans="2:13" ht="15.75" customHeight="1">
      <c r="B649" s="457"/>
      <c r="C649" s="457"/>
      <c r="D649" s="457"/>
      <c r="E649" s="457"/>
      <c r="F649" s="457"/>
      <c r="G649" s="457"/>
      <c r="H649" s="457"/>
      <c r="I649" s="457"/>
      <c r="J649" s="457"/>
      <c r="K649" s="457"/>
      <c r="L649" s="457"/>
      <c r="M649" s="457"/>
    </row>
    <row r="650" spans="2:13" ht="15.75" customHeight="1">
      <c r="B650" s="457"/>
      <c r="C650" s="457"/>
      <c r="D650" s="457"/>
      <c r="E650" s="457"/>
      <c r="F650" s="457"/>
      <c r="G650" s="457"/>
      <c r="H650" s="457"/>
      <c r="I650" s="457"/>
      <c r="J650" s="457"/>
      <c r="K650" s="457"/>
      <c r="L650" s="457"/>
      <c r="M650" s="457"/>
    </row>
    <row r="651" spans="2:13" ht="15.75" customHeight="1">
      <c r="B651" s="457"/>
      <c r="C651" s="457"/>
      <c r="D651" s="457"/>
      <c r="E651" s="457"/>
      <c r="F651" s="457"/>
      <c r="G651" s="457"/>
      <c r="H651" s="457"/>
      <c r="I651" s="457"/>
      <c r="J651" s="457"/>
      <c r="K651" s="457"/>
      <c r="L651" s="457"/>
      <c r="M651" s="457"/>
    </row>
    <row r="652" spans="2:13" ht="15.75" customHeight="1">
      <c r="B652" s="457"/>
      <c r="C652" s="457"/>
      <c r="D652" s="457"/>
      <c r="E652" s="457"/>
      <c r="F652" s="457"/>
      <c r="G652" s="457"/>
      <c r="H652" s="457"/>
      <c r="I652" s="457"/>
      <c r="J652" s="457"/>
      <c r="K652" s="457"/>
      <c r="L652" s="457"/>
      <c r="M652" s="457"/>
    </row>
    <row r="653" spans="2:13" ht="15.75" customHeight="1">
      <c r="B653" s="457"/>
      <c r="C653" s="457"/>
      <c r="D653" s="457"/>
      <c r="E653" s="457"/>
      <c r="F653" s="457"/>
      <c r="G653" s="457"/>
      <c r="H653" s="457"/>
      <c r="I653" s="457"/>
      <c r="J653" s="457"/>
      <c r="K653" s="457"/>
      <c r="L653" s="457"/>
      <c r="M653" s="457"/>
    </row>
    <row r="654" spans="2:13" ht="15.75" customHeight="1">
      <c r="B654" s="457"/>
      <c r="C654" s="457"/>
      <c r="D654" s="457"/>
      <c r="E654" s="457"/>
      <c r="F654" s="457"/>
      <c r="G654" s="457"/>
      <c r="H654" s="457"/>
      <c r="I654" s="457"/>
      <c r="J654" s="457"/>
      <c r="K654" s="457"/>
      <c r="L654" s="457"/>
      <c r="M654" s="457"/>
    </row>
    <row r="655" spans="2:13" ht="15.75" customHeight="1">
      <c r="B655" s="457"/>
      <c r="C655" s="457"/>
      <c r="D655" s="457"/>
      <c r="E655" s="457"/>
      <c r="F655" s="457"/>
      <c r="G655" s="457"/>
      <c r="H655" s="457"/>
      <c r="I655" s="457"/>
      <c r="J655" s="457"/>
      <c r="K655" s="457"/>
      <c r="L655" s="457"/>
      <c r="M655" s="457"/>
    </row>
    <row r="656" spans="2:13" ht="15.75" customHeight="1">
      <c r="B656" s="457"/>
      <c r="C656" s="457"/>
      <c r="D656" s="457"/>
      <c r="E656" s="457"/>
      <c r="F656" s="457"/>
      <c r="G656" s="457"/>
      <c r="H656" s="457"/>
      <c r="I656" s="457"/>
      <c r="J656" s="457"/>
      <c r="K656" s="457"/>
      <c r="L656" s="457"/>
      <c r="M656" s="457"/>
    </row>
    <row r="657" spans="2:13" ht="15.75" customHeight="1">
      <c r="B657" s="457"/>
      <c r="C657" s="457"/>
      <c r="D657" s="457"/>
      <c r="E657" s="457"/>
      <c r="F657" s="457"/>
      <c r="G657" s="457"/>
      <c r="H657" s="457"/>
      <c r="I657" s="457"/>
      <c r="J657" s="457"/>
      <c r="K657" s="457"/>
      <c r="L657" s="457"/>
      <c r="M657" s="457"/>
    </row>
    <row r="658" spans="2:13" ht="15.75" customHeight="1">
      <c r="B658" s="457"/>
      <c r="C658" s="457"/>
      <c r="D658" s="457"/>
      <c r="E658" s="457"/>
      <c r="F658" s="457"/>
      <c r="G658" s="457"/>
      <c r="H658" s="457"/>
      <c r="I658" s="457"/>
      <c r="J658" s="457"/>
      <c r="K658" s="457"/>
      <c r="L658" s="457"/>
      <c r="M658" s="457"/>
    </row>
    <row r="659" spans="2:13" ht="15.75" customHeight="1">
      <c r="B659" s="457"/>
      <c r="C659" s="457"/>
      <c r="D659" s="457"/>
      <c r="E659" s="457"/>
      <c r="F659" s="457"/>
      <c r="G659" s="457"/>
      <c r="H659" s="457"/>
      <c r="I659" s="457"/>
      <c r="J659" s="457"/>
      <c r="K659" s="457"/>
      <c r="L659" s="457"/>
      <c r="M659" s="457"/>
    </row>
    <row r="660" spans="2:13" ht="15.75" customHeight="1">
      <c r="B660" s="457"/>
      <c r="C660" s="457"/>
      <c r="D660" s="457"/>
      <c r="E660" s="457"/>
      <c r="F660" s="457"/>
      <c r="G660" s="457"/>
      <c r="H660" s="457"/>
      <c r="I660" s="457"/>
      <c r="J660" s="457"/>
      <c r="K660" s="457"/>
      <c r="L660" s="457"/>
      <c r="M660" s="457"/>
    </row>
    <row r="661" spans="2:13" ht="15.75" customHeight="1">
      <c r="B661" s="457"/>
      <c r="C661" s="457"/>
      <c r="D661" s="457"/>
      <c r="E661" s="457"/>
      <c r="F661" s="457"/>
      <c r="G661" s="457"/>
      <c r="H661" s="457"/>
      <c r="I661" s="457"/>
      <c r="J661" s="457"/>
      <c r="K661" s="457"/>
      <c r="L661" s="457"/>
      <c r="M661" s="457"/>
    </row>
    <row r="662" spans="2:13" ht="15.75" customHeight="1">
      <c r="B662" s="457"/>
      <c r="C662" s="457"/>
      <c r="D662" s="457"/>
      <c r="E662" s="457"/>
      <c r="F662" s="457"/>
      <c r="G662" s="457"/>
      <c r="H662" s="457"/>
      <c r="I662" s="457"/>
      <c r="J662" s="457"/>
      <c r="K662" s="457"/>
      <c r="L662" s="457"/>
      <c r="M662" s="457"/>
    </row>
    <row r="663" spans="2:13" ht="15.75" customHeight="1">
      <c r="B663" s="457"/>
      <c r="C663" s="457"/>
      <c r="D663" s="457"/>
      <c r="E663" s="457"/>
      <c r="F663" s="457"/>
      <c r="G663" s="457"/>
      <c r="H663" s="457"/>
      <c r="I663" s="457"/>
      <c r="J663" s="457"/>
      <c r="K663" s="457"/>
      <c r="L663" s="457"/>
      <c r="M663" s="457"/>
    </row>
    <row r="664" spans="2:13" ht="15.75" customHeight="1">
      <c r="B664" s="457"/>
      <c r="C664" s="457"/>
      <c r="D664" s="457"/>
      <c r="E664" s="457"/>
      <c r="F664" s="457"/>
      <c r="G664" s="457"/>
      <c r="H664" s="457"/>
      <c r="I664" s="457"/>
      <c r="J664" s="457"/>
      <c r="K664" s="457"/>
      <c r="L664" s="457"/>
      <c r="M664" s="457"/>
    </row>
    <row r="665" spans="2:13" ht="15.75" customHeight="1">
      <c r="B665" s="457"/>
      <c r="C665" s="457"/>
      <c r="D665" s="457"/>
      <c r="E665" s="457"/>
      <c r="F665" s="457"/>
      <c r="G665" s="457"/>
      <c r="H665" s="457"/>
      <c r="I665" s="457"/>
      <c r="J665" s="457"/>
      <c r="K665" s="457"/>
      <c r="L665" s="457"/>
      <c r="M665" s="457"/>
    </row>
    <row r="666" spans="2:13" ht="15.75" customHeight="1">
      <c r="B666" s="457"/>
      <c r="C666" s="457"/>
      <c r="D666" s="457"/>
      <c r="E666" s="457"/>
      <c r="F666" s="457"/>
      <c r="G666" s="457"/>
      <c r="H666" s="457"/>
      <c r="I666" s="457"/>
      <c r="J666" s="457"/>
      <c r="K666" s="457"/>
      <c r="L666" s="457"/>
      <c r="M666" s="457"/>
    </row>
    <row r="667" spans="2:13" ht="15.75" customHeight="1">
      <c r="B667" s="457"/>
      <c r="C667" s="457"/>
      <c r="D667" s="457"/>
      <c r="E667" s="457"/>
      <c r="F667" s="457"/>
      <c r="G667" s="457"/>
      <c r="H667" s="457"/>
      <c r="I667" s="457"/>
      <c r="J667" s="457"/>
      <c r="K667" s="457"/>
      <c r="L667" s="457"/>
      <c r="M667" s="457"/>
    </row>
    <row r="668" spans="2:13" ht="15.75" customHeight="1">
      <c r="B668" s="457"/>
      <c r="C668" s="457"/>
      <c r="D668" s="457"/>
      <c r="E668" s="457"/>
      <c r="F668" s="457"/>
      <c r="G668" s="457"/>
      <c r="H668" s="457"/>
      <c r="I668" s="457"/>
      <c r="J668" s="457"/>
      <c r="K668" s="457"/>
      <c r="L668" s="457"/>
      <c r="M668" s="457"/>
    </row>
    <row r="669" spans="2:13" ht="15.75" customHeight="1">
      <c r="B669" s="457"/>
      <c r="C669" s="457"/>
      <c r="D669" s="457"/>
      <c r="E669" s="457"/>
      <c r="F669" s="457"/>
      <c r="G669" s="457"/>
      <c r="H669" s="457"/>
      <c r="I669" s="457"/>
      <c r="J669" s="457"/>
      <c r="K669" s="457"/>
      <c r="L669" s="457"/>
      <c r="M669" s="457"/>
    </row>
    <row r="670" spans="2:13" ht="15.75" customHeight="1">
      <c r="B670" s="457"/>
      <c r="C670" s="457"/>
      <c r="D670" s="457"/>
      <c r="E670" s="457"/>
      <c r="F670" s="457"/>
      <c r="G670" s="457"/>
      <c r="H670" s="457"/>
      <c r="I670" s="457"/>
      <c r="J670" s="457"/>
      <c r="K670" s="457"/>
      <c r="L670" s="457"/>
      <c r="M670" s="457"/>
    </row>
    <row r="671" spans="2:13" ht="15.75" customHeight="1">
      <c r="B671" s="457"/>
      <c r="C671" s="457"/>
      <c r="D671" s="457"/>
      <c r="E671" s="457"/>
      <c r="F671" s="457"/>
      <c r="G671" s="457"/>
      <c r="H671" s="457"/>
      <c r="I671" s="457"/>
      <c r="J671" s="457"/>
      <c r="K671" s="457"/>
      <c r="L671" s="457"/>
      <c r="M671" s="457"/>
    </row>
    <row r="672" spans="2:13" ht="15.75" customHeight="1">
      <c r="B672" s="457"/>
      <c r="C672" s="457"/>
      <c r="D672" s="457"/>
      <c r="E672" s="457"/>
      <c r="F672" s="457"/>
      <c r="G672" s="457"/>
      <c r="H672" s="457"/>
      <c r="I672" s="457"/>
      <c r="J672" s="457"/>
      <c r="K672" s="457"/>
      <c r="L672" s="457"/>
      <c r="M672" s="457"/>
    </row>
    <row r="673" spans="2:13" ht="15.75" customHeight="1">
      <c r="B673" s="457"/>
      <c r="C673" s="457"/>
      <c r="D673" s="457"/>
      <c r="E673" s="457"/>
      <c r="F673" s="457"/>
      <c r="G673" s="457"/>
      <c r="H673" s="457"/>
      <c r="I673" s="457"/>
      <c r="J673" s="457"/>
      <c r="K673" s="457"/>
      <c r="L673" s="457"/>
      <c r="M673" s="457"/>
    </row>
    <row r="674" spans="2:13" ht="15.75" customHeight="1">
      <c r="B674" s="457"/>
      <c r="C674" s="457"/>
      <c r="D674" s="457"/>
      <c r="E674" s="457"/>
      <c r="F674" s="457"/>
      <c r="G674" s="457"/>
      <c r="H674" s="457"/>
      <c r="I674" s="457"/>
      <c r="J674" s="457"/>
      <c r="K674" s="457"/>
      <c r="L674" s="457"/>
      <c r="M674" s="457"/>
    </row>
    <row r="675" spans="2:13" ht="15.75" customHeight="1">
      <c r="B675" s="457"/>
      <c r="C675" s="457"/>
      <c r="D675" s="457"/>
      <c r="E675" s="457"/>
      <c r="F675" s="457"/>
      <c r="G675" s="457"/>
      <c r="H675" s="457"/>
      <c r="I675" s="457"/>
      <c r="J675" s="457"/>
      <c r="K675" s="457"/>
      <c r="L675" s="457"/>
      <c r="M675" s="457"/>
    </row>
    <row r="676" spans="2:13" ht="15.75" customHeight="1">
      <c r="B676" s="457"/>
      <c r="C676" s="457"/>
      <c r="D676" s="457"/>
      <c r="E676" s="457"/>
      <c r="F676" s="457"/>
      <c r="G676" s="457"/>
      <c r="H676" s="457"/>
      <c r="I676" s="457"/>
      <c r="J676" s="457"/>
      <c r="K676" s="457"/>
      <c r="L676" s="457"/>
      <c r="M676" s="457"/>
    </row>
    <row r="677" spans="2:13" ht="15.75" customHeight="1">
      <c r="B677" s="457"/>
      <c r="C677" s="457"/>
      <c r="D677" s="457"/>
      <c r="E677" s="457"/>
      <c r="F677" s="457"/>
      <c r="G677" s="457"/>
      <c r="H677" s="457"/>
      <c r="I677" s="457"/>
      <c r="J677" s="457"/>
      <c r="K677" s="457"/>
      <c r="L677" s="457"/>
      <c r="M677" s="457"/>
    </row>
    <row r="678" spans="2:13" ht="15.75" customHeight="1">
      <c r="B678" s="457"/>
      <c r="C678" s="457"/>
      <c r="D678" s="457"/>
      <c r="E678" s="457"/>
      <c r="F678" s="457"/>
      <c r="G678" s="457"/>
      <c r="H678" s="457"/>
      <c r="I678" s="457"/>
      <c r="J678" s="457"/>
      <c r="K678" s="457"/>
      <c r="L678" s="457"/>
      <c r="M678" s="457"/>
    </row>
    <row r="679" spans="2:13" ht="15.75" customHeight="1">
      <c r="B679" s="457"/>
      <c r="C679" s="457"/>
      <c r="D679" s="457"/>
      <c r="E679" s="457"/>
      <c r="F679" s="457"/>
      <c r="G679" s="457"/>
      <c r="H679" s="457"/>
      <c r="I679" s="457"/>
      <c r="J679" s="457"/>
      <c r="K679" s="457"/>
      <c r="L679" s="457"/>
      <c r="M679" s="457"/>
    </row>
    <row r="680" spans="2:13" ht="15.75" customHeight="1">
      <c r="B680" s="457"/>
      <c r="C680" s="457"/>
      <c r="D680" s="457"/>
      <c r="E680" s="457"/>
      <c r="F680" s="457"/>
      <c r="G680" s="457"/>
      <c r="H680" s="457"/>
      <c r="I680" s="457"/>
      <c r="J680" s="457"/>
      <c r="K680" s="457"/>
      <c r="L680" s="457"/>
      <c r="M680" s="457"/>
    </row>
    <row r="681" spans="2:13" ht="15.75" customHeight="1">
      <c r="B681" s="457"/>
      <c r="C681" s="457"/>
      <c r="D681" s="457"/>
      <c r="E681" s="457"/>
      <c r="F681" s="457"/>
      <c r="G681" s="457"/>
      <c r="H681" s="457"/>
      <c r="I681" s="457"/>
      <c r="J681" s="457"/>
      <c r="K681" s="457"/>
      <c r="L681" s="457"/>
      <c r="M681" s="457"/>
    </row>
    <row r="682" spans="2:13" ht="15.75" customHeight="1">
      <c r="B682" s="457"/>
      <c r="C682" s="457"/>
      <c r="D682" s="457"/>
      <c r="E682" s="457"/>
      <c r="F682" s="457"/>
      <c r="G682" s="457"/>
      <c r="H682" s="457"/>
      <c r="I682" s="457"/>
      <c r="J682" s="457"/>
      <c r="K682" s="457"/>
      <c r="L682" s="457"/>
      <c r="M682" s="457"/>
    </row>
    <row r="683" spans="2:13" ht="15.75" customHeight="1">
      <c r="B683" s="457"/>
      <c r="C683" s="457"/>
      <c r="D683" s="457"/>
      <c r="E683" s="457"/>
      <c r="F683" s="457"/>
      <c r="G683" s="457"/>
      <c r="H683" s="457"/>
      <c r="I683" s="457"/>
      <c r="J683" s="457"/>
      <c r="K683" s="457"/>
      <c r="L683" s="457"/>
      <c r="M683" s="457"/>
    </row>
    <row r="684" spans="2:13" ht="15.75" customHeight="1">
      <c r="B684" s="457"/>
      <c r="C684" s="457"/>
      <c r="D684" s="457"/>
      <c r="E684" s="457"/>
      <c r="F684" s="457"/>
      <c r="G684" s="457"/>
      <c r="H684" s="457"/>
      <c r="I684" s="457"/>
      <c r="J684" s="457"/>
      <c r="K684" s="457"/>
      <c r="L684" s="457"/>
      <c r="M684" s="457"/>
    </row>
    <row r="685" spans="2:13" ht="15.75" customHeight="1">
      <c r="B685" s="457"/>
      <c r="C685" s="457"/>
      <c r="D685" s="457"/>
      <c r="E685" s="457"/>
      <c r="F685" s="457"/>
      <c r="G685" s="457"/>
      <c r="H685" s="457"/>
      <c r="I685" s="457"/>
      <c r="J685" s="457"/>
      <c r="K685" s="457"/>
      <c r="L685" s="457"/>
      <c r="M685" s="457"/>
    </row>
    <row r="686" spans="2:13" ht="15.75" customHeight="1">
      <c r="B686" s="457"/>
      <c r="C686" s="457"/>
      <c r="D686" s="457"/>
      <c r="E686" s="457"/>
      <c r="F686" s="457"/>
      <c r="G686" s="457"/>
      <c r="H686" s="457"/>
      <c r="I686" s="457"/>
      <c r="J686" s="457"/>
      <c r="K686" s="457"/>
      <c r="L686" s="457"/>
      <c r="M686" s="457"/>
    </row>
    <row r="687" spans="2:13" ht="15.75" customHeight="1">
      <c r="B687" s="457"/>
      <c r="C687" s="457"/>
      <c r="D687" s="457"/>
      <c r="E687" s="457"/>
      <c r="F687" s="457"/>
      <c r="G687" s="457"/>
      <c r="H687" s="457"/>
      <c r="I687" s="457"/>
      <c r="J687" s="457"/>
      <c r="K687" s="457"/>
      <c r="L687" s="457"/>
      <c r="M687" s="457"/>
    </row>
    <row r="688" spans="2:13" ht="15.75" customHeight="1">
      <c r="B688" s="457"/>
      <c r="C688" s="457"/>
      <c r="D688" s="457"/>
      <c r="E688" s="457"/>
      <c r="F688" s="457"/>
      <c r="G688" s="457"/>
      <c r="H688" s="457"/>
      <c r="I688" s="457"/>
      <c r="J688" s="457"/>
      <c r="K688" s="457"/>
      <c r="L688" s="457"/>
      <c r="M688" s="457"/>
    </row>
    <row r="689" spans="2:13" ht="15.75" customHeight="1">
      <c r="B689" s="457"/>
      <c r="C689" s="457"/>
      <c r="D689" s="457"/>
      <c r="E689" s="457"/>
      <c r="F689" s="457"/>
      <c r="G689" s="457"/>
      <c r="H689" s="457"/>
      <c r="I689" s="457"/>
      <c r="J689" s="457"/>
      <c r="K689" s="457"/>
      <c r="L689" s="457"/>
      <c r="M689" s="457"/>
    </row>
    <row r="690" spans="2:13" ht="15.75" customHeight="1">
      <c r="B690" s="457"/>
      <c r="C690" s="457"/>
      <c r="D690" s="457"/>
      <c r="E690" s="457"/>
      <c r="F690" s="457"/>
      <c r="G690" s="457"/>
      <c r="H690" s="457"/>
      <c r="I690" s="457"/>
      <c r="J690" s="457"/>
      <c r="K690" s="457"/>
      <c r="L690" s="457"/>
      <c r="M690" s="457"/>
    </row>
    <row r="691" spans="2:13" ht="15.75" customHeight="1">
      <c r="B691" s="457"/>
      <c r="C691" s="457"/>
      <c r="D691" s="457"/>
      <c r="E691" s="457"/>
      <c r="F691" s="457"/>
      <c r="G691" s="457"/>
      <c r="H691" s="457"/>
      <c r="I691" s="457"/>
      <c r="J691" s="457"/>
      <c r="K691" s="457"/>
      <c r="L691" s="457"/>
      <c r="M691" s="457"/>
    </row>
    <row r="692" spans="2:13" ht="15.75" customHeight="1">
      <c r="B692" s="457"/>
      <c r="C692" s="457"/>
      <c r="D692" s="457"/>
      <c r="E692" s="457"/>
      <c r="F692" s="457"/>
      <c r="G692" s="457"/>
      <c r="H692" s="457"/>
      <c r="I692" s="457"/>
      <c r="J692" s="457"/>
      <c r="K692" s="457"/>
      <c r="L692" s="457"/>
      <c r="M692" s="457"/>
    </row>
    <row r="693" spans="2:13" ht="15.75" customHeight="1">
      <c r="B693" s="457"/>
      <c r="C693" s="457"/>
      <c r="D693" s="457"/>
      <c r="E693" s="457"/>
      <c r="F693" s="457"/>
      <c r="G693" s="457"/>
      <c r="H693" s="457"/>
      <c r="I693" s="457"/>
      <c r="J693" s="457"/>
      <c r="K693" s="457"/>
      <c r="L693" s="457"/>
      <c r="M693" s="457"/>
    </row>
    <row r="694" spans="2:13" ht="15.75" customHeight="1">
      <c r="B694" s="457"/>
      <c r="C694" s="457"/>
      <c r="D694" s="457"/>
      <c r="E694" s="457"/>
      <c r="F694" s="457"/>
      <c r="G694" s="457"/>
      <c r="H694" s="457"/>
      <c r="I694" s="457"/>
      <c r="J694" s="457"/>
      <c r="K694" s="457"/>
      <c r="L694" s="457"/>
      <c r="M694" s="457"/>
    </row>
    <row r="695" spans="2:13" ht="15.75" customHeight="1">
      <c r="B695" s="457"/>
      <c r="C695" s="457"/>
      <c r="D695" s="457"/>
      <c r="E695" s="457"/>
      <c r="F695" s="457"/>
      <c r="G695" s="457"/>
      <c r="H695" s="457"/>
      <c r="I695" s="457"/>
      <c r="J695" s="457"/>
      <c r="K695" s="457"/>
      <c r="L695" s="457"/>
      <c r="M695" s="457"/>
    </row>
    <row r="696" spans="2:13" ht="15.75" customHeight="1">
      <c r="B696" s="457"/>
      <c r="C696" s="457"/>
      <c r="D696" s="457"/>
      <c r="E696" s="457"/>
      <c r="F696" s="457"/>
      <c r="G696" s="457"/>
      <c r="H696" s="457"/>
      <c r="I696" s="457"/>
      <c r="J696" s="457"/>
      <c r="K696" s="457"/>
      <c r="L696" s="457"/>
      <c r="M696" s="457"/>
    </row>
    <row r="697" spans="2:13" ht="15.75" customHeight="1">
      <c r="B697" s="457"/>
      <c r="C697" s="457"/>
      <c r="D697" s="457"/>
      <c r="E697" s="457"/>
      <c r="F697" s="457"/>
      <c r="G697" s="457"/>
      <c r="H697" s="457"/>
      <c r="I697" s="457"/>
      <c r="J697" s="457"/>
      <c r="K697" s="457"/>
      <c r="L697" s="457"/>
      <c r="M697" s="457"/>
    </row>
    <row r="698" spans="2:13" ht="15.75" customHeight="1">
      <c r="B698" s="457"/>
      <c r="C698" s="457"/>
      <c r="D698" s="457"/>
      <c r="E698" s="457"/>
      <c r="F698" s="457"/>
      <c r="G698" s="457"/>
      <c r="H698" s="457"/>
      <c r="I698" s="457"/>
      <c r="J698" s="457"/>
      <c r="K698" s="457"/>
      <c r="L698" s="457"/>
      <c r="M698" s="457"/>
    </row>
    <row r="699" spans="2:13" ht="15.75" customHeight="1">
      <c r="B699" s="457"/>
      <c r="C699" s="457"/>
      <c r="D699" s="457"/>
      <c r="E699" s="457"/>
      <c r="F699" s="457"/>
      <c r="G699" s="457"/>
      <c r="H699" s="457"/>
      <c r="I699" s="457"/>
      <c r="J699" s="457"/>
      <c r="K699" s="457"/>
      <c r="L699" s="457"/>
      <c r="M699" s="457"/>
    </row>
    <row r="700" spans="2:13" ht="15.75" customHeight="1">
      <c r="B700" s="457"/>
      <c r="C700" s="457"/>
      <c r="D700" s="457"/>
      <c r="E700" s="457"/>
      <c r="F700" s="457"/>
      <c r="G700" s="457"/>
      <c r="H700" s="457"/>
      <c r="I700" s="457"/>
      <c r="J700" s="457"/>
      <c r="K700" s="457"/>
      <c r="L700" s="457"/>
      <c r="M700" s="457"/>
    </row>
    <row r="701" spans="2:13" ht="15.75" customHeight="1">
      <c r="B701" s="457"/>
      <c r="C701" s="457"/>
      <c r="D701" s="457"/>
      <c r="E701" s="457"/>
      <c r="F701" s="457"/>
      <c r="G701" s="457"/>
      <c r="H701" s="457"/>
      <c r="I701" s="457"/>
      <c r="J701" s="457"/>
      <c r="K701" s="457"/>
      <c r="L701" s="457"/>
      <c r="M701" s="457"/>
    </row>
    <row r="702" spans="2:13" ht="15.75" customHeight="1">
      <c r="B702" s="457"/>
      <c r="C702" s="457"/>
      <c r="D702" s="457"/>
      <c r="E702" s="457"/>
      <c r="F702" s="457"/>
      <c r="G702" s="457"/>
      <c r="H702" s="457"/>
      <c r="I702" s="457"/>
      <c r="J702" s="457"/>
      <c r="K702" s="457"/>
      <c r="L702" s="457"/>
      <c r="M702" s="457"/>
    </row>
    <row r="703" spans="2:13" ht="15.75" customHeight="1">
      <c r="B703" s="457"/>
      <c r="C703" s="457"/>
      <c r="D703" s="457"/>
      <c r="E703" s="457"/>
      <c r="F703" s="457"/>
      <c r="G703" s="457"/>
      <c r="H703" s="457"/>
      <c r="I703" s="457"/>
      <c r="J703" s="457"/>
      <c r="K703" s="457"/>
      <c r="L703" s="457"/>
      <c r="M703" s="457"/>
    </row>
    <row r="704" spans="2:13" ht="15.75" customHeight="1">
      <c r="B704" s="457"/>
      <c r="C704" s="457"/>
      <c r="D704" s="457"/>
      <c r="E704" s="457"/>
      <c r="F704" s="457"/>
      <c r="G704" s="457"/>
      <c r="H704" s="457"/>
      <c r="I704" s="457"/>
      <c r="J704" s="457"/>
      <c r="K704" s="457"/>
      <c r="L704" s="457"/>
      <c r="M704" s="457"/>
    </row>
    <row r="705" spans="2:13" ht="15.75" customHeight="1">
      <c r="B705" s="457"/>
      <c r="C705" s="457"/>
      <c r="D705" s="457"/>
      <c r="E705" s="457"/>
      <c r="F705" s="457"/>
      <c r="G705" s="457"/>
      <c r="H705" s="457"/>
      <c r="I705" s="457"/>
      <c r="J705" s="457"/>
      <c r="K705" s="457"/>
      <c r="L705" s="457"/>
      <c r="M705" s="457"/>
    </row>
    <row r="706" spans="2:13" ht="15.75" customHeight="1">
      <c r="B706" s="457"/>
      <c r="C706" s="457"/>
      <c r="D706" s="457"/>
      <c r="E706" s="457"/>
      <c r="F706" s="457"/>
      <c r="G706" s="457"/>
      <c r="H706" s="457"/>
      <c r="I706" s="457"/>
      <c r="J706" s="457"/>
      <c r="K706" s="457"/>
      <c r="L706" s="457"/>
      <c r="M706" s="457"/>
    </row>
    <row r="707" spans="2:13" ht="15.75" customHeight="1">
      <c r="B707" s="457"/>
      <c r="C707" s="457"/>
      <c r="D707" s="457"/>
      <c r="E707" s="457"/>
      <c r="F707" s="457"/>
      <c r="G707" s="457"/>
      <c r="H707" s="457"/>
      <c r="I707" s="457"/>
      <c r="J707" s="457"/>
      <c r="K707" s="457"/>
      <c r="L707" s="457"/>
      <c r="M707" s="457"/>
    </row>
    <row r="708" spans="2:13" ht="15.75" customHeight="1">
      <c r="B708" s="457"/>
      <c r="C708" s="457"/>
      <c r="D708" s="457"/>
      <c r="E708" s="457"/>
      <c r="F708" s="457"/>
      <c r="G708" s="457"/>
      <c r="H708" s="457"/>
      <c r="I708" s="457"/>
      <c r="J708" s="457"/>
      <c r="K708" s="457"/>
      <c r="L708" s="457"/>
      <c r="M708" s="457"/>
    </row>
    <row r="709" spans="2:13" ht="15.75" customHeight="1">
      <c r="B709" s="457"/>
      <c r="C709" s="457"/>
      <c r="D709" s="457"/>
      <c r="E709" s="457"/>
      <c r="F709" s="457"/>
      <c r="G709" s="457"/>
      <c r="H709" s="457"/>
      <c r="I709" s="457"/>
      <c r="J709" s="457"/>
      <c r="K709" s="457"/>
      <c r="L709" s="457"/>
      <c r="M709" s="457"/>
    </row>
    <row r="710" spans="2:13" ht="15.75" customHeight="1">
      <c r="B710" s="457"/>
      <c r="C710" s="457"/>
      <c r="D710" s="457"/>
      <c r="E710" s="457"/>
      <c r="F710" s="457"/>
      <c r="G710" s="457"/>
      <c r="H710" s="457"/>
      <c r="I710" s="457"/>
      <c r="J710" s="457"/>
      <c r="K710" s="457"/>
      <c r="L710" s="457"/>
      <c r="M710" s="457"/>
    </row>
    <row r="711" spans="2:13" ht="15.75" customHeight="1">
      <c r="B711" s="457"/>
      <c r="C711" s="457"/>
      <c r="D711" s="457"/>
      <c r="E711" s="457"/>
      <c r="F711" s="457"/>
      <c r="G711" s="457"/>
      <c r="H711" s="457"/>
      <c r="I711" s="457"/>
      <c r="J711" s="457"/>
      <c r="K711" s="457"/>
      <c r="L711" s="457"/>
      <c r="M711" s="457"/>
    </row>
    <row r="712" spans="2:13" ht="15.75" customHeight="1">
      <c r="B712" s="457"/>
      <c r="C712" s="457"/>
      <c r="D712" s="457"/>
      <c r="E712" s="457"/>
      <c r="F712" s="457"/>
      <c r="G712" s="457"/>
      <c r="H712" s="457"/>
      <c r="I712" s="457"/>
      <c r="J712" s="457"/>
      <c r="K712" s="457"/>
      <c r="L712" s="457"/>
      <c r="M712" s="457"/>
    </row>
    <row r="713" spans="2:13" ht="15.75" customHeight="1">
      <c r="B713" s="457"/>
      <c r="C713" s="457"/>
      <c r="D713" s="457"/>
      <c r="E713" s="457"/>
      <c r="F713" s="457"/>
      <c r="G713" s="457"/>
      <c r="H713" s="457"/>
      <c r="I713" s="457"/>
      <c r="J713" s="457"/>
      <c r="K713" s="457"/>
      <c r="L713" s="457"/>
      <c r="M713" s="457"/>
    </row>
    <row r="714" spans="2:13" ht="15.75" customHeight="1">
      <c r="B714" s="457"/>
      <c r="C714" s="457"/>
      <c r="D714" s="457"/>
      <c r="E714" s="457"/>
      <c r="F714" s="457"/>
      <c r="G714" s="457"/>
      <c r="H714" s="457"/>
      <c r="I714" s="457"/>
      <c r="J714" s="457"/>
      <c r="K714" s="457"/>
      <c r="L714" s="457"/>
      <c r="M714" s="457"/>
    </row>
    <row r="715" spans="2:13" ht="15.75" customHeight="1">
      <c r="B715" s="457"/>
      <c r="C715" s="457"/>
      <c r="D715" s="457"/>
      <c r="E715" s="457"/>
      <c r="F715" s="457"/>
      <c r="G715" s="457"/>
      <c r="H715" s="457"/>
      <c r="I715" s="457"/>
      <c r="J715" s="457"/>
      <c r="K715" s="457"/>
      <c r="L715" s="457"/>
      <c r="M715" s="457"/>
    </row>
    <row r="716" spans="2:13" ht="15.75" customHeight="1">
      <c r="B716" s="457"/>
      <c r="C716" s="457"/>
      <c r="D716" s="457"/>
      <c r="E716" s="457"/>
      <c r="F716" s="457"/>
      <c r="G716" s="457"/>
      <c r="H716" s="457"/>
      <c r="I716" s="457"/>
      <c r="J716" s="457"/>
      <c r="K716" s="457"/>
      <c r="L716" s="457"/>
      <c r="M716" s="457"/>
    </row>
    <row r="717" spans="2:13" ht="15.75" customHeight="1">
      <c r="B717" s="457"/>
      <c r="C717" s="457"/>
      <c r="D717" s="457"/>
      <c r="E717" s="457"/>
      <c r="F717" s="457"/>
      <c r="G717" s="457"/>
      <c r="H717" s="457"/>
      <c r="I717" s="457"/>
      <c r="J717" s="457"/>
      <c r="K717" s="457"/>
      <c r="L717" s="457"/>
      <c r="M717" s="457"/>
    </row>
    <row r="718" spans="2:13" ht="15.75" customHeight="1">
      <c r="B718" s="457"/>
      <c r="C718" s="457"/>
      <c r="D718" s="457"/>
      <c r="E718" s="457"/>
      <c r="F718" s="457"/>
      <c r="G718" s="457"/>
      <c r="H718" s="457"/>
      <c r="I718" s="457"/>
      <c r="J718" s="457"/>
      <c r="K718" s="457"/>
      <c r="L718" s="457"/>
      <c r="M718" s="457"/>
    </row>
    <row r="719" spans="2:13" ht="15.75" customHeight="1">
      <c r="B719" s="457"/>
      <c r="C719" s="457"/>
      <c r="D719" s="457"/>
      <c r="E719" s="457"/>
      <c r="F719" s="457"/>
      <c r="G719" s="457"/>
      <c r="H719" s="457"/>
      <c r="I719" s="457"/>
      <c r="J719" s="457"/>
      <c r="K719" s="457"/>
      <c r="L719" s="457"/>
      <c r="M719" s="457"/>
    </row>
    <row r="720" spans="2:13" ht="15.75" customHeight="1">
      <c r="B720" s="457"/>
      <c r="C720" s="457"/>
      <c r="D720" s="457"/>
      <c r="E720" s="457"/>
      <c r="F720" s="457"/>
      <c r="G720" s="457"/>
      <c r="H720" s="457"/>
      <c r="I720" s="457"/>
      <c r="J720" s="457"/>
      <c r="K720" s="457"/>
      <c r="L720" s="457"/>
      <c r="M720" s="457"/>
    </row>
    <row r="721" spans="2:13" ht="15.75" customHeight="1">
      <c r="B721" s="457"/>
      <c r="C721" s="457"/>
      <c r="D721" s="457"/>
      <c r="E721" s="457"/>
      <c r="F721" s="457"/>
      <c r="G721" s="457"/>
      <c r="H721" s="457"/>
      <c r="I721" s="457"/>
      <c r="J721" s="457"/>
      <c r="K721" s="457"/>
      <c r="L721" s="457"/>
      <c r="M721" s="457"/>
    </row>
    <row r="722" spans="2:13" ht="15.75" customHeight="1">
      <c r="B722" s="457"/>
      <c r="C722" s="457"/>
      <c r="D722" s="457"/>
      <c r="E722" s="457"/>
      <c r="F722" s="457"/>
      <c r="G722" s="457"/>
      <c r="H722" s="457"/>
      <c r="I722" s="457"/>
      <c r="J722" s="457"/>
      <c r="K722" s="457"/>
      <c r="L722" s="457"/>
      <c r="M722" s="457"/>
    </row>
    <row r="723" spans="2:13" ht="15.75" customHeight="1">
      <c r="B723" s="457"/>
      <c r="C723" s="457"/>
      <c r="D723" s="457"/>
      <c r="E723" s="457"/>
      <c r="F723" s="457"/>
      <c r="G723" s="457"/>
      <c r="H723" s="457"/>
      <c r="I723" s="457"/>
      <c r="J723" s="457"/>
      <c r="K723" s="457"/>
      <c r="L723" s="457"/>
      <c r="M723" s="457"/>
    </row>
    <row r="724" spans="2:13" ht="15.75" customHeight="1">
      <c r="B724" s="457"/>
      <c r="C724" s="457"/>
      <c r="D724" s="457"/>
      <c r="E724" s="457"/>
      <c r="F724" s="457"/>
      <c r="G724" s="457"/>
      <c r="H724" s="457"/>
      <c r="I724" s="457"/>
      <c r="J724" s="457"/>
      <c r="K724" s="457"/>
      <c r="L724" s="457"/>
      <c r="M724" s="457"/>
    </row>
    <row r="725" spans="2:13" ht="15.75" customHeight="1">
      <c r="B725" s="457"/>
      <c r="C725" s="457"/>
      <c r="D725" s="457"/>
      <c r="E725" s="457"/>
      <c r="F725" s="457"/>
      <c r="G725" s="457"/>
      <c r="H725" s="457"/>
      <c r="I725" s="457"/>
      <c r="J725" s="457"/>
      <c r="K725" s="457"/>
      <c r="L725" s="457"/>
      <c r="M725" s="457"/>
    </row>
    <row r="726" spans="2:13" ht="15.75" customHeight="1">
      <c r="B726" s="457"/>
      <c r="C726" s="457"/>
      <c r="D726" s="457"/>
      <c r="E726" s="457"/>
      <c r="F726" s="457"/>
      <c r="G726" s="457"/>
      <c r="H726" s="457"/>
      <c r="I726" s="457"/>
      <c r="J726" s="457"/>
      <c r="K726" s="457"/>
      <c r="L726" s="457"/>
      <c r="M726" s="457"/>
    </row>
    <row r="727" spans="2:13" ht="15.75" customHeight="1">
      <c r="B727" s="457"/>
      <c r="C727" s="457"/>
      <c r="D727" s="457"/>
      <c r="E727" s="457"/>
      <c r="F727" s="457"/>
      <c r="G727" s="457"/>
      <c r="H727" s="457"/>
      <c r="I727" s="457"/>
      <c r="J727" s="457"/>
      <c r="K727" s="457"/>
      <c r="L727" s="457"/>
      <c r="M727" s="457"/>
    </row>
    <row r="728" spans="2:13" ht="15.75" customHeight="1">
      <c r="B728" s="457"/>
      <c r="C728" s="457"/>
      <c r="D728" s="457"/>
      <c r="E728" s="457"/>
      <c r="F728" s="457"/>
      <c r="G728" s="457"/>
      <c r="H728" s="457"/>
      <c r="I728" s="457"/>
      <c r="J728" s="457"/>
      <c r="K728" s="457"/>
      <c r="L728" s="457"/>
      <c r="M728" s="457"/>
    </row>
    <row r="729" spans="2:13" ht="15.75" customHeight="1">
      <c r="B729" s="457"/>
      <c r="C729" s="457"/>
      <c r="D729" s="457"/>
      <c r="E729" s="457"/>
      <c r="F729" s="457"/>
      <c r="G729" s="457"/>
      <c r="H729" s="457"/>
      <c r="I729" s="457"/>
      <c r="J729" s="457"/>
      <c r="K729" s="457"/>
      <c r="L729" s="457"/>
      <c r="M729" s="457"/>
    </row>
    <row r="730" spans="2:13" ht="15.75" customHeight="1">
      <c r="B730" s="457"/>
      <c r="C730" s="457"/>
      <c r="D730" s="457"/>
      <c r="E730" s="457"/>
      <c r="F730" s="457"/>
      <c r="G730" s="457"/>
      <c r="H730" s="457"/>
      <c r="I730" s="457"/>
      <c r="J730" s="457"/>
      <c r="K730" s="457"/>
      <c r="L730" s="457"/>
      <c r="M730" s="457"/>
    </row>
    <row r="731" spans="2:13" ht="15.75" customHeight="1">
      <c r="B731" s="457"/>
      <c r="C731" s="457"/>
      <c r="D731" s="457"/>
      <c r="E731" s="457"/>
      <c r="F731" s="457"/>
      <c r="G731" s="457"/>
      <c r="H731" s="457"/>
      <c r="I731" s="457"/>
      <c r="J731" s="457"/>
      <c r="K731" s="457"/>
      <c r="L731" s="457"/>
      <c r="M731" s="457"/>
    </row>
    <row r="732" spans="2:13" ht="15.75" customHeight="1">
      <c r="B732" s="457"/>
      <c r="C732" s="457"/>
      <c r="D732" s="457"/>
      <c r="E732" s="457"/>
      <c r="F732" s="457"/>
      <c r="G732" s="457"/>
      <c r="H732" s="457"/>
      <c r="I732" s="457"/>
      <c r="J732" s="457"/>
      <c r="K732" s="457"/>
      <c r="L732" s="457"/>
      <c r="M732" s="457"/>
    </row>
    <row r="733" spans="2:13" ht="15.75" customHeight="1">
      <c r="B733" s="457"/>
      <c r="C733" s="457"/>
      <c r="D733" s="457"/>
      <c r="E733" s="457"/>
      <c r="F733" s="457"/>
      <c r="G733" s="457"/>
      <c r="H733" s="457"/>
      <c r="I733" s="457"/>
      <c r="J733" s="457"/>
      <c r="K733" s="457"/>
      <c r="L733" s="457"/>
      <c r="M733" s="457"/>
    </row>
    <row r="734" spans="2:13" ht="15.75" customHeight="1">
      <c r="B734" s="457"/>
      <c r="C734" s="457"/>
      <c r="D734" s="457"/>
      <c r="E734" s="457"/>
      <c r="F734" s="457"/>
      <c r="G734" s="457"/>
      <c r="H734" s="457"/>
      <c r="I734" s="457"/>
      <c r="J734" s="457"/>
      <c r="K734" s="457"/>
      <c r="L734" s="457"/>
      <c r="M734" s="457"/>
    </row>
    <row r="735" spans="2:13" ht="15.75" customHeight="1">
      <c r="B735" s="457"/>
      <c r="C735" s="457"/>
      <c r="D735" s="457"/>
      <c r="E735" s="457"/>
      <c r="F735" s="457"/>
      <c r="G735" s="457"/>
      <c r="H735" s="457"/>
      <c r="I735" s="457"/>
      <c r="J735" s="457"/>
      <c r="K735" s="457"/>
      <c r="L735" s="457"/>
      <c r="M735" s="457"/>
    </row>
    <row r="736" spans="2:13" ht="15.75" customHeight="1">
      <c r="B736" s="457"/>
      <c r="C736" s="457"/>
      <c r="D736" s="457"/>
      <c r="E736" s="457"/>
      <c r="F736" s="457"/>
      <c r="G736" s="457"/>
      <c r="H736" s="457"/>
      <c r="I736" s="457"/>
      <c r="J736" s="457"/>
      <c r="K736" s="457"/>
      <c r="L736" s="457"/>
      <c r="M736" s="457"/>
    </row>
    <row r="737" spans="2:13" ht="15.75" customHeight="1">
      <c r="B737" s="457"/>
      <c r="C737" s="457"/>
      <c r="D737" s="457"/>
      <c r="E737" s="457"/>
      <c r="F737" s="457"/>
      <c r="G737" s="457"/>
      <c r="H737" s="457"/>
      <c r="I737" s="457"/>
      <c r="J737" s="457"/>
      <c r="K737" s="457"/>
      <c r="L737" s="457"/>
      <c r="M737" s="457"/>
    </row>
    <row r="738" spans="2:13" ht="15.75" customHeight="1">
      <c r="B738" s="457"/>
      <c r="C738" s="457"/>
      <c r="D738" s="457"/>
      <c r="E738" s="457"/>
      <c r="F738" s="457"/>
      <c r="G738" s="457"/>
      <c r="H738" s="457"/>
      <c r="I738" s="457"/>
      <c r="J738" s="457"/>
      <c r="K738" s="457"/>
      <c r="L738" s="457"/>
      <c r="M738" s="457"/>
    </row>
    <row r="739" spans="2:13" ht="15.75" customHeight="1">
      <c r="B739" s="457"/>
      <c r="C739" s="457"/>
      <c r="D739" s="457"/>
      <c r="E739" s="457"/>
      <c r="F739" s="457"/>
      <c r="G739" s="457"/>
      <c r="H739" s="457"/>
      <c r="I739" s="457"/>
      <c r="J739" s="457"/>
      <c r="K739" s="457"/>
      <c r="L739" s="457"/>
      <c r="M739" s="457"/>
    </row>
    <row r="740" spans="2:13" ht="15.75" customHeight="1">
      <c r="B740" s="457"/>
      <c r="C740" s="457"/>
      <c r="D740" s="457"/>
      <c r="E740" s="457"/>
      <c r="F740" s="457"/>
      <c r="G740" s="457"/>
      <c r="H740" s="457"/>
      <c r="I740" s="457"/>
      <c r="J740" s="457"/>
      <c r="K740" s="457"/>
      <c r="L740" s="457"/>
      <c r="M740" s="457"/>
    </row>
    <row r="741" spans="2:13" ht="15.75" customHeight="1">
      <c r="B741" s="457"/>
      <c r="C741" s="457"/>
      <c r="D741" s="457"/>
      <c r="E741" s="457"/>
      <c r="F741" s="457"/>
      <c r="G741" s="457"/>
      <c r="H741" s="457"/>
      <c r="I741" s="457"/>
      <c r="J741" s="457"/>
      <c r="K741" s="457"/>
      <c r="L741" s="457"/>
      <c r="M741" s="457"/>
    </row>
    <row r="742" spans="2:13" ht="15.75" customHeight="1">
      <c r="B742" s="457"/>
      <c r="C742" s="457"/>
      <c r="D742" s="457"/>
      <c r="E742" s="457"/>
      <c r="F742" s="457"/>
      <c r="G742" s="457"/>
      <c r="H742" s="457"/>
      <c r="I742" s="457"/>
      <c r="J742" s="457"/>
      <c r="K742" s="457"/>
      <c r="L742" s="457"/>
      <c r="M742" s="457"/>
    </row>
    <row r="743" spans="2:13" ht="15.75" customHeight="1">
      <c r="B743" s="457"/>
      <c r="C743" s="457"/>
      <c r="D743" s="457"/>
      <c r="E743" s="457"/>
      <c r="F743" s="457"/>
      <c r="G743" s="457"/>
      <c r="H743" s="457"/>
      <c r="I743" s="457"/>
      <c r="J743" s="457"/>
      <c r="K743" s="457"/>
      <c r="L743" s="457"/>
      <c r="M743" s="457"/>
    </row>
    <row r="744" spans="2:13" ht="15.75" customHeight="1">
      <c r="B744" s="457"/>
      <c r="C744" s="457"/>
      <c r="D744" s="457"/>
      <c r="E744" s="457"/>
      <c r="F744" s="457"/>
      <c r="G744" s="457"/>
      <c r="H744" s="457"/>
      <c r="I744" s="457"/>
      <c r="J744" s="457"/>
      <c r="K744" s="457"/>
      <c r="L744" s="457"/>
      <c r="M744" s="457"/>
    </row>
    <row r="745" spans="2:13" ht="15.75" customHeight="1">
      <c r="B745" s="457"/>
      <c r="C745" s="457"/>
      <c r="D745" s="457"/>
      <c r="E745" s="457"/>
      <c r="F745" s="457"/>
      <c r="G745" s="457"/>
      <c r="H745" s="457"/>
      <c r="I745" s="457"/>
      <c r="J745" s="457"/>
      <c r="K745" s="457"/>
      <c r="L745" s="457"/>
      <c r="M745" s="457"/>
    </row>
    <row r="746" spans="2:13" ht="15.75" customHeight="1">
      <c r="B746" s="457"/>
      <c r="C746" s="457"/>
      <c r="D746" s="457"/>
      <c r="E746" s="457"/>
      <c r="F746" s="457"/>
      <c r="G746" s="457"/>
      <c r="H746" s="457"/>
      <c r="I746" s="457"/>
      <c r="J746" s="457"/>
      <c r="K746" s="457"/>
      <c r="L746" s="457"/>
      <c r="M746" s="457"/>
    </row>
    <row r="747" spans="2:13" ht="15.75" customHeight="1">
      <c r="B747" s="457"/>
      <c r="C747" s="457"/>
      <c r="D747" s="457"/>
      <c r="E747" s="457"/>
      <c r="F747" s="457"/>
      <c r="G747" s="457"/>
      <c r="H747" s="457"/>
      <c r="I747" s="457"/>
      <c r="J747" s="457"/>
      <c r="K747" s="457"/>
      <c r="L747" s="457"/>
      <c r="M747" s="457"/>
    </row>
    <row r="748" spans="2:13" ht="15.75" customHeight="1">
      <c r="B748" s="457"/>
      <c r="C748" s="457"/>
      <c r="D748" s="457"/>
      <c r="E748" s="457"/>
      <c r="F748" s="457"/>
      <c r="G748" s="457"/>
      <c r="H748" s="457"/>
      <c r="I748" s="457"/>
      <c r="J748" s="457"/>
      <c r="K748" s="457"/>
      <c r="L748" s="457"/>
      <c r="M748" s="457"/>
    </row>
    <row r="749" spans="2:13" ht="15.75" customHeight="1">
      <c r="B749" s="457"/>
      <c r="C749" s="457"/>
      <c r="D749" s="457"/>
      <c r="E749" s="457"/>
      <c r="F749" s="457"/>
      <c r="G749" s="457"/>
      <c r="H749" s="457"/>
      <c r="I749" s="457"/>
      <c r="J749" s="457"/>
      <c r="K749" s="457"/>
      <c r="L749" s="457"/>
      <c r="M749" s="457"/>
    </row>
    <row r="750" spans="2:13" ht="15.75" customHeight="1">
      <c r="B750" s="457"/>
      <c r="C750" s="457"/>
      <c r="D750" s="457"/>
      <c r="E750" s="457"/>
      <c r="F750" s="457"/>
      <c r="G750" s="457"/>
      <c r="H750" s="457"/>
      <c r="I750" s="457"/>
      <c r="J750" s="457"/>
      <c r="K750" s="457"/>
      <c r="L750" s="457"/>
      <c r="M750" s="457"/>
    </row>
    <row r="751" spans="2:13" ht="15.75" customHeight="1">
      <c r="B751" s="457"/>
      <c r="C751" s="457"/>
      <c r="D751" s="457"/>
      <c r="E751" s="457"/>
      <c r="F751" s="457"/>
      <c r="G751" s="457"/>
      <c r="H751" s="457"/>
      <c r="I751" s="457"/>
      <c r="J751" s="457"/>
      <c r="K751" s="457"/>
      <c r="L751" s="457"/>
      <c r="M751" s="457"/>
    </row>
    <row r="752" spans="2:13" ht="15.75" customHeight="1">
      <c r="B752" s="457"/>
      <c r="C752" s="457"/>
      <c r="D752" s="457"/>
      <c r="E752" s="457"/>
      <c r="F752" s="457"/>
      <c r="G752" s="457"/>
      <c r="H752" s="457"/>
      <c r="I752" s="457"/>
      <c r="J752" s="457"/>
      <c r="K752" s="457"/>
      <c r="L752" s="457"/>
      <c r="M752" s="457"/>
    </row>
    <row r="753" spans="2:13" ht="15.75" customHeight="1">
      <c r="B753" s="457"/>
      <c r="C753" s="457"/>
      <c r="D753" s="457"/>
      <c r="E753" s="457"/>
      <c r="F753" s="457"/>
      <c r="G753" s="457"/>
      <c r="H753" s="457"/>
      <c r="I753" s="457"/>
      <c r="J753" s="457"/>
      <c r="K753" s="457"/>
      <c r="L753" s="457"/>
      <c r="M753" s="457"/>
    </row>
    <row r="754" spans="2:13" ht="15.75" customHeight="1">
      <c r="B754" s="457"/>
      <c r="C754" s="457"/>
      <c r="D754" s="457"/>
      <c r="E754" s="457"/>
      <c r="F754" s="457"/>
      <c r="G754" s="457"/>
      <c r="H754" s="457"/>
      <c r="I754" s="457"/>
      <c r="J754" s="457"/>
      <c r="K754" s="457"/>
      <c r="L754" s="457"/>
      <c r="M754" s="457"/>
    </row>
    <row r="755" spans="2:13" ht="15.75" customHeight="1">
      <c r="B755" s="457"/>
      <c r="C755" s="457"/>
      <c r="D755" s="457"/>
      <c r="E755" s="457"/>
      <c r="F755" s="457"/>
      <c r="G755" s="457"/>
      <c r="H755" s="457"/>
      <c r="I755" s="457"/>
      <c r="J755" s="457"/>
      <c r="K755" s="457"/>
      <c r="L755" s="457"/>
      <c r="M755" s="457"/>
    </row>
    <row r="756" spans="2:13" ht="15.75" customHeight="1">
      <c r="B756" s="457"/>
      <c r="C756" s="457"/>
      <c r="D756" s="457"/>
      <c r="E756" s="457"/>
      <c r="F756" s="457"/>
      <c r="G756" s="457"/>
      <c r="H756" s="457"/>
      <c r="I756" s="457"/>
      <c r="J756" s="457"/>
      <c r="K756" s="457"/>
      <c r="L756" s="457"/>
      <c r="M756" s="457"/>
    </row>
    <row r="757" spans="2:13" ht="15.75" customHeight="1">
      <c r="B757" s="457"/>
      <c r="C757" s="457"/>
      <c r="D757" s="457"/>
      <c r="E757" s="457"/>
      <c r="F757" s="457"/>
      <c r="G757" s="457"/>
      <c r="H757" s="457"/>
      <c r="I757" s="457"/>
      <c r="J757" s="457"/>
      <c r="K757" s="457"/>
      <c r="L757" s="457"/>
      <c r="M757" s="457"/>
    </row>
    <row r="758" spans="2:13" ht="15.75" customHeight="1">
      <c r="B758" s="457"/>
      <c r="C758" s="457"/>
      <c r="D758" s="457"/>
      <c r="E758" s="457"/>
      <c r="F758" s="457"/>
      <c r="G758" s="457"/>
      <c r="H758" s="457"/>
      <c r="I758" s="457"/>
      <c r="J758" s="457"/>
      <c r="K758" s="457"/>
      <c r="L758" s="457"/>
      <c r="M758" s="457"/>
    </row>
    <row r="759" spans="2:13" ht="15.75" customHeight="1">
      <c r="B759" s="457"/>
      <c r="C759" s="457"/>
      <c r="D759" s="457"/>
      <c r="E759" s="457"/>
      <c r="F759" s="457"/>
      <c r="G759" s="457"/>
      <c r="H759" s="457"/>
      <c r="I759" s="457"/>
      <c r="J759" s="457"/>
      <c r="K759" s="457"/>
      <c r="L759" s="457"/>
      <c r="M759" s="457"/>
    </row>
    <row r="760" spans="2:13" ht="15.75" customHeight="1">
      <c r="B760" s="457"/>
      <c r="C760" s="457"/>
      <c r="D760" s="457"/>
      <c r="E760" s="457"/>
      <c r="F760" s="457"/>
      <c r="G760" s="457"/>
      <c r="H760" s="457"/>
      <c r="I760" s="457"/>
      <c r="J760" s="457"/>
      <c r="K760" s="457"/>
      <c r="L760" s="457"/>
      <c r="M760" s="457"/>
    </row>
    <row r="761" spans="2:13" ht="15.75" customHeight="1">
      <c r="B761" s="457"/>
      <c r="C761" s="457"/>
      <c r="D761" s="457"/>
      <c r="E761" s="457"/>
      <c r="F761" s="457"/>
      <c r="G761" s="457"/>
      <c r="H761" s="457"/>
      <c r="I761" s="457"/>
      <c r="J761" s="457"/>
      <c r="K761" s="457"/>
      <c r="L761" s="457"/>
      <c r="M761" s="457"/>
    </row>
    <row r="762" spans="2:13" ht="15.75" customHeight="1">
      <c r="B762" s="457"/>
      <c r="C762" s="457"/>
      <c r="D762" s="457"/>
      <c r="E762" s="457"/>
      <c r="F762" s="457"/>
      <c r="G762" s="457"/>
      <c r="H762" s="457"/>
      <c r="I762" s="457"/>
      <c r="J762" s="457"/>
      <c r="K762" s="457"/>
      <c r="L762" s="457"/>
      <c r="M762" s="457"/>
    </row>
    <row r="763" spans="2:13" ht="15.75" customHeight="1">
      <c r="B763" s="457"/>
      <c r="C763" s="457"/>
      <c r="D763" s="457"/>
      <c r="E763" s="457"/>
      <c r="F763" s="457"/>
      <c r="G763" s="457"/>
      <c r="H763" s="457"/>
      <c r="I763" s="457"/>
      <c r="J763" s="457"/>
      <c r="K763" s="457"/>
      <c r="L763" s="457"/>
      <c r="M763" s="457"/>
    </row>
    <row r="764" spans="2:13" ht="15.75" customHeight="1">
      <c r="B764" s="457"/>
      <c r="C764" s="457"/>
      <c r="D764" s="457"/>
      <c r="E764" s="457"/>
      <c r="F764" s="457"/>
      <c r="G764" s="457"/>
      <c r="H764" s="457"/>
      <c r="I764" s="457"/>
      <c r="J764" s="457"/>
      <c r="K764" s="457"/>
      <c r="L764" s="457"/>
      <c r="M764" s="457"/>
    </row>
    <row r="765" spans="2:13" ht="15.75" customHeight="1">
      <c r="B765" s="457"/>
      <c r="C765" s="457"/>
      <c r="D765" s="457"/>
      <c r="E765" s="457"/>
      <c r="F765" s="457"/>
      <c r="G765" s="457"/>
      <c r="H765" s="457"/>
      <c r="I765" s="457"/>
      <c r="J765" s="457"/>
      <c r="K765" s="457"/>
      <c r="L765" s="457"/>
      <c r="M765" s="457"/>
    </row>
    <row r="766" spans="2:13" ht="15.75" customHeight="1">
      <c r="B766" s="457"/>
      <c r="C766" s="457"/>
      <c r="D766" s="457"/>
      <c r="E766" s="457"/>
      <c r="F766" s="457"/>
      <c r="G766" s="457"/>
      <c r="H766" s="457"/>
      <c r="I766" s="457"/>
      <c r="J766" s="457"/>
      <c r="K766" s="457"/>
      <c r="L766" s="457"/>
      <c r="M766" s="457"/>
    </row>
    <row r="767" spans="2:13" ht="15.75" customHeight="1">
      <c r="B767" s="457"/>
      <c r="C767" s="457"/>
      <c r="D767" s="457"/>
      <c r="E767" s="457"/>
      <c r="F767" s="457"/>
      <c r="G767" s="457"/>
      <c r="H767" s="457"/>
      <c r="I767" s="457"/>
      <c r="J767" s="457"/>
      <c r="K767" s="457"/>
      <c r="L767" s="457"/>
      <c r="M767" s="457"/>
    </row>
    <row r="768" spans="2:13" ht="15.75" customHeight="1">
      <c r="B768" s="457"/>
      <c r="C768" s="457"/>
      <c r="D768" s="457"/>
      <c r="E768" s="457"/>
      <c r="F768" s="457"/>
      <c r="G768" s="457"/>
      <c r="H768" s="457"/>
      <c r="I768" s="457"/>
      <c r="J768" s="457"/>
      <c r="K768" s="457"/>
      <c r="L768" s="457"/>
      <c r="M768" s="457"/>
    </row>
    <row r="769" spans="2:13" ht="15.75" customHeight="1">
      <c r="B769" s="457"/>
      <c r="C769" s="457"/>
      <c r="D769" s="457"/>
      <c r="E769" s="457"/>
      <c r="F769" s="457"/>
      <c r="G769" s="457"/>
      <c r="H769" s="457"/>
      <c r="I769" s="457"/>
      <c r="J769" s="457"/>
      <c r="K769" s="457"/>
      <c r="L769" s="457"/>
      <c r="M769" s="457"/>
    </row>
    <row r="770" spans="2:13" ht="15.75" customHeight="1">
      <c r="B770" s="457"/>
      <c r="C770" s="457"/>
      <c r="D770" s="457"/>
      <c r="E770" s="457"/>
      <c r="F770" s="457"/>
      <c r="G770" s="457"/>
      <c r="H770" s="457"/>
      <c r="I770" s="457"/>
      <c r="J770" s="457"/>
      <c r="K770" s="457"/>
      <c r="L770" s="457"/>
      <c r="M770" s="457"/>
    </row>
    <row r="771" spans="2:13" ht="15.75" customHeight="1">
      <c r="B771" s="457"/>
      <c r="C771" s="457"/>
      <c r="D771" s="457"/>
      <c r="E771" s="457"/>
      <c r="F771" s="457"/>
      <c r="G771" s="457"/>
      <c r="H771" s="457"/>
      <c r="I771" s="457"/>
      <c r="J771" s="457"/>
      <c r="K771" s="457"/>
      <c r="L771" s="457"/>
      <c r="M771" s="457"/>
    </row>
    <row r="772" spans="2:13" ht="15.75" customHeight="1">
      <c r="B772" s="457"/>
      <c r="C772" s="457"/>
      <c r="D772" s="457"/>
      <c r="E772" s="457"/>
      <c r="F772" s="457"/>
      <c r="G772" s="457"/>
      <c r="H772" s="457"/>
      <c r="I772" s="457"/>
      <c r="J772" s="457"/>
      <c r="K772" s="457"/>
      <c r="L772" s="457"/>
      <c r="M772" s="457"/>
    </row>
    <row r="773" spans="2:13" ht="15.75" customHeight="1">
      <c r="B773" s="457"/>
      <c r="C773" s="457"/>
      <c r="D773" s="457"/>
      <c r="E773" s="457"/>
      <c r="F773" s="457"/>
      <c r="G773" s="457"/>
      <c r="H773" s="457"/>
      <c r="I773" s="457"/>
      <c r="J773" s="457"/>
      <c r="K773" s="457"/>
      <c r="L773" s="457"/>
      <c r="M773" s="457"/>
    </row>
    <row r="774" spans="2:13" ht="15.75" customHeight="1">
      <c r="B774" s="457"/>
      <c r="C774" s="457"/>
      <c r="D774" s="457"/>
      <c r="E774" s="457"/>
      <c r="F774" s="457"/>
      <c r="G774" s="457"/>
      <c r="H774" s="457"/>
      <c r="I774" s="457"/>
      <c r="J774" s="457"/>
      <c r="K774" s="457"/>
      <c r="L774" s="457"/>
      <c r="M774" s="457"/>
    </row>
    <row r="775" spans="2:13" ht="15.75" customHeight="1">
      <c r="B775" s="457"/>
      <c r="C775" s="457"/>
      <c r="D775" s="457"/>
      <c r="E775" s="457"/>
      <c r="F775" s="457"/>
      <c r="G775" s="457"/>
      <c r="H775" s="457"/>
      <c r="I775" s="457"/>
      <c r="J775" s="457"/>
      <c r="K775" s="457"/>
      <c r="L775" s="457"/>
      <c r="M775" s="457"/>
    </row>
    <row r="776" spans="2:13" ht="15.75" customHeight="1">
      <c r="B776" s="457"/>
      <c r="C776" s="457"/>
      <c r="D776" s="457"/>
      <c r="E776" s="457"/>
      <c r="F776" s="457"/>
      <c r="G776" s="457"/>
      <c r="H776" s="457"/>
      <c r="I776" s="457"/>
      <c r="J776" s="457"/>
      <c r="K776" s="457"/>
      <c r="L776" s="457"/>
      <c r="M776" s="457"/>
    </row>
    <row r="777" spans="2:13" ht="15.75" customHeight="1">
      <c r="B777" s="457"/>
      <c r="C777" s="457"/>
      <c r="D777" s="457"/>
      <c r="E777" s="457"/>
      <c r="F777" s="457"/>
      <c r="G777" s="457"/>
      <c r="H777" s="457"/>
      <c r="I777" s="457"/>
      <c r="J777" s="457"/>
      <c r="K777" s="457"/>
      <c r="L777" s="457"/>
      <c r="M777" s="457"/>
    </row>
    <row r="778" spans="2:13" ht="15.75" customHeight="1">
      <c r="B778" s="457"/>
      <c r="C778" s="457"/>
      <c r="D778" s="457"/>
      <c r="E778" s="457"/>
      <c r="F778" s="457"/>
      <c r="G778" s="457"/>
      <c r="H778" s="457"/>
      <c r="I778" s="457"/>
      <c r="J778" s="457"/>
      <c r="K778" s="457"/>
      <c r="L778" s="457"/>
      <c r="M778" s="457"/>
    </row>
    <row r="779" spans="2:13" ht="15.75" customHeight="1">
      <c r="B779" s="457"/>
      <c r="C779" s="457"/>
      <c r="D779" s="457"/>
      <c r="E779" s="457"/>
      <c r="F779" s="457"/>
      <c r="G779" s="457"/>
      <c r="H779" s="457"/>
      <c r="I779" s="457"/>
      <c r="J779" s="457"/>
      <c r="K779" s="457"/>
      <c r="L779" s="457"/>
      <c r="M779" s="457"/>
    </row>
    <row r="780" spans="2:13" ht="15.75" customHeight="1">
      <c r="B780" s="457"/>
      <c r="C780" s="457"/>
      <c r="D780" s="457"/>
      <c r="E780" s="457"/>
      <c r="F780" s="457"/>
      <c r="G780" s="457"/>
      <c r="H780" s="457"/>
      <c r="I780" s="457"/>
      <c r="J780" s="457"/>
      <c r="K780" s="457"/>
      <c r="L780" s="457"/>
      <c r="M780" s="457"/>
    </row>
    <row r="781" spans="2:13" ht="15.75" customHeight="1">
      <c r="B781" s="457"/>
      <c r="C781" s="457"/>
      <c r="D781" s="457"/>
      <c r="E781" s="457"/>
      <c r="F781" s="457"/>
      <c r="G781" s="457"/>
      <c r="H781" s="457"/>
      <c r="I781" s="457"/>
      <c r="J781" s="457"/>
      <c r="K781" s="457"/>
      <c r="L781" s="457"/>
      <c r="M781" s="457"/>
    </row>
    <row r="782" spans="2:13" ht="15.75" customHeight="1">
      <c r="B782" s="457"/>
      <c r="C782" s="457"/>
      <c r="D782" s="457"/>
      <c r="E782" s="457"/>
      <c r="F782" s="457"/>
      <c r="G782" s="457"/>
      <c r="H782" s="457"/>
      <c r="I782" s="457"/>
      <c r="J782" s="457"/>
      <c r="K782" s="457"/>
      <c r="L782" s="457"/>
      <c r="M782" s="457"/>
    </row>
    <row r="783" spans="2:13" ht="15.75" customHeight="1">
      <c r="B783" s="457"/>
      <c r="C783" s="457"/>
      <c r="D783" s="457"/>
      <c r="E783" s="457"/>
      <c r="F783" s="457"/>
      <c r="G783" s="457"/>
      <c r="H783" s="457"/>
      <c r="I783" s="457"/>
      <c r="J783" s="457"/>
      <c r="K783" s="457"/>
      <c r="L783" s="457"/>
      <c r="M783" s="457"/>
    </row>
    <row r="784" spans="2:13" ht="15.75" customHeight="1">
      <c r="B784" s="457"/>
      <c r="C784" s="457"/>
      <c r="D784" s="457"/>
      <c r="E784" s="457"/>
      <c r="F784" s="457"/>
      <c r="G784" s="457"/>
      <c r="H784" s="457"/>
      <c r="I784" s="457"/>
      <c r="J784" s="457"/>
      <c r="K784" s="457"/>
      <c r="L784" s="457"/>
      <c r="M784" s="457"/>
    </row>
    <row r="785" spans="2:13" ht="15.75" customHeight="1">
      <c r="B785" s="457"/>
      <c r="C785" s="457"/>
      <c r="D785" s="457"/>
      <c r="E785" s="457"/>
      <c r="F785" s="457"/>
      <c r="G785" s="457"/>
      <c r="H785" s="457"/>
      <c r="I785" s="457"/>
      <c r="J785" s="457"/>
      <c r="K785" s="457"/>
      <c r="L785" s="457"/>
      <c r="M785" s="457"/>
    </row>
    <row r="786" spans="2:13" ht="15.75" customHeight="1">
      <c r="B786" s="457"/>
      <c r="C786" s="457"/>
      <c r="D786" s="457"/>
      <c r="E786" s="457"/>
      <c r="F786" s="457"/>
      <c r="G786" s="457"/>
      <c r="H786" s="457"/>
      <c r="I786" s="457"/>
      <c r="J786" s="457"/>
      <c r="K786" s="457"/>
      <c r="L786" s="457"/>
      <c r="M786" s="457"/>
    </row>
    <row r="787" spans="2:13" ht="15.75" customHeight="1">
      <c r="B787" s="457"/>
      <c r="C787" s="457"/>
      <c r="D787" s="457"/>
      <c r="E787" s="457"/>
      <c r="F787" s="457"/>
      <c r="G787" s="457"/>
      <c r="H787" s="457"/>
      <c r="I787" s="457"/>
      <c r="J787" s="457"/>
      <c r="K787" s="457"/>
      <c r="L787" s="457"/>
      <c r="M787" s="457"/>
    </row>
    <row r="788" spans="2:13" ht="15.75" customHeight="1">
      <c r="B788" s="457"/>
      <c r="C788" s="457"/>
      <c r="D788" s="457"/>
      <c r="E788" s="457"/>
      <c r="F788" s="457"/>
      <c r="G788" s="457"/>
      <c r="H788" s="457"/>
      <c r="I788" s="457"/>
      <c r="J788" s="457"/>
      <c r="K788" s="457"/>
      <c r="L788" s="457"/>
      <c r="M788" s="457"/>
    </row>
    <row r="789" spans="2:13" ht="15.75" customHeight="1">
      <c r="B789" s="457"/>
      <c r="C789" s="457"/>
      <c r="D789" s="457"/>
      <c r="E789" s="457"/>
      <c r="F789" s="457"/>
      <c r="G789" s="457"/>
      <c r="H789" s="457"/>
      <c r="I789" s="457"/>
      <c r="J789" s="457"/>
      <c r="K789" s="457"/>
      <c r="L789" s="457"/>
      <c r="M789" s="457"/>
    </row>
    <row r="790" spans="2:13" ht="15.75" customHeight="1">
      <c r="B790" s="457"/>
      <c r="C790" s="457"/>
      <c r="D790" s="457"/>
      <c r="E790" s="457"/>
      <c r="F790" s="457"/>
      <c r="G790" s="457"/>
      <c r="H790" s="457"/>
      <c r="I790" s="457"/>
      <c r="J790" s="457"/>
      <c r="K790" s="457"/>
      <c r="L790" s="457"/>
      <c r="M790" s="457"/>
    </row>
    <row r="791" spans="2:13" ht="15.75" customHeight="1">
      <c r="B791" s="457"/>
      <c r="C791" s="457"/>
      <c r="D791" s="457"/>
      <c r="E791" s="457"/>
      <c r="F791" s="457"/>
      <c r="G791" s="457"/>
      <c r="H791" s="457"/>
      <c r="I791" s="457"/>
      <c r="J791" s="457"/>
      <c r="K791" s="457"/>
      <c r="L791" s="457"/>
      <c r="M791" s="457"/>
    </row>
    <row r="792" spans="2:13" ht="15.75" customHeight="1">
      <c r="B792" s="457"/>
      <c r="C792" s="457"/>
      <c r="D792" s="457"/>
      <c r="E792" s="457"/>
      <c r="F792" s="457"/>
      <c r="G792" s="457"/>
      <c r="H792" s="457"/>
      <c r="I792" s="457"/>
      <c r="J792" s="457"/>
      <c r="K792" s="457"/>
      <c r="L792" s="457"/>
      <c r="M792" s="457"/>
    </row>
    <row r="793" spans="2:13" ht="15.75" customHeight="1">
      <c r="B793" s="457"/>
      <c r="C793" s="457"/>
      <c r="D793" s="457"/>
      <c r="E793" s="457"/>
      <c r="F793" s="457"/>
      <c r="G793" s="457"/>
      <c r="H793" s="457"/>
      <c r="I793" s="457"/>
      <c r="J793" s="457"/>
      <c r="K793" s="457"/>
      <c r="L793" s="457"/>
      <c r="M793" s="457"/>
    </row>
    <row r="794" spans="2:13" ht="15.75" customHeight="1">
      <c r="B794" s="457"/>
      <c r="C794" s="457"/>
      <c r="D794" s="457"/>
      <c r="E794" s="457"/>
      <c r="F794" s="457"/>
      <c r="G794" s="457"/>
      <c r="H794" s="457"/>
      <c r="I794" s="457"/>
      <c r="J794" s="457"/>
      <c r="K794" s="457"/>
      <c r="L794" s="457"/>
      <c r="M794" s="457"/>
    </row>
    <row r="795" spans="2:13" ht="15.75" customHeight="1">
      <c r="B795" s="457"/>
      <c r="C795" s="457"/>
      <c r="D795" s="457"/>
      <c r="E795" s="457"/>
      <c r="F795" s="457"/>
      <c r="G795" s="457"/>
      <c r="H795" s="457"/>
      <c r="I795" s="457"/>
      <c r="J795" s="457"/>
      <c r="K795" s="457"/>
      <c r="L795" s="457"/>
      <c r="M795" s="457"/>
    </row>
    <row r="796" spans="2:13" ht="15.75" customHeight="1">
      <c r="B796" s="457"/>
      <c r="C796" s="457"/>
      <c r="D796" s="457"/>
      <c r="E796" s="457"/>
      <c r="F796" s="457"/>
      <c r="G796" s="457"/>
      <c r="H796" s="457"/>
      <c r="I796" s="457"/>
      <c r="J796" s="457"/>
      <c r="K796" s="457"/>
      <c r="L796" s="457"/>
      <c r="M796" s="457"/>
    </row>
    <row r="797" spans="2:13" ht="15.75" customHeight="1">
      <c r="B797" s="457"/>
      <c r="C797" s="457"/>
      <c r="D797" s="457"/>
      <c r="E797" s="457"/>
      <c r="F797" s="457"/>
      <c r="G797" s="457"/>
      <c r="H797" s="457"/>
      <c r="I797" s="457"/>
      <c r="J797" s="457"/>
      <c r="K797" s="457"/>
      <c r="L797" s="457"/>
      <c r="M797" s="457"/>
    </row>
    <row r="798" spans="2:13" ht="15.75" customHeight="1">
      <c r="B798" s="457"/>
      <c r="C798" s="457"/>
      <c r="D798" s="457"/>
      <c r="E798" s="457"/>
      <c r="F798" s="457"/>
      <c r="G798" s="457"/>
      <c r="H798" s="457"/>
      <c r="I798" s="457"/>
      <c r="J798" s="457"/>
      <c r="K798" s="457"/>
      <c r="L798" s="457"/>
      <c r="M798" s="457"/>
    </row>
    <row r="799" spans="2:13" ht="15.75" customHeight="1">
      <c r="B799" s="457"/>
      <c r="C799" s="457"/>
      <c r="D799" s="457"/>
      <c r="E799" s="457"/>
      <c r="F799" s="457"/>
      <c r="G799" s="457"/>
      <c r="H799" s="457"/>
      <c r="I799" s="457"/>
      <c r="J799" s="457"/>
      <c r="K799" s="457"/>
      <c r="L799" s="457"/>
      <c r="M799" s="457"/>
    </row>
    <row r="800" spans="2:13" ht="15.75" customHeight="1">
      <c r="B800" s="457"/>
      <c r="C800" s="457"/>
      <c r="D800" s="457"/>
      <c r="E800" s="457"/>
      <c r="F800" s="457"/>
      <c r="G800" s="457"/>
      <c r="H800" s="457"/>
      <c r="I800" s="457"/>
      <c r="J800" s="457"/>
      <c r="K800" s="457"/>
      <c r="L800" s="457"/>
      <c r="M800" s="457"/>
    </row>
    <row r="801" spans="2:13" ht="15.75" customHeight="1">
      <c r="B801" s="457"/>
      <c r="C801" s="457"/>
      <c r="D801" s="457"/>
      <c r="E801" s="457"/>
      <c r="F801" s="457"/>
      <c r="G801" s="457"/>
      <c r="H801" s="457"/>
      <c r="I801" s="457"/>
      <c r="J801" s="457"/>
      <c r="K801" s="457"/>
      <c r="L801" s="457"/>
      <c r="M801" s="457"/>
    </row>
    <row r="802" spans="2:13" ht="15.75" customHeight="1">
      <c r="B802" s="457"/>
      <c r="C802" s="457"/>
      <c r="D802" s="457"/>
      <c r="E802" s="457"/>
      <c r="F802" s="457"/>
      <c r="G802" s="457"/>
      <c r="H802" s="457"/>
      <c r="I802" s="457"/>
      <c r="J802" s="457"/>
      <c r="K802" s="457"/>
      <c r="L802" s="457"/>
      <c r="M802" s="457"/>
    </row>
    <row r="803" spans="2:13" ht="15.75" customHeight="1">
      <c r="B803" s="457"/>
      <c r="C803" s="457"/>
      <c r="D803" s="457"/>
      <c r="E803" s="457"/>
      <c r="F803" s="457"/>
      <c r="G803" s="457"/>
      <c r="H803" s="457"/>
      <c r="I803" s="457"/>
      <c r="J803" s="457"/>
      <c r="K803" s="457"/>
      <c r="L803" s="457"/>
      <c r="M803" s="457"/>
    </row>
    <row r="804" spans="2:13" ht="15.75" customHeight="1">
      <c r="B804" s="457"/>
      <c r="C804" s="457"/>
      <c r="D804" s="457"/>
      <c r="E804" s="457"/>
      <c r="F804" s="457"/>
      <c r="G804" s="457"/>
      <c r="H804" s="457"/>
      <c r="I804" s="457"/>
      <c r="J804" s="457"/>
      <c r="K804" s="457"/>
      <c r="L804" s="457"/>
      <c r="M804" s="457"/>
    </row>
    <row r="805" spans="2:13" ht="15.75" customHeight="1">
      <c r="B805" s="457"/>
      <c r="C805" s="457"/>
      <c r="D805" s="457"/>
      <c r="E805" s="457"/>
      <c r="F805" s="457"/>
      <c r="G805" s="457"/>
      <c r="H805" s="457"/>
      <c r="I805" s="457"/>
      <c r="J805" s="457"/>
      <c r="K805" s="457"/>
      <c r="L805" s="457"/>
      <c r="M805" s="457"/>
    </row>
    <row r="806" spans="2:13" ht="15.75" customHeight="1">
      <c r="B806" s="457"/>
      <c r="C806" s="457"/>
      <c r="D806" s="457"/>
      <c r="E806" s="457"/>
      <c r="F806" s="457"/>
      <c r="G806" s="457"/>
      <c r="H806" s="457"/>
      <c r="I806" s="457"/>
      <c r="J806" s="457"/>
      <c r="K806" s="457"/>
      <c r="L806" s="457"/>
      <c r="M806" s="457"/>
    </row>
    <row r="807" spans="2:13" ht="15.75" customHeight="1">
      <c r="B807" s="457"/>
      <c r="C807" s="457"/>
      <c r="D807" s="457"/>
      <c r="E807" s="457"/>
      <c r="F807" s="457"/>
      <c r="G807" s="457"/>
      <c r="H807" s="457"/>
      <c r="I807" s="457"/>
      <c r="J807" s="457"/>
      <c r="K807" s="457"/>
      <c r="L807" s="457"/>
      <c r="M807" s="457"/>
    </row>
    <row r="808" spans="2:13" ht="15.75" customHeight="1">
      <c r="B808" s="457"/>
      <c r="C808" s="457"/>
      <c r="D808" s="457"/>
      <c r="E808" s="457"/>
      <c r="F808" s="457"/>
      <c r="G808" s="457"/>
      <c r="H808" s="457"/>
      <c r="I808" s="457"/>
      <c r="J808" s="457"/>
      <c r="K808" s="457"/>
      <c r="L808" s="457"/>
      <c r="M808" s="457"/>
    </row>
    <row r="809" spans="2:13" ht="15.75" customHeight="1">
      <c r="B809" s="457"/>
      <c r="C809" s="457"/>
      <c r="D809" s="457"/>
      <c r="E809" s="457"/>
      <c r="F809" s="457"/>
      <c r="G809" s="457"/>
      <c r="H809" s="457"/>
      <c r="I809" s="457"/>
      <c r="J809" s="457"/>
      <c r="K809" s="457"/>
      <c r="L809" s="457"/>
      <c r="M809" s="457"/>
    </row>
    <row r="810" spans="2:13" ht="15.75" customHeight="1">
      <c r="B810" s="457"/>
      <c r="C810" s="457"/>
      <c r="D810" s="457"/>
      <c r="E810" s="457"/>
      <c r="F810" s="457"/>
      <c r="G810" s="457"/>
      <c r="H810" s="457"/>
      <c r="I810" s="457"/>
      <c r="J810" s="457"/>
      <c r="K810" s="457"/>
      <c r="L810" s="457"/>
      <c r="M810" s="457"/>
    </row>
    <row r="811" spans="2:13" ht="15.75" customHeight="1">
      <c r="B811" s="457"/>
      <c r="C811" s="457"/>
      <c r="D811" s="457"/>
      <c r="E811" s="457"/>
      <c r="F811" s="457"/>
      <c r="G811" s="457"/>
      <c r="H811" s="457"/>
      <c r="I811" s="457"/>
      <c r="J811" s="457"/>
      <c r="K811" s="457"/>
      <c r="L811" s="457"/>
      <c r="M811" s="457"/>
    </row>
    <row r="812" spans="2:13" ht="15.75" customHeight="1">
      <c r="B812" s="457"/>
      <c r="C812" s="457"/>
      <c r="D812" s="457"/>
      <c r="E812" s="457"/>
      <c r="F812" s="457"/>
      <c r="G812" s="457"/>
      <c r="H812" s="457"/>
      <c r="I812" s="457"/>
      <c r="J812" s="457"/>
      <c r="K812" s="457"/>
      <c r="L812" s="457"/>
      <c r="M812" s="457"/>
    </row>
    <row r="813" spans="2:13" ht="15.75" customHeight="1">
      <c r="B813" s="457"/>
      <c r="C813" s="457"/>
      <c r="D813" s="457"/>
      <c r="E813" s="457"/>
      <c r="F813" s="457"/>
      <c r="G813" s="457"/>
      <c r="H813" s="457"/>
      <c r="I813" s="457"/>
      <c r="J813" s="457"/>
      <c r="K813" s="457"/>
      <c r="L813" s="457"/>
      <c r="M813" s="457"/>
    </row>
    <row r="814" spans="2:13" ht="15.75" customHeight="1">
      <c r="B814" s="457"/>
      <c r="C814" s="457"/>
      <c r="D814" s="457"/>
      <c r="E814" s="457"/>
      <c r="F814" s="457"/>
      <c r="G814" s="457"/>
      <c r="H814" s="457"/>
      <c r="I814" s="457"/>
      <c r="J814" s="457"/>
      <c r="K814" s="457"/>
      <c r="L814" s="457"/>
      <c r="M814" s="457"/>
    </row>
    <row r="815" spans="2:13" ht="15.75" customHeight="1">
      <c r="B815" s="457"/>
      <c r="C815" s="457"/>
      <c r="D815" s="457"/>
      <c r="E815" s="457"/>
      <c r="F815" s="457"/>
      <c r="G815" s="457"/>
      <c r="H815" s="457"/>
      <c r="I815" s="457"/>
      <c r="J815" s="457"/>
      <c r="K815" s="457"/>
      <c r="L815" s="457"/>
      <c r="M815" s="457"/>
    </row>
    <row r="816" spans="2:13" ht="15.75" customHeight="1">
      <c r="B816" s="457"/>
      <c r="C816" s="457"/>
      <c r="D816" s="457"/>
      <c r="E816" s="457"/>
      <c r="F816" s="457"/>
      <c r="G816" s="457"/>
      <c r="H816" s="457"/>
      <c r="I816" s="457"/>
      <c r="J816" s="457"/>
      <c r="K816" s="457"/>
      <c r="L816" s="457"/>
      <c r="M816" s="457"/>
    </row>
    <row r="817" spans="2:13" ht="15.75" customHeight="1">
      <c r="B817" s="457"/>
      <c r="C817" s="457"/>
      <c r="D817" s="457"/>
      <c r="E817" s="457"/>
      <c r="F817" s="457"/>
      <c r="G817" s="457"/>
      <c r="H817" s="457"/>
      <c r="I817" s="457"/>
      <c r="J817" s="457"/>
      <c r="K817" s="457"/>
      <c r="L817" s="457"/>
      <c r="M817" s="457"/>
    </row>
    <row r="818" spans="2:13" ht="15.75" customHeight="1">
      <c r="B818" s="457"/>
      <c r="C818" s="457"/>
      <c r="D818" s="457"/>
      <c r="E818" s="457"/>
      <c r="F818" s="457"/>
      <c r="G818" s="457"/>
      <c r="H818" s="457"/>
      <c r="I818" s="457"/>
      <c r="J818" s="457"/>
      <c r="K818" s="457"/>
      <c r="L818" s="457"/>
      <c r="M818" s="457"/>
    </row>
    <row r="819" spans="2:13" ht="15.75" customHeight="1">
      <c r="B819" s="457"/>
      <c r="C819" s="457"/>
      <c r="D819" s="457"/>
      <c r="E819" s="457"/>
      <c r="F819" s="457"/>
      <c r="G819" s="457"/>
      <c r="H819" s="457"/>
      <c r="I819" s="457"/>
      <c r="J819" s="457"/>
      <c r="K819" s="457"/>
      <c r="L819" s="457"/>
      <c r="M819" s="457"/>
    </row>
    <row r="820" spans="2:13" ht="15.75" customHeight="1">
      <c r="B820" s="457"/>
      <c r="C820" s="457"/>
      <c r="D820" s="457"/>
      <c r="E820" s="457"/>
      <c r="F820" s="457"/>
      <c r="G820" s="457"/>
      <c r="H820" s="457"/>
      <c r="I820" s="457"/>
      <c r="J820" s="457"/>
      <c r="K820" s="457"/>
      <c r="L820" s="457"/>
      <c r="M820" s="457"/>
    </row>
    <row r="821" spans="2:13" ht="15.75" customHeight="1">
      <c r="B821" s="457"/>
      <c r="C821" s="457"/>
      <c r="D821" s="457"/>
      <c r="E821" s="457"/>
      <c r="F821" s="457"/>
      <c r="G821" s="457"/>
      <c r="H821" s="457"/>
      <c r="I821" s="457"/>
      <c r="J821" s="457"/>
      <c r="K821" s="457"/>
      <c r="L821" s="457"/>
      <c r="M821" s="457"/>
    </row>
    <row r="822" spans="2:13" ht="15.75" customHeight="1">
      <c r="B822" s="457"/>
      <c r="C822" s="457"/>
      <c r="D822" s="457"/>
      <c r="E822" s="457"/>
      <c r="F822" s="457"/>
      <c r="G822" s="457"/>
      <c r="H822" s="457"/>
      <c r="I822" s="457"/>
      <c r="J822" s="457"/>
      <c r="K822" s="457"/>
      <c r="L822" s="457"/>
      <c r="M822" s="457"/>
    </row>
    <row r="823" spans="2:13" ht="15.75" customHeight="1">
      <c r="B823" s="457"/>
      <c r="C823" s="457"/>
      <c r="D823" s="457"/>
      <c r="E823" s="457"/>
      <c r="F823" s="457"/>
      <c r="G823" s="457"/>
      <c r="H823" s="457"/>
      <c r="I823" s="457"/>
      <c r="J823" s="457"/>
      <c r="K823" s="457"/>
      <c r="L823" s="457"/>
      <c r="M823" s="457"/>
    </row>
    <row r="824" spans="2:13" ht="15.75" customHeight="1">
      <c r="B824" s="457"/>
      <c r="C824" s="457"/>
      <c r="D824" s="457"/>
      <c r="E824" s="457"/>
      <c r="F824" s="457"/>
      <c r="G824" s="457"/>
      <c r="H824" s="457"/>
      <c r="I824" s="457"/>
      <c r="J824" s="457"/>
      <c r="K824" s="457"/>
      <c r="L824" s="457"/>
      <c r="M824" s="457"/>
    </row>
    <row r="825" spans="2:13" ht="15.75" customHeight="1">
      <c r="B825" s="457"/>
      <c r="C825" s="457"/>
      <c r="D825" s="457"/>
      <c r="E825" s="457"/>
      <c r="F825" s="457"/>
      <c r="G825" s="457"/>
      <c r="H825" s="457"/>
      <c r="I825" s="457"/>
      <c r="J825" s="457"/>
      <c r="K825" s="457"/>
      <c r="L825" s="457"/>
      <c r="M825" s="457"/>
    </row>
    <row r="826" spans="2:13" ht="15.75" customHeight="1">
      <c r="B826" s="457"/>
      <c r="C826" s="457"/>
      <c r="D826" s="457"/>
      <c r="E826" s="457"/>
      <c r="F826" s="457"/>
      <c r="G826" s="457"/>
      <c r="H826" s="457"/>
      <c r="I826" s="457"/>
      <c r="J826" s="457"/>
      <c r="K826" s="457"/>
      <c r="L826" s="457"/>
      <c r="M826" s="457"/>
    </row>
    <row r="827" spans="2:13" ht="15.75" customHeight="1">
      <c r="B827" s="457"/>
      <c r="C827" s="457"/>
      <c r="D827" s="457"/>
      <c r="E827" s="457"/>
      <c r="F827" s="457"/>
      <c r="G827" s="457"/>
      <c r="H827" s="457"/>
      <c r="I827" s="457"/>
      <c r="J827" s="457"/>
      <c r="K827" s="457"/>
      <c r="L827" s="457"/>
      <c r="M827" s="457"/>
    </row>
    <row r="828" spans="2:13" ht="15.75" customHeight="1">
      <c r="B828" s="457"/>
      <c r="C828" s="457"/>
      <c r="D828" s="457"/>
      <c r="E828" s="457"/>
      <c r="F828" s="457"/>
      <c r="G828" s="457"/>
      <c r="H828" s="457"/>
      <c r="I828" s="457"/>
      <c r="J828" s="457"/>
      <c r="K828" s="457"/>
      <c r="L828" s="457"/>
      <c r="M828" s="457"/>
    </row>
    <row r="829" spans="2:13" ht="15.75" customHeight="1">
      <c r="B829" s="457"/>
      <c r="C829" s="457"/>
      <c r="D829" s="457"/>
      <c r="E829" s="457"/>
      <c r="F829" s="457"/>
      <c r="G829" s="457"/>
      <c r="H829" s="457"/>
      <c r="I829" s="457"/>
      <c r="J829" s="457"/>
      <c r="K829" s="457"/>
      <c r="L829" s="457"/>
      <c r="M829" s="457"/>
    </row>
    <row r="830" spans="2:13" ht="15.75" customHeight="1">
      <c r="B830" s="457"/>
      <c r="C830" s="457"/>
      <c r="D830" s="457"/>
      <c r="E830" s="457"/>
      <c r="F830" s="457"/>
      <c r="G830" s="457"/>
      <c r="H830" s="457"/>
      <c r="I830" s="457"/>
      <c r="J830" s="457"/>
      <c r="K830" s="457"/>
      <c r="L830" s="457"/>
      <c r="M830" s="457"/>
    </row>
    <row r="831" spans="2:13" ht="15.75" customHeight="1">
      <c r="B831" s="457"/>
      <c r="C831" s="457"/>
      <c r="D831" s="457"/>
      <c r="E831" s="457"/>
      <c r="F831" s="457"/>
      <c r="G831" s="457"/>
      <c r="H831" s="457"/>
      <c r="I831" s="457"/>
      <c r="J831" s="457"/>
      <c r="K831" s="457"/>
      <c r="L831" s="457"/>
      <c r="M831" s="457"/>
    </row>
    <row r="832" spans="2:13" ht="15.75" customHeight="1">
      <c r="B832" s="457"/>
      <c r="C832" s="457"/>
      <c r="D832" s="457"/>
      <c r="E832" s="457"/>
      <c r="F832" s="457"/>
      <c r="G832" s="457"/>
      <c r="H832" s="457"/>
      <c r="I832" s="457"/>
      <c r="J832" s="457"/>
      <c r="K832" s="457"/>
      <c r="L832" s="457"/>
      <c r="M832" s="457"/>
    </row>
    <row r="833" spans="2:13" ht="15.75" customHeight="1">
      <c r="B833" s="457"/>
      <c r="C833" s="457"/>
      <c r="D833" s="457"/>
      <c r="E833" s="457"/>
      <c r="F833" s="457"/>
      <c r="G833" s="457"/>
      <c r="H833" s="457"/>
      <c r="I833" s="457"/>
      <c r="J833" s="457"/>
      <c r="K833" s="457"/>
      <c r="L833" s="457"/>
      <c r="M833" s="457"/>
    </row>
    <row r="834" spans="2:13" ht="15.75" customHeight="1">
      <c r="B834" s="457"/>
      <c r="C834" s="457"/>
      <c r="D834" s="457"/>
      <c r="E834" s="457"/>
      <c r="F834" s="457"/>
      <c r="G834" s="457"/>
      <c r="H834" s="457"/>
      <c r="I834" s="457"/>
      <c r="J834" s="457"/>
      <c r="K834" s="457"/>
      <c r="L834" s="457"/>
      <c r="M834" s="457"/>
    </row>
    <row r="835" spans="2:13" ht="15.75" customHeight="1">
      <c r="B835" s="457"/>
      <c r="C835" s="457"/>
      <c r="D835" s="457"/>
      <c r="E835" s="457"/>
      <c r="F835" s="457"/>
      <c r="G835" s="457"/>
      <c r="H835" s="457"/>
      <c r="I835" s="457"/>
      <c r="J835" s="457"/>
      <c r="K835" s="457"/>
      <c r="L835" s="457"/>
      <c r="M835" s="457"/>
    </row>
    <row r="836" spans="2:13" ht="15.75" customHeight="1">
      <c r="B836" s="457"/>
      <c r="C836" s="457"/>
      <c r="D836" s="457"/>
      <c r="E836" s="457"/>
      <c r="F836" s="457"/>
      <c r="G836" s="457"/>
      <c r="H836" s="457"/>
      <c r="I836" s="457"/>
      <c r="J836" s="457"/>
      <c r="K836" s="457"/>
      <c r="L836" s="457"/>
      <c r="M836" s="457"/>
    </row>
    <row r="837" spans="2:13" ht="15.75" customHeight="1">
      <c r="B837" s="457"/>
      <c r="C837" s="457"/>
      <c r="D837" s="457"/>
      <c r="E837" s="457"/>
      <c r="F837" s="457"/>
      <c r="G837" s="457"/>
      <c r="H837" s="457"/>
      <c r="I837" s="457"/>
      <c r="J837" s="457"/>
      <c r="K837" s="457"/>
      <c r="L837" s="457"/>
      <c r="M837" s="457"/>
    </row>
    <row r="838" spans="2:13" ht="15.75" customHeight="1">
      <c r="B838" s="457"/>
      <c r="C838" s="457"/>
      <c r="D838" s="457"/>
      <c r="E838" s="457"/>
      <c r="F838" s="457"/>
      <c r="G838" s="457"/>
      <c r="H838" s="457"/>
      <c r="I838" s="457"/>
      <c r="J838" s="457"/>
      <c r="K838" s="457"/>
      <c r="L838" s="457"/>
      <c r="M838" s="457"/>
    </row>
    <row r="839" spans="2:13" ht="15.75" customHeight="1">
      <c r="B839" s="457"/>
      <c r="C839" s="457"/>
      <c r="D839" s="457"/>
      <c r="E839" s="457"/>
      <c r="F839" s="457"/>
      <c r="G839" s="457"/>
      <c r="H839" s="457"/>
      <c r="I839" s="457"/>
      <c r="J839" s="457"/>
      <c r="K839" s="457"/>
      <c r="L839" s="457"/>
      <c r="M839" s="457"/>
    </row>
    <row r="840" spans="2:13" ht="15.75" customHeight="1">
      <c r="B840" s="457"/>
      <c r="C840" s="457"/>
      <c r="D840" s="457"/>
      <c r="E840" s="457"/>
      <c r="F840" s="457"/>
      <c r="G840" s="457"/>
      <c r="H840" s="457"/>
      <c r="I840" s="457"/>
      <c r="J840" s="457"/>
      <c r="K840" s="457"/>
      <c r="L840" s="457"/>
      <c r="M840" s="457"/>
    </row>
    <row r="841" spans="2:13" ht="15.75" customHeight="1">
      <c r="B841" s="457"/>
      <c r="C841" s="457"/>
      <c r="D841" s="457"/>
      <c r="E841" s="457"/>
      <c r="F841" s="457"/>
      <c r="G841" s="457"/>
      <c r="H841" s="457"/>
      <c r="I841" s="457"/>
      <c r="J841" s="457"/>
      <c r="K841" s="457"/>
      <c r="L841" s="457"/>
      <c r="M841" s="457"/>
    </row>
    <row r="842" spans="2:13" ht="15.75" customHeight="1">
      <c r="B842" s="457"/>
      <c r="C842" s="457"/>
      <c r="D842" s="457"/>
      <c r="E842" s="457"/>
      <c r="F842" s="457"/>
      <c r="G842" s="457"/>
      <c r="H842" s="457"/>
      <c r="I842" s="457"/>
      <c r="J842" s="457"/>
      <c r="K842" s="457"/>
      <c r="L842" s="457"/>
      <c r="M842" s="457"/>
    </row>
    <row r="843" spans="2:13" ht="15.75" customHeight="1">
      <c r="B843" s="457"/>
      <c r="C843" s="457"/>
      <c r="D843" s="457"/>
      <c r="E843" s="457"/>
      <c r="F843" s="457"/>
      <c r="G843" s="457"/>
      <c r="H843" s="457"/>
      <c r="I843" s="457"/>
      <c r="J843" s="457"/>
      <c r="K843" s="457"/>
      <c r="L843" s="457"/>
      <c r="M843" s="457"/>
    </row>
    <row r="844" spans="2:13" ht="15.75" customHeight="1">
      <c r="B844" s="457"/>
      <c r="C844" s="457"/>
      <c r="D844" s="457"/>
      <c r="E844" s="457"/>
      <c r="F844" s="457"/>
      <c r="G844" s="457"/>
      <c r="H844" s="457"/>
      <c r="I844" s="457"/>
      <c r="J844" s="457"/>
      <c r="K844" s="457"/>
      <c r="L844" s="457"/>
      <c r="M844" s="457"/>
    </row>
    <row r="845" spans="2:13" ht="15.75" customHeight="1">
      <c r="B845" s="457"/>
      <c r="C845" s="457"/>
      <c r="D845" s="457"/>
      <c r="E845" s="457"/>
      <c r="F845" s="457"/>
      <c r="G845" s="457"/>
      <c r="H845" s="457"/>
      <c r="I845" s="457"/>
      <c r="J845" s="457"/>
      <c r="K845" s="457"/>
      <c r="L845" s="457"/>
      <c r="M845" s="457"/>
    </row>
    <row r="846" spans="2:13" ht="15.75" customHeight="1">
      <c r="B846" s="457"/>
      <c r="C846" s="457"/>
      <c r="D846" s="457"/>
      <c r="E846" s="457"/>
      <c r="F846" s="457"/>
      <c r="G846" s="457"/>
      <c r="H846" s="457"/>
      <c r="I846" s="457"/>
      <c r="J846" s="457"/>
      <c r="K846" s="457"/>
      <c r="L846" s="457"/>
      <c r="M846" s="457"/>
    </row>
    <row r="847" spans="2:13" ht="15.75" customHeight="1">
      <c r="B847" s="457"/>
      <c r="C847" s="457"/>
      <c r="D847" s="457"/>
      <c r="E847" s="457"/>
      <c r="F847" s="457"/>
      <c r="G847" s="457"/>
      <c r="H847" s="457"/>
      <c r="I847" s="457"/>
      <c r="J847" s="457"/>
      <c r="K847" s="457"/>
      <c r="L847" s="457"/>
      <c r="M847" s="457"/>
    </row>
    <row r="848" spans="2:13" ht="15.75" customHeight="1">
      <c r="B848" s="457"/>
      <c r="C848" s="457"/>
      <c r="D848" s="457"/>
      <c r="E848" s="457"/>
      <c r="F848" s="457"/>
      <c r="G848" s="457"/>
      <c r="H848" s="457"/>
      <c r="I848" s="457"/>
      <c r="J848" s="457"/>
      <c r="K848" s="457"/>
      <c r="L848" s="457"/>
      <c r="M848" s="457"/>
    </row>
    <row r="849" spans="2:13" ht="15.75" customHeight="1">
      <c r="B849" s="457"/>
      <c r="C849" s="457"/>
      <c r="D849" s="457"/>
      <c r="E849" s="457"/>
      <c r="F849" s="457"/>
      <c r="G849" s="457"/>
      <c r="H849" s="457"/>
      <c r="I849" s="457"/>
      <c r="J849" s="457"/>
      <c r="K849" s="457"/>
      <c r="L849" s="457"/>
      <c r="M849" s="457"/>
    </row>
    <row r="850" spans="2:13" ht="15.75" customHeight="1">
      <c r="B850" s="457"/>
      <c r="C850" s="457"/>
      <c r="D850" s="457"/>
      <c r="E850" s="457"/>
      <c r="F850" s="457"/>
      <c r="G850" s="457"/>
      <c r="H850" s="457"/>
      <c r="I850" s="457"/>
      <c r="J850" s="457"/>
      <c r="K850" s="457"/>
      <c r="L850" s="457"/>
      <c r="M850" s="457"/>
    </row>
    <row r="851" spans="2:13" ht="15.75" customHeight="1">
      <c r="B851" s="457"/>
      <c r="C851" s="457"/>
      <c r="D851" s="457"/>
      <c r="E851" s="457"/>
      <c r="F851" s="457"/>
      <c r="G851" s="457"/>
      <c r="H851" s="457"/>
      <c r="I851" s="457"/>
      <c r="J851" s="457"/>
      <c r="K851" s="457"/>
      <c r="L851" s="457"/>
      <c r="M851" s="457"/>
    </row>
    <row r="852" spans="2:13" ht="15.75" customHeight="1">
      <c r="B852" s="457"/>
      <c r="C852" s="457"/>
      <c r="D852" s="457"/>
      <c r="E852" s="457"/>
      <c r="F852" s="457"/>
      <c r="G852" s="457"/>
      <c r="H852" s="457"/>
      <c r="I852" s="457"/>
      <c r="J852" s="457"/>
      <c r="K852" s="457"/>
      <c r="L852" s="457"/>
      <c r="M852" s="457"/>
    </row>
    <row r="853" spans="2:13" ht="15.75" customHeight="1">
      <c r="B853" s="457"/>
      <c r="C853" s="457"/>
      <c r="D853" s="457"/>
      <c r="E853" s="457"/>
      <c r="F853" s="457"/>
      <c r="G853" s="457"/>
      <c r="H853" s="457"/>
      <c r="I853" s="457"/>
      <c r="J853" s="457"/>
      <c r="K853" s="457"/>
      <c r="L853" s="457"/>
      <c r="M853" s="457"/>
    </row>
    <row r="854" spans="2:13" ht="15.75" customHeight="1">
      <c r="B854" s="457"/>
      <c r="C854" s="457"/>
      <c r="D854" s="457"/>
      <c r="E854" s="457"/>
      <c r="F854" s="457"/>
      <c r="G854" s="457"/>
      <c r="H854" s="457"/>
      <c r="I854" s="457"/>
      <c r="J854" s="457"/>
      <c r="K854" s="457"/>
      <c r="L854" s="457"/>
      <c r="M854" s="457"/>
    </row>
    <row r="855" spans="2:13" ht="15.75" customHeight="1">
      <c r="B855" s="457"/>
      <c r="C855" s="457"/>
      <c r="D855" s="457"/>
      <c r="E855" s="457"/>
      <c r="F855" s="457"/>
      <c r="G855" s="457"/>
      <c r="H855" s="457"/>
      <c r="I855" s="457"/>
      <c r="J855" s="457"/>
      <c r="K855" s="457"/>
      <c r="L855" s="457"/>
      <c r="M855" s="457"/>
    </row>
    <row r="856" spans="2:13" ht="15.75" customHeight="1">
      <c r="B856" s="457"/>
      <c r="C856" s="457"/>
      <c r="D856" s="457"/>
      <c r="E856" s="457"/>
      <c r="F856" s="457"/>
      <c r="G856" s="457"/>
      <c r="H856" s="457"/>
      <c r="I856" s="457"/>
      <c r="J856" s="457"/>
      <c r="K856" s="457"/>
      <c r="L856" s="457"/>
      <c r="M856" s="457"/>
    </row>
    <row r="857" spans="2:13" ht="15.75" customHeight="1">
      <c r="B857" s="457"/>
      <c r="C857" s="457"/>
      <c r="D857" s="457"/>
      <c r="E857" s="457"/>
      <c r="F857" s="457"/>
      <c r="G857" s="457"/>
      <c r="H857" s="457"/>
      <c r="I857" s="457"/>
      <c r="J857" s="457"/>
      <c r="K857" s="457"/>
      <c r="L857" s="457"/>
      <c r="M857" s="457"/>
    </row>
    <row r="858" spans="2:13" ht="15.75" customHeight="1">
      <c r="B858" s="457"/>
      <c r="C858" s="457"/>
      <c r="D858" s="457"/>
      <c r="E858" s="457"/>
      <c r="F858" s="457"/>
      <c r="G858" s="457"/>
      <c r="H858" s="457"/>
      <c r="I858" s="457"/>
      <c r="J858" s="457"/>
      <c r="K858" s="457"/>
      <c r="L858" s="457"/>
      <c r="M858" s="457"/>
    </row>
    <row r="859" spans="2:13" ht="15.75" customHeight="1">
      <c r="B859" s="457"/>
      <c r="C859" s="457"/>
      <c r="D859" s="457"/>
      <c r="E859" s="457"/>
      <c r="F859" s="457"/>
      <c r="G859" s="457"/>
      <c r="H859" s="457"/>
      <c r="I859" s="457"/>
      <c r="J859" s="457"/>
      <c r="K859" s="457"/>
      <c r="L859" s="457"/>
      <c r="M859" s="457"/>
    </row>
    <row r="860" spans="2:13" ht="15.75" customHeight="1">
      <c r="B860" s="457"/>
      <c r="C860" s="457"/>
      <c r="D860" s="457"/>
      <c r="E860" s="457"/>
      <c r="F860" s="457"/>
      <c r="G860" s="457"/>
      <c r="H860" s="457"/>
      <c r="I860" s="457"/>
      <c r="J860" s="457"/>
      <c r="K860" s="457"/>
      <c r="L860" s="457"/>
      <c r="M860" s="457"/>
    </row>
    <row r="861" spans="2:13" ht="15.75" customHeight="1">
      <c r="B861" s="457"/>
      <c r="C861" s="457"/>
      <c r="D861" s="457"/>
      <c r="E861" s="457"/>
      <c r="F861" s="457"/>
      <c r="G861" s="457"/>
      <c r="H861" s="457"/>
      <c r="I861" s="457"/>
      <c r="J861" s="457"/>
      <c r="K861" s="457"/>
      <c r="L861" s="457"/>
      <c r="M861" s="457"/>
    </row>
    <row r="862" spans="2:13" ht="15.75" customHeight="1">
      <c r="B862" s="457"/>
      <c r="C862" s="457"/>
      <c r="D862" s="457"/>
      <c r="E862" s="457"/>
      <c r="F862" s="457"/>
      <c r="G862" s="457"/>
      <c r="H862" s="457"/>
      <c r="I862" s="457"/>
      <c r="J862" s="457"/>
      <c r="K862" s="457"/>
      <c r="L862" s="457"/>
      <c r="M862" s="457"/>
    </row>
    <row r="863" spans="2:13" ht="15.75" customHeight="1">
      <c r="B863" s="457"/>
      <c r="C863" s="457"/>
      <c r="D863" s="457"/>
      <c r="E863" s="457"/>
      <c r="F863" s="457"/>
      <c r="G863" s="457"/>
      <c r="H863" s="457"/>
      <c r="I863" s="457"/>
      <c r="J863" s="457"/>
      <c r="K863" s="457"/>
      <c r="L863" s="457"/>
      <c r="M863" s="457"/>
    </row>
    <row r="864" spans="2:13" ht="15.75" customHeight="1">
      <c r="B864" s="457"/>
      <c r="C864" s="457"/>
      <c r="D864" s="457"/>
      <c r="E864" s="457"/>
      <c r="F864" s="457"/>
      <c r="G864" s="457"/>
      <c r="H864" s="457"/>
      <c r="I864" s="457"/>
      <c r="J864" s="457"/>
      <c r="K864" s="457"/>
      <c r="L864" s="457"/>
      <c r="M864" s="457"/>
    </row>
    <row r="865" spans="2:13" ht="15.75" customHeight="1">
      <c r="B865" s="457"/>
      <c r="C865" s="457"/>
      <c r="D865" s="457"/>
      <c r="E865" s="457"/>
      <c r="F865" s="457"/>
      <c r="G865" s="457"/>
      <c r="H865" s="457"/>
      <c r="I865" s="457"/>
      <c r="J865" s="457"/>
      <c r="K865" s="457"/>
      <c r="L865" s="457"/>
      <c r="M865" s="457"/>
    </row>
    <row r="866" spans="2:13" ht="15.75" customHeight="1">
      <c r="B866" s="457"/>
      <c r="C866" s="457"/>
      <c r="D866" s="457"/>
      <c r="E866" s="457"/>
      <c r="F866" s="457"/>
      <c r="G866" s="457"/>
      <c r="H866" s="457"/>
      <c r="I866" s="457"/>
      <c r="J866" s="457"/>
      <c r="K866" s="457"/>
      <c r="L866" s="457"/>
      <c r="M866" s="457"/>
    </row>
    <row r="867" spans="2:13" ht="15.75" customHeight="1">
      <c r="B867" s="457"/>
      <c r="C867" s="457"/>
      <c r="D867" s="457"/>
      <c r="E867" s="457"/>
      <c r="F867" s="457"/>
      <c r="G867" s="457"/>
      <c r="H867" s="457"/>
      <c r="I867" s="457"/>
      <c r="J867" s="457"/>
      <c r="K867" s="457"/>
      <c r="L867" s="457"/>
      <c r="M867" s="457"/>
    </row>
    <row r="868" spans="2:13" ht="15.75" customHeight="1">
      <c r="B868" s="457"/>
      <c r="C868" s="457"/>
      <c r="D868" s="457"/>
      <c r="E868" s="457"/>
      <c r="F868" s="457"/>
      <c r="G868" s="457"/>
      <c r="H868" s="457"/>
      <c r="I868" s="457"/>
      <c r="J868" s="457"/>
      <c r="K868" s="457"/>
      <c r="L868" s="457"/>
      <c r="M868" s="457"/>
    </row>
    <row r="869" spans="2:13" ht="15.75" customHeight="1">
      <c r="B869" s="457"/>
      <c r="C869" s="457"/>
      <c r="D869" s="457"/>
      <c r="E869" s="457"/>
      <c r="F869" s="457"/>
      <c r="G869" s="457"/>
      <c r="H869" s="457"/>
      <c r="I869" s="457"/>
      <c r="J869" s="457"/>
      <c r="K869" s="457"/>
      <c r="L869" s="457"/>
      <c r="M869" s="457"/>
    </row>
    <row r="870" spans="2:13" ht="15.75" customHeight="1">
      <c r="B870" s="457"/>
      <c r="C870" s="457"/>
      <c r="D870" s="457"/>
      <c r="E870" s="457"/>
      <c r="F870" s="457"/>
      <c r="G870" s="457"/>
      <c r="H870" s="457"/>
      <c r="I870" s="457"/>
      <c r="J870" s="457"/>
      <c r="K870" s="457"/>
      <c r="L870" s="457"/>
      <c r="M870" s="457"/>
    </row>
    <row r="871" spans="2:13" ht="15.75" customHeight="1">
      <c r="B871" s="457"/>
      <c r="C871" s="457"/>
      <c r="D871" s="457"/>
      <c r="E871" s="457"/>
      <c r="F871" s="457"/>
      <c r="G871" s="457"/>
      <c r="H871" s="457"/>
      <c r="I871" s="457"/>
      <c r="J871" s="457"/>
      <c r="K871" s="457"/>
      <c r="L871" s="457"/>
      <c r="M871" s="457"/>
    </row>
    <row r="872" spans="2:13" ht="15.75" customHeight="1">
      <c r="B872" s="457"/>
      <c r="C872" s="457"/>
      <c r="D872" s="457"/>
      <c r="E872" s="457"/>
      <c r="F872" s="457"/>
      <c r="G872" s="457"/>
      <c r="H872" s="457"/>
      <c r="I872" s="457"/>
      <c r="J872" s="457"/>
      <c r="K872" s="457"/>
      <c r="L872" s="457"/>
      <c r="M872" s="457"/>
    </row>
    <row r="873" spans="2:13" ht="15.75" customHeight="1">
      <c r="B873" s="457"/>
      <c r="C873" s="457"/>
      <c r="D873" s="457"/>
      <c r="E873" s="457"/>
      <c r="F873" s="457"/>
      <c r="G873" s="457"/>
      <c r="H873" s="457"/>
      <c r="I873" s="457"/>
      <c r="J873" s="457"/>
      <c r="K873" s="457"/>
      <c r="L873" s="457"/>
      <c r="M873" s="457"/>
    </row>
    <row r="874" spans="2:13" ht="15.75" customHeight="1">
      <c r="B874" s="457"/>
      <c r="C874" s="457"/>
      <c r="D874" s="457"/>
      <c r="E874" s="457"/>
      <c r="F874" s="457"/>
      <c r="G874" s="457"/>
      <c r="H874" s="457"/>
      <c r="I874" s="457"/>
      <c r="J874" s="457"/>
      <c r="K874" s="457"/>
      <c r="L874" s="457"/>
      <c r="M874" s="457"/>
    </row>
    <row r="875" spans="2:13" ht="15.75" customHeight="1">
      <c r="B875" s="457"/>
      <c r="C875" s="457"/>
      <c r="D875" s="457"/>
      <c r="E875" s="457"/>
      <c r="F875" s="457"/>
      <c r="G875" s="457"/>
      <c r="H875" s="457"/>
      <c r="I875" s="457"/>
      <c r="J875" s="457"/>
      <c r="K875" s="457"/>
      <c r="L875" s="457"/>
      <c r="M875" s="457"/>
    </row>
    <row r="876" spans="2:13" ht="15.75" customHeight="1">
      <c r="B876" s="457"/>
      <c r="C876" s="457"/>
      <c r="D876" s="457"/>
      <c r="E876" s="457"/>
      <c r="F876" s="457"/>
      <c r="G876" s="457"/>
      <c r="H876" s="457"/>
      <c r="I876" s="457"/>
      <c r="J876" s="457"/>
      <c r="K876" s="457"/>
      <c r="L876" s="457"/>
      <c r="M876" s="457"/>
    </row>
    <row r="877" spans="2:13" ht="15.75" customHeight="1">
      <c r="B877" s="457"/>
      <c r="C877" s="457"/>
      <c r="D877" s="457"/>
      <c r="E877" s="457"/>
      <c r="F877" s="457"/>
      <c r="G877" s="457"/>
      <c r="H877" s="457"/>
      <c r="I877" s="457"/>
      <c r="J877" s="457"/>
      <c r="K877" s="457"/>
      <c r="L877" s="457"/>
      <c r="M877" s="457"/>
    </row>
    <row r="878" spans="2:13" ht="15.75" customHeight="1">
      <c r="B878" s="457"/>
      <c r="C878" s="457"/>
      <c r="D878" s="457"/>
      <c r="E878" s="457"/>
      <c r="F878" s="457"/>
      <c r="G878" s="457"/>
      <c r="H878" s="457"/>
      <c r="I878" s="457"/>
      <c r="J878" s="457"/>
      <c r="K878" s="457"/>
      <c r="L878" s="457"/>
      <c r="M878" s="457"/>
    </row>
    <row r="879" spans="2:13" ht="15.75" customHeight="1">
      <c r="B879" s="457"/>
      <c r="C879" s="457"/>
      <c r="D879" s="457"/>
      <c r="E879" s="457"/>
      <c r="F879" s="457"/>
      <c r="G879" s="457"/>
      <c r="H879" s="457"/>
      <c r="I879" s="457"/>
      <c r="J879" s="457"/>
      <c r="K879" s="457"/>
      <c r="L879" s="457"/>
      <c r="M879" s="457"/>
    </row>
    <row r="880" spans="2:13" ht="15.75" customHeight="1">
      <c r="B880" s="457"/>
      <c r="C880" s="457"/>
      <c r="D880" s="457"/>
      <c r="E880" s="457"/>
      <c r="F880" s="457"/>
      <c r="G880" s="457"/>
      <c r="H880" s="457"/>
      <c r="I880" s="457"/>
      <c r="J880" s="457"/>
      <c r="K880" s="457"/>
      <c r="L880" s="457"/>
      <c r="M880" s="457"/>
    </row>
    <row r="881" spans="2:13" ht="15.75" customHeight="1">
      <c r="B881" s="457"/>
      <c r="C881" s="457"/>
      <c r="D881" s="457"/>
      <c r="E881" s="457"/>
      <c r="F881" s="457"/>
      <c r="G881" s="457"/>
      <c r="H881" s="457"/>
      <c r="I881" s="457"/>
      <c r="J881" s="457"/>
      <c r="K881" s="457"/>
      <c r="L881" s="457"/>
      <c r="M881" s="457"/>
    </row>
    <row r="882" spans="2:13" ht="15.75" customHeight="1">
      <c r="B882" s="457"/>
      <c r="C882" s="457"/>
      <c r="D882" s="457"/>
      <c r="E882" s="457"/>
      <c r="F882" s="457"/>
      <c r="G882" s="457"/>
      <c r="H882" s="457"/>
      <c r="I882" s="457"/>
      <c r="J882" s="457"/>
      <c r="K882" s="457"/>
      <c r="L882" s="457"/>
      <c r="M882" s="457"/>
    </row>
    <row r="883" spans="2:13" ht="15.75" customHeight="1">
      <c r="B883" s="457"/>
      <c r="C883" s="457"/>
      <c r="D883" s="457"/>
      <c r="E883" s="457"/>
      <c r="F883" s="457"/>
      <c r="G883" s="457"/>
      <c r="H883" s="457"/>
      <c r="I883" s="457"/>
      <c r="J883" s="457"/>
      <c r="K883" s="457"/>
      <c r="L883" s="457"/>
      <c r="M883" s="457"/>
    </row>
    <row r="884" spans="2:13" ht="15.75" customHeight="1">
      <c r="B884" s="457"/>
      <c r="C884" s="457"/>
      <c r="D884" s="457"/>
      <c r="E884" s="457"/>
      <c r="F884" s="457"/>
      <c r="G884" s="457"/>
      <c r="H884" s="457"/>
      <c r="I884" s="457"/>
      <c r="J884" s="457"/>
      <c r="K884" s="457"/>
      <c r="L884" s="457"/>
      <c r="M884" s="457"/>
    </row>
    <row r="885" spans="2:13" ht="15.75" customHeight="1">
      <c r="B885" s="457"/>
      <c r="C885" s="457"/>
      <c r="D885" s="457"/>
      <c r="E885" s="457"/>
      <c r="F885" s="457"/>
      <c r="G885" s="457"/>
      <c r="H885" s="457"/>
      <c r="I885" s="457"/>
      <c r="J885" s="457"/>
      <c r="K885" s="457"/>
      <c r="L885" s="457"/>
      <c r="M885" s="457"/>
    </row>
    <row r="886" spans="2:13" ht="15.75" customHeight="1">
      <c r="B886" s="457"/>
      <c r="C886" s="457"/>
      <c r="D886" s="457"/>
      <c r="E886" s="457"/>
      <c r="F886" s="457"/>
      <c r="G886" s="457"/>
      <c r="H886" s="457"/>
      <c r="I886" s="457"/>
      <c r="J886" s="457"/>
      <c r="K886" s="457"/>
      <c r="L886" s="457"/>
      <c r="M886" s="457"/>
    </row>
    <row r="887" spans="2:13" ht="15.75" customHeight="1">
      <c r="B887" s="457"/>
      <c r="C887" s="457"/>
      <c r="D887" s="457"/>
      <c r="E887" s="457"/>
      <c r="F887" s="457"/>
      <c r="G887" s="457"/>
      <c r="H887" s="457"/>
      <c r="I887" s="457"/>
      <c r="J887" s="457"/>
      <c r="K887" s="457"/>
      <c r="L887" s="457"/>
      <c r="M887" s="457"/>
    </row>
    <row r="888" spans="2:13" ht="15.75" customHeight="1">
      <c r="B888" s="457"/>
      <c r="C888" s="457"/>
      <c r="D888" s="457"/>
      <c r="E888" s="457"/>
      <c r="F888" s="457"/>
      <c r="G888" s="457"/>
      <c r="H888" s="457"/>
      <c r="I888" s="457"/>
      <c r="J888" s="457"/>
      <c r="K888" s="457"/>
      <c r="L888" s="457"/>
      <c r="M888" s="457"/>
    </row>
    <row r="889" spans="2:13" ht="15.75" customHeight="1">
      <c r="B889" s="457"/>
      <c r="C889" s="457"/>
      <c r="D889" s="457"/>
      <c r="E889" s="457"/>
      <c r="F889" s="457"/>
      <c r="G889" s="457"/>
      <c r="H889" s="457"/>
      <c r="I889" s="457"/>
      <c r="J889" s="457"/>
      <c r="K889" s="457"/>
      <c r="L889" s="457"/>
      <c r="M889" s="457"/>
    </row>
    <row r="890" spans="2:13" ht="15.75" customHeight="1">
      <c r="B890" s="457"/>
      <c r="C890" s="457"/>
      <c r="D890" s="457"/>
      <c r="E890" s="457"/>
      <c r="F890" s="457"/>
      <c r="G890" s="457"/>
      <c r="H890" s="457"/>
      <c r="I890" s="457"/>
      <c r="J890" s="457"/>
      <c r="K890" s="457"/>
      <c r="L890" s="457"/>
      <c r="M890" s="457"/>
    </row>
    <row r="891" spans="2:13" ht="15.75" customHeight="1">
      <c r="B891" s="457"/>
      <c r="C891" s="457"/>
      <c r="D891" s="457"/>
      <c r="E891" s="457"/>
      <c r="F891" s="457"/>
      <c r="G891" s="457"/>
      <c r="H891" s="457"/>
      <c r="I891" s="457"/>
      <c r="J891" s="457"/>
      <c r="K891" s="457"/>
      <c r="L891" s="457"/>
      <c r="M891" s="457"/>
    </row>
    <row r="892" spans="2:13" ht="15.75" customHeight="1">
      <c r="B892" s="457"/>
      <c r="C892" s="457"/>
      <c r="D892" s="457"/>
      <c r="E892" s="457"/>
      <c r="F892" s="457"/>
      <c r="G892" s="457"/>
      <c r="H892" s="457"/>
      <c r="I892" s="457"/>
      <c r="J892" s="457"/>
      <c r="K892" s="457"/>
      <c r="L892" s="457"/>
      <c r="M892" s="457"/>
    </row>
    <row r="893" spans="2:13" ht="15.75" customHeight="1">
      <c r="B893" s="457"/>
      <c r="C893" s="457"/>
      <c r="D893" s="457"/>
      <c r="E893" s="457"/>
      <c r="F893" s="457"/>
      <c r="G893" s="457"/>
      <c r="H893" s="457"/>
      <c r="I893" s="457"/>
      <c r="J893" s="457"/>
      <c r="K893" s="457"/>
      <c r="L893" s="457"/>
      <c r="M893" s="457"/>
    </row>
    <row r="894" spans="2:13" ht="15.75" customHeight="1">
      <c r="B894" s="457"/>
      <c r="C894" s="457"/>
      <c r="D894" s="457"/>
      <c r="E894" s="457"/>
      <c r="F894" s="457"/>
      <c r="G894" s="457"/>
      <c r="H894" s="457"/>
      <c r="I894" s="457"/>
      <c r="J894" s="457"/>
      <c r="K894" s="457"/>
      <c r="L894" s="457"/>
      <c r="M894" s="457"/>
    </row>
    <row r="895" spans="2:13" ht="15.75" customHeight="1">
      <c r="B895" s="457"/>
      <c r="C895" s="457"/>
      <c r="D895" s="457"/>
      <c r="E895" s="457"/>
      <c r="F895" s="457"/>
      <c r="G895" s="457"/>
      <c r="H895" s="457"/>
      <c r="I895" s="457"/>
      <c r="J895" s="457"/>
      <c r="K895" s="457"/>
      <c r="L895" s="457"/>
      <c r="M895" s="457"/>
    </row>
    <row r="896" spans="2:13" ht="15.75" customHeight="1">
      <c r="B896" s="457"/>
      <c r="C896" s="457"/>
      <c r="D896" s="457"/>
      <c r="E896" s="457"/>
      <c r="F896" s="457"/>
      <c r="G896" s="457"/>
      <c r="H896" s="457"/>
      <c r="I896" s="457"/>
      <c r="J896" s="457"/>
      <c r="K896" s="457"/>
      <c r="L896" s="457"/>
      <c r="M896" s="457"/>
    </row>
    <row r="897" spans="2:13" ht="15.75" customHeight="1">
      <c r="B897" s="457"/>
      <c r="C897" s="457"/>
      <c r="D897" s="457"/>
      <c r="E897" s="457"/>
      <c r="F897" s="457"/>
      <c r="G897" s="457"/>
      <c r="H897" s="457"/>
      <c r="I897" s="457"/>
      <c r="J897" s="457"/>
      <c r="K897" s="457"/>
      <c r="L897" s="457"/>
      <c r="M897" s="457"/>
    </row>
    <row r="898" spans="2:13" ht="15.75" customHeight="1">
      <c r="B898" s="457"/>
      <c r="C898" s="457"/>
      <c r="D898" s="457"/>
      <c r="E898" s="457"/>
      <c r="F898" s="457"/>
      <c r="G898" s="457"/>
      <c r="H898" s="457"/>
      <c r="I898" s="457"/>
      <c r="J898" s="457"/>
      <c r="K898" s="457"/>
      <c r="L898" s="457"/>
      <c r="M898" s="457"/>
    </row>
    <row r="899" spans="2:13" ht="15.75" customHeight="1">
      <c r="B899" s="457"/>
      <c r="C899" s="457"/>
      <c r="D899" s="457"/>
      <c r="E899" s="457"/>
      <c r="F899" s="457"/>
      <c r="G899" s="457"/>
      <c r="H899" s="457"/>
      <c r="I899" s="457"/>
      <c r="J899" s="457"/>
      <c r="K899" s="457"/>
      <c r="L899" s="457"/>
      <c r="M899" s="457"/>
    </row>
    <row r="900" spans="2:13" ht="15.75" customHeight="1">
      <c r="B900" s="457"/>
      <c r="C900" s="457"/>
      <c r="D900" s="457"/>
      <c r="E900" s="457"/>
      <c r="F900" s="457"/>
      <c r="G900" s="457"/>
      <c r="H900" s="457"/>
      <c r="I900" s="457"/>
      <c r="J900" s="457"/>
      <c r="K900" s="457"/>
      <c r="L900" s="457"/>
      <c r="M900" s="457"/>
    </row>
    <row r="901" spans="2:13" ht="15.75" customHeight="1">
      <c r="B901" s="457"/>
      <c r="C901" s="457"/>
      <c r="D901" s="457"/>
      <c r="E901" s="457"/>
      <c r="F901" s="457"/>
      <c r="G901" s="457"/>
      <c r="H901" s="457"/>
      <c r="I901" s="457"/>
      <c r="J901" s="457"/>
      <c r="K901" s="457"/>
      <c r="L901" s="457"/>
      <c r="M901" s="457"/>
    </row>
    <row r="902" spans="2:13" ht="15.75" customHeight="1">
      <c r="B902" s="457"/>
      <c r="C902" s="457"/>
      <c r="D902" s="457"/>
      <c r="E902" s="457"/>
      <c r="F902" s="457"/>
      <c r="G902" s="457"/>
      <c r="H902" s="457"/>
      <c r="I902" s="457"/>
      <c r="J902" s="457"/>
      <c r="K902" s="457"/>
      <c r="L902" s="457"/>
      <c r="M902" s="457"/>
    </row>
    <row r="903" spans="2:13" ht="15.75" customHeight="1">
      <c r="B903" s="457"/>
      <c r="C903" s="457"/>
      <c r="D903" s="457"/>
      <c r="E903" s="457"/>
      <c r="F903" s="457"/>
      <c r="G903" s="457"/>
      <c r="H903" s="457"/>
      <c r="I903" s="457"/>
      <c r="J903" s="457"/>
      <c r="K903" s="457"/>
      <c r="L903" s="457"/>
      <c r="M903" s="457"/>
    </row>
    <row r="904" spans="2:13" ht="15.75" customHeight="1">
      <c r="B904" s="457"/>
      <c r="C904" s="457"/>
      <c r="D904" s="457"/>
      <c r="E904" s="457"/>
      <c r="F904" s="457"/>
      <c r="G904" s="457"/>
      <c r="H904" s="457"/>
      <c r="I904" s="457"/>
      <c r="J904" s="457"/>
      <c r="K904" s="457"/>
      <c r="L904" s="457"/>
      <c r="M904" s="457"/>
    </row>
    <row r="905" spans="2:13" ht="15.75" customHeight="1">
      <c r="B905" s="457"/>
      <c r="C905" s="457"/>
      <c r="D905" s="457"/>
      <c r="E905" s="457"/>
      <c r="F905" s="457"/>
      <c r="G905" s="457"/>
      <c r="H905" s="457"/>
      <c r="I905" s="457"/>
      <c r="J905" s="457"/>
      <c r="K905" s="457"/>
      <c r="L905" s="457"/>
      <c r="M905" s="457"/>
    </row>
    <row r="906" spans="2:13" ht="15.75" customHeight="1">
      <c r="B906" s="457"/>
      <c r="C906" s="457"/>
      <c r="D906" s="457"/>
      <c r="E906" s="457"/>
      <c r="F906" s="457"/>
      <c r="G906" s="457"/>
      <c r="H906" s="457"/>
      <c r="I906" s="457"/>
      <c r="J906" s="457"/>
      <c r="K906" s="457"/>
      <c r="L906" s="457"/>
      <c r="M906" s="457"/>
    </row>
    <row r="907" spans="2:13" ht="15.75" customHeight="1">
      <c r="B907" s="457"/>
      <c r="C907" s="457"/>
      <c r="D907" s="457"/>
      <c r="E907" s="457"/>
      <c r="F907" s="457"/>
      <c r="G907" s="457"/>
      <c r="H907" s="457"/>
      <c r="I907" s="457"/>
      <c r="J907" s="457"/>
      <c r="K907" s="457"/>
      <c r="L907" s="457"/>
      <c r="M907" s="457"/>
    </row>
    <row r="908" spans="2:13" ht="15.75" customHeight="1">
      <c r="B908" s="457"/>
      <c r="C908" s="457"/>
      <c r="D908" s="457"/>
      <c r="E908" s="457"/>
      <c r="F908" s="457"/>
      <c r="G908" s="457"/>
      <c r="H908" s="457"/>
      <c r="I908" s="457"/>
      <c r="J908" s="457"/>
      <c r="K908" s="457"/>
      <c r="L908" s="457"/>
      <c r="M908" s="457"/>
    </row>
    <row r="909" spans="2:13" ht="15.75" customHeight="1">
      <c r="B909" s="457"/>
      <c r="C909" s="457"/>
      <c r="D909" s="457"/>
      <c r="E909" s="457"/>
      <c r="F909" s="457"/>
      <c r="G909" s="457"/>
      <c r="H909" s="457"/>
      <c r="I909" s="457"/>
      <c r="J909" s="457"/>
      <c r="K909" s="457"/>
      <c r="L909" s="457"/>
      <c r="M909" s="457"/>
    </row>
    <row r="910" spans="2:13" ht="15.75" customHeight="1">
      <c r="B910" s="457"/>
      <c r="C910" s="457"/>
      <c r="D910" s="457"/>
      <c r="E910" s="457"/>
      <c r="F910" s="457"/>
      <c r="G910" s="457"/>
      <c r="H910" s="457"/>
      <c r="I910" s="457"/>
      <c r="J910" s="457"/>
      <c r="K910" s="457"/>
      <c r="L910" s="457"/>
      <c r="M910" s="457"/>
    </row>
    <row r="911" spans="2:13" ht="15.75" customHeight="1">
      <c r="B911" s="457"/>
      <c r="C911" s="457"/>
      <c r="D911" s="457"/>
      <c r="E911" s="457"/>
      <c r="F911" s="457"/>
      <c r="G911" s="457"/>
      <c r="H911" s="457"/>
      <c r="I911" s="457"/>
      <c r="J911" s="457"/>
      <c r="K911" s="457"/>
      <c r="L911" s="457"/>
      <c r="M911" s="457"/>
    </row>
    <row r="912" spans="2:13" ht="15.75" customHeight="1">
      <c r="B912" s="457"/>
      <c r="C912" s="457"/>
      <c r="D912" s="457"/>
      <c r="E912" s="457"/>
      <c r="F912" s="457"/>
      <c r="G912" s="457"/>
      <c r="H912" s="457"/>
      <c r="I912" s="457"/>
      <c r="J912" s="457"/>
      <c r="K912" s="457"/>
      <c r="L912" s="457"/>
      <c r="M912" s="457"/>
    </row>
    <row r="913" spans="2:13" ht="15.75" customHeight="1">
      <c r="B913" s="457"/>
      <c r="C913" s="457"/>
      <c r="D913" s="457"/>
      <c r="E913" s="457"/>
      <c r="F913" s="457"/>
      <c r="G913" s="457"/>
      <c r="H913" s="457"/>
      <c r="I913" s="457"/>
      <c r="J913" s="457"/>
      <c r="K913" s="457"/>
      <c r="L913" s="457"/>
      <c r="M913" s="457"/>
    </row>
    <row r="914" spans="2:13" ht="15.75" customHeight="1">
      <c r="B914" s="457"/>
      <c r="C914" s="457"/>
      <c r="D914" s="457"/>
      <c r="E914" s="457"/>
      <c r="F914" s="457"/>
      <c r="G914" s="457"/>
      <c r="H914" s="457"/>
      <c r="I914" s="457"/>
      <c r="J914" s="457"/>
      <c r="K914" s="457"/>
      <c r="L914" s="457"/>
      <c r="M914" s="457"/>
    </row>
    <row r="915" spans="2:13" ht="15.75" customHeight="1">
      <c r="B915" s="457"/>
      <c r="C915" s="457"/>
      <c r="D915" s="457"/>
      <c r="E915" s="457"/>
      <c r="F915" s="457"/>
      <c r="G915" s="457"/>
      <c r="H915" s="457"/>
      <c r="I915" s="457"/>
      <c r="J915" s="457"/>
      <c r="K915" s="457"/>
      <c r="L915" s="457"/>
      <c r="M915" s="457"/>
    </row>
    <row r="916" spans="2:13" ht="15.75" customHeight="1">
      <c r="B916" s="457"/>
      <c r="C916" s="457"/>
      <c r="D916" s="457"/>
      <c r="E916" s="457"/>
      <c r="F916" s="457"/>
      <c r="G916" s="457"/>
      <c r="H916" s="457"/>
      <c r="I916" s="457"/>
      <c r="J916" s="457"/>
      <c r="K916" s="457"/>
      <c r="L916" s="457"/>
      <c r="M916" s="457"/>
    </row>
    <row r="917" spans="2:13" ht="15.75" customHeight="1">
      <c r="B917" s="457"/>
      <c r="C917" s="457"/>
      <c r="D917" s="457"/>
      <c r="E917" s="457"/>
      <c r="F917" s="457"/>
      <c r="G917" s="457"/>
      <c r="H917" s="457"/>
      <c r="I917" s="457"/>
      <c r="J917" s="457"/>
      <c r="K917" s="457"/>
      <c r="L917" s="457"/>
      <c r="M917" s="457"/>
    </row>
    <row r="918" spans="2:13" ht="15.75" customHeight="1">
      <c r="B918" s="457"/>
      <c r="C918" s="457"/>
      <c r="D918" s="457"/>
      <c r="E918" s="457"/>
      <c r="F918" s="457"/>
      <c r="G918" s="457"/>
      <c r="H918" s="457"/>
      <c r="I918" s="457"/>
      <c r="J918" s="457"/>
      <c r="K918" s="457"/>
      <c r="L918" s="457"/>
      <c r="M918" s="457"/>
    </row>
    <row r="919" spans="2:13" ht="15.75" customHeight="1">
      <c r="B919" s="457"/>
      <c r="C919" s="457"/>
      <c r="D919" s="457"/>
      <c r="E919" s="457"/>
      <c r="F919" s="457"/>
      <c r="G919" s="457"/>
      <c r="H919" s="457"/>
      <c r="I919" s="457"/>
      <c r="J919" s="457"/>
      <c r="K919" s="457"/>
      <c r="L919" s="457"/>
      <c r="M919" s="457"/>
    </row>
    <row r="920" spans="2:13" ht="15.75" customHeight="1">
      <c r="B920" s="457"/>
      <c r="C920" s="457"/>
      <c r="D920" s="457"/>
      <c r="E920" s="457"/>
      <c r="F920" s="457"/>
      <c r="G920" s="457"/>
      <c r="H920" s="457"/>
      <c r="I920" s="457"/>
      <c r="J920" s="457"/>
      <c r="K920" s="457"/>
      <c r="L920" s="457"/>
      <c r="M920" s="457"/>
    </row>
    <row r="921" spans="2:13" ht="15.75" customHeight="1">
      <c r="B921" s="457"/>
      <c r="C921" s="457"/>
      <c r="D921" s="457"/>
      <c r="E921" s="457"/>
      <c r="F921" s="457"/>
      <c r="G921" s="457"/>
      <c r="H921" s="457"/>
      <c r="I921" s="457"/>
      <c r="J921" s="457"/>
      <c r="K921" s="457"/>
      <c r="L921" s="457"/>
      <c r="M921" s="457"/>
    </row>
    <row r="922" spans="2:13" ht="15.75" customHeight="1">
      <c r="B922" s="457"/>
      <c r="C922" s="457"/>
      <c r="D922" s="457"/>
      <c r="E922" s="457"/>
      <c r="F922" s="457"/>
      <c r="G922" s="457"/>
      <c r="H922" s="457"/>
      <c r="I922" s="457"/>
      <c r="J922" s="457"/>
      <c r="K922" s="457"/>
      <c r="L922" s="457"/>
      <c r="M922" s="457"/>
    </row>
    <row r="923" spans="2:13" ht="15.75" customHeight="1">
      <c r="B923" s="457"/>
      <c r="C923" s="457"/>
      <c r="D923" s="457"/>
      <c r="E923" s="457"/>
      <c r="F923" s="457"/>
      <c r="G923" s="457"/>
      <c r="H923" s="457"/>
      <c r="I923" s="457"/>
      <c r="J923" s="457"/>
      <c r="K923" s="457"/>
      <c r="L923" s="457"/>
      <c r="M923" s="457"/>
    </row>
    <row r="924" spans="2:13" ht="15.75" customHeight="1">
      <c r="B924" s="457"/>
      <c r="C924" s="457"/>
      <c r="D924" s="457"/>
      <c r="E924" s="457"/>
      <c r="F924" s="457"/>
      <c r="G924" s="457"/>
      <c r="H924" s="457"/>
      <c r="I924" s="457"/>
      <c r="J924" s="457"/>
      <c r="K924" s="457"/>
      <c r="L924" s="457"/>
      <c r="M924" s="457"/>
    </row>
    <row r="925" spans="2:13" ht="15.75" customHeight="1">
      <c r="B925" s="457"/>
      <c r="C925" s="457"/>
      <c r="D925" s="457"/>
      <c r="E925" s="457"/>
      <c r="F925" s="457"/>
      <c r="G925" s="457"/>
      <c r="H925" s="457"/>
      <c r="I925" s="457"/>
      <c r="J925" s="457"/>
      <c r="K925" s="457"/>
      <c r="L925" s="457"/>
      <c r="M925" s="457"/>
    </row>
    <row r="926" spans="2:13" ht="15.75" customHeight="1">
      <c r="B926" s="457"/>
      <c r="C926" s="457"/>
      <c r="D926" s="457"/>
      <c r="E926" s="457"/>
      <c r="F926" s="457"/>
      <c r="G926" s="457"/>
      <c r="H926" s="457"/>
      <c r="I926" s="457"/>
      <c r="J926" s="457"/>
      <c r="K926" s="457"/>
      <c r="L926" s="457"/>
      <c r="M926" s="457"/>
    </row>
    <row r="927" spans="2:13" ht="15.75" customHeight="1">
      <c r="B927" s="457"/>
      <c r="C927" s="457"/>
      <c r="D927" s="457"/>
      <c r="E927" s="457"/>
      <c r="F927" s="457"/>
      <c r="G927" s="457"/>
      <c r="H927" s="457"/>
      <c r="I927" s="457"/>
      <c r="J927" s="457"/>
      <c r="K927" s="457"/>
      <c r="L927" s="457"/>
      <c r="M927" s="457"/>
    </row>
    <row r="928" spans="2:13" ht="15.75" customHeight="1">
      <c r="B928" s="457"/>
      <c r="C928" s="457"/>
      <c r="D928" s="457"/>
      <c r="E928" s="457"/>
      <c r="F928" s="457"/>
      <c r="G928" s="457"/>
      <c r="H928" s="457"/>
      <c r="I928" s="457"/>
      <c r="J928" s="457"/>
      <c r="K928" s="457"/>
      <c r="L928" s="457"/>
      <c r="M928" s="457"/>
    </row>
    <row r="929" spans="2:13" ht="15.75" customHeight="1">
      <c r="B929" s="457"/>
      <c r="C929" s="457"/>
      <c r="D929" s="457"/>
      <c r="E929" s="457"/>
      <c r="F929" s="457"/>
      <c r="G929" s="457"/>
      <c r="H929" s="457"/>
      <c r="I929" s="457"/>
      <c r="J929" s="457"/>
      <c r="K929" s="457"/>
      <c r="L929" s="457"/>
      <c r="M929" s="457"/>
    </row>
    <row r="930" spans="2:13" ht="15.75" customHeight="1">
      <c r="B930" s="457"/>
      <c r="C930" s="457"/>
      <c r="D930" s="457"/>
      <c r="E930" s="457"/>
      <c r="F930" s="457"/>
      <c r="G930" s="457"/>
      <c r="H930" s="457"/>
      <c r="I930" s="457"/>
      <c r="J930" s="457"/>
      <c r="K930" s="457"/>
      <c r="L930" s="457"/>
      <c r="M930" s="457"/>
    </row>
    <row r="931" spans="2:13" ht="15.75" customHeight="1">
      <c r="B931" s="457"/>
      <c r="C931" s="457"/>
      <c r="D931" s="457"/>
      <c r="E931" s="457"/>
      <c r="F931" s="457"/>
      <c r="G931" s="457"/>
      <c r="H931" s="457"/>
      <c r="I931" s="457"/>
      <c r="J931" s="457"/>
      <c r="K931" s="457"/>
      <c r="L931" s="457"/>
      <c r="M931" s="457"/>
    </row>
    <row r="932" spans="2:13" ht="15.75" customHeight="1">
      <c r="B932" s="457"/>
      <c r="C932" s="457"/>
      <c r="D932" s="457"/>
      <c r="E932" s="457"/>
      <c r="F932" s="457"/>
      <c r="G932" s="457"/>
      <c r="H932" s="457"/>
      <c r="I932" s="457"/>
      <c r="J932" s="457"/>
      <c r="K932" s="457"/>
      <c r="L932" s="457"/>
      <c r="M932" s="457"/>
    </row>
    <row r="933" spans="2:13" ht="15.75" customHeight="1">
      <c r="B933" s="457"/>
      <c r="C933" s="457"/>
      <c r="D933" s="457"/>
      <c r="E933" s="457"/>
      <c r="F933" s="457"/>
      <c r="G933" s="457"/>
      <c r="H933" s="457"/>
      <c r="I933" s="457"/>
      <c r="J933" s="457"/>
      <c r="K933" s="457"/>
      <c r="L933" s="457"/>
      <c r="M933" s="457"/>
    </row>
    <row r="934" spans="2:13" ht="15.75" customHeight="1">
      <c r="B934" s="457"/>
      <c r="C934" s="457"/>
      <c r="D934" s="457"/>
      <c r="E934" s="457"/>
      <c r="F934" s="457"/>
      <c r="G934" s="457"/>
      <c r="H934" s="457"/>
      <c r="I934" s="457"/>
      <c r="J934" s="457"/>
      <c r="K934" s="457"/>
      <c r="L934" s="457"/>
      <c r="M934" s="457"/>
    </row>
    <row r="935" spans="2:13" ht="15.75" customHeight="1">
      <c r="B935" s="457"/>
      <c r="C935" s="457"/>
      <c r="D935" s="457"/>
      <c r="E935" s="457"/>
      <c r="F935" s="457"/>
      <c r="G935" s="457"/>
      <c r="H935" s="457"/>
      <c r="I935" s="457"/>
      <c r="J935" s="457"/>
      <c r="K935" s="457"/>
      <c r="L935" s="457"/>
      <c r="M935" s="457"/>
    </row>
    <row r="936" spans="2:13" ht="15.75" customHeight="1">
      <c r="B936" s="457"/>
      <c r="C936" s="457"/>
      <c r="D936" s="457"/>
      <c r="E936" s="457"/>
      <c r="F936" s="457"/>
      <c r="G936" s="457"/>
      <c r="H936" s="457"/>
      <c r="I936" s="457"/>
      <c r="J936" s="457"/>
      <c r="K936" s="457"/>
      <c r="L936" s="457"/>
      <c r="M936" s="457"/>
    </row>
    <row r="937" spans="2:13" ht="15.75" customHeight="1">
      <c r="B937" s="457"/>
      <c r="C937" s="457"/>
      <c r="D937" s="457"/>
      <c r="E937" s="457"/>
      <c r="F937" s="457"/>
      <c r="G937" s="457"/>
      <c r="H937" s="457"/>
      <c r="I937" s="457"/>
      <c r="J937" s="457"/>
      <c r="K937" s="457"/>
      <c r="L937" s="457"/>
      <c r="M937" s="457"/>
    </row>
    <row r="938" spans="2:13" ht="15.75" customHeight="1">
      <c r="B938" s="457"/>
      <c r="C938" s="457"/>
      <c r="D938" s="457"/>
      <c r="E938" s="457"/>
      <c r="F938" s="457"/>
      <c r="G938" s="457"/>
      <c r="H938" s="457"/>
      <c r="I938" s="457"/>
      <c r="J938" s="457"/>
      <c r="K938" s="457"/>
      <c r="L938" s="457"/>
      <c r="M938" s="457"/>
    </row>
    <row r="939" spans="2:13" ht="15.75" customHeight="1">
      <c r="B939" s="457"/>
      <c r="C939" s="457"/>
      <c r="D939" s="457"/>
      <c r="E939" s="457"/>
      <c r="F939" s="457"/>
      <c r="G939" s="457"/>
      <c r="H939" s="457"/>
      <c r="I939" s="457"/>
      <c r="J939" s="457"/>
      <c r="K939" s="457"/>
      <c r="L939" s="457"/>
      <c r="M939" s="457"/>
    </row>
    <row r="940" spans="2:13" ht="15.75" customHeight="1">
      <c r="B940" s="457"/>
      <c r="C940" s="457"/>
      <c r="D940" s="457"/>
      <c r="E940" s="457"/>
      <c r="F940" s="457"/>
      <c r="G940" s="457"/>
      <c r="H940" s="457"/>
      <c r="I940" s="457"/>
      <c r="J940" s="457"/>
      <c r="K940" s="457"/>
      <c r="L940" s="457"/>
      <c r="M940" s="457"/>
    </row>
    <row r="941" spans="2:13" ht="15.75" customHeight="1">
      <c r="B941" s="457"/>
      <c r="C941" s="457"/>
      <c r="D941" s="457"/>
      <c r="E941" s="457"/>
      <c r="F941" s="457"/>
      <c r="G941" s="457"/>
      <c r="H941" s="457"/>
      <c r="I941" s="457"/>
      <c r="J941" s="457"/>
      <c r="K941" s="457"/>
      <c r="L941" s="457"/>
      <c r="M941" s="457"/>
    </row>
    <row r="942" spans="2:13" ht="15.75" customHeight="1">
      <c r="B942" s="457"/>
      <c r="C942" s="457"/>
      <c r="D942" s="457"/>
      <c r="E942" s="457"/>
      <c r="F942" s="457"/>
      <c r="G942" s="457"/>
      <c r="H942" s="457"/>
      <c r="I942" s="457"/>
      <c r="J942" s="457"/>
      <c r="K942" s="457"/>
      <c r="L942" s="457"/>
      <c r="M942" s="457"/>
    </row>
    <row r="943" spans="2:13" ht="15.75" customHeight="1">
      <c r="B943" s="457"/>
      <c r="C943" s="457"/>
      <c r="D943" s="457"/>
      <c r="E943" s="457"/>
      <c r="F943" s="457"/>
      <c r="G943" s="457"/>
      <c r="H943" s="457"/>
      <c r="I943" s="457"/>
      <c r="J943" s="457"/>
      <c r="K943" s="457"/>
      <c r="L943" s="457"/>
      <c r="M943" s="457"/>
    </row>
    <row r="944" spans="2:13" ht="15.75" customHeight="1">
      <c r="B944" s="457"/>
      <c r="C944" s="457"/>
      <c r="D944" s="457"/>
      <c r="E944" s="457"/>
      <c r="F944" s="457"/>
      <c r="G944" s="457"/>
      <c r="H944" s="457"/>
      <c r="I944" s="457"/>
      <c r="J944" s="457"/>
      <c r="K944" s="457"/>
      <c r="L944" s="457"/>
      <c r="M944" s="457"/>
    </row>
    <row r="945" spans="2:13" ht="15.75" customHeight="1">
      <c r="B945" s="457"/>
      <c r="C945" s="457"/>
      <c r="D945" s="457"/>
      <c r="E945" s="457"/>
      <c r="F945" s="457"/>
      <c r="G945" s="457"/>
      <c r="H945" s="457"/>
      <c r="I945" s="457"/>
      <c r="J945" s="457"/>
      <c r="K945" s="457"/>
      <c r="L945" s="457"/>
      <c r="M945" s="457"/>
    </row>
    <row r="946" spans="2:13" ht="15.75" customHeight="1">
      <c r="B946" s="457"/>
      <c r="C946" s="457"/>
      <c r="D946" s="457"/>
      <c r="E946" s="457"/>
      <c r="F946" s="457"/>
      <c r="G946" s="457"/>
      <c r="H946" s="457"/>
      <c r="I946" s="457"/>
      <c r="J946" s="457"/>
      <c r="K946" s="457"/>
      <c r="L946" s="457"/>
      <c r="M946" s="457"/>
    </row>
    <row r="947" spans="2:13" ht="15.75" customHeight="1">
      <c r="B947" s="457"/>
      <c r="C947" s="457"/>
      <c r="D947" s="457"/>
      <c r="E947" s="457"/>
      <c r="F947" s="457"/>
      <c r="G947" s="457"/>
      <c r="H947" s="457"/>
      <c r="I947" s="457"/>
      <c r="J947" s="457"/>
      <c r="K947" s="457"/>
      <c r="L947" s="457"/>
      <c r="M947" s="457"/>
    </row>
    <row r="948" spans="2:13" ht="15.75" customHeight="1">
      <c r="B948" s="457"/>
      <c r="C948" s="457"/>
      <c r="D948" s="457"/>
      <c r="E948" s="457"/>
      <c r="F948" s="457"/>
      <c r="G948" s="457"/>
      <c r="H948" s="457"/>
      <c r="I948" s="457"/>
      <c r="J948" s="457"/>
      <c r="K948" s="457"/>
      <c r="L948" s="457"/>
      <c r="M948" s="457"/>
    </row>
    <row r="949" spans="2:13" ht="15.75" customHeight="1">
      <c r="B949" s="457"/>
      <c r="C949" s="457"/>
      <c r="D949" s="457"/>
      <c r="E949" s="457"/>
      <c r="F949" s="457"/>
      <c r="G949" s="457"/>
      <c r="H949" s="457"/>
      <c r="I949" s="457"/>
      <c r="J949" s="457"/>
      <c r="K949" s="457"/>
      <c r="L949" s="457"/>
      <c r="M949" s="457"/>
    </row>
    <row r="950" spans="2:13" ht="15.75" customHeight="1">
      <c r="B950" s="457"/>
      <c r="C950" s="457"/>
      <c r="D950" s="457"/>
      <c r="E950" s="457"/>
      <c r="F950" s="457"/>
      <c r="G950" s="457"/>
      <c r="H950" s="457"/>
      <c r="I950" s="457"/>
      <c r="J950" s="457"/>
      <c r="K950" s="457"/>
      <c r="L950" s="457"/>
      <c r="M950" s="457"/>
    </row>
    <row r="951" spans="2:13" ht="15.75" customHeight="1">
      <c r="B951" s="457"/>
      <c r="C951" s="457"/>
      <c r="D951" s="457"/>
      <c r="E951" s="457"/>
      <c r="F951" s="457"/>
      <c r="G951" s="457"/>
      <c r="H951" s="457"/>
      <c r="I951" s="457"/>
      <c r="J951" s="457"/>
      <c r="K951" s="457"/>
      <c r="L951" s="457"/>
      <c r="M951" s="457"/>
    </row>
    <row r="952" spans="2:13" ht="15.75" customHeight="1">
      <c r="B952" s="457"/>
      <c r="C952" s="457"/>
      <c r="D952" s="457"/>
      <c r="E952" s="457"/>
      <c r="F952" s="457"/>
      <c r="G952" s="457"/>
      <c r="H952" s="457"/>
      <c r="I952" s="457"/>
      <c r="J952" s="457"/>
      <c r="K952" s="457"/>
      <c r="L952" s="457"/>
      <c r="M952" s="457"/>
    </row>
    <row r="953" spans="2:13" ht="15.75" customHeight="1">
      <c r="B953" s="457"/>
      <c r="C953" s="457"/>
      <c r="D953" s="457"/>
      <c r="E953" s="457"/>
      <c r="F953" s="457"/>
      <c r="G953" s="457"/>
      <c r="H953" s="457"/>
      <c r="I953" s="457"/>
      <c r="J953" s="457"/>
      <c r="K953" s="457"/>
      <c r="L953" s="457"/>
      <c r="M953" s="457"/>
    </row>
    <row r="954" spans="2:13" ht="15.75" customHeight="1">
      <c r="B954" s="457"/>
      <c r="C954" s="457"/>
      <c r="D954" s="457"/>
      <c r="E954" s="457"/>
      <c r="F954" s="457"/>
      <c r="G954" s="457"/>
      <c r="H954" s="457"/>
      <c r="I954" s="457"/>
      <c r="J954" s="457"/>
      <c r="K954" s="457"/>
      <c r="L954" s="457"/>
      <c r="M954" s="457"/>
    </row>
    <row r="955" spans="2:13" ht="15.75" customHeight="1">
      <c r="B955" s="457"/>
      <c r="C955" s="457"/>
      <c r="D955" s="457"/>
      <c r="E955" s="457"/>
      <c r="F955" s="457"/>
      <c r="G955" s="457"/>
      <c r="H955" s="457"/>
      <c r="I955" s="457"/>
      <c r="J955" s="457"/>
      <c r="K955" s="457"/>
      <c r="L955" s="457"/>
      <c r="M955" s="457"/>
    </row>
    <row r="956" spans="2:13" ht="15.75" customHeight="1">
      <c r="B956" s="457"/>
      <c r="C956" s="457"/>
      <c r="D956" s="457"/>
      <c r="E956" s="457"/>
      <c r="F956" s="457"/>
      <c r="G956" s="457"/>
      <c r="H956" s="457"/>
      <c r="I956" s="457"/>
      <c r="J956" s="457"/>
      <c r="K956" s="457"/>
      <c r="L956" s="457"/>
      <c r="M956" s="457"/>
    </row>
    <row r="957" spans="2:13" ht="15.75" customHeight="1">
      <c r="B957" s="457"/>
      <c r="C957" s="457"/>
      <c r="D957" s="457"/>
      <c r="E957" s="457"/>
      <c r="F957" s="457"/>
      <c r="G957" s="457"/>
      <c r="H957" s="457"/>
      <c r="I957" s="457"/>
      <c r="J957" s="457"/>
      <c r="K957" s="457"/>
      <c r="L957" s="457"/>
      <c r="M957" s="457"/>
    </row>
    <row r="958" spans="2:13" ht="15.75" customHeight="1">
      <c r="B958" s="457"/>
      <c r="C958" s="457"/>
      <c r="D958" s="457"/>
      <c r="E958" s="457"/>
      <c r="F958" s="457"/>
      <c r="G958" s="457"/>
      <c r="H958" s="457"/>
      <c r="I958" s="457"/>
      <c r="J958" s="457"/>
      <c r="K958" s="457"/>
      <c r="L958" s="457"/>
      <c r="M958" s="457"/>
    </row>
    <row r="959" spans="2:13" ht="15.75" customHeight="1">
      <c r="B959" s="457"/>
      <c r="C959" s="457"/>
      <c r="D959" s="457"/>
      <c r="E959" s="457"/>
      <c r="F959" s="457"/>
      <c r="G959" s="457"/>
      <c r="H959" s="457"/>
      <c r="I959" s="457"/>
      <c r="J959" s="457"/>
      <c r="K959" s="457"/>
      <c r="L959" s="457"/>
      <c r="M959" s="457"/>
    </row>
    <row r="960" spans="2:13" ht="15.75" customHeight="1">
      <c r="B960" s="457"/>
      <c r="C960" s="457"/>
      <c r="D960" s="457"/>
      <c r="E960" s="457"/>
      <c r="F960" s="457"/>
      <c r="G960" s="457"/>
      <c r="H960" s="457"/>
      <c r="I960" s="457"/>
      <c r="J960" s="457"/>
      <c r="K960" s="457"/>
      <c r="L960" s="457"/>
      <c r="M960" s="457"/>
    </row>
    <row r="961" spans="2:13" ht="15.75" customHeight="1">
      <c r="B961" s="457"/>
      <c r="C961" s="457"/>
      <c r="D961" s="457"/>
      <c r="E961" s="457"/>
      <c r="F961" s="457"/>
      <c r="G961" s="457"/>
      <c r="H961" s="457"/>
      <c r="I961" s="457"/>
      <c r="J961" s="457"/>
      <c r="K961" s="457"/>
      <c r="L961" s="457"/>
      <c r="M961" s="457"/>
    </row>
    <row r="962" spans="2:13" ht="15.75" customHeight="1">
      <c r="B962" s="457"/>
      <c r="C962" s="457"/>
      <c r="D962" s="457"/>
      <c r="E962" s="457"/>
      <c r="F962" s="457"/>
      <c r="G962" s="457"/>
      <c r="H962" s="457"/>
      <c r="I962" s="457"/>
      <c r="J962" s="457"/>
      <c r="K962" s="457"/>
      <c r="L962" s="457"/>
      <c r="M962" s="457"/>
    </row>
    <row r="963" spans="2:13" ht="15.75" customHeight="1">
      <c r="B963" s="457"/>
      <c r="C963" s="457"/>
      <c r="D963" s="457"/>
      <c r="E963" s="457"/>
      <c r="F963" s="457"/>
      <c r="G963" s="457"/>
      <c r="H963" s="457"/>
      <c r="I963" s="457"/>
      <c r="J963" s="457"/>
      <c r="K963" s="457"/>
      <c r="L963" s="457"/>
      <c r="M963" s="457"/>
    </row>
    <row r="964" spans="2:13" ht="15.75" customHeight="1">
      <c r="B964" s="457"/>
      <c r="C964" s="457"/>
      <c r="D964" s="457"/>
      <c r="E964" s="457"/>
      <c r="F964" s="457"/>
      <c r="G964" s="457"/>
      <c r="H964" s="457"/>
      <c r="I964" s="457"/>
      <c r="J964" s="457"/>
      <c r="K964" s="457"/>
      <c r="L964" s="457"/>
      <c r="M964" s="457"/>
    </row>
    <row r="965" spans="2:13" ht="15.75" customHeight="1">
      <c r="B965" s="457"/>
      <c r="C965" s="457"/>
      <c r="D965" s="457"/>
      <c r="E965" s="457"/>
      <c r="F965" s="457"/>
      <c r="G965" s="457"/>
      <c r="H965" s="457"/>
      <c r="I965" s="457"/>
      <c r="J965" s="457"/>
      <c r="K965" s="457"/>
      <c r="L965" s="457"/>
      <c r="M965" s="457"/>
    </row>
    <row r="966" spans="2:13" ht="15.75" customHeight="1">
      <c r="B966" s="457"/>
      <c r="C966" s="457"/>
      <c r="D966" s="457"/>
      <c r="E966" s="457"/>
      <c r="F966" s="457"/>
      <c r="G966" s="457"/>
      <c r="H966" s="457"/>
      <c r="I966" s="457"/>
      <c r="J966" s="457"/>
      <c r="K966" s="457"/>
      <c r="L966" s="457"/>
      <c r="M966" s="457"/>
    </row>
    <row r="967" spans="2:13" ht="15.75" customHeight="1">
      <c r="B967" s="457"/>
      <c r="C967" s="457"/>
      <c r="D967" s="457"/>
      <c r="E967" s="457"/>
      <c r="F967" s="457"/>
      <c r="G967" s="457"/>
      <c r="H967" s="457"/>
      <c r="I967" s="457"/>
      <c r="J967" s="457"/>
      <c r="K967" s="457"/>
      <c r="L967" s="457"/>
      <c r="M967" s="457"/>
    </row>
    <row r="968" spans="2:13" ht="15.75" customHeight="1">
      <c r="B968" s="457"/>
      <c r="C968" s="457"/>
      <c r="D968" s="457"/>
      <c r="E968" s="457"/>
      <c r="F968" s="457"/>
      <c r="G968" s="457"/>
      <c r="H968" s="457"/>
      <c r="I968" s="457"/>
      <c r="J968" s="457"/>
      <c r="K968" s="457"/>
      <c r="L968" s="457"/>
      <c r="M968" s="457"/>
    </row>
    <row r="969" spans="2:13" ht="15.75" customHeight="1">
      <c r="B969" s="457"/>
      <c r="C969" s="457"/>
      <c r="D969" s="457"/>
      <c r="E969" s="457"/>
      <c r="F969" s="457"/>
      <c r="G969" s="457"/>
      <c r="H969" s="457"/>
      <c r="I969" s="457"/>
      <c r="J969" s="457"/>
      <c r="K969" s="457"/>
      <c r="L969" s="457"/>
      <c r="M969" s="457"/>
    </row>
    <row r="970" spans="2:13" ht="15.75" customHeight="1">
      <c r="B970" s="457"/>
      <c r="C970" s="457"/>
      <c r="D970" s="457"/>
      <c r="E970" s="457"/>
      <c r="F970" s="457"/>
      <c r="G970" s="457"/>
      <c r="H970" s="457"/>
      <c r="I970" s="457"/>
      <c r="J970" s="457"/>
      <c r="K970" s="457"/>
      <c r="L970" s="457"/>
      <c r="M970" s="457"/>
    </row>
    <row r="971" spans="2:13" ht="15.75" customHeight="1">
      <c r="B971" s="457"/>
      <c r="C971" s="457"/>
      <c r="D971" s="457"/>
      <c r="E971" s="457"/>
      <c r="F971" s="457"/>
      <c r="G971" s="457"/>
      <c r="H971" s="457"/>
      <c r="I971" s="457"/>
      <c r="J971" s="457"/>
      <c r="K971" s="457"/>
      <c r="L971" s="457"/>
      <c r="M971" s="457"/>
    </row>
    <row r="972" spans="2:13" ht="15.75" customHeight="1">
      <c r="B972" s="457"/>
      <c r="C972" s="457"/>
      <c r="D972" s="457"/>
      <c r="E972" s="457"/>
      <c r="F972" s="457"/>
      <c r="G972" s="457"/>
      <c r="H972" s="457"/>
      <c r="I972" s="457"/>
      <c r="J972" s="457"/>
      <c r="K972" s="457"/>
      <c r="L972" s="457"/>
      <c r="M972" s="457"/>
    </row>
    <row r="973" spans="2:13" ht="15.75" customHeight="1">
      <c r="B973" s="457"/>
      <c r="C973" s="457"/>
      <c r="D973" s="457"/>
      <c r="E973" s="457"/>
      <c r="F973" s="457"/>
      <c r="G973" s="457"/>
      <c r="H973" s="457"/>
      <c r="I973" s="457"/>
      <c r="J973" s="457"/>
      <c r="K973" s="457"/>
      <c r="L973" s="457"/>
      <c r="M973" s="457"/>
    </row>
    <row r="974" spans="2:13" ht="15.75" customHeight="1">
      <c r="B974" s="457"/>
      <c r="C974" s="457"/>
      <c r="D974" s="457"/>
      <c r="E974" s="457"/>
      <c r="F974" s="457"/>
      <c r="G974" s="457"/>
      <c r="H974" s="457"/>
      <c r="I974" s="457"/>
      <c r="J974" s="457"/>
      <c r="K974" s="457"/>
      <c r="L974" s="457"/>
      <c r="M974" s="457"/>
    </row>
    <row r="975" spans="2:13" ht="15.75" customHeight="1">
      <c r="B975" s="457"/>
      <c r="C975" s="457"/>
      <c r="D975" s="457"/>
      <c r="E975" s="457"/>
      <c r="F975" s="457"/>
      <c r="G975" s="457"/>
      <c r="H975" s="457"/>
      <c r="I975" s="457"/>
      <c r="J975" s="457"/>
      <c r="K975" s="457"/>
      <c r="L975" s="457"/>
      <c r="M975" s="457"/>
    </row>
    <row r="976" spans="2:13" ht="15.75" customHeight="1">
      <c r="B976" s="457"/>
      <c r="C976" s="457"/>
      <c r="D976" s="457"/>
      <c r="E976" s="457"/>
      <c r="F976" s="457"/>
      <c r="G976" s="457"/>
      <c r="H976" s="457"/>
      <c r="I976" s="457"/>
      <c r="J976" s="457"/>
      <c r="K976" s="457"/>
      <c r="L976" s="457"/>
      <c r="M976" s="457"/>
    </row>
    <row r="977" spans="2:13" ht="15.75" customHeight="1">
      <c r="B977" s="457"/>
      <c r="C977" s="457"/>
      <c r="D977" s="457"/>
      <c r="E977" s="457"/>
      <c r="F977" s="457"/>
      <c r="G977" s="457"/>
      <c r="H977" s="457"/>
      <c r="I977" s="457"/>
      <c r="J977" s="457"/>
      <c r="K977" s="457"/>
      <c r="L977" s="457"/>
      <c r="M977" s="457"/>
    </row>
    <row r="978" spans="2:13" ht="15.75" customHeight="1">
      <c r="B978" s="457"/>
      <c r="C978" s="457"/>
      <c r="D978" s="457"/>
      <c r="E978" s="457"/>
      <c r="F978" s="457"/>
      <c r="G978" s="457"/>
      <c r="H978" s="457"/>
      <c r="I978" s="457"/>
      <c r="J978" s="457"/>
      <c r="K978" s="457"/>
      <c r="L978" s="457"/>
      <c r="M978" s="457"/>
    </row>
    <row r="979" spans="2:13" ht="15.75" customHeight="1">
      <c r="B979" s="457"/>
      <c r="C979" s="457"/>
      <c r="D979" s="457"/>
      <c r="E979" s="457"/>
      <c r="F979" s="457"/>
      <c r="G979" s="457"/>
      <c r="H979" s="457"/>
      <c r="I979" s="457"/>
      <c r="J979" s="457"/>
      <c r="K979" s="457"/>
      <c r="L979" s="457"/>
      <c r="M979" s="457"/>
    </row>
    <row r="980" spans="2:13" ht="15.75" customHeight="1">
      <c r="B980" s="457"/>
      <c r="C980" s="457"/>
      <c r="D980" s="457"/>
      <c r="E980" s="457"/>
      <c r="F980" s="457"/>
      <c r="G980" s="457"/>
      <c r="H980" s="457"/>
      <c r="I980" s="457"/>
      <c r="J980" s="457"/>
      <c r="K980" s="457"/>
      <c r="L980" s="457"/>
      <c r="M980" s="457"/>
    </row>
    <row r="981" spans="2:13" ht="15.75" customHeight="1">
      <c r="B981" s="457"/>
      <c r="C981" s="457"/>
      <c r="D981" s="457"/>
      <c r="E981" s="457"/>
      <c r="F981" s="457"/>
      <c r="G981" s="457"/>
      <c r="H981" s="457"/>
      <c r="I981" s="457"/>
      <c r="J981" s="457"/>
      <c r="K981" s="457"/>
      <c r="L981" s="457"/>
      <c r="M981" s="457"/>
    </row>
    <row r="982" spans="2:13" ht="15.75" customHeight="1">
      <c r="B982" s="457"/>
      <c r="C982" s="457"/>
      <c r="D982" s="457"/>
      <c r="E982" s="457"/>
      <c r="F982" s="457"/>
      <c r="G982" s="457"/>
      <c r="H982" s="457"/>
      <c r="I982" s="457"/>
      <c r="J982" s="457"/>
      <c r="K982" s="457"/>
      <c r="L982" s="457"/>
      <c r="M982" s="457"/>
    </row>
    <row r="983" spans="2:13" ht="15.75" customHeight="1">
      <c r="B983" s="457"/>
      <c r="C983" s="457"/>
      <c r="D983" s="457"/>
      <c r="E983" s="457"/>
      <c r="F983" s="457"/>
      <c r="G983" s="457"/>
      <c r="H983" s="457"/>
      <c r="I983" s="457"/>
      <c r="J983" s="457"/>
      <c r="K983" s="457"/>
      <c r="L983" s="457"/>
      <c r="M983" s="457"/>
    </row>
    <row r="984" spans="2:13" ht="15.75" customHeight="1">
      <c r="B984" s="457"/>
      <c r="C984" s="457"/>
      <c r="D984" s="457"/>
      <c r="E984" s="457"/>
      <c r="F984" s="457"/>
      <c r="G984" s="457"/>
      <c r="H984" s="457"/>
      <c r="I984" s="457"/>
      <c r="J984" s="457"/>
      <c r="K984" s="457"/>
      <c r="L984" s="457"/>
      <c r="M984" s="457"/>
    </row>
    <row r="985" spans="2:13" ht="15.75" customHeight="1">
      <c r="B985" s="457"/>
      <c r="C985" s="457"/>
      <c r="D985" s="457"/>
      <c r="E985" s="457"/>
      <c r="F985" s="457"/>
      <c r="G985" s="457"/>
      <c r="H985" s="457"/>
      <c r="I985" s="457"/>
      <c r="J985" s="457"/>
      <c r="K985" s="457"/>
      <c r="L985" s="457"/>
      <c r="M985" s="457"/>
    </row>
    <row r="986" spans="2:13" ht="15.75" customHeight="1">
      <c r="B986" s="457"/>
      <c r="C986" s="457"/>
      <c r="D986" s="457"/>
      <c r="E986" s="457"/>
      <c r="F986" s="457"/>
      <c r="G986" s="457"/>
      <c r="H986" s="457"/>
      <c r="I986" s="457"/>
      <c r="J986" s="457"/>
      <c r="K986" s="457"/>
      <c r="L986" s="457"/>
      <c r="M986" s="457"/>
    </row>
    <row r="987" spans="2:13" ht="15.75" customHeight="1">
      <c r="B987" s="457"/>
      <c r="C987" s="457"/>
      <c r="D987" s="457"/>
      <c r="E987" s="457"/>
      <c r="F987" s="457"/>
      <c r="G987" s="457"/>
      <c r="H987" s="457"/>
      <c r="I987" s="457"/>
      <c r="J987" s="457"/>
      <c r="K987" s="457"/>
      <c r="L987" s="457"/>
      <c r="M987" s="457"/>
    </row>
    <row r="988" spans="2:13" ht="15.75" customHeight="1">
      <c r="B988" s="457"/>
      <c r="C988" s="457"/>
      <c r="D988" s="457"/>
      <c r="E988" s="457"/>
      <c r="F988" s="457"/>
      <c r="G988" s="457"/>
      <c r="H988" s="457"/>
      <c r="I988" s="457"/>
      <c r="J988" s="457"/>
      <c r="K988" s="457"/>
      <c r="L988" s="457"/>
      <c r="M988" s="457"/>
    </row>
    <row r="989" spans="2:13" ht="15.75" customHeight="1">
      <c r="B989" s="457"/>
      <c r="C989" s="457"/>
      <c r="D989" s="457"/>
      <c r="E989" s="457"/>
      <c r="F989" s="457"/>
      <c r="G989" s="457"/>
      <c r="H989" s="457"/>
      <c r="I989" s="457"/>
      <c r="J989" s="457"/>
      <c r="K989" s="457"/>
      <c r="L989" s="457"/>
      <c r="M989" s="457"/>
    </row>
    <row r="990" spans="2:13" ht="15.75" customHeight="1">
      <c r="B990" s="457"/>
      <c r="C990" s="457"/>
      <c r="D990" s="457"/>
      <c r="E990" s="457"/>
      <c r="F990" s="457"/>
      <c r="G990" s="457"/>
      <c r="H990" s="457"/>
      <c r="I990" s="457"/>
      <c r="J990" s="457"/>
      <c r="K990" s="457"/>
      <c r="L990" s="457"/>
      <c r="M990" s="457"/>
    </row>
    <row r="991" spans="2:13" ht="15.75" customHeight="1">
      <c r="B991" s="457"/>
      <c r="C991" s="457"/>
      <c r="D991" s="457"/>
      <c r="E991" s="457"/>
      <c r="F991" s="457"/>
      <c r="G991" s="457"/>
      <c r="H991" s="457"/>
      <c r="I991" s="457"/>
      <c r="J991" s="457"/>
      <c r="K991" s="457"/>
      <c r="L991" s="457"/>
      <c r="M991" s="457"/>
    </row>
    <row r="992" spans="2:13" ht="15.75" customHeight="1">
      <c r="B992" s="457"/>
      <c r="C992" s="457"/>
      <c r="D992" s="457"/>
      <c r="E992" s="457"/>
      <c r="F992" s="457"/>
      <c r="G992" s="457"/>
      <c r="H992" s="457"/>
      <c r="I992" s="457"/>
      <c r="J992" s="457"/>
      <c r="K992" s="457"/>
      <c r="L992" s="457"/>
      <c r="M992" s="457"/>
    </row>
    <row r="993" spans="2:13" ht="15.75" customHeight="1">
      <c r="B993" s="457"/>
      <c r="C993" s="457"/>
      <c r="D993" s="457"/>
      <c r="E993" s="457"/>
      <c r="F993" s="457"/>
      <c r="G993" s="457"/>
      <c r="H993" s="457"/>
      <c r="I993" s="457"/>
      <c r="J993" s="457"/>
      <c r="K993" s="457"/>
      <c r="L993" s="457"/>
      <c r="M993" s="457"/>
    </row>
    <row r="994" spans="2:13" ht="15.75" customHeight="1">
      <c r="B994" s="457"/>
      <c r="C994" s="457"/>
      <c r="D994" s="457"/>
      <c r="E994" s="457"/>
      <c r="F994" s="457"/>
      <c r="G994" s="457"/>
      <c r="H994" s="457"/>
      <c r="I994" s="457"/>
      <c r="J994" s="457"/>
      <c r="K994" s="457"/>
      <c r="L994" s="457"/>
      <c r="M994" s="457"/>
    </row>
    <row r="995" spans="2:13" ht="15.75" customHeight="1">
      <c r="B995" s="457"/>
      <c r="C995" s="457"/>
      <c r="D995" s="457"/>
      <c r="E995" s="457"/>
      <c r="F995" s="457"/>
      <c r="G995" s="457"/>
      <c r="H995" s="457"/>
      <c r="I995" s="457"/>
      <c r="J995" s="457"/>
      <c r="K995" s="457"/>
      <c r="L995" s="457"/>
      <c r="M995" s="457"/>
    </row>
    <row r="996" spans="2:13" ht="15.75" customHeight="1">
      <c r="B996" s="457"/>
      <c r="C996" s="457"/>
      <c r="D996" s="457"/>
      <c r="E996" s="457"/>
      <c r="F996" s="457"/>
      <c r="G996" s="457"/>
      <c r="H996" s="457"/>
      <c r="I996" s="457"/>
      <c r="J996" s="457"/>
      <c r="K996" s="457"/>
      <c r="L996" s="457"/>
      <c r="M996" s="457"/>
    </row>
    <row r="997" spans="2:13" ht="15.75" customHeight="1">
      <c r="B997" s="457"/>
      <c r="C997" s="457"/>
      <c r="D997" s="457"/>
      <c r="E997" s="457"/>
      <c r="F997" s="457"/>
      <c r="G997" s="457"/>
      <c r="H997" s="457"/>
      <c r="I997" s="457"/>
      <c r="J997" s="457"/>
      <c r="K997" s="457"/>
      <c r="L997" s="457"/>
      <c r="M997" s="457"/>
    </row>
    <row r="998" spans="2:13" ht="15.75" customHeight="1">
      <c r="B998" s="457"/>
      <c r="C998" s="457"/>
      <c r="D998" s="457"/>
      <c r="E998" s="457"/>
      <c r="F998" s="457"/>
      <c r="G998" s="457"/>
      <c r="H998" s="457"/>
      <c r="I998" s="457"/>
      <c r="J998" s="457"/>
      <c r="K998" s="457"/>
      <c r="L998" s="457"/>
      <c r="M998" s="457"/>
    </row>
    <row r="999" spans="2:13" ht="15.75" customHeight="1">
      <c r="B999" s="457"/>
      <c r="C999" s="457"/>
      <c r="D999" s="457"/>
      <c r="E999" s="457"/>
      <c r="F999" s="457"/>
      <c r="G999" s="457"/>
      <c r="H999" s="457"/>
      <c r="I999" s="457"/>
      <c r="J999" s="457"/>
      <c r="K999" s="457"/>
      <c r="L999" s="457"/>
      <c r="M999" s="457"/>
    </row>
    <row r="1000" spans="2:13" ht="15.75" customHeight="1">
      <c r="B1000" s="457"/>
      <c r="C1000" s="457"/>
      <c r="D1000" s="457"/>
      <c r="E1000" s="457"/>
      <c r="F1000" s="457"/>
      <c r="G1000" s="457"/>
      <c r="H1000" s="457"/>
      <c r="I1000" s="457"/>
      <c r="J1000" s="457"/>
      <c r="K1000" s="457"/>
      <c r="L1000" s="457"/>
      <c r="M1000" s="457"/>
    </row>
  </sheetData>
  <mergeCells count="4">
    <mergeCell ref="B19:C19"/>
    <mergeCell ref="B20:C20"/>
    <mergeCell ref="B22:C22"/>
    <mergeCell ref="B40:C40"/>
  </mergeCells>
  <dataValidations count="1">
    <dataValidation type="list" allowBlank="1" showErrorMessage="1" sqref="B10" xr:uid="{00000000-0002-0000-0000-000000000000}">
      <formula1>$G$10:$G$23</formula1>
    </dataValidation>
  </dataValidations>
  <hyperlinks>
    <hyperlink ref="B23" location="'0 Validations'!A1" display="Function Definitions" xr:uid="{00000000-0004-0000-0000-000000000000}"/>
    <hyperlink ref="B24" location="'0 Validations'!A1" display="0 Validations" xr:uid="{00000000-0004-0000-0000-000001000000}"/>
    <hyperlink ref="B25" location="'1 Participant Bill Impacts'!A1" display="1 Biller Payer Impacts" xr:uid="{00000000-0004-0000-0000-000002000000}"/>
    <hyperlink ref="B26" location="'2 Rates Rev- IOU Only'!A1" display="2 Rates Rev-IOU Only" xr:uid="{00000000-0004-0000-0000-000003000000}"/>
    <hyperlink ref="B27" location="'3.1 Funding Category'!A1" display="3.1 Funding Category" xr:uid="{00000000-0004-0000-0000-000004000000}"/>
    <hyperlink ref="B28" location="'3.2 Funding CCA_REN only'!A1" display="3.2 Funding - CCA_REN only" xr:uid="{00000000-0004-0000-0000-000005000000}"/>
    <hyperlink ref="B29" location="'4.1 Program Budget 2028-2031'!A1" display="4.1 Program Budget 2028-2031" xr:uid="{00000000-0004-0000-0000-000006000000}"/>
    <hyperlink ref="B30" location="'4.2 Sector Seg Budget 2032-2035'!A1" display="4.2 Sector Seg Budget 2032-2035" xr:uid="{00000000-0004-0000-0000-000007000000}"/>
    <hyperlink ref="B31" location="'4.3 TSB and C&amp;S Targets'!A1" display="4.3 TSB and C&amp;S Budget 2032-2035" xr:uid="{00000000-0004-0000-0000-000008000000}"/>
    <hyperlink ref="B32" location="'Budget Filing Data'!A1" display="Budget Filing Data" xr:uid="{00000000-0004-0000-0000-000009000000}"/>
    <hyperlink ref="B33" location="'6 Statewide Programs'!A1" display="6 Statewide Programs" xr:uid="{00000000-0004-0000-0000-00000A000000}"/>
    <hyperlink ref="B34" location="'7 PA PY Budget'!A1" display="7 PA PY Budget" xr:uid="{00000000-0004-0000-0000-00000B000000}"/>
    <hyperlink ref="B35" location="'8 Cap &amp; Target '!A1" display="8 Cap &amp; Target" xr:uid="{00000000-0004-0000-0000-00000C000000}"/>
    <hyperlink ref="B36" location="'9 Portfolio FTE and Budget'!A1" display="9 Portfolio FTE and Budget" xr:uid="{00000000-0004-0000-0000-00000D000000}"/>
    <hyperlink ref="B37" location="'10 Indicators &amp; Metrics'!A1" display="10 Indicators &amp; Metrics" xr:uid="{00000000-0004-0000-0000-00000E000000}"/>
    <hyperlink ref="B38" location="'11 Program Card'!A1" display="11 Program Cards" xr:uid="{00000000-0004-0000-0000-00000F000000}"/>
  </hyperlink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FBFBF"/>
    <pageSetUpPr fitToPage="1"/>
  </sheetPr>
  <dimension ref="A1:Z1000"/>
  <sheetViews>
    <sheetView tabSelected="1" workbookViewId="0">
      <selection activeCell="C6" sqref="C6"/>
    </sheetView>
  </sheetViews>
  <sheetFormatPr defaultColWidth="11.25" defaultRowHeight="15" customHeight="1"/>
  <cols>
    <col min="1" max="1" width="2.625" style="1" customWidth="1"/>
    <col min="2" max="2" width="27.625" customWidth="1"/>
    <col min="3" max="3" width="22.125" customWidth="1"/>
    <col min="4" max="4" width="15.625" customWidth="1"/>
    <col min="5" max="5" width="76.125" customWidth="1"/>
    <col min="6" max="26" width="8.625" style="1" customWidth="1"/>
  </cols>
  <sheetData>
    <row r="1" spans="2:5" ht="14.25" customHeight="1">
      <c r="B1" s="1"/>
      <c r="C1" s="1"/>
      <c r="D1" s="1"/>
      <c r="E1" s="1"/>
    </row>
    <row r="2" spans="2:5" ht="14.25" customHeight="1">
      <c r="B2" s="595" t="s">
        <v>59</v>
      </c>
      <c r="C2" s="597" t="s">
        <v>63</v>
      </c>
      <c r="D2" s="598"/>
      <c r="E2" s="599"/>
    </row>
    <row r="3" spans="2:5">
      <c r="B3" s="596"/>
      <c r="C3" s="600"/>
      <c r="D3" s="601"/>
      <c r="E3" s="602"/>
    </row>
    <row r="4" spans="2:5" ht="14.25" customHeight="1">
      <c r="B4" s="6" t="s">
        <v>103</v>
      </c>
      <c r="C4" s="603" t="s">
        <v>104</v>
      </c>
      <c r="D4" s="588"/>
      <c r="E4" s="589"/>
    </row>
    <row r="5" spans="2:5">
      <c r="B5" s="15"/>
      <c r="C5" s="16"/>
      <c r="D5" s="14"/>
      <c r="E5" s="1"/>
    </row>
    <row r="6" spans="2:5">
      <c r="B6" s="20" t="s">
        <v>105</v>
      </c>
      <c r="C6" s="24" t="str">
        <f>'Read Me'!B10</f>
        <v>WestLight Energy</v>
      </c>
      <c r="D6" s="1"/>
      <c r="E6" s="14"/>
    </row>
    <row r="7" spans="2:5">
      <c r="B7" s="27" t="s">
        <v>106</v>
      </c>
      <c r="C7" s="28" t="str">
        <f>'Read Me'!B11</f>
        <v>2028-2035</v>
      </c>
      <c r="D7" s="1"/>
      <c r="E7" s="1"/>
    </row>
    <row r="8" spans="2:5">
      <c r="B8" s="1"/>
      <c r="C8" s="1"/>
      <c r="D8" s="1"/>
      <c r="E8" s="1"/>
    </row>
    <row r="9" spans="2:5">
      <c r="B9" s="35" t="s">
        <v>107</v>
      </c>
      <c r="C9" s="1"/>
      <c r="D9" s="1"/>
      <c r="E9" s="1"/>
    </row>
    <row r="10" spans="2:5">
      <c r="B10" s="38" t="s">
        <v>108</v>
      </c>
      <c r="C10" s="465" t="s">
        <v>109</v>
      </c>
      <c r="D10" s="38" t="s">
        <v>110</v>
      </c>
      <c r="E10" s="465" t="s">
        <v>111</v>
      </c>
    </row>
    <row r="11" spans="2:5">
      <c r="B11" s="604" t="s">
        <v>112</v>
      </c>
      <c r="C11" s="604" t="s">
        <v>113</v>
      </c>
      <c r="D11" s="466" t="s">
        <v>114</v>
      </c>
      <c r="E11" s="467" t="s">
        <v>115</v>
      </c>
    </row>
    <row r="12" spans="2:5">
      <c r="B12" s="605"/>
      <c r="C12" s="605"/>
      <c r="D12" s="466" t="s">
        <v>116</v>
      </c>
      <c r="E12" s="468" t="s">
        <v>117</v>
      </c>
    </row>
    <row r="13" spans="2:5">
      <c r="B13" s="604" t="s">
        <v>118</v>
      </c>
      <c r="C13" s="604" t="s">
        <v>119</v>
      </c>
      <c r="D13" s="469" t="s">
        <v>120</v>
      </c>
      <c r="E13" s="56" t="s">
        <v>121</v>
      </c>
    </row>
    <row r="14" spans="2:5">
      <c r="B14" s="606"/>
      <c r="C14" s="606"/>
      <c r="D14" s="469" t="s">
        <v>122</v>
      </c>
      <c r="E14" s="58" t="s">
        <v>123</v>
      </c>
    </row>
    <row r="15" spans="2:5">
      <c r="B15" s="606"/>
      <c r="C15" s="606"/>
      <c r="D15" s="466" t="s">
        <v>124</v>
      </c>
      <c r="E15" s="470"/>
    </row>
    <row r="16" spans="2:5" ht="38.25" customHeight="1">
      <c r="B16" s="605"/>
      <c r="C16" s="605"/>
      <c r="D16" s="61" t="s">
        <v>125</v>
      </c>
      <c r="E16" s="471" t="s">
        <v>126</v>
      </c>
    </row>
    <row r="17" spans="2:5" ht="32.25" customHeight="1">
      <c r="B17" s="604" t="s">
        <v>127</v>
      </c>
      <c r="C17" s="604" t="s">
        <v>128</v>
      </c>
      <c r="D17" s="466" t="s">
        <v>129</v>
      </c>
      <c r="E17" s="604" t="s">
        <v>130</v>
      </c>
    </row>
    <row r="18" spans="2:5">
      <c r="B18" s="606"/>
      <c r="C18" s="606"/>
      <c r="D18" s="466" t="s">
        <v>131</v>
      </c>
      <c r="E18" s="606"/>
    </row>
    <row r="19" spans="2:5" ht="85.5" customHeight="1">
      <c r="B19" s="606"/>
      <c r="C19" s="605"/>
      <c r="D19" s="466" t="s">
        <v>132</v>
      </c>
      <c r="E19" s="605"/>
    </row>
    <row r="20" spans="2:5" ht="43.5" customHeight="1">
      <c r="B20" s="66" t="s">
        <v>133</v>
      </c>
      <c r="C20" s="471" t="s">
        <v>134</v>
      </c>
      <c r="D20" s="61" t="s">
        <v>135</v>
      </c>
      <c r="E20" s="472"/>
    </row>
    <row r="21" spans="2:5" ht="95.25" customHeight="1">
      <c r="B21" s="61" t="s">
        <v>136</v>
      </c>
      <c r="C21" s="471" t="s">
        <v>137</v>
      </c>
      <c r="D21" s="61" t="s">
        <v>136</v>
      </c>
      <c r="E21" s="472"/>
    </row>
    <row r="22" spans="2:5" ht="15.75" customHeight="1">
      <c r="B22" s="604" t="s">
        <v>138</v>
      </c>
      <c r="C22" s="604" t="s">
        <v>139</v>
      </c>
      <c r="D22" s="608" t="s">
        <v>140</v>
      </c>
      <c r="E22" s="604" t="s">
        <v>141</v>
      </c>
    </row>
    <row r="23" spans="2:5" ht="15.75" customHeight="1">
      <c r="B23" s="605"/>
      <c r="C23" s="605"/>
      <c r="D23" s="605"/>
      <c r="E23" s="605"/>
    </row>
    <row r="24" spans="2:5" ht="15.75" customHeight="1">
      <c r="B24" s="604" t="s">
        <v>48</v>
      </c>
      <c r="C24" s="607" t="s">
        <v>142</v>
      </c>
      <c r="D24" s="466" t="s">
        <v>143</v>
      </c>
      <c r="E24" s="470" t="s">
        <v>144</v>
      </c>
    </row>
    <row r="25" spans="2:5" ht="15.75" customHeight="1">
      <c r="B25" s="605"/>
      <c r="C25" s="605"/>
      <c r="D25" s="466" t="s">
        <v>145</v>
      </c>
      <c r="E25" s="467" t="s">
        <v>146</v>
      </c>
    </row>
    <row r="26" spans="2:5" ht="15.75" customHeight="1">
      <c r="B26" s="604" t="s">
        <v>147</v>
      </c>
      <c r="C26" s="604" t="s">
        <v>148</v>
      </c>
      <c r="D26" s="466" t="s">
        <v>149</v>
      </c>
      <c r="E26" s="467" t="s">
        <v>150</v>
      </c>
    </row>
    <row r="27" spans="2:5" ht="15.75" customHeight="1">
      <c r="B27" s="605"/>
      <c r="C27" s="605"/>
      <c r="D27" s="466" t="s">
        <v>151</v>
      </c>
      <c r="E27" s="467" t="s">
        <v>152</v>
      </c>
    </row>
    <row r="28" spans="2:5" ht="59.25" customHeight="1">
      <c r="B28" s="466" t="s">
        <v>153</v>
      </c>
      <c r="C28" s="467" t="s">
        <v>154</v>
      </c>
      <c r="D28" s="466" t="s">
        <v>155</v>
      </c>
      <c r="E28" s="470"/>
    </row>
    <row r="29" spans="2:5" ht="15.75" customHeight="1">
      <c r="B29" s="604" t="s">
        <v>156</v>
      </c>
      <c r="C29" s="604" t="s">
        <v>157</v>
      </c>
      <c r="D29" s="466" t="s">
        <v>158</v>
      </c>
      <c r="E29" s="604" t="s">
        <v>159</v>
      </c>
    </row>
    <row r="30" spans="2:5" ht="84.75" customHeight="1">
      <c r="B30" s="605"/>
      <c r="C30" s="605"/>
      <c r="D30" s="466" t="s">
        <v>160</v>
      </c>
      <c r="E30" s="605"/>
    </row>
    <row r="31" spans="2:5" ht="83.25" customHeight="1">
      <c r="B31" s="61" t="s">
        <v>161</v>
      </c>
      <c r="C31" s="471" t="s">
        <v>162</v>
      </c>
      <c r="D31" s="61" t="s">
        <v>161</v>
      </c>
      <c r="E31" s="472"/>
    </row>
    <row r="32" spans="2:5" ht="15.75" customHeight="1">
      <c r="B32" s="466" t="s">
        <v>163</v>
      </c>
      <c r="C32" s="467" t="s">
        <v>164</v>
      </c>
      <c r="D32" s="61" t="s">
        <v>163</v>
      </c>
      <c r="E32" s="472"/>
    </row>
    <row r="33" spans="2:5" ht="15.75" customHeight="1">
      <c r="B33" s="1"/>
      <c r="C33" s="1"/>
      <c r="D33" s="1"/>
      <c r="E33" s="1"/>
    </row>
    <row r="34" spans="2:5" ht="15.75" customHeight="1">
      <c r="B34" s="1"/>
      <c r="C34" s="1"/>
      <c r="D34" s="1"/>
      <c r="E34" s="1"/>
    </row>
    <row r="35" spans="2:5" ht="15.75" customHeight="1">
      <c r="B35" s="1"/>
      <c r="C35" s="1"/>
      <c r="D35" s="1"/>
      <c r="E35" s="1"/>
    </row>
    <row r="36" spans="2:5" ht="15.75" customHeight="1">
      <c r="B36" s="1"/>
      <c r="C36" s="1"/>
      <c r="D36" s="1"/>
      <c r="E36" s="1"/>
    </row>
    <row r="37" spans="2:5" ht="15.75" customHeight="1">
      <c r="B37" s="1"/>
      <c r="C37" s="1"/>
      <c r="D37" s="1"/>
      <c r="E37" s="1"/>
    </row>
    <row r="38" spans="2:5" ht="15.75" customHeight="1">
      <c r="B38" s="1"/>
      <c r="C38" s="1"/>
      <c r="D38" s="1"/>
      <c r="E38" s="1"/>
    </row>
    <row r="39" spans="2:5" ht="15.75" customHeight="1">
      <c r="B39" s="1"/>
      <c r="C39" s="1"/>
      <c r="D39" s="1"/>
      <c r="E39" s="1"/>
    </row>
    <row r="40" spans="2:5" ht="15.75" customHeight="1">
      <c r="B40" s="1"/>
      <c r="C40" s="1"/>
      <c r="D40" s="1"/>
      <c r="E40" s="1"/>
    </row>
    <row r="41" spans="2:5" ht="15.75" customHeight="1">
      <c r="B41" s="1"/>
      <c r="C41" s="1"/>
      <c r="D41" s="1"/>
      <c r="E41" s="1"/>
    </row>
    <row r="42" spans="2:5" ht="15.75" customHeight="1">
      <c r="B42" s="1"/>
      <c r="C42" s="1"/>
      <c r="D42" s="1"/>
      <c r="E42" s="1"/>
    </row>
    <row r="43" spans="2:5" ht="15.75" customHeight="1">
      <c r="B43" s="1"/>
      <c r="C43" s="1"/>
      <c r="D43" s="1"/>
      <c r="E43" s="1"/>
    </row>
    <row r="44" spans="2:5" ht="15.75" customHeight="1">
      <c r="B44" s="1"/>
      <c r="C44" s="1"/>
      <c r="D44" s="1"/>
      <c r="E44" s="1"/>
    </row>
    <row r="45" spans="2:5" ht="15.75" customHeight="1">
      <c r="B45" s="1"/>
      <c r="C45" s="1"/>
      <c r="D45" s="1"/>
      <c r="E45" s="1"/>
    </row>
    <row r="46" spans="2:5" ht="15.75" customHeight="1">
      <c r="B46" s="1"/>
      <c r="C46" s="1"/>
      <c r="D46" s="1"/>
      <c r="E46" s="1"/>
    </row>
    <row r="47" spans="2:5" ht="15.75" customHeight="1">
      <c r="B47" s="1"/>
      <c r="C47" s="1"/>
      <c r="D47" s="1"/>
      <c r="E47" s="1"/>
    </row>
    <row r="48" spans="2:5" ht="15.75" customHeight="1">
      <c r="B48" s="1"/>
      <c r="C48" s="1"/>
      <c r="D48" s="1"/>
      <c r="E48" s="1"/>
    </row>
    <row r="49" spans="2:5" ht="15.75" customHeight="1">
      <c r="B49" s="1"/>
      <c r="C49" s="1"/>
      <c r="D49" s="1"/>
      <c r="E49" s="1"/>
    </row>
    <row r="50" spans="2:5" ht="15.75" customHeight="1">
      <c r="B50" s="1"/>
      <c r="C50" s="1"/>
      <c r="D50" s="1"/>
      <c r="E50" s="1"/>
    </row>
    <row r="51" spans="2:5" ht="15.75" customHeight="1">
      <c r="B51" s="1"/>
      <c r="C51" s="1"/>
      <c r="D51" s="1"/>
      <c r="E51" s="1"/>
    </row>
    <row r="52" spans="2:5" ht="15.75" customHeight="1">
      <c r="B52" s="1"/>
      <c r="C52" s="1"/>
      <c r="D52" s="1"/>
      <c r="E52" s="1"/>
    </row>
    <row r="53" spans="2:5" ht="15.75" customHeight="1">
      <c r="B53" s="1"/>
      <c r="C53" s="1"/>
      <c r="D53" s="1"/>
      <c r="E53" s="1"/>
    </row>
    <row r="54" spans="2:5" ht="15.75" customHeight="1">
      <c r="B54" s="1"/>
      <c r="C54" s="1"/>
      <c r="D54" s="1"/>
      <c r="E54" s="1"/>
    </row>
    <row r="55" spans="2:5" ht="15.75" customHeight="1">
      <c r="B55" s="1"/>
      <c r="C55" s="1"/>
      <c r="D55" s="1"/>
      <c r="E55" s="1"/>
    </row>
    <row r="56" spans="2:5" ht="15.75" customHeight="1">
      <c r="B56" s="1"/>
      <c r="C56" s="1"/>
      <c r="D56" s="1"/>
      <c r="E56" s="1"/>
    </row>
    <row r="57" spans="2:5" ht="15.75" customHeight="1">
      <c r="B57" s="1"/>
      <c r="C57" s="1"/>
      <c r="D57" s="1"/>
      <c r="E57" s="1"/>
    </row>
    <row r="58" spans="2:5" ht="15.75" customHeight="1">
      <c r="B58" s="1"/>
      <c r="C58" s="1"/>
      <c r="D58" s="1"/>
      <c r="E58" s="1"/>
    </row>
    <row r="59" spans="2:5" ht="15.75" customHeight="1">
      <c r="B59" s="1"/>
      <c r="C59" s="1"/>
      <c r="D59" s="1"/>
      <c r="E59" s="1"/>
    </row>
    <row r="60" spans="2:5" ht="15.75" customHeight="1">
      <c r="B60" s="1"/>
      <c r="C60" s="1"/>
      <c r="D60" s="1"/>
      <c r="E60" s="1"/>
    </row>
    <row r="61" spans="2:5" ht="15.75" customHeight="1">
      <c r="B61" s="1"/>
      <c r="C61" s="1"/>
      <c r="D61" s="1"/>
      <c r="E61" s="1"/>
    </row>
    <row r="62" spans="2:5" ht="15.75" customHeight="1">
      <c r="B62" s="1"/>
      <c r="C62" s="1"/>
      <c r="D62" s="1"/>
      <c r="E62" s="1"/>
    </row>
    <row r="63" spans="2:5" ht="15.75" customHeight="1">
      <c r="B63" s="1"/>
      <c r="C63" s="1"/>
      <c r="D63" s="1"/>
      <c r="E63" s="1"/>
    </row>
    <row r="64" spans="2:5" ht="15.75" customHeight="1">
      <c r="B64" s="1"/>
      <c r="C64" s="1"/>
      <c r="D64" s="1"/>
      <c r="E64" s="1"/>
    </row>
    <row r="65" spans="2:5" ht="15.75" customHeight="1">
      <c r="B65" s="1"/>
      <c r="C65" s="1"/>
      <c r="D65" s="1"/>
      <c r="E65" s="1"/>
    </row>
    <row r="66" spans="2:5" ht="15.75" customHeight="1">
      <c r="B66" s="1"/>
      <c r="C66" s="1"/>
      <c r="D66" s="1"/>
      <c r="E66" s="1"/>
    </row>
    <row r="67" spans="2:5" ht="15.75" customHeight="1">
      <c r="B67" s="1"/>
      <c r="C67" s="1"/>
      <c r="D67" s="1"/>
      <c r="E67" s="1"/>
    </row>
    <row r="68" spans="2:5" ht="15.75" customHeight="1">
      <c r="B68" s="1"/>
      <c r="C68" s="1"/>
      <c r="D68" s="1"/>
      <c r="E68" s="1"/>
    </row>
    <row r="69" spans="2:5" ht="15.75" customHeight="1">
      <c r="B69" s="1"/>
      <c r="C69" s="1"/>
      <c r="D69" s="1"/>
      <c r="E69" s="1"/>
    </row>
    <row r="70" spans="2:5" ht="15.75" customHeight="1">
      <c r="B70" s="1"/>
      <c r="C70" s="1"/>
      <c r="D70" s="1"/>
      <c r="E70" s="1"/>
    </row>
    <row r="71" spans="2:5" ht="15.75" customHeight="1">
      <c r="B71" s="1"/>
      <c r="C71" s="1"/>
      <c r="D71" s="1"/>
      <c r="E71" s="1"/>
    </row>
    <row r="72" spans="2:5" ht="15.75" customHeight="1">
      <c r="B72" s="1"/>
      <c r="C72" s="1"/>
      <c r="D72" s="1"/>
      <c r="E72" s="1"/>
    </row>
    <row r="73" spans="2:5" ht="15.75" customHeight="1">
      <c r="B73" s="1"/>
      <c r="C73" s="1"/>
      <c r="D73" s="1"/>
      <c r="E73" s="1"/>
    </row>
    <row r="74" spans="2:5" ht="15.75" customHeight="1">
      <c r="B74" s="1"/>
      <c r="C74" s="1"/>
      <c r="D74" s="1"/>
      <c r="E74" s="1"/>
    </row>
    <row r="75" spans="2:5" ht="15.75" customHeight="1">
      <c r="B75" s="1"/>
      <c r="C75" s="1"/>
      <c r="D75" s="1"/>
      <c r="E75" s="1"/>
    </row>
    <row r="76" spans="2:5" ht="15.75" customHeight="1">
      <c r="B76" s="1"/>
      <c r="C76" s="1"/>
      <c r="D76" s="1"/>
      <c r="E76" s="1"/>
    </row>
    <row r="77" spans="2:5" ht="15.75" customHeight="1">
      <c r="B77" s="1"/>
      <c r="C77" s="1"/>
      <c r="D77" s="1"/>
      <c r="E77" s="1"/>
    </row>
    <row r="78" spans="2:5" ht="15.75" customHeight="1">
      <c r="B78" s="1"/>
      <c r="C78" s="1"/>
      <c r="D78" s="1"/>
      <c r="E78" s="1"/>
    </row>
    <row r="79" spans="2:5" ht="15.75" customHeight="1">
      <c r="B79" s="1"/>
      <c r="C79" s="1"/>
      <c r="D79" s="1"/>
      <c r="E79" s="1"/>
    </row>
    <row r="80" spans="2:5" ht="15.75" customHeight="1">
      <c r="B80" s="1"/>
      <c r="C80" s="1"/>
      <c r="D80" s="1"/>
      <c r="E80" s="1"/>
    </row>
    <row r="81" spans="2:5" ht="15.75" customHeight="1">
      <c r="B81" s="1"/>
      <c r="C81" s="1"/>
      <c r="D81" s="1"/>
      <c r="E81" s="1"/>
    </row>
    <row r="82" spans="2:5" ht="15.75" customHeight="1">
      <c r="B82" s="1"/>
      <c r="C82" s="1"/>
      <c r="D82" s="1"/>
      <c r="E82" s="1"/>
    </row>
    <row r="83" spans="2:5" ht="15.75" customHeight="1">
      <c r="B83" s="1"/>
      <c r="C83" s="1"/>
      <c r="D83" s="1"/>
      <c r="E83" s="1"/>
    </row>
    <row r="84" spans="2:5" ht="15.75" customHeight="1">
      <c r="B84" s="1"/>
      <c r="C84" s="1"/>
      <c r="D84" s="1"/>
      <c r="E84" s="1"/>
    </row>
    <row r="85" spans="2:5" ht="15.75" customHeight="1">
      <c r="B85" s="1"/>
      <c r="C85" s="1"/>
      <c r="D85" s="1"/>
      <c r="E85" s="1"/>
    </row>
    <row r="86" spans="2:5" ht="15.75" customHeight="1">
      <c r="B86" s="1"/>
      <c r="C86" s="1"/>
      <c r="D86" s="1"/>
      <c r="E86" s="1"/>
    </row>
    <row r="87" spans="2:5" ht="15.75" customHeight="1">
      <c r="B87" s="1"/>
      <c r="C87" s="1"/>
      <c r="D87" s="1"/>
      <c r="E87" s="1"/>
    </row>
    <row r="88" spans="2:5" ht="15.75" customHeight="1">
      <c r="B88" s="1"/>
      <c r="C88" s="1"/>
      <c r="D88" s="1"/>
      <c r="E88" s="1"/>
    </row>
    <row r="89" spans="2:5" ht="15.75" customHeight="1">
      <c r="B89" s="1"/>
      <c r="C89" s="1"/>
      <c r="D89" s="1"/>
      <c r="E89" s="1"/>
    </row>
    <row r="90" spans="2:5" ht="15.75" customHeight="1">
      <c r="B90" s="1"/>
      <c r="C90" s="1"/>
      <c r="D90" s="1"/>
      <c r="E90" s="1"/>
    </row>
    <row r="91" spans="2:5" ht="15.75" customHeight="1">
      <c r="B91" s="1"/>
      <c r="C91" s="1"/>
      <c r="D91" s="1"/>
      <c r="E91" s="1"/>
    </row>
    <row r="92" spans="2:5" ht="15.75" customHeight="1">
      <c r="B92" s="1"/>
      <c r="C92" s="1"/>
      <c r="D92" s="1"/>
      <c r="E92" s="1"/>
    </row>
    <row r="93" spans="2:5" ht="15.75" customHeight="1">
      <c r="B93" s="1"/>
      <c r="C93" s="1"/>
      <c r="D93" s="1"/>
      <c r="E93" s="1"/>
    </row>
    <row r="94" spans="2:5" ht="15.75" customHeight="1">
      <c r="B94" s="1"/>
      <c r="C94" s="1"/>
      <c r="D94" s="1"/>
      <c r="E94" s="1"/>
    </row>
    <row r="95" spans="2:5" ht="15.75" customHeight="1">
      <c r="B95" s="1"/>
      <c r="C95" s="1"/>
      <c r="D95" s="1"/>
      <c r="E95" s="1"/>
    </row>
    <row r="96" spans="2:5" ht="15.75" customHeight="1">
      <c r="B96" s="1"/>
      <c r="C96" s="1"/>
      <c r="D96" s="1"/>
      <c r="E96" s="1"/>
    </row>
    <row r="97" spans="2:5" ht="15.75" customHeight="1">
      <c r="B97" s="1"/>
      <c r="C97" s="1"/>
      <c r="D97" s="1"/>
      <c r="E97" s="1"/>
    </row>
    <row r="98" spans="2:5" ht="15.75" customHeight="1">
      <c r="B98" s="1"/>
      <c r="C98" s="1"/>
      <c r="D98" s="1"/>
      <c r="E98" s="1"/>
    </row>
    <row r="99" spans="2:5" ht="15.75" customHeight="1">
      <c r="B99" s="1"/>
      <c r="C99" s="1"/>
      <c r="D99" s="1"/>
      <c r="E99" s="1"/>
    </row>
    <row r="100" spans="2:5" ht="15.75" customHeight="1">
      <c r="B100" s="1"/>
      <c r="C100" s="1"/>
      <c r="D100" s="1"/>
      <c r="E100" s="1"/>
    </row>
    <row r="101" spans="2:5" ht="15.75" customHeight="1">
      <c r="B101" s="1"/>
      <c r="C101" s="1"/>
      <c r="D101" s="1"/>
      <c r="E101" s="1"/>
    </row>
    <row r="102" spans="2:5" ht="15.75" customHeight="1">
      <c r="B102" s="1"/>
      <c r="C102" s="1"/>
      <c r="D102" s="1"/>
      <c r="E102" s="1"/>
    </row>
    <row r="103" spans="2:5" ht="15.75" customHeight="1">
      <c r="B103" s="1"/>
      <c r="C103" s="1"/>
      <c r="D103" s="1"/>
      <c r="E103" s="1"/>
    </row>
    <row r="104" spans="2:5" ht="15.75" customHeight="1">
      <c r="B104" s="1"/>
      <c r="C104" s="1"/>
      <c r="D104" s="1"/>
      <c r="E104" s="1"/>
    </row>
    <row r="105" spans="2:5" ht="15.75" customHeight="1">
      <c r="B105" s="1"/>
      <c r="C105" s="1"/>
      <c r="D105" s="1"/>
      <c r="E105" s="1"/>
    </row>
    <row r="106" spans="2:5" ht="15.75" customHeight="1">
      <c r="B106" s="1"/>
      <c r="C106" s="1"/>
      <c r="D106" s="1"/>
      <c r="E106" s="1"/>
    </row>
    <row r="107" spans="2:5" ht="15.75" customHeight="1">
      <c r="B107" s="1"/>
      <c r="C107" s="1"/>
      <c r="D107" s="1"/>
      <c r="E107" s="1"/>
    </row>
    <row r="108" spans="2:5" ht="15.75" customHeight="1">
      <c r="B108" s="1"/>
      <c r="C108" s="1"/>
      <c r="D108" s="1"/>
      <c r="E108" s="1"/>
    </row>
    <row r="109" spans="2:5" ht="15.75" customHeight="1">
      <c r="B109" s="1"/>
      <c r="C109" s="1"/>
      <c r="D109" s="1"/>
      <c r="E109" s="1"/>
    </row>
    <row r="110" spans="2:5" ht="15.75" customHeight="1">
      <c r="B110" s="1"/>
      <c r="C110" s="1"/>
      <c r="D110" s="1"/>
      <c r="E110" s="1"/>
    </row>
    <row r="111" spans="2:5" ht="15.75" customHeight="1">
      <c r="B111" s="1"/>
      <c r="C111" s="1"/>
      <c r="D111" s="1"/>
      <c r="E111" s="1"/>
    </row>
    <row r="112" spans="2:5" ht="15.75" customHeight="1">
      <c r="B112" s="1"/>
      <c r="C112" s="1"/>
      <c r="D112" s="1"/>
      <c r="E112" s="1"/>
    </row>
    <row r="113" spans="2:5" ht="15.75" customHeight="1">
      <c r="B113" s="1"/>
      <c r="C113" s="1"/>
      <c r="D113" s="1"/>
      <c r="E113" s="1"/>
    </row>
    <row r="114" spans="2:5" ht="15.75" customHeight="1">
      <c r="B114" s="1"/>
      <c r="C114" s="1"/>
      <c r="D114" s="1"/>
      <c r="E114" s="1"/>
    </row>
    <row r="115" spans="2:5" ht="15.75" customHeight="1">
      <c r="B115" s="1"/>
      <c r="C115" s="1"/>
      <c r="D115" s="1"/>
      <c r="E115" s="1"/>
    </row>
    <row r="116" spans="2:5" ht="15.75" customHeight="1">
      <c r="B116" s="1"/>
      <c r="C116" s="1"/>
      <c r="D116" s="1"/>
      <c r="E116" s="1"/>
    </row>
    <row r="117" spans="2:5" ht="15.75" customHeight="1">
      <c r="B117" s="1"/>
      <c r="C117" s="1"/>
      <c r="D117" s="1"/>
      <c r="E117" s="1"/>
    </row>
    <row r="118" spans="2:5" ht="15.75" customHeight="1">
      <c r="B118" s="1"/>
      <c r="C118" s="1"/>
      <c r="D118" s="1"/>
      <c r="E118" s="1"/>
    </row>
    <row r="119" spans="2:5" ht="15.75" customHeight="1">
      <c r="B119" s="1"/>
      <c r="C119" s="1"/>
      <c r="D119" s="1"/>
      <c r="E119" s="1"/>
    </row>
    <row r="120" spans="2:5" ht="15.75" customHeight="1">
      <c r="B120" s="1"/>
      <c r="C120" s="1"/>
      <c r="D120" s="1"/>
      <c r="E120" s="1"/>
    </row>
    <row r="121" spans="2:5" ht="15.75" customHeight="1">
      <c r="B121" s="1"/>
      <c r="C121" s="1"/>
      <c r="D121" s="1"/>
      <c r="E121" s="1"/>
    </row>
    <row r="122" spans="2:5" ht="15.75" customHeight="1">
      <c r="B122" s="1"/>
      <c r="C122" s="1"/>
      <c r="D122" s="1"/>
      <c r="E122" s="1"/>
    </row>
    <row r="123" spans="2:5" ht="15.75" customHeight="1">
      <c r="B123" s="1"/>
      <c r="C123" s="1"/>
      <c r="D123" s="1"/>
      <c r="E123" s="1"/>
    </row>
    <row r="124" spans="2:5" ht="15.75" customHeight="1">
      <c r="B124" s="1"/>
      <c r="C124" s="1"/>
      <c r="D124" s="1"/>
      <c r="E124" s="1"/>
    </row>
    <row r="125" spans="2:5" ht="15.75" customHeight="1">
      <c r="B125" s="1"/>
      <c r="C125" s="1"/>
      <c r="D125" s="1"/>
      <c r="E125" s="1"/>
    </row>
    <row r="126" spans="2:5" ht="15.75" customHeight="1">
      <c r="B126" s="1"/>
      <c r="C126" s="1"/>
      <c r="D126" s="1"/>
      <c r="E126" s="1"/>
    </row>
    <row r="127" spans="2:5" ht="15.75" customHeight="1">
      <c r="B127" s="1"/>
      <c r="C127" s="1"/>
      <c r="D127" s="1"/>
      <c r="E127" s="1"/>
    </row>
    <row r="128" spans="2:5" ht="15.75" customHeight="1">
      <c r="B128" s="1"/>
      <c r="C128" s="1"/>
      <c r="D128" s="1"/>
      <c r="E128" s="1"/>
    </row>
    <row r="129" spans="2:5" ht="15.75" customHeight="1">
      <c r="B129" s="1"/>
      <c r="C129" s="1"/>
      <c r="D129" s="1"/>
      <c r="E129" s="1"/>
    </row>
    <row r="130" spans="2:5" ht="15.75" customHeight="1">
      <c r="B130" s="1"/>
      <c r="C130" s="1"/>
      <c r="D130" s="1"/>
      <c r="E130" s="1"/>
    </row>
    <row r="131" spans="2:5" ht="15.75" customHeight="1">
      <c r="B131" s="1"/>
      <c r="C131" s="1"/>
      <c r="D131" s="1"/>
      <c r="E131" s="1"/>
    </row>
    <row r="132" spans="2:5" ht="15.75" customHeight="1">
      <c r="B132" s="1"/>
      <c r="C132" s="1"/>
      <c r="D132" s="1"/>
      <c r="E132" s="1"/>
    </row>
    <row r="133" spans="2:5" ht="15.75" customHeight="1">
      <c r="B133" s="1"/>
      <c r="C133" s="1"/>
      <c r="D133" s="1"/>
      <c r="E133" s="1"/>
    </row>
    <row r="134" spans="2:5" ht="15.75" customHeight="1">
      <c r="B134" s="1"/>
      <c r="C134" s="1"/>
      <c r="D134" s="1"/>
      <c r="E134" s="1"/>
    </row>
    <row r="135" spans="2:5" ht="15.75" customHeight="1">
      <c r="B135" s="1"/>
      <c r="C135" s="1"/>
      <c r="D135" s="1"/>
      <c r="E135" s="1"/>
    </row>
    <row r="136" spans="2:5" ht="15.75" customHeight="1">
      <c r="B136" s="1"/>
      <c r="C136" s="1"/>
      <c r="D136" s="1"/>
      <c r="E136" s="1"/>
    </row>
    <row r="137" spans="2:5" ht="15.75" customHeight="1">
      <c r="B137" s="1"/>
      <c r="C137" s="1"/>
      <c r="D137" s="1"/>
      <c r="E137" s="1"/>
    </row>
    <row r="138" spans="2:5" ht="15.75" customHeight="1">
      <c r="B138" s="1"/>
      <c r="C138" s="1"/>
      <c r="D138" s="1"/>
      <c r="E138" s="1"/>
    </row>
    <row r="139" spans="2:5" ht="15.75" customHeight="1">
      <c r="B139" s="1"/>
      <c r="C139" s="1"/>
      <c r="D139" s="1"/>
      <c r="E139" s="1"/>
    </row>
    <row r="140" spans="2:5" ht="15.75" customHeight="1">
      <c r="B140" s="1"/>
      <c r="C140" s="1"/>
      <c r="D140" s="1"/>
      <c r="E140" s="1"/>
    </row>
    <row r="141" spans="2:5" ht="15.75" customHeight="1">
      <c r="B141" s="1"/>
      <c r="C141" s="1"/>
      <c r="D141" s="1"/>
      <c r="E141" s="1"/>
    </row>
    <row r="142" spans="2:5" ht="15.75" customHeight="1">
      <c r="B142" s="1"/>
      <c r="C142" s="1"/>
      <c r="D142" s="1"/>
      <c r="E142" s="1"/>
    </row>
    <row r="143" spans="2:5" ht="15.75" customHeight="1">
      <c r="B143" s="1"/>
      <c r="C143" s="1"/>
      <c r="D143" s="1"/>
      <c r="E143" s="1"/>
    </row>
    <row r="144" spans="2:5" ht="15.75" customHeight="1">
      <c r="B144" s="1"/>
      <c r="C144" s="1"/>
      <c r="D144" s="1"/>
      <c r="E144" s="1"/>
    </row>
    <row r="145" spans="2:5" ht="15.75" customHeight="1">
      <c r="B145" s="1"/>
      <c r="C145" s="1"/>
      <c r="D145" s="1"/>
      <c r="E145" s="1"/>
    </row>
    <row r="146" spans="2:5" ht="15.75" customHeight="1">
      <c r="B146" s="1"/>
      <c r="C146" s="1"/>
      <c r="D146" s="1"/>
      <c r="E146" s="1"/>
    </row>
    <row r="147" spans="2:5" ht="15.75" customHeight="1">
      <c r="B147" s="1"/>
      <c r="C147" s="1"/>
      <c r="D147" s="1"/>
      <c r="E147" s="1"/>
    </row>
    <row r="148" spans="2:5" ht="15.75" customHeight="1">
      <c r="B148" s="1"/>
      <c r="C148" s="1"/>
      <c r="D148" s="1"/>
      <c r="E148" s="1"/>
    </row>
    <row r="149" spans="2:5" ht="15.75" customHeight="1">
      <c r="B149" s="1"/>
      <c r="C149" s="1"/>
      <c r="D149" s="1"/>
      <c r="E149" s="1"/>
    </row>
    <row r="150" spans="2:5" ht="15.75" customHeight="1">
      <c r="B150" s="1"/>
      <c r="C150" s="1"/>
      <c r="D150" s="1"/>
      <c r="E150" s="1"/>
    </row>
    <row r="151" spans="2:5" ht="15.75" customHeight="1">
      <c r="B151" s="1"/>
      <c r="C151" s="1"/>
      <c r="D151" s="1"/>
      <c r="E151" s="1"/>
    </row>
    <row r="152" spans="2:5" ht="15.75" customHeight="1">
      <c r="B152" s="1"/>
      <c r="C152" s="1"/>
      <c r="D152" s="1"/>
      <c r="E152" s="1"/>
    </row>
    <row r="153" spans="2:5" ht="15.75" customHeight="1">
      <c r="B153" s="1"/>
      <c r="C153" s="1"/>
      <c r="D153" s="1"/>
      <c r="E153" s="1"/>
    </row>
    <row r="154" spans="2:5" ht="15.75" customHeight="1">
      <c r="B154" s="1"/>
      <c r="C154" s="1"/>
      <c r="D154" s="1"/>
      <c r="E154" s="1"/>
    </row>
    <row r="155" spans="2:5" ht="15.75" customHeight="1">
      <c r="B155" s="1"/>
      <c r="C155" s="1"/>
      <c r="D155" s="1"/>
      <c r="E155" s="1"/>
    </row>
    <row r="156" spans="2:5" ht="15.75" customHeight="1">
      <c r="B156" s="1"/>
      <c r="C156" s="1"/>
      <c r="D156" s="1"/>
      <c r="E156" s="1"/>
    </row>
    <row r="157" spans="2:5" ht="15.75" customHeight="1">
      <c r="B157" s="1"/>
      <c r="C157" s="1"/>
      <c r="D157" s="1"/>
      <c r="E157" s="1"/>
    </row>
    <row r="158" spans="2:5" ht="15.75" customHeight="1">
      <c r="B158" s="1"/>
      <c r="C158" s="1"/>
      <c r="D158" s="1"/>
      <c r="E158" s="1"/>
    </row>
    <row r="159" spans="2:5" ht="15.75" customHeight="1">
      <c r="B159" s="1"/>
      <c r="C159" s="1"/>
      <c r="D159" s="1"/>
      <c r="E159" s="1"/>
    </row>
    <row r="160" spans="2:5" ht="15.75" customHeight="1">
      <c r="B160" s="1"/>
      <c r="C160" s="1"/>
      <c r="D160" s="1"/>
      <c r="E160" s="1"/>
    </row>
    <row r="161" spans="2:5" ht="15.75" customHeight="1">
      <c r="B161" s="1"/>
      <c r="C161" s="1"/>
      <c r="D161" s="1"/>
      <c r="E161" s="1"/>
    </row>
    <row r="162" spans="2:5" ht="15.75" customHeight="1">
      <c r="B162" s="1"/>
      <c r="C162" s="1"/>
      <c r="D162" s="1"/>
      <c r="E162" s="1"/>
    </row>
    <row r="163" spans="2:5" ht="15.75" customHeight="1">
      <c r="B163" s="1"/>
      <c r="C163" s="1"/>
      <c r="D163" s="1"/>
      <c r="E163" s="1"/>
    </row>
    <row r="164" spans="2:5" ht="15.75" customHeight="1">
      <c r="B164" s="1"/>
      <c r="C164" s="1"/>
      <c r="D164" s="1"/>
      <c r="E164" s="1"/>
    </row>
    <row r="165" spans="2:5" ht="15.75" customHeight="1">
      <c r="B165" s="1"/>
      <c r="C165" s="1"/>
      <c r="D165" s="1"/>
      <c r="E165" s="1"/>
    </row>
    <row r="166" spans="2:5" ht="15.75" customHeight="1">
      <c r="B166" s="1"/>
      <c r="C166" s="1"/>
      <c r="D166" s="1"/>
      <c r="E166" s="1"/>
    </row>
    <row r="167" spans="2:5" ht="15.75" customHeight="1">
      <c r="B167" s="1"/>
      <c r="C167" s="1"/>
      <c r="D167" s="1"/>
      <c r="E167" s="1"/>
    </row>
    <row r="168" spans="2:5" ht="15.75" customHeight="1">
      <c r="B168" s="1"/>
      <c r="C168" s="1"/>
      <c r="D168" s="1"/>
      <c r="E168" s="1"/>
    </row>
    <row r="169" spans="2:5" ht="15.75" customHeight="1">
      <c r="B169" s="1"/>
      <c r="C169" s="1"/>
      <c r="D169" s="1"/>
      <c r="E169" s="1"/>
    </row>
    <row r="170" spans="2:5" ht="15.75" customHeight="1">
      <c r="B170" s="1"/>
      <c r="C170" s="1"/>
      <c r="D170" s="1"/>
      <c r="E170" s="1"/>
    </row>
    <row r="171" spans="2:5" ht="15.75" customHeight="1">
      <c r="B171" s="1"/>
      <c r="C171" s="1"/>
      <c r="D171" s="1"/>
      <c r="E171" s="1"/>
    </row>
    <row r="172" spans="2:5" ht="15.75" customHeight="1">
      <c r="B172" s="1"/>
      <c r="C172" s="1"/>
      <c r="D172" s="1"/>
      <c r="E172" s="1"/>
    </row>
    <row r="173" spans="2:5" ht="15.75" customHeight="1">
      <c r="B173" s="1"/>
      <c r="C173" s="1"/>
      <c r="D173" s="1"/>
      <c r="E173" s="1"/>
    </row>
    <row r="174" spans="2:5" ht="15.75" customHeight="1">
      <c r="B174" s="1"/>
      <c r="C174" s="1"/>
      <c r="D174" s="1"/>
      <c r="E174" s="1"/>
    </row>
    <row r="175" spans="2:5" ht="15.75" customHeight="1">
      <c r="B175" s="1"/>
      <c r="C175" s="1"/>
      <c r="D175" s="1"/>
      <c r="E175" s="1"/>
    </row>
    <row r="176" spans="2:5" ht="15.75" customHeight="1">
      <c r="B176" s="1"/>
      <c r="C176" s="1"/>
      <c r="D176" s="1"/>
      <c r="E176" s="1"/>
    </row>
    <row r="177" spans="2:5" ht="15.75" customHeight="1">
      <c r="B177" s="1"/>
      <c r="C177" s="1"/>
      <c r="D177" s="1"/>
      <c r="E177" s="1"/>
    </row>
    <row r="178" spans="2:5" ht="15.75" customHeight="1">
      <c r="B178" s="1"/>
      <c r="C178" s="1"/>
      <c r="D178" s="1"/>
      <c r="E178" s="1"/>
    </row>
    <row r="179" spans="2:5" ht="15.75" customHeight="1">
      <c r="B179" s="1"/>
      <c r="C179" s="1"/>
      <c r="D179" s="1"/>
      <c r="E179" s="1"/>
    </row>
    <row r="180" spans="2:5" ht="15.75" customHeight="1">
      <c r="B180" s="1"/>
      <c r="C180" s="1"/>
      <c r="D180" s="1"/>
      <c r="E180" s="1"/>
    </row>
    <row r="181" spans="2:5" ht="15.75" customHeight="1">
      <c r="B181" s="1"/>
      <c r="C181" s="1"/>
      <c r="D181" s="1"/>
      <c r="E181" s="1"/>
    </row>
    <row r="182" spans="2:5" ht="15.75" customHeight="1">
      <c r="B182" s="1"/>
      <c r="C182" s="1"/>
      <c r="D182" s="1"/>
      <c r="E182" s="1"/>
    </row>
    <row r="183" spans="2:5" ht="15.75" customHeight="1">
      <c r="B183" s="1"/>
      <c r="C183" s="1"/>
      <c r="D183" s="1"/>
      <c r="E183" s="1"/>
    </row>
    <row r="184" spans="2:5" ht="15.75" customHeight="1">
      <c r="B184" s="1"/>
      <c r="C184" s="1"/>
      <c r="D184" s="1"/>
      <c r="E184" s="1"/>
    </row>
    <row r="185" spans="2:5" ht="15.75" customHeight="1">
      <c r="B185" s="1"/>
      <c r="C185" s="1"/>
      <c r="D185" s="1"/>
      <c r="E185" s="1"/>
    </row>
    <row r="186" spans="2:5" ht="15.75" customHeight="1">
      <c r="B186" s="1"/>
      <c r="C186" s="1"/>
      <c r="D186" s="1"/>
      <c r="E186" s="1"/>
    </row>
    <row r="187" spans="2:5" ht="15.75" customHeight="1">
      <c r="B187" s="1"/>
      <c r="C187" s="1"/>
      <c r="D187" s="1"/>
      <c r="E187" s="1"/>
    </row>
    <row r="188" spans="2:5" ht="15.75" customHeight="1">
      <c r="B188" s="1"/>
      <c r="C188" s="1"/>
      <c r="D188" s="1"/>
      <c r="E188" s="1"/>
    </row>
    <row r="189" spans="2:5" ht="15.75" customHeight="1">
      <c r="B189" s="1"/>
      <c r="C189" s="1"/>
      <c r="D189" s="1"/>
      <c r="E189" s="1"/>
    </row>
    <row r="190" spans="2:5" ht="15.75" customHeight="1">
      <c r="B190" s="1"/>
      <c r="C190" s="1"/>
      <c r="D190" s="1"/>
      <c r="E190" s="1"/>
    </row>
    <row r="191" spans="2:5" ht="15.75" customHeight="1">
      <c r="B191" s="1"/>
      <c r="C191" s="1"/>
      <c r="D191" s="1"/>
      <c r="E191" s="1"/>
    </row>
    <row r="192" spans="2:5" ht="15.75" customHeight="1">
      <c r="B192" s="1"/>
      <c r="C192" s="1"/>
      <c r="D192" s="1"/>
      <c r="E192" s="1"/>
    </row>
    <row r="193" spans="2:5" ht="15.75" customHeight="1">
      <c r="B193" s="1"/>
      <c r="C193" s="1"/>
      <c r="D193" s="1"/>
      <c r="E193" s="1"/>
    </row>
    <row r="194" spans="2:5" ht="15.75" customHeight="1">
      <c r="B194" s="1"/>
      <c r="C194" s="1"/>
      <c r="D194" s="1"/>
      <c r="E194" s="1"/>
    </row>
    <row r="195" spans="2:5" ht="15.75" customHeight="1">
      <c r="B195" s="1"/>
      <c r="C195" s="1"/>
      <c r="D195" s="1"/>
      <c r="E195" s="1"/>
    </row>
    <row r="196" spans="2:5" ht="15.75" customHeight="1">
      <c r="B196" s="1"/>
      <c r="C196" s="1"/>
      <c r="D196" s="1"/>
      <c r="E196" s="1"/>
    </row>
    <row r="197" spans="2:5" ht="15.75" customHeight="1">
      <c r="B197" s="1"/>
      <c r="C197" s="1"/>
      <c r="D197" s="1"/>
      <c r="E197" s="1"/>
    </row>
    <row r="198" spans="2:5" ht="15.75" customHeight="1">
      <c r="B198" s="1"/>
      <c r="C198" s="1"/>
      <c r="D198" s="1"/>
      <c r="E198" s="1"/>
    </row>
    <row r="199" spans="2:5" ht="15.75" customHeight="1">
      <c r="B199" s="1"/>
      <c r="C199" s="1"/>
      <c r="D199" s="1"/>
      <c r="E199" s="1"/>
    </row>
    <row r="200" spans="2:5" ht="15.75" customHeight="1">
      <c r="B200" s="1"/>
      <c r="C200" s="1"/>
      <c r="D200" s="1"/>
      <c r="E200" s="1"/>
    </row>
    <row r="201" spans="2:5" ht="15.75" customHeight="1">
      <c r="B201" s="1"/>
      <c r="C201" s="1"/>
      <c r="D201" s="1"/>
      <c r="E201" s="1"/>
    </row>
    <row r="202" spans="2:5" ht="15.75" customHeight="1">
      <c r="B202" s="1"/>
      <c r="C202" s="1"/>
      <c r="D202" s="1"/>
      <c r="E202" s="1"/>
    </row>
    <row r="203" spans="2:5" ht="15.75" customHeight="1">
      <c r="B203" s="1"/>
      <c r="C203" s="1"/>
      <c r="D203" s="1"/>
      <c r="E203" s="1"/>
    </row>
    <row r="204" spans="2:5" ht="15.75" customHeight="1">
      <c r="B204" s="1"/>
      <c r="C204" s="1"/>
      <c r="D204" s="1"/>
      <c r="E204" s="1"/>
    </row>
    <row r="205" spans="2:5" ht="15.75" customHeight="1">
      <c r="B205" s="1"/>
      <c r="C205" s="1"/>
      <c r="D205" s="1"/>
      <c r="E205" s="1"/>
    </row>
    <row r="206" spans="2:5" ht="15.75" customHeight="1">
      <c r="B206" s="1"/>
      <c r="C206" s="1"/>
      <c r="D206" s="1"/>
      <c r="E206" s="1"/>
    </row>
    <row r="207" spans="2:5" ht="15.75" customHeight="1">
      <c r="B207" s="1"/>
      <c r="C207" s="1"/>
      <c r="D207" s="1"/>
      <c r="E207" s="1"/>
    </row>
    <row r="208" spans="2:5" ht="15.75" customHeight="1">
      <c r="B208" s="1"/>
      <c r="C208" s="1"/>
      <c r="D208" s="1"/>
      <c r="E208" s="1"/>
    </row>
    <row r="209" spans="2:5" ht="15.75" customHeight="1">
      <c r="B209" s="1"/>
      <c r="C209" s="1"/>
      <c r="D209" s="1"/>
      <c r="E209" s="1"/>
    </row>
    <row r="210" spans="2:5" ht="15.75" customHeight="1">
      <c r="B210" s="1"/>
      <c r="C210" s="1"/>
      <c r="D210" s="1"/>
      <c r="E210" s="1"/>
    </row>
    <row r="211" spans="2:5" ht="15.75" customHeight="1">
      <c r="B211" s="1"/>
      <c r="C211" s="1"/>
      <c r="D211" s="1"/>
      <c r="E211" s="1"/>
    </row>
    <row r="212" spans="2:5" ht="15.75" customHeight="1">
      <c r="B212" s="1"/>
      <c r="C212" s="1"/>
      <c r="D212" s="1"/>
      <c r="E212" s="1"/>
    </row>
    <row r="213" spans="2:5" ht="15.75" customHeight="1">
      <c r="B213" s="1"/>
      <c r="C213" s="1"/>
      <c r="D213" s="1"/>
      <c r="E213" s="1"/>
    </row>
    <row r="214" spans="2:5" ht="15.75" customHeight="1">
      <c r="B214" s="1"/>
      <c r="C214" s="1"/>
      <c r="D214" s="1"/>
      <c r="E214" s="1"/>
    </row>
    <row r="215" spans="2:5" ht="15.75" customHeight="1">
      <c r="B215" s="1"/>
      <c r="C215" s="1"/>
      <c r="D215" s="1"/>
      <c r="E215" s="1"/>
    </row>
    <row r="216" spans="2:5" ht="15.75" customHeight="1">
      <c r="B216" s="1"/>
      <c r="C216" s="1"/>
      <c r="D216" s="1"/>
      <c r="E216" s="1"/>
    </row>
    <row r="217" spans="2:5" ht="15.75" customHeight="1">
      <c r="B217" s="1"/>
      <c r="C217" s="1"/>
      <c r="D217" s="1"/>
      <c r="E217" s="1"/>
    </row>
    <row r="218" spans="2:5" ht="15.75" customHeight="1">
      <c r="B218" s="1"/>
      <c r="C218" s="1"/>
      <c r="D218" s="1"/>
      <c r="E218" s="1"/>
    </row>
    <row r="219" spans="2:5" ht="15.75" customHeight="1">
      <c r="B219" s="1"/>
      <c r="C219" s="1"/>
      <c r="D219" s="1"/>
      <c r="E219" s="1"/>
    </row>
    <row r="220" spans="2:5" ht="15.75" customHeight="1">
      <c r="B220" s="1"/>
      <c r="C220" s="1"/>
      <c r="D220" s="1"/>
      <c r="E220" s="1"/>
    </row>
    <row r="221" spans="2:5" ht="15.75" customHeight="1">
      <c r="B221" s="1"/>
      <c r="C221" s="1"/>
      <c r="D221" s="1"/>
      <c r="E221" s="1"/>
    </row>
    <row r="222" spans="2:5" ht="15.75" customHeight="1">
      <c r="B222" s="1"/>
      <c r="C222" s="1"/>
      <c r="D222" s="1"/>
      <c r="E222" s="1"/>
    </row>
    <row r="223" spans="2:5" ht="15.75" customHeight="1">
      <c r="B223" s="1"/>
      <c r="C223" s="1"/>
      <c r="D223" s="1"/>
      <c r="E223" s="1"/>
    </row>
    <row r="224" spans="2:5" ht="15.75" customHeight="1">
      <c r="B224" s="1"/>
      <c r="C224" s="1"/>
      <c r="D224" s="1"/>
      <c r="E224" s="1"/>
    </row>
    <row r="225" spans="2:5" ht="15.75" customHeight="1">
      <c r="B225" s="1"/>
      <c r="C225" s="1"/>
      <c r="D225" s="1"/>
      <c r="E225" s="1"/>
    </row>
    <row r="226" spans="2:5" ht="15.75" customHeight="1">
      <c r="B226" s="1"/>
      <c r="C226" s="1"/>
      <c r="D226" s="1"/>
      <c r="E226" s="1"/>
    </row>
    <row r="227" spans="2:5" ht="15.75" customHeight="1">
      <c r="B227" s="1"/>
      <c r="C227" s="1"/>
      <c r="D227" s="1"/>
      <c r="E227" s="1"/>
    </row>
    <row r="228" spans="2:5" ht="15.75" customHeight="1">
      <c r="B228" s="1"/>
      <c r="C228" s="1"/>
      <c r="D228" s="1"/>
      <c r="E228" s="1"/>
    </row>
    <row r="229" spans="2:5" ht="15.75" customHeight="1">
      <c r="B229" s="1"/>
      <c r="C229" s="1"/>
      <c r="D229" s="1"/>
      <c r="E229" s="1"/>
    </row>
    <row r="230" spans="2:5" ht="15.75" customHeight="1">
      <c r="B230" s="1"/>
      <c r="C230" s="1"/>
      <c r="D230" s="1"/>
      <c r="E230" s="1"/>
    </row>
    <row r="231" spans="2:5" ht="15.75" customHeight="1">
      <c r="B231" s="1"/>
      <c r="C231" s="1"/>
      <c r="D231" s="1"/>
      <c r="E231" s="1"/>
    </row>
    <row r="232" spans="2:5" ht="15.75" customHeight="1">
      <c r="B232" s="1"/>
      <c r="C232" s="1"/>
      <c r="D232" s="1"/>
      <c r="E232" s="1"/>
    </row>
    <row r="233" spans="2:5" ht="15.75" customHeight="1">
      <c r="B233" s="1"/>
      <c r="C233" s="1"/>
      <c r="D233" s="1"/>
      <c r="E233" s="1"/>
    </row>
    <row r="234" spans="2:5" ht="15.75" customHeight="1">
      <c r="B234" s="1"/>
      <c r="C234" s="1"/>
      <c r="D234" s="1"/>
      <c r="E234" s="1"/>
    </row>
    <row r="235" spans="2:5" ht="15.75" customHeight="1">
      <c r="B235" s="1"/>
      <c r="C235" s="1"/>
      <c r="D235" s="1"/>
      <c r="E235" s="1"/>
    </row>
    <row r="236" spans="2:5" ht="15.75" customHeight="1">
      <c r="B236" s="1"/>
      <c r="C236" s="1"/>
      <c r="D236" s="1"/>
      <c r="E236" s="1"/>
    </row>
    <row r="237" spans="2:5" ht="15.75" customHeight="1">
      <c r="B237" s="1"/>
      <c r="C237" s="1"/>
      <c r="D237" s="1"/>
      <c r="E237" s="1"/>
    </row>
    <row r="238" spans="2:5" ht="15.75" customHeight="1">
      <c r="B238" s="1"/>
      <c r="C238" s="1"/>
      <c r="D238" s="1"/>
      <c r="E238" s="1"/>
    </row>
    <row r="239" spans="2:5" ht="15.75" customHeight="1">
      <c r="B239" s="1"/>
      <c r="C239" s="1"/>
      <c r="D239" s="1"/>
      <c r="E239" s="1"/>
    </row>
    <row r="240" spans="2:5" ht="15.75" customHeight="1">
      <c r="B240" s="1"/>
      <c r="C240" s="1"/>
      <c r="D240" s="1"/>
      <c r="E240" s="1"/>
    </row>
    <row r="241" spans="2:5" ht="15.75" customHeight="1">
      <c r="B241" s="1"/>
      <c r="C241" s="1"/>
      <c r="D241" s="1"/>
      <c r="E241" s="1"/>
    </row>
    <row r="242" spans="2:5" ht="15.75" customHeight="1">
      <c r="B242" s="1"/>
      <c r="C242" s="1"/>
      <c r="D242" s="1"/>
      <c r="E242" s="1"/>
    </row>
    <row r="243" spans="2:5" ht="15.75" customHeight="1">
      <c r="B243" s="1"/>
      <c r="C243" s="1"/>
      <c r="D243" s="1"/>
      <c r="E243" s="1"/>
    </row>
    <row r="244" spans="2:5" ht="15.75" customHeight="1">
      <c r="B244" s="1"/>
      <c r="C244" s="1"/>
      <c r="D244" s="1"/>
      <c r="E244" s="1"/>
    </row>
    <row r="245" spans="2:5" ht="15.75" customHeight="1">
      <c r="B245" s="1"/>
      <c r="C245" s="1"/>
      <c r="D245" s="1"/>
      <c r="E245" s="1"/>
    </row>
    <row r="246" spans="2:5" ht="15.75" customHeight="1">
      <c r="B246" s="1"/>
      <c r="C246" s="1"/>
      <c r="D246" s="1"/>
      <c r="E246" s="1"/>
    </row>
    <row r="247" spans="2:5" ht="15.75" customHeight="1">
      <c r="B247" s="1"/>
      <c r="C247" s="1"/>
      <c r="D247" s="1"/>
      <c r="E247" s="1"/>
    </row>
    <row r="248" spans="2:5" ht="15.75" customHeight="1">
      <c r="B248" s="1"/>
      <c r="C248" s="1"/>
      <c r="D248" s="1"/>
      <c r="E248" s="1"/>
    </row>
    <row r="249" spans="2:5" ht="15.75" customHeight="1">
      <c r="B249" s="1"/>
      <c r="C249" s="1"/>
      <c r="D249" s="1"/>
      <c r="E249" s="1"/>
    </row>
    <row r="250" spans="2:5" ht="15.75" customHeight="1">
      <c r="B250" s="1"/>
      <c r="C250" s="1"/>
      <c r="D250" s="1"/>
      <c r="E250" s="1"/>
    </row>
    <row r="251" spans="2:5" ht="15.75" customHeight="1">
      <c r="B251" s="1"/>
      <c r="C251" s="1"/>
      <c r="D251" s="1"/>
      <c r="E251" s="1"/>
    </row>
    <row r="252" spans="2:5" ht="15.75" customHeight="1">
      <c r="B252" s="1"/>
      <c r="C252" s="1"/>
      <c r="D252" s="1"/>
      <c r="E252" s="1"/>
    </row>
    <row r="253" spans="2:5" ht="15.75" customHeight="1">
      <c r="B253" s="1"/>
      <c r="C253" s="1"/>
      <c r="D253" s="1"/>
      <c r="E253" s="1"/>
    </row>
    <row r="254" spans="2:5" ht="15.75" customHeight="1">
      <c r="B254" s="1"/>
      <c r="C254" s="1"/>
      <c r="D254" s="1"/>
      <c r="E254" s="1"/>
    </row>
    <row r="255" spans="2:5" ht="15.75" customHeight="1">
      <c r="B255" s="1"/>
      <c r="C255" s="1"/>
      <c r="D255" s="1"/>
      <c r="E255" s="1"/>
    </row>
    <row r="256" spans="2:5" ht="15.75" customHeight="1">
      <c r="B256" s="1"/>
      <c r="C256" s="1"/>
      <c r="D256" s="1"/>
      <c r="E256" s="1"/>
    </row>
    <row r="257" spans="2:5" ht="15.75" customHeight="1">
      <c r="B257" s="1"/>
      <c r="C257" s="1"/>
      <c r="D257" s="1"/>
      <c r="E257" s="1"/>
    </row>
    <row r="258" spans="2:5" ht="15.75" customHeight="1">
      <c r="B258" s="1"/>
      <c r="C258" s="1"/>
      <c r="D258" s="1"/>
      <c r="E258" s="1"/>
    </row>
    <row r="259" spans="2:5" ht="15.75" customHeight="1">
      <c r="B259" s="1"/>
      <c r="C259" s="1"/>
      <c r="D259" s="1"/>
      <c r="E259" s="1"/>
    </row>
    <row r="260" spans="2:5" ht="15.75" customHeight="1">
      <c r="B260" s="1"/>
      <c r="C260" s="1"/>
      <c r="D260" s="1"/>
      <c r="E260" s="1"/>
    </row>
    <row r="261" spans="2:5" ht="15.75" customHeight="1">
      <c r="B261" s="1"/>
      <c r="C261" s="1"/>
      <c r="D261" s="1"/>
      <c r="E261" s="1"/>
    </row>
    <row r="262" spans="2:5" ht="15.75" customHeight="1">
      <c r="B262" s="1"/>
      <c r="C262" s="1"/>
      <c r="D262" s="1"/>
      <c r="E262" s="1"/>
    </row>
    <row r="263" spans="2:5" ht="15.75" customHeight="1">
      <c r="B263" s="1"/>
      <c r="C263" s="1"/>
      <c r="D263" s="1"/>
      <c r="E263" s="1"/>
    </row>
    <row r="264" spans="2:5" ht="15.75" customHeight="1">
      <c r="B264" s="1"/>
      <c r="C264" s="1"/>
      <c r="D264" s="1"/>
      <c r="E264" s="1"/>
    </row>
    <row r="265" spans="2:5" ht="15.75" customHeight="1">
      <c r="B265" s="1"/>
      <c r="C265" s="1"/>
      <c r="D265" s="1"/>
      <c r="E265" s="1"/>
    </row>
    <row r="266" spans="2:5" ht="15.75" customHeight="1">
      <c r="B266" s="1"/>
      <c r="C266" s="1"/>
      <c r="D266" s="1"/>
      <c r="E266" s="1"/>
    </row>
    <row r="267" spans="2:5" ht="15.75" customHeight="1">
      <c r="B267" s="1"/>
      <c r="C267" s="1"/>
      <c r="D267" s="1"/>
      <c r="E267" s="1"/>
    </row>
    <row r="268" spans="2:5" ht="15.75" customHeight="1">
      <c r="B268" s="1"/>
      <c r="C268" s="1"/>
      <c r="D268" s="1"/>
      <c r="E268" s="1"/>
    </row>
    <row r="269" spans="2:5" ht="15.75" customHeight="1">
      <c r="B269" s="1"/>
      <c r="C269" s="1"/>
      <c r="D269" s="1"/>
      <c r="E269" s="1"/>
    </row>
    <row r="270" spans="2:5" ht="15.75" customHeight="1">
      <c r="B270" s="1"/>
      <c r="C270" s="1"/>
      <c r="D270" s="1"/>
      <c r="E270" s="1"/>
    </row>
    <row r="271" spans="2:5" ht="15.75" customHeight="1">
      <c r="B271" s="1"/>
      <c r="C271" s="1"/>
      <c r="D271" s="1"/>
      <c r="E271" s="1"/>
    </row>
    <row r="272" spans="2:5" ht="15.75" customHeight="1">
      <c r="B272" s="1"/>
      <c r="C272" s="1"/>
      <c r="D272" s="1"/>
      <c r="E272" s="1"/>
    </row>
    <row r="273" spans="2:5" ht="15.75" customHeight="1">
      <c r="B273" s="1"/>
      <c r="C273" s="1"/>
      <c r="D273" s="1"/>
      <c r="E273" s="1"/>
    </row>
    <row r="274" spans="2:5" ht="15.75" customHeight="1">
      <c r="B274" s="1"/>
      <c r="C274" s="1"/>
      <c r="D274" s="1"/>
      <c r="E274" s="1"/>
    </row>
    <row r="275" spans="2:5" ht="15.75" customHeight="1">
      <c r="B275" s="1"/>
      <c r="C275" s="1"/>
      <c r="D275" s="1"/>
      <c r="E275" s="1"/>
    </row>
    <row r="276" spans="2:5" ht="15.75" customHeight="1">
      <c r="B276" s="1"/>
      <c r="C276" s="1"/>
      <c r="D276" s="1"/>
      <c r="E276" s="1"/>
    </row>
    <row r="277" spans="2:5" ht="15.75" customHeight="1">
      <c r="B277" s="1"/>
      <c r="C277" s="1"/>
      <c r="D277" s="1"/>
      <c r="E277" s="1"/>
    </row>
    <row r="278" spans="2:5" ht="15.75" customHeight="1">
      <c r="B278" s="1"/>
      <c r="C278" s="1"/>
      <c r="D278" s="1"/>
      <c r="E278" s="1"/>
    </row>
    <row r="279" spans="2:5" ht="15.75" customHeight="1">
      <c r="B279" s="1"/>
      <c r="C279" s="1"/>
      <c r="D279" s="1"/>
      <c r="E279" s="1"/>
    </row>
    <row r="280" spans="2:5" ht="15.75" customHeight="1">
      <c r="B280" s="1"/>
      <c r="C280" s="1"/>
      <c r="D280" s="1"/>
      <c r="E280" s="1"/>
    </row>
    <row r="281" spans="2:5" ht="15.75" customHeight="1">
      <c r="B281" s="1"/>
      <c r="C281" s="1"/>
      <c r="D281" s="1"/>
      <c r="E281" s="1"/>
    </row>
    <row r="282" spans="2:5" ht="15.75" customHeight="1">
      <c r="B282" s="1"/>
      <c r="C282" s="1"/>
      <c r="D282" s="1"/>
      <c r="E282" s="1"/>
    </row>
    <row r="283" spans="2:5" ht="15.75" customHeight="1">
      <c r="B283" s="1"/>
      <c r="C283" s="1"/>
      <c r="D283" s="1"/>
      <c r="E283" s="1"/>
    </row>
    <row r="284" spans="2:5" ht="15.75" customHeight="1">
      <c r="B284" s="1"/>
      <c r="C284" s="1"/>
      <c r="D284" s="1"/>
      <c r="E284" s="1"/>
    </row>
    <row r="285" spans="2:5" ht="15.75" customHeight="1">
      <c r="B285" s="1"/>
      <c r="C285" s="1"/>
      <c r="D285" s="1"/>
      <c r="E285" s="1"/>
    </row>
    <row r="286" spans="2:5" ht="15.75" customHeight="1">
      <c r="B286" s="1"/>
      <c r="C286" s="1"/>
      <c r="D286" s="1"/>
      <c r="E286" s="1"/>
    </row>
    <row r="287" spans="2:5" ht="15.75" customHeight="1">
      <c r="B287" s="1"/>
      <c r="C287" s="1"/>
      <c r="D287" s="1"/>
      <c r="E287" s="1"/>
    </row>
    <row r="288" spans="2:5" ht="15.75" customHeight="1">
      <c r="B288" s="1"/>
      <c r="C288" s="1"/>
      <c r="D288" s="1"/>
      <c r="E288" s="1"/>
    </row>
    <row r="289" spans="2:5" ht="15.75" customHeight="1">
      <c r="B289" s="1"/>
      <c r="C289" s="1"/>
      <c r="D289" s="1"/>
      <c r="E289" s="1"/>
    </row>
    <row r="290" spans="2:5" ht="15.75" customHeight="1">
      <c r="B290" s="1"/>
      <c r="C290" s="1"/>
      <c r="D290" s="1"/>
      <c r="E290" s="1"/>
    </row>
    <row r="291" spans="2:5" ht="15.75" customHeight="1">
      <c r="B291" s="1"/>
      <c r="C291" s="1"/>
      <c r="D291" s="1"/>
      <c r="E291" s="1"/>
    </row>
    <row r="292" spans="2:5" ht="15.75" customHeight="1">
      <c r="B292" s="1"/>
      <c r="C292" s="1"/>
      <c r="D292" s="1"/>
      <c r="E292" s="1"/>
    </row>
    <row r="293" spans="2:5" ht="15.75" customHeight="1">
      <c r="B293" s="1"/>
      <c r="C293" s="1"/>
      <c r="D293" s="1"/>
      <c r="E293" s="1"/>
    </row>
    <row r="294" spans="2:5" ht="15.75" customHeight="1">
      <c r="B294" s="1"/>
      <c r="C294" s="1"/>
      <c r="D294" s="1"/>
      <c r="E294" s="1"/>
    </row>
    <row r="295" spans="2:5" ht="15.75" customHeight="1">
      <c r="B295" s="1"/>
      <c r="C295" s="1"/>
      <c r="D295" s="1"/>
      <c r="E295" s="1"/>
    </row>
    <row r="296" spans="2:5" ht="15.75" customHeight="1">
      <c r="B296" s="1"/>
      <c r="C296" s="1"/>
      <c r="D296" s="1"/>
      <c r="E296" s="1"/>
    </row>
    <row r="297" spans="2:5" ht="15.75" customHeight="1">
      <c r="B297" s="1"/>
      <c r="C297" s="1"/>
      <c r="D297" s="1"/>
      <c r="E297" s="1"/>
    </row>
    <row r="298" spans="2:5" ht="15.75" customHeight="1">
      <c r="B298" s="1"/>
      <c r="C298" s="1"/>
      <c r="D298" s="1"/>
      <c r="E298" s="1"/>
    </row>
    <row r="299" spans="2:5" ht="15.75" customHeight="1">
      <c r="B299" s="1"/>
      <c r="C299" s="1"/>
      <c r="D299" s="1"/>
      <c r="E299" s="1"/>
    </row>
    <row r="300" spans="2:5" ht="15.75" customHeight="1">
      <c r="B300" s="1"/>
      <c r="C300" s="1"/>
      <c r="D300" s="1"/>
      <c r="E300" s="1"/>
    </row>
    <row r="301" spans="2:5" ht="15.75" customHeight="1">
      <c r="B301" s="1"/>
      <c r="C301" s="1"/>
      <c r="D301" s="1"/>
      <c r="E301" s="1"/>
    </row>
    <row r="302" spans="2:5" ht="15.75" customHeight="1">
      <c r="B302" s="1"/>
      <c r="C302" s="1"/>
      <c r="D302" s="1"/>
      <c r="E302" s="1"/>
    </row>
    <row r="303" spans="2:5" ht="15.75" customHeight="1">
      <c r="B303" s="1"/>
      <c r="C303" s="1"/>
      <c r="D303" s="1"/>
      <c r="E303" s="1"/>
    </row>
    <row r="304" spans="2:5" ht="15.75" customHeight="1">
      <c r="B304" s="1"/>
      <c r="C304" s="1"/>
      <c r="D304" s="1"/>
      <c r="E304" s="1"/>
    </row>
    <row r="305" spans="2:5" ht="15.75" customHeight="1">
      <c r="B305" s="1"/>
      <c r="C305" s="1"/>
      <c r="D305" s="1"/>
      <c r="E305" s="1"/>
    </row>
    <row r="306" spans="2:5" ht="15.75" customHeight="1">
      <c r="B306" s="1"/>
      <c r="C306" s="1"/>
      <c r="D306" s="1"/>
      <c r="E306" s="1"/>
    </row>
    <row r="307" spans="2:5" ht="15.75" customHeight="1">
      <c r="B307" s="1"/>
      <c r="C307" s="1"/>
      <c r="D307" s="1"/>
      <c r="E307" s="1"/>
    </row>
    <row r="308" spans="2:5" ht="15.75" customHeight="1">
      <c r="B308" s="1"/>
      <c r="C308" s="1"/>
      <c r="D308" s="1"/>
      <c r="E308" s="1"/>
    </row>
    <row r="309" spans="2:5" ht="15.75" customHeight="1">
      <c r="B309" s="1"/>
      <c r="C309" s="1"/>
      <c r="D309" s="1"/>
      <c r="E309" s="1"/>
    </row>
    <row r="310" spans="2:5" ht="15.75" customHeight="1">
      <c r="B310" s="1"/>
      <c r="C310" s="1"/>
      <c r="D310" s="1"/>
      <c r="E310" s="1"/>
    </row>
    <row r="311" spans="2:5" ht="15.75" customHeight="1">
      <c r="B311" s="1"/>
      <c r="C311" s="1"/>
      <c r="D311" s="1"/>
      <c r="E311" s="1"/>
    </row>
    <row r="312" spans="2:5" ht="15.75" customHeight="1">
      <c r="B312" s="1"/>
      <c r="C312" s="1"/>
      <c r="D312" s="1"/>
      <c r="E312" s="1"/>
    </row>
    <row r="313" spans="2:5" ht="15.75" customHeight="1">
      <c r="B313" s="1"/>
      <c r="C313" s="1"/>
      <c r="D313" s="1"/>
      <c r="E313" s="1"/>
    </row>
    <row r="314" spans="2:5" ht="15.75" customHeight="1">
      <c r="B314" s="1"/>
      <c r="C314" s="1"/>
      <c r="D314" s="1"/>
      <c r="E314" s="1"/>
    </row>
    <row r="315" spans="2:5" ht="15.75" customHeight="1">
      <c r="B315" s="1"/>
      <c r="C315" s="1"/>
      <c r="D315" s="1"/>
      <c r="E315" s="1"/>
    </row>
    <row r="316" spans="2:5" ht="15.75" customHeight="1">
      <c r="B316" s="1"/>
      <c r="C316" s="1"/>
      <c r="D316" s="1"/>
      <c r="E316" s="1"/>
    </row>
    <row r="317" spans="2:5" ht="15.75" customHeight="1">
      <c r="B317" s="1"/>
      <c r="C317" s="1"/>
      <c r="D317" s="1"/>
      <c r="E317" s="1"/>
    </row>
    <row r="318" spans="2:5" ht="15.75" customHeight="1">
      <c r="B318" s="1"/>
      <c r="C318" s="1"/>
      <c r="D318" s="1"/>
      <c r="E318" s="1"/>
    </row>
    <row r="319" spans="2:5" ht="15.75" customHeight="1">
      <c r="B319" s="1"/>
      <c r="C319" s="1"/>
      <c r="D319" s="1"/>
      <c r="E319" s="1"/>
    </row>
    <row r="320" spans="2:5" ht="15.75" customHeight="1">
      <c r="B320" s="1"/>
      <c r="C320" s="1"/>
      <c r="D320" s="1"/>
      <c r="E320" s="1"/>
    </row>
    <row r="321" spans="2:5" ht="15.75" customHeight="1">
      <c r="B321" s="1"/>
      <c r="C321" s="1"/>
      <c r="D321" s="1"/>
      <c r="E321" s="1"/>
    </row>
    <row r="322" spans="2:5" ht="15.75" customHeight="1">
      <c r="B322" s="1"/>
      <c r="C322" s="1"/>
      <c r="D322" s="1"/>
      <c r="E322" s="1"/>
    </row>
    <row r="323" spans="2:5" ht="15.75" customHeight="1">
      <c r="B323" s="1"/>
      <c r="C323" s="1"/>
      <c r="D323" s="1"/>
      <c r="E323" s="1"/>
    </row>
    <row r="324" spans="2:5" ht="15.75" customHeight="1">
      <c r="B324" s="1"/>
      <c r="C324" s="1"/>
      <c r="D324" s="1"/>
      <c r="E324" s="1"/>
    </row>
    <row r="325" spans="2:5" ht="15.75" customHeight="1">
      <c r="B325" s="1"/>
      <c r="C325" s="1"/>
      <c r="D325" s="1"/>
      <c r="E325" s="1"/>
    </row>
    <row r="326" spans="2:5" ht="15.75" customHeight="1">
      <c r="B326" s="1"/>
      <c r="C326" s="1"/>
      <c r="D326" s="1"/>
      <c r="E326" s="1"/>
    </row>
    <row r="327" spans="2:5" ht="15.75" customHeight="1">
      <c r="B327" s="1"/>
      <c r="C327" s="1"/>
      <c r="D327" s="1"/>
      <c r="E327" s="1"/>
    </row>
    <row r="328" spans="2:5" ht="15.75" customHeight="1">
      <c r="B328" s="1"/>
      <c r="C328" s="1"/>
      <c r="D328" s="1"/>
      <c r="E328" s="1"/>
    </row>
    <row r="329" spans="2:5" ht="15.75" customHeight="1">
      <c r="B329" s="1"/>
      <c r="C329" s="1"/>
      <c r="D329" s="1"/>
      <c r="E329" s="1"/>
    </row>
    <row r="330" spans="2:5" ht="15.75" customHeight="1">
      <c r="B330" s="1"/>
      <c r="C330" s="1"/>
      <c r="D330" s="1"/>
      <c r="E330" s="1"/>
    </row>
    <row r="331" spans="2:5" ht="15.75" customHeight="1">
      <c r="B331" s="1"/>
      <c r="C331" s="1"/>
      <c r="D331" s="1"/>
      <c r="E331" s="1"/>
    </row>
    <row r="332" spans="2:5" ht="15.75" customHeight="1">
      <c r="B332" s="1"/>
      <c r="C332" s="1"/>
      <c r="D332" s="1"/>
      <c r="E332" s="1"/>
    </row>
    <row r="333" spans="2:5" ht="15.75" customHeight="1">
      <c r="B333" s="1"/>
      <c r="C333" s="1"/>
      <c r="D333" s="1"/>
      <c r="E333" s="1"/>
    </row>
    <row r="334" spans="2:5" ht="15.75" customHeight="1">
      <c r="B334" s="1"/>
      <c r="C334" s="1"/>
      <c r="D334" s="1"/>
      <c r="E334" s="1"/>
    </row>
    <row r="335" spans="2:5" ht="15.75" customHeight="1">
      <c r="B335" s="1"/>
      <c r="C335" s="1"/>
      <c r="D335" s="1"/>
      <c r="E335" s="1"/>
    </row>
    <row r="336" spans="2:5" ht="15.75" customHeight="1">
      <c r="B336" s="1"/>
      <c r="C336" s="1"/>
      <c r="D336" s="1"/>
      <c r="E336" s="1"/>
    </row>
    <row r="337" spans="2:5" ht="15.75" customHeight="1">
      <c r="B337" s="1"/>
      <c r="C337" s="1"/>
      <c r="D337" s="1"/>
      <c r="E337" s="1"/>
    </row>
    <row r="338" spans="2:5" ht="15.75" customHeight="1">
      <c r="B338" s="1"/>
      <c r="C338" s="1"/>
      <c r="D338" s="1"/>
      <c r="E338" s="1"/>
    </row>
    <row r="339" spans="2:5" ht="15.75" customHeight="1">
      <c r="B339" s="1"/>
      <c r="C339" s="1"/>
      <c r="D339" s="1"/>
      <c r="E339" s="1"/>
    </row>
    <row r="340" spans="2:5" ht="15.75" customHeight="1">
      <c r="B340" s="1"/>
      <c r="C340" s="1"/>
      <c r="D340" s="1"/>
      <c r="E340" s="1"/>
    </row>
    <row r="341" spans="2:5" ht="15.75" customHeight="1">
      <c r="B341" s="1"/>
      <c r="C341" s="1"/>
      <c r="D341" s="1"/>
      <c r="E341" s="1"/>
    </row>
    <row r="342" spans="2:5" ht="15.75" customHeight="1">
      <c r="B342" s="1"/>
      <c r="C342" s="1"/>
      <c r="D342" s="1"/>
      <c r="E342" s="1"/>
    </row>
    <row r="343" spans="2:5" ht="15.75" customHeight="1">
      <c r="B343" s="1"/>
      <c r="C343" s="1"/>
      <c r="D343" s="1"/>
      <c r="E343" s="1"/>
    </row>
    <row r="344" spans="2:5" ht="15.75" customHeight="1">
      <c r="B344" s="1"/>
      <c r="C344" s="1"/>
      <c r="D344" s="1"/>
      <c r="E344" s="1"/>
    </row>
    <row r="345" spans="2:5" ht="15.75" customHeight="1">
      <c r="B345" s="1"/>
      <c r="C345" s="1"/>
      <c r="D345" s="1"/>
      <c r="E345" s="1"/>
    </row>
    <row r="346" spans="2:5" ht="15.75" customHeight="1">
      <c r="B346" s="1"/>
      <c r="C346" s="1"/>
      <c r="D346" s="1"/>
      <c r="E346" s="1"/>
    </row>
    <row r="347" spans="2:5" ht="15.75" customHeight="1">
      <c r="B347" s="1"/>
      <c r="C347" s="1"/>
      <c r="D347" s="1"/>
      <c r="E347" s="1"/>
    </row>
    <row r="348" spans="2:5" ht="15.75" customHeight="1">
      <c r="B348" s="1"/>
      <c r="C348" s="1"/>
      <c r="D348" s="1"/>
      <c r="E348" s="1"/>
    </row>
    <row r="349" spans="2:5" ht="15.75" customHeight="1">
      <c r="B349" s="1"/>
      <c r="C349" s="1"/>
      <c r="D349" s="1"/>
      <c r="E349" s="1"/>
    </row>
    <row r="350" spans="2:5" ht="15.75" customHeight="1">
      <c r="B350" s="1"/>
      <c r="C350" s="1"/>
      <c r="D350" s="1"/>
      <c r="E350" s="1"/>
    </row>
    <row r="351" spans="2:5" ht="15.75" customHeight="1">
      <c r="B351" s="1"/>
      <c r="C351" s="1"/>
      <c r="D351" s="1"/>
      <c r="E351" s="1"/>
    </row>
    <row r="352" spans="2:5" ht="15.75" customHeight="1">
      <c r="B352" s="1"/>
      <c r="C352" s="1"/>
      <c r="D352" s="1"/>
      <c r="E352" s="1"/>
    </row>
    <row r="353" spans="2:5" ht="15.75" customHeight="1">
      <c r="B353" s="1"/>
      <c r="C353" s="1"/>
      <c r="D353" s="1"/>
      <c r="E353" s="1"/>
    </row>
    <row r="354" spans="2:5" ht="15.75" customHeight="1">
      <c r="B354" s="1"/>
      <c r="C354" s="1"/>
      <c r="D354" s="1"/>
      <c r="E354" s="1"/>
    </row>
    <row r="355" spans="2:5" ht="15.75" customHeight="1">
      <c r="B355" s="1"/>
      <c r="C355" s="1"/>
      <c r="D355" s="1"/>
      <c r="E355" s="1"/>
    </row>
    <row r="356" spans="2:5" ht="15.75" customHeight="1">
      <c r="B356" s="1"/>
      <c r="C356" s="1"/>
      <c r="D356" s="1"/>
      <c r="E356" s="1"/>
    </row>
    <row r="357" spans="2:5" ht="15.75" customHeight="1">
      <c r="B357" s="1"/>
      <c r="C357" s="1"/>
      <c r="D357" s="1"/>
      <c r="E357" s="1"/>
    </row>
    <row r="358" spans="2:5" ht="15.75" customHeight="1">
      <c r="B358" s="1"/>
      <c r="C358" s="1"/>
      <c r="D358" s="1"/>
      <c r="E358" s="1"/>
    </row>
    <row r="359" spans="2:5" ht="15.75" customHeight="1">
      <c r="B359" s="1"/>
      <c r="C359" s="1"/>
      <c r="D359" s="1"/>
      <c r="E359" s="1"/>
    </row>
    <row r="360" spans="2:5" ht="15.75" customHeight="1">
      <c r="B360" s="1"/>
      <c r="C360" s="1"/>
      <c r="D360" s="1"/>
      <c r="E360" s="1"/>
    </row>
    <row r="361" spans="2:5" ht="15.75" customHeight="1">
      <c r="B361" s="1"/>
      <c r="C361" s="1"/>
      <c r="D361" s="1"/>
      <c r="E361" s="1"/>
    </row>
    <row r="362" spans="2:5" ht="15.75" customHeight="1">
      <c r="B362" s="1"/>
      <c r="C362" s="1"/>
      <c r="D362" s="1"/>
      <c r="E362" s="1"/>
    </row>
    <row r="363" spans="2:5" ht="15.75" customHeight="1">
      <c r="B363" s="1"/>
      <c r="C363" s="1"/>
      <c r="D363" s="1"/>
      <c r="E363" s="1"/>
    </row>
    <row r="364" spans="2:5" ht="15.75" customHeight="1">
      <c r="B364" s="1"/>
      <c r="C364" s="1"/>
      <c r="D364" s="1"/>
      <c r="E364" s="1"/>
    </row>
    <row r="365" spans="2:5" ht="15.75" customHeight="1">
      <c r="B365" s="1"/>
      <c r="C365" s="1"/>
      <c r="D365" s="1"/>
      <c r="E365" s="1"/>
    </row>
    <row r="366" spans="2:5" ht="15.75" customHeight="1">
      <c r="B366" s="1"/>
      <c r="C366" s="1"/>
      <c r="D366" s="1"/>
      <c r="E366" s="1"/>
    </row>
    <row r="367" spans="2:5" ht="15.75" customHeight="1">
      <c r="B367" s="1"/>
      <c r="C367" s="1"/>
      <c r="D367" s="1"/>
      <c r="E367" s="1"/>
    </row>
    <row r="368" spans="2:5" ht="15.75" customHeight="1">
      <c r="B368" s="1"/>
      <c r="C368" s="1"/>
      <c r="D368" s="1"/>
      <c r="E368" s="1"/>
    </row>
    <row r="369" spans="2:5" ht="15.75" customHeight="1">
      <c r="B369" s="1"/>
      <c r="C369" s="1"/>
      <c r="D369" s="1"/>
      <c r="E369" s="1"/>
    </row>
    <row r="370" spans="2:5" ht="15.75" customHeight="1">
      <c r="B370" s="1"/>
      <c r="C370" s="1"/>
      <c r="D370" s="1"/>
      <c r="E370" s="1"/>
    </row>
    <row r="371" spans="2:5" ht="15.75" customHeight="1">
      <c r="B371" s="1"/>
      <c r="C371" s="1"/>
      <c r="D371" s="1"/>
      <c r="E371" s="1"/>
    </row>
    <row r="372" spans="2:5" ht="15.75" customHeight="1">
      <c r="B372" s="1"/>
      <c r="C372" s="1"/>
      <c r="D372" s="1"/>
      <c r="E372" s="1"/>
    </row>
    <row r="373" spans="2:5" ht="15.75" customHeight="1">
      <c r="B373" s="1"/>
      <c r="C373" s="1"/>
      <c r="D373" s="1"/>
      <c r="E373" s="1"/>
    </row>
    <row r="374" spans="2:5" ht="15.75" customHeight="1">
      <c r="B374" s="1"/>
      <c r="C374" s="1"/>
      <c r="D374" s="1"/>
      <c r="E374" s="1"/>
    </row>
    <row r="375" spans="2:5" ht="15.75" customHeight="1">
      <c r="B375" s="1"/>
      <c r="C375" s="1"/>
      <c r="D375" s="1"/>
      <c r="E375" s="1"/>
    </row>
    <row r="376" spans="2:5" ht="15.75" customHeight="1">
      <c r="B376" s="1"/>
      <c r="C376" s="1"/>
      <c r="D376" s="1"/>
      <c r="E376" s="1"/>
    </row>
    <row r="377" spans="2:5" ht="15.75" customHeight="1">
      <c r="B377" s="1"/>
      <c r="C377" s="1"/>
      <c r="D377" s="1"/>
      <c r="E377" s="1"/>
    </row>
    <row r="378" spans="2:5" ht="15.75" customHeight="1">
      <c r="B378" s="1"/>
      <c r="C378" s="1"/>
      <c r="D378" s="1"/>
      <c r="E378" s="1"/>
    </row>
    <row r="379" spans="2:5" ht="15.75" customHeight="1">
      <c r="B379" s="1"/>
      <c r="C379" s="1"/>
      <c r="D379" s="1"/>
      <c r="E379" s="1"/>
    </row>
    <row r="380" spans="2:5" ht="15.75" customHeight="1">
      <c r="B380" s="1"/>
      <c r="C380" s="1"/>
      <c r="D380" s="1"/>
      <c r="E380" s="1"/>
    </row>
    <row r="381" spans="2:5" ht="15.75" customHeight="1">
      <c r="B381" s="1"/>
      <c r="C381" s="1"/>
      <c r="D381" s="1"/>
      <c r="E381" s="1"/>
    </row>
    <row r="382" spans="2:5" ht="15.75" customHeight="1">
      <c r="B382" s="1"/>
      <c r="C382" s="1"/>
      <c r="D382" s="1"/>
      <c r="E382" s="1"/>
    </row>
    <row r="383" spans="2:5" ht="15.75" customHeight="1">
      <c r="B383" s="1"/>
      <c r="C383" s="1"/>
      <c r="D383" s="1"/>
      <c r="E383" s="1"/>
    </row>
    <row r="384" spans="2:5" ht="15.75" customHeight="1">
      <c r="B384" s="1"/>
      <c r="C384" s="1"/>
      <c r="D384" s="1"/>
      <c r="E384" s="1"/>
    </row>
    <row r="385" spans="2:5" ht="15.75" customHeight="1">
      <c r="B385" s="1"/>
      <c r="C385" s="1"/>
      <c r="D385" s="1"/>
      <c r="E385" s="1"/>
    </row>
    <row r="386" spans="2:5" ht="15.75" customHeight="1">
      <c r="B386" s="1"/>
      <c r="C386" s="1"/>
      <c r="D386" s="1"/>
      <c r="E386" s="1"/>
    </row>
    <row r="387" spans="2:5" ht="15.75" customHeight="1">
      <c r="B387" s="1"/>
      <c r="C387" s="1"/>
      <c r="D387" s="1"/>
      <c r="E387" s="1"/>
    </row>
    <row r="388" spans="2:5" ht="15.75" customHeight="1">
      <c r="B388" s="1"/>
      <c r="C388" s="1"/>
      <c r="D388" s="1"/>
      <c r="E388" s="1"/>
    </row>
    <row r="389" spans="2:5" ht="15.75" customHeight="1">
      <c r="B389" s="1"/>
      <c r="C389" s="1"/>
      <c r="D389" s="1"/>
      <c r="E389" s="1"/>
    </row>
    <row r="390" spans="2:5" ht="15.75" customHeight="1">
      <c r="B390" s="1"/>
      <c r="C390" s="1"/>
      <c r="D390" s="1"/>
      <c r="E390" s="1"/>
    </row>
    <row r="391" spans="2:5" ht="15.75" customHeight="1">
      <c r="B391" s="1"/>
      <c r="C391" s="1"/>
      <c r="D391" s="1"/>
      <c r="E391" s="1"/>
    </row>
    <row r="392" spans="2:5" ht="15.75" customHeight="1">
      <c r="B392" s="1"/>
      <c r="C392" s="1"/>
      <c r="D392" s="1"/>
      <c r="E392" s="1"/>
    </row>
    <row r="393" spans="2:5" ht="15.75" customHeight="1">
      <c r="B393" s="1"/>
      <c r="C393" s="1"/>
      <c r="D393" s="1"/>
      <c r="E393" s="1"/>
    </row>
    <row r="394" spans="2:5" ht="15.75" customHeight="1">
      <c r="B394" s="1"/>
      <c r="C394" s="1"/>
      <c r="D394" s="1"/>
      <c r="E394" s="1"/>
    </row>
    <row r="395" spans="2:5" ht="15.75" customHeight="1">
      <c r="B395" s="1"/>
      <c r="C395" s="1"/>
      <c r="D395" s="1"/>
      <c r="E395" s="1"/>
    </row>
    <row r="396" spans="2:5" ht="15.75" customHeight="1">
      <c r="B396" s="1"/>
      <c r="C396" s="1"/>
      <c r="D396" s="1"/>
      <c r="E396" s="1"/>
    </row>
    <row r="397" spans="2:5" ht="15.75" customHeight="1">
      <c r="B397" s="1"/>
      <c r="C397" s="1"/>
      <c r="D397" s="1"/>
      <c r="E397" s="1"/>
    </row>
    <row r="398" spans="2:5" ht="15.75" customHeight="1">
      <c r="B398" s="1"/>
      <c r="C398" s="1"/>
      <c r="D398" s="1"/>
      <c r="E398" s="1"/>
    </row>
    <row r="399" spans="2:5" ht="15.75" customHeight="1">
      <c r="B399" s="1"/>
      <c r="C399" s="1"/>
      <c r="D399" s="1"/>
      <c r="E399" s="1"/>
    </row>
    <row r="400" spans="2:5" ht="15.75" customHeight="1">
      <c r="B400" s="1"/>
      <c r="C400" s="1"/>
      <c r="D400" s="1"/>
      <c r="E400" s="1"/>
    </row>
    <row r="401" spans="2:5" ht="15.75" customHeight="1">
      <c r="B401" s="1"/>
      <c r="C401" s="1"/>
      <c r="D401" s="1"/>
      <c r="E401" s="1"/>
    </row>
    <row r="402" spans="2:5" ht="15.75" customHeight="1">
      <c r="B402" s="1"/>
      <c r="C402" s="1"/>
      <c r="D402" s="1"/>
      <c r="E402" s="1"/>
    </row>
    <row r="403" spans="2:5" ht="15.75" customHeight="1">
      <c r="B403" s="1"/>
      <c r="C403" s="1"/>
      <c r="D403" s="1"/>
      <c r="E403" s="1"/>
    </row>
    <row r="404" spans="2:5" ht="15.75" customHeight="1">
      <c r="B404" s="1"/>
      <c r="C404" s="1"/>
      <c r="D404" s="1"/>
      <c r="E404" s="1"/>
    </row>
    <row r="405" spans="2:5" ht="15.75" customHeight="1">
      <c r="B405" s="1"/>
      <c r="C405" s="1"/>
      <c r="D405" s="1"/>
      <c r="E405" s="1"/>
    </row>
    <row r="406" spans="2:5" ht="15.75" customHeight="1">
      <c r="B406" s="1"/>
      <c r="C406" s="1"/>
      <c r="D406" s="1"/>
      <c r="E406" s="1"/>
    </row>
    <row r="407" spans="2:5" ht="15.75" customHeight="1">
      <c r="B407" s="1"/>
      <c r="C407" s="1"/>
      <c r="D407" s="1"/>
      <c r="E407" s="1"/>
    </row>
    <row r="408" spans="2:5" ht="15.75" customHeight="1">
      <c r="B408" s="1"/>
      <c r="C408" s="1"/>
      <c r="D408" s="1"/>
      <c r="E408" s="1"/>
    </row>
    <row r="409" spans="2:5" ht="15.75" customHeight="1">
      <c r="B409" s="1"/>
      <c r="C409" s="1"/>
      <c r="D409" s="1"/>
      <c r="E409" s="1"/>
    </row>
    <row r="410" spans="2:5" ht="15.75" customHeight="1">
      <c r="B410" s="1"/>
      <c r="C410" s="1"/>
      <c r="D410" s="1"/>
      <c r="E410" s="1"/>
    </row>
    <row r="411" spans="2:5" ht="15.75" customHeight="1">
      <c r="B411" s="1"/>
      <c r="C411" s="1"/>
      <c r="D411" s="1"/>
      <c r="E411" s="1"/>
    </row>
    <row r="412" spans="2:5" ht="15.75" customHeight="1">
      <c r="B412" s="1"/>
      <c r="C412" s="1"/>
      <c r="D412" s="1"/>
      <c r="E412" s="1"/>
    </row>
    <row r="413" spans="2:5" ht="15.75" customHeight="1">
      <c r="B413" s="1"/>
      <c r="C413" s="1"/>
      <c r="D413" s="1"/>
      <c r="E413" s="1"/>
    </row>
    <row r="414" spans="2:5" ht="15.75" customHeight="1">
      <c r="B414" s="1"/>
      <c r="C414" s="1"/>
      <c r="D414" s="1"/>
      <c r="E414" s="1"/>
    </row>
    <row r="415" spans="2:5" ht="15.75" customHeight="1">
      <c r="B415" s="1"/>
      <c r="C415" s="1"/>
      <c r="D415" s="1"/>
      <c r="E415" s="1"/>
    </row>
    <row r="416" spans="2:5" ht="15.75" customHeight="1">
      <c r="B416" s="1"/>
      <c r="C416" s="1"/>
      <c r="D416" s="1"/>
      <c r="E416" s="1"/>
    </row>
    <row r="417" spans="2:5" ht="15.75" customHeight="1">
      <c r="B417" s="1"/>
      <c r="C417" s="1"/>
      <c r="D417" s="1"/>
      <c r="E417" s="1"/>
    </row>
    <row r="418" spans="2:5" ht="15.75" customHeight="1">
      <c r="B418" s="1"/>
      <c r="C418" s="1"/>
      <c r="D418" s="1"/>
      <c r="E418" s="1"/>
    </row>
    <row r="419" spans="2:5" ht="15.75" customHeight="1">
      <c r="B419" s="1"/>
      <c r="C419" s="1"/>
      <c r="D419" s="1"/>
      <c r="E419" s="1"/>
    </row>
    <row r="420" spans="2:5" ht="15.75" customHeight="1">
      <c r="B420" s="1"/>
      <c r="C420" s="1"/>
      <c r="D420" s="1"/>
      <c r="E420" s="1"/>
    </row>
    <row r="421" spans="2:5" ht="15.75" customHeight="1">
      <c r="B421" s="1"/>
      <c r="C421" s="1"/>
      <c r="D421" s="1"/>
      <c r="E421" s="1"/>
    </row>
    <row r="422" spans="2:5" ht="15.75" customHeight="1">
      <c r="B422" s="1"/>
      <c r="C422" s="1"/>
      <c r="D422" s="1"/>
      <c r="E422" s="1"/>
    </row>
    <row r="423" spans="2:5" ht="15.75" customHeight="1">
      <c r="B423" s="1"/>
      <c r="C423" s="1"/>
      <c r="D423" s="1"/>
      <c r="E423" s="1"/>
    </row>
    <row r="424" spans="2:5" ht="15.75" customHeight="1">
      <c r="B424" s="1"/>
      <c r="C424" s="1"/>
      <c r="D424" s="1"/>
      <c r="E424" s="1"/>
    </row>
    <row r="425" spans="2:5" ht="15.75" customHeight="1">
      <c r="B425" s="1"/>
      <c r="C425" s="1"/>
      <c r="D425" s="1"/>
      <c r="E425" s="1"/>
    </row>
    <row r="426" spans="2:5" ht="15.75" customHeight="1">
      <c r="B426" s="1"/>
      <c r="C426" s="1"/>
      <c r="D426" s="1"/>
      <c r="E426" s="1"/>
    </row>
    <row r="427" spans="2:5" ht="15.75" customHeight="1">
      <c r="B427" s="1"/>
      <c r="C427" s="1"/>
      <c r="D427" s="1"/>
      <c r="E427" s="1"/>
    </row>
    <row r="428" spans="2:5" ht="15.75" customHeight="1">
      <c r="B428" s="1"/>
      <c r="C428" s="1"/>
      <c r="D428" s="1"/>
      <c r="E428" s="1"/>
    </row>
    <row r="429" spans="2:5" ht="15.75" customHeight="1">
      <c r="B429" s="1"/>
      <c r="C429" s="1"/>
      <c r="D429" s="1"/>
      <c r="E429" s="1"/>
    </row>
    <row r="430" spans="2:5" ht="15.75" customHeight="1">
      <c r="B430" s="1"/>
      <c r="C430" s="1"/>
      <c r="D430" s="1"/>
      <c r="E430" s="1"/>
    </row>
    <row r="431" spans="2:5" ht="15.75" customHeight="1">
      <c r="B431" s="1"/>
      <c r="C431" s="1"/>
      <c r="D431" s="1"/>
      <c r="E431" s="1"/>
    </row>
    <row r="432" spans="2:5" ht="15.75" customHeight="1">
      <c r="B432" s="1"/>
      <c r="C432" s="1"/>
      <c r="D432" s="1"/>
      <c r="E432" s="1"/>
    </row>
    <row r="433" spans="2:5" ht="15.75" customHeight="1">
      <c r="B433" s="1"/>
      <c r="C433" s="1"/>
      <c r="D433" s="1"/>
      <c r="E433" s="1"/>
    </row>
    <row r="434" spans="2:5" ht="15.75" customHeight="1">
      <c r="B434" s="1"/>
      <c r="C434" s="1"/>
      <c r="D434" s="1"/>
      <c r="E434" s="1"/>
    </row>
    <row r="435" spans="2:5" ht="15.75" customHeight="1">
      <c r="B435" s="1"/>
      <c r="C435" s="1"/>
      <c r="D435" s="1"/>
      <c r="E435" s="1"/>
    </row>
    <row r="436" spans="2:5" ht="15.75" customHeight="1">
      <c r="B436" s="1"/>
      <c r="C436" s="1"/>
      <c r="D436" s="1"/>
      <c r="E436" s="1"/>
    </row>
    <row r="437" spans="2:5" ht="15.75" customHeight="1">
      <c r="B437" s="1"/>
      <c r="C437" s="1"/>
      <c r="D437" s="1"/>
      <c r="E437" s="1"/>
    </row>
    <row r="438" spans="2:5" ht="15.75" customHeight="1">
      <c r="B438" s="1"/>
      <c r="C438" s="1"/>
      <c r="D438" s="1"/>
      <c r="E438" s="1"/>
    </row>
    <row r="439" spans="2:5" ht="15.75" customHeight="1">
      <c r="B439" s="1"/>
      <c r="C439" s="1"/>
      <c r="D439" s="1"/>
      <c r="E439" s="1"/>
    </row>
    <row r="440" spans="2:5" ht="15.75" customHeight="1">
      <c r="B440" s="1"/>
      <c r="C440" s="1"/>
      <c r="D440" s="1"/>
      <c r="E440" s="1"/>
    </row>
    <row r="441" spans="2:5" ht="15.75" customHeight="1">
      <c r="B441" s="1"/>
      <c r="C441" s="1"/>
      <c r="D441" s="1"/>
      <c r="E441" s="1"/>
    </row>
    <row r="442" spans="2:5" ht="15.75" customHeight="1">
      <c r="B442" s="1"/>
      <c r="C442" s="1"/>
      <c r="D442" s="1"/>
      <c r="E442" s="1"/>
    </row>
    <row r="443" spans="2:5" ht="15.75" customHeight="1">
      <c r="B443" s="1"/>
      <c r="C443" s="1"/>
      <c r="D443" s="1"/>
      <c r="E443" s="1"/>
    </row>
    <row r="444" spans="2:5" ht="15.75" customHeight="1">
      <c r="B444" s="1"/>
      <c r="C444" s="1"/>
      <c r="D444" s="1"/>
      <c r="E444" s="1"/>
    </row>
    <row r="445" spans="2:5" ht="15.75" customHeight="1">
      <c r="B445" s="1"/>
      <c r="C445" s="1"/>
      <c r="D445" s="1"/>
      <c r="E445" s="1"/>
    </row>
    <row r="446" spans="2:5" ht="15.75" customHeight="1">
      <c r="B446" s="1"/>
      <c r="C446" s="1"/>
      <c r="D446" s="1"/>
      <c r="E446" s="1"/>
    </row>
    <row r="447" spans="2:5" ht="15.75" customHeight="1">
      <c r="B447" s="1"/>
      <c r="C447" s="1"/>
      <c r="D447" s="1"/>
      <c r="E447" s="1"/>
    </row>
    <row r="448" spans="2:5" ht="15.75" customHeight="1">
      <c r="B448" s="1"/>
      <c r="C448" s="1"/>
      <c r="D448" s="1"/>
      <c r="E448" s="1"/>
    </row>
    <row r="449" spans="2:5" ht="15.75" customHeight="1">
      <c r="B449" s="1"/>
      <c r="C449" s="1"/>
      <c r="D449" s="1"/>
      <c r="E449" s="1"/>
    </row>
    <row r="450" spans="2:5" ht="15.75" customHeight="1">
      <c r="B450" s="1"/>
      <c r="C450" s="1"/>
      <c r="D450" s="1"/>
      <c r="E450" s="1"/>
    </row>
    <row r="451" spans="2:5" ht="15.75" customHeight="1">
      <c r="B451" s="1"/>
      <c r="C451" s="1"/>
      <c r="D451" s="1"/>
      <c r="E451" s="1"/>
    </row>
    <row r="452" spans="2:5" ht="15.75" customHeight="1">
      <c r="B452" s="1"/>
      <c r="C452" s="1"/>
      <c r="D452" s="1"/>
      <c r="E452" s="1"/>
    </row>
    <row r="453" spans="2:5" ht="15.75" customHeight="1">
      <c r="B453" s="1"/>
      <c r="C453" s="1"/>
      <c r="D453" s="1"/>
      <c r="E453" s="1"/>
    </row>
    <row r="454" spans="2:5" ht="15.75" customHeight="1">
      <c r="B454" s="1"/>
      <c r="C454" s="1"/>
      <c r="D454" s="1"/>
      <c r="E454" s="1"/>
    </row>
    <row r="455" spans="2:5" ht="15.75" customHeight="1">
      <c r="B455" s="1"/>
      <c r="C455" s="1"/>
      <c r="D455" s="1"/>
      <c r="E455" s="1"/>
    </row>
    <row r="456" spans="2:5" ht="15.75" customHeight="1">
      <c r="B456" s="1"/>
      <c r="C456" s="1"/>
      <c r="D456" s="1"/>
      <c r="E456" s="1"/>
    </row>
    <row r="457" spans="2:5" ht="15.75" customHeight="1">
      <c r="B457" s="1"/>
      <c r="C457" s="1"/>
      <c r="D457" s="1"/>
      <c r="E457" s="1"/>
    </row>
    <row r="458" spans="2:5" ht="15.75" customHeight="1">
      <c r="B458" s="1"/>
      <c r="C458" s="1"/>
      <c r="D458" s="1"/>
      <c r="E458" s="1"/>
    </row>
    <row r="459" spans="2:5" ht="15.75" customHeight="1">
      <c r="B459" s="1"/>
      <c r="C459" s="1"/>
      <c r="D459" s="1"/>
      <c r="E459" s="1"/>
    </row>
    <row r="460" spans="2:5" ht="15.75" customHeight="1">
      <c r="B460" s="1"/>
      <c r="C460" s="1"/>
      <c r="D460" s="1"/>
      <c r="E460" s="1"/>
    </row>
    <row r="461" spans="2:5" ht="15.75" customHeight="1">
      <c r="B461" s="1"/>
      <c r="C461" s="1"/>
      <c r="D461" s="1"/>
      <c r="E461" s="1"/>
    </row>
    <row r="462" spans="2:5" ht="15.75" customHeight="1">
      <c r="B462" s="1"/>
      <c r="C462" s="1"/>
      <c r="D462" s="1"/>
      <c r="E462" s="1"/>
    </row>
    <row r="463" spans="2:5" ht="15.75" customHeight="1">
      <c r="B463" s="1"/>
      <c r="C463" s="1"/>
      <c r="D463" s="1"/>
      <c r="E463" s="1"/>
    </row>
    <row r="464" spans="2:5" ht="15.75" customHeight="1">
      <c r="B464" s="1"/>
      <c r="C464" s="1"/>
      <c r="D464" s="1"/>
      <c r="E464" s="1"/>
    </row>
    <row r="465" spans="2:5" ht="15.75" customHeight="1">
      <c r="B465" s="1"/>
      <c r="C465" s="1"/>
      <c r="D465" s="1"/>
      <c r="E465" s="1"/>
    </row>
    <row r="466" spans="2:5" ht="15.75" customHeight="1">
      <c r="B466" s="1"/>
      <c r="C466" s="1"/>
      <c r="D466" s="1"/>
      <c r="E466" s="1"/>
    </row>
    <row r="467" spans="2:5" ht="15.75" customHeight="1">
      <c r="B467" s="1"/>
      <c r="C467" s="1"/>
      <c r="D467" s="1"/>
      <c r="E467" s="1"/>
    </row>
    <row r="468" spans="2:5" ht="15.75" customHeight="1">
      <c r="B468" s="1"/>
      <c r="C468" s="1"/>
      <c r="D468" s="1"/>
      <c r="E468" s="1"/>
    </row>
    <row r="469" spans="2:5" ht="15.75" customHeight="1">
      <c r="B469" s="1"/>
      <c r="C469" s="1"/>
      <c r="D469" s="1"/>
      <c r="E469" s="1"/>
    </row>
    <row r="470" spans="2:5" ht="15.75" customHeight="1">
      <c r="B470" s="1"/>
      <c r="C470" s="1"/>
      <c r="D470" s="1"/>
      <c r="E470" s="1"/>
    </row>
    <row r="471" spans="2:5" ht="15.75" customHeight="1">
      <c r="B471" s="1"/>
      <c r="C471" s="1"/>
      <c r="D471" s="1"/>
      <c r="E471" s="1"/>
    </row>
    <row r="472" spans="2:5" ht="15.75" customHeight="1">
      <c r="B472" s="1"/>
      <c r="C472" s="1"/>
      <c r="D472" s="1"/>
      <c r="E472" s="1"/>
    </row>
    <row r="473" spans="2:5" ht="15.75" customHeight="1">
      <c r="B473" s="1"/>
      <c r="C473" s="1"/>
      <c r="D473" s="1"/>
      <c r="E473" s="1"/>
    </row>
    <row r="474" spans="2:5" ht="15.75" customHeight="1">
      <c r="B474" s="1"/>
      <c r="C474" s="1"/>
      <c r="D474" s="1"/>
      <c r="E474" s="1"/>
    </row>
    <row r="475" spans="2:5" ht="15.75" customHeight="1">
      <c r="B475" s="1"/>
      <c r="C475" s="1"/>
      <c r="D475" s="1"/>
      <c r="E475" s="1"/>
    </row>
    <row r="476" spans="2:5" ht="15.75" customHeight="1">
      <c r="B476" s="1"/>
      <c r="C476" s="1"/>
      <c r="D476" s="1"/>
      <c r="E476" s="1"/>
    </row>
    <row r="477" spans="2:5" ht="15.75" customHeight="1">
      <c r="B477" s="1"/>
      <c r="C477" s="1"/>
      <c r="D477" s="1"/>
      <c r="E477" s="1"/>
    </row>
    <row r="478" spans="2:5" ht="15.75" customHeight="1">
      <c r="B478" s="1"/>
      <c r="C478" s="1"/>
      <c r="D478" s="1"/>
      <c r="E478" s="1"/>
    </row>
    <row r="479" spans="2:5" ht="15.75" customHeight="1">
      <c r="B479" s="1"/>
      <c r="C479" s="1"/>
      <c r="D479" s="1"/>
      <c r="E479" s="1"/>
    </row>
    <row r="480" spans="2:5" ht="15.75" customHeight="1">
      <c r="B480" s="1"/>
      <c r="C480" s="1"/>
      <c r="D480" s="1"/>
      <c r="E480" s="1"/>
    </row>
    <row r="481" spans="2:5" ht="15.75" customHeight="1">
      <c r="B481" s="1"/>
      <c r="C481" s="1"/>
      <c r="D481" s="1"/>
      <c r="E481" s="1"/>
    </row>
    <row r="482" spans="2:5" ht="15.75" customHeight="1">
      <c r="B482" s="1"/>
      <c r="C482" s="1"/>
      <c r="D482" s="1"/>
      <c r="E482" s="1"/>
    </row>
    <row r="483" spans="2:5" ht="15.75" customHeight="1">
      <c r="B483" s="1"/>
      <c r="C483" s="1"/>
      <c r="D483" s="1"/>
      <c r="E483" s="1"/>
    </row>
    <row r="484" spans="2:5" ht="15.75" customHeight="1">
      <c r="B484" s="1"/>
      <c r="C484" s="1"/>
      <c r="D484" s="1"/>
      <c r="E484" s="1"/>
    </row>
    <row r="485" spans="2:5" ht="15.75" customHeight="1">
      <c r="B485" s="1"/>
      <c r="C485" s="1"/>
      <c r="D485" s="1"/>
      <c r="E485" s="1"/>
    </row>
    <row r="486" spans="2:5" ht="15.75" customHeight="1">
      <c r="B486" s="1"/>
      <c r="C486" s="1"/>
      <c r="D486" s="1"/>
      <c r="E486" s="1"/>
    </row>
    <row r="487" spans="2:5" ht="15.75" customHeight="1">
      <c r="B487" s="1"/>
      <c r="C487" s="1"/>
      <c r="D487" s="1"/>
      <c r="E487" s="1"/>
    </row>
    <row r="488" spans="2:5" ht="15.75" customHeight="1">
      <c r="B488" s="1"/>
      <c r="C488" s="1"/>
      <c r="D488" s="1"/>
      <c r="E488" s="1"/>
    </row>
    <row r="489" spans="2:5" ht="15.75" customHeight="1">
      <c r="B489" s="1"/>
      <c r="C489" s="1"/>
      <c r="D489" s="1"/>
      <c r="E489" s="1"/>
    </row>
    <row r="490" spans="2:5" ht="15.75" customHeight="1">
      <c r="B490" s="1"/>
      <c r="C490" s="1"/>
      <c r="D490" s="1"/>
      <c r="E490" s="1"/>
    </row>
    <row r="491" spans="2:5" ht="15.75" customHeight="1">
      <c r="B491" s="1"/>
      <c r="C491" s="1"/>
      <c r="D491" s="1"/>
      <c r="E491" s="1"/>
    </row>
    <row r="492" spans="2:5" ht="15.75" customHeight="1">
      <c r="B492" s="1"/>
      <c r="C492" s="1"/>
      <c r="D492" s="1"/>
      <c r="E492" s="1"/>
    </row>
    <row r="493" spans="2:5" ht="15.75" customHeight="1">
      <c r="B493" s="1"/>
      <c r="C493" s="1"/>
      <c r="D493" s="1"/>
      <c r="E493" s="1"/>
    </row>
    <row r="494" spans="2:5" ht="15.75" customHeight="1">
      <c r="B494" s="1"/>
      <c r="C494" s="1"/>
      <c r="D494" s="1"/>
      <c r="E494" s="1"/>
    </row>
    <row r="495" spans="2:5" ht="15.75" customHeight="1">
      <c r="B495" s="1"/>
      <c r="C495" s="1"/>
      <c r="D495" s="1"/>
      <c r="E495" s="1"/>
    </row>
    <row r="496" spans="2:5" ht="15.75" customHeight="1">
      <c r="B496" s="1"/>
      <c r="C496" s="1"/>
      <c r="D496" s="1"/>
      <c r="E496" s="1"/>
    </row>
    <row r="497" spans="2:5" ht="15.75" customHeight="1">
      <c r="B497" s="1"/>
      <c r="C497" s="1"/>
      <c r="D497" s="1"/>
      <c r="E497" s="1"/>
    </row>
    <row r="498" spans="2:5" ht="15.75" customHeight="1">
      <c r="B498" s="1"/>
      <c r="C498" s="1"/>
      <c r="D498" s="1"/>
      <c r="E498" s="1"/>
    </row>
    <row r="499" spans="2:5" ht="15.75" customHeight="1">
      <c r="B499" s="1"/>
      <c r="C499" s="1"/>
      <c r="D499" s="1"/>
      <c r="E499" s="1"/>
    </row>
    <row r="500" spans="2:5" ht="15.75" customHeight="1">
      <c r="B500" s="1"/>
      <c r="C500" s="1"/>
      <c r="D500" s="1"/>
      <c r="E500" s="1"/>
    </row>
    <row r="501" spans="2:5" ht="15.75" customHeight="1">
      <c r="B501" s="1"/>
      <c r="C501" s="1"/>
      <c r="D501" s="1"/>
      <c r="E501" s="1"/>
    </row>
    <row r="502" spans="2:5" ht="15.75" customHeight="1">
      <c r="B502" s="1"/>
      <c r="C502" s="1"/>
      <c r="D502" s="1"/>
      <c r="E502" s="1"/>
    </row>
    <row r="503" spans="2:5" ht="15.75" customHeight="1">
      <c r="B503" s="1"/>
      <c r="C503" s="1"/>
      <c r="D503" s="1"/>
      <c r="E503" s="1"/>
    </row>
    <row r="504" spans="2:5" ht="15.75" customHeight="1">
      <c r="B504" s="1"/>
      <c r="C504" s="1"/>
      <c r="D504" s="1"/>
      <c r="E504" s="1"/>
    </row>
    <row r="505" spans="2:5" ht="15.75" customHeight="1">
      <c r="B505" s="1"/>
      <c r="C505" s="1"/>
      <c r="D505" s="1"/>
      <c r="E505" s="1"/>
    </row>
    <row r="506" spans="2:5" ht="15.75" customHeight="1">
      <c r="B506" s="1"/>
      <c r="C506" s="1"/>
      <c r="D506" s="1"/>
      <c r="E506" s="1"/>
    </row>
    <row r="507" spans="2:5" ht="15.75" customHeight="1">
      <c r="B507" s="1"/>
      <c r="C507" s="1"/>
      <c r="D507" s="1"/>
      <c r="E507" s="1"/>
    </row>
    <row r="508" spans="2:5" ht="15.75" customHeight="1">
      <c r="B508" s="1"/>
      <c r="C508" s="1"/>
      <c r="D508" s="1"/>
      <c r="E508" s="1"/>
    </row>
    <row r="509" spans="2:5" ht="15.75" customHeight="1">
      <c r="B509" s="1"/>
      <c r="C509" s="1"/>
      <c r="D509" s="1"/>
      <c r="E509" s="1"/>
    </row>
    <row r="510" spans="2:5" ht="15.75" customHeight="1">
      <c r="B510" s="1"/>
      <c r="C510" s="1"/>
      <c r="D510" s="1"/>
      <c r="E510" s="1"/>
    </row>
    <row r="511" spans="2:5" ht="15.75" customHeight="1">
      <c r="B511" s="1"/>
      <c r="C511" s="1"/>
      <c r="D511" s="1"/>
      <c r="E511" s="1"/>
    </row>
    <row r="512" spans="2:5" ht="15.75" customHeight="1">
      <c r="B512" s="1"/>
      <c r="C512" s="1"/>
      <c r="D512" s="1"/>
      <c r="E512" s="1"/>
    </row>
    <row r="513" spans="2:5" ht="15.75" customHeight="1">
      <c r="B513" s="1"/>
      <c r="C513" s="1"/>
      <c r="D513" s="1"/>
      <c r="E513" s="1"/>
    </row>
    <row r="514" spans="2:5" ht="15.75" customHeight="1">
      <c r="B514" s="1"/>
      <c r="C514" s="1"/>
      <c r="D514" s="1"/>
      <c r="E514" s="1"/>
    </row>
    <row r="515" spans="2:5" ht="15.75" customHeight="1">
      <c r="B515" s="1"/>
      <c r="C515" s="1"/>
      <c r="D515" s="1"/>
      <c r="E515" s="1"/>
    </row>
    <row r="516" spans="2:5" ht="15.75" customHeight="1">
      <c r="B516" s="1"/>
      <c r="C516" s="1"/>
      <c r="D516" s="1"/>
      <c r="E516" s="1"/>
    </row>
    <row r="517" spans="2:5" ht="15.75" customHeight="1">
      <c r="B517" s="1"/>
      <c r="C517" s="1"/>
      <c r="D517" s="1"/>
      <c r="E517" s="1"/>
    </row>
    <row r="518" spans="2:5" ht="15.75" customHeight="1">
      <c r="B518" s="1"/>
      <c r="C518" s="1"/>
      <c r="D518" s="1"/>
      <c r="E518" s="1"/>
    </row>
    <row r="519" spans="2:5" ht="15.75" customHeight="1">
      <c r="B519" s="1"/>
      <c r="C519" s="1"/>
      <c r="D519" s="1"/>
      <c r="E519" s="1"/>
    </row>
    <row r="520" spans="2:5" ht="15.75" customHeight="1">
      <c r="B520" s="1"/>
      <c r="C520" s="1"/>
      <c r="D520" s="1"/>
      <c r="E520" s="1"/>
    </row>
    <row r="521" spans="2:5" ht="15.75" customHeight="1">
      <c r="B521" s="1"/>
      <c r="C521" s="1"/>
      <c r="D521" s="1"/>
      <c r="E521" s="1"/>
    </row>
    <row r="522" spans="2:5" ht="15.75" customHeight="1">
      <c r="B522" s="1"/>
      <c r="C522" s="1"/>
      <c r="D522" s="1"/>
      <c r="E522" s="1"/>
    </row>
    <row r="523" spans="2:5" ht="15.75" customHeight="1">
      <c r="B523" s="1"/>
      <c r="C523" s="1"/>
      <c r="D523" s="1"/>
      <c r="E523" s="1"/>
    </row>
    <row r="524" spans="2:5" ht="15.75" customHeight="1">
      <c r="B524" s="1"/>
      <c r="C524" s="1"/>
      <c r="D524" s="1"/>
      <c r="E524" s="1"/>
    </row>
    <row r="525" spans="2:5" ht="15.75" customHeight="1">
      <c r="B525" s="1"/>
      <c r="C525" s="1"/>
      <c r="D525" s="1"/>
      <c r="E525" s="1"/>
    </row>
    <row r="526" spans="2:5" ht="15.75" customHeight="1">
      <c r="B526" s="1"/>
      <c r="C526" s="1"/>
      <c r="D526" s="1"/>
      <c r="E526" s="1"/>
    </row>
    <row r="527" spans="2:5" ht="15.75" customHeight="1">
      <c r="B527" s="1"/>
      <c r="C527" s="1"/>
      <c r="D527" s="1"/>
      <c r="E527" s="1"/>
    </row>
    <row r="528" spans="2:5" ht="15.75" customHeight="1">
      <c r="B528" s="1"/>
      <c r="C528" s="1"/>
      <c r="D528" s="1"/>
      <c r="E528" s="1"/>
    </row>
    <row r="529" spans="2:5" ht="15.75" customHeight="1">
      <c r="B529" s="1"/>
      <c r="C529" s="1"/>
      <c r="D529" s="1"/>
      <c r="E529" s="1"/>
    </row>
    <row r="530" spans="2:5" ht="15.75" customHeight="1">
      <c r="B530" s="1"/>
      <c r="C530" s="1"/>
      <c r="D530" s="1"/>
      <c r="E530" s="1"/>
    </row>
    <row r="531" spans="2:5" ht="15.75" customHeight="1">
      <c r="B531" s="1"/>
      <c r="C531" s="1"/>
      <c r="D531" s="1"/>
      <c r="E531" s="1"/>
    </row>
    <row r="532" spans="2:5" ht="15.75" customHeight="1">
      <c r="B532" s="1"/>
      <c r="C532" s="1"/>
      <c r="D532" s="1"/>
      <c r="E532" s="1"/>
    </row>
    <row r="533" spans="2:5" ht="15.75" customHeight="1">
      <c r="B533" s="1"/>
      <c r="C533" s="1"/>
      <c r="D533" s="1"/>
      <c r="E533" s="1"/>
    </row>
    <row r="534" spans="2:5" ht="15.75" customHeight="1">
      <c r="B534" s="1"/>
      <c r="C534" s="1"/>
      <c r="D534" s="1"/>
      <c r="E534" s="1"/>
    </row>
    <row r="535" spans="2:5" ht="15.75" customHeight="1">
      <c r="B535" s="1"/>
      <c r="C535" s="1"/>
      <c r="D535" s="1"/>
      <c r="E535" s="1"/>
    </row>
    <row r="536" spans="2:5" ht="15.75" customHeight="1">
      <c r="B536" s="1"/>
      <c r="C536" s="1"/>
      <c r="D536" s="1"/>
      <c r="E536" s="1"/>
    </row>
    <row r="537" spans="2:5" ht="15.75" customHeight="1">
      <c r="B537" s="1"/>
      <c r="C537" s="1"/>
      <c r="D537" s="1"/>
      <c r="E537" s="1"/>
    </row>
    <row r="538" spans="2:5" ht="15.75" customHeight="1">
      <c r="B538" s="1"/>
      <c r="C538" s="1"/>
      <c r="D538" s="1"/>
      <c r="E538" s="1"/>
    </row>
    <row r="539" spans="2:5" ht="15.75" customHeight="1">
      <c r="B539" s="1"/>
      <c r="C539" s="1"/>
      <c r="D539" s="1"/>
      <c r="E539" s="1"/>
    </row>
    <row r="540" spans="2:5" ht="15.75" customHeight="1">
      <c r="B540" s="1"/>
      <c r="C540" s="1"/>
      <c r="D540" s="1"/>
      <c r="E540" s="1"/>
    </row>
    <row r="541" spans="2:5" ht="15.75" customHeight="1">
      <c r="B541" s="1"/>
      <c r="C541" s="1"/>
      <c r="D541" s="1"/>
      <c r="E541" s="1"/>
    </row>
    <row r="542" spans="2:5" ht="15.75" customHeight="1">
      <c r="B542" s="1"/>
      <c r="C542" s="1"/>
      <c r="D542" s="1"/>
      <c r="E542" s="1"/>
    </row>
    <row r="543" spans="2:5" ht="15.75" customHeight="1">
      <c r="B543" s="1"/>
      <c r="C543" s="1"/>
      <c r="D543" s="1"/>
      <c r="E543" s="1"/>
    </row>
    <row r="544" spans="2:5" ht="15.75" customHeight="1">
      <c r="B544" s="1"/>
      <c r="C544" s="1"/>
      <c r="D544" s="1"/>
      <c r="E544" s="1"/>
    </row>
    <row r="545" spans="2:5" ht="15.75" customHeight="1">
      <c r="B545" s="1"/>
      <c r="C545" s="1"/>
      <c r="D545" s="1"/>
      <c r="E545" s="1"/>
    </row>
    <row r="546" spans="2:5" ht="15.75" customHeight="1">
      <c r="B546" s="1"/>
      <c r="C546" s="1"/>
      <c r="D546" s="1"/>
      <c r="E546" s="1"/>
    </row>
    <row r="547" spans="2:5" ht="15.75" customHeight="1">
      <c r="B547" s="1"/>
      <c r="C547" s="1"/>
      <c r="D547" s="1"/>
      <c r="E547" s="1"/>
    </row>
    <row r="548" spans="2:5" ht="15.75" customHeight="1">
      <c r="B548" s="1"/>
      <c r="C548" s="1"/>
      <c r="D548" s="1"/>
      <c r="E548" s="1"/>
    </row>
    <row r="549" spans="2:5" ht="15.75" customHeight="1">
      <c r="B549" s="1"/>
      <c r="C549" s="1"/>
      <c r="D549" s="1"/>
      <c r="E549" s="1"/>
    </row>
    <row r="550" spans="2:5" ht="15.75" customHeight="1">
      <c r="B550" s="1"/>
      <c r="C550" s="1"/>
      <c r="D550" s="1"/>
      <c r="E550" s="1"/>
    </row>
    <row r="551" spans="2:5" ht="15.75" customHeight="1">
      <c r="B551" s="1"/>
      <c r="C551" s="1"/>
      <c r="D551" s="1"/>
      <c r="E551" s="1"/>
    </row>
    <row r="552" spans="2:5" ht="15.75" customHeight="1">
      <c r="B552" s="1"/>
      <c r="C552" s="1"/>
      <c r="D552" s="1"/>
      <c r="E552" s="1"/>
    </row>
    <row r="553" spans="2:5" ht="15.75" customHeight="1">
      <c r="B553" s="1"/>
      <c r="C553" s="1"/>
      <c r="D553" s="1"/>
      <c r="E553" s="1"/>
    </row>
    <row r="554" spans="2:5" ht="15.75" customHeight="1">
      <c r="B554" s="1"/>
      <c r="C554" s="1"/>
      <c r="D554" s="1"/>
      <c r="E554" s="1"/>
    </row>
    <row r="555" spans="2:5" ht="15.75" customHeight="1">
      <c r="B555" s="1"/>
      <c r="C555" s="1"/>
      <c r="D555" s="1"/>
      <c r="E555" s="1"/>
    </row>
    <row r="556" spans="2:5" ht="15.75" customHeight="1">
      <c r="B556" s="1"/>
      <c r="C556" s="1"/>
      <c r="D556" s="1"/>
      <c r="E556" s="1"/>
    </row>
    <row r="557" spans="2:5" ht="15.75" customHeight="1">
      <c r="B557" s="1"/>
      <c r="C557" s="1"/>
      <c r="D557" s="1"/>
      <c r="E557" s="1"/>
    </row>
    <row r="558" spans="2:5" ht="15.75" customHeight="1">
      <c r="B558" s="1"/>
      <c r="C558" s="1"/>
      <c r="D558" s="1"/>
      <c r="E558" s="1"/>
    </row>
    <row r="559" spans="2:5" ht="15.75" customHeight="1">
      <c r="B559" s="1"/>
      <c r="C559" s="1"/>
      <c r="D559" s="1"/>
      <c r="E559" s="1"/>
    </row>
    <row r="560" spans="2:5" ht="15.75" customHeight="1">
      <c r="B560" s="1"/>
      <c r="C560" s="1"/>
      <c r="D560" s="1"/>
      <c r="E560" s="1"/>
    </row>
    <row r="561" spans="2:5" ht="15.75" customHeight="1">
      <c r="B561" s="1"/>
      <c r="C561" s="1"/>
      <c r="D561" s="1"/>
      <c r="E561" s="1"/>
    </row>
    <row r="562" spans="2:5" ht="15.75" customHeight="1">
      <c r="B562" s="1"/>
      <c r="C562" s="1"/>
      <c r="D562" s="1"/>
      <c r="E562" s="1"/>
    </row>
    <row r="563" spans="2:5" ht="15.75" customHeight="1">
      <c r="B563" s="1"/>
      <c r="C563" s="1"/>
      <c r="D563" s="1"/>
      <c r="E563" s="1"/>
    </row>
    <row r="564" spans="2:5" ht="15.75" customHeight="1">
      <c r="B564" s="1"/>
      <c r="C564" s="1"/>
      <c r="D564" s="1"/>
      <c r="E564" s="1"/>
    </row>
    <row r="565" spans="2:5" ht="15.75" customHeight="1">
      <c r="B565" s="1"/>
      <c r="C565" s="1"/>
      <c r="D565" s="1"/>
      <c r="E565" s="1"/>
    </row>
    <row r="566" spans="2:5" ht="15.75" customHeight="1">
      <c r="B566" s="1"/>
      <c r="C566" s="1"/>
      <c r="D566" s="1"/>
      <c r="E566" s="1"/>
    </row>
    <row r="567" spans="2:5" ht="15.75" customHeight="1">
      <c r="B567" s="1"/>
      <c r="C567" s="1"/>
      <c r="D567" s="1"/>
      <c r="E567" s="1"/>
    </row>
    <row r="568" spans="2:5" ht="15.75" customHeight="1">
      <c r="B568" s="1"/>
      <c r="C568" s="1"/>
      <c r="D568" s="1"/>
      <c r="E568" s="1"/>
    </row>
    <row r="569" spans="2:5" ht="15.75" customHeight="1">
      <c r="B569" s="1"/>
      <c r="C569" s="1"/>
      <c r="D569" s="1"/>
      <c r="E569" s="1"/>
    </row>
    <row r="570" spans="2:5" ht="15.75" customHeight="1">
      <c r="B570" s="1"/>
      <c r="C570" s="1"/>
      <c r="D570" s="1"/>
      <c r="E570" s="1"/>
    </row>
    <row r="571" spans="2:5" ht="15.75" customHeight="1">
      <c r="B571" s="1"/>
      <c r="C571" s="1"/>
      <c r="D571" s="1"/>
      <c r="E571" s="1"/>
    </row>
    <row r="572" spans="2:5" ht="15.75" customHeight="1">
      <c r="B572" s="1"/>
      <c r="C572" s="1"/>
      <c r="D572" s="1"/>
      <c r="E572" s="1"/>
    </row>
    <row r="573" spans="2:5" ht="15.75" customHeight="1">
      <c r="B573" s="1"/>
      <c r="C573" s="1"/>
      <c r="D573" s="1"/>
      <c r="E573" s="1"/>
    </row>
    <row r="574" spans="2:5" ht="15.75" customHeight="1">
      <c r="B574" s="1"/>
      <c r="C574" s="1"/>
      <c r="D574" s="1"/>
      <c r="E574" s="1"/>
    </row>
    <row r="575" spans="2:5" ht="15.75" customHeight="1">
      <c r="B575" s="1"/>
      <c r="C575" s="1"/>
      <c r="D575" s="1"/>
      <c r="E575" s="1"/>
    </row>
    <row r="576" spans="2:5" ht="15.75" customHeight="1">
      <c r="B576" s="1"/>
      <c r="C576" s="1"/>
      <c r="D576" s="1"/>
      <c r="E576" s="1"/>
    </row>
    <row r="577" spans="2:5" ht="15.75" customHeight="1">
      <c r="B577" s="1"/>
      <c r="C577" s="1"/>
      <c r="D577" s="1"/>
      <c r="E577" s="1"/>
    </row>
    <row r="578" spans="2:5" ht="15.75" customHeight="1">
      <c r="B578" s="1"/>
      <c r="C578" s="1"/>
      <c r="D578" s="1"/>
      <c r="E578" s="1"/>
    </row>
    <row r="579" spans="2:5" ht="15.75" customHeight="1">
      <c r="B579" s="1"/>
      <c r="C579" s="1"/>
      <c r="D579" s="1"/>
      <c r="E579" s="1"/>
    </row>
    <row r="580" spans="2:5" ht="15.75" customHeight="1">
      <c r="B580" s="1"/>
      <c r="C580" s="1"/>
      <c r="D580" s="1"/>
      <c r="E580" s="1"/>
    </row>
    <row r="581" spans="2:5" ht="15.75" customHeight="1">
      <c r="B581" s="1"/>
      <c r="C581" s="1"/>
      <c r="D581" s="1"/>
      <c r="E581" s="1"/>
    </row>
    <row r="582" spans="2:5" ht="15.75" customHeight="1">
      <c r="B582" s="1"/>
      <c r="C582" s="1"/>
      <c r="D582" s="1"/>
      <c r="E582" s="1"/>
    </row>
    <row r="583" spans="2:5" ht="15.75" customHeight="1">
      <c r="B583" s="1"/>
      <c r="C583" s="1"/>
      <c r="D583" s="1"/>
      <c r="E583" s="1"/>
    </row>
    <row r="584" spans="2:5" ht="15.75" customHeight="1">
      <c r="B584" s="1"/>
      <c r="C584" s="1"/>
      <c r="D584" s="1"/>
      <c r="E584" s="1"/>
    </row>
    <row r="585" spans="2:5" ht="15.75" customHeight="1">
      <c r="B585" s="1"/>
      <c r="C585" s="1"/>
      <c r="D585" s="1"/>
      <c r="E585" s="1"/>
    </row>
    <row r="586" spans="2:5" ht="15.75" customHeight="1">
      <c r="B586" s="1"/>
      <c r="C586" s="1"/>
      <c r="D586" s="1"/>
      <c r="E586" s="1"/>
    </row>
    <row r="587" spans="2:5" ht="15.75" customHeight="1">
      <c r="B587" s="1"/>
      <c r="C587" s="1"/>
      <c r="D587" s="1"/>
      <c r="E587" s="1"/>
    </row>
    <row r="588" spans="2:5" ht="15.75" customHeight="1">
      <c r="B588" s="1"/>
      <c r="C588" s="1"/>
      <c r="D588" s="1"/>
      <c r="E588" s="1"/>
    </row>
    <row r="589" spans="2:5" ht="15.75" customHeight="1">
      <c r="B589" s="1"/>
      <c r="C589" s="1"/>
      <c r="D589" s="1"/>
      <c r="E589" s="1"/>
    </row>
    <row r="590" spans="2:5" ht="15.75" customHeight="1">
      <c r="B590" s="1"/>
      <c r="C590" s="1"/>
      <c r="D590" s="1"/>
      <c r="E590" s="1"/>
    </row>
    <row r="591" spans="2:5" ht="15.75" customHeight="1">
      <c r="B591" s="1"/>
      <c r="C591" s="1"/>
      <c r="D591" s="1"/>
      <c r="E591" s="1"/>
    </row>
    <row r="592" spans="2:5" ht="15.75" customHeight="1">
      <c r="B592" s="1"/>
      <c r="C592" s="1"/>
      <c r="D592" s="1"/>
      <c r="E592" s="1"/>
    </row>
    <row r="593" spans="2:5" ht="15.75" customHeight="1">
      <c r="B593" s="1"/>
      <c r="C593" s="1"/>
      <c r="D593" s="1"/>
      <c r="E593" s="1"/>
    </row>
    <row r="594" spans="2:5" ht="15.75" customHeight="1">
      <c r="B594" s="1"/>
      <c r="C594" s="1"/>
      <c r="D594" s="1"/>
      <c r="E594" s="1"/>
    </row>
    <row r="595" spans="2:5" ht="15.75" customHeight="1">
      <c r="B595" s="1"/>
      <c r="C595" s="1"/>
      <c r="D595" s="1"/>
      <c r="E595" s="1"/>
    </row>
    <row r="596" spans="2:5" ht="15.75" customHeight="1">
      <c r="B596" s="1"/>
      <c r="C596" s="1"/>
      <c r="D596" s="1"/>
      <c r="E596" s="1"/>
    </row>
    <row r="597" spans="2:5" ht="15.75" customHeight="1">
      <c r="B597" s="1"/>
      <c r="C597" s="1"/>
      <c r="D597" s="1"/>
      <c r="E597" s="1"/>
    </row>
    <row r="598" spans="2:5" ht="15.75" customHeight="1">
      <c r="B598" s="1"/>
      <c r="C598" s="1"/>
      <c r="D598" s="1"/>
      <c r="E598" s="1"/>
    </row>
    <row r="599" spans="2:5" ht="15.75" customHeight="1">
      <c r="B599" s="1"/>
      <c r="C599" s="1"/>
      <c r="D599" s="1"/>
      <c r="E599" s="1"/>
    </row>
    <row r="600" spans="2:5" ht="15.75" customHeight="1">
      <c r="B600" s="1"/>
      <c r="C600" s="1"/>
      <c r="D600" s="1"/>
      <c r="E600" s="1"/>
    </row>
    <row r="601" spans="2:5" ht="15.75" customHeight="1">
      <c r="B601" s="1"/>
      <c r="C601" s="1"/>
      <c r="D601" s="1"/>
      <c r="E601" s="1"/>
    </row>
    <row r="602" spans="2:5" ht="15.75" customHeight="1">
      <c r="B602" s="1"/>
      <c r="C602" s="1"/>
      <c r="D602" s="1"/>
      <c r="E602" s="1"/>
    </row>
    <row r="603" spans="2:5" ht="15.75" customHeight="1">
      <c r="B603" s="1"/>
      <c r="C603" s="1"/>
      <c r="D603" s="1"/>
      <c r="E603" s="1"/>
    </row>
    <row r="604" spans="2:5" ht="15.75" customHeight="1">
      <c r="B604" s="1"/>
      <c r="C604" s="1"/>
      <c r="D604" s="1"/>
      <c r="E604" s="1"/>
    </row>
    <row r="605" spans="2:5" ht="15.75" customHeight="1">
      <c r="B605" s="1"/>
      <c r="C605" s="1"/>
      <c r="D605" s="1"/>
      <c r="E605" s="1"/>
    </row>
    <row r="606" spans="2:5" ht="15.75" customHeight="1">
      <c r="B606" s="1"/>
      <c r="C606" s="1"/>
      <c r="D606" s="1"/>
      <c r="E606" s="1"/>
    </row>
    <row r="607" spans="2:5" ht="15.75" customHeight="1">
      <c r="B607" s="1"/>
      <c r="C607" s="1"/>
      <c r="D607" s="1"/>
      <c r="E607" s="1"/>
    </row>
    <row r="608" spans="2:5" ht="15.75" customHeight="1">
      <c r="B608" s="1"/>
      <c r="C608" s="1"/>
      <c r="D608" s="1"/>
      <c r="E608" s="1"/>
    </row>
    <row r="609" spans="2:5" ht="15.75" customHeight="1">
      <c r="B609" s="1"/>
      <c r="C609" s="1"/>
      <c r="D609" s="1"/>
      <c r="E609" s="1"/>
    </row>
    <row r="610" spans="2:5" ht="15.75" customHeight="1">
      <c r="B610" s="1"/>
      <c r="C610" s="1"/>
      <c r="D610" s="1"/>
      <c r="E610" s="1"/>
    </row>
    <row r="611" spans="2:5" ht="15.75" customHeight="1">
      <c r="B611" s="1"/>
      <c r="C611" s="1"/>
      <c r="D611" s="1"/>
      <c r="E611" s="1"/>
    </row>
    <row r="612" spans="2:5" ht="15.75" customHeight="1">
      <c r="B612" s="1"/>
      <c r="C612" s="1"/>
      <c r="D612" s="1"/>
      <c r="E612" s="1"/>
    </row>
    <row r="613" spans="2:5" ht="15.75" customHeight="1">
      <c r="B613" s="1"/>
      <c r="C613" s="1"/>
      <c r="D613" s="1"/>
      <c r="E613" s="1"/>
    </row>
    <row r="614" spans="2:5" ht="15.75" customHeight="1">
      <c r="B614" s="1"/>
      <c r="C614" s="1"/>
      <c r="D614" s="1"/>
      <c r="E614" s="1"/>
    </row>
    <row r="615" spans="2:5" ht="15.75" customHeight="1">
      <c r="B615" s="1"/>
      <c r="C615" s="1"/>
      <c r="D615" s="1"/>
      <c r="E615" s="1"/>
    </row>
    <row r="616" spans="2:5" ht="15.75" customHeight="1">
      <c r="B616" s="1"/>
      <c r="C616" s="1"/>
      <c r="D616" s="1"/>
      <c r="E616" s="1"/>
    </row>
    <row r="617" spans="2:5" ht="15.75" customHeight="1">
      <c r="B617" s="1"/>
      <c r="C617" s="1"/>
      <c r="D617" s="1"/>
      <c r="E617" s="1"/>
    </row>
    <row r="618" spans="2:5" ht="15.75" customHeight="1">
      <c r="B618" s="1"/>
      <c r="C618" s="1"/>
      <c r="D618" s="1"/>
      <c r="E618" s="1"/>
    </row>
    <row r="619" spans="2:5" ht="15.75" customHeight="1">
      <c r="B619" s="1"/>
      <c r="C619" s="1"/>
      <c r="D619" s="1"/>
      <c r="E619" s="1"/>
    </row>
    <row r="620" spans="2:5" ht="15.75" customHeight="1">
      <c r="B620" s="1"/>
      <c r="C620" s="1"/>
      <c r="D620" s="1"/>
      <c r="E620" s="1"/>
    </row>
    <row r="621" spans="2:5" ht="15.75" customHeight="1">
      <c r="B621" s="1"/>
      <c r="C621" s="1"/>
      <c r="D621" s="1"/>
      <c r="E621" s="1"/>
    </row>
    <row r="622" spans="2:5" ht="15.75" customHeight="1">
      <c r="B622" s="1"/>
      <c r="C622" s="1"/>
      <c r="D622" s="1"/>
      <c r="E622" s="1"/>
    </row>
    <row r="623" spans="2:5" ht="15.75" customHeight="1">
      <c r="B623" s="1"/>
      <c r="C623" s="1"/>
      <c r="D623" s="1"/>
      <c r="E623" s="1"/>
    </row>
    <row r="624" spans="2:5" ht="15.75" customHeight="1">
      <c r="B624" s="1"/>
      <c r="C624" s="1"/>
      <c r="D624" s="1"/>
      <c r="E624" s="1"/>
    </row>
    <row r="625" spans="2:5" ht="15.75" customHeight="1">
      <c r="B625" s="1"/>
      <c r="C625" s="1"/>
      <c r="D625" s="1"/>
      <c r="E625" s="1"/>
    </row>
    <row r="626" spans="2:5" ht="15.75" customHeight="1">
      <c r="B626" s="1"/>
      <c r="C626" s="1"/>
      <c r="D626" s="1"/>
      <c r="E626" s="1"/>
    </row>
    <row r="627" spans="2:5" ht="15.75" customHeight="1">
      <c r="B627" s="1"/>
      <c r="C627" s="1"/>
      <c r="D627" s="1"/>
      <c r="E627" s="1"/>
    </row>
    <row r="628" spans="2:5" ht="15.75" customHeight="1">
      <c r="B628" s="1"/>
      <c r="C628" s="1"/>
      <c r="D628" s="1"/>
      <c r="E628" s="1"/>
    </row>
    <row r="629" spans="2:5" ht="15.75" customHeight="1">
      <c r="B629" s="1"/>
      <c r="C629" s="1"/>
      <c r="D629" s="1"/>
      <c r="E629" s="1"/>
    </row>
    <row r="630" spans="2:5" ht="15.75" customHeight="1">
      <c r="B630" s="1"/>
      <c r="C630" s="1"/>
      <c r="D630" s="1"/>
      <c r="E630" s="1"/>
    </row>
    <row r="631" spans="2:5" ht="15.75" customHeight="1">
      <c r="B631" s="1"/>
      <c r="C631" s="1"/>
      <c r="D631" s="1"/>
      <c r="E631" s="1"/>
    </row>
    <row r="632" spans="2:5" ht="15.75" customHeight="1">
      <c r="B632" s="1"/>
      <c r="C632" s="1"/>
      <c r="D632" s="1"/>
      <c r="E632" s="1"/>
    </row>
    <row r="633" spans="2:5" ht="15.75" customHeight="1">
      <c r="B633" s="1"/>
      <c r="C633" s="1"/>
      <c r="D633" s="1"/>
      <c r="E633" s="1"/>
    </row>
    <row r="634" spans="2:5" ht="15.75" customHeight="1">
      <c r="B634" s="1"/>
      <c r="C634" s="1"/>
      <c r="D634" s="1"/>
      <c r="E634" s="1"/>
    </row>
    <row r="635" spans="2:5" ht="15.75" customHeight="1">
      <c r="B635" s="1"/>
      <c r="C635" s="1"/>
      <c r="D635" s="1"/>
      <c r="E635" s="1"/>
    </row>
    <row r="636" spans="2:5" ht="15.75" customHeight="1">
      <c r="B636" s="1"/>
      <c r="C636" s="1"/>
      <c r="D636" s="1"/>
      <c r="E636" s="1"/>
    </row>
    <row r="637" spans="2:5" ht="15.75" customHeight="1">
      <c r="B637" s="1"/>
      <c r="C637" s="1"/>
      <c r="D637" s="1"/>
      <c r="E637" s="1"/>
    </row>
    <row r="638" spans="2:5" ht="15.75" customHeight="1">
      <c r="B638" s="1"/>
      <c r="C638" s="1"/>
      <c r="D638" s="1"/>
      <c r="E638" s="1"/>
    </row>
    <row r="639" spans="2:5" ht="15.75" customHeight="1">
      <c r="B639" s="1"/>
      <c r="C639" s="1"/>
      <c r="D639" s="1"/>
      <c r="E639" s="1"/>
    </row>
    <row r="640" spans="2:5" ht="15.75" customHeight="1">
      <c r="B640" s="1"/>
      <c r="C640" s="1"/>
      <c r="D640" s="1"/>
      <c r="E640" s="1"/>
    </row>
    <row r="641" spans="2:5" ht="15.75" customHeight="1">
      <c r="B641" s="1"/>
      <c r="C641" s="1"/>
      <c r="D641" s="1"/>
      <c r="E641" s="1"/>
    </row>
    <row r="642" spans="2:5" ht="15.75" customHeight="1">
      <c r="B642" s="1"/>
      <c r="C642" s="1"/>
      <c r="D642" s="1"/>
      <c r="E642" s="1"/>
    </row>
    <row r="643" spans="2:5" ht="15.75" customHeight="1">
      <c r="B643" s="1"/>
      <c r="C643" s="1"/>
      <c r="D643" s="1"/>
      <c r="E643" s="1"/>
    </row>
    <row r="644" spans="2:5" ht="15.75" customHeight="1">
      <c r="B644" s="1"/>
      <c r="C644" s="1"/>
      <c r="D644" s="1"/>
      <c r="E644" s="1"/>
    </row>
    <row r="645" spans="2:5" ht="15.75" customHeight="1">
      <c r="B645" s="1"/>
      <c r="C645" s="1"/>
      <c r="D645" s="1"/>
      <c r="E645" s="1"/>
    </row>
    <row r="646" spans="2:5" ht="15.75" customHeight="1">
      <c r="B646" s="1"/>
      <c r="C646" s="1"/>
      <c r="D646" s="1"/>
      <c r="E646" s="1"/>
    </row>
    <row r="647" spans="2:5" ht="15.75" customHeight="1">
      <c r="B647" s="1"/>
      <c r="C647" s="1"/>
      <c r="D647" s="1"/>
      <c r="E647" s="1"/>
    </row>
    <row r="648" spans="2:5" ht="15.75" customHeight="1">
      <c r="B648" s="1"/>
      <c r="C648" s="1"/>
      <c r="D648" s="1"/>
      <c r="E648" s="1"/>
    </row>
    <row r="649" spans="2:5" ht="15.75" customHeight="1">
      <c r="B649" s="1"/>
      <c r="C649" s="1"/>
      <c r="D649" s="1"/>
      <c r="E649" s="1"/>
    </row>
    <row r="650" spans="2:5" ht="15.75" customHeight="1">
      <c r="B650" s="1"/>
      <c r="C650" s="1"/>
      <c r="D650" s="1"/>
      <c r="E650" s="1"/>
    </row>
    <row r="651" spans="2:5" ht="15.75" customHeight="1">
      <c r="B651" s="1"/>
      <c r="C651" s="1"/>
      <c r="D651" s="1"/>
      <c r="E651" s="1"/>
    </row>
    <row r="652" spans="2:5" ht="15.75" customHeight="1">
      <c r="B652" s="1"/>
      <c r="C652" s="1"/>
      <c r="D652" s="1"/>
      <c r="E652" s="1"/>
    </row>
    <row r="653" spans="2:5" ht="15.75" customHeight="1">
      <c r="B653" s="1"/>
      <c r="C653" s="1"/>
      <c r="D653" s="1"/>
      <c r="E653" s="1"/>
    </row>
    <row r="654" spans="2:5" ht="15.75" customHeight="1">
      <c r="B654" s="1"/>
      <c r="C654" s="1"/>
      <c r="D654" s="1"/>
      <c r="E654" s="1"/>
    </row>
    <row r="655" spans="2:5" ht="15.75" customHeight="1">
      <c r="B655" s="1"/>
      <c r="C655" s="1"/>
      <c r="D655" s="1"/>
      <c r="E655" s="1"/>
    </row>
    <row r="656" spans="2:5" ht="15.75" customHeight="1">
      <c r="B656" s="1"/>
      <c r="C656" s="1"/>
      <c r="D656" s="1"/>
      <c r="E656" s="1"/>
    </row>
    <row r="657" spans="2:5" ht="15.75" customHeight="1">
      <c r="B657" s="1"/>
      <c r="C657" s="1"/>
      <c r="D657" s="1"/>
      <c r="E657" s="1"/>
    </row>
    <row r="658" spans="2:5" ht="15.75" customHeight="1">
      <c r="B658" s="1"/>
      <c r="C658" s="1"/>
      <c r="D658" s="1"/>
      <c r="E658" s="1"/>
    </row>
    <row r="659" spans="2:5" ht="15.75" customHeight="1">
      <c r="B659" s="1"/>
      <c r="C659" s="1"/>
      <c r="D659" s="1"/>
      <c r="E659" s="1"/>
    </row>
    <row r="660" spans="2:5" ht="15.75" customHeight="1">
      <c r="B660" s="1"/>
      <c r="C660" s="1"/>
      <c r="D660" s="1"/>
      <c r="E660" s="1"/>
    </row>
    <row r="661" spans="2:5" ht="15.75" customHeight="1">
      <c r="B661" s="1"/>
      <c r="C661" s="1"/>
      <c r="D661" s="1"/>
      <c r="E661" s="1"/>
    </row>
    <row r="662" spans="2:5" ht="15.75" customHeight="1">
      <c r="B662" s="1"/>
      <c r="C662" s="1"/>
      <c r="D662" s="1"/>
      <c r="E662" s="1"/>
    </row>
    <row r="663" spans="2:5" ht="15.75" customHeight="1">
      <c r="B663" s="1"/>
      <c r="C663" s="1"/>
      <c r="D663" s="1"/>
      <c r="E663" s="1"/>
    </row>
    <row r="664" spans="2:5" ht="15.75" customHeight="1">
      <c r="B664" s="1"/>
      <c r="C664" s="1"/>
      <c r="D664" s="1"/>
      <c r="E664" s="1"/>
    </row>
    <row r="665" spans="2:5" ht="15.75" customHeight="1">
      <c r="B665" s="1"/>
      <c r="C665" s="1"/>
      <c r="D665" s="1"/>
      <c r="E665" s="1"/>
    </row>
    <row r="666" spans="2:5" ht="15.75" customHeight="1">
      <c r="B666" s="1"/>
      <c r="C666" s="1"/>
      <c r="D666" s="1"/>
      <c r="E666" s="1"/>
    </row>
    <row r="667" spans="2:5" ht="15.75" customHeight="1">
      <c r="B667" s="1"/>
      <c r="C667" s="1"/>
      <c r="D667" s="1"/>
      <c r="E667" s="1"/>
    </row>
    <row r="668" spans="2:5" ht="15.75" customHeight="1">
      <c r="B668" s="1"/>
      <c r="C668" s="1"/>
      <c r="D668" s="1"/>
      <c r="E668" s="1"/>
    </row>
    <row r="669" spans="2:5" ht="15.75" customHeight="1">
      <c r="B669" s="1"/>
      <c r="C669" s="1"/>
      <c r="D669" s="1"/>
      <c r="E669" s="1"/>
    </row>
    <row r="670" spans="2:5" ht="15.75" customHeight="1">
      <c r="B670" s="1"/>
      <c r="C670" s="1"/>
      <c r="D670" s="1"/>
      <c r="E670" s="1"/>
    </row>
    <row r="671" spans="2:5" ht="15.75" customHeight="1">
      <c r="B671" s="1"/>
      <c r="C671" s="1"/>
      <c r="D671" s="1"/>
      <c r="E671" s="1"/>
    </row>
    <row r="672" spans="2:5" ht="15.75" customHeight="1">
      <c r="B672" s="1"/>
      <c r="C672" s="1"/>
      <c r="D672" s="1"/>
      <c r="E672" s="1"/>
    </row>
    <row r="673" spans="2:5" ht="15.75" customHeight="1">
      <c r="B673" s="1"/>
      <c r="C673" s="1"/>
      <c r="D673" s="1"/>
      <c r="E673" s="1"/>
    </row>
    <row r="674" spans="2:5" ht="15.75" customHeight="1">
      <c r="B674" s="1"/>
      <c r="C674" s="1"/>
      <c r="D674" s="1"/>
      <c r="E674" s="1"/>
    </row>
    <row r="675" spans="2:5" ht="15.75" customHeight="1">
      <c r="B675" s="1"/>
      <c r="C675" s="1"/>
      <c r="D675" s="1"/>
      <c r="E675" s="1"/>
    </row>
    <row r="676" spans="2:5" ht="15.75" customHeight="1">
      <c r="B676" s="1"/>
      <c r="C676" s="1"/>
      <c r="D676" s="1"/>
      <c r="E676" s="1"/>
    </row>
    <row r="677" spans="2:5" ht="15.75" customHeight="1">
      <c r="B677" s="1"/>
      <c r="C677" s="1"/>
      <c r="D677" s="1"/>
      <c r="E677" s="1"/>
    </row>
    <row r="678" spans="2:5" ht="15.75" customHeight="1">
      <c r="B678" s="1"/>
      <c r="C678" s="1"/>
      <c r="D678" s="1"/>
      <c r="E678" s="1"/>
    </row>
    <row r="679" spans="2:5" ht="15.75" customHeight="1">
      <c r="B679" s="1"/>
      <c r="C679" s="1"/>
      <c r="D679" s="1"/>
      <c r="E679" s="1"/>
    </row>
    <row r="680" spans="2:5" ht="15.75" customHeight="1">
      <c r="B680" s="1"/>
      <c r="C680" s="1"/>
      <c r="D680" s="1"/>
      <c r="E680" s="1"/>
    </row>
    <row r="681" spans="2:5" ht="15.75" customHeight="1">
      <c r="B681" s="1"/>
      <c r="C681" s="1"/>
      <c r="D681" s="1"/>
      <c r="E681" s="1"/>
    </row>
    <row r="682" spans="2:5" ht="15.75" customHeight="1">
      <c r="B682" s="1"/>
      <c r="C682" s="1"/>
      <c r="D682" s="1"/>
      <c r="E682" s="1"/>
    </row>
    <row r="683" spans="2:5" ht="15.75" customHeight="1">
      <c r="B683" s="1"/>
      <c r="C683" s="1"/>
      <c r="D683" s="1"/>
      <c r="E683" s="1"/>
    </row>
    <row r="684" spans="2:5" ht="15.75" customHeight="1">
      <c r="B684" s="1"/>
      <c r="C684" s="1"/>
      <c r="D684" s="1"/>
      <c r="E684" s="1"/>
    </row>
    <row r="685" spans="2:5" ht="15.75" customHeight="1">
      <c r="B685" s="1"/>
      <c r="C685" s="1"/>
      <c r="D685" s="1"/>
      <c r="E685" s="1"/>
    </row>
    <row r="686" spans="2:5" ht="15.75" customHeight="1">
      <c r="B686" s="1"/>
      <c r="C686" s="1"/>
      <c r="D686" s="1"/>
      <c r="E686" s="1"/>
    </row>
    <row r="687" spans="2:5" ht="15.75" customHeight="1">
      <c r="B687" s="1"/>
      <c r="C687" s="1"/>
      <c r="D687" s="1"/>
      <c r="E687" s="1"/>
    </row>
    <row r="688" spans="2:5" ht="15.75" customHeight="1">
      <c r="B688" s="1"/>
      <c r="C688" s="1"/>
      <c r="D688" s="1"/>
      <c r="E688" s="1"/>
    </row>
    <row r="689" spans="2:5" ht="15.75" customHeight="1">
      <c r="B689" s="1"/>
      <c r="C689" s="1"/>
      <c r="D689" s="1"/>
      <c r="E689" s="1"/>
    </row>
    <row r="690" spans="2:5" ht="15.75" customHeight="1">
      <c r="B690" s="1"/>
      <c r="C690" s="1"/>
      <c r="D690" s="1"/>
      <c r="E690" s="1"/>
    </row>
    <row r="691" spans="2:5" ht="15.75" customHeight="1">
      <c r="B691" s="1"/>
      <c r="C691" s="1"/>
      <c r="D691" s="1"/>
      <c r="E691" s="1"/>
    </row>
    <row r="692" spans="2:5" ht="15.75" customHeight="1">
      <c r="B692" s="1"/>
      <c r="C692" s="1"/>
      <c r="D692" s="1"/>
      <c r="E692" s="1"/>
    </row>
    <row r="693" spans="2:5" ht="15.75" customHeight="1">
      <c r="B693" s="1"/>
      <c r="C693" s="1"/>
      <c r="D693" s="1"/>
      <c r="E693" s="1"/>
    </row>
    <row r="694" spans="2:5" ht="15.75" customHeight="1">
      <c r="B694" s="1"/>
      <c r="C694" s="1"/>
      <c r="D694" s="1"/>
      <c r="E694" s="1"/>
    </row>
    <row r="695" spans="2:5" ht="15.75" customHeight="1">
      <c r="B695" s="1"/>
      <c r="C695" s="1"/>
      <c r="D695" s="1"/>
      <c r="E695" s="1"/>
    </row>
    <row r="696" spans="2:5" ht="15.75" customHeight="1">
      <c r="B696" s="1"/>
      <c r="C696" s="1"/>
      <c r="D696" s="1"/>
      <c r="E696" s="1"/>
    </row>
    <row r="697" spans="2:5" ht="15.75" customHeight="1">
      <c r="B697" s="1"/>
      <c r="C697" s="1"/>
      <c r="D697" s="1"/>
      <c r="E697" s="1"/>
    </row>
    <row r="698" spans="2:5" ht="15.75" customHeight="1">
      <c r="B698" s="1"/>
      <c r="C698" s="1"/>
      <c r="D698" s="1"/>
      <c r="E698" s="1"/>
    </row>
    <row r="699" spans="2:5" ht="15.75" customHeight="1">
      <c r="B699" s="1"/>
      <c r="C699" s="1"/>
      <c r="D699" s="1"/>
      <c r="E699" s="1"/>
    </row>
    <row r="700" spans="2:5" ht="15.75" customHeight="1">
      <c r="B700" s="1"/>
      <c r="C700" s="1"/>
      <c r="D700" s="1"/>
      <c r="E700" s="1"/>
    </row>
    <row r="701" spans="2:5" ht="15.75" customHeight="1">
      <c r="B701" s="1"/>
      <c r="C701" s="1"/>
      <c r="D701" s="1"/>
      <c r="E701" s="1"/>
    </row>
    <row r="702" spans="2:5" ht="15.75" customHeight="1">
      <c r="B702" s="1"/>
      <c r="C702" s="1"/>
      <c r="D702" s="1"/>
      <c r="E702" s="1"/>
    </row>
    <row r="703" spans="2:5" ht="15.75" customHeight="1">
      <c r="B703" s="1"/>
      <c r="C703" s="1"/>
      <c r="D703" s="1"/>
      <c r="E703" s="1"/>
    </row>
    <row r="704" spans="2:5" ht="15.75" customHeight="1">
      <c r="B704" s="1"/>
      <c r="C704" s="1"/>
      <c r="D704" s="1"/>
      <c r="E704" s="1"/>
    </row>
    <row r="705" spans="2:5" ht="15.75" customHeight="1">
      <c r="B705" s="1"/>
      <c r="C705" s="1"/>
      <c r="D705" s="1"/>
      <c r="E705" s="1"/>
    </row>
    <row r="706" spans="2:5" ht="15.75" customHeight="1">
      <c r="B706" s="1"/>
      <c r="C706" s="1"/>
      <c r="D706" s="1"/>
      <c r="E706" s="1"/>
    </row>
    <row r="707" spans="2:5" ht="15.75" customHeight="1">
      <c r="B707" s="1"/>
      <c r="C707" s="1"/>
      <c r="D707" s="1"/>
      <c r="E707" s="1"/>
    </row>
    <row r="708" spans="2:5" ht="15.75" customHeight="1">
      <c r="B708" s="1"/>
      <c r="C708" s="1"/>
      <c r="D708" s="1"/>
      <c r="E708" s="1"/>
    </row>
    <row r="709" spans="2:5" ht="15.75" customHeight="1">
      <c r="B709" s="1"/>
      <c r="C709" s="1"/>
      <c r="D709" s="1"/>
      <c r="E709" s="1"/>
    </row>
    <row r="710" spans="2:5" ht="15.75" customHeight="1">
      <c r="B710" s="1"/>
      <c r="C710" s="1"/>
      <c r="D710" s="1"/>
      <c r="E710" s="1"/>
    </row>
    <row r="711" spans="2:5" ht="15.75" customHeight="1">
      <c r="B711" s="1"/>
      <c r="C711" s="1"/>
      <c r="D711" s="1"/>
      <c r="E711" s="1"/>
    </row>
    <row r="712" spans="2:5" ht="15.75" customHeight="1">
      <c r="B712" s="1"/>
      <c r="C712" s="1"/>
      <c r="D712" s="1"/>
      <c r="E712" s="1"/>
    </row>
    <row r="713" spans="2:5" ht="15.75" customHeight="1">
      <c r="B713" s="1"/>
      <c r="C713" s="1"/>
      <c r="D713" s="1"/>
      <c r="E713" s="1"/>
    </row>
    <row r="714" spans="2:5" ht="15.75" customHeight="1">
      <c r="B714" s="1"/>
      <c r="C714" s="1"/>
      <c r="D714" s="1"/>
      <c r="E714" s="1"/>
    </row>
    <row r="715" spans="2:5" ht="15.75" customHeight="1">
      <c r="B715" s="1"/>
      <c r="C715" s="1"/>
      <c r="D715" s="1"/>
      <c r="E715" s="1"/>
    </row>
    <row r="716" spans="2:5" ht="15.75" customHeight="1">
      <c r="B716" s="1"/>
      <c r="C716" s="1"/>
      <c r="D716" s="1"/>
      <c r="E716" s="1"/>
    </row>
    <row r="717" spans="2:5" ht="15.75" customHeight="1">
      <c r="B717" s="1"/>
      <c r="C717" s="1"/>
      <c r="D717" s="1"/>
      <c r="E717" s="1"/>
    </row>
    <row r="718" spans="2:5" ht="15.75" customHeight="1">
      <c r="B718" s="1"/>
      <c r="C718" s="1"/>
      <c r="D718" s="1"/>
      <c r="E718" s="1"/>
    </row>
    <row r="719" spans="2:5" ht="15.75" customHeight="1">
      <c r="B719" s="1"/>
      <c r="C719" s="1"/>
      <c r="D719" s="1"/>
      <c r="E719" s="1"/>
    </row>
    <row r="720" spans="2:5" ht="15.75" customHeight="1">
      <c r="B720" s="1"/>
      <c r="C720" s="1"/>
      <c r="D720" s="1"/>
      <c r="E720" s="1"/>
    </row>
    <row r="721" spans="2:5" ht="15.75" customHeight="1">
      <c r="B721" s="1"/>
      <c r="C721" s="1"/>
      <c r="D721" s="1"/>
      <c r="E721" s="1"/>
    </row>
    <row r="722" spans="2:5" ht="15.75" customHeight="1">
      <c r="B722" s="1"/>
      <c r="C722" s="1"/>
      <c r="D722" s="1"/>
      <c r="E722" s="1"/>
    </row>
    <row r="723" spans="2:5" ht="15.75" customHeight="1">
      <c r="B723" s="1"/>
      <c r="C723" s="1"/>
      <c r="D723" s="1"/>
      <c r="E723" s="1"/>
    </row>
    <row r="724" spans="2:5" ht="15.75" customHeight="1">
      <c r="B724" s="1"/>
      <c r="C724" s="1"/>
      <c r="D724" s="1"/>
      <c r="E724" s="1"/>
    </row>
    <row r="725" spans="2:5" ht="15.75" customHeight="1">
      <c r="B725" s="1"/>
      <c r="C725" s="1"/>
      <c r="D725" s="1"/>
      <c r="E725" s="1"/>
    </row>
    <row r="726" spans="2:5" ht="15.75" customHeight="1">
      <c r="B726" s="1"/>
      <c r="C726" s="1"/>
      <c r="D726" s="1"/>
      <c r="E726" s="1"/>
    </row>
    <row r="727" spans="2:5" ht="15.75" customHeight="1">
      <c r="B727" s="1"/>
      <c r="C727" s="1"/>
      <c r="D727" s="1"/>
      <c r="E727" s="1"/>
    </row>
    <row r="728" spans="2:5" ht="15.75" customHeight="1">
      <c r="B728" s="1"/>
      <c r="C728" s="1"/>
      <c r="D728" s="1"/>
      <c r="E728" s="1"/>
    </row>
    <row r="729" spans="2:5" ht="15.75" customHeight="1">
      <c r="B729" s="1"/>
      <c r="C729" s="1"/>
      <c r="D729" s="1"/>
      <c r="E729" s="1"/>
    </row>
    <row r="730" spans="2:5" ht="15.75" customHeight="1">
      <c r="B730" s="1"/>
      <c r="C730" s="1"/>
      <c r="D730" s="1"/>
      <c r="E730" s="1"/>
    </row>
    <row r="731" spans="2:5" ht="15.75" customHeight="1">
      <c r="B731" s="1"/>
      <c r="C731" s="1"/>
      <c r="D731" s="1"/>
      <c r="E731" s="1"/>
    </row>
    <row r="732" spans="2:5" ht="15.75" customHeight="1">
      <c r="B732" s="1"/>
      <c r="C732" s="1"/>
      <c r="D732" s="1"/>
      <c r="E732" s="1"/>
    </row>
    <row r="733" spans="2:5" ht="15.75" customHeight="1">
      <c r="B733" s="1"/>
      <c r="C733" s="1"/>
      <c r="D733" s="1"/>
      <c r="E733" s="1"/>
    </row>
    <row r="734" spans="2:5" ht="15.75" customHeight="1">
      <c r="B734" s="1"/>
      <c r="C734" s="1"/>
      <c r="D734" s="1"/>
      <c r="E734" s="1"/>
    </row>
    <row r="735" spans="2:5" ht="15.75" customHeight="1">
      <c r="B735" s="1"/>
      <c r="C735" s="1"/>
      <c r="D735" s="1"/>
      <c r="E735" s="1"/>
    </row>
    <row r="736" spans="2:5" ht="15.75" customHeight="1">
      <c r="B736" s="1"/>
      <c r="C736" s="1"/>
      <c r="D736" s="1"/>
      <c r="E736" s="1"/>
    </row>
    <row r="737" spans="2:5" ht="15.75" customHeight="1">
      <c r="B737" s="1"/>
      <c r="C737" s="1"/>
      <c r="D737" s="1"/>
      <c r="E737" s="1"/>
    </row>
    <row r="738" spans="2:5" ht="15.75" customHeight="1">
      <c r="B738" s="1"/>
      <c r="C738" s="1"/>
      <c r="D738" s="1"/>
      <c r="E738" s="1"/>
    </row>
    <row r="739" spans="2:5" ht="15.75" customHeight="1">
      <c r="B739" s="1"/>
      <c r="C739" s="1"/>
      <c r="D739" s="1"/>
      <c r="E739" s="1"/>
    </row>
    <row r="740" spans="2:5" ht="15.75" customHeight="1">
      <c r="B740" s="1"/>
      <c r="C740" s="1"/>
      <c r="D740" s="1"/>
      <c r="E740" s="1"/>
    </row>
    <row r="741" spans="2:5" ht="15.75" customHeight="1">
      <c r="B741" s="1"/>
      <c r="C741" s="1"/>
      <c r="D741" s="1"/>
      <c r="E741" s="1"/>
    </row>
    <row r="742" spans="2:5" ht="15.75" customHeight="1">
      <c r="B742" s="1"/>
      <c r="C742" s="1"/>
      <c r="D742" s="1"/>
      <c r="E742" s="1"/>
    </row>
    <row r="743" spans="2:5" ht="15.75" customHeight="1">
      <c r="B743" s="1"/>
      <c r="C743" s="1"/>
      <c r="D743" s="1"/>
      <c r="E743" s="1"/>
    </row>
    <row r="744" spans="2:5" ht="15.75" customHeight="1">
      <c r="B744" s="1"/>
      <c r="C744" s="1"/>
      <c r="D744" s="1"/>
      <c r="E744" s="1"/>
    </row>
    <row r="745" spans="2:5" ht="15.75" customHeight="1">
      <c r="B745" s="1"/>
      <c r="C745" s="1"/>
      <c r="D745" s="1"/>
      <c r="E745" s="1"/>
    </row>
    <row r="746" spans="2:5" ht="15.75" customHeight="1">
      <c r="B746" s="1"/>
      <c r="C746" s="1"/>
      <c r="D746" s="1"/>
      <c r="E746" s="1"/>
    </row>
    <row r="747" spans="2:5" ht="15.75" customHeight="1">
      <c r="B747" s="1"/>
      <c r="C747" s="1"/>
      <c r="D747" s="1"/>
      <c r="E747" s="1"/>
    </row>
    <row r="748" spans="2:5" ht="15.75" customHeight="1">
      <c r="B748" s="1"/>
      <c r="C748" s="1"/>
      <c r="D748" s="1"/>
      <c r="E748" s="1"/>
    </row>
    <row r="749" spans="2:5" ht="15.75" customHeight="1">
      <c r="B749" s="1"/>
      <c r="C749" s="1"/>
      <c r="D749" s="1"/>
      <c r="E749" s="1"/>
    </row>
    <row r="750" spans="2:5" ht="15.75" customHeight="1">
      <c r="B750" s="1"/>
      <c r="C750" s="1"/>
      <c r="D750" s="1"/>
      <c r="E750" s="1"/>
    </row>
    <row r="751" spans="2:5" ht="15.75" customHeight="1">
      <c r="B751" s="1"/>
      <c r="C751" s="1"/>
      <c r="D751" s="1"/>
      <c r="E751" s="1"/>
    </row>
    <row r="752" spans="2:5" ht="15.75" customHeight="1">
      <c r="B752" s="1"/>
      <c r="C752" s="1"/>
      <c r="D752" s="1"/>
      <c r="E752" s="1"/>
    </row>
    <row r="753" spans="2:5" ht="15.75" customHeight="1">
      <c r="B753" s="1"/>
      <c r="C753" s="1"/>
      <c r="D753" s="1"/>
      <c r="E753" s="1"/>
    </row>
    <row r="754" spans="2:5" ht="15.75" customHeight="1">
      <c r="B754" s="1"/>
      <c r="C754" s="1"/>
      <c r="D754" s="1"/>
      <c r="E754" s="1"/>
    </row>
    <row r="755" spans="2:5" ht="15.75" customHeight="1">
      <c r="B755" s="1"/>
      <c r="C755" s="1"/>
      <c r="D755" s="1"/>
      <c r="E755" s="1"/>
    </row>
    <row r="756" spans="2:5" ht="15.75" customHeight="1">
      <c r="B756" s="1"/>
      <c r="C756" s="1"/>
      <c r="D756" s="1"/>
      <c r="E756" s="1"/>
    </row>
    <row r="757" spans="2:5" ht="15.75" customHeight="1">
      <c r="B757" s="1"/>
      <c r="C757" s="1"/>
      <c r="D757" s="1"/>
      <c r="E757" s="1"/>
    </row>
    <row r="758" spans="2:5" ht="15.75" customHeight="1">
      <c r="B758" s="1"/>
      <c r="C758" s="1"/>
      <c r="D758" s="1"/>
      <c r="E758" s="1"/>
    </row>
    <row r="759" spans="2:5" ht="15.75" customHeight="1">
      <c r="B759" s="1"/>
      <c r="C759" s="1"/>
      <c r="D759" s="1"/>
      <c r="E759" s="1"/>
    </row>
    <row r="760" spans="2:5" ht="15.75" customHeight="1">
      <c r="B760" s="1"/>
      <c r="C760" s="1"/>
      <c r="D760" s="1"/>
      <c r="E760" s="1"/>
    </row>
    <row r="761" spans="2:5" ht="15.75" customHeight="1">
      <c r="B761" s="1"/>
      <c r="C761" s="1"/>
      <c r="D761" s="1"/>
      <c r="E761" s="1"/>
    </row>
    <row r="762" spans="2:5" ht="15.75" customHeight="1">
      <c r="B762" s="1"/>
      <c r="C762" s="1"/>
      <c r="D762" s="1"/>
      <c r="E762" s="1"/>
    </row>
    <row r="763" spans="2:5" ht="15.75" customHeight="1">
      <c r="B763" s="1"/>
      <c r="C763" s="1"/>
      <c r="D763" s="1"/>
      <c r="E763" s="1"/>
    </row>
    <row r="764" spans="2:5" ht="15.75" customHeight="1">
      <c r="B764" s="1"/>
      <c r="C764" s="1"/>
      <c r="D764" s="1"/>
      <c r="E764" s="1"/>
    </row>
    <row r="765" spans="2:5" ht="15.75" customHeight="1">
      <c r="B765" s="1"/>
      <c r="C765" s="1"/>
      <c r="D765" s="1"/>
      <c r="E765" s="1"/>
    </row>
    <row r="766" spans="2:5" ht="15.75" customHeight="1">
      <c r="B766" s="1"/>
      <c r="C766" s="1"/>
      <c r="D766" s="1"/>
      <c r="E766" s="1"/>
    </row>
    <row r="767" spans="2:5" ht="15.75" customHeight="1">
      <c r="B767" s="1"/>
      <c r="C767" s="1"/>
      <c r="D767" s="1"/>
      <c r="E767" s="1"/>
    </row>
    <row r="768" spans="2:5" ht="15.75" customHeight="1">
      <c r="B768" s="1"/>
      <c r="C768" s="1"/>
      <c r="D768" s="1"/>
      <c r="E768" s="1"/>
    </row>
    <row r="769" spans="2:5" ht="15.75" customHeight="1">
      <c r="B769" s="1"/>
      <c r="C769" s="1"/>
      <c r="D769" s="1"/>
      <c r="E769" s="1"/>
    </row>
    <row r="770" spans="2:5" ht="15.75" customHeight="1">
      <c r="B770" s="1"/>
      <c r="C770" s="1"/>
      <c r="D770" s="1"/>
      <c r="E770" s="1"/>
    </row>
    <row r="771" spans="2:5" ht="15.75" customHeight="1">
      <c r="B771" s="1"/>
      <c r="C771" s="1"/>
      <c r="D771" s="1"/>
      <c r="E771" s="1"/>
    </row>
    <row r="772" spans="2:5" ht="15.75" customHeight="1">
      <c r="B772" s="1"/>
      <c r="C772" s="1"/>
      <c r="D772" s="1"/>
      <c r="E772" s="1"/>
    </row>
    <row r="773" spans="2:5" ht="15.75" customHeight="1">
      <c r="B773" s="1"/>
      <c r="C773" s="1"/>
      <c r="D773" s="1"/>
      <c r="E773" s="1"/>
    </row>
    <row r="774" spans="2:5" ht="15.75" customHeight="1">
      <c r="B774" s="1"/>
      <c r="C774" s="1"/>
      <c r="D774" s="1"/>
      <c r="E774" s="1"/>
    </row>
    <row r="775" spans="2:5" ht="15.75" customHeight="1">
      <c r="B775" s="1"/>
      <c r="C775" s="1"/>
      <c r="D775" s="1"/>
      <c r="E775" s="1"/>
    </row>
    <row r="776" spans="2:5" ht="15.75" customHeight="1">
      <c r="B776" s="1"/>
      <c r="C776" s="1"/>
      <c r="D776" s="1"/>
      <c r="E776" s="1"/>
    </row>
    <row r="777" spans="2:5" ht="15.75" customHeight="1">
      <c r="B777" s="1"/>
      <c r="C777" s="1"/>
      <c r="D777" s="1"/>
      <c r="E777" s="1"/>
    </row>
    <row r="778" spans="2:5" ht="15.75" customHeight="1">
      <c r="B778" s="1"/>
      <c r="C778" s="1"/>
      <c r="D778" s="1"/>
      <c r="E778" s="1"/>
    </row>
    <row r="779" spans="2:5" ht="15.75" customHeight="1">
      <c r="B779" s="1"/>
      <c r="C779" s="1"/>
      <c r="D779" s="1"/>
      <c r="E779" s="1"/>
    </row>
    <row r="780" spans="2:5" ht="15.75" customHeight="1">
      <c r="B780" s="1"/>
      <c r="C780" s="1"/>
      <c r="D780" s="1"/>
      <c r="E780" s="1"/>
    </row>
    <row r="781" spans="2:5" ht="15.75" customHeight="1">
      <c r="B781" s="1"/>
      <c r="C781" s="1"/>
      <c r="D781" s="1"/>
      <c r="E781" s="1"/>
    </row>
    <row r="782" spans="2:5" ht="15.75" customHeight="1">
      <c r="B782" s="1"/>
      <c r="C782" s="1"/>
      <c r="D782" s="1"/>
      <c r="E782" s="1"/>
    </row>
    <row r="783" spans="2:5" ht="15.75" customHeight="1">
      <c r="B783" s="1"/>
      <c r="C783" s="1"/>
      <c r="D783" s="1"/>
      <c r="E783" s="1"/>
    </row>
    <row r="784" spans="2:5" ht="15.75" customHeight="1">
      <c r="B784" s="1"/>
      <c r="C784" s="1"/>
      <c r="D784" s="1"/>
      <c r="E784" s="1"/>
    </row>
    <row r="785" spans="2:5" ht="15.75" customHeight="1">
      <c r="B785" s="1"/>
      <c r="C785" s="1"/>
      <c r="D785" s="1"/>
      <c r="E785" s="1"/>
    </row>
    <row r="786" spans="2:5" ht="15.75" customHeight="1">
      <c r="B786" s="1"/>
      <c r="C786" s="1"/>
      <c r="D786" s="1"/>
      <c r="E786" s="1"/>
    </row>
    <row r="787" spans="2:5" ht="15.75" customHeight="1">
      <c r="B787" s="1"/>
      <c r="C787" s="1"/>
      <c r="D787" s="1"/>
      <c r="E787" s="1"/>
    </row>
    <row r="788" spans="2:5" ht="15.75" customHeight="1">
      <c r="B788" s="1"/>
      <c r="C788" s="1"/>
      <c r="D788" s="1"/>
      <c r="E788" s="1"/>
    </row>
    <row r="789" spans="2:5" ht="15.75" customHeight="1">
      <c r="B789" s="1"/>
      <c r="C789" s="1"/>
      <c r="D789" s="1"/>
      <c r="E789" s="1"/>
    </row>
    <row r="790" spans="2:5" ht="15.75" customHeight="1">
      <c r="B790" s="1"/>
      <c r="C790" s="1"/>
      <c r="D790" s="1"/>
      <c r="E790" s="1"/>
    </row>
    <row r="791" spans="2:5" ht="15.75" customHeight="1">
      <c r="B791" s="1"/>
      <c r="C791" s="1"/>
      <c r="D791" s="1"/>
      <c r="E791" s="1"/>
    </row>
    <row r="792" spans="2:5" ht="15.75" customHeight="1">
      <c r="B792" s="1"/>
      <c r="C792" s="1"/>
      <c r="D792" s="1"/>
      <c r="E792" s="1"/>
    </row>
    <row r="793" spans="2:5" ht="15.75" customHeight="1">
      <c r="B793" s="1"/>
      <c r="C793" s="1"/>
      <c r="D793" s="1"/>
      <c r="E793" s="1"/>
    </row>
    <row r="794" spans="2:5" ht="15.75" customHeight="1">
      <c r="B794" s="1"/>
      <c r="C794" s="1"/>
      <c r="D794" s="1"/>
      <c r="E794" s="1"/>
    </row>
    <row r="795" spans="2:5" ht="15.75" customHeight="1">
      <c r="B795" s="1"/>
      <c r="C795" s="1"/>
      <c r="D795" s="1"/>
      <c r="E795" s="1"/>
    </row>
    <row r="796" spans="2:5" ht="15.75" customHeight="1">
      <c r="B796" s="1"/>
      <c r="C796" s="1"/>
      <c r="D796" s="1"/>
      <c r="E796" s="1"/>
    </row>
    <row r="797" spans="2:5" ht="15.75" customHeight="1">
      <c r="B797" s="1"/>
      <c r="C797" s="1"/>
      <c r="D797" s="1"/>
      <c r="E797" s="1"/>
    </row>
    <row r="798" spans="2:5" ht="15.75" customHeight="1">
      <c r="B798" s="1"/>
      <c r="C798" s="1"/>
      <c r="D798" s="1"/>
      <c r="E798" s="1"/>
    </row>
    <row r="799" spans="2:5" ht="15.75" customHeight="1">
      <c r="B799" s="1"/>
      <c r="C799" s="1"/>
      <c r="D799" s="1"/>
      <c r="E799" s="1"/>
    </row>
    <row r="800" spans="2:5" ht="15.75" customHeight="1">
      <c r="B800" s="1"/>
      <c r="C800" s="1"/>
      <c r="D800" s="1"/>
      <c r="E800" s="1"/>
    </row>
    <row r="801" spans="2:5" ht="15.75" customHeight="1">
      <c r="B801" s="1"/>
      <c r="C801" s="1"/>
      <c r="D801" s="1"/>
      <c r="E801" s="1"/>
    </row>
    <row r="802" spans="2:5" ht="15.75" customHeight="1">
      <c r="B802" s="1"/>
      <c r="C802" s="1"/>
      <c r="D802" s="1"/>
      <c r="E802" s="1"/>
    </row>
    <row r="803" spans="2:5" ht="15.75" customHeight="1">
      <c r="B803" s="1"/>
      <c r="C803" s="1"/>
      <c r="D803" s="1"/>
      <c r="E803" s="1"/>
    </row>
    <row r="804" spans="2:5" ht="15.75" customHeight="1">
      <c r="B804" s="1"/>
      <c r="C804" s="1"/>
      <c r="D804" s="1"/>
      <c r="E804" s="1"/>
    </row>
    <row r="805" spans="2:5" ht="15.75" customHeight="1">
      <c r="B805" s="1"/>
      <c r="C805" s="1"/>
      <c r="D805" s="1"/>
      <c r="E805" s="1"/>
    </row>
    <row r="806" spans="2:5" ht="15.75" customHeight="1">
      <c r="B806" s="1"/>
      <c r="C806" s="1"/>
      <c r="D806" s="1"/>
      <c r="E806" s="1"/>
    </row>
    <row r="807" spans="2:5" ht="15.75" customHeight="1">
      <c r="B807" s="1"/>
      <c r="C807" s="1"/>
      <c r="D807" s="1"/>
      <c r="E807" s="1"/>
    </row>
    <row r="808" spans="2:5" ht="15.75" customHeight="1">
      <c r="B808" s="1"/>
      <c r="C808" s="1"/>
      <c r="D808" s="1"/>
      <c r="E808" s="1"/>
    </row>
    <row r="809" spans="2:5" ht="15.75" customHeight="1">
      <c r="B809" s="1"/>
      <c r="C809" s="1"/>
      <c r="D809" s="1"/>
      <c r="E809" s="1"/>
    </row>
    <row r="810" spans="2:5" ht="15.75" customHeight="1">
      <c r="B810" s="1"/>
      <c r="C810" s="1"/>
      <c r="D810" s="1"/>
      <c r="E810" s="1"/>
    </row>
    <row r="811" spans="2:5" ht="15.75" customHeight="1">
      <c r="B811" s="1"/>
      <c r="C811" s="1"/>
      <c r="D811" s="1"/>
      <c r="E811" s="1"/>
    </row>
    <row r="812" spans="2:5" ht="15.75" customHeight="1">
      <c r="B812" s="1"/>
      <c r="C812" s="1"/>
      <c r="D812" s="1"/>
      <c r="E812" s="1"/>
    </row>
    <row r="813" spans="2:5" ht="15.75" customHeight="1">
      <c r="B813" s="1"/>
      <c r="C813" s="1"/>
      <c r="D813" s="1"/>
      <c r="E813" s="1"/>
    </row>
    <row r="814" spans="2:5" ht="15.75" customHeight="1">
      <c r="B814" s="1"/>
      <c r="C814" s="1"/>
      <c r="D814" s="1"/>
      <c r="E814" s="1"/>
    </row>
    <row r="815" spans="2:5" ht="15.75" customHeight="1">
      <c r="B815" s="1"/>
      <c r="C815" s="1"/>
      <c r="D815" s="1"/>
      <c r="E815" s="1"/>
    </row>
    <row r="816" spans="2:5" ht="15.75" customHeight="1">
      <c r="B816" s="1"/>
      <c r="C816" s="1"/>
      <c r="D816" s="1"/>
      <c r="E816" s="1"/>
    </row>
    <row r="817" spans="2:5" ht="15.75" customHeight="1">
      <c r="B817" s="1"/>
      <c r="C817" s="1"/>
      <c r="D817" s="1"/>
      <c r="E817" s="1"/>
    </row>
    <row r="818" spans="2:5" ht="15.75" customHeight="1">
      <c r="B818" s="1"/>
      <c r="C818" s="1"/>
      <c r="D818" s="1"/>
      <c r="E818" s="1"/>
    </row>
    <row r="819" spans="2:5" ht="15.75" customHeight="1">
      <c r="B819" s="1"/>
      <c r="C819" s="1"/>
      <c r="D819" s="1"/>
      <c r="E819" s="1"/>
    </row>
    <row r="820" spans="2:5" ht="15.75" customHeight="1">
      <c r="B820" s="1"/>
      <c r="C820" s="1"/>
      <c r="D820" s="1"/>
      <c r="E820" s="1"/>
    </row>
    <row r="821" spans="2:5" ht="15.75" customHeight="1">
      <c r="B821" s="1"/>
      <c r="C821" s="1"/>
      <c r="D821" s="1"/>
      <c r="E821" s="1"/>
    </row>
    <row r="822" spans="2:5" ht="15.75" customHeight="1">
      <c r="B822" s="1"/>
      <c r="C822" s="1"/>
      <c r="D822" s="1"/>
      <c r="E822" s="1"/>
    </row>
    <row r="823" spans="2:5" ht="15.75" customHeight="1">
      <c r="B823" s="1"/>
      <c r="C823" s="1"/>
      <c r="D823" s="1"/>
      <c r="E823" s="1"/>
    </row>
    <row r="824" spans="2:5" ht="15.75" customHeight="1">
      <c r="B824" s="1"/>
      <c r="C824" s="1"/>
      <c r="D824" s="1"/>
      <c r="E824" s="1"/>
    </row>
    <row r="825" spans="2:5" ht="15.75" customHeight="1">
      <c r="B825" s="1"/>
      <c r="C825" s="1"/>
      <c r="D825" s="1"/>
      <c r="E825" s="1"/>
    </row>
    <row r="826" spans="2:5" ht="15.75" customHeight="1">
      <c r="B826" s="1"/>
      <c r="C826" s="1"/>
      <c r="D826" s="1"/>
      <c r="E826" s="1"/>
    </row>
    <row r="827" spans="2:5" ht="15.75" customHeight="1">
      <c r="B827" s="1"/>
      <c r="C827" s="1"/>
      <c r="D827" s="1"/>
      <c r="E827" s="1"/>
    </row>
    <row r="828" spans="2:5" ht="15.75" customHeight="1">
      <c r="B828" s="1"/>
      <c r="C828" s="1"/>
      <c r="D828" s="1"/>
      <c r="E828" s="1"/>
    </row>
    <row r="829" spans="2:5" ht="15.75" customHeight="1">
      <c r="B829" s="1"/>
      <c r="C829" s="1"/>
      <c r="D829" s="1"/>
      <c r="E829" s="1"/>
    </row>
    <row r="830" spans="2:5" ht="15.75" customHeight="1">
      <c r="B830" s="1"/>
      <c r="C830" s="1"/>
      <c r="D830" s="1"/>
      <c r="E830" s="1"/>
    </row>
    <row r="831" spans="2:5" ht="15.75" customHeight="1">
      <c r="B831" s="1"/>
      <c r="C831" s="1"/>
      <c r="D831" s="1"/>
      <c r="E831" s="1"/>
    </row>
    <row r="832" spans="2:5" ht="15.75" customHeight="1">
      <c r="B832" s="1"/>
      <c r="C832" s="1"/>
      <c r="D832" s="1"/>
      <c r="E832" s="1"/>
    </row>
    <row r="833" spans="2:5" ht="15.75" customHeight="1">
      <c r="B833" s="1"/>
      <c r="C833" s="1"/>
      <c r="D833" s="1"/>
      <c r="E833" s="1"/>
    </row>
    <row r="834" spans="2:5" ht="15.75" customHeight="1">
      <c r="B834" s="1"/>
      <c r="C834" s="1"/>
      <c r="D834" s="1"/>
      <c r="E834" s="1"/>
    </row>
    <row r="835" spans="2:5" ht="15.75" customHeight="1">
      <c r="B835" s="1"/>
      <c r="C835" s="1"/>
      <c r="D835" s="1"/>
      <c r="E835" s="1"/>
    </row>
    <row r="836" spans="2:5" ht="15.75" customHeight="1">
      <c r="B836" s="1"/>
      <c r="C836" s="1"/>
      <c r="D836" s="1"/>
      <c r="E836" s="1"/>
    </row>
    <row r="837" spans="2:5" ht="15.75" customHeight="1">
      <c r="B837" s="1"/>
      <c r="C837" s="1"/>
      <c r="D837" s="1"/>
      <c r="E837" s="1"/>
    </row>
    <row r="838" spans="2:5" ht="15.75" customHeight="1">
      <c r="B838" s="1"/>
      <c r="C838" s="1"/>
      <c r="D838" s="1"/>
      <c r="E838" s="1"/>
    </row>
    <row r="839" spans="2:5" ht="15.75" customHeight="1">
      <c r="B839" s="1"/>
      <c r="C839" s="1"/>
      <c r="D839" s="1"/>
      <c r="E839" s="1"/>
    </row>
    <row r="840" spans="2:5" ht="15.75" customHeight="1">
      <c r="B840" s="1"/>
      <c r="C840" s="1"/>
      <c r="D840" s="1"/>
      <c r="E840" s="1"/>
    </row>
    <row r="841" spans="2:5" ht="15.75" customHeight="1">
      <c r="B841" s="1"/>
      <c r="C841" s="1"/>
      <c r="D841" s="1"/>
      <c r="E841" s="1"/>
    </row>
    <row r="842" spans="2:5" ht="15.75" customHeight="1">
      <c r="B842" s="1"/>
      <c r="C842" s="1"/>
      <c r="D842" s="1"/>
      <c r="E842" s="1"/>
    </row>
    <row r="843" spans="2:5" ht="15.75" customHeight="1">
      <c r="B843" s="1"/>
      <c r="C843" s="1"/>
      <c r="D843" s="1"/>
      <c r="E843" s="1"/>
    </row>
    <row r="844" spans="2:5" ht="15.75" customHeight="1">
      <c r="B844" s="1"/>
      <c r="C844" s="1"/>
      <c r="D844" s="1"/>
      <c r="E844" s="1"/>
    </row>
    <row r="845" spans="2:5" ht="15.75" customHeight="1">
      <c r="B845" s="1"/>
      <c r="C845" s="1"/>
      <c r="D845" s="1"/>
      <c r="E845" s="1"/>
    </row>
    <row r="846" spans="2:5" ht="15.75" customHeight="1">
      <c r="B846" s="1"/>
      <c r="C846" s="1"/>
      <c r="D846" s="1"/>
      <c r="E846" s="1"/>
    </row>
    <row r="847" spans="2:5" ht="15.75" customHeight="1">
      <c r="B847" s="1"/>
      <c r="C847" s="1"/>
      <c r="D847" s="1"/>
      <c r="E847" s="1"/>
    </row>
    <row r="848" spans="2:5" ht="15.75" customHeight="1">
      <c r="B848" s="1"/>
      <c r="C848" s="1"/>
      <c r="D848" s="1"/>
      <c r="E848" s="1"/>
    </row>
    <row r="849" spans="2:5" ht="15.75" customHeight="1">
      <c r="B849" s="1"/>
      <c r="C849" s="1"/>
      <c r="D849" s="1"/>
      <c r="E849" s="1"/>
    </row>
    <row r="850" spans="2:5" ht="15.75" customHeight="1">
      <c r="B850" s="1"/>
      <c r="C850" s="1"/>
      <c r="D850" s="1"/>
      <c r="E850" s="1"/>
    </row>
    <row r="851" spans="2:5" ht="15.75" customHeight="1">
      <c r="B851" s="1"/>
      <c r="C851" s="1"/>
      <c r="D851" s="1"/>
      <c r="E851" s="1"/>
    </row>
    <row r="852" spans="2:5" ht="15.75" customHeight="1">
      <c r="B852" s="1"/>
      <c r="C852" s="1"/>
      <c r="D852" s="1"/>
      <c r="E852" s="1"/>
    </row>
    <row r="853" spans="2:5" ht="15.75" customHeight="1">
      <c r="B853" s="1"/>
      <c r="C853" s="1"/>
      <c r="D853" s="1"/>
      <c r="E853" s="1"/>
    </row>
    <row r="854" spans="2:5" ht="15.75" customHeight="1">
      <c r="B854" s="1"/>
      <c r="C854" s="1"/>
      <c r="D854" s="1"/>
      <c r="E854" s="1"/>
    </row>
    <row r="855" spans="2:5" ht="15.75" customHeight="1">
      <c r="B855" s="1"/>
      <c r="C855" s="1"/>
      <c r="D855" s="1"/>
      <c r="E855" s="1"/>
    </row>
    <row r="856" spans="2:5" ht="15.75" customHeight="1">
      <c r="B856" s="1"/>
      <c r="C856" s="1"/>
      <c r="D856" s="1"/>
      <c r="E856" s="1"/>
    </row>
    <row r="857" spans="2:5" ht="15.75" customHeight="1">
      <c r="B857" s="1"/>
      <c r="C857" s="1"/>
      <c r="D857" s="1"/>
      <c r="E857" s="1"/>
    </row>
    <row r="858" spans="2:5" ht="15.75" customHeight="1">
      <c r="B858" s="1"/>
      <c r="C858" s="1"/>
      <c r="D858" s="1"/>
      <c r="E858" s="1"/>
    </row>
    <row r="859" spans="2:5" ht="15.75" customHeight="1">
      <c r="B859" s="1"/>
      <c r="C859" s="1"/>
      <c r="D859" s="1"/>
      <c r="E859" s="1"/>
    </row>
    <row r="860" spans="2:5" ht="15.75" customHeight="1">
      <c r="B860" s="1"/>
      <c r="C860" s="1"/>
      <c r="D860" s="1"/>
      <c r="E860" s="1"/>
    </row>
    <row r="861" spans="2:5" ht="15.75" customHeight="1">
      <c r="B861" s="1"/>
      <c r="C861" s="1"/>
      <c r="D861" s="1"/>
      <c r="E861" s="1"/>
    </row>
    <row r="862" spans="2:5" ht="15.75" customHeight="1">
      <c r="B862" s="1"/>
      <c r="C862" s="1"/>
      <c r="D862" s="1"/>
      <c r="E862" s="1"/>
    </row>
    <row r="863" spans="2:5" ht="15.75" customHeight="1">
      <c r="B863" s="1"/>
      <c r="C863" s="1"/>
      <c r="D863" s="1"/>
      <c r="E863" s="1"/>
    </row>
    <row r="864" spans="2:5" ht="15.75" customHeight="1">
      <c r="B864" s="1"/>
      <c r="C864" s="1"/>
      <c r="D864" s="1"/>
      <c r="E864" s="1"/>
    </row>
    <row r="865" spans="2:5" ht="15.75" customHeight="1">
      <c r="B865" s="1"/>
      <c r="C865" s="1"/>
      <c r="D865" s="1"/>
      <c r="E865" s="1"/>
    </row>
    <row r="866" spans="2:5" ht="15.75" customHeight="1">
      <c r="B866" s="1"/>
      <c r="C866" s="1"/>
      <c r="D866" s="1"/>
      <c r="E866" s="1"/>
    </row>
    <row r="867" spans="2:5" ht="15.75" customHeight="1">
      <c r="B867" s="1"/>
      <c r="C867" s="1"/>
      <c r="D867" s="1"/>
      <c r="E867" s="1"/>
    </row>
    <row r="868" spans="2:5" ht="15.75" customHeight="1">
      <c r="B868" s="1"/>
      <c r="C868" s="1"/>
      <c r="D868" s="1"/>
      <c r="E868" s="1"/>
    </row>
    <row r="869" spans="2:5" ht="15.75" customHeight="1">
      <c r="B869" s="1"/>
      <c r="C869" s="1"/>
      <c r="D869" s="1"/>
      <c r="E869" s="1"/>
    </row>
    <row r="870" spans="2:5" ht="15.75" customHeight="1">
      <c r="B870" s="1"/>
      <c r="C870" s="1"/>
      <c r="D870" s="1"/>
      <c r="E870" s="1"/>
    </row>
    <row r="871" spans="2:5" ht="15.75" customHeight="1">
      <c r="B871" s="1"/>
      <c r="C871" s="1"/>
      <c r="D871" s="1"/>
      <c r="E871" s="1"/>
    </row>
    <row r="872" spans="2:5" ht="15.75" customHeight="1">
      <c r="B872" s="1"/>
      <c r="C872" s="1"/>
      <c r="D872" s="1"/>
      <c r="E872" s="1"/>
    </row>
    <row r="873" spans="2:5" ht="15.75" customHeight="1">
      <c r="B873" s="1"/>
      <c r="C873" s="1"/>
      <c r="D873" s="1"/>
      <c r="E873" s="1"/>
    </row>
    <row r="874" spans="2:5" ht="15.75" customHeight="1">
      <c r="B874" s="1"/>
      <c r="C874" s="1"/>
      <c r="D874" s="1"/>
      <c r="E874" s="1"/>
    </row>
    <row r="875" spans="2:5" ht="15.75" customHeight="1">
      <c r="B875" s="1"/>
      <c r="C875" s="1"/>
      <c r="D875" s="1"/>
      <c r="E875" s="1"/>
    </row>
    <row r="876" spans="2:5" ht="15.75" customHeight="1">
      <c r="B876" s="1"/>
      <c r="C876" s="1"/>
      <c r="D876" s="1"/>
      <c r="E876" s="1"/>
    </row>
    <row r="877" spans="2:5" ht="15.75" customHeight="1">
      <c r="B877" s="1"/>
      <c r="C877" s="1"/>
      <c r="D877" s="1"/>
      <c r="E877" s="1"/>
    </row>
    <row r="878" spans="2:5" ht="15.75" customHeight="1">
      <c r="B878" s="1"/>
      <c r="C878" s="1"/>
      <c r="D878" s="1"/>
      <c r="E878" s="1"/>
    </row>
    <row r="879" spans="2:5" ht="15.75" customHeight="1">
      <c r="B879" s="1"/>
      <c r="C879" s="1"/>
      <c r="D879" s="1"/>
      <c r="E879" s="1"/>
    </row>
    <row r="880" spans="2:5" ht="15.75" customHeight="1">
      <c r="B880" s="1"/>
      <c r="C880" s="1"/>
      <c r="D880" s="1"/>
      <c r="E880" s="1"/>
    </row>
    <row r="881" spans="2:5" ht="15.75" customHeight="1">
      <c r="B881" s="1"/>
      <c r="C881" s="1"/>
      <c r="D881" s="1"/>
      <c r="E881" s="1"/>
    </row>
    <row r="882" spans="2:5" ht="15.75" customHeight="1">
      <c r="B882" s="1"/>
      <c r="C882" s="1"/>
      <c r="D882" s="1"/>
      <c r="E882" s="1"/>
    </row>
    <row r="883" spans="2:5" ht="15.75" customHeight="1">
      <c r="B883" s="1"/>
      <c r="C883" s="1"/>
      <c r="D883" s="1"/>
      <c r="E883" s="1"/>
    </row>
    <row r="884" spans="2:5" ht="15.75" customHeight="1">
      <c r="B884" s="1"/>
      <c r="C884" s="1"/>
      <c r="D884" s="1"/>
      <c r="E884" s="1"/>
    </row>
    <row r="885" spans="2:5" ht="15.75" customHeight="1">
      <c r="B885" s="1"/>
      <c r="C885" s="1"/>
      <c r="D885" s="1"/>
      <c r="E885" s="1"/>
    </row>
    <row r="886" spans="2:5" ht="15.75" customHeight="1">
      <c r="B886" s="1"/>
      <c r="C886" s="1"/>
      <c r="D886" s="1"/>
      <c r="E886" s="1"/>
    </row>
    <row r="887" spans="2:5" ht="15.75" customHeight="1">
      <c r="B887" s="1"/>
      <c r="C887" s="1"/>
      <c r="D887" s="1"/>
      <c r="E887" s="1"/>
    </row>
    <row r="888" spans="2:5" ht="15.75" customHeight="1">
      <c r="B888" s="1"/>
      <c r="C888" s="1"/>
      <c r="D888" s="1"/>
      <c r="E888" s="1"/>
    </row>
    <row r="889" spans="2:5" ht="15.75" customHeight="1">
      <c r="B889" s="1"/>
      <c r="C889" s="1"/>
      <c r="D889" s="1"/>
      <c r="E889" s="1"/>
    </row>
    <row r="890" spans="2:5" ht="15.75" customHeight="1">
      <c r="B890" s="1"/>
      <c r="C890" s="1"/>
      <c r="D890" s="1"/>
      <c r="E890" s="1"/>
    </row>
    <row r="891" spans="2:5" ht="15.75" customHeight="1">
      <c r="B891" s="1"/>
      <c r="C891" s="1"/>
      <c r="D891" s="1"/>
      <c r="E891" s="1"/>
    </row>
    <row r="892" spans="2:5" ht="15.75" customHeight="1">
      <c r="B892" s="1"/>
      <c r="C892" s="1"/>
      <c r="D892" s="1"/>
      <c r="E892" s="1"/>
    </row>
    <row r="893" spans="2:5" ht="15.75" customHeight="1">
      <c r="B893" s="1"/>
      <c r="C893" s="1"/>
      <c r="D893" s="1"/>
      <c r="E893" s="1"/>
    </row>
    <row r="894" spans="2:5" ht="15.75" customHeight="1">
      <c r="B894" s="1"/>
      <c r="C894" s="1"/>
      <c r="D894" s="1"/>
      <c r="E894" s="1"/>
    </row>
    <row r="895" spans="2:5" ht="15.75" customHeight="1">
      <c r="B895" s="1"/>
      <c r="C895" s="1"/>
      <c r="D895" s="1"/>
      <c r="E895" s="1"/>
    </row>
    <row r="896" spans="2:5" ht="15.75" customHeight="1">
      <c r="B896" s="1"/>
      <c r="C896" s="1"/>
      <c r="D896" s="1"/>
      <c r="E896" s="1"/>
    </row>
    <row r="897" spans="2:5" ht="15.75" customHeight="1">
      <c r="B897" s="1"/>
      <c r="C897" s="1"/>
      <c r="D897" s="1"/>
      <c r="E897" s="1"/>
    </row>
    <row r="898" spans="2:5" ht="15.75" customHeight="1">
      <c r="B898" s="1"/>
      <c r="C898" s="1"/>
      <c r="D898" s="1"/>
      <c r="E898" s="1"/>
    </row>
    <row r="899" spans="2:5" ht="15.75" customHeight="1">
      <c r="B899" s="1"/>
      <c r="C899" s="1"/>
      <c r="D899" s="1"/>
      <c r="E899" s="1"/>
    </row>
    <row r="900" spans="2:5" ht="15.75" customHeight="1">
      <c r="B900" s="1"/>
      <c r="C900" s="1"/>
      <c r="D900" s="1"/>
      <c r="E900" s="1"/>
    </row>
    <row r="901" spans="2:5" ht="15.75" customHeight="1">
      <c r="B901" s="1"/>
      <c r="C901" s="1"/>
      <c r="D901" s="1"/>
      <c r="E901" s="1"/>
    </row>
    <row r="902" spans="2:5" ht="15.75" customHeight="1">
      <c r="B902" s="1"/>
      <c r="C902" s="1"/>
      <c r="D902" s="1"/>
      <c r="E902" s="1"/>
    </row>
    <row r="903" spans="2:5" ht="15.75" customHeight="1">
      <c r="B903" s="1"/>
      <c r="C903" s="1"/>
      <c r="D903" s="1"/>
      <c r="E903" s="1"/>
    </row>
    <row r="904" spans="2:5" ht="15.75" customHeight="1">
      <c r="B904" s="1"/>
      <c r="C904" s="1"/>
      <c r="D904" s="1"/>
      <c r="E904" s="1"/>
    </row>
    <row r="905" spans="2:5" ht="15.75" customHeight="1">
      <c r="B905" s="1"/>
      <c r="C905" s="1"/>
      <c r="D905" s="1"/>
      <c r="E905" s="1"/>
    </row>
    <row r="906" spans="2:5" ht="15.75" customHeight="1">
      <c r="B906" s="1"/>
      <c r="C906" s="1"/>
      <c r="D906" s="1"/>
      <c r="E906" s="1"/>
    </row>
    <row r="907" spans="2:5" ht="15.75" customHeight="1">
      <c r="B907" s="1"/>
      <c r="C907" s="1"/>
      <c r="D907" s="1"/>
      <c r="E907" s="1"/>
    </row>
    <row r="908" spans="2:5" ht="15.75" customHeight="1">
      <c r="B908" s="1"/>
      <c r="C908" s="1"/>
      <c r="D908" s="1"/>
      <c r="E908" s="1"/>
    </row>
    <row r="909" spans="2:5" ht="15.75" customHeight="1">
      <c r="B909" s="1"/>
      <c r="C909" s="1"/>
      <c r="D909" s="1"/>
      <c r="E909" s="1"/>
    </row>
    <row r="910" spans="2:5" ht="15.75" customHeight="1">
      <c r="B910" s="1"/>
      <c r="C910" s="1"/>
      <c r="D910" s="1"/>
      <c r="E910" s="1"/>
    </row>
    <row r="911" spans="2:5" ht="15.75" customHeight="1">
      <c r="B911" s="1"/>
      <c r="C911" s="1"/>
      <c r="D911" s="1"/>
      <c r="E911" s="1"/>
    </row>
    <row r="912" spans="2:5" ht="15.75" customHeight="1">
      <c r="B912" s="1"/>
      <c r="C912" s="1"/>
      <c r="D912" s="1"/>
      <c r="E912" s="1"/>
    </row>
    <row r="913" spans="2:5" ht="15.75" customHeight="1">
      <c r="B913" s="1"/>
      <c r="C913" s="1"/>
      <c r="D913" s="1"/>
      <c r="E913" s="1"/>
    </row>
    <row r="914" spans="2:5" ht="15.75" customHeight="1">
      <c r="B914" s="1"/>
      <c r="C914" s="1"/>
      <c r="D914" s="1"/>
      <c r="E914" s="1"/>
    </row>
    <row r="915" spans="2:5" ht="15.75" customHeight="1">
      <c r="B915" s="1"/>
      <c r="C915" s="1"/>
      <c r="D915" s="1"/>
      <c r="E915" s="1"/>
    </row>
    <row r="916" spans="2:5" ht="15.75" customHeight="1">
      <c r="B916" s="1"/>
      <c r="C916" s="1"/>
      <c r="D916" s="1"/>
      <c r="E916" s="1"/>
    </row>
    <row r="917" spans="2:5" ht="15.75" customHeight="1">
      <c r="B917" s="1"/>
      <c r="C917" s="1"/>
      <c r="D917" s="1"/>
      <c r="E917" s="1"/>
    </row>
    <row r="918" spans="2:5" ht="15.75" customHeight="1">
      <c r="B918" s="1"/>
      <c r="C918" s="1"/>
      <c r="D918" s="1"/>
      <c r="E918" s="1"/>
    </row>
    <row r="919" spans="2:5" ht="15.75" customHeight="1">
      <c r="B919" s="1"/>
      <c r="C919" s="1"/>
      <c r="D919" s="1"/>
      <c r="E919" s="1"/>
    </row>
    <row r="920" spans="2:5" ht="15.75" customHeight="1">
      <c r="B920" s="1"/>
      <c r="C920" s="1"/>
      <c r="D920" s="1"/>
      <c r="E920" s="1"/>
    </row>
    <row r="921" spans="2:5" ht="15.75" customHeight="1">
      <c r="B921" s="1"/>
      <c r="C921" s="1"/>
      <c r="D921" s="1"/>
      <c r="E921" s="1"/>
    </row>
    <row r="922" spans="2:5" ht="15.75" customHeight="1">
      <c r="B922" s="1"/>
      <c r="C922" s="1"/>
      <c r="D922" s="1"/>
      <c r="E922" s="1"/>
    </row>
    <row r="923" spans="2:5" ht="15.75" customHeight="1">
      <c r="B923" s="1"/>
      <c r="C923" s="1"/>
      <c r="D923" s="1"/>
      <c r="E923" s="1"/>
    </row>
    <row r="924" spans="2:5" ht="15.75" customHeight="1">
      <c r="B924" s="1"/>
      <c r="C924" s="1"/>
      <c r="D924" s="1"/>
      <c r="E924" s="1"/>
    </row>
    <row r="925" spans="2:5" ht="15.75" customHeight="1">
      <c r="B925" s="1"/>
      <c r="C925" s="1"/>
      <c r="D925" s="1"/>
      <c r="E925" s="1"/>
    </row>
    <row r="926" spans="2:5" ht="15.75" customHeight="1">
      <c r="B926" s="1"/>
      <c r="C926" s="1"/>
      <c r="D926" s="1"/>
      <c r="E926" s="1"/>
    </row>
    <row r="927" spans="2:5" ht="15.75" customHeight="1">
      <c r="B927" s="1"/>
      <c r="C927" s="1"/>
      <c r="D927" s="1"/>
      <c r="E927" s="1"/>
    </row>
    <row r="928" spans="2:5" ht="15.75" customHeight="1">
      <c r="B928" s="1"/>
      <c r="C928" s="1"/>
      <c r="D928" s="1"/>
      <c r="E928" s="1"/>
    </row>
    <row r="929" spans="2:5" ht="15.75" customHeight="1">
      <c r="B929" s="1"/>
      <c r="C929" s="1"/>
      <c r="D929" s="1"/>
      <c r="E929" s="1"/>
    </row>
    <row r="930" spans="2:5" ht="15.75" customHeight="1">
      <c r="B930" s="1"/>
      <c r="C930" s="1"/>
      <c r="D930" s="1"/>
      <c r="E930" s="1"/>
    </row>
    <row r="931" spans="2:5" ht="15.75" customHeight="1">
      <c r="B931" s="1"/>
      <c r="C931" s="1"/>
      <c r="D931" s="1"/>
      <c r="E931" s="1"/>
    </row>
    <row r="932" spans="2:5" ht="15.75" customHeight="1">
      <c r="B932" s="1"/>
      <c r="C932" s="1"/>
      <c r="D932" s="1"/>
      <c r="E932" s="1"/>
    </row>
    <row r="933" spans="2:5" ht="15.75" customHeight="1">
      <c r="B933" s="1"/>
      <c r="C933" s="1"/>
      <c r="D933" s="1"/>
      <c r="E933" s="1"/>
    </row>
    <row r="934" spans="2:5" ht="15.75" customHeight="1">
      <c r="B934" s="1"/>
      <c r="C934" s="1"/>
      <c r="D934" s="1"/>
      <c r="E934" s="1"/>
    </row>
    <row r="935" spans="2:5" ht="15.75" customHeight="1">
      <c r="B935" s="1"/>
      <c r="C935" s="1"/>
      <c r="D935" s="1"/>
      <c r="E935" s="1"/>
    </row>
    <row r="936" spans="2:5" ht="15.75" customHeight="1">
      <c r="B936" s="1"/>
      <c r="C936" s="1"/>
      <c r="D936" s="1"/>
      <c r="E936" s="1"/>
    </row>
    <row r="937" spans="2:5" ht="15.75" customHeight="1">
      <c r="B937" s="1"/>
      <c r="C937" s="1"/>
      <c r="D937" s="1"/>
      <c r="E937" s="1"/>
    </row>
    <row r="938" spans="2:5" ht="15.75" customHeight="1">
      <c r="B938" s="1"/>
      <c r="C938" s="1"/>
      <c r="D938" s="1"/>
      <c r="E938" s="1"/>
    </row>
    <row r="939" spans="2:5" ht="15.75" customHeight="1">
      <c r="B939" s="1"/>
      <c r="C939" s="1"/>
      <c r="D939" s="1"/>
      <c r="E939" s="1"/>
    </row>
    <row r="940" spans="2:5" ht="15.75" customHeight="1">
      <c r="B940" s="1"/>
      <c r="C940" s="1"/>
      <c r="D940" s="1"/>
      <c r="E940" s="1"/>
    </row>
    <row r="941" spans="2:5" ht="15.75" customHeight="1">
      <c r="B941" s="1"/>
      <c r="C941" s="1"/>
      <c r="D941" s="1"/>
      <c r="E941" s="1"/>
    </row>
    <row r="942" spans="2:5" ht="15.75" customHeight="1">
      <c r="B942" s="1"/>
      <c r="C942" s="1"/>
      <c r="D942" s="1"/>
      <c r="E942" s="1"/>
    </row>
    <row r="943" spans="2:5" ht="15.75" customHeight="1">
      <c r="B943" s="1"/>
      <c r="C943" s="1"/>
      <c r="D943" s="1"/>
      <c r="E943" s="1"/>
    </row>
    <row r="944" spans="2:5" ht="15.75" customHeight="1">
      <c r="B944" s="1"/>
      <c r="C944" s="1"/>
      <c r="D944" s="1"/>
      <c r="E944" s="1"/>
    </row>
    <row r="945" spans="2:5" ht="15.75" customHeight="1">
      <c r="B945" s="1"/>
      <c r="C945" s="1"/>
      <c r="D945" s="1"/>
      <c r="E945" s="1"/>
    </row>
    <row r="946" spans="2:5" ht="15.75" customHeight="1">
      <c r="B946" s="1"/>
      <c r="C946" s="1"/>
      <c r="D946" s="1"/>
      <c r="E946" s="1"/>
    </row>
    <row r="947" spans="2:5" ht="15.75" customHeight="1">
      <c r="B947" s="1"/>
      <c r="C947" s="1"/>
      <c r="D947" s="1"/>
      <c r="E947" s="1"/>
    </row>
    <row r="948" spans="2:5" ht="15.75" customHeight="1">
      <c r="B948" s="1"/>
      <c r="C948" s="1"/>
      <c r="D948" s="1"/>
      <c r="E948" s="1"/>
    </row>
    <row r="949" spans="2:5" ht="15.75" customHeight="1">
      <c r="B949" s="1"/>
      <c r="C949" s="1"/>
      <c r="D949" s="1"/>
      <c r="E949" s="1"/>
    </row>
    <row r="950" spans="2:5" ht="15.75" customHeight="1">
      <c r="B950" s="1"/>
      <c r="C950" s="1"/>
      <c r="D950" s="1"/>
      <c r="E950" s="1"/>
    </row>
    <row r="951" spans="2:5" ht="15.75" customHeight="1">
      <c r="B951" s="1"/>
      <c r="C951" s="1"/>
      <c r="D951" s="1"/>
      <c r="E951" s="1"/>
    </row>
    <row r="952" spans="2:5" ht="15.75" customHeight="1">
      <c r="B952" s="1"/>
      <c r="C952" s="1"/>
      <c r="D952" s="1"/>
      <c r="E952" s="1"/>
    </row>
    <row r="953" spans="2:5" ht="15.75" customHeight="1">
      <c r="B953" s="1"/>
      <c r="C953" s="1"/>
      <c r="D953" s="1"/>
      <c r="E953" s="1"/>
    </row>
    <row r="954" spans="2:5" ht="15.75" customHeight="1">
      <c r="B954" s="1"/>
      <c r="C954" s="1"/>
      <c r="D954" s="1"/>
      <c r="E954" s="1"/>
    </row>
    <row r="955" spans="2:5" ht="15.75" customHeight="1">
      <c r="B955" s="1"/>
      <c r="C955" s="1"/>
      <c r="D955" s="1"/>
      <c r="E955" s="1"/>
    </row>
    <row r="956" spans="2:5" ht="15.75" customHeight="1">
      <c r="B956" s="1"/>
      <c r="C956" s="1"/>
      <c r="D956" s="1"/>
      <c r="E956" s="1"/>
    </row>
    <row r="957" spans="2:5" ht="15.75" customHeight="1">
      <c r="B957" s="1"/>
      <c r="C957" s="1"/>
      <c r="D957" s="1"/>
      <c r="E957" s="1"/>
    </row>
    <row r="958" spans="2:5" ht="15.75" customHeight="1">
      <c r="B958" s="1"/>
      <c r="C958" s="1"/>
      <c r="D958" s="1"/>
      <c r="E958" s="1"/>
    </row>
    <row r="959" spans="2:5" ht="15.75" customHeight="1">
      <c r="B959" s="1"/>
      <c r="C959" s="1"/>
      <c r="D959" s="1"/>
      <c r="E959" s="1"/>
    </row>
    <row r="960" spans="2:5" ht="15.75" customHeight="1">
      <c r="B960" s="1"/>
      <c r="C960" s="1"/>
      <c r="D960" s="1"/>
      <c r="E960" s="1"/>
    </row>
    <row r="961" spans="2:5" ht="15.75" customHeight="1">
      <c r="B961" s="1"/>
      <c r="C961" s="1"/>
      <c r="D961" s="1"/>
      <c r="E961" s="1"/>
    </row>
    <row r="962" spans="2:5" ht="15.75" customHeight="1">
      <c r="B962" s="1"/>
      <c r="C962" s="1"/>
      <c r="D962" s="1"/>
      <c r="E962" s="1"/>
    </row>
    <row r="963" spans="2:5" ht="15.75" customHeight="1">
      <c r="B963" s="1"/>
      <c r="C963" s="1"/>
      <c r="D963" s="1"/>
      <c r="E963" s="1"/>
    </row>
    <row r="964" spans="2:5" ht="15.75" customHeight="1">
      <c r="B964" s="1"/>
      <c r="C964" s="1"/>
      <c r="D964" s="1"/>
      <c r="E964" s="1"/>
    </row>
    <row r="965" spans="2:5" ht="15.75" customHeight="1">
      <c r="B965" s="1"/>
      <c r="C965" s="1"/>
      <c r="D965" s="1"/>
      <c r="E965" s="1"/>
    </row>
    <row r="966" spans="2:5" ht="15.75" customHeight="1">
      <c r="B966" s="1"/>
      <c r="C966" s="1"/>
      <c r="D966" s="1"/>
      <c r="E966" s="1"/>
    </row>
    <row r="967" spans="2:5" ht="15.75" customHeight="1">
      <c r="B967" s="1"/>
      <c r="C967" s="1"/>
      <c r="D967" s="1"/>
      <c r="E967" s="1"/>
    </row>
    <row r="968" spans="2:5" ht="15.75" customHeight="1">
      <c r="B968" s="1"/>
      <c r="C968" s="1"/>
      <c r="D968" s="1"/>
      <c r="E968" s="1"/>
    </row>
    <row r="969" spans="2:5" ht="15.75" customHeight="1">
      <c r="B969" s="1"/>
      <c r="C969" s="1"/>
      <c r="D969" s="1"/>
      <c r="E969" s="1"/>
    </row>
    <row r="970" spans="2:5" ht="15.75" customHeight="1">
      <c r="B970" s="1"/>
      <c r="C970" s="1"/>
      <c r="D970" s="1"/>
      <c r="E970" s="1"/>
    </row>
    <row r="971" spans="2:5" ht="15.75" customHeight="1">
      <c r="B971" s="1"/>
      <c r="C971" s="1"/>
      <c r="D971" s="1"/>
      <c r="E971" s="1"/>
    </row>
    <row r="972" spans="2:5" ht="15.75" customHeight="1">
      <c r="B972" s="1"/>
      <c r="C972" s="1"/>
      <c r="D972" s="1"/>
      <c r="E972" s="1"/>
    </row>
    <row r="973" spans="2:5" ht="15.75" customHeight="1">
      <c r="B973" s="1"/>
      <c r="C973" s="1"/>
      <c r="D973" s="1"/>
      <c r="E973" s="1"/>
    </row>
    <row r="974" spans="2:5" ht="15.75" customHeight="1">
      <c r="B974" s="1"/>
      <c r="C974" s="1"/>
      <c r="D974" s="1"/>
      <c r="E974" s="1"/>
    </row>
    <row r="975" spans="2:5" ht="15.75" customHeight="1">
      <c r="B975" s="1"/>
      <c r="C975" s="1"/>
      <c r="D975" s="1"/>
      <c r="E975" s="1"/>
    </row>
    <row r="976" spans="2:5" ht="15.75" customHeight="1">
      <c r="B976" s="1"/>
      <c r="C976" s="1"/>
      <c r="D976" s="1"/>
      <c r="E976" s="1"/>
    </row>
    <row r="977" spans="2:5" ht="15.75" customHeight="1">
      <c r="B977" s="1"/>
      <c r="C977" s="1"/>
      <c r="D977" s="1"/>
      <c r="E977" s="1"/>
    </row>
    <row r="978" spans="2:5" ht="15.75" customHeight="1">
      <c r="B978" s="1"/>
      <c r="C978" s="1"/>
      <c r="D978" s="1"/>
      <c r="E978" s="1"/>
    </row>
    <row r="979" spans="2:5" ht="15.75" customHeight="1">
      <c r="B979" s="1"/>
      <c r="C979" s="1"/>
      <c r="D979" s="1"/>
      <c r="E979" s="1"/>
    </row>
    <row r="980" spans="2:5" ht="15.75" customHeight="1">
      <c r="B980" s="1"/>
      <c r="C980" s="1"/>
      <c r="D980" s="1"/>
      <c r="E980" s="1"/>
    </row>
    <row r="981" spans="2:5" ht="15.75" customHeight="1">
      <c r="B981" s="1"/>
      <c r="C981" s="1"/>
      <c r="D981" s="1"/>
      <c r="E981" s="1"/>
    </row>
    <row r="982" spans="2:5" ht="15.75" customHeight="1">
      <c r="B982" s="1"/>
      <c r="C982" s="1"/>
      <c r="D982" s="1"/>
      <c r="E982" s="1"/>
    </row>
    <row r="983" spans="2:5" ht="15.75" customHeight="1">
      <c r="B983" s="1"/>
      <c r="C983" s="1"/>
      <c r="D983" s="1"/>
      <c r="E983" s="1"/>
    </row>
    <row r="984" spans="2:5" ht="15.75" customHeight="1">
      <c r="B984" s="1"/>
      <c r="C984" s="1"/>
      <c r="D984" s="1"/>
      <c r="E984" s="1"/>
    </row>
    <row r="985" spans="2:5" ht="15.75" customHeight="1">
      <c r="B985" s="1"/>
      <c r="C985" s="1"/>
      <c r="D985" s="1"/>
      <c r="E985" s="1"/>
    </row>
    <row r="986" spans="2:5" ht="15.75" customHeight="1">
      <c r="B986" s="1"/>
      <c r="C986" s="1"/>
      <c r="D986" s="1"/>
      <c r="E986" s="1"/>
    </row>
    <row r="987" spans="2:5" ht="15.75" customHeight="1">
      <c r="B987" s="1"/>
      <c r="C987" s="1"/>
      <c r="D987" s="1"/>
      <c r="E987" s="1"/>
    </row>
    <row r="988" spans="2:5" ht="15.75" customHeight="1">
      <c r="B988" s="1"/>
      <c r="C988" s="1"/>
      <c r="D988" s="1"/>
      <c r="E988" s="1"/>
    </row>
    <row r="989" spans="2:5" ht="15.75" customHeight="1">
      <c r="B989" s="1"/>
      <c r="C989" s="1"/>
      <c r="D989" s="1"/>
      <c r="E989" s="1"/>
    </row>
    <row r="990" spans="2:5" ht="15.75" customHeight="1">
      <c r="B990" s="1"/>
      <c r="C990" s="1"/>
      <c r="D990" s="1"/>
      <c r="E990" s="1"/>
    </row>
    <row r="991" spans="2:5" ht="15.75" customHeight="1">
      <c r="B991" s="1"/>
      <c r="C991" s="1"/>
      <c r="D991" s="1"/>
      <c r="E991" s="1"/>
    </row>
    <row r="992" spans="2:5" ht="15.75" customHeight="1">
      <c r="B992" s="1"/>
      <c r="C992" s="1"/>
      <c r="D992" s="1"/>
      <c r="E992" s="1"/>
    </row>
    <row r="993" spans="2:5" ht="15.75" customHeight="1">
      <c r="B993" s="1"/>
      <c r="C993" s="1"/>
      <c r="D993" s="1"/>
      <c r="E993" s="1"/>
    </row>
    <row r="994" spans="2:5" ht="15.75" customHeight="1">
      <c r="B994" s="1"/>
      <c r="C994" s="1"/>
      <c r="D994" s="1"/>
      <c r="E994" s="1"/>
    </row>
    <row r="995" spans="2:5" ht="15.75" customHeight="1">
      <c r="B995" s="1"/>
      <c r="C995" s="1"/>
      <c r="D995" s="1"/>
      <c r="E995" s="1"/>
    </row>
    <row r="996" spans="2:5" ht="15.75" customHeight="1">
      <c r="B996" s="1"/>
      <c r="C996" s="1"/>
      <c r="D996" s="1"/>
      <c r="E996" s="1"/>
    </row>
    <row r="997" spans="2:5" ht="15.75" customHeight="1">
      <c r="B997" s="1"/>
      <c r="C997" s="1"/>
      <c r="D997" s="1"/>
      <c r="E997" s="1"/>
    </row>
    <row r="998" spans="2:5" ht="15.75" customHeight="1">
      <c r="B998" s="1"/>
      <c r="C998" s="1"/>
      <c r="D998" s="1"/>
      <c r="E998" s="1"/>
    </row>
    <row r="999" spans="2:5" ht="15.75" customHeight="1">
      <c r="B999" s="1"/>
      <c r="C999" s="1"/>
      <c r="D999" s="1"/>
      <c r="E999" s="1"/>
    </row>
    <row r="1000" spans="2:5" ht="15.75" customHeight="1">
      <c r="B1000" s="1"/>
      <c r="C1000" s="1"/>
      <c r="D1000" s="1"/>
      <c r="E1000" s="1"/>
    </row>
  </sheetData>
  <mergeCells count="21">
    <mergeCell ref="B29:B30"/>
    <mergeCell ref="C29:C30"/>
    <mergeCell ref="E29:E30"/>
    <mergeCell ref="B17:B19"/>
    <mergeCell ref="C17:C19"/>
    <mergeCell ref="E17:E19"/>
    <mergeCell ref="B22:B23"/>
    <mergeCell ref="C22:C23"/>
    <mergeCell ref="D22:D23"/>
    <mergeCell ref="E22:E23"/>
    <mergeCell ref="B13:B16"/>
    <mergeCell ref="C13:C16"/>
    <mergeCell ref="B24:B25"/>
    <mergeCell ref="C24:C25"/>
    <mergeCell ref="B26:B27"/>
    <mergeCell ref="C26:C27"/>
    <mergeCell ref="B2:B3"/>
    <mergeCell ref="C2:E3"/>
    <mergeCell ref="C4:E4"/>
    <mergeCell ref="B11:B12"/>
    <mergeCell ref="C11:C12"/>
  </mergeCells>
  <pageMargins left="0.25" right="0.25" top="0.5" bottom="0.5" header="0" footer="0"/>
  <pageSetup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pageSetUpPr fitToPage="1"/>
  </sheetPr>
  <dimension ref="A1:AI1000"/>
  <sheetViews>
    <sheetView workbookViewId="0">
      <selection activeCell="D15" sqref="D15"/>
    </sheetView>
  </sheetViews>
  <sheetFormatPr defaultColWidth="11.25" defaultRowHeight="15" customHeight="1"/>
  <cols>
    <col min="1" max="1" width="2.875" style="1" customWidth="1"/>
    <col min="2" max="2" width="12.125" customWidth="1"/>
    <col min="3" max="3" width="64.125" customWidth="1"/>
    <col min="4" max="4" width="14.125" customWidth="1"/>
    <col min="5" max="5" width="13.125" customWidth="1"/>
    <col min="6" max="6" width="12.625" customWidth="1"/>
    <col min="7" max="7" width="14" customWidth="1"/>
    <col min="8" max="10" width="12.625" customWidth="1"/>
    <col min="11" max="11" width="14.125" customWidth="1"/>
    <col min="12" max="23" width="13.875" customWidth="1"/>
    <col min="24" max="25" width="9" customWidth="1"/>
    <col min="26" max="26" width="9" style="1" customWidth="1"/>
    <col min="27" max="29" width="9" customWidth="1"/>
    <col min="30" max="30" width="9" style="1" customWidth="1"/>
    <col min="31" max="33" width="9" customWidth="1"/>
    <col min="34" max="34" width="9" style="1" customWidth="1"/>
    <col min="35" max="35" width="9" customWidth="1"/>
  </cols>
  <sheetData>
    <row r="1" spans="2:35" ht="12" customHeight="1">
      <c r="B1" s="1"/>
      <c r="C1" s="1"/>
      <c r="D1" s="1"/>
      <c r="E1" s="1"/>
      <c r="F1" s="1"/>
      <c r="G1" s="1"/>
      <c r="H1" s="1"/>
      <c r="I1" s="1"/>
      <c r="J1" s="1"/>
      <c r="K1" s="1"/>
      <c r="L1" s="1"/>
      <c r="M1" s="1"/>
      <c r="N1" s="1"/>
      <c r="O1" s="1"/>
      <c r="P1" s="1"/>
      <c r="Q1" s="1"/>
      <c r="R1" s="1"/>
      <c r="S1" s="1"/>
      <c r="T1" s="1"/>
      <c r="U1" s="1"/>
      <c r="V1" s="1"/>
      <c r="W1" s="1"/>
      <c r="X1" s="1"/>
      <c r="Y1" s="1"/>
      <c r="AA1" s="1"/>
      <c r="AB1" s="1"/>
      <c r="AC1" s="1"/>
      <c r="AE1" s="1"/>
      <c r="AF1" s="1"/>
      <c r="AG1" s="1"/>
      <c r="AI1" s="1"/>
    </row>
    <row r="2" spans="2:35" ht="15" customHeight="1">
      <c r="B2" s="611" t="s">
        <v>59</v>
      </c>
      <c r="C2" s="612" t="s">
        <v>65</v>
      </c>
      <c r="D2" s="598"/>
      <c r="E2" s="598"/>
      <c r="F2" s="598"/>
      <c r="G2" s="599"/>
      <c r="H2" s="1"/>
      <c r="I2" s="1"/>
      <c r="J2" s="1"/>
      <c r="K2" s="1"/>
      <c r="L2" s="1"/>
      <c r="M2" s="1"/>
      <c r="N2" s="1"/>
      <c r="O2" s="1"/>
      <c r="P2" s="1"/>
      <c r="Q2" s="1"/>
      <c r="R2" s="1"/>
      <c r="S2" s="1"/>
      <c r="T2" s="1"/>
      <c r="U2" s="1"/>
      <c r="V2" s="1"/>
      <c r="W2" s="1"/>
      <c r="X2" s="1"/>
      <c r="Y2" s="1"/>
      <c r="AA2" s="1"/>
      <c r="AB2" s="1"/>
      <c r="AC2" s="1"/>
      <c r="AE2" s="1"/>
      <c r="AF2" s="1"/>
      <c r="AG2" s="1"/>
      <c r="AI2" s="1"/>
    </row>
    <row r="3" spans="2:35">
      <c r="B3" s="596"/>
      <c r="C3" s="600"/>
      <c r="D3" s="601"/>
      <c r="E3" s="601"/>
      <c r="F3" s="601"/>
      <c r="G3" s="602"/>
      <c r="H3" s="1"/>
      <c r="I3" s="1"/>
      <c r="J3" s="1"/>
      <c r="K3" s="1"/>
      <c r="L3" s="1"/>
      <c r="M3" s="1"/>
      <c r="N3" s="1"/>
      <c r="O3" s="1"/>
      <c r="P3" s="1"/>
      <c r="Q3" s="1"/>
      <c r="R3" s="1"/>
      <c r="S3" s="1"/>
      <c r="T3" s="1"/>
      <c r="U3" s="1"/>
      <c r="V3" s="1"/>
      <c r="W3" s="1"/>
      <c r="X3" s="1"/>
      <c r="Y3" s="1"/>
      <c r="AA3" s="1"/>
      <c r="AB3" s="1"/>
      <c r="AC3" s="1"/>
      <c r="AE3" s="1"/>
      <c r="AF3" s="1"/>
      <c r="AG3" s="1"/>
      <c r="AI3" s="1"/>
    </row>
    <row r="4" spans="2:35">
      <c r="B4" s="9" t="s">
        <v>103</v>
      </c>
      <c r="C4" s="613" t="s">
        <v>165</v>
      </c>
      <c r="D4" s="588"/>
      <c r="E4" s="588"/>
      <c r="F4" s="588"/>
      <c r="G4" s="589"/>
      <c r="H4" s="1"/>
      <c r="I4" s="1"/>
      <c r="J4" s="1"/>
      <c r="K4" s="1"/>
      <c r="L4" s="1"/>
      <c r="M4" s="1"/>
      <c r="N4" s="1"/>
      <c r="O4" s="1"/>
      <c r="P4" s="1"/>
      <c r="Q4" s="1"/>
      <c r="R4" s="1"/>
      <c r="S4" s="1"/>
      <c r="T4" s="1"/>
      <c r="U4" s="1"/>
      <c r="V4" s="1"/>
      <c r="W4" s="1"/>
      <c r="X4" s="1"/>
      <c r="Y4" s="1"/>
      <c r="AA4" s="1"/>
      <c r="AB4" s="1"/>
      <c r="AC4" s="1"/>
      <c r="AE4" s="1"/>
      <c r="AF4" s="1"/>
      <c r="AG4" s="1"/>
      <c r="AI4" s="1"/>
    </row>
    <row r="5" spans="2:35">
      <c r="B5" s="1"/>
      <c r="C5" s="1"/>
      <c r="D5" s="14"/>
      <c r="E5" s="14"/>
      <c r="F5" s="14"/>
      <c r="G5" s="1"/>
      <c r="H5" s="1"/>
      <c r="I5" s="1"/>
      <c r="J5" s="1"/>
      <c r="K5" s="1"/>
      <c r="L5" s="1"/>
      <c r="M5" s="1"/>
      <c r="N5" s="1"/>
      <c r="O5" s="1"/>
      <c r="P5" s="1"/>
      <c r="Q5" s="1"/>
      <c r="R5" s="1"/>
      <c r="S5" s="1"/>
      <c r="T5" s="1"/>
      <c r="U5" s="1"/>
      <c r="V5" s="1"/>
      <c r="W5" s="1"/>
      <c r="X5" s="1"/>
      <c r="Y5" s="1"/>
      <c r="AA5" s="1"/>
      <c r="AB5" s="1"/>
      <c r="AC5" s="1"/>
      <c r="AE5" s="1"/>
      <c r="AF5" s="1"/>
      <c r="AG5" s="1"/>
      <c r="AI5" s="1"/>
    </row>
    <row r="6" spans="2:35">
      <c r="B6" s="19" t="s">
        <v>105</v>
      </c>
      <c r="C6" s="22" t="str">
        <f>'Read Me'!B10</f>
        <v>WestLight Energy</v>
      </c>
      <c r="D6" s="1"/>
      <c r="E6" s="579"/>
      <c r="F6" s="1"/>
      <c r="G6" s="1"/>
      <c r="H6" s="1"/>
      <c r="I6" s="1"/>
      <c r="J6" s="1"/>
      <c r="K6" s="1"/>
      <c r="L6" s="1"/>
      <c r="M6" s="1"/>
      <c r="N6" s="1"/>
      <c r="O6" s="1"/>
      <c r="P6" s="1"/>
      <c r="Q6" s="1"/>
      <c r="R6" s="1"/>
      <c r="S6" s="1"/>
      <c r="T6" s="1"/>
      <c r="U6" s="1"/>
      <c r="V6" s="1"/>
      <c r="W6" s="1"/>
      <c r="X6" s="1"/>
      <c r="Y6" s="1"/>
      <c r="AA6" s="1"/>
      <c r="AB6" s="1"/>
      <c r="AC6" s="1"/>
      <c r="AE6" s="1"/>
      <c r="AF6" s="1"/>
      <c r="AG6" s="1"/>
      <c r="AI6" s="1"/>
    </row>
    <row r="7" spans="2:35">
      <c r="B7" s="26" t="s">
        <v>106</v>
      </c>
      <c r="C7" s="30" t="str">
        <f>'Read Me'!B11</f>
        <v>2028-2035</v>
      </c>
      <c r="D7" s="1"/>
      <c r="E7" s="579"/>
      <c r="F7" s="1"/>
      <c r="G7" s="1"/>
      <c r="H7" s="1"/>
      <c r="I7" s="1"/>
      <c r="J7" s="1"/>
      <c r="K7" s="1"/>
      <c r="L7" s="1"/>
      <c r="M7" s="1"/>
      <c r="N7" s="1"/>
      <c r="O7" s="1"/>
      <c r="P7" s="1"/>
      <c r="Q7" s="1"/>
      <c r="R7" s="1"/>
      <c r="S7" s="1"/>
      <c r="T7" s="1"/>
      <c r="U7" s="1"/>
      <c r="V7" s="1"/>
      <c r="W7" s="1"/>
      <c r="X7" s="1"/>
      <c r="Y7" s="1"/>
      <c r="AA7" s="1"/>
      <c r="AB7" s="1"/>
      <c r="AC7" s="1"/>
      <c r="AE7" s="1"/>
      <c r="AF7" s="1"/>
      <c r="AG7" s="1"/>
      <c r="AI7" s="1"/>
    </row>
    <row r="8" spans="2:35">
      <c r="B8" s="1"/>
      <c r="C8" s="1"/>
      <c r="D8" s="1"/>
      <c r="E8" s="33"/>
      <c r="F8" s="1"/>
      <c r="G8" s="1"/>
      <c r="H8" s="1"/>
      <c r="I8" s="1"/>
      <c r="J8" s="1"/>
      <c r="K8" s="1"/>
      <c r="L8" s="1"/>
      <c r="M8" s="1"/>
      <c r="N8" s="1"/>
      <c r="O8" s="1"/>
      <c r="P8" s="1"/>
      <c r="Q8" s="1"/>
      <c r="R8" s="1"/>
      <c r="S8" s="1"/>
      <c r="T8" s="1"/>
      <c r="U8" s="1"/>
      <c r="V8" s="1"/>
      <c r="W8" s="1"/>
      <c r="X8" s="1"/>
      <c r="Y8" s="1"/>
      <c r="AA8" s="1"/>
      <c r="AB8" s="1"/>
      <c r="AC8" s="1"/>
      <c r="AE8" s="1"/>
      <c r="AF8" s="1"/>
      <c r="AG8" s="1"/>
      <c r="AI8" s="1"/>
    </row>
    <row r="9" spans="2:35">
      <c r="B9" s="1"/>
      <c r="C9" s="37" t="s">
        <v>166</v>
      </c>
      <c r="D9" s="39">
        <v>2028</v>
      </c>
      <c r="E9" s="41">
        <f t="shared" ref="E9:K9" si="0">+D9+1</f>
        <v>2029</v>
      </c>
      <c r="F9" s="41">
        <f t="shared" si="0"/>
        <v>2030</v>
      </c>
      <c r="G9" s="41">
        <f t="shared" si="0"/>
        <v>2031</v>
      </c>
      <c r="H9" s="41">
        <f t="shared" si="0"/>
        <v>2032</v>
      </c>
      <c r="I9" s="41">
        <f t="shared" si="0"/>
        <v>2033</v>
      </c>
      <c r="J9" s="41">
        <f t="shared" si="0"/>
        <v>2034</v>
      </c>
      <c r="K9" s="43">
        <f t="shared" si="0"/>
        <v>2035</v>
      </c>
      <c r="L9" s="1"/>
      <c r="M9" s="1"/>
      <c r="N9" s="1"/>
      <c r="O9" s="1"/>
      <c r="P9" s="1"/>
      <c r="Q9" s="1"/>
      <c r="R9" s="1"/>
      <c r="S9" s="1"/>
      <c r="T9" s="1"/>
      <c r="U9" s="1"/>
      <c r="V9" s="1"/>
      <c r="W9" s="1"/>
      <c r="X9" s="1"/>
      <c r="Y9" s="1"/>
      <c r="AA9" s="1"/>
      <c r="AB9" s="1"/>
      <c r="AC9" s="1"/>
      <c r="AE9" s="1"/>
      <c r="AF9" s="1"/>
      <c r="AG9" s="1"/>
      <c r="AI9" s="1"/>
    </row>
    <row r="10" spans="2:35" ht="15" customHeight="1">
      <c r="B10" s="1"/>
      <c r="C10" s="1" t="s">
        <v>167</v>
      </c>
      <c r="D10" s="53">
        <f ca="1">SUMIFS('3.1 Funding Category'!$D$10:$D$81, '3.1 Funding Category'!$C$10:$C$81, '3.1 Funding Category'!$C$42, '3.1 Funding Category'!$B$10:$B$81, '0 Validations'!D9)</f>
        <v>6593749.9985600002</v>
      </c>
      <c r="E10" s="53">
        <f ca="1">SUMIFS('3.1 Funding Category'!$D$10:$D$81, '3.1 Funding Category'!$C$10:$C$81, '3.1 Funding Category'!$C$42, '3.1 Funding Category'!$B$10:$B$81, '0 Validations'!E9)</f>
        <v>9025208.8374999985</v>
      </c>
      <c r="F10" s="53">
        <f ca="1">SUMIFS('3.1 Funding Category'!$D$10:$D$81, '3.1 Funding Category'!$C$10:$C$81, '3.1 Funding Category'!$C$42, '3.1 Funding Category'!$B$10:$B$81, '0 Validations'!F9)</f>
        <v>9817397.2606000006</v>
      </c>
      <c r="G10" s="53">
        <f ca="1">SUMIFS('3.1 Funding Category'!$D$10:$D$81, '3.1 Funding Category'!$C$10:$C$81, '3.1 Funding Category'!$C$42, '3.1 Funding Category'!$B$10:$B$81, '0 Validations'!G9)</f>
        <v>10865729.266799999</v>
      </c>
      <c r="H10" s="63">
        <f ca="1">SUMIFS('3.1 Funding Category'!$D$10:$D$81, '3.1 Funding Category'!$C$10:$C$81, '3.1 Funding Category'!$C$42, '3.1 Funding Category'!$B$10:$B$81, '0 Validations'!H9)</f>
        <v>11191701.144099999</v>
      </c>
      <c r="I10" s="63">
        <f ca="1">SUMIFS('3.1 Funding Category'!$D$10:$D$81, '3.1 Funding Category'!$C$10:$C$81, '3.1 Funding Category'!$C$42, '3.1 Funding Category'!$B$10:$B$81, '0 Validations'!I9)</f>
        <v>11527452.179100001</v>
      </c>
      <c r="J10" s="63">
        <f ca="1">SUMIFS('3.1 Funding Category'!$D$10:$D$81, '3.1 Funding Category'!$C$10:$C$81, '3.1 Funding Category'!$C$42, '3.1 Funding Category'!$B$10:$B$81, '0 Validations'!J9)</f>
        <v>11873275.7445</v>
      </c>
      <c r="K10" s="63">
        <f ca="1">SUMIFS('3.1 Funding Category'!$D$10:$D$81, '3.1 Funding Category'!$C$10:$C$81, '3.1 Funding Category'!$C$42, '3.1 Funding Category'!$B$10:$B$81, '0 Validations'!K9)</f>
        <v>12229474.01681</v>
      </c>
      <c r="L10" s="1"/>
      <c r="M10" s="1"/>
      <c r="N10" s="1"/>
      <c r="O10" s="1"/>
      <c r="P10" s="1"/>
      <c r="Q10" s="1"/>
      <c r="R10" s="1"/>
      <c r="S10" s="1"/>
      <c r="T10" s="1"/>
      <c r="U10" s="1"/>
      <c r="V10" s="1"/>
      <c r="W10" s="1"/>
      <c r="X10" s="1"/>
      <c r="Y10" s="1"/>
      <c r="AA10" s="1"/>
      <c r="AB10" s="1"/>
      <c r="AC10" s="1"/>
      <c r="AE10" s="1"/>
      <c r="AF10" s="1"/>
      <c r="AG10" s="1"/>
      <c r="AI10" s="1"/>
    </row>
    <row r="11" spans="2:35" ht="15" customHeight="1">
      <c r="B11" s="1"/>
      <c r="C11" s="1" t="s">
        <v>168</v>
      </c>
      <c r="D11" s="53">
        <f>SUMIFS('4.1 Program Budget 2028-2031'!$N$16:$N$215, '4.1 Program Budget 2028-2031'!$M$16:$M$215, '0 Validations'!D9)</f>
        <v>6593749.9985600002</v>
      </c>
      <c r="E11" s="53">
        <f>SUMIFS('4.1 Program Budget 2028-2031'!$N$16:$N$215, '4.1 Program Budget 2028-2031'!$M$16:$M$215, '0 Validations'!E9)</f>
        <v>9025208.8374999985</v>
      </c>
      <c r="F11" s="53">
        <f>SUMIFS('4.1 Program Budget 2028-2031'!$N$16:$N$215, '4.1 Program Budget 2028-2031'!$M$16:$M$215, '0 Validations'!F9)</f>
        <v>9817397.2606000006</v>
      </c>
      <c r="G11" s="53">
        <f>SUMIFS('4.1 Program Budget 2028-2031'!$N$16:$N$215, '4.1 Program Budget 2028-2031'!$M$16:$M$215, '0 Validations'!G9)</f>
        <v>10865729.266799999</v>
      </c>
      <c r="H11" s="63">
        <f>SUMIFS('4.2 Sector Seg Budget 2032-2035'!$F$13:$F$110, '4.2 Sector Seg Budget 2032-2035'!$E$13:$E$110, '0 Validations'!H9)</f>
        <v>11191701.144099999</v>
      </c>
      <c r="I11" s="63">
        <f>SUMIFS('4.2 Sector Seg Budget 2032-2035'!$F$13:$F$110, '4.2 Sector Seg Budget 2032-2035'!$E$13:$E$110, '0 Validations'!I9)</f>
        <v>11527452.179100001</v>
      </c>
      <c r="J11" s="63">
        <f>SUMIFS('4.2 Sector Seg Budget 2032-2035'!$F$13:$F$110, '4.2 Sector Seg Budget 2032-2035'!$E$13:$E$110, '0 Validations'!J9)</f>
        <v>11873275.7445</v>
      </c>
      <c r="K11" s="63">
        <f>SUMIFS('4.2 Sector Seg Budget 2032-2035'!$F$13:$F$110, '4.2 Sector Seg Budget 2032-2035'!$E$13:$E$110, '0 Validations'!K9)</f>
        <v>12229474.01681</v>
      </c>
      <c r="L11" s="1"/>
      <c r="M11" s="1"/>
      <c r="N11" s="1"/>
      <c r="O11" s="1"/>
      <c r="P11" s="1"/>
      <c r="Q11" s="1"/>
      <c r="R11" s="1"/>
      <c r="S11" s="1"/>
      <c r="T11" s="1"/>
      <c r="U11" s="1"/>
      <c r="V11" s="1"/>
      <c r="W11" s="1"/>
      <c r="X11" s="1"/>
      <c r="Y11" s="1"/>
      <c r="AA11" s="1"/>
      <c r="AB11" s="1"/>
      <c r="AC11" s="1"/>
      <c r="AE11" s="1"/>
      <c r="AF11" s="1"/>
      <c r="AG11" s="1"/>
      <c r="AI11" s="1"/>
    </row>
    <row r="12" spans="2:35">
      <c r="B12" s="1"/>
      <c r="C12" s="1" t="s">
        <v>169</v>
      </c>
      <c r="D12" s="53">
        <f>SUMIFS('7 PA PY Budget'!$J$9:$J$60, '7 PA PY Budget'!$D$9:$D$60, '0 Validations'!$C$6, '7 PA PY Budget'!$C$9:$C$60, '0 Validations'!D9)</f>
        <v>6593749.9985600002</v>
      </c>
      <c r="E12" s="53">
        <f>SUMIFS('7 PA PY Budget'!$J$9:$J$60, '7 PA PY Budget'!$D$9:$D$60, '0 Validations'!$C$6, '7 PA PY Budget'!$C$9:$C$60, '0 Validations'!E9)</f>
        <v>9025208.8374999985</v>
      </c>
      <c r="F12" s="53">
        <f>SUMIFS('7 PA PY Budget'!$J$9:$J$60, '7 PA PY Budget'!$D$9:$D$60, '0 Validations'!$C$6, '7 PA PY Budget'!$C$9:$C$60, '0 Validations'!F9)</f>
        <v>9817397.2606000006</v>
      </c>
      <c r="G12" s="53">
        <f>SUMIFS('7 PA PY Budget'!$J$9:$J$60, '7 PA PY Budget'!$D$9:$D$60, '0 Validations'!$C$6, '7 PA PY Budget'!$C$9:$C$60, '0 Validations'!G9)</f>
        <v>10865729.266799999</v>
      </c>
      <c r="H12" s="78"/>
      <c r="I12" s="78"/>
      <c r="J12" s="78"/>
      <c r="K12" s="80"/>
      <c r="L12" s="1"/>
      <c r="M12" s="1"/>
      <c r="N12" s="1"/>
      <c r="O12" s="1"/>
      <c r="P12" s="1"/>
      <c r="Q12" s="1"/>
      <c r="R12" s="1"/>
      <c r="S12" s="1"/>
      <c r="T12" s="1"/>
      <c r="U12" s="1"/>
      <c r="V12" s="1"/>
      <c r="W12" s="1"/>
      <c r="X12" s="1"/>
      <c r="Y12" s="1"/>
      <c r="AA12" s="1"/>
      <c r="AB12" s="1"/>
      <c r="AC12" s="1"/>
      <c r="AE12" s="1"/>
      <c r="AF12" s="1"/>
      <c r="AG12" s="1"/>
      <c r="AI12" s="1"/>
    </row>
    <row r="13" spans="2:35">
      <c r="B13" s="1"/>
      <c r="C13" s="1" t="s">
        <v>170</v>
      </c>
      <c r="D13" s="53">
        <f>SUMIFS('8 Cap &amp; Target '!$G$32:$G$111, '8 Cap &amp; Target '!$D$32:$D$111, '8 Cap &amp; Target '!$D$51, '8 Cap &amp; Target '!$B$32:$B$111, D9)</f>
        <v>6593749.9985600002</v>
      </c>
      <c r="E13" s="53">
        <f>SUMIFS('8 Cap &amp; Target '!$G$32:$G$111, '8 Cap &amp; Target '!$D$32:$D$111, '8 Cap &amp; Target '!$D$51, '8 Cap &amp; Target '!$B$32:$B$111, E9)</f>
        <v>9025208.8375000004</v>
      </c>
      <c r="F13" s="53">
        <f>SUMIFS('8 Cap &amp; Target '!$G$32:$G$111, '8 Cap &amp; Target '!$D$32:$D$111, '8 Cap &amp; Target '!$D$51, '8 Cap &amp; Target '!$B$32:$B$111, F9)</f>
        <v>9817397.2606000006</v>
      </c>
      <c r="G13" s="53">
        <f>SUMIFS('8 Cap &amp; Target '!$G$32:$G$111, '8 Cap &amp; Target '!$D$32:$D$111, '8 Cap &amp; Target '!$D$51, '8 Cap &amp; Target '!$B$32:$B$111, G9)</f>
        <v>10865729.266799999</v>
      </c>
      <c r="H13" s="78"/>
      <c r="I13" s="78"/>
      <c r="J13" s="78"/>
      <c r="K13" s="80"/>
      <c r="L13" s="1"/>
      <c r="M13" s="1"/>
      <c r="N13" s="1"/>
      <c r="O13" s="1"/>
      <c r="P13" s="1"/>
      <c r="Q13" s="1"/>
      <c r="R13" s="1"/>
      <c r="S13" s="1"/>
      <c r="T13" s="1"/>
      <c r="U13" s="1"/>
      <c r="V13" s="1"/>
      <c r="W13" s="1"/>
      <c r="X13" s="1"/>
      <c r="Y13" s="1"/>
      <c r="AA13" s="1"/>
      <c r="AB13" s="1"/>
      <c r="AC13" s="1"/>
      <c r="AE13" s="1"/>
      <c r="AF13" s="1"/>
      <c r="AG13" s="1"/>
      <c r="AI13" s="1"/>
    </row>
    <row r="14" spans="2:35">
      <c r="B14" s="1"/>
      <c r="C14" s="1" t="s">
        <v>171</v>
      </c>
      <c r="D14" s="53">
        <f>'9 Portfolio FTE and Budget'!E55</f>
        <v>6593749.7848913092</v>
      </c>
      <c r="E14" s="53">
        <f>'9 Portfolio FTE and Budget'!F55</f>
        <v>9025208.5863949805</v>
      </c>
      <c r="F14" s="53">
        <f>'9 Portfolio FTE and Budget'!G55</f>
        <v>9817397.4132224601</v>
      </c>
      <c r="G14" s="53">
        <f>'9 Portfolio FTE and Budget'!H55</f>
        <v>10865729.212681714</v>
      </c>
      <c r="H14" s="83"/>
      <c r="I14" s="83"/>
      <c r="J14" s="83"/>
      <c r="K14" s="84"/>
      <c r="L14" s="1"/>
      <c r="M14" s="1"/>
      <c r="N14" s="1"/>
      <c r="O14" s="1"/>
      <c r="P14" s="1"/>
      <c r="Q14" s="1"/>
      <c r="R14" s="1"/>
      <c r="S14" s="1"/>
      <c r="T14" s="1"/>
      <c r="U14" s="1"/>
      <c r="V14" s="1"/>
      <c r="W14" s="1"/>
      <c r="X14" s="1"/>
      <c r="Y14" s="1"/>
      <c r="AA14" s="1"/>
      <c r="AB14" s="1"/>
      <c r="AC14" s="1"/>
      <c r="AE14" s="1"/>
      <c r="AF14" s="1"/>
      <c r="AG14" s="1"/>
      <c r="AI14" s="1"/>
    </row>
    <row r="15" spans="2:35">
      <c r="B15" s="1"/>
      <c r="C15" s="85" t="s">
        <v>172</v>
      </c>
      <c r="D15" s="86" t="str">
        <f t="shared" ref="D15:G15" ca="1" si="1">IF(AND(D10=D11,D12=D13,D14=D13,D12=D11,D10=D14,D11=D13)=TRUE,0,"ERROR")</f>
        <v>ERROR</v>
      </c>
      <c r="E15" s="86" t="str">
        <f t="shared" ca="1" si="1"/>
        <v>ERROR</v>
      </c>
      <c r="F15" s="86" t="str">
        <f t="shared" ca="1" si="1"/>
        <v>ERROR</v>
      </c>
      <c r="G15" s="86" t="str">
        <f t="shared" ca="1" si="1"/>
        <v>ERROR</v>
      </c>
      <c r="H15" s="86">
        <f t="shared" ref="H15:K15" ca="1" si="2">IF(AND(H10=H11)=TRUE,0,"ERROR")</f>
        <v>0</v>
      </c>
      <c r="I15" s="86">
        <f t="shared" ca="1" si="2"/>
        <v>0</v>
      </c>
      <c r="J15" s="86">
        <f t="shared" ca="1" si="2"/>
        <v>0</v>
      </c>
      <c r="K15" s="86">
        <f t="shared" ca="1" si="2"/>
        <v>0</v>
      </c>
      <c r="L15" s="1"/>
      <c r="M15" s="1"/>
      <c r="N15" s="1"/>
      <c r="O15" s="1"/>
      <c r="P15" s="1"/>
      <c r="Q15" s="1"/>
      <c r="R15" s="1"/>
      <c r="S15" s="1"/>
      <c r="T15" s="1"/>
      <c r="U15" s="1"/>
      <c r="V15" s="1"/>
      <c r="W15" s="1"/>
      <c r="X15" s="1"/>
      <c r="Y15" s="1"/>
      <c r="AA15" s="1"/>
      <c r="AB15" s="1"/>
      <c r="AC15" s="1"/>
      <c r="AE15" s="1"/>
      <c r="AF15" s="1"/>
      <c r="AG15" s="1"/>
      <c r="AI15" s="1"/>
    </row>
    <row r="16" spans="2:35">
      <c r="B16" s="1"/>
      <c r="C16" s="85"/>
      <c r="D16" s="86"/>
      <c r="E16" s="86"/>
      <c r="F16" s="1"/>
      <c r="G16" s="1"/>
      <c r="H16" s="1"/>
      <c r="I16" s="1"/>
      <c r="J16" s="1"/>
      <c r="K16" s="1"/>
      <c r="L16" s="1"/>
      <c r="M16" s="1"/>
      <c r="N16" s="1"/>
      <c r="O16" s="1"/>
      <c r="P16" s="1"/>
      <c r="Q16" s="1"/>
      <c r="R16" s="1"/>
      <c r="S16" s="1"/>
      <c r="T16" s="1"/>
      <c r="U16" s="1"/>
      <c r="V16" s="1"/>
      <c r="W16" s="1"/>
      <c r="X16" s="1"/>
      <c r="Y16" s="1"/>
      <c r="AA16" s="1"/>
      <c r="AB16" s="1"/>
      <c r="AC16" s="1"/>
      <c r="AE16" s="1"/>
      <c r="AF16" s="1"/>
      <c r="AG16" s="1"/>
      <c r="AI16" s="1"/>
    </row>
    <row r="17" spans="2:35">
      <c r="B17" s="1"/>
      <c r="C17" s="37" t="s">
        <v>173</v>
      </c>
      <c r="D17" s="39" t="str">
        <f>LEFT($C$7,4)</f>
        <v>2028</v>
      </c>
      <c r="E17" s="41">
        <f t="shared" ref="E17:K17" si="3">+D17+1</f>
        <v>2029</v>
      </c>
      <c r="F17" s="41">
        <f t="shared" si="3"/>
        <v>2030</v>
      </c>
      <c r="G17" s="41">
        <f t="shared" si="3"/>
        <v>2031</v>
      </c>
      <c r="H17" s="41">
        <f t="shared" si="3"/>
        <v>2032</v>
      </c>
      <c r="I17" s="41">
        <f t="shared" si="3"/>
        <v>2033</v>
      </c>
      <c r="J17" s="41">
        <f t="shared" si="3"/>
        <v>2034</v>
      </c>
      <c r="K17" s="43">
        <f t="shared" si="3"/>
        <v>2035</v>
      </c>
      <c r="L17" s="1"/>
      <c r="M17" s="1"/>
      <c r="N17" s="1"/>
      <c r="O17" s="1"/>
      <c r="P17" s="1"/>
      <c r="Q17" s="1"/>
      <c r="R17" s="1"/>
      <c r="S17" s="1"/>
      <c r="T17" s="1"/>
      <c r="U17" s="1"/>
      <c r="V17" s="1"/>
      <c r="W17" s="1"/>
      <c r="X17" s="1"/>
      <c r="Y17" s="1"/>
      <c r="AA17" s="1"/>
      <c r="AB17" s="1"/>
      <c r="AC17" s="1"/>
      <c r="AE17" s="1"/>
      <c r="AF17" s="1"/>
      <c r="AG17" s="1"/>
      <c r="AI17" s="1"/>
    </row>
    <row r="18" spans="2:35">
      <c r="B18" s="1"/>
      <c r="C18" s="1" t="s">
        <v>174</v>
      </c>
      <c r="D18" s="87">
        <f>'3.1 Funding Category'!$D74</f>
        <v>6593749.9985600002</v>
      </c>
      <c r="E18" s="88">
        <f>'3.1 Funding Category'!$D75</f>
        <v>9025208.8374999985</v>
      </c>
      <c r="F18" s="88">
        <f>'3.1 Funding Category'!$D76</f>
        <v>9817397.2606000006</v>
      </c>
      <c r="G18" s="88">
        <f>'3.1 Funding Category'!$D77</f>
        <v>10865729.266799999</v>
      </c>
      <c r="H18" s="88">
        <f ca="1">'3.1 Funding Category'!$D78</f>
        <v>11191701.144099999</v>
      </c>
      <c r="I18" s="88">
        <f ca="1">'3.1 Funding Category'!$D79</f>
        <v>11527452.179100001</v>
      </c>
      <c r="J18" s="88">
        <f ca="1">'3.1 Funding Category'!$D80</f>
        <v>11873275.7445</v>
      </c>
      <c r="K18" s="89">
        <f ca="1">'3.1 Funding Category'!$D81</f>
        <v>12229474.01681</v>
      </c>
      <c r="L18" s="1"/>
      <c r="M18" s="1"/>
      <c r="N18" s="1"/>
      <c r="O18" s="1"/>
      <c r="P18" s="1"/>
      <c r="Q18" s="1"/>
      <c r="R18" s="1"/>
      <c r="S18" s="1"/>
      <c r="T18" s="1"/>
      <c r="U18" s="1"/>
      <c r="V18" s="1"/>
      <c r="W18" s="1"/>
      <c r="X18" s="1"/>
      <c r="Y18" s="1"/>
      <c r="AA18" s="1"/>
      <c r="AB18" s="1"/>
      <c r="AC18" s="1"/>
      <c r="AE18" s="1"/>
      <c r="AF18" s="1"/>
      <c r="AG18" s="1"/>
      <c r="AI18" s="1"/>
    </row>
    <row r="19" spans="2:35">
      <c r="B19" s="1"/>
      <c r="C19" s="1"/>
      <c r="D19" s="90"/>
      <c r="E19" s="90"/>
      <c r="F19" s="1"/>
      <c r="G19" s="1"/>
      <c r="H19" s="1"/>
      <c r="I19" s="1"/>
      <c r="J19" s="1"/>
      <c r="K19" s="1"/>
      <c r="L19" s="1"/>
      <c r="M19" s="1"/>
      <c r="N19" s="1"/>
      <c r="O19" s="1"/>
      <c r="P19" s="1"/>
      <c r="Q19" s="1"/>
      <c r="R19" s="1"/>
      <c r="S19" s="1"/>
      <c r="T19" s="1"/>
      <c r="U19" s="1"/>
      <c r="V19" s="1"/>
      <c r="W19" s="1"/>
      <c r="X19" s="1"/>
      <c r="Y19" s="1"/>
      <c r="AA19" s="1"/>
      <c r="AB19" s="1"/>
      <c r="AC19" s="1"/>
      <c r="AE19" s="1"/>
      <c r="AF19" s="1"/>
      <c r="AG19" s="1"/>
      <c r="AI19" s="1"/>
    </row>
    <row r="20" spans="2:35" ht="15" customHeight="1">
      <c r="B20" s="1"/>
      <c r="C20" s="1"/>
      <c r="D20" s="614">
        <v>2028</v>
      </c>
      <c r="E20" s="585"/>
      <c r="F20" s="585"/>
      <c r="G20" s="585"/>
      <c r="H20" s="610"/>
      <c r="I20" s="609">
        <f>+D20+1</f>
        <v>2029</v>
      </c>
      <c r="J20" s="585"/>
      <c r="K20" s="585"/>
      <c r="L20" s="585"/>
      <c r="M20" s="610"/>
      <c r="N20" s="609">
        <f>+I20+1</f>
        <v>2030</v>
      </c>
      <c r="O20" s="585"/>
      <c r="P20" s="585"/>
      <c r="Q20" s="585"/>
      <c r="R20" s="610"/>
      <c r="S20" s="609">
        <f>+N20+1</f>
        <v>2031</v>
      </c>
      <c r="T20" s="585"/>
      <c r="U20" s="585"/>
      <c r="V20" s="585"/>
      <c r="W20" s="586"/>
      <c r="X20" s="1"/>
      <c r="Y20" s="1"/>
      <c r="AA20" s="1"/>
      <c r="AB20" s="1"/>
      <c r="AC20" s="1"/>
      <c r="AE20" s="1"/>
      <c r="AF20" s="1"/>
      <c r="AG20" s="1"/>
      <c r="AI20" s="1"/>
    </row>
    <row r="21" spans="2:35" ht="15.75" customHeight="1">
      <c r="B21" s="1"/>
      <c r="C21" s="37" t="s">
        <v>175</v>
      </c>
      <c r="D21" s="91" t="s">
        <v>176</v>
      </c>
      <c r="E21" s="92" t="s">
        <v>177</v>
      </c>
      <c r="F21" s="93" t="s">
        <v>178</v>
      </c>
      <c r="G21" s="93" t="s">
        <v>179</v>
      </c>
      <c r="H21" s="93" t="s">
        <v>48</v>
      </c>
      <c r="I21" s="92" t="s">
        <v>176</v>
      </c>
      <c r="J21" s="92" t="s">
        <v>177</v>
      </c>
      <c r="K21" s="93" t="s">
        <v>178</v>
      </c>
      <c r="L21" s="93" t="s">
        <v>179</v>
      </c>
      <c r="M21" s="93" t="s">
        <v>48</v>
      </c>
      <c r="N21" s="92" t="s">
        <v>176</v>
      </c>
      <c r="O21" s="92" t="s">
        <v>177</v>
      </c>
      <c r="P21" s="93" t="s">
        <v>178</v>
      </c>
      <c r="Q21" s="93" t="s">
        <v>179</v>
      </c>
      <c r="R21" s="93" t="s">
        <v>48</v>
      </c>
      <c r="S21" s="92" t="s">
        <v>176</v>
      </c>
      <c r="T21" s="92" t="s">
        <v>177</v>
      </c>
      <c r="U21" s="93" t="s">
        <v>178</v>
      </c>
      <c r="V21" s="93" t="s">
        <v>179</v>
      </c>
      <c r="W21" s="94" t="s">
        <v>48</v>
      </c>
      <c r="X21" s="1"/>
      <c r="Y21" s="1"/>
      <c r="AA21" s="1"/>
      <c r="AB21" s="1"/>
      <c r="AC21" s="1"/>
      <c r="AE21" s="1"/>
      <c r="AF21" s="1"/>
      <c r="AG21" s="1"/>
      <c r="AI21" s="1"/>
    </row>
    <row r="22" spans="2:35" ht="15.75" customHeight="1">
      <c r="B22" s="1"/>
      <c r="C22" s="1" t="s">
        <v>180</v>
      </c>
      <c r="D22" s="53">
        <f>SUMIFS('4.1 Program Budget 2028-2031'!O$16:O$80, '4.1 Program Budget 2028-2031'!$M$16:$M$80,$D$20)</f>
        <v>599400</v>
      </c>
      <c r="E22" s="63">
        <f>SUMIFS('4.1 Program Budget 2028-2031'!P$16:P$80, '4.1 Program Budget 2028-2031'!$M$16:$M$80, $D$20)</f>
        <v>173520</v>
      </c>
      <c r="F22" s="63">
        <f>SUMIFS('4.1 Program Budget 2028-2031'!Q$16:Q$80, '4.1 Program Budget 2028-2031'!$M$16:$M$80, $D$20)</f>
        <v>4517040</v>
      </c>
      <c r="G22" s="63">
        <f>SUMIFS('4.1 Program Budget 2028-2031'!U$16:U$80, '4.1 Program Budget 2028-2031'!$M$16:$M$80, $D$20)</f>
        <v>1040039.99856</v>
      </c>
      <c r="H22" s="63">
        <f>SUMIFS('4.1 Program Budget 2028-2031'!R$16:R$80, '4.1 Program Budget 2028-2031'!$M$16:$M$80, $D$20)</f>
        <v>263750</v>
      </c>
      <c r="I22" s="63">
        <f>SUMIFS('4.1 Program Budget 2028-2031'!O$16:O$80, '4.1 Program Budget 2028-2031'!$M$16:$M$80, $I$20)</f>
        <v>816600</v>
      </c>
      <c r="J22" s="63">
        <f>SUMIFS('4.1 Program Budget 2028-2031'!P$16:P$80, '4.1 Program Budget 2028-2031'!$M$16:$M$80, $I$20)</f>
        <v>251040</v>
      </c>
      <c r="K22" s="63">
        <f>SUMIFS('4.1 Program Budget 2028-2031'!Q$16:Q$80, '4.1 Program Budget 2028-2031'!$M$16:$M$80, $I$20)</f>
        <v>5083840</v>
      </c>
      <c r="L22" s="63">
        <f>SUMIFS('4.1 Program Budget 2028-2031'!U$16:U$80, '4.1 Program Budget 2028-2031'!$M$16:$M$80, $I$20)</f>
        <v>2512720.8375000004</v>
      </c>
      <c r="M22" s="63">
        <f>SUMIFS('4.1 Program Budget 2028-2031'!$R$16:$R$80, '4.1 Program Budget 2028-2031'!$M$16:$M$80, $I$20)</f>
        <v>361008</v>
      </c>
      <c r="N22" s="63">
        <f>SUMIFS('4.1 Program Budget 2028-2031'!O$16:O$80, '4.1 Program Budget 2028-2031'!$M$16:$M$80, $N$20)</f>
        <v>904200</v>
      </c>
      <c r="O22" s="63">
        <f>SUMIFS('4.1 Program Budget 2028-2031'!P$16:P$80, '4.1 Program Budget 2028-2031'!$M$16:$M$80, $N$20)</f>
        <v>277860</v>
      </c>
      <c r="P22" s="63">
        <f>SUMIFS('4.1 Program Budget 2028-2031'!Q$16:Q$80, '4.1 Program Budget 2028-2031'!$M$16:$M$80, $N$20)</f>
        <v>5517400</v>
      </c>
      <c r="Q22" s="63">
        <f>SUMIFS('4.1 Program Budget 2028-2031'!U$16:U$80, '4.1 Program Budget 2028-2031'!$M$16:$M$80, $N$20)</f>
        <v>2725241.2606000002</v>
      </c>
      <c r="R22" s="63">
        <f>SUMIFS('4.1 Program Budget 2028-2031'!$R$16:$R$80, '4.1 Program Budget 2028-2031'!$M$16:$M$80, $N$20)</f>
        <v>392696</v>
      </c>
      <c r="S22" s="63">
        <f>SUMIFS('4.1 Program Budget 2028-2031'!O$16:O$80, '4.1 Program Budget 2028-2031'!$M$16:$M$80, $S$20)</f>
        <v>1019800</v>
      </c>
      <c r="T22" s="63">
        <f>SUMIFS('4.1 Program Budget 2028-2031'!P$16:P$80, '4.1 Program Budget 2028-2031'!$M$16:$M$80, $S$20)</f>
        <v>311580</v>
      </c>
      <c r="U22" s="63">
        <f>SUMIFS('4.1 Program Budget 2028-2031'!Q$16:Q$80, '4.1 Program Budget 2028-2031'!$M$16:$M$80, $S$20)</f>
        <v>6092400</v>
      </c>
      <c r="V22" s="63">
        <f>SUMIFS('4.1 Program Budget 2028-2031'!U$16:U$80, '4.1 Program Budget 2028-2031'!$M$16:$M$80, $S$20)</f>
        <v>3007320.2667999999</v>
      </c>
      <c r="W22" s="63">
        <f>SUMIFS('4.1 Program Budget 2028-2031'!$R$16:$R$80, '4.1 Program Budget 2028-2031'!$M$16:$M$80, $S$20)</f>
        <v>434629</v>
      </c>
      <c r="X22" s="1"/>
      <c r="Y22" s="1"/>
      <c r="AA22" s="1"/>
      <c r="AB22" s="1"/>
      <c r="AC22" s="1"/>
      <c r="AE22" s="1"/>
      <c r="AF22" s="1"/>
      <c r="AG22" s="1"/>
      <c r="AI22" s="1"/>
    </row>
    <row r="23" spans="2:35" ht="15.75" customHeight="1">
      <c r="B23" s="1"/>
      <c r="C23" s="1" t="s">
        <v>181</v>
      </c>
      <c r="D23" s="87">
        <f>SUMIFS('8 Cap &amp; Target '!$G$12:$G$111,'8 Cap &amp; Target '!$D$12:$D$111,'8 Cap &amp; Target '!$D$13,'8 Cap &amp; Target '!$B$12:$B$111, D20)+
SUMIFS('8 Cap &amp; Target '!$G$12:$G$111,'8 Cap &amp; Target '!$D$12:$D$111,'8 Cap &amp; Target '!$D$14,'8 Cap &amp; Target '!$B$12:$B$111, D20)+
SUMIFS('8 Cap &amp; Target '!$G$12:$G$111,'8 Cap &amp; Target '!$D$12:$D$111,'8 Cap &amp; Target '!$D$15,'8 Cap &amp; Target '!$B$12:$B$111, D20)</f>
        <v>599400</v>
      </c>
      <c r="E23" s="88">
        <f>SUMIFS('8 Cap &amp; Target '!$G$12:$G$111,'8 Cap &amp; Target '!$D$12:$D$111, '8 Cap &amp; Target '!$D$16,'8 Cap &amp; Target '!$B$12:$B$111, D20)</f>
        <v>173520</v>
      </c>
      <c r="F23" s="88">
        <f>'8 Cap &amp; Target '!E39+'8 Cap &amp; Target '!E40</f>
        <v>4517040</v>
      </c>
      <c r="G23" s="88">
        <f>SUMIFS('8 Cap &amp; Target '!$G$12:$G$111,'8 Cap &amp; Target '!$D$12:$D$111, '8 Cap &amp; Target '!$D$18,'8 Cap &amp; Target '!$B$12:$B$111, D20)</f>
        <v>1040039.99856</v>
      </c>
      <c r="H23" s="88">
        <f>'8 Cap &amp; Target '!E41</f>
        <v>263750</v>
      </c>
      <c r="I23" s="88">
        <f>SUMIFS('8 Cap &amp; Target '!$G$12:$G$111,'8 Cap &amp; Target '!$D$12:$D$111,'8 Cap &amp; Target '!$D$13,'8 Cap &amp; Target '!$B$12:$B$111, I20)+
SUMIFS('8 Cap &amp; Target '!$G$12:$G$111,'8 Cap &amp; Target '!$D$12:$D$111,'8 Cap &amp; Target '!$D$14,'8 Cap &amp; Target '!$B$12:$B$111, I20)+
SUMIFS('8 Cap &amp; Target '!$G$12:$G$111,'8 Cap &amp; Target '!$D$12:$D$111,'8 Cap &amp; Target '!$D$15,'8 Cap &amp; Target '!$B$12:$B$111, I20)</f>
        <v>816600</v>
      </c>
      <c r="J23" s="88">
        <f>SUMIFS('8 Cap &amp; Target '!$G$12:$G$111,'8 Cap &amp; Target '!$D$12:$D$111, '8 Cap &amp; Target '!$D$16,'8 Cap &amp; Target '!$B$12:$B$111, I20)</f>
        <v>251040</v>
      </c>
      <c r="K23" s="88">
        <f>'8 Cap &amp; Target '!E59+'8 Cap &amp; Target '!E60</f>
        <v>5083840</v>
      </c>
      <c r="L23" s="88">
        <f>SUMIFS('8 Cap &amp; Target '!$G$12:$G$111,'8 Cap &amp; Target '!$D$12:$D$111, '8 Cap &amp; Target '!$D$18,'8 Cap &amp; Target '!$B$12:$B$111, I20)</f>
        <v>2512720.8375000004</v>
      </c>
      <c r="M23" s="88">
        <f>'8 Cap &amp; Target '!E61</f>
        <v>361008</v>
      </c>
      <c r="N23" s="88">
        <f>SUMIFS('8 Cap &amp; Target '!$G$12:$G$111,'8 Cap &amp; Target '!$D$12:$D$111,'8 Cap &amp; Target '!$D$13,'8 Cap &amp; Target '!$B$12:$B$111, N20)+
SUMIFS('8 Cap &amp; Target '!$G$12:$G$111,'8 Cap &amp; Target '!$D$12:$D$111,'8 Cap &amp; Target '!$D$14,'8 Cap &amp; Target '!$B$12:$B$111, N20)+
SUMIFS('8 Cap &amp; Target '!$G$12:$G$111,'8 Cap &amp; Target '!$D$12:$D$111,'8 Cap &amp; Target '!$D$15,'8 Cap &amp; Target '!$B$12:$B$111, N20)</f>
        <v>904200</v>
      </c>
      <c r="O23" s="88">
        <f>SUMIFS('8 Cap &amp; Target '!$G$12:$G$111,'8 Cap &amp; Target '!$D$12:$D$111, '8 Cap &amp; Target '!$D$16,'8 Cap &amp; Target '!$B$12:$B$111, N20)</f>
        <v>277860</v>
      </c>
      <c r="P23" s="88">
        <f>'8 Cap &amp; Target '!E79+'8 Cap &amp; Target '!E80</f>
        <v>5517400</v>
      </c>
      <c r="Q23" s="88">
        <f>SUMIFS('8 Cap &amp; Target '!$G$12:$G$111,'8 Cap &amp; Target '!$D$12:$D$111, '8 Cap &amp; Target '!$D$18,'8 Cap &amp; Target '!$B$12:$B$111, N20)</f>
        <v>2725241.2606000002</v>
      </c>
      <c r="R23" s="88">
        <f>'8 Cap &amp; Target '!E81</f>
        <v>392696</v>
      </c>
      <c r="S23" s="88">
        <f>SUMIFS('8 Cap &amp; Target '!$G$12:$G$111,'8 Cap &amp; Target '!$D$12:$D$111,'8 Cap &amp; Target '!$D$13,'8 Cap &amp; Target '!$B$12:$B$111, S20)+
SUMIFS('8 Cap &amp; Target '!$G$12:$G$111,'8 Cap &amp; Target '!$D$12:$D$111,'8 Cap &amp; Target '!$D$14,'8 Cap &amp; Target '!$B$12:$B$111, S20)+
SUMIFS('8 Cap &amp; Target '!$G$12:$G$111,'8 Cap &amp; Target '!$D$12:$D$111,'8 Cap &amp; Target '!$D$15,'8 Cap &amp; Target '!$B$12:$B$111, S20)</f>
        <v>1019800</v>
      </c>
      <c r="T23" s="88">
        <f>SUMIFS('8 Cap &amp; Target '!$G$12:$G$111,'8 Cap &amp; Target '!$D$12:$D$111, '8 Cap &amp; Target '!$D$16,'8 Cap &amp; Target '!$B$12:$B$111, S20)</f>
        <v>311580</v>
      </c>
      <c r="U23" s="88">
        <f>'8 Cap &amp; Target '!E99+'8 Cap &amp; Target '!E100</f>
        <v>6092400</v>
      </c>
      <c r="V23" s="88">
        <f>SUMIFS('8 Cap &amp; Target '!$G$12:$G$111,'8 Cap &amp; Target '!$D$12:$D$111, '8 Cap &amp; Target '!$D$18,'8 Cap &amp; Target '!$B$12:$B$111, S20)</f>
        <v>3007320.2667999999</v>
      </c>
      <c r="W23" s="88">
        <f>'8 Cap &amp; Target '!E101</f>
        <v>434629</v>
      </c>
      <c r="X23" s="1"/>
      <c r="Y23" s="1"/>
      <c r="AA23" s="1"/>
      <c r="AB23" s="1"/>
      <c r="AC23" s="1"/>
      <c r="AE23" s="1"/>
      <c r="AF23" s="1"/>
      <c r="AG23" s="1"/>
      <c r="AI23" s="1"/>
    </row>
    <row r="24" spans="2:35" ht="15.75" customHeight="1">
      <c r="B24" s="1"/>
      <c r="C24" s="85" t="s">
        <v>172</v>
      </c>
      <c r="D24" s="95">
        <f t="shared" ref="D24:G24" si="4">+D22-D23</f>
        <v>0</v>
      </c>
      <c r="E24" s="95">
        <f t="shared" si="4"/>
        <v>0</v>
      </c>
      <c r="F24" s="95">
        <f t="shared" si="4"/>
        <v>0</v>
      </c>
      <c r="G24" s="95">
        <f t="shared" si="4"/>
        <v>0</v>
      </c>
      <c r="H24" s="95"/>
      <c r="I24" s="95">
        <f t="shared" ref="I24:L24" si="5">+I22-I23</f>
        <v>0</v>
      </c>
      <c r="J24" s="95">
        <f t="shared" si="5"/>
        <v>0</v>
      </c>
      <c r="K24" s="95">
        <f t="shared" si="5"/>
        <v>0</v>
      </c>
      <c r="L24" s="95">
        <f t="shared" si="5"/>
        <v>0</v>
      </c>
      <c r="M24" s="95"/>
      <c r="N24" s="95">
        <f t="shared" ref="N24:Q24" si="6">+N22-N23</f>
        <v>0</v>
      </c>
      <c r="O24" s="95">
        <f t="shared" si="6"/>
        <v>0</v>
      </c>
      <c r="P24" s="95">
        <f t="shared" si="6"/>
        <v>0</v>
      </c>
      <c r="Q24" s="95">
        <f t="shared" si="6"/>
        <v>0</v>
      </c>
      <c r="R24" s="95"/>
      <c r="S24" s="95">
        <f t="shared" ref="S24:V24" si="7">+S22-S23</f>
        <v>0</v>
      </c>
      <c r="T24" s="95">
        <f t="shared" si="7"/>
        <v>0</v>
      </c>
      <c r="U24" s="95">
        <f t="shared" si="7"/>
        <v>0</v>
      </c>
      <c r="V24" s="95">
        <f t="shared" si="7"/>
        <v>0</v>
      </c>
      <c r="W24" s="95"/>
      <c r="X24" s="1"/>
      <c r="Y24" s="1"/>
      <c r="AA24" s="1"/>
      <c r="AB24" s="1"/>
      <c r="AC24" s="1"/>
      <c r="AE24" s="1"/>
      <c r="AF24" s="1"/>
      <c r="AG24" s="1"/>
      <c r="AI24" s="1"/>
    </row>
    <row r="25" spans="2:35" ht="15.75" customHeight="1">
      <c r="B25" s="1"/>
      <c r="C25" s="1" t="s">
        <v>182</v>
      </c>
      <c r="D25" s="78"/>
      <c r="E25" s="78"/>
      <c r="F25" s="96"/>
      <c r="G25" s="97">
        <f>SUM('9 Portfolio FTE and Budget'!E52:E53)</f>
        <v>1040040</v>
      </c>
      <c r="H25" s="97"/>
      <c r="I25" s="96"/>
      <c r="J25" s="96"/>
      <c r="K25" s="96"/>
      <c r="L25" s="97">
        <f>SUM('9 Portfolio FTE and Budget'!F52:F53)</f>
        <v>2512721</v>
      </c>
      <c r="M25" s="97"/>
      <c r="N25" s="78"/>
      <c r="O25" s="78"/>
      <c r="P25" s="96"/>
      <c r="Q25" s="97">
        <f>SUM('9 Portfolio FTE and Budget'!G52:G53)</f>
        <v>2725241</v>
      </c>
      <c r="R25" s="97"/>
      <c r="S25" s="78"/>
      <c r="T25" s="78"/>
      <c r="U25" s="96"/>
      <c r="V25" s="97">
        <f>SUM('9 Portfolio FTE and Budget'!H52:H53)</f>
        <v>3007320</v>
      </c>
      <c r="W25" s="97"/>
      <c r="X25" s="1"/>
      <c r="Y25" s="1"/>
      <c r="AA25" s="1"/>
      <c r="AB25" s="1"/>
      <c r="AC25" s="1"/>
      <c r="AE25" s="1"/>
      <c r="AF25" s="1"/>
      <c r="AG25" s="1"/>
      <c r="AI25" s="1"/>
    </row>
    <row r="26" spans="2:35" ht="15.75" customHeight="1">
      <c r="B26" s="1"/>
      <c r="C26" s="85" t="s">
        <v>172</v>
      </c>
      <c r="D26" s="90"/>
      <c r="E26" s="90"/>
      <c r="F26" s="1"/>
      <c r="G26" s="95">
        <f>+G22-G25</f>
        <v>-1.4400000218302011E-3</v>
      </c>
      <c r="H26" s="1"/>
      <c r="I26" s="1"/>
      <c r="J26" s="1"/>
      <c r="K26" s="95">
        <f>+L22-L25</f>
        <v>-0.16249999962747097</v>
      </c>
      <c r="L26" s="90"/>
      <c r="M26" s="90"/>
      <c r="N26" s="1"/>
      <c r="O26" s="95">
        <f>+Q22-Q25</f>
        <v>0.26060000015422702</v>
      </c>
      <c r="P26" s="90"/>
      <c r="Q26" s="90"/>
      <c r="R26" s="1"/>
      <c r="S26" s="95">
        <f>+V22-V25</f>
        <v>0.26679999986663461</v>
      </c>
      <c r="T26" s="90"/>
      <c r="U26" s="90"/>
      <c r="V26" s="1"/>
      <c r="W26" s="95"/>
      <c r="X26" s="90"/>
      <c r="Y26" s="90"/>
      <c r="AA26" s="95"/>
      <c r="AB26" s="90"/>
      <c r="AC26" s="90"/>
      <c r="AE26" s="95"/>
      <c r="AF26" s="90"/>
      <c r="AG26" s="90"/>
      <c r="AI26" s="95"/>
    </row>
    <row r="27" spans="2:35" ht="15.75" customHeight="1">
      <c r="B27" s="1"/>
      <c r="C27" s="85"/>
      <c r="D27" s="90"/>
      <c r="E27" s="90"/>
      <c r="F27" s="1"/>
      <c r="G27" s="95"/>
      <c r="H27" s="1"/>
      <c r="I27" s="1"/>
      <c r="J27" s="1"/>
      <c r="K27" s="95"/>
      <c r="L27" s="90"/>
      <c r="M27" s="90"/>
      <c r="N27" s="1"/>
      <c r="O27" s="95"/>
      <c r="P27" s="90"/>
      <c r="Q27" s="90"/>
      <c r="R27" s="1"/>
      <c r="S27" s="95"/>
      <c r="T27" s="90"/>
      <c r="U27" s="90"/>
      <c r="V27" s="1"/>
      <c r="W27" s="95"/>
      <c r="X27" s="90"/>
      <c r="Y27" s="90"/>
      <c r="AA27" s="95"/>
      <c r="AB27" s="90"/>
      <c r="AC27" s="90"/>
      <c r="AE27" s="95"/>
      <c r="AF27" s="90"/>
      <c r="AG27" s="90"/>
      <c r="AI27" s="95"/>
    </row>
    <row r="28" spans="2:35" ht="15.75" customHeight="1">
      <c r="B28" s="1"/>
      <c r="C28" s="579"/>
      <c r="D28" s="1"/>
      <c r="E28" s="1"/>
      <c r="F28" s="1"/>
      <c r="G28" s="1"/>
      <c r="H28" s="1"/>
      <c r="I28" s="1"/>
      <c r="J28" s="1"/>
      <c r="K28" s="1"/>
      <c r="L28" s="1"/>
      <c r="M28" s="1"/>
      <c r="N28" s="1"/>
      <c r="O28" s="1"/>
      <c r="P28" s="579"/>
      <c r="Q28" s="1"/>
      <c r="R28" s="1"/>
      <c r="S28" s="1"/>
      <c r="T28" s="1"/>
      <c r="U28" s="1"/>
      <c r="V28" s="1"/>
      <c r="W28" s="1"/>
      <c r="X28" s="1"/>
      <c r="Y28" s="1"/>
      <c r="AA28" s="1"/>
      <c r="AB28" s="1"/>
      <c r="AC28" s="1"/>
      <c r="AE28" s="1"/>
      <c r="AF28" s="1"/>
      <c r="AG28" s="1"/>
      <c r="AI28" s="1"/>
    </row>
    <row r="29" spans="2:35" ht="15.75" customHeight="1">
      <c r="B29" s="1"/>
      <c r="C29" s="98" t="s">
        <v>183</v>
      </c>
      <c r="D29" s="579"/>
      <c r="E29" s="579"/>
      <c r="F29" s="579"/>
      <c r="G29" s="579"/>
      <c r="H29" s="579"/>
      <c r="I29" s="579"/>
      <c r="J29" s="579"/>
      <c r="K29" s="579"/>
      <c r="L29" s="579"/>
      <c r="M29" s="579"/>
      <c r="N29" s="579"/>
      <c r="O29" s="579"/>
      <c r="P29" s="579"/>
      <c r="Q29" s="1"/>
      <c r="R29" s="1"/>
      <c r="S29" s="1"/>
      <c r="T29" s="1"/>
      <c r="U29" s="1"/>
      <c r="V29" s="1"/>
      <c r="W29" s="1"/>
      <c r="X29" s="1"/>
      <c r="Y29" s="1"/>
      <c r="AA29" s="1"/>
      <c r="AB29" s="1"/>
      <c r="AC29" s="1"/>
      <c r="AE29" s="1"/>
      <c r="AF29" s="1"/>
      <c r="AG29" s="1"/>
      <c r="AI29" s="1"/>
    </row>
    <row r="30" spans="2:35" ht="15.75" customHeight="1">
      <c r="B30" s="1"/>
      <c r="C30" s="579"/>
      <c r="D30" s="579"/>
      <c r="E30" s="579"/>
      <c r="F30" s="579"/>
      <c r="G30" s="579"/>
      <c r="H30" s="579"/>
      <c r="I30" s="579"/>
      <c r="J30" s="579"/>
      <c r="K30" s="579"/>
      <c r="L30" s="579"/>
      <c r="M30" s="579"/>
      <c r="N30" s="579"/>
      <c r="O30" s="579"/>
      <c r="P30" s="579"/>
      <c r="Q30" s="1"/>
      <c r="R30" s="1"/>
      <c r="S30" s="1"/>
      <c r="T30" s="1"/>
      <c r="U30" s="1"/>
      <c r="V30" s="1"/>
      <c r="W30" s="1"/>
      <c r="X30" s="1"/>
      <c r="Y30" s="1"/>
      <c r="AA30" s="1"/>
      <c r="AB30" s="1"/>
      <c r="AC30" s="1"/>
      <c r="AE30" s="1"/>
      <c r="AF30" s="1"/>
      <c r="AG30" s="1"/>
      <c r="AI30" s="1"/>
    </row>
    <row r="31" spans="2:35" ht="15.75" customHeight="1">
      <c r="B31" s="1"/>
      <c r="C31" s="579"/>
      <c r="D31" s="579"/>
      <c r="E31" s="579"/>
      <c r="F31" s="579"/>
      <c r="G31" s="579"/>
      <c r="H31" s="579"/>
      <c r="I31" s="579"/>
      <c r="J31" s="579"/>
      <c r="K31" s="579"/>
      <c r="L31" s="579"/>
      <c r="M31" s="579"/>
      <c r="N31" s="579"/>
      <c r="O31" s="579"/>
      <c r="P31" s="579"/>
      <c r="Q31" s="1"/>
      <c r="R31" s="1"/>
      <c r="S31" s="1"/>
      <c r="T31" s="1"/>
      <c r="U31" s="1"/>
      <c r="V31" s="1"/>
      <c r="W31" s="1"/>
      <c r="X31" s="1"/>
      <c r="Y31" s="1"/>
      <c r="AA31" s="1"/>
      <c r="AB31" s="1"/>
      <c r="AC31" s="1"/>
      <c r="AE31" s="1"/>
      <c r="AF31" s="1"/>
      <c r="AG31" s="1"/>
      <c r="AI31" s="1"/>
    </row>
    <row r="32" spans="2:35" ht="15.75" customHeight="1">
      <c r="B32" s="1"/>
      <c r="C32" s="579"/>
      <c r="D32" s="579"/>
      <c r="E32" s="579"/>
      <c r="F32" s="579"/>
      <c r="G32" s="579"/>
      <c r="H32" s="579"/>
      <c r="I32" s="579"/>
      <c r="J32" s="579"/>
      <c r="K32" s="579"/>
      <c r="L32" s="579"/>
      <c r="M32" s="579"/>
      <c r="N32" s="579"/>
      <c r="O32" s="579"/>
      <c r="P32" s="579"/>
      <c r="Q32" s="1"/>
      <c r="R32" s="1"/>
      <c r="S32" s="1"/>
      <c r="T32" s="1"/>
      <c r="U32" s="1"/>
      <c r="V32" s="1"/>
      <c r="W32" s="1"/>
      <c r="X32" s="1"/>
      <c r="Y32" s="1"/>
      <c r="AA32" s="1"/>
      <c r="AB32" s="1"/>
      <c r="AC32" s="1"/>
      <c r="AE32" s="1"/>
      <c r="AF32" s="1"/>
      <c r="AG32" s="1"/>
      <c r="AI32" s="1"/>
    </row>
    <row r="33" spans="2:35" ht="15.75" customHeight="1">
      <c r="B33" s="1"/>
      <c r="C33" s="579"/>
      <c r="D33" s="579"/>
      <c r="E33" s="579"/>
      <c r="F33" s="579"/>
      <c r="G33" s="579"/>
      <c r="H33" s="579"/>
      <c r="I33" s="579"/>
      <c r="J33" s="579"/>
      <c r="K33" s="579"/>
      <c r="L33" s="579"/>
      <c r="M33" s="579"/>
      <c r="N33" s="579"/>
      <c r="O33" s="579"/>
      <c r="P33" s="579"/>
      <c r="Q33" s="1"/>
      <c r="R33" s="1"/>
      <c r="S33" s="1"/>
      <c r="T33" s="1"/>
      <c r="U33" s="1"/>
      <c r="V33" s="1"/>
      <c r="W33" s="1"/>
      <c r="X33" s="1"/>
      <c r="Y33" s="1"/>
      <c r="AA33" s="1"/>
      <c r="AB33" s="1"/>
      <c r="AC33" s="1"/>
      <c r="AE33" s="1"/>
      <c r="AF33" s="1"/>
      <c r="AG33" s="1"/>
      <c r="AI33" s="1"/>
    </row>
    <row r="34" spans="2:35" ht="15.75" customHeight="1">
      <c r="B34" s="1"/>
      <c r="C34" s="579"/>
      <c r="D34" s="579"/>
      <c r="E34" s="579"/>
      <c r="F34" s="579"/>
      <c r="G34" s="579"/>
      <c r="H34" s="579"/>
      <c r="I34" s="579"/>
      <c r="J34" s="579"/>
      <c r="K34" s="579"/>
      <c r="L34" s="579"/>
      <c r="M34" s="579"/>
      <c r="N34" s="579"/>
      <c r="O34" s="579"/>
      <c r="P34" s="579"/>
      <c r="Q34" s="1"/>
      <c r="R34" s="1"/>
      <c r="S34" s="1"/>
      <c r="T34" s="1"/>
      <c r="U34" s="1"/>
      <c r="V34" s="1"/>
      <c r="W34" s="1"/>
      <c r="X34" s="1"/>
      <c r="Y34" s="1"/>
      <c r="AA34" s="1"/>
      <c r="AB34" s="1"/>
      <c r="AC34" s="1"/>
      <c r="AE34" s="1"/>
      <c r="AF34" s="1"/>
      <c r="AG34" s="1"/>
      <c r="AI34" s="1"/>
    </row>
    <row r="35" spans="2:35" ht="15.75" customHeight="1">
      <c r="B35" s="1"/>
      <c r="C35" s="579"/>
      <c r="D35" s="579"/>
      <c r="E35" s="579"/>
      <c r="F35" s="579"/>
      <c r="G35" s="579"/>
      <c r="H35" s="579"/>
      <c r="I35" s="579"/>
      <c r="J35" s="579"/>
      <c r="K35" s="579"/>
      <c r="L35" s="579"/>
      <c r="M35" s="579"/>
      <c r="N35" s="579"/>
      <c r="O35" s="579"/>
      <c r="P35" s="579"/>
      <c r="Q35" s="1"/>
      <c r="R35" s="1"/>
      <c r="S35" s="1"/>
      <c r="T35" s="1"/>
      <c r="U35" s="1"/>
      <c r="V35" s="1"/>
      <c r="W35" s="1"/>
      <c r="X35" s="1"/>
      <c r="Y35" s="1"/>
      <c r="AA35" s="1"/>
      <c r="AB35" s="1"/>
      <c r="AC35" s="1"/>
      <c r="AE35" s="1"/>
      <c r="AF35" s="1"/>
      <c r="AG35" s="1"/>
      <c r="AI35" s="1"/>
    </row>
    <row r="36" spans="2:35" ht="15.75" customHeight="1">
      <c r="B36" s="1"/>
      <c r="C36" s="579"/>
      <c r="D36" s="579"/>
      <c r="E36" s="579"/>
      <c r="F36" s="579"/>
      <c r="G36" s="579"/>
      <c r="H36" s="579"/>
      <c r="I36" s="579"/>
      <c r="J36" s="579"/>
      <c r="K36" s="579"/>
      <c r="L36" s="579"/>
      <c r="M36" s="579"/>
      <c r="N36" s="579"/>
      <c r="O36" s="579"/>
      <c r="P36" s="579"/>
      <c r="Q36" s="1"/>
      <c r="R36" s="1"/>
      <c r="S36" s="1"/>
      <c r="T36" s="1"/>
      <c r="U36" s="1"/>
      <c r="V36" s="1"/>
      <c r="W36" s="1"/>
      <c r="X36" s="1"/>
      <c r="Y36" s="1"/>
      <c r="AA36" s="1"/>
      <c r="AB36" s="1"/>
      <c r="AC36" s="1"/>
      <c r="AE36" s="1"/>
      <c r="AF36" s="1"/>
      <c r="AG36" s="1"/>
      <c r="AI36" s="1"/>
    </row>
    <row r="37" spans="2:35" ht="15.75" customHeight="1">
      <c r="B37" s="1"/>
      <c r="C37" s="579"/>
      <c r="D37" s="579"/>
      <c r="E37" s="579"/>
      <c r="F37" s="579"/>
      <c r="G37" s="579"/>
      <c r="H37" s="579"/>
      <c r="I37" s="579"/>
      <c r="J37" s="579"/>
      <c r="K37" s="579"/>
      <c r="L37" s="579"/>
      <c r="M37" s="579"/>
      <c r="N37" s="579"/>
      <c r="O37" s="579"/>
      <c r="P37" s="579"/>
      <c r="Q37" s="1"/>
      <c r="R37" s="1"/>
      <c r="S37" s="1"/>
      <c r="T37" s="1"/>
      <c r="U37" s="1"/>
      <c r="V37" s="1"/>
      <c r="W37" s="1"/>
      <c r="X37" s="1"/>
      <c r="Y37" s="1"/>
      <c r="AA37" s="1"/>
      <c r="AB37" s="1"/>
      <c r="AC37" s="1"/>
      <c r="AE37" s="1"/>
      <c r="AF37" s="1"/>
      <c r="AG37" s="1"/>
      <c r="AI37" s="1"/>
    </row>
    <row r="38" spans="2:35" ht="15.75" customHeight="1">
      <c r="B38" s="1"/>
      <c r="C38" s="579"/>
      <c r="D38" s="579"/>
      <c r="E38" s="579"/>
      <c r="F38" s="579"/>
      <c r="G38" s="579"/>
      <c r="H38" s="579"/>
      <c r="I38" s="579"/>
      <c r="J38" s="579"/>
      <c r="K38" s="579"/>
      <c r="L38" s="579"/>
      <c r="M38" s="579"/>
      <c r="N38" s="579"/>
      <c r="O38" s="579"/>
      <c r="P38" s="579"/>
      <c r="Q38" s="1"/>
      <c r="R38" s="1"/>
      <c r="S38" s="1"/>
      <c r="T38" s="1"/>
      <c r="U38" s="1"/>
      <c r="V38" s="1"/>
      <c r="W38" s="1"/>
      <c r="X38" s="1"/>
      <c r="Y38" s="1"/>
      <c r="AA38" s="1"/>
      <c r="AB38" s="1"/>
      <c r="AC38" s="1"/>
      <c r="AE38" s="1"/>
      <c r="AF38" s="1"/>
      <c r="AG38" s="1"/>
      <c r="AI38" s="1"/>
    </row>
    <row r="39" spans="2:35" ht="15.75" customHeight="1">
      <c r="B39" s="1"/>
      <c r="C39" s="579"/>
      <c r="D39" s="579"/>
      <c r="E39" s="579"/>
      <c r="F39" s="579"/>
      <c r="G39" s="579"/>
      <c r="H39" s="579"/>
      <c r="I39" s="579"/>
      <c r="J39" s="579"/>
      <c r="K39" s="579"/>
      <c r="L39" s="579"/>
      <c r="M39" s="579"/>
      <c r="N39" s="579"/>
      <c r="O39" s="579"/>
      <c r="P39" s="579"/>
      <c r="Q39" s="1"/>
      <c r="R39" s="1"/>
      <c r="S39" s="1"/>
      <c r="T39" s="1"/>
      <c r="U39" s="1"/>
      <c r="V39" s="1"/>
      <c r="W39" s="1"/>
      <c r="X39" s="1"/>
      <c r="Y39" s="1"/>
      <c r="AA39" s="1"/>
      <c r="AB39" s="1"/>
      <c r="AC39" s="1"/>
      <c r="AE39" s="1"/>
      <c r="AF39" s="1"/>
      <c r="AG39" s="1"/>
      <c r="AI39" s="1"/>
    </row>
    <row r="40" spans="2:35" ht="15.75" customHeight="1">
      <c r="B40" s="1"/>
      <c r="C40" s="579"/>
      <c r="D40" s="579"/>
      <c r="E40" s="579"/>
      <c r="F40" s="579"/>
      <c r="G40" s="579"/>
      <c r="H40" s="579"/>
      <c r="I40" s="579"/>
      <c r="J40" s="579"/>
      <c r="K40" s="579"/>
      <c r="L40" s="579"/>
      <c r="M40" s="579"/>
      <c r="N40" s="579"/>
      <c r="O40" s="579"/>
      <c r="P40" s="579"/>
      <c r="Q40" s="1"/>
      <c r="R40" s="1"/>
      <c r="S40" s="1"/>
      <c r="T40" s="1"/>
      <c r="U40" s="1"/>
      <c r="V40" s="1"/>
      <c r="W40" s="1"/>
      <c r="X40" s="1"/>
      <c r="Y40" s="1"/>
      <c r="AA40" s="1"/>
      <c r="AB40" s="1"/>
      <c r="AC40" s="1"/>
      <c r="AE40" s="1"/>
      <c r="AF40" s="1"/>
      <c r="AG40" s="1"/>
      <c r="AI40" s="1"/>
    </row>
    <row r="41" spans="2:35" ht="15.75" customHeight="1">
      <c r="B41" s="1"/>
      <c r="C41" s="579"/>
      <c r="D41" s="579"/>
      <c r="E41" s="579"/>
      <c r="F41" s="579"/>
      <c r="G41" s="579"/>
      <c r="H41" s="579"/>
      <c r="I41" s="579"/>
      <c r="J41" s="579"/>
      <c r="K41" s="579"/>
      <c r="L41" s="579"/>
      <c r="M41" s="579"/>
      <c r="N41" s="579"/>
      <c r="O41" s="579"/>
      <c r="P41" s="579"/>
      <c r="Q41" s="1"/>
      <c r="R41" s="1"/>
      <c r="S41" s="1"/>
      <c r="T41" s="1"/>
      <c r="U41" s="1"/>
      <c r="V41" s="1"/>
      <c r="W41" s="1"/>
      <c r="X41" s="1"/>
      <c r="Y41" s="1"/>
      <c r="AA41" s="1"/>
      <c r="AB41" s="1"/>
      <c r="AC41" s="1"/>
      <c r="AE41" s="1"/>
      <c r="AF41" s="1"/>
      <c r="AG41" s="1"/>
      <c r="AI41" s="1"/>
    </row>
    <row r="42" spans="2:35" ht="15.75" customHeight="1">
      <c r="B42" s="1"/>
      <c r="C42" s="579"/>
      <c r="D42" s="579"/>
      <c r="E42" s="579"/>
      <c r="F42" s="579"/>
      <c r="G42" s="579"/>
      <c r="H42" s="579"/>
      <c r="I42" s="579"/>
      <c r="J42" s="579"/>
      <c r="K42" s="579"/>
      <c r="L42" s="579"/>
      <c r="M42" s="579"/>
      <c r="N42" s="579"/>
      <c r="O42" s="579"/>
      <c r="P42" s="579"/>
      <c r="Q42" s="1"/>
      <c r="R42" s="1"/>
      <c r="S42" s="1"/>
      <c r="T42" s="1"/>
      <c r="U42" s="1"/>
      <c r="V42" s="1"/>
      <c r="W42" s="1"/>
      <c r="X42" s="1"/>
      <c r="Y42" s="1"/>
      <c r="AA42" s="1"/>
      <c r="AB42" s="1"/>
      <c r="AC42" s="1"/>
      <c r="AE42" s="1"/>
      <c r="AF42" s="1"/>
      <c r="AG42" s="1"/>
      <c r="AI42" s="1"/>
    </row>
    <row r="43" spans="2:35" ht="15.75" customHeight="1">
      <c r="B43" s="1"/>
      <c r="C43" s="579"/>
      <c r="D43" s="579"/>
      <c r="E43" s="579"/>
      <c r="F43" s="579"/>
      <c r="G43" s="579"/>
      <c r="H43" s="579"/>
      <c r="I43" s="579"/>
      <c r="J43" s="579"/>
      <c r="K43" s="579"/>
      <c r="L43" s="579"/>
      <c r="M43" s="579"/>
      <c r="N43" s="579"/>
      <c r="O43" s="579"/>
      <c r="P43" s="579"/>
      <c r="Q43" s="1"/>
      <c r="R43" s="1"/>
      <c r="S43" s="1"/>
      <c r="T43" s="1"/>
      <c r="U43" s="1"/>
      <c r="V43" s="1"/>
      <c r="W43" s="1"/>
      <c r="X43" s="1"/>
      <c r="Y43" s="1"/>
      <c r="AA43" s="1"/>
      <c r="AB43" s="1"/>
      <c r="AC43" s="1"/>
      <c r="AE43" s="1"/>
      <c r="AF43" s="1"/>
      <c r="AG43" s="1"/>
      <c r="AI43" s="1"/>
    </row>
    <row r="44" spans="2:35" ht="15.75" customHeight="1">
      <c r="B44" s="1"/>
      <c r="C44" s="579"/>
      <c r="D44" s="579"/>
      <c r="E44" s="579"/>
      <c r="F44" s="579"/>
      <c r="G44" s="579"/>
      <c r="H44" s="579"/>
      <c r="I44" s="579"/>
      <c r="J44" s="579"/>
      <c r="K44" s="579"/>
      <c r="L44" s="579"/>
      <c r="M44" s="579"/>
      <c r="N44" s="579"/>
      <c r="O44" s="579"/>
      <c r="P44" s="579"/>
      <c r="Q44" s="1"/>
      <c r="R44" s="1"/>
      <c r="S44" s="1"/>
      <c r="T44" s="1"/>
      <c r="U44" s="1"/>
      <c r="V44" s="1"/>
      <c r="W44" s="1"/>
      <c r="X44" s="1"/>
      <c r="Y44" s="1"/>
      <c r="AA44" s="1"/>
      <c r="AB44" s="1"/>
      <c r="AC44" s="1"/>
      <c r="AE44" s="1"/>
      <c r="AF44" s="1"/>
      <c r="AG44" s="1"/>
      <c r="AI44" s="1"/>
    </row>
    <row r="45" spans="2:35" ht="15.75" customHeight="1">
      <c r="B45" s="1"/>
      <c r="C45" s="579"/>
      <c r="D45" s="579"/>
      <c r="E45" s="579"/>
      <c r="F45" s="579"/>
      <c r="G45" s="579"/>
      <c r="H45" s="579"/>
      <c r="I45" s="579"/>
      <c r="J45" s="579"/>
      <c r="K45" s="579"/>
      <c r="L45" s="579"/>
      <c r="M45" s="579"/>
      <c r="N45" s="579"/>
      <c r="O45" s="579"/>
      <c r="P45" s="579"/>
      <c r="Q45" s="1"/>
      <c r="R45" s="1"/>
      <c r="S45" s="1"/>
      <c r="T45" s="1"/>
      <c r="U45" s="1"/>
      <c r="V45" s="1"/>
      <c r="W45" s="1"/>
      <c r="X45" s="1"/>
      <c r="Y45" s="1"/>
      <c r="AA45" s="1"/>
      <c r="AB45" s="1"/>
      <c r="AC45" s="1"/>
      <c r="AE45" s="1"/>
      <c r="AF45" s="1"/>
      <c r="AG45" s="1"/>
      <c r="AI45" s="1"/>
    </row>
    <row r="46" spans="2:35" ht="15.75" customHeight="1">
      <c r="B46" s="1"/>
      <c r="C46" s="579"/>
      <c r="D46" s="579"/>
      <c r="E46" s="579"/>
      <c r="F46" s="579"/>
      <c r="G46" s="579"/>
      <c r="H46" s="579"/>
      <c r="I46" s="579"/>
      <c r="J46" s="579"/>
      <c r="K46" s="579"/>
      <c r="L46" s="579"/>
      <c r="M46" s="579"/>
      <c r="N46" s="579"/>
      <c r="O46" s="579"/>
      <c r="P46" s="579"/>
      <c r="Q46" s="1"/>
      <c r="R46" s="1"/>
      <c r="S46" s="1"/>
      <c r="T46" s="1"/>
      <c r="U46" s="1"/>
      <c r="V46" s="1"/>
      <c r="W46" s="1"/>
      <c r="X46" s="1"/>
      <c r="Y46" s="1"/>
      <c r="AA46" s="1"/>
      <c r="AB46" s="1"/>
      <c r="AC46" s="1"/>
      <c r="AE46" s="1"/>
      <c r="AF46" s="1"/>
      <c r="AG46" s="1"/>
      <c r="AI46" s="1"/>
    </row>
    <row r="47" spans="2:35" ht="15.75" customHeight="1">
      <c r="B47" s="1"/>
      <c r="C47" s="579"/>
      <c r="D47" s="579"/>
      <c r="E47" s="579"/>
      <c r="F47" s="579"/>
      <c r="G47" s="579"/>
      <c r="H47" s="579"/>
      <c r="I47" s="579"/>
      <c r="J47" s="579"/>
      <c r="K47" s="579"/>
      <c r="L47" s="579"/>
      <c r="M47" s="579"/>
      <c r="N47" s="579"/>
      <c r="O47" s="579"/>
      <c r="P47" s="579"/>
      <c r="Q47" s="1"/>
      <c r="R47" s="1"/>
      <c r="S47" s="1"/>
      <c r="T47" s="1"/>
      <c r="U47" s="1"/>
      <c r="V47" s="1"/>
      <c r="W47" s="1"/>
      <c r="X47" s="1"/>
      <c r="Y47" s="1"/>
      <c r="AA47" s="1"/>
      <c r="AB47" s="1"/>
      <c r="AC47" s="1"/>
      <c r="AE47" s="1"/>
      <c r="AF47" s="1"/>
      <c r="AG47" s="1"/>
      <c r="AI47" s="1"/>
    </row>
    <row r="48" spans="2:35" ht="15.75" customHeight="1">
      <c r="B48" s="1"/>
      <c r="C48" s="579"/>
      <c r="D48" s="579"/>
      <c r="E48" s="579"/>
      <c r="F48" s="579"/>
      <c r="G48" s="579"/>
      <c r="H48" s="579"/>
      <c r="I48" s="579"/>
      <c r="J48" s="579"/>
      <c r="K48" s="579"/>
      <c r="L48" s="579"/>
      <c r="M48" s="579"/>
      <c r="N48" s="579"/>
      <c r="O48" s="579"/>
      <c r="P48" s="579"/>
      <c r="Q48" s="1"/>
      <c r="R48" s="1"/>
      <c r="S48" s="1"/>
      <c r="T48" s="1"/>
      <c r="U48" s="1"/>
      <c r="V48" s="1"/>
      <c r="W48" s="1"/>
      <c r="X48" s="1"/>
      <c r="Y48" s="1"/>
      <c r="AA48" s="1"/>
      <c r="AB48" s="1"/>
      <c r="AC48" s="1"/>
      <c r="AE48" s="1"/>
      <c r="AF48" s="1"/>
      <c r="AG48" s="1"/>
      <c r="AI48" s="1"/>
    </row>
    <row r="49" spans="2:35" ht="15.75" customHeight="1">
      <c r="B49" s="1"/>
      <c r="C49" s="1"/>
      <c r="D49" s="1"/>
      <c r="E49" s="1"/>
      <c r="F49" s="1"/>
      <c r="G49" s="1"/>
      <c r="H49" s="1"/>
      <c r="I49" s="1"/>
      <c r="J49" s="1"/>
      <c r="K49" s="1"/>
      <c r="L49" s="1"/>
      <c r="M49" s="1"/>
      <c r="N49" s="1"/>
      <c r="O49" s="1"/>
      <c r="P49" s="1"/>
      <c r="Q49" s="1"/>
      <c r="R49" s="1"/>
      <c r="S49" s="1"/>
      <c r="T49" s="1"/>
      <c r="U49" s="1"/>
      <c r="V49" s="1"/>
      <c r="W49" s="1"/>
      <c r="X49" s="1"/>
      <c r="Y49" s="1"/>
      <c r="AA49" s="1"/>
      <c r="AB49" s="1"/>
      <c r="AC49" s="1"/>
      <c r="AE49" s="1"/>
      <c r="AF49" s="1"/>
      <c r="AG49" s="1"/>
      <c r="AI49" s="1"/>
    </row>
    <row r="50" spans="2:35" ht="15.75" customHeight="1">
      <c r="B50" s="1"/>
      <c r="C50" s="1"/>
      <c r="D50" s="1"/>
      <c r="E50" s="1"/>
      <c r="F50" s="1"/>
      <c r="G50" s="1"/>
      <c r="H50" s="1"/>
      <c r="I50" s="1"/>
      <c r="J50" s="1"/>
      <c r="K50" s="1"/>
      <c r="L50" s="1"/>
      <c r="M50" s="1"/>
      <c r="N50" s="1"/>
      <c r="O50" s="1"/>
      <c r="P50" s="1"/>
      <c r="Q50" s="1"/>
      <c r="R50" s="1"/>
      <c r="S50" s="1"/>
      <c r="T50" s="1"/>
      <c r="U50" s="1"/>
      <c r="V50" s="1"/>
      <c r="W50" s="1"/>
      <c r="X50" s="1"/>
      <c r="Y50" s="1"/>
      <c r="AA50" s="1"/>
      <c r="AB50" s="1"/>
      <c r="AC50" s="1"/>
      <c r="AE50" s="1"/>
      <c r="AF50" s="1"/>
      <c r="AG50" s="1"/>
      <c r="AI50" s="1"/>
    </row>
    <row r="51" spans="2:35" ht="15.75" customHeight="1">
      <c r="B51" s="1"/>
      <c r="C51" s="1"/>
      <c r="D51" s="1"/>
      <c r="E51" s="1"/>
      <c r="F51" s="1"/>
      <c r="G51" s="1"/>
      <c r="H51" s="1"/>
      <c r="I51" s="1"/>
      <c r="J51" s="1"/>
      <c r="K51" s="1"/>
      <c r="L51" s="1"/>
      <c r="M51" s="1"/>
      <c r="N51" s="1"/>
      <c r="O51" s="1"/>
      <c r="P51" s="1"/>
      <c r="Q51" s="1"/>
      <c r="R51" s="1"/>
      <c r="S51" s="1"/>
      <c r="T51" s="1"/>
      <c r="U51" s="1"/>
      <c r="V51" s="1"/>
      <c r="W51" s="1"/>
      <c r="X51" s="1"/>
      <c r="Y51" s="1"/>
      <c r="AA51" s="1"/>
      <c r="AB51" s="1"/>
      <c r="AC51" s="1"/>
      <c r="AE51" s="1"/>
      <c r="AF51" s="1"/>
      <c r="AG51" s="1"/>
      <c r="AI51" s="1"/>
    </row>
    <row r="52" spans="2:35" ht="15.75" customHeight="1">
      <c r="B52" s="1"/>
      <c r="C52" s="1"/>
      <c r="D52" s="1"/>
      <c r="E52" s="1"/>
      <c r="F52" s="1"/>
      <c r="G52" s="1"/>
      <c r="H52" s="1"/>
      <c r="I52" s="1"/>
      <c r="J52" s="1"/>
      <c r="K52" s="1"/>
      <c r="L52" s="1"/>
      <c r="M52" s="1"/>
      <c r="N52" s="1"/>
      <c r="O52" s="1"/>
      <c r="P52" s="1"/>
      <c r="Q52" s="1"/>
      <c r="R52" s="1"/>
      <c r="S52" s="1"/>
      <c r="T52" s="1"/>
      <c r="U52" s="1"/>
      <c r="V52" s="1"/>
      <c r="W52" s="1"/>
      <c r="X52" s="1"/>
      <c r="Y52" s="1"/>
      <c r="AA52" s="1"/>
      <c r="AB52" s="1"/>
      <c r="AC52" s="1"/>
      <c r="AE52" s="1"/>
      <c r="AF52" s="1"/>
      <c r="AG52" s="1"/>
      <c r="AI52" s="1"/>
    </row>
    <row r="53" spans="2:35" ht="15.75" customHeight="1">
      <c r="B53" s="1"/>
      <c r="C53" s="1"/>
      <c r="D53" s="1"/>
      <c r="E53" s="1"/>
      <c r="F53" s="1"/>
      <c r="G53" s="1"/>
      <c r="H53" s="1"/>
      <c r="I53" s="1"/>
      <c r="J53" s="1"/>
      <c r="K53" s="1"/>
      <c r="L53" s="1"/>
      <c r="M53" s="1"/>
      <c r="N53" s="1"/>
      <c r="O53" s="1"/>
      <c r="P53" s="1"/>
      <c r="Q53" s="1"/>
      <c r="R53" s="1"/>
      <c r="S53" s="1"/>
      <c r="T53" s="1"/>
      <c r="U53" s="1"/>
      <c r="V53" s="1"/>
      <c r="W53" s="1"/>
      <c r="X53" s="1"/>
      <c r="Y53" s="1"/>
      <c r="AA53" s="1"/>
      <c r="AB53" s="1"/>
      <c r="AC53" s="1"/>
      <c r="AE53" s="1"/>
      <c r="AF53" s="1"/>
      <c r="AG53" s="1"/>
      <c r="AI53" s="1"/>
    </row>
    <row r="54" spans="2:35" ht="15.75" customHeight="1">
      <c r="B54" s="1"/>
      <c r="C54" s="1"/>
      <c r="D54" s="1"/>
      <c r="E54" s="1"/>
      <c r="F54" s="1"/>
      <c r="G54" s="1"/>
      <c r="H54" s="1"/>
      <c r="I54" s="1"/>
      <c r="J54" s="1"/>
      <c r="K54" s="1"/>
      <c r="L54" s="1"/>
      <c r="M54" s="1"/>
      <c r="N54" s="1"/>
      <c r="O54" s="1"/>
      <c r="P54" s="1"/>
      <c r="Q54" s="1"/>
      <c r="R54" s="1"/>
      <c r="S54" s="1"/>
      <c r="T54" s="1"/>
      <c r="U54" s="1"/>
      <c r="V54" s="1"/>
      <c r="W54" s="1"/>
      <c r="X54" s="1"/>
      <c r="Y54" s="1"/>
      <c r="AA54" s="1"/>
      <c r="AB54" s="1"/>
      <c r="AC54" s="1"/>
      <c r="AE54" s="1"/>
      <c r="AF54" s="1"/>
      <c r="AG54" s="1"/>
      <c r="AI54" s="1"/>
    </row>
    <row r="55" spans="2:35" ht="15.75" customHeight="1">
      <c r="B55" s="1"/>
      <c r="C55" s="1"/>
      <c r="D55" s="1"/>
      <c r="E55" s="1"/>
      <c r="F55" s="1"/>
      <c r="G55" s="1"/>
      <c r="H55" s="1"/>
      <c r="I55" s="1"/>
      <c r="J55" s="1"/>
      <c r="K55" s="1"/>
      <c r="L55" s="1"/>
      <c r="M55" s="1"/>
      <c r="N55" s="1"/>
      <c r="O55" s="1"/>
      <c r="P55" s="1"/>
      <c r="Q55" s="1"/>
      <c r="R55" s="1"/>
      <c r="S55" s="1"/>
      <c r="T55" s="1"/>
      <c r="U55" s="1"/>
      <c r="V55" s="1"/>
      <c r="W55" s="1"/>
      <c r="X55" s="1"/>
      <c r="Y55" s="1"/>
      <c r="AA55" s="1"/>
      <c r="AB55" s="1"/>
      <c r="AC55" s="1"/>
      <c r="AE55" s="1"/>
      <c r="AF55" s="1"/>
      <c r="AG55" s="1"/>
      <c r="AI55" s="1"/>
    </row>
    <row r="56" spans="2:35" ht="15.75" customHeight="1">
      <c r="B56" s="1"/>
      <c r="C56" s="1"/>
      <c r="D56" s="1"/>
      <c r="E56" s="1"/>
      <c r="F56" s="1"/>
      <c r="G56" s="1"/>
      <c r="H56" s="1"/>
      <c r="I56" s="1"/>
      <c r="J56" s="1"/>
      <c r="K56" s="1"/>
      <c r="L56" s="1"/>
      <c r="M56" s="1"/>
      <c r="N56" s="1"/>
      <c r="O56" s="1"/>
      <c r="P56" s="1"/>
      <c r="Q56" s="1"/>
      <c r="R56" s="1"/>
      <c r="S56" s="1"/>
      <c r="T56" s="1"/>
      <c r="U56" s="1"/>
      <c r="V56" s="1"/>
      <c r="W56" s="1"/>
      <c r="X56" s="1"/>
      <c r="Y56" s="1"/>
      <c r="AA56" s="1"/>
      <c r="AB56" s="1"/>
      <c r="AC56" s="1"/>
      <c r="AE56" s="1"/>
      <c r="AF56" s="1"/>
      <c r="AG56" s="1"/>
      <c r="AI56" s="1"/>
    </row>
    <row r="57" spans="2:35" ht="15.75" customHeight="1">
      <c r="B57" s="1"/>
      <c r="C57" s="1"/>
      <c r="D57" s="1"/>
      <c r="E57" s="1"/>
      <c r="F57" s="1"/>
      <c r="G57" s="1"/>
      <c r="H57" s="1"/>
      <c r="I57" s="1"/>
      <c r="J57" s="1"/>
      <c r="K57" s="1"/>
      <c r="L57" s="1"/>
      <c r="M57" s="1"/>
      <c r="N57" s="1"/>
      <c r="O57" s="1"/>
      <c r="P57" s="1"/>
      <c r="Q57" s="1"/>
      <c r="R57" s="1"/>
      <c r="S57" s="1"/>
      <c r="T57" s="1"/>
      <c r="U57" s="1"/>
      <c r="V57" s="1"/>
      <c r="W57" s="1"/>
      <c r="X57" s="1"/>
      <c r="Y57" s="1"/>
      <c r="AA57" s="1"/>
      <c r="AB57" s="1"/>
      <c r="AC57" s="1"/>
      <c r="AE57" s="1"/>
      <c r="AF57" s="1"/>
      <c r="AG57" s="1"/>
      <c r="AI57" s="1"/>
    </row>
    <row r="58" spans="2:35" ht="15.75" customHeight="1">
      <c r="B58" s="1"/>
      <c r="C58" s="1"/>
      <c r="D58" s="1"/>
      <c r="E58" s="1"/>
      <c r="F58" s="1"/>
      <c r="G58" s="1"/>
      <c r="H58" s="1"/>
      <c r="I58" s="1"/>
      <c r="J58" s="1"/>
      <c r="K58" s="1"/>
      <c r="L58" s="1"/>
      <c r="M58" s="1"/>
      <c r="N58" s="1"/>
      <c r="O58" s="1"/>
      <c r="P58" s="1"/>
      <c r="Q58" s="1"/>
      <c r="R58" s="1"/>
      <c r="S58" s="1"/>
      <c r="T58" s="1"/>
      <c r="U58" s="1"/>
      <c r="V58" s="1"/>
      <c r="W58" s="1"/>
      <c r="X58" s="1"/>
      <c r="Y58" s="1"/>
      <c r="AA58" s="1"/>
      <c r="AB58" s="1"/>
      <c r="AC58" s="1"/>
      <c r="AE58" s="1"/>
      <c r="AF58" s="1"/>
      <c r="AG58" s="1"/>
      <c r="AI58" s="1"/>
    </row>
    <row r="59" spans="2:35" ht="15.75" customHeight="1">
      <c r="B59" s="1"/>
      <c r="C59" s="1"/>
      <c r="D59" s="1"/>
      <c r="E59" s="1"/>
      <c r="F59" s="1"/>
      <c r="G59" s="1"/>
      <c r="H59" s="1"/>
      <c r="I59" s="1"/>
      <c r="J59" s="1"/>
      <c r="K59" s="1"/>
      <c r="L59" s="1"/>
      <c r="M59" s="1"/>
      <c r="N59" s="1"/>
      <c r="O59" s="1"/>
      <c r="P59" s="1"/>
      <c r="Q59" s="1"/>
      <c r="R59" s="1"/>
      <c r="S59" s="1"/>
      <c r="T59" s="1"/>
      <c r="U59" s="1"/>
      <c r="V59" s="1"/>
      <c r="W59" s="1"/>
      <c r="X59" s="1"/>
      <c r="Y59" s="1"/>
      <c r="AA59" s="1"/>
      <c r="AB59" s="1"/>
      <c r="AC59" s="1"/>
      <c r="AE59" s="1"/>
      <c r="AF59" s="1"/>
      <c r="AG59" s="1"/>
      <c r="AI59" s="1"/>
    </row>
    <row r="60" spans="2:35" ht="15.75" customHeight="1">
      <c r="B60" s="1"/>
      <c r="C60" s="1"/>
      <c r="D60" s="1"/>
      <c r="E60" s="1"/>
      <c r="F60" s="1"/>
      <c r="G60" s="1"/>
      <c r="H60" s="1"/>
      <c r="I60" s="1"/>
      <c r="J60" s="1"/>
      <c r="K60" s="1"/>
      <c r="L60" s="1"/>
      <c r="M60" s="1"/>
      <c r="N60" s="1"/>
      <c r="O60" s="1"/>
      <c r="P60" s="1"/>
      <c r="Q60" s="1"/>
      <c r="R60" s="1"/>
      <c r="S60" s="1"/>
      <c r="T60" s="1"/>
      <c r="U60" s="1"/>
      <c r="V60" s="1"/>
      <c r="W60" s="1"/>
      <c r="X60" s="1"/>
      <c r="Y60" s="1"/>
      <c r="AA60" s="1"/>
      <c r="AB60" s="1"/>
      <c r="AC60" s="1"/>
      <c r="AE60" s="1"/>
      <c r="AF60" s="1"/>
      <c r="AG60" s="1"/>
      <c r="AI60" s="1"/>
    </row>
    <row r="61" spans="2:35" ht="15.75" customHeight="1">
      <c r="B61" s="1"/>
      <c r="C61" s="1"/>
      <c r="D61" s="1"/>
      <c r="E61" s="1"/>
      <c r="F61" s="1"/>
      <c r="G61" s="1"/>
      <c r="H61" s="1"/>
      <c r="I61" s="1"/>
      <c r="J61" s="1"/>
      <c r="K61" s="1"/>
      <c r="L61" s="1"/>
      <c r="M61" s="1"/>
      <c r="N61" s="1"/>
      <c r="O61" s="1"/>
      <c r="P61" s="1"/>
      <c r="Q61" s="1"/>
      <c r="R61" s="1"/>
      <c r="S61" s="1"/>
      <c r="T61" s="1"/>
      <c r="U61" s="1"/>
      <c r="V61" s="1"/>
      <c r="W61" s="1"/>
      <c r="X61" s="1"/>
      <c r="Y61" s="1"/>
      <c r="AA61" s="1"/>
      <c r="AB61" s="1"/>
      <c r="AC61" s="1"/>
      <c r="AE61" s="1"/>
      <c r="AF61" s="1"/>
      <c r="AG61" s="1"/>
      <c r="AI61" s="1"/>
    </row>
    <row r="62" spans="2:35" ht="15.75" customHeight="1">
      <c r="B62" s="1"/>
      <c r="C62" s="1"/>
      <c r="D62" s="1"/>
      <c r="E62" s="1"/>
      <c r="F62" s="1"/>
      <c r="G62" s="1"/>
      <c r="H62" s="1"/>
      <c r="I62" s="1"/>
      <c r="J62" s="1"/>
      <c r="K62" s="1"/>
      <c r="L62" s="1"/>
      <c r="M62" s="1"/>
      <c r="N62" s="1"/>
      <c r="O62" s="1"/>
      <c r="P62" s="1"/>
      <c r="Q62" s="1"/>
      <c r="R62" s="1"/>
      <c r="S62" s="1"/>
      <c r="T62" s="1"/>
      <c r="U62" s="1"/>
      <c r="V62" s="1"/>
      <c r="W62" s="1"/>
      <c r="X62" s="1"/>
      <c r="Y62" s="1"/>
      <c r="AA62" s="1"/>
      <c r="AB62" s="1"/>
      <c r="AC62" s="1"/>
      <c r="AE62" s="1"/>
      <c r="AF62" s="1"/>
      <c r="AG62" s="1"/>
      <c r="AI62" s="1"/>
    </row>
    <row r="63" spans="2:35" ht="15.75" customHeight="1">
      <c r="B63" s="1"/>
      <c r="C63" s="1"/>
      <c r="D63" s="1"/>
      <c r="E63" s="1"/>
      <c r="F63" s="1"/>
      <c r="G63" s="1"/>
      <c r="H63" s="1"/>
      <c r="I63" s="1"/>
      <c r="J63" s="1"/>
      <c r="K63" s="1"/>
      <c r="L63" s="1"/>
      <c r="M63" s="1"/>
      <c r="N63" s="1"/>
      <c r="O63" s="1"/>
      <c r="P63" s="1"/>
      <c r="Q63" s="1"/>
      <c r="R63" s="1"/>
      <c r="S63" s="1"/>
      <c r="T63" s="1"/>
      <c r="U63" s="1"/>
      <c r="V63" s="1"/>
      <c r="W63" s="1"/>
      <c r="X63" s="1"/>
      <c r="Y63" s="1"/>
      <c r="AA63" s="1"/>
      <c r="AB63" s="1"/>
      <c r="AC63" s="1"/>
      <c r="AE63" s="1"/>
      <c r="AF63" s="1"/>
      <c r="AG63" s="1"/>
      <c r="AI63" s="1"/>
    </row>
    <row r="64" spans="2:35" ht="15.75" customHeight="1">
      <c r="B64" s="1"/>
      <c r="C64" s="1"/>
      <c r="D64" s="1"/>
      <c r="E64" s="1"/>
      <c r="F64" s="1"/>
      <c r="G64" s="1"/>
      <c r="H64" s="1"/>
      <c r="I64" s="1"/>
      <c r="J64" s="1"/>
      <c r="K64" s="1"/>
      <c r="L64" s="1"/>
      <c r="M64" s="1"/>
      <c r="N64" s="1"/>
      <c r="O64" s="1"/>
      <c r="P64" s="1"/>
      <c r="Q64" s="1"/>
      <c r="R64" s="1"/>
      <c r="S64" s="1"/>
      <c r="T64" s="1"/>
      <c r="U64" s="1"/>
      <c r="V64" s="1"/>
      <c r="W64" s="1"/>
      <c r="X64" s="1"/>
      <c r="Y64" s="1"/>
      <c r="AA64" s="1"/>
      <c r="AB64" s="1"/>
      <c r="AC64" s="1"/>
      <c r="AE64" s="1"/>
      <c r="AF64" s="1"/>
      <c r="AG64" s="1"/>
      <c r="AI64" s="1"/>
    </row>
    <row r="65" spans="2:35" ht="15.75" customHeight="1">
      <c r="B65" s="1"/>
      <c r="C65" s="1"/>
      <c r="D65" s="1"/>
      <c r="E65" s="1"/>
      <c r="F65" s="1"/>
      <c r="G65" s="1"/>
      <c r="H65" s="1"/>
      <c r="I65" s="1"/>
      <c r="J65" s="1"/>
      <c r="K65" s="1"/>
      <c r="L65" s="1"/>
      <c r="M65" s="1"/>
      <c r="N65" s="1"/>
      <c r="O65" s="1"/>
      <c r="P65" s="1"/>
      <c r="Q65" s="1"/>
      <c r="R65" s="1"/>
      <c r="S65" s="1"/>
      <c r="T65" s="1"/>
      <c r="U65" s="1"/>
      <c r="V65" s="1"/>
      <c r="W65" s="1"/>
      <c r="X65" s="1"/>
      <c r="Y65" s="1"/>
      <c r="AA65" s="1"/>
      <c r="AB65" s="1"/>
      <c r="AC65" s="1"/>
      <c r="AE65" s="1"/>
      <c r="AF65" s="1"/>
      <c r="AG65" s="1"/>
      <c r="AI65" s="1"/>
    </row>
    <row r="66" spans="2:35" ht="15.75" customHeight="1">
      <c r="B66" s="1"/>
      <c r="C66" s="1"/>
      <c r="D66" s="1"/>
      <c r="E66" s="1"/>
      <c r="F66" s="1"/>
      <c r="G66" s="1"/>
      <c r="H66" s="1"/>
      <c r="I66" s="1"/>
      <c r="J66" s="1"/>
      <c r="K66" s="1"/>
      <c r="L66" s="1"/>
      <c r="M66" s="1"/>
      <c r="N66" s="1"/>
      <c r="O66" s="1"/>
      <c r="P66" s="1"/>
      <c r="Q66" s="1"/>
      <c r="R66" s="1"/>
      <c r="S66" s="1"/>
      <c r="T66" s="1"/>
      <c r="U66" s="1"/>
      <c r="V66" s="1"/>
      <c r="W66" s="1"/>
      <c r="X66" s="1"/>
      <c r="Y66" s="1"/>
      <c r="AA66" s="1"/>
      <c r="AB66" s="1"/>
      <c r="AC66" s="1"/>
      <c r="AE66" s="1"/>
      <c r="AF66" s="1"/>
      <c r="AG66" s="1"/>
      <c r="AI66" s="1"/>
    </row>
    <row r="67" spans="2:35" ht="15.75" customHeight="1">
      <c r="B67" s="1"/>
      <c r="C67" s="1"/>
      <c r="D67" s="1"/>
      <c r="E67" s="1"/>
      <c r="F67" s="1"/>
      <c r="G67" s="1"/>
      <c r="H67" s="1"/>
      <c r="I67" s="1"/>
      <c r="J67" s="1"/>
      <c r="K67" s="1"/>
      <c r="L67" s="1"/>
      <c r="M67" s="1"/>
      <c r="N67" s="1"/>
      <c r="O67" s="1"/>
      <c r="P67" s="1"/>
      <c r="Q67" s="1"/>
      <c r="R67" s="1"/>
      <c r="S67" s="1"/>
      <c r="T67" s="1"/>
      <c r="U67" s="1"/>
      <c r="V67" s="1"/>
      <c r="W67" s="1"/>
      <c r="X67" s="1"/>
      <c r="Y67" s="1"/>
      <c r="AA67" s="1"/>
      <c r="AB67" s="1"/>
      <c r="AC67" s="1"/>
      <c r="AE67" s="1"/>
      <c r="AF67" s="1"/>
      <c r="AG67" s="1"/>
      <c r="AI67" s="1"/>
    </row>
    <row r="68" spans="2:35" ht="15.75" customHeight="1">
      <c r="B68" s="1"/>
      <c r="C68" s="1"/>
      <c r="D68" s="1"/>
      <c r="E68" s="1"/>
      <c r="F68" s="1"/>
      <c r="G68" s="1"/>
      <c r="H68" s="1"/>
      <c r="I68" s="1"/>
      <c r="J68" s="1"/>
      <c r="K68" s="1"/>
      <c r="L68" s="1"/>
      <c r="M68" s="1"/>
      <c r="N68" s="1"/>
      <c r="O68" s="1"/>
      <c r="P68" s="1"/>
      <c r="Q68" s="1"/>
      <c r="R68" s="1"/>
      <c r="S68" s="1"/>
      <c r="T68" s="1"/>
      <c r="U68" s="1"/>
      <c r="V68" s="1"/>
      <c r="W68" s="1"/>
      <c r="X68" s="1"/>
      <c r="Y68" s="1"/>
      <c r="AA68" s="1"/>
      <c r="AB68" s="1"/>
      <c r="AC68" s="1"/>
      <c r="AE68" s="1"/>
      <c r="AF68" s="1"/>
      <c r="AG68" s="1"/>
      <c r="AI68" s="1"/>
    </row>
    <row r="69" spans="2:35" ht="15.75" customHeight="1">
      <c r="B69" s="1"/>
      <c r="C69" s="1"/>
      <c r="D69" s="1"/>
      <c r="E69" s="1"/>
      <c r="F69" s="1"/>
      <c r="G69" s="1"/>
      <c r="H69" s="1"/>
      <c r="I69" s="1"/>
      <c r="J69" s="1"/>
      <c r="K69" s="1"/>
      <c r="L69" s="1"/>
      <c r="M69" s="1"/>
      <c r="N69" s="1"/>
      <c r="O69" s="1"/>
      <c r="P69" s="1"/>
      <c r="Q69" s="1"/>
      <c r="R69" s="1"/>
      <c r="S69" s="1"/>
      <c r="T69" s="1"/>
      <c r="U69" s="1"/>
      <c r="V69" s="1"/>
      <c r="W69" s="1"/>
      <c r="X69" s="1"/>
      <c r="Y69" s="1"/>
      <c r="AA69" s="1"/>
      <c r="AB69" s="1"/>
      <c r="AC69" s="1"/>
      <c r="AE69" s="1"/>
      <c r="AF69" s="1"/>
      <c r="AG69" s="1"/>
      <c r="AI69" s="1"/>
    </row>
    <row r="70" spans="2:35" ht="15.75" customHeight="1">
      <c r="B70" s="1"/>
      <c r="C70" s="1"/>
      <c r="D70" s="1"/>
      <c r="E70" s="1"/>
      <c r="F70" s="1"/>
      <c r="G70" s="1"/>
      <c r="H70" s="1"/>
      <c r="I70" s="1"/>
      <c r="J70" s="1"/>
      <c r="K70" s="1"/>
      <c r="L70" s="1"/>
      <c r="M70" s="1"/>
      <c r="N70" s="1"/>
      <c r="O70" s="1"/>
      <c r="P70" s="1"/>
      <c r="Q70" s="1"/>
      <c r="R70" s="1"/>
      <c r="S70" s="1"/>
      <c r="T70" s="1"/>
      <c r="U70" s="1"/>
      <c r="V70" s="1"/>
      <c r="W70" s="1"/>
      <c r="X70" s="1"/>
      <c r="Y70" s="1"/>
      <c r="AA70" s="1"/>
      <c r="AB70" s="1"/>
      <c r="AC70" s="1"/>
      <c r="AE70" s="1"/>
      <c r="AF70" s="1"/>
      <c r="AG70" s="1"/>
      <c r="AI70" s="1"/>
    </row>
    <row r="71" spans="2:35" ht="15.75" customHeight="1">
      <c r="B71" s="1"/>
      <c r="C71" s="1"/>
      <c r="D71" s="1"/>
      <c r="E71" s="1"/>
      <c r="F71" s="1"/>
      <c r="G71" s="1"/>
      <c r="H71" s="1"/>
      <c r="I71" s="1"/>
      <c r="J71" s="1"/>
      <c r="K71" s="1"/>
      <c r="L71" s="1"/>
      <c r="M71" s="1"/>
      <c r="N71" s="1"/>
      <c r="O71" s="1"/>
      <c r="P71" s="1"/>
      <c r="Q71" s="1"/>
      <c r="R71" s="1"/>
      <c r="S71" s="1"/>
      <c r="T71" s="1"/>
      <c r="U71" s="1"/>
      <c r="V71" s="1"/>
      <c r="W71" s="1"/>
      <c r="X71" s="1"/>
      <c r="Y71" s="1"/>
      <c r="AA71" s="1"/>
      <c r="AB71" s="1"/>
      <c r="AC71" s="1"/>
      <c r="AE71" s="1"/>
      <c r="AF71" s="1"/>
      <c r="AG71" s="1"/>
      <c r="AI71" s="1"/>
    </row>
    <row r="72" spans="2:35" ht="15.75" customHeight="1">
      <c r="B72" s="1"/>
      <c r="C72" s="1"/>
      <c r="D72" s="1"/>
      <c r="E72" s="1"/>
      <c r="F72" s="1"/>
      <c r="G72" s="1"/>
      <c r="H72" s="1"/>
      <c r="I72" s="1"/>
      <c r="J72" s="1"/>
      <c r="K72" s="1"/>
      <c r="L72" s="1"/>
      <c r="M72" s="1"/>
      <c r="N72" s="1"/>
      <c r="O72" s="1"/>
      <c r="P72" s="1"/>
      <c r="Q72" s="1"/>
      <c r="R72" s="1"/>
      <c r="S72" s="1"/>
      <c r="T72" s="1"/>
      <c r="U72" s="1"/>
      <c r="V72" s="1"/>
      <c r="W72" s="1"/>
      <c r="X72" s="1"/>
      <c r="Y72" s="1"/>
      <c r="AA72" s="1"/>
      <c r="AB72" s="1"/>
      <c r="AC72" s="1"/>
      <c r="AE72" s="1"/>
      <c r="AF72" s="1"/>
      <c r="AG72" s="1"/>
      <c r="AI72" s="1"/>
    </row>
    <row r="73" spans="2:35" ht="15.75" customHeight="1">
      <c r="B73" s="1"/>
      <c r="C73" s="1"/>
      <c r="D73" s="1"/>
      <c r="E73" s="1"/>
      <c r="F73" s="1"/>
      <c r="G73" s="1"/>
      <c r="H73" s="1"/>
      <c r="I73" s="1"/>
      <c r="J73" s="1"/>
      <c r="K73" s="1"/>
      <c r="L73" s="1"/>
      <c r="M73" s="1"/>
      <c r="N73" s="1"/>
      <c r="O73" s="1"/>
      <c r="P73" s="1"/>
      <c r="Q73" s="1"/>
      <c r="R73" s="1"/>
      <c r="S73" s="1"/>
      <c r="T73" s="1"/>
      <c r="U73" s="1"/>
      <c r="V73" s="1"/>
      <c r="W73" s="1"/>
      <c r="X73" s="1"/>
      <c r="Y73" s="1"/>
      <c r="AA73" s="1"/>
      <c r="AB73" s="1"/>
      <c r="AC73" s="1"/>
      <c r="AE73" s="1"/>
      <c r="AF73" s="1"/>
      <c r="AG73" s="1"/>
      <c r="AI73" s="1"/>
    </row>
    <row r="74" spans="2:35" ht="15.75" customHeight="1">
      <c r="B74" s="1"/>
      <c r="C74" s="1"/>
      <c r="D74" s="1"/>
      <c r="E74" s="1"/>
      <c r="F74" s="1"/>
      <c r="G74" s="1"/>
      <c r="H74" s="1"/>
      <c r="I74" s="1"/>
      <c r="J74" s="1"/>
      <c r="K74" s="1"/>
      <c r="L74" s="1"/>
      <c r="M74" s="1"/>
      <c r="N74" s="1"/>
      <c r="O74" s="1"/>
      <c r="P74" s="1"/>
      <c r="Q74" s="1"/>
      <c r="R74" s="1"/>
      <c r="S74" s="1"/>
      <c r="T74" s="1"/>
      <c r="U74" s="1"/>
      <c r="V74" s="1"/>
      <c r="W74" s="1"/>
      <c r="X74" s="1"/>
      <c r="Y74" s="1"/>
      <c r="AA74" s="1"/>
      <c r="AB74" s="1"/>
      <c r="AC74" s="1"/>
      <c r="AE74" s="1"/>
      <c r="AF74" s="1"/>
      <c r="AG74" s="1"/>
      <c r="AI74" s="1"/>
    </row>
    <row r="75" spans="2:35" ht="15.75" customHeight="1">
      <c r="B75" s="1"/>
      <c r="C75" s="1"/>
      <c r="D75" s="1"/>
      <c r="E75" s="1"/>
      <c r="F75" s="1"/>
      <c r="G75" s="1"/>
      <c r="H75" s="1"/>
      <c r="I75" s="1"/>
      <c r="J75" s="1"/>
      <c r="K75" s="1"/>
      <c r="L75" s="1"/>
      <c r="M75" s="1"/>
      <c r="N75" s="1"/>
      <c r="O75" s="1"/>
      <c r="P75" s="1"/>
      <c r="Q75" s="1"/>
      <c r="R75" s="1"/>
      <c r="S75" s="1"/>
      <c r="T75" s="1"/>
      <c r="U75" s="1"/>
      <c r="V75" s="1"/>
      <c r="W75" s="1"/>
      <c r="X75" s="1"/>
      <c r="Y75" s="1"/>
      <c r="AA75" s="1"/>
      <c r="AB75" s="1"/>
      <c r="AC75" s="1"/>
      <c r="AE75" s="1"/>
      <c r="AF75" s="1"/>
      <c r="AG75" s="1"/>
      <c r="AI75" s="1"/>
    </row>
    <row r="76" spans="2:35" ht="15.75" customHeight="1">
      <c r="B76" s="1"/>
      <c r="C76" s="1"/>
      <c r="D76" s="1"/>
      <c r="E76" s="1"/>
      <c r="F76" s="1"/>
      <c r="G76" s="1"/>
      <c r="H76" s="1"/>
      <c r="I76" s="1"/>
      <c r="J76" s="1"/>
      <c r="K76" s="1"/>
      <c r="L76" s="1"/>
      <c r="M76" s="1"/>
      <c r="N76" s="1"/>
      <c r="O76" s="1"/>
      <c r="P76" s="1"/>
      <c r="Q76" s="1"/>
      <c r="R76" s="1"/>
      <c r="S76" s="1"/>
      <c r="T76" s="1"/>
      <c r="U76" s="1"/>
      <c r="V76" s="1"/>
      <c r="W76" s="1"/>
      <c r="X76" s="1"/>
      <c r="Y76" s="1"/>
      <c r="AA76" s="1"/>
      <c r="AB76" s="1"/>
      <c r="AC76" s="1"/>
      <c r="AE76" s="1"/>
      <c r="AF76" s="1"/>
      <c r="AG76" s="1"/>
      <c r="AI76" s="1"/>
    </row>
    <row r="77" spans="2:35" ht="15.75" customHeight="1">
      <c r="B77" s="1"/>
      <c r="C77" s="1"/>
      <c r="D77" s="1"/>
      <c r="E77" s="1"/>
      <c r="F77" s="1"/>
      <c r="G77" s="1"/>
      <c r="H77" s="1"/>
      <c r="I77" s="1"/>
      <c r="J77" s="1"/>
      <c r="K77" s="1"/>
      <c r="L77" s="1"/>
      <c r="M77" s="1"/>
      <c r="N77" s="1"/>
      <c r="O77" s="1"/>
      <c r="P77" s="1"/>
      <c r="Q77" s="1"/>
      <c r="R77" s="1"/>
      <c r="S77" s="1"/>
      <c r="T77" s="1"/>
      <c r="U77" s="1"/>
      <c r="V77" s="1"/>
      <c r="W77" s="1"/>
      <c r="X77" s="1"/>
      <c r="Y77" s="1"/>
      <c r="AA77" s="1"/>
      <c r="AB77" s="1"/>
      <c r="AC77" s="1"/>
      <c r="AE77" s="1"/>
      <c r="AF77" s="1"/>
      <c r="AG77" s="1"/>
      <c r="AI77" s="1"/>
    </row>
    <row r="78" spans="2:35" ht="15.75" customHeight="1">
      <c r="B78" s="1"/>
      <c r="C78" s="1"/>
      <c r="D78" s="1"/>
      <c r="E78" s="1"/>
      <c r="F78" s="1"/>
      <c r="G78" s="1"/>
      <c r="H78" s="1"/>
      <c r="I78" s="1"/>
      <c r="J78" s="1"/>
      <c r="K78" s="1"/>
      <c r="L78" s="1"/>
      <c r="M78" s="1"/>
      <c r="N78" s="1"/>
      <c r="O78" s="1"/>
      <c r="P78" s="1"/>
      <c r="Q78" s="1"/>
      <c r="R78" s="1"/>
      <c r="S78" s="1"/>
      <c r="T78" s="1"/>
      <c r="U78" s="1"/>
      <c r="V78" s="1"/>
      <c r="W78" s="1"/>
      <c r="X78" s="1"/>
      <c r="Y78" s="1"/>
      <c r="AA78" s="1"/>
      <c r="AB78" s="1"/>
      <c r="AC78" s="1"/>
      <c r="AE78" s="1"/>
      <c r="AF78" s="1"/>
      <c r="AG78" s="1"/>
      <c r="AI78" s="1"/>
    </row>
    <row r="79" spans="2:35" ht="15.75" customHeight="1">
      <c r="B79" s="1"/>
      <c r="C79" s="1"/>
      <c r="D79" s="1"/>
      <c r="E79" s="1"/>
      <c r="F79" s="1"/>
      <c r="G79" s="1"/>
      <c r="H79" s="1"/>
      <c r="I79" s="1"/>
      <c r="J79" s="1"/>
      <c r="K79" s="1"/>
      <c r="L79" s="1"/>
      <c r="M79" s="1"/>
      <c r="N79" s="1"/>
      <c r="O79" s="1"/>
      <c r="P79" s="1"/>
      <c r="Q79" s="1"/>
      <c r="R79" s="1"/>
      <c r="S79" s="1"/>
      <c r="T79" s="1"/>
      <c r="U79" s="1"/>
      <c r="V79" s="1"/>
      <c r="W79" s="1"/>
      <c r="X79" s="1"/>
      <c r="Y79" s="1"/>
      <c r="AA79" s="1"/>
      <c r="AB79" s="1"/>
      <c r="AC79" s="1"/>
      <c r="AE79" s="1"/>
      <c r="AF79" s="1"/>
      <c r="AG79" s="1"/>
      <c r="AI79" s="1"/>
    </row>
    <row r="80" spans="2:35" ht="15.75" customHeight="1">
      <c r="B80" s="1"/>
      <c r="C80" s="1"/>
      <c r="D80" s="1"/>
      <c r="E80" s="1"/>
      <c r="F80" s="1"/>
      <c r="G80" s="1"/>
      <c r="H80" s="1"/>
      <c r="I80" s="1"/>
      <c r="J80" s="1"/>
      <c r="K80" s="1"/>
      <c r="L80" s="1"/>
      <c r="M80" s="1"/>
      <c r="N80" s="1"/>
      <c r="O80" s="1"/>
      <c r="P80" s="1"/>
      <c r="Q80" s="1"/>
      <c r="R80" s="1"/>
      <c r="S80" s="1"/>
      <c r="T80" s="1"/>
      <c r="U80" s="1"/>
      <c r="V80" s="1"/>
      <c r="W80" s="1"/>
      <c r="X80" s="1"/>
      <c r="Y80" s="1"/>
      <c r="AA80" s="1"/>
      <c r="AB80" s="1"/>
      <c r="AC80" s="1"/>
      <c r="AE80" s="1"/>
      <c r="AF80" s="1"/>
      <c r="AG80" s="1"/>
      <c r="AI80" s="1"/>
    </row>
    <row r="81" spans="2:35" ht="15.75" customHeight="1">
      <c r="B81" s="1"/>
      <c r="C81" s="1"/>
      <c r="D81" s="1"/>
      <c r="E81" s="1"/>
      <c r="F81" s="1"/>
      <c r="G81" s="1"/>
      <c r="H81" s="1"/>
      <c r="I81" s="1"/>
      <c r="J81" s="1"/>
      <c r="K81" s="1"/>
      <c r="L81" s="1"/>
      <c r="M81" s="1"/>
      <c r="N81" s="1"/>
      <c r="O81" s="1"/>
      <c r="P81" s="1"/>
      <c r="Q81" s="1"/>
      <c r="R81" s="1"/>
      <c r="S81" s="1"/>
      <c r="T81" s="1"/>
      <c r="U81" s="1"/>
      <c r="V81" s="1"/>
      <c r="W81" s="1"/>
      <c r="X81" s="1"/>
      <c r="Y81" s="1"/>
      <c r="AA81" s="1"/>
      <c r="AB81" s="1"/>
      <c r="AC81" s="1"/>
      <c r="AE81" s="1"/>
      <c r="AF81" s="1"/>
      <c r="AG81" s="1"/>
      <c r="AI81" s="1"/>
    </row>
    <row r="82" spans="2:35" ht="15.75" customHeight="1">
      <c r="B82" s="1"/>
      <c r="C82" s="1"/>
      <c r="D82" s="1"/>
      <c r="E82" s="1"/>
      <c r="F82" s="1"/>
      <c r="G82" s="1"/>
      <c r="H82" s="1"/>
      <c r="I82" s="1"/>
      <c r="J82" s="1"/>
      <c r="K82" s="1"/>
      <c r="L82" s="1"/>
      <c r="M82" s="1"/>
      <c r="N82" s="1"/>
      <c r="O82" s="1"/>
      <c r="P82" s="1"/>
      <c r="Q82" s="1"/>
      <c r="R82" s="1"/>
      <c r="S82" s="1"/>
      <c r="T82" s="1"/>
      <c r="U82" s="1"/>
      <c r="V82" s="1"/>
      <c r="W82" s="1"/>
      <c r="X82" s="1"/>
      <c r="Y82" s="1"/>
      <c r="AA82" s="1"/>
      <c r="AB82" s="1"/>
      <c r="AC82" s="1"/>
      <c r="AE82" s="1"/>
      <c r="AF82" s="1"/>
      <c r="AG82" s="1"/>
      <c r="AI82" s="1"/>
    </row>
    <row r="83" spans="2:35" ht="15.75" customHeight="1">
      <c r="B83" s="1"/>
      <c r="C83" s="1"/>
      <c r="D83" s="1"/>
      <c r="E83" s="1"/>
      <c r="F83" s="1"/>
      <c r="G83" s="1"/>
      <c r="H83" s="1"/>
      <c r="I83" s="1"/>
      <c r="J83" s="1"/>
      <c r="K83" s="1"/>
      <c r="L83" s="1"/>
      <c r="M83" s="1"/>
      <c r="N83" s="1"/>
      <c r="O83" s="1"/>
      <c r="P83" s="1"/>
      <c r="Q83" s="1"/>
      <c r="R83" s="1"/>
      <c r="S83" s="1"/>
      <c r="T83" s="1"/>
      <c r="U83" s="1"/>
      <c r="V83" s="1"/>
      <c r="W83" s="1"/>
      <c r="X83" s="1"/>
      <c r="Y83" s="1"/>
      <c r="AA83" s="1"/>
      <c r="AB83" s="1"/>
      <c r="AC83" s="1"/>
      <c r="AE83" s="1"/>
      <c r="AF83" s="1"/>
      <c r="AG83" s="1"/>
      <c r="AI83" s="1"/>
    </row>
    <row r="84" spans="2:35" ht="15.75" customHeight="1">
      <c r="B84" s="1"/>
      <c r="C84" s="1"/>
      <c r="D84" s="1"/>
      <c r="E84" s="1"/>
      <c r="F84" s="1"/>
      <c r="G84" s="1"/>
      <c r="H84" s="1"/>
      <c r="I84" s="1"/>
      <c r="J84" s="1"/>
      <c r="K84" s="1"/>
      <c r="L84" s="1"/>
      <c r="M84" s="1"/>
      <c r="N84" s="1"/>
      <c r="O84" s="1"/>
      <c r="P84" s="1"/>
      <c r="Q84" s="1"/>
      <c r="R84" s="1"/>
      <c r="S84" s="1"/>
      <c r="T84" s="1"/>
      <c r="U84" s="1"/>
      <c r="V84" s="1"/>
      <c r="W84" s="1"/>
      <c r="X84" s="1"/>
      <c r="Y84" s="1"/>
      <c r="AA84" s="1"/>
      <c r="AB84" s="1"/>
      <c r="AC84" s="1"/>
      <c r="AE84" s="1"/>
      <c r="AF84" s="1"/>
      <c r="AG84" s="1"/>
      <c r="AI84" s="1"/>
    </row>
    <row r="85" spans="2:35" ht="15.75" customHeight="1">
      <c r="B85" s="1"/>
      <c r="C85" s="1"/>
      <c r="D85" s="1"/>
      <c r="E85" s="1"/>
      <c r="F85" s="1"/>
      <c r="G85" s="1"/>
      <c r="H85" s="1"/>
      <c r="I85" s="1"/>
      <c r="J85" s="1"/>
      <c r="K85" s="1"/>
      <c r="L85" s="1"/>
      <c r="M85" s="1"/>
      <c r="N85" s="1"/>
      <c r="O85" s="1"/>
      <c r="P85" s="1"/>
      <c r="Q85" s="1"/>
      <c r="R85" s="1"/>
      <c r="S85" s="1"/>
      <c r="T85" s="1"/>
      <c r="U85" s="1"/>
      <c r="V85" s="1"/>
      <c r="W85" s="1"/>
      <c r="X85" s="1"/>
      <c r="Y85" s="1"/>
      <c r="AA85" s="1"/>
      <c r="AB85" s="1"/>
      <c r="AC85" s="1"/>
      <c r="AE85" s="1"/>
      <c r="AF85" s="1"/>
      <c r="AG85" s="1"/>
      <c r="AI85" s="1"/>
    </row>
    <row r="86" spans="2:35" ht="15.75" customHeight="1">
      <c r="B86" s="1"/>
      <c r="C86" s="1"/>
      <c r="D86" s="1"/>
      <c r="E86" s="1"/>
      <c r="F86" s="1"/>
      <c r="G86" s="1"/>
      <c r="H86" s="1"/>
      <c r="I86" s="1"/>
      <c r="J86" s="1"/>
      <c r="K86" s="1"/>
      <c r="L86" s="1"/>
      <c r="M86" s="1"/>
      <c r="N86" s="1"/>
      <c r="O86" s="1"/>
      <c r="P86" s="1"/>
      <c r="Q86" s="1"/>
      <c r="R86" s="1"/>
      <c r="S86" s="1"/>
      <c r="T86" s="1"/>
      <c r="U86" s="1"/>
      <c r="V86" s="1"/>
      <c r="W86" s="1"/>
      <c r="X86" s="1"/>
      <c r="Y86" s="1"/>
      <c r="AA86" s="1"/>
      <c r="AB86" s="1"/>
      <c r="AC86" s="1"/>
      <c r="AE86" s="1"/>
      <c r="AF86" s="1"/>
      <c r="AG86" s="1"/>
      <c r="AI86" s="1"/>
    </row>
    <row r="87" spans="2:35" ht="15.75" customHeight="1">
      <c r="B87" s="1"/>
      <c r="C87" s="1"/>
      <c r="D87" s="1"/>
      <c r="E87" s="1"/>
      <c r="F87" s="1"/>
      <c r="G87" s="1"/>
      <c r="H87" s="1"/>
      <c r="I87" s="1"/>
      <c r="J87" s="1"/>
      <c r="K87" s="1"/>
      <c r="L87" s="1"/>
      <c r="M87" s="1"/>
      <c r="N87" s="1"/>
      <c r="O87" s="1"/>
      <c r="P87" s="1"/>
      <c r="Q87" s="1"/>
      <c r="R87" s="1"/>
      <c r="S87" s="1"/>
      <c r="T87" s="1"/>
      <c r="U87" s="1"/>
      <c r="V87" s="1"/>
      <c r="W87" s="1"/>
      <c r="X87" s="1"/>
      <c r="Y87" s="1"/>
      <c r="AA87" s="1"/>
      <c r="AB87" s="1"/>
      <c r="AC87" s="1"/>
      <c r="AE87" s="1"/>
      <c r="AF87" s="1"/>
      <c r="AG87" s="1"/>
      <c r="AI87" s="1"/>
    </row>
    <row r="88" spans="2:35" ht="15.75" customHeight="1">
      <c r="B88" s="1"/>
      <c r="C88" s="1"/>
      <c r="D88" s="1"/>
      <c r="E88" s="1"/>
      <c r="F88" s="1"/>
      <c r="G88" s="1"/>
      <c r="H88" s="1"/>
      <c r="I88" s="1"/>
      <c r="J88" s="1"/>
      <c r="K88" s="1"/>
      <c r="L88" s="1"/>
      <c r="M88" s="1"/>
      <c r="N88" s="1"/>
      <c r="O88" s="1"/>
      <c r="P88" s="1"/>
      <c r="Q88" s="1"/>
      <c r="R88" s="1"/>
      <c r="S88" s="1"/>
      <c r="T88" s="1"/>
      <c r="U88" s="1"/>
      <c r="V88" s="1"/>
      <c r="W88" s="1"/>
      <c r="X88" s="1"/>
      <c r="Y88" s="1"/>
      <c r="AA88" s="1"/>
      <c r="AB88" s="1"/>
      <c r="AC88" s="1"/>
      <c r="AE88" s="1"/>
      <c r="AF88" s="1"/>
      <c r="AG88" s="1"/>
      <c r="AI88" s="1"/>
    </row>
    <row r="89" spans="2:35" ht="15.75" customHeight="1">
      <c r="B89" s="1"/>
      <c r="C89" s="1"/>
      <c r="D89" s="1"/>
      <c r="E89" s="1"/>
      <c r="F89" s="1"/>
      <c r="G89" s="1"/>
      <c r="H89" s="1"/>
      <c r="I89" s="1"/>
      <c r="J89" s="1"/>
      <c r="K89" s="1"/>
      <c r="L89" s="1"/>
      <c r="M89" s="1"/>
      <c r="N89" s="1"/>
      <c r="O89" s="1"/>
      <c r="P89" s="1"/>
      <c r="Q89" s="1"/>
      <c r="R89" s="1"/>
      <c r="S89" s="1"/>
      <c r="T89" s="1"/>
      <c r="U89" s="1"/>
      <c r="V89" s="1"/>
      <c r="W89" s="1"/>
      <c r="X89" s="1"/>
      <c r="Y89" s="1"/>
      <c r="AA89" s="1"/>
      <c r="AB89" s="1"/>
      <c r="AC89" s="1"/>
      <c r="AE89" s="1"/>
      <c r="AF89" s="1"/>
      <c r="AG89" s="1"/>
      <c r="AI89" s="1"/>
    </row>
    <row r="90" spans="2:35" ht="15.75" customHeight="1">
      <c r="B90" s="1"/>
      <c r="C90" s="1"/>
      <c r="D90" s="1"/>
      <c r="E90" s="1"/>
      <c r="F90" s="1"/>
      <c r="G90" s="1"/>
      <c r="H90" s="1"/>
      <c r="I90" s="1"/>
      <c r="J90" s="1"/>
      <c r="K90" s="1"/>
      <c r="L90" s="1"/>
      <c r="M90" s="1"/>
      <c r="N90" s="1"/>
      <c r="O90" s="1"/>
      <c r="P90" s="1"/>
      <c r="Q90" s="1"/>
      <c r="R90" s="1"/>
      <c r="S90" s="1"/>
      <c r="T90" s="1"/>
      <c r="U90" s="1"/>
      <c r="V90" s="1"/>
      <c r="W90" s="1"/>
      <c r="X90" s="1"/>
      <c r="Y90" s="1"/>
      <c r="AA90" s="1"/>
      <c r="AB90" s="1"/>
      <c r="AC90" s="1"/>
      <c r="AE90" s="1"/>
      <c r="AF90" s="1"/>
      <c r="AG90" s="1"/>
      <c r="AI90" s="1"/>
    </row>
    <row r="91" spans="2:35" ht="15.75" customHeight="1">
      <c r="B91" s="1"/>
      <c r="C91" s="1"/>
      <c r="D91" s="1"/>
      <c r="E91" s="1"/>
      <c r="F91" s="1"/>
      <c r="G91" s="1"/>
      <c r="H91" s="1"/>
      <c r="I91" s="1"/>
      <c r="J91" s="1"/>
      <c r="K91" s="1"/>
      <c r="L91" s="1"/>
      <c r="M91" s="1"/>
      <c r="N91" s="1"/>
      <c r="O91" s="1"/>
      <c r="P91" s="1"/>
      <c r="Q91" s="1"/>
      <c r="R91" s="1"/>
      <c r="S91" s="1"/>
      <c r="T91" s="1"/>
      <c r="U91" s="1"/>
      <c r="V91" s="1"/>
      <c r="W91" s="1"/>
      <c r="X91" s="1"/>
      <c r="Y91" s="1"/>
      <c r="AA91" s="1"/>
      <c r="AB91" s="1"/>
      <c r="AC91" s="1"/>
      <c r="AE91" s="1"/>
      <c r="AF91" s="1"/>
      <c r="AG91" s="1"/>
      <c r="AI91" s="1"/>
    </row>
    <row r="92" spans="2:35" ht="15.75" customHeight="1">
      <c r="B92" s="1"/>
      <c r="C92" s="1"/>
      <c r="D92" s="1"/>
      <c r="E92" s="1"/>
      <c r="F92" s="1"/>
      <c r="G92" s="1"/>
      <c r="H92" s="1"/>
      <c r="I92" s="1"/>
      <c r="J92" s="1"/>
      <c r="K92" s="1"/>
      <c r="L92" s="1"/>
      <c r="M92" s="1"/>
      <c r="N92" s="1"/>
      <c r="O92" s="1"/>
      <c r="P92" s="1"/>
      <c r="Q92" s="1"/>
      <c r="R92" s="1"/>
      <c r="S92" s="1"/>
      <c r="T92" s="1"/>
      <c r="U92" s="1"/>
      <c r="V92" s="1"/>
      <c r="W92" s="1"/>
      <c r="X92" s="1"/>
      <c r="Y92" s="1"/>
      <c r="AA92" s="1"/>
      <c r="AB92" s="1"/>
      <c r="AC92" s="1"/>
      <c r="AE92" s="1"/>
      <c r="AF92" s="1"/>
      <c r="AG92" s="1"/>
      <c r="AI92" s="1"/>
    </row>
    <row r="93" spans="2:35" ht="15.75" customHeight="1">
      <c r="B93" s="1"/>
      <c r="C93" s="1"/>
      <c r="D93" s="1"/>
      <c r="E93" s="1"/>
      <c r="F93" s="1"/>
      <c r="G93" s="1"/>
      <c r="H93" s="1"/>
      <c r="I93" s="1"/>
      <c r="J93" s="1"/>
      <c r="K93" s="1"/>
      <c r="L93" s="1"/>
      <c r="M93" s="1"/>
      <c r="N93" s="1"/>
      <c r="O93" s="1"/>
      <c r="P93" s="1"/>
      <c r="Q93" s="1"/>
      <c r="R93" s="1"/>
      <c r="S93" s="1"/>
      <c r="T93" s="1"/>
      <c r="U93" s="1"/>
      <c r="V93" s="1"/>
      <c r="W93" s="1"/>
      <c r="X93" s="1"/>
      <c r="Y93" s="1"/>
      <c r="AA93" s="1"/>
      <c r="AB93" s="1"/>
      <c r="AC93" s="1"/>
      <c r="AE93" s="1"/>
      <c r="AF93" s="1"/>
      <c r="AG93" s="1"/>
      <c r="AI93" s="1"/>
    </row>
    <row r="94" spans="2:35" ht="15.75" customHeight="1">
      <c r="B94" s="1"/>
      <c r="C94" s="1"/>
      <c r="D94" s="1"/>
      <c r="E94" s="1"/>
      <c r="F94" s="1"/>
      <c r="G94" s="1"/>
      <c r="H94" s="1"/>
      <c r="I94" s="1"/>
      <c r="J94" s="1"/>
      <c r="K94" s="1"/>
      <c r="L94" s="1"/>
      <c r="M94" s="1"/>
      <c r="N94" s="1"/>
      <c r="O94" s="1"/>
      <c r="P94" s="1"/>
      <c r="Q94" s="1"/>
      <c r="R94" s="1"/>
      <c r="S94" s="1"/>
      <c r="T94" s="1"/>
      <c r="U94" s="1"/>
      <c r="V94" s="1"/>
      <c r="W94" s="1"/>
      <c r="X94" s="1"/>
      <c r="Y94" s="1"/>
      <c r="AA94" s="1"/>
      <c r="AB94" s="1"/>
      <c r="AC94" s="1"/>
      <c r="AE94" s="1"/>
      <c r="AF94" s="1"/>
      <c r="AG94" s="1"/>
      <c r="AI94" s="1"/>
    </row>
    <row r="95" spans="2:35" ht="15.75" customHeight="1">
      <c r="B95" s="1"/>
      <c r="C95" s="1"/>
      <c r="D95" s="1"/>
      <c r="E95" s="1"/>
      <c r="F95" s="1"/>
      <c r="G95" s="1"/>
      <c r="H95" s="1"/>
      <c r="I95" s="1"/>
      <c r="J95" s="1"/>
      <c r="K95" s="1"/>
      <c r="L95" s="1"/>
      <c r="M95" s="1"/>
      <c r="N95" s="1"/>
      <c r="O95" s="1"/>
      <c r="P95" s="1"/>
      <c r="Q95" s="1"/>
      <c r="R95" s="1"/>
      <c r="S95" s="1"/>
      <c r="T95" s="1"/>
      <c r="U95" s="1"/>
      <c r="V95" s="1"/>
      <c r="W95" s="1"/>
      <c r="X95" s="1"/>
      <c r="Y95" s="1"/>
      <c r="AA95" s="1"/>
      <c r="AB95" s="1"/>
      <c r="AC95" s="1"/>
      <c r="AE95" s="1"/>
      <c r="AF95" s="1"/>
      <c r="AG95" s="1"/>
      <c r="AI95" s="1"/>
    </row>
    <row r="96" spans="2:35" ht="15.75" customHeight="1">
      <c r="B96" s="1"/>
      <c r="C96" s="1"/>
      <c r="D96" s="1"/>
      <c r="E96" s="1"/>
      <c r="F96" s="1"/>
      <c r="G96" s="1"/>
      <c r="H96" s="1"/>
      <c r="I96" s="1"/>
      <c r="J96" s="1"/>
      <c r="K96" s="1"/>
      <c r="L96" s="1"/>
      <c r="M96" s="1"/>
      <c r="N96" s="1"/>
      <c r="O96" s="1"/>
      <c r="P96" s="1"/>
      <c r="Q96" s="1"/>
      <c r="R96" s="1"/>
      <c r="S96" s="1"/>
      <c r="T96" s="1"/>
      <c r="U96" s="1"/>
      <c r="V96" s="1"/>
      <c r="W96" s="1"/>
      <c r="X96" s="1"/>
      <c r="Y96" s="1"/>
      <c r="AA96" s="1"/>
      <c r="AB96" s="1"/>
      <c r="AC96" s="1"/>
      <c r="AE96" s="1"/>
      <c r="AF96" s="1"/>
      <c r="AG96" s="1"/>
      <c r="AI96" s="1"/>
    </row>
    <row r="97" spans="2:35" ht="15.75" customHeight="1">
      <c r="B97" s="1"/>
      <c r="C97" s="1"/>
      <c r="D97" s="1"/>
      <c r="E97" s="1"/>
      <c r="F97" s="1"/>
      <c r="G97" s="1"/>
      <c r="H97" s="1"/>
      <c r="I97" s="1"/>
      <c r="J97" s="1"/>
      <c r="K97" s="1"/>
      <c r="L97" s="1"/>
      <c r="M97" s="1"/>
      <c r="N97" s="1"/>
      <c r="O97" s="1"/>
      <c r="P97" s="1"/>
      <c r="Q97" s="1"/>
      <c r="R97" s="1"/>
      <c r="S97" s="1"/>
      <c r="T97" s="1"/>
      <c r="U97" s="1"/>
      <c r="V97" s="1"/>
      <c r="W97" s="1"/>
      <c r="X97" s="1"/>
      <c r="Y97" s="1"/>
      <c r="AA97" s="1"/>
      <c r="AB97" s="1"/>
      <c r="AC97" s="1"/>
      <c r="AE97" s="1"/>
      <c r="AF97" s="1"/>
      <c r="AG97" s="1"/>
      <c r="AI97" s="1"/>
    </row>
    <row r="98" spans="2:35" ht="15.75" customHeight="1">
      <c r="B98" s="1"/>
      <c r="C98" s="1"/>
      <c r="D98" s="1"/>
      <c r="E98" s="1"/>
      <c r="F98" s="1"/>
      <c r="G98" s="1"/>
      <c r="H98" s="1"/>
      <c r="I98" s="1"/>
      <c r="J98" s="1"/>
      <c r="K98" s="1"/>
      <c r="L98" s="1"/>
      <c r="M98" s="1"/>
      <c r="N98" s="1"/>
      <c r="O98" s="1"/>
      <c r="P98" s="1"/>
      <c r="Q98" s="1"/>
      <c r="R98" s="1"/>
      <c r="S98" s="1"/>
      <c r="T98" s="1"/>
      <c r="U98" s="1"/>
      <c r="V98" s="1"/>
      <c r="W98" s="1"/>
      <c r="X98" s="1"/>
      <c r="Y98" s="1"/>
      <c r="AA98" s="1"/>
      <c r="AB98" s="1"/>
      <c r="AC98" s="1"/>
      <c r="AE98" s="1"/>
      <c r="AF98" s="1"/>
      <c r="AG98" s="1"/>
      <c r="AI98" s="1"/>
    </row>
    <row r="99" spans="2:35" ht="15.75" customHeight="1">
      <c r="B99" s="1"/>
      <c r="C99" s="1"/>
      <c r="D99" s="1"/>
      <c r="E99" s="1"/>
      <c r="F99" s="1"/>
      <c r="G99" s="1"/>
      <c r="H99" s="1"/>
      <c r="I99" s="1"/>
      <c r="J99" s="1"/>
      <c r="K99" s="1"/>
      <c r="L99" s="1"/>
      <c r="M99" s="1"/>
      <c r="N99" s="1"/>
      <c r="O99" s="1"/>
      <c r="P99" s="1"/>
      <c r="Q99" s="1"/>
      <c r="R99" s="1"/>
      <c r="S99" s="1"/>
      <c r="T99" s="1"/>
      <c r="U99" s="1"/>
      <c r="V99" s="1"/>
      <c r="W99" s="1"/>
      <c r="X99" s="1"/>
      <c r="Y99" s="1"/>
      <c r="AA99" s="1"/>
      <c r="AB99" s="1"/>
      <c r="AC99" s="1"/>
      <c r="AE99" s="1"/>
      <c r="AF99" s="1"/>
      <c r="AG99" s="1"/>
      <c r="AI99" s="1"/>
    </row>
    <row r="100" spans="2:35" ht="15.7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AA100" s="1"/>
      <c r="AB100" s="1"/>
      <c r="AC100" s="1"/>
      <c r="AE100" s="1"/>
      <c r="AF100" s="1"/>
      <c r="AG100" s="1"/>
      <c r="AI100" s="1"/>
    </row>
    <row r="101" spans="2:35" ht="15.75" customHeight="1">
      <c r="B101" s="1"/>
      <c r="C101" s="1"/>
      <c r="D101" s="1"/>
      <c r="E101" s="1"/>
      <c r="F101" s="1"/>
      <c r="G101" s="1"/>
      <c r="H101" s="1"/>
      <c r="I101" s="1"/>
      <c r="J101" s="1"/>
      <c r="K101" s="1"/>
      <c r="L101" s="1"/>
      <c r="M101" s="1"/>
      <c r="N101" s="1"/>
      <c r="O101" s="1"/>
      <c r="P101" s="1"/>
      <c r="Q101" s="1"/>
      <c r="R101" s="1"/>
      <c r="S101" s="1"/>
      <c r="T101" s="1"/>
      <c r="U101" s="1"/>
      <c r="V101" s="1"/>
      <c r="W101" s="1"/>
      <c r="X101" s="1"/>
      <c r="Y101" s="1"/>
      <c r="AA101" s="1"/>
      <c r="AB101" s="1"/>
      <c r="AC101" s="1"/>
      <c r="AE101" s="1"/>
      <c r="AF101" s="1"/>
      <c r="AG101" s="1"/>
      <c r="AI101" s="1"/>
    </row>
    <row r="102" spans="2:35" ht="15.75" customHeight="1">
      <c r="B102" s="1"/>
      <c r="C102" s="1"/>
      <c r="D102" s="1"/>
      <c r="E102" s="1"/>
      <c r="F102" s="1"/>
      <c r="G102" s="1"/>
      <c r="H102" s="1"/>
      <c r="I102" s="1"/>
      <c r="J102" s="1"/>
      <c r="K102" s="1"/>
      <c r="L102" s="1"/>
      <c r="M102" s="1"/>
      <c r="N102" s="1"/>
      <c r="O102" s="1"/>
      <c r="P102" s="1"/>
      <c r="Q102" s="1"/>
      <c r="R102" s="1"/>
      <c r="S102" s="1"/>
      <c r="T102" s="1"/>
      <c r="U102" s="1"/>
      <c r="V102" s="1"/>
      <c r="W102" s="1"/>
      <c r="X102" s="1"/>
      <c r="Y102" s="1"/>
      <c r="AA102" s="1"/>
      <c r="AB102" s="1"/>
      <c r="AC102" s="1"/>
      <c r="AE102" s="1"/>
      <c r="AF102" s="1"/>
      <c r="AG102" s="1"/>
      <c r="AI102" s="1"/>
    </row>
    <row r="103" spans="2:35" ht="15.75" customHeight="1">
      <c r="B103" s="1"/>
      <c r="C103" s="1"/>
      <c r="D103" s="1"/>
      <c r="E103" s="1"/>
      <c r="F103" s="1"/>
      <c r="G103" s="1"/>
      <c r="H103" s="1"/>
      <c r="I103" s="1"/>
      <c r="J103" s="1"/>
      <c r="K103" s="1"/>
      <c r="L103" s="1"/>
      <c r="M103" s="1"/>
      <c r="N103" s="1"/>
      <c r="O103" s="1"/>
      <c r="P103" s="1"/>
      <c r="Q103" s="1"/>
      <c r="R103" s="1"/>
      <c r="S103" s="1"/>
      <c r="T103" s="1"/>
      <c r="U103" s="1"/>
      <c r="V103" s="1"/>
      <c r="W103" s="1"/>
      <c r="X103" s="1"/>
      <c r="Y103" s="1"/>
      <c r="AA103" s="1"/>
      <c r="AB103" s="1"/>
      <c r="AC103" s="1"/>
      <c r="AE103" s="1"/>
      <c r="AF103" s="1"/>
      <c r="AG103" s="1"/>
      <c r="AI103" s="1"/>
    </row>
    <row r="104" spans="2:35" ht="15.75" customHeight="1">
      <c r="B104" s="1"/>
      <c r="C104" s="1"/>
      <c r="D104" s="1"/>
      <c r="E104" s="1"/>
      <c r="F104" s="1"/>
      <c r="G104" s="1"/>
      <c r="H104" s="1"/>
      <c r="I104" s="1"/>
      <c r="J104" s="1"/>
      <c r="K104" s="1"/>
      <c r="L104" s="1"/>
      <c r="M104" s="1"/>
      <c r="N104" s="1"/>
      <c r="O104" s="1"/>
      <c r="P104" s="1"/>
      <c r="Q104" s="1"/>
      <c r="R104" s="1"/>
      <c r="S104" s="1"/>
      <c r="T104" s="1"/>
      <c r="U104" s="1"/>
      <c r="V104" s="1"/>
      <c r="W104" s="1"/>
      <c r="X104" s="1"/>
      <c r="Y104" s="1"/>
      <c r="AA104" s="1"/>
      <c r="AB104" s="1"/>
      <c r="AC104" s="1"/>
      <c r="AE104" s="1"/>
      <c r="AF104" s="1"/>
      <c r="AG104" s="1"/>
      <c r="AI104" s="1"/>
    </row>
    <row r="105" spans="2:35" ht="15.75" customHeight="1">
      <c r="B105" s="1"/>
      <c r="C105" s="1"/>
      <c r="D105" s="1"/>
      <c r="E105" s="1"/>
      <c r="F105" s="1"/>
      <c r="G105" s="1"/>
      <c r="H105" s="1"/>
      <c r="I105" s="1"/>
      <c r="J105" s="1"/>
      <c r="K105" s="1"/>
      <c r="L105" s="1"/>
      <c r="M105" s="1"/>
      <c r="N105" s="1"/>
      <c r="O105" s="1"/>
      <c r="P105" s="1"/>
      <c r="Q105" s="1"/>
      <c r="R105" s="1"/>
      <c r="S105" s="1"/>
      <c r="T105" s="1"/>
      <c r="U105" s="1"/>
      <c r="V105" s="1"/>
      <c r="W105" s="1"/>
      <c r="X105" s="1"/>
      <c r="Y105" s="1"/>
      <c r="AA105" s="1"/>
      <c r="AB105" s="1"/>
      <c r="AC105" s="1"/>
      <c r="AE105" s="1"/>
      <c r="AF105" s="1"/>
      <c r="AG105" s="1"/>
      <c r="AI105" s="1"/>
    </row>
    <row r="106" spans="2:35" ht="15.75" customHeight="1">
      <c r="B106" s="1"/>
      <c r="C106" s="1"/>
      <c r="D106" s="1"/>
      <c r="E106" s="1"/>
      <c r="F106" s="1"/>
      <c r="G106" s="1"/>
      <c r="H106" s="1"/>
      <c r="I106" s="1"/>
      <c r="J106" s="1"/>
      <c r="K106" s="1"/>
      <c r="L106" s="1"/>
      <c r="M106" s="1"/>
      <c r="N106" s="1"/>
      <c r="O106" s="1"/>
      <c r="P106" s="1"/>
      <c r="Q106" s="1"/>
      <c r="R106" s="1"/>
      <c r="S106" s="1"/>
      <c r="T106" s="1"/>
      <c r="U106" s="1"/>
      <c r="V106" s="1"/>
      <c r="W106" s="1"/>
      <c r="X106" s="1"/>
      <c r="Y106" s="1"/>
      <c r="AA106" s="1"/>
      <c r="AB106" s="1"/>
      <c r="AC106" s="1"/>
      <c r="AE106" s="1"/>
      <c r="AF106" s="1"/>
      <c r="AG106" s="1"/>
      <c r="AI106" s="1"/>
    </row>
    <row r="107" spans="2:35" ht="15.75" customHeight="1">
      <c r="B107" s="1"/>
      <c r="C107" s="1"/>
      <c r="D107" s="1"/>
      <c r="E107" s="1"/>
      <c r="F107" s="1"/>
      <c r="G107" s="1"/>
      <c r="H107" s="1"/>
      <c r="I107" s="1"/>
      <c r="J107" s="1"/>
      <c r="K107" s="1"/>
      <c r="L107" s="1"/>
      <c r="M107" s="1"/>
      <c r="N107" s="1"/>
      <c r="O107" s="1"/>
      <c r="P107" s="1"/>
      <c r="Q107" s="1"/>
      <c r="R107" s="1"/>
      <c r="S107" s="1"/>
      <c r="T107" s="1"/>
      <c r="U107" s="1"/>
      <c r="V107" s="1"/>
      <c r="W107" s="1"/>
      <c r="X107" s="1"/>
      <c r="Y107" s="1"/>
      <c r="AA107" s="1"/>
      <c r="AB107" s="1"/>
      <c r="AC107" s="1"/>
      <c r="AE107" s="1"/>
      <c r="AF107" s="1"/>
      <c r="AG107" s="1"/>
      <c r="AI107" s="1"/>
    </row>
    <row r="108" spans="2:35" ht="15.75" customHeight="1">
      <c r="B108" s="1"/>
      <c r="C108" s="1"/>
      <c r="D108" s="1"/>
      <c r="E108" s="1"/>
      <c r="F108" s="1"/>
      <c r="G108" s="1"/>
      <c r="H108" s="1"/>
      <c r="I108" s="1"/>
      <c r="J108" s="1"/>
      <c r="K108" s="1"/>
      <c r="L108" s="1"/>
      <c r="M108" s="1"/>
      <c r="N108" s="1"/>
      <c r="O108" s="1"/>
      <c r="P108" s="1"/>
      <c r="Q108" s="1"/>
      <c r="R108" s="1"/>
      <c r="S108" s="1"/>
      <c r="T108" s="1"/>
      <c r="U108" s="1"/>
      <c r="V108" s="1"/>
      <c r="W108" s="1"/>
      <c r="X108" s="1"/>
      <c r="Y108" s="1"/>
      <c r="AA108" s="1"/>
      <c r="AB108" s="1"/>
      <c r="AC108" s="1"/>
      <c r="AE108" s="1"/>
      <c r="AF108" s="1"/>
      <c r="AG108" s="1"/>
      <c r="AI108" s="1"/>
    </row>
    <row r="109" spans="2:35" ht="15.75" customHeight="1">
      <c r="B109" s="1"/>
      <c r="C109" s="1"/>
      <c r="D109" s="1"/>
      <c r="E109" s="1"/>
      <c r="F109" s="1"/>
      <c r="G109" s="1"/>
      <c r="H109" s="1"/>
      <c r="I109" s="1"/>
      <c r="J109" s="1"/>
      <c r="K109" s="1"/>
      <c r="L109" s="1"/>
      <c r="M109" s="1"/>
      <c r="N109" s="1"/>
      <c r="O109" s="1"/>
      <c r="P109" s="1"/>
      <c r="Q109" s="1"/>
      <c r="R109" s="1"/>
      <c r="S109" s="1"/>
      <c r="T109" s="1"/>
      <c r="U109" s="1"/>
      <c r="V109" s="1"/>
      <c r="W109" s="1"/>
      <c r="X109" s="1"/>
      <c r="Y109" s="1"/>
      <c r="AA109" s="1"/>
      <c r="AB109" s="1"/>
      <c r="AC109" s="1"/>
      <c r="AE109" s="1"/>
      <c r="AF109" s="1"/>
      <c r="AG109" s="1"/>
      <c r="AI109" s="1"/>
    </row>
    <row r="110" spans="2:35" ht="15.75" customHeight="1">
      <c r="B110" s="1"/>
      <c r="C110" s="1"/>
      <c r="D110" s="1"/>
      <c r="E110" s="1"/>
      <c r="F110" s="1"/>
      <c r="G110" s="1"/>
      <c r="H110" s="1"/>
      <c r="I110" s="1"/>
      <c r="J110" s="1"/>
      <c r="K110" s="1"/>
      <c r="L110" s="1"/>
      <c r="M110" s="1"/>
      <c r="N110" s="1"/>
      <c r="O110" s="1"/>
      <c r="P110" s="1"/>
      <c r="Q110" s="1"/>
      <c r="R110" s="1"/>
      <c r="S110" s="1"/>
      <c r="T110" s="1"/>
      <c r="U110" s="1"/>
      <c r="V110" s="1"/>
      <c r="W110" s="1"/>
      <c r="X110" s="1"/>
      <c r="Y110" s="1"/>
      <c r="AA110" s="1"/>
      <c r="AB110" s="1"/>
      <c r="AC110" s="1"/>
      <c r="AE110" s="1"/>
      <c r="AF110" s="1"/>
      <c r="AG110" s="1"/>
      <c r="AI110" s="1"/>
    </row>
    <row r="111" spans="2:35" ht="15.75" customHeight="1">
      <c r="B111" s="1"/>
      <c r="C111" s="1"/>
      <c r="D111" s="1"/>
      <c r="E111" s="1"/>
      <c r="F111" s="1"/>
      <c r="G111" s="1"/>
      <c r="H111" s="1"/>
      <c r="I111" s="1"/>
      <c r="J111" s="1"/>
      <c r="K111" s="1"/>
      <c r="L111" s="1"/>
      <c r="M111" s="1"/>
      <c r="N111" s="1"/>
      <c r="O111" s="1"/>
      <c r="P111" s="1"/>
      <c r="Q111" s="1"/>
      <c r="R111" s="1"/>
      <c r="S111" s="1"/>
      <c r="T111" s="1"/>
      <c r="U111" s="1"/>
      <c r="V111" s="1"/>
      <c r="W111" s="1"/>
      <c r="X111" s="1"/>
      <c r="Y111" s="1"/>
      <c r="AA111" s="1"/>
      <c r="AB111" s="1"/>
      <c r="AC111" s="1"/>
      <c r="AE111" s="1"/>
      <c r="AF111" s="1"/>
      <c r="AG111" s="1"/>
      <c r="AI111" s="1"/>
    </row>
    <row r="112" spans="2:35" ht="15.75" customHeight="1">
      <c r="B112" s="1"/>
      <c r="C112" s="1"/>
      <c r="D112" s="1"/>
      <c r="E112" s="1"/>
      <c r="F112" s="1"/>
      <c r="G112" s="1"/>
      <c r="H112" s="1"/>
      <c r="I112" s="1"/>
      <c r="J112" s="1"/>
      <c r="K112" s="1"/>
      <c r="L112" s="1"/>
      <c r="M112" s="1"/>
      <c r="N112" s="1"/>
      <c r="O112" s="1"/>
      <c r="P112" s="1"/>
      <c r="Q112" s="1"/>
      <c r="R112" s="1"/>
      <c r="S112" s="1"/>
      <c r="T112" s="1"/>
      <c r="U112" s="1"/>
      <c r="V112" s="1"/>
      <c r="W112" s="1"/>
      <c r="X112" s="1"/>
      <c r="Y112" s="1"/>
      <c r="AA112" s="1"/>
      <c r="AB112" s="1"/>
      <c r="AC112" s="1"/>
      <c r="AE112" s="1"/>
      <c r="AF112" s="1"/>
      <c r="AG112" s="1"/>
      <c r="AI112" s="1"/>
    </row>
    <row r="113" spans="2:35" ht="15.75" customHeight="1">
      <c r="B113" s="1"/>
      <c r="C113" s="1"/>
      <c r="D113" s="1"/>
      <c r="E113" s="1"/>
      <c r="F113" s="1"/>
      <c r="G113" s="1"/>
      <c r="H113" s="1"/>
      <c r="I113" s="1"/>
      <c r="J113" s="1"/>
      <c r="K113" s="1"/>
      <c r="L113" s="1"/>
      <c r="M113" s="1"/>
      <c r="N113" s="1"/>
      <c r="O113" s="1"/>
      <c r="P113" s="1"/>
      <c r="Q113" s="1"/>
      <c r="R113" s="1"/>
      <c r="S113" s="1"/>
      <c r="T113" s="1"/>
      <c r="U113" s="1"/>
      <c r="V113" s="1"/>
      <c r="W113" s="1"/>
      <c r="X113" s="1"/>
      <c r="Y113" s="1"/>
      <c r="AA113" s="1"/>
      <c r="AB113" s="1"/>
      <c r="AC113" s="1"/>
      <c r="AE113" s="1"/>
      <c r="AF113" s="1"/>
      <c r="AG113" s="1"/>
      <c r="AI113" s="1"/>
    </row>
    <row r="114" spans="2:35" ht="15.75" customHeight="1">
      <c r="B114" s="1"/>
      <c r="C114" s="1"/>
      <c r="D114" s="1"/>
      <c r="E114" s="1"/>
      <c r="F114" s="1"/>
      <c r="G114" s="1"/>
      <c r="H114" s="1"/>
      <c r="I114" s="1"/>
      <c r="J114" s="1"/>
      <c r="K114" s="1"/>
      <c r="L114" s="1"/>
      <c r="M114" s="1"/>
      <c r="N114" s="1"/>
      <c r="O114" s="1"/>
      <c r="P114" s="1"/>
      <c r="Q114" s="1"/>
      <c r="R114" s="1"/>
      <c r="S114" s="1"/>
      <c r="T114" s="1"/>
      <c r="U114" s="1"/>
      <c r="V114" s="1"/>
      <c r="W114" s="1"/>
      <c r="X114" s="1"/>
      <c r="Y114" s="1"/>
      <c r="AA114" s="1"/>
      <c r="AB114" s="1"/>
      <c r="AC114" s="1"/>
      <c r="AE114" s="1"/>
      <c r="AF114" s="1"/>
      <c r="AG114" s="1"/>
      <c r="AI114" s="1"/>
    </row>
    <row r="115" spans="2:35" ht="15.75" customHeight="1">
      <c r="B115" s="1"/>
      <c r="C115" s="1"/>
      <c r="D115" s="1"/>
      <c r="E115" s="1"/>
      <c r="F115" s="1"/>
      <c r="G115" s="1"/>
      <c r="H115" s="1"/>
      <c r="I115" s="1"/>
      <c r="J115" s="1"/>
      <c r="K115" s="1"/>
      <c r="L115" s="1"/>
      <c r="M115" s="1"/>
      <c r="N115" s="1"/>
      <c r="O115" s="1"/>
      <c r="P115" s="1"/>
      <c r="Q115" s="1"/>
      <c r="R115" s="1"/>
      <c r="S115" s="1"/>
      <c r="T115" s="1"/>
      <c r="U115" s="1"/>
      <c r="V115" s="1"/>
      <c r="W115" s="1"/>
      <c r="X115" s="1"/>
      <c r="Y115" s="1"/>
      <c r="AA115" s="1"/>
      <c r="AB115" s="1"/>
      <c r="AC115" s="1"/>
      <c r="AE115" s="1"/>
      <c r="AF115" s="1"/>
      <c r="AG115" s="1"/>
      <c r="AI115" s="1"/>
    </row>
    <row r="116" spans="2:35" ht="15.75" customHeight="1">
      <c r="B116" s="1"/>
      <c r="C116" s="1"/>
      <c r="D116" s="1"/>
      <c r="E116" s="1"/>
      <c r="F116" s="1"/>
      <c r="G116" s="1"/>
      <c r="H116" s="1"/>
      <c r="I116" s="1"/>
      <c r="J116" s="1"/>
      <c r="K116" s="1"/>
      <c r="L116" s="1"/>
      <c r="M116" s="1"/>
      <c r="N116" s="1"/>
      <c r="O116" s="1"/>
      <c r="P116" s="1"/>
      <c r="Q116" s="1"/>
      <c r="R116" s="1"/>
      <c r="S116" s="1"/>
      <c r="T116" s="1"/>
      <c r="U116" s="1"/>
      <c r="V116" s="1"/>
      <c r="W116" s="1"/>
      <c r="X116" s="1"/>
      <c r="Y116" s="1"/>
      <c r="AA116" s="1"/>
      <c r="AB116" s="1"/>
      <c r="AC116" s="1"/>
      <c r="AE116" s="1"/>
      <c r="AF116" s="1"/>
      <c r="AG116" s="1"/>
      <c r="AI116" s="1"/>
    </row>
    <row r="117" spans="2:35" ht="15.75" customHeight="1">
      <c r="B117" s="1"/>
      <c r="C117" s="1"/>
      <c r="D117" s="1"/>
      <c r="E117" s="1"/>
      <c r="F117" s="1"/>
      <c r="G117" s="1"/>
      <c r="H117" s="1"/>
      <c r="I117" s="1"/>
      <c r="J117" s="1"/>
      <c r="K117" s="1"/>
      <c r="L117" s="1"/>
      <c r="M117" s="1"/>
      <c r="N117" s="1"/>
      <c r="O117" s="1"/>
      <c r="P117" s="1"/>
      <c r="Q117" s="1"/>
      <c r="R117" s="1"/>
      <c r="S117" s="1"/>
      <c r="T117" s="1"/>
      <c r="U117" s="1"/>
      <c r="V117" s="1"/>
      <c r="W117" s="1"/>
      <c r="X117" s="1"/>
      <c r="Y117" s="1"/>
      <c r="AA117" s="1"/>
      <c r="AB117" s="1"/>
      <c r="AC117" s="1"/>
      <c r="AE117" s="1"/>
      <c r="AF117" s="1"/>
      <c r="AG117" s="1"/>
      <c r="AI117" s="1"/>
    </row>
    <row r="118" spans="2:35" ht="15.75" customHeight="1">
      <c r="B118" s="1"/>
      <c r="C118" s="1"/>
      <c r="D118" s="1"/>
      <c r="E118" s="1"/>
      <c r="F118" s="1"/>
      <c r="G118" s="1"/>
      <c r="H118" s="1"/>
      <c r="I118" s="1"/>
      <c r="J118" s="1"/>
      <c r="K118" s="1"/>
      <c r="L118" s="1"/>
      <c r="M118" s="1"/>
      <c r="N118" s="1"/>
      <c r="O118" s="1"/>
      <c r="P118" s="1"/>
      <c r="Q118" s="1"/>
      <c r="R118" s="1"/>
      <c r="S118" s="1"/>
      <c r="T118" s="1"/>
      <c r="U118" s="1"/>
      <c r="V118" s="1"/>
      <c r="W118" s="1"/>
      <c r="X118" s="1"/>
      <c r="Y118" s="1"/>
      <c r="AA118" s="1"/>
      <c r="AB118" s="1"/>
      <c r="AC118" s="1"/>
      <c r="AE118" s="1"/>
      <c r="AF118" s="1"/>
      <c r="AG118" s="1"/>
      <c r="AI118" s="1"/>
    </row>
    <row r="119" spans="2:35" ht="15.75" customHeight="1">
      <c r="B119" s="1"/>
      <c r="C119" s="1"/>
      <c r="D119" s="1"/>
      <c r="E119" s="1"/>
      <c r="F119" s="1"/>
      <c r="G119" s="1"/>
      <c r="H119" s="1"/>
      <c r="I119" s="1"/>
      <c r="J119" s="1"/>
      <c r="K119" s="1"/>
      <c r="L119" s="1"/>
      <c r="M119" s="1"/>
      <c r="N119" s="1"/>
      <c r="O119" s="1"/>
      <c r="P119" s="1"/>
      <c r="Q119" s="1"/>
      <c r="R119" s="1"/>
      <c r="S119" s="1"/>
      <c r="T119" s="1"/>
      <c r="U119" s="1"/>
      <c r="V119" s="1"/>
      <c r="W119" s="1"/>
      <c r="X119" s="1"/>
      <c r="Y119" s="1"/>
      <c r="AA119" s="1"/>
      <c r="AB119" s="1"/>
      <c r="AC119" s="1"/>
      <c r="AE119" s="1"/>
      <c r="AF119" s="1"/>
      <c r="AG119" s="1"/>
      <c r="AI119" s="1"/>
    </row>
    <row r="120" spans="2:35" ht="15.75" customHeight="1">
      <c r="B120" s="1"/>
      <c r="C120" s="1"/>
      <c r="D120" s="1"/>
      <c r="E120" s="1"/>
      <c r="F120" s="1"/>
      <c r="G120" s="1"/>
      <c r="H120" s="1"/>
      <c r="I120" s="1"/>
      <c r="J120" s="1"/>
      <c r="K120" s="1"/>
      <c r="L120" s="1"/>
      <c r="M120" s="1"/>
      <c r="N120" s="1"/>
      <c r="O120" s="1"/>
      <c r="P120" s="1"/>
      <c r="Q120" s="1"/>
      <c r="R120" s="1"/>
      <c r="S120" s="1"/>
      <c r="T120" s="1"/>
      <c r="U120" s="1"/>
      <c r="V120" s="1"/>
      <c r="W120" s="1"/>
      <c r="X120" s="1"/>
      <c r="Y120" s="1"/>
      <c r="AA120" s="1"/>
      <c r="AB120" s="1"/>
      <c r="AC120" s="1"/>
      <c r="AE120" s="1"/>
      <c r="AF120" s="1"/>
      <c r="AG120" s="1"/>
      <c r="AI120" s="1"/>
    </row>
    <row r="121" spans="2:35" ht="15.75" customHeight="1">
      <c r="B121" s="1"/>
      <c r="C121" s="1"/>
      <c r="D121" s="1"/>
      <c r="E121" s="1"/>
      <c r="F121" s="1"/>
      <c r="G121" s="1"/>
      <c r="H121" s="1"/>
      <c r="I121" s="1"/>
      <c r="J121" s="1"/>
      <c r="K121" s="1"/>
      <c r="L121" s="1"/>
      <c r="M121" s="1"/>
      <c r="N121" s="1"/>
      <c r="O121" s="1"/>
      <c r="P121" s="1"/>
      <c r="Q121" s="1"/>
      <c r="R121" s="1"/>
      <c r="S121" s="1"/>
      <c r="T121" s="1"/>
      <c r="U121" s="1"/>
      <c r="V121" s="1"/>
      <c r="W121" s="1"/>
      <c r="X121" s="1"/>
      <c r="Y121" s="1"/>
      <c r="AA121" s="1"/>
      <c r="AB121" s="1"/>
      <c r="AC121" s="1"/>
      <c r="AE121" s="1"/>
      <c r="AF121" s="1"/>
      <c r="AG121" s="1"/>
      <c r="AI121" s="1"/>
    </row>
    <row r="122" spans="2:35" ht="15.75" customHeight="1">
      <c r="B122" s="1"/>
      <c r="C122" s="1"/>
      <c r="D122" s="1"/>
      <c r="E122" s="1"/>
      <c r="F122" s="1"/>
      <c r="G122" s="1"/>
      <c r="H122" s="1"/>
      <c r="I122" s="1"/>
      <c r="J122" s="1"/>
      <c r="K122" s="1"/>
      <c r="L122" s="1"/>
      <c r="M122" s="1"/>
      <c r="N122" s="1"/>
      <c r="O122" s="1"/>
      <c r="P122" s="1"/>
      <c r="Q122" s="1"/>
      <c r="R122" s="1"/>
      <c r="S122" s="1"/>
      <c r="T122" s="1"/>
      <c r="U122" s="1"/>
      <c r="V122" s="1"/>
      <c r="W122" s="1"/>
      <c r="X122" s="1"/>
      <c r="Y122" s="1"/>
      <c r="AA122" s="1"/>
      <c r="AB122" s="1"/>
      <c r="AC122" s="1"/>
      <c r="AE122" s="1"/>
      <c r="AF122" s="1"/>
      <c r="AG122" s="1"/>
      <c r="AI122" s="1"/>
    </row>
    <row r="123" spans="2:35" ht="15.75" customHeight="1">
      <c r="B123" s="1"/>
      <c r="C123" s="1"/>
      <c r="D123" s="1"/>
      <c r="E123" s="1"/>
      <c r="F123" s="1"/>
      <c r="G123" s="1"/>
      <c r="H123" s="1"/>
      <c r="I123" s="1"/>
      <c r="J123" s="1"/>
      <c r="K123" s="1"/>
      <c r="L123" s="1"/>
      <c r="M123" s="1"/>
      <c r="N123" s="1"/>
      <c r="O123" s="1"/>
      <c r="P123" s="1"/>
      <c r="Q123" s="1"/>
      <c r="R123" s="1"/>
      <c r="S123" s="1"/>
      <c r="T123" s="1"/>
      <c r="U123" s="1"/>
      <c r="V123" s="1"/>
      <c r="W123" s="1"/>
      <c r="X123" s="1"/>
      <c r="Y123" s="1"/>
      <c r="AA123" s="1"/>
      <c r="AB123" s="1"/>
      <c r="AC123" s="1"/>
      <c r="AE123" s="1"/>
      <c r="AF123" s="1"/>
      <c r="AG123" s="1"/>
      <c r="AI123" s="1"/>
    </row>
    <row r="124" spans="2:35" ht="15.75" customHeight="1">
      <c r="B124" s="1"/>
      <c r="C124" s="1"/>
      <c r="D124" s="1"/>
      <c r="E124" s="1"/>
      <c r="F124" s="1"/>
      <c r="G124" s="1"/>
      <c r="H124" s="1"/>
      <c r="I124" s="1"/>
      <c r="J124" s="1"/>
      <c r="K124" s="1"/>
      <c r="L124" s="1"/>
      <c r="M124" s="1"/>
      <c r="N124" s="1"/>
      <c r="O124" s="1"/>
      <c r="P124" s="1"/>
      <c r="Q124" s="1"/>
      <c r="R124" s="1"/>
      <c r="S124" s="1"/>
      <c r="T124" s="1"/>
      <c r="U124" s="1"/>
      <c r="V124" s="1"/>
      <c r="W124" s="1"/>
      <c r="X124" s="1"/>
      <c r="Y124" s="1"/>
      <c r="AA124" s="1"/>
      <c r="AB124" s="1"/>
      <c r="AC124" s="1"/>
      <c r="AE124" s="1"/>
      <c r="AF124" s="1"/>
      <c r="AG124" s="1"/>
      <c r="AI124" s="1"/>
    </row>
    <row r="125" spans="2:35" ht="15.75" customHeight="1">
      <c r="B125" s="1"/>
      <c r="C125" s="1"/>
      <c r="D125" s="1"/>
      <c r="E125" s="1"/>
      <c r="F125" s="1"/>
      <c r="G125" s="1"/>
      <c r="H125" s="1"/>
      <c r="I125" s="1"/>
      <c r="J125" s="1"/>
      <c r="K125" s="1"/>
      <c r="L125" s="1"/>
      <c r="M125" s="1"/>
      <c r="N125" s="1"/>
      <c r="O125" s="1"/>
      <c r="P125" s="1"/>
      <c r="Q125" s="1"/>
      <c r="R125" s="1"/>
      <c r="S125" s="1"/>
      <c r="T125" s="1"/>
      <c r="U125" s="1"/>
      <c r="V125" s="1"/>
      <c r="W125" s="1"/>
      <c r="X125" s="1"/>
      <c r="Y125" s="1"/>
      <c r="AA125" s="1"/>
      <c r="AB125" s="1"/>
      <c r="AC125" s="1"/>
      <c r="AE125" s="1"/>
      <c r="AF125" s="1"/>
      <c r="AG125" s="1"/>
      <c r="AI125" s="1"/>
    </row>
    <row r="126" spans="2:35" ht="15.75" customHeight="1">
      <c r="B126" s="1"/>
      <c r="C126" s="1"/>
      <c r="D126" s="1"/>
      <c r="E126" s="1"/>
      <c r="F126" s="1"/>
      <c r="G126" s="1"/>
      <c r="H126" s="1"/>
      <c r="I126" s="1"/>
      <c r="J126" s="1"/>
      <c r="K126" s="1"/>
      <c r="L126" s="1"/>
      <c r="M126" s="1"/>
      <c r="N126" s="1"/>
      <c r="O126" s="1"/>
      <c r="P126" s="1"/>
      <c r="Q126" s="1"/>
      <c r="R126" s="1"/>
      <c r="S126" s="1"/>
      <c r="T126" s="1"/>
      <c r="U126" s="1"/>
      <c r="V126" s="1"/>
      <c r="W126" s="1"/>
      <c r="X126" s="1"/>
      <c r="Y126" s="1"/>
      <c r="AA126" s="1"/>
      <c r="AB126" s="1"/>
      <c r="AC126" s="1"/>
      <c r="AE126" s="1"/>
      <c r="AF126" s="1"/>
      <c r="AG126" s="1"/>
      <c r="AI126" s="1"/>
    </row>
    <row r="127" spans="2:35" ht="15.75" customHeight="1">
      <c r="B127" s="1"/>
      <c r="C127" s="1"/>
      <c r="D127" s="1"/>
      <c r="E127" s="1"/>
      <c r="F127" s="1"/>
      <c r="G127" s="1"/>
      <c r="H127" s="1"/>
      <c r="I127" s="1"/>
      <c r="J127" s="1"/>
      <c r="K127" s="1"/>
      <c r="L127" s="1"/>
      <c r="M127" s="1"/>
      <c r="N127" s="1"/>
      <c r="O127" s="1"/>
      <c r="P127" s="1"/>
      <c r="Q127" s="1"/>
      <c r="R127" s="1"/>
      <c r="S127" s="1"/>
      <c r="T127" s="1"/>
      <c r="U127" s="1"/>
      <c r="V127" s="1"/>
      <c r="W127" s="1"/>
      <c r="X127" s="1"/>
      <c r="Y127" s="1"/>
      <c r="AA127" s="1"/>
      <c r="AB127" s="1"/>
      <c r="AC127" s="1"/>
      <c r="AE127" s="1"/>
      <c r="AF127" s="1"/>
      <c r="AG127" s="1"/>
      <c r="AI127" s="1"/>
    </row>
    <row r="128" spans="2:35" ht="15.75"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AA128" s="1"/>
      <c r="AB128" s="1"/>
      <c r="AC128" s="1"/>
      <c r="AE128" s="1"/>
      <c r="AF128" s="1"/>
      <c r="AG128" s="1"/>
      <c r="AI128" s="1"/>
    </row>
    <row r="129" spans="2:35" ht="15.75" customHeight="1">
      <c r="B129" s="1"/>
      <c r="C129" s="1"/>
      <c r="D129" s="1"/>
      <c r="E129" s="1"/>
      <c r="F129" s="1"/>
      <c r="G129" s="1"/>
      <c r="H129" s="1"/>
      <c r="I129" s="1"/>
      <c r="J129" s="1"/>
      <c r="K129" s="1"/>
      <c r="L129" s="1"/>
      <c r="M129" s="1"/>
      <c r="N129" s="1"/>
      <c r="O129" s="1"/>
      <c r="P129" s="1"/>
      <c r="Q129" s="1"/>
      <c r="R129" s="1"/>
      <c r="S129" s="1"/>
      <c r="T129" s="1"/>
      <c r="U129" s="1"/>
      <c r="V129" s="1"/>
      <c r="W129" s="1"/>
      <c r="X129" s="1"/>
      <c r="Y129" s="1"/>
      <c r="AA129" s="1"/>
      <c r="AB129" s="1"/>
      <c r="AC129" s="1"/>
      <c r="AE129" s="1"/>
      <c r="AF129" s="1"/>
      <c r="AG129" s="1"/>
      <c r="AI129" s="1"/>
    </row>
    <row r="130" spans="2:35" ht="15.75" customHeight="1">
      <c r="B130" s="1"/>
      <c r="C130" s="1"/>
      <c r="D130" s="1"/>
      <c r="E130" s="1"/>
      <c r="F130" s="1"/>
      <c r="G130" s="1"/>
      <c r="H130" s="1"/>
      <c r="I130" s="1"/>
      <c r="J130" s="1"/>
      <c r="K130" s="1"/>
      <c r="L130" s="1"/>
      <c r="M130" s="1"/>
      <c r="N130" s="1"/>
      <c r="O130" s="1"/>
      <c r="P130" s="1"/>
      <c r="Q130" s="1"/>
      <c r="R130" s="1"/>
      <c r="S130" s="1"/>
      <c r="T130" s="1"/>
      <c r="U130" s="1"/>
      <c r="V130" s="1"/>
      <c r="W130" s="1"/>
      <c r="X130" s="1"/>
      <c r="Y130" s="1"/>
      <c r="AA130" s="1"/>
      <c r="AB130" s="1"/>
      <c r="AC130" s="1"/>
      <c r="AE130" s="1"/>
      <c r="AF130" s="1"/>
      <c r="AG130" s="1"/>
      <c r="AI130" s="1"/>
    </row>
    <row r="131" spans="2:35" ht="15.75" customHeight="1">
      <c r="B131" s="1"/>
      <c r="C131" s="1"/>
      <c r="D131" s="1"/>
      <c r="E131" s="1"/>
      <c r="F131" s="1"/>
      <c r="G131" s="1"/>
      <c r="H131" s="1"/>
      <c r="I131" s="1"/>
      <c r="J131" s="1"/>
      <c r="K131" s="1"/>
      <c r="L131" s="1"/>
      <c r="M131" s="1"/>
      <c r="N131" s="1"/>
      <c r="O131" s="1"/>
      <c r="P131" s="1"/>
      <c r="Q131" s="1"/>
      <c r="R131" s="1"/>
      <c r="S131" s="1"/>
      <c r="T131" s="1"/>
      <c r="U131" s="1"/>
      <c r="V131" s="1"/>
      <c r="W131" s="1"/>
      <c r="X131" s="1"/>
      <c r="Y131" s="1"/>
      <c r="AA131" s="1"/>
      <c r="AB131" s="1"/>
      <c r="AC131" s="1"/>
      <c r="AE131" s="1"/>
      <c r="AF131" s="1"/>
      <c r="AG131" s="1"/>
      <c r="AI131" s="1"/>
    </row>
    <row r="132" spans="2:35" ht="15.75" customHeight="1">
      <c r="B132" s="1"/>
      <c r="C132" s="1"/>
      <c r="D132" s="1"/>
      <c r="E132" s="1"/>
      <c r="F132" s="1"/>
      <c r="G132" s="1"/>
      <c r="H132" s="1"/>
      <c r="I132" s="1"/>
      <c r="J132" s="1"/>
      <c r="K132" s="1"/>
      <c r="L132" s="1"/>
      <c r="M132" s="1"/>
      <c r="N132" s="1"/>
      <c r="O132" s="1"/>
      <c r="P132" s="1"/>
      <c r="Q132" s="1"/>
      <c r="R132" s="1"/>
      <c r="S132" s="1"/>
      <c r="T132" s="1"/>
      <c r="U132" s="1"/>
      <c r="V132" s="1"/>
      <c r="W132" s="1"/>
      <c r="X132" s="1"/>
      <c r="Y132" s="1"/>
      <c r="AA132" s="1"/>
      <c r="AB132" s="1"/>
      <c r="AC132" s="1"/>
      <c r="AE132" s="1"/>
      <c r="AF132" s="1"/>
      <c r="AG132" s="1"/>
      <c r="AI132" s="1"/>
    </row>
    <row r="133" spans="2:35" ht="15.75" customHeight="1">
      <c r="B133" s="1"/>
      <c r="C133" s="1"/>
      <c r="D133" s="1"/>
      <c r="E133" s="1"/>
      <c r="F133" s="1"/>
      <c r="G133" s="1"/>
      <c r="H133" s="1"/>
      <c r="I133" s="1"/>
      <c r="J133" s="1"/>
      <c r="K133" s="1"/>
      <c r="L133" s="1"/>
      <c r="M133" s="1"/>
      <c r="N133" s="1"/>
      <c r="O133" s="1"/>
      <c r="P133" s="1"/>
      <c r="Q133" s="1"/>
      <c r="R133" s="1"/>
      <c r="S133" s="1"/>
      <c r="T133" s="1"/>
      <c r="U133" s="1"/>
      <c r="V133" s="1"/>
      <c r="W133" s="1"/>
      <c r="X133" s="1"/>
      <c r="Y133" s="1"/>
      <c r="AA133" s="1"/>
      <c r="AB133" s="1"/>
      <c r="AC133" s="1"/>
      <c r="AE133" s="1"/>
      <c r="AF133" s="1"/>
      <c r="AG133" s="1"/>
      <c r="AI133" s="1"/>
    </row>
    <row r="134" spans="2:35" ht="15.75" customHeight="1">
      <c r="B134" s="1"/>
      <c r="C134" s="1"/>
      <c r="D134" s="1"/>
      <c r="E134" s="1"/>
      <c r="F134" s="1"/>
      <c r="G134" s="1"/>
      <c r="H134" s="1"/>
      <c r="I134" s="1"/>
      <c r="J134" s="1"/>
      <c r="K134" s="1"/>
      <c r="L134" s="1"/>
      <c r="M134" s="1"/>
      <c r="N134" s="1"/>
      <c r="O134" s="1"/>
      <c r="P134" s="1"/>
      <c r="Q134" s="1"/>
      <c r="R134" s="1"/>
      <c r="S134" s="1"/>
      <c r="T134" s="1"/>
      <c r="U134" s="1"/>
      <c r="V134" s="1"/>
      <c r="W134" s="1"/>
      <c r="X134" s="1"/>
      <c r="Y134" s="1"/>
      <c r="AA134" s="1"/>
      <c r="AB134" s="1"/>
      <c r="AC134" s="1"/>
      <c r="AE134" s="1"/>
      <c r="AF134" s="1"/>
      <c r="AG134" s="1"/>
      <c r="AI134" s="1"/>
    </row>
    <row r="135" spans="2:35" ht="15.75" customHeight="1">
      <c r="B135" s="1"/>
      <c r="C135" s="1"/>
      <c r="D135" s="1"/>
      <c r="E135" s="1"/>
      <c r="F135" s="1"/>
      <c r="G135" s="1"/>
      <c r="H135" s="1"/>
      <c r="I135" s="1"/>
      <c r="J135" s="1"/>
      <c r="K135" s="1"/>
      <c r="L135" s="1"/>
      <c r="M135" s="1"/>
      <c r="N135" s="1"/>
      <c r="O135" s="1"/>
      <c r="P135" s="1"/>
      <c r="Q135" s="1"/>
      <c r="R135" s="1"/>
      <c r="S135" s="1"/>
      <c r="T135" s="1"/>
      <c r="U135" s="1"/>
      <c r="V135" s="1"/>
      <c r="W135" s="1"/>
      <c r="X135" s="1"/>
      <c r="Y135" s="1"/>
      <c r="AA135" s="1"/>
      <c r="AB135" s="1"/>
      <c r="AC135" s="1"/>
      <c r="AE135" s="1"/>
      <c r="AF135" s="1"/>
      <c r="AG135" s="1"/>
      <c r="AI135" s="1"/>
    </row>
    <row r="136" spans="2:35" ht="15.75" customHeight="1">
      <c r="B136" s="1"/>
      <c r="C136" s="1"/>
      <c r="D136" s="1"/>
      <c r="E136" s="1"/>
      <c r="F136" s="1"/>
      <c r="G136" s="1"/>
      <c r="H136" s="1"/>
      <c r="I136" s="1"/>
      <c r="J136" s="1"/>
      <c r="K136" s="1"/>
      <c r="L136" s="1"/>
      <c r="M136" s="1"/>
      <c r="N136" s="1"/>
      <c r="O136" s="1"/>
      <c r="P136" s="1"/>
      <c r="Q136" s="1"/>
      <c r="R136" s="1"/>
      <c r="S136" s="1"/>
      <c r="T136" s="1"/>
      <c r="U136" s="1"/>
      <c r="V136" s="1"/>
      <c r="W136" s="1"/>
      <c r="X136" s="1"/>
      <c r="Y136" s="1"/>
      <c r="AA136" s="1"/>
      <c r="AB136" s="1"/>
      <c r="AC136" s="1"/>
      <c r="AE136" s="1"/>
      <c r="AF136" s="1"/>
      <c r="AG136" s="1"/>
      <c r="AI136" s="1"/>
    </row>
    <row r="137" spans="2:35" ht="15.75" customHeight="1">
      <c r="B137" s="1"/>
      <c r="C137" s="1"/>
      <c r="D137" s="1"/>
      <c r="E137" s="1"/>
      <c r="F137" s="1"/>
      <c r="G137" s="1"/>
      <c r="H137" s="1"/>
      <c r="I137" s="1"/>
      <c r="J137" s="1"/>
      <c r="K137" s="1"/>
      <c r="L137" s="1"/>
      <c r="M137" s="1"/>
      <c r="N137" s="1"/>
      <c r="O137" s="1"/>
      <c r="P137" s="1"/>
      <c r="Q137" s="1"/>
      <c r="R137" s="1"/>
      <c r="S137" s="1"/>
      <c r="T137" s="1"/>
      <c r="U137" s="1"/>
      <c r="V137" s="1"/>
      <c r="W137" s="1"/>
      <c r="X137" s="1"/>
      <c r="Y137" s="1"/>
      <c r="AA137" s="1"/>
      <c r="AB137" s="1"/>
      <c r="AC137" s="1"/>
      <c r="AE137" s="1"/>
      <c r="AF137" s="1"/>
      <c r="AG137" s="1"/>
      <c r="AI137" s="1"/>
    </row>
    <row r="138" spans="2:35" ht="15.75" customHeight="1">
      <c r="B138" s="1"/>
      <c r="C138" s="1"/>
      <c r="D138" s="1"/>
      <c r="E138" s="1"/>
      <c r="F138" s="1"/>
      <c r="G138" s="1"/>
      <c r="H138" s="1"/>
      <c r="I138" s="1"/>
      <c r="J138" s="1"/>
      <c r="K138" s="1"/>
      <c r="L138" s="1"/>
      <c r="M138" s="1"/>
      <c r="N138" s="1"/>
      <c r="O138" s="1"/>
      <c r="P138" s="1"/>
      <c r="Q138" s="1"/>
      <c r="R138" s="1"/>
      <c r="S138" s="1"/>
      <c r="T138" s="1"/>
      <c r="U138" s="1"/>
      <c r="V138" s="1"/>
      <c r="W138" s="1"/>
      <c r="X138" s="1"/>
      <c r="Y138" s="1"/>
      <c r="AA138" s="1"/>
      <c r="AB138" s="1"/>
      <c r="AC138" s="1"/>
      <c r="AE138" s="1"/>
      <c r="AF138" s="1"/>
      <c r="AG138" s="1"/>
      <c r="AI138" s="1"/>
    </row>
    <row r="139" spans="2:35" ht="15.75" customHeight="1">
      <c r="B139" s="1"/>
      <c r="C139" s="1"/>
      <c r="D139" s="1"/>
      <c r="E139" s="1"/>
      <c r="F139" s="1"/>
      <c r="G139" s="1"/>
      <c r="H139" s="1"/>
      <c r="I139" s="1"/>
      <c r="J139" s="1"/>
      <c r="K139" s="1"/>
      <c r="L139" s="1"/>
      <c r="M139" s="1"/>
      <c r="N139" s="1"/>
      <c r="O139" s="1"/>
      <c r="P139" s="1"/>
      <c r="Q139" s="1"/>
      <c r="R139" s="1"/>
      <c r="S139" s="1"/>
      <c r="T139" s="1"/>
      <c r="U139" s="1"/>
      <c r="V139" s="1"/>
      <c r="W139" s="1"/>
      <c r="X139" s="1"/>
      <c r="Y139" s="1"/>
      <c r="AA139" s="1"/>
      <c r="AB139" s="1"/>
      <c r="AC139" s="1"/>
      <c r="AE139" s="1"/>
      <c r="AF139" s="1"/>
      <c r="AG139" s="1"/>
      <c r="AI139" s="1"/>
    </row>
    <row r="140" spans="2:35" ht="15.75" customHeight="1">
      <c r="B140" s="1"/>
      <c r="C140" s="1"/>
      <c r="D140" s="1"/>
      <c r="E140" s="1"/>
      <c r="F140" s="1"/>
      <c r="G140" s="1"/>
      <c r="H140" s="1"/>
      <c r="I140" s="1"/>
      <c r="J140" s="1"/>
      <c r="K140" s="1"/>
      <c r="L140" s="1"/>
      <c r="M140" s="1"/>
      <c r="N140" s="1"/>
      <c r="O140" s="1"/>
      <c r="P140" s="1"/>
      <c r="Q140" s="1"/>
      <c r="R140" s="1"/>
      <c r="S140" s="1"/>
      <c r="T140" s="1"/>
      <c r="U140" s="1"/>
      <c r="V140" s="1"/>
      <c r="W140" s="1"/>
      <c r="X140" s="1"/>
      <c r="Y140" s="1"/>
      <c r="AA140" s="1"/>
      <c r="AB140" s="1"/>
      <c r="AC140" s="1"/>
      <c r="AE140" s="1"/>
      <c r="AF140" s="1"/>
      <c r="AG140" s="1"/>
      <c r="AI140" s="1"/>
    </row>
    <row r="141" spans="2:35" ht="15.75" customHeight="1">
      <c r="B141" s="1"/>
      <c r="C141" s="1"/>
      <c r="D141" s="1"/>
      <c r="E141" s="1"/>
      <c r="F141" s="1"/>
      <c r="G141" s="1"/>
      <c r="H141" s="1"/>
      <c r="I141" s="1"/>
      <c r="J141" s="1"/>
      <c r="K141" s="1"/>
      <c r="L141" s="1"/>
      <c r="M141" s="1"/>
      <c r="N141" s="1"/>
      <c r="O141" s="1"/>
      <c r="P141" s="1"/>
      <c r="Q141" s="1"/>
      <c r="R141" s="1"/>
      <c r="S141" s="1"/>
      <c r="T141" s="1"/>
      <c r="U141" s="1"/>
      <c r="V141" s="1"/>
      <c r="W141" s="1"/>
      <c r="X141" s="1"/>
      <c r="Y141" s="1"/>
      <c r="AA141" s="1"/>
      <c r="AB141" s="1"/>
      <c r="AC141" s="1"/>
      <c r="AE141" s="1"/>
      <c r="AF141" s="1"/>
      <c r="AG141" s="1"/>
      <c r="AI141" s="1"/>
    </row>
    <row r="142" spans="2:35" ht="15.75" customHeight="1">
      <c r="B142" s="1"/>
      <c r="C142" s="1"/>
      <c r="D142" s="1"/>
      <c r="E142" s="1"/>
      <c r="F142" s="1"/>
      <c r="G142" s="1"/>
      <c r="H142" s="1"/>
      <c r="I142" s="1"/>
      <c r="J142" s="1"/>
      <c r="K142" s="1"/>
      <c r="L142" s="1"/>
      <c r="M142" s="1"/>
      <c r="N142" s="1"/>
      <c r="O142" s="1"/>
      <c r="P142" s="1"/>
      <c r="Q142" s="1"/>
      <c r="R142" s="1"/>
      <c r="S142" s="1"/>
      <c r="T142" s="1"/>
      <c r="U142" s="1"/>
      <c r="V142" s="1"/>
      <c r="W142" s="1"/>
      <c r="X142" s="1"/>
      <c r="Y142" s="1"/>
      <c r="AA142" s="1"/>
      <c r="AB142" s="1"/>
      <c r="AC142" s="1"/>
      <c r="AE142" s="1"/>
      <c r="AF142" s="1"/>
      <c r="AG142" s="1"/>
      <c r="AI142" s="1"/>
    </row>
    <row r="143" spans="2:35" ht="15.75" customHeight="1">
      <c r="B143" s="1"/>
      <c r="C143" s="1"/>
      <c r="D143" s="1"/>
      <c r="E143" s="1"/>
      <c r="F143" s="1"/>
      <c r="G143" s="1"/>
      <c r="H143" s="1"/>
      <c r="I143" s="1"/>
      <c r="J143" s="1"/>
      <c r="K143" s="1"/>
      <c r="L143" s="1"/>
      <c r="M143" s="1"/>
      <c r="N143" s="1"/>
      <c r="O143" s="1"/>
      <c r="P143" s="1"/>
      <c r="Q143" s="1"/>
      <c r="R143" s="1"/>
      <c r="S143" s="1"/>
      <c r="T143" s="1"/>
      <c r="U143" s="1"/>
      <c r="V143" s="1"/>
      <c r="W143" s="1"/>
      <c r="X143" s="1"/>
      <c r="Y143" s="1"/>
      <c r="AA143" s="1"/>
      <c r="AB143" s="1"/>
      <c r="AC143" s="1"/>
      <c r="AE143" s="1"/>
      <c r="AF143" s="1"/>
      <c r="AG143" s="1"/>
      <c r="AI143" s="1"/>
    </row>
    <row r="144" spans="2:35" ht="15.75" customHeight="1">
      <c r="B144" s="1"/>
      <c r="C144" s="1"/>
      <c r="D144" s="1"/>
      <c r="E144" s="1"/>
      <c r="F144" s="1"/>
      <c r="G144" s="1"/>
      <c r="H144" s="1"/>
      <c r="I144" s="1"/>
      <c r="J144" s="1"/>
      <c r="K144" s="1"/>
      <c r="L144" s="1"/>
      <c r="M144" s="1"/>
      <c r="N144" s="1"/>
      <c r="O144" s="1"/>
      <c r="P144" s="1"/>
      <c r="Q144" s="1"/>
      <c r="R144" s="1"/>
      <c r="S144" s="1"/>
      <c r="T144" s="1"/>
      <c r="U144" s="1"/>
      <c r="V144" s="1"/>
      <c r="W144" s="1"/>
      <c r="X144" s="1"/>
      <c r="Y144" s="1"/>
      <c r="AA144" s="1"/>
      <c r="AB144" s="1"/>
      <c r="AC144" s="1"/>
      <c r="AE144" s="1"/>
      <c r="AF144" s="1"/>
      <c r="AG144" s="1"/>
      <c r="AI144" s="1"/>
    </row>
    <row r="145" spans="2:35" ht="15.75" customHeight="1">
      <c r="B145" s="1"/>
      <c r="C145" s="1"/>
      <c r="D145" s="1"/>
      <c r="E145" s="1"/>
      <c r="F145" s="1"/>
      <c r="G145" s="1"/>
      <c r="H145" s="1"/>
      <c r="I145" s="1"/>
      <c r="J145" s="1"/>
      <c r="K145" s="1"/>
      <c r="L145" s="1"/>
      <c r="M145" s="1"/>
      <c r="N145" s="1"/>
      <c r="O145" s="1"/>
      <c r="P145" s="1"/>
      <c r="Q145" s="1"/>
      <c r="R145" s="1"/>
      <c r="S145" s="1"/>
      <c r="T145" s="1"/>
      <c r="U145" s="1"/>
      <c r="V145" s="1"/>
      <c r="W145" s="1"/>
      <c r="X145" s="1"/>
      <c r="Y145" s="1"/>
      <c r="AA145" s="1"/>
      <c r="AB145" s="1"/>
      <c r="AC145" s="1"/>
      <c r="AE145" s="1"/>
      <c r="AF145" s="1"/>
      <c r="AG145" s="1"/>
      <c r="AI145" s="1"/>
    </row>
    <row r="146" spans="2:35" ht="15.75" customHeight="1">
      <c r="B146" s="1"/>
      <c r="C146" s="1"/>
      <c r="D146" s="1"/>
      <c r="E146" s="1"/>
      <c r="F146" s="1"/>
      <c r="G146" s="1"/>
      <c r="H146" s="1"/>
      <c r="I146" s="1"/>
      <c r="J146" s="1"/>
      <c r="K146" s="1"/>
      <c r="L146" s="1"/>
      <c r="M146" s="1"/>
      <c r="N146" s="1"/>
      <c r="O146" s="1"/>
      <c r="P146" s="1"/>
      <c r="Q146" s="1"/>
      <c r="R146" s="1"/>
      <c r="S146" s="1"/>
      <c r="T146" s="1"/>
      <c r="U146" s="1"/>
      <c r="V146" s="1"/>
      <c r="W146" s="1"/>
      <c r="X146" s="1"/>
      <c r="Y146" s="1"/>
      <c r="AA146" s="1"/>
      <c r="AB146" s="1"/>
      <c r="AC146" s="1"/>
      <c r="AE146" s="1"/>
      <c r="AF146" s="1"/>
      <c r="AG146" s="1"/>
      <c r="AI146" s="1"/>
    </row>
    <row r="147" spans="2:35" ht="15.75" customHeight="1">
      <c r="B147" s="1"/>
      <c r="C147" s="1"/>
      <c r="D147" s="1"/>
      <c r="E147" s="1"/>
      <c r="F147" s="1"/>
      <c r="G147" s="1"/>
      <c r="H147" s="1"/>
      <c r="I147" s="1"/>
      <c r="J147" s="1"/>
      <c r="K147" s="1"/>
      <c r="L147" s="1"/>
      <c r="M147" s="1"/>
      <c r="N147" s="1"/>
      <c r="O147" s="1"/>
      <c r="P147" s="1"/>
      <c r="Q147" s="1"/>
      <c r="R147" s="1"/>
      <c r="S147" s="1"/>
      <c r="T147" s="1"/>
      <c r="U147" s="1"/>
      <c r="V147" s="1"/>
      <c r="W147" s="1"/>
      <c r="X147" s="1"/>
      <c r="Y147" s="1"/>
      <c r="AA147" s="1"/>
      <c r="AB147" s="1"/>
      <c r="AC147" s="1"/>
      <c r="AE147" s="1"/>
      <c r="AF147" s="1"/>
      <c r="AG147" s="1"/>
      <c r="AI147" s="1"/>
    </row>
    <row r="148" spans="2:35" ht="15.75" customHeight="1">
      <c r="B148" s="1"/>
      <c r="C148" s="1"/>
      <c r="D148" s="1"/>
      <c r="E148" s="1"/>
      <c r="F148" s="1"/>
      <c r="G148" s="1"/>
      <c r="H148" s="1"/>
      <c r="I148" s="1"/>
      <c r="J148" s="1"/>
      <c r="K148" s="1"/>
      <c r="L148" s="1"/>
      <c r="M148" s="1"/>
      <c r="N148" s="1"/>
      <c r="O148" s="1"/>
      <c r="P148" s="1"/>
      <c r="Q148" s="1"/>
      <c r="R148" s="1"/>
      <c r="S148" s="1"/>
      <c r="T148" s="1"/>
      <c r="U148" s="1"/>
      <c r="V148" s="1"/>
      <c r="W148" s="1"/>
      <c r="X148" s="1"/>
      <c r="Y148" s="1"/>
      <c r="AA148" s="1"/>
      <c r="AB148" s="1"/>
      <c r="AC148" s="1"/>
      <c r="AE148" s="1"/>
      <c r="AF148" s="1"/>
      <c r="AG148" s="1"/>
      <c r="AI148" s="1"/>
    </row>
    <row r="149" spans="2:35" ht="15.75" customHeight="1">
      <c r="B149" s="1"/>
      <c r="C149" s="1"/>
      <c r="D149" s="1"/>
      <c r="E149" s="1"/>
      <c r="F149" s="1"/>
      <c r="G149" s="1"/>
      <c r="H149" s="1"/>
      <c r="I149" s="1"/>
      <c r="J149" s="1"/>
      <c r="K149" s="1"/>
      <c r="L149" s="1"/>
      <c r="M149" s="1"/>
      <c r="N149" s="1"/>
      <c r="O149" s="1"/>
      <c r="P149" s="1"/>
      <c r="Q149" s="1"/>
      <c r="R149" s="1"/>
      <c r="S149" s="1"/>
      <c r="T149" s="1"/>
      <c r="U149" s="1"/>
      <c r="V149" s="1"/>
      <c r="W149" s="1"/>
      <c r="X149" s="1"/>
      <c r="Y149" s="1"/>
      <c r="AA149" s="1"/>
      <c r="AB149" s="1"/>
      <c r="AC149" s="1"/>
      <c r="AE149" s="1"/>
      <c r="AF149" s="1"/>
      <c r="AG149" s="1"/>
      <c r="AI149" s="1"/>
    </row>
    <row r="150" spans="2:35" ht="15.75" customHeight="1">
      <c r="B150" s="1"/>
      <c r="C150" s="1"/>
      <c r="D150" s="1"/>
      <c r="E150" s="1"/>
      <c r="F150" s="1"/>
      <c r="G150" s="1"/>
      <c r="H150" s="1"/>
      <c r="I150" s="1"/>
      <c r="J150" s="1"/>
      <c r="K150" s="1"/>
      <c r="L150" s="1"/>
      <c r="M150" s="1"/>
      <c r="N150" s="1"/>
      <c r="O150" s="1"/>
      <c r="P150" s="1"/>
      <c r="Q150" s="1"/>
      <c r="R150" s="1"/>
      <c r="S150" s="1"/>
      <c r="T150" s="1"/>
      <c r="U150" s="1"/>
      <c r="V150" s="1"/>
      <c r="W150" s="1"/>
      <c r="X150" s="1"/>
      <c r="Y150" s="1"/>
      <c r="AA150" s="1"/>
      <c r="AB150" s="1"/>
      <c r="AC150" s="1"/>
      <c r="AE150" s="1"/>
      <c r="AF150" s="1"/>
      <c r="AG150" s="1"/>
      <c r="AI150" s="1"/>
    </row>
    <row r="151" spans="2:35" ht="15.75" customHeight="1">
      <c r="B151" s="1"/>
      <c r="C151" s="1"/>
      <c r="D151" s="1"/>
      <c r="E151" s="1"/>
      <c r="F151" s="1"/>
      <c r="G151" s="1"/>
      <c r="H151" s="1"/>
      <c r="I151" s="1"/>
      <c r="J151" s="1"/>
      <c r="K151" s="1"/>
      <c r="L151" s="1"/>
      <c r="M151" s="1"/>
      <c r="N151" s="1"/>
      <c r="O151" s="1"/>
      <c r="P151" s="1"/>
      <c r="Q151" s="1"/>
      <c r="R151" s="1"/>
      <c r="S151" s="1"/>
      <c r="T151" s="1"/>
      <c r="U151" s="1"/>
      <c r="V151" s="1"/>
      <c r="W151" s="1"/>
      <c r="X151" s="1"/>
      <c r="Y151" s="1"/>
      <c r="AA151" s="1"/>
      <c r="AB151" s="1"/>
      <c r="AC151" s="1"/>
      <c r="AE151" s="1"/>
      <c r="AF151" s="1"/>
      <c r="AG151" s="1"/>
      <c r="AI151" s="1"/>
    </row>
    <row r="152" spans="2:35" ht="15.75" customHeight="1">
      <c r="B152" s="1"/>
      <c r="C152" s="1"/>
      <c r="D152" s="1"/>
      <c r="E152" s="1"/>
      <c r="F152" s="1"/>
      <c r="G152" s="1"/>
      <c r="H152" s="1"/>
      <c r="I152" s="1"/>
      <c r="J152" s="1"/>
      <c r="K152" s="1"/>
      <c r="L152" s="1"/>
      <c r="M152" s="1"/>
      <c r="N152" s="1"/>
      <c r="O152" s="1"/>
      <c r="P152" s="1"/>
      <c r="Q152" s="1"/>
      <c r="R152" s="1"/>
      <c r="S152" s="1"/>
      <c r="T152" s="1"/>
      <c r="U152" s="1"/>
      <c r="V152" s="1"/>
      <c r="W152" s="1"/>
      <c r="X152" s="1"/>
      <c r="Y152" s="1"/>
      <c r="AA152" s="1"/>
      <c r="AB152" s="1"/>
      <c r="AC152" s="1"/>
      <c r="AE152" s="1"/>
      <c r="AF152" s="1"/>
      <c r="AG152" s="1"/>
      <c r="AI152" s="1"/>
    </row>
    <row r="153" spans="2:35" ht="15.75" customHeight="1">
      <c r="B153" s="1"/>
      <c r="C153" s="1"/>
      <c r="D153" s="1"/>
      <c r="E153" s="1"/>
      <c r="F153" s="1"/>
      <c r="G153" s="1"/>
      <c r="H153" s="1"/>
      <c r="I153" s="1"/>
      <c r="J153" s="1"/>
      <c r="K153" s="1"/>
      <c r="L153" s="1"/>
      <c r="M153" s="1"/>
      <c r="N153" s="1"/>
      <c r="O153" s="1"/>
      <c r="P153" s="1"/>
      <c r="Q153" s="1"/>
      <c r="R153" s="1"/>
      <c r="S153" s="1"/>
      <c r="T153" s="1"/>
      <c r="U153" s="1"/>
      <c r="V153" s="1"/>
      <c r="W153" s="1"/>
      <c r="X153" s="1"/>
      <c r="Y153" s="1"/>
      <c r="AA153" s="1"/>
      <c r="AB153" s="1"/>
      <c r="AC153" s="1"/>
      <c r="AE153" s="1"/>
      <c r="AF153" s="1"/>
      <c r="AG153" s="1"/>
      <c r="AI153" s="1"/>
    </row>
    <row r="154" spans="2:35" ht="15.75" customHeight="1">
      <c r="B154" s="1"/>
      <c r="C154" s="1"/>
      <c r="D154" s="1"/>
      <c r="E154" s="1"/>
      <c r="F154" s="1"/>
      <c r="G154" s="1"/>
      <c r="H154" s="1"/>
      <c r="I154" s="1"/>
      <c r="J154" s="1"/>
      <c r="K154" s="1"/>
      <c r="L154" s="1"/>
      <c r="M154" s="1"/>
      <c r="N154" s="1"/>
      <c r="O154" s="1"/>
      <c r="P154" s="1"/>
      <c r="Q154" s="1"/>
      <c r="R154" s="1"/>
      <c r="S154" s="1"/>
      <c r="T154" s="1"/>
      <c r="U154" s="1"/>
      <c r="V154" s="1"/>
      <c r="W154" s="1"/>
      <c r="X154" s="1"/>
      <c r="Y154" s="1"/>
      <c r="AA154" s="1"/>
      <c r="AB154" s="1"/>
      <c r="AC154" s="1"/>
      <c r="AE154" s="1"/>
      <c r="AF154" s="1"/>
      <c r="AG154" s="1"/>
      <c r="AI154" s="1"/>
    </row>
    <row r="155" spans="2:35" ht="15.75" customHeight="1">
      <c r="B155" s="1"/>
      <c r="C155" s="1"/>
      <c r="D155" s="1"/>
      <c r="E155" s="1"/>
      <c r="F155" s="1"/>
      <c r="G155" s="1"/>
      <c r="H155" s="1"/>
      <c r="I155" s="1"/>
      <c r="J155" s="1"/>
      <c r="K155" s="1"/>
      <c r="L155" s="1"/>
      <c r="M155" s="1"/>
      <c r="N155" s="1"/>
      <c r="O155" s="1"/>
      <c r="P155" s="1"/>
      <c r="Q155" s="1"/>
      <c r="R155" s="1"/>
      <c r="S155" s="1"/>
      <c r="T155" s="1"/>
      <c r="U155" s="1"/>
      <c r="V155" s="1"/>
      <c r="W155" s="1"/>
      <c r="X155" s="1"/>
      <c r="Y155" s="1"/>
      <c r="AA155" s="1"/>
      <c r="AB155" s="1"/>
      <c r="AC155" s="1"/>
      <c r="AE155" s="1"/>
      <c r="AF155" s="1"/>
      <c r="AG155" s="1"/>
      <c r="AI155" s="1"/>
    </row>
    <row r="156" spans="2:35" ht="15.75" customHeight="1">
      <c r="B156" s="1"/>
      <c r="C156" s="1"/>
      <c r="D156" s="1"/>
      <c r="E156" s="1"/>
      <c r="F156" s="1"/>
      <c r="G156" s="1"/>
      <c r="H156" s="1"/>
      <c r="I156" s="1"/>
      <c r="J156" s="1"/>
      <c r="K156" s="1"/>
      <c r="L156" s="1"/>
      <c r="M156" s="1"/>
      <c r="N156" s="1"/>
      <c r="O156" s="1"/>
      <c r="P156" s="1"/>
      <c r="Q156" s="1"/>
      <c r="R156" s="1"/>
      <c r="S156" s="1"/>
      <c r="T156" s="1"/>
      <c r="U156" s="1"/>
      <c r="V156" s="1"/>
      <c r="W156" s="1"/>
      <c r="X156" s="1"/>
      <c r="Y156" s="1"/>
      <c r="AA156" s="1"/>
      <c r="AB156" s="1"/>
      <c r="AC156" s="1"/>
      <c r="AE156" s="1"/>
      <c r="AF156" s="1"/>
      <c r="AG156" s="1"/>
      <c r="AI156" s="1"/>
    </row>
    <row r="157" spans="2:35" ht="15.75" customHeight="1">
      <c r="B157" s="1"/>
      <c r="C157" s="1"/>
      <c r="D157" s="1"/>
      <c r="E157" s="1"/>
      <c r="F157" s="1"/>
      <c r="G157" s="1"/>
      <c r="H157" s="1"/>
      <c r="I157" s="1"/>
      <c r="J157" s="1"/>
      <c r="K157" s="1"/>
      <c r="L157" s="1"/>
      <c r="M157" s="1"/>
      <c r="N157" s="1"/>
      <c r="O157" s="1"/>
      <c r="P157" s="1"/>
      <c r="Q157" s="1"/>
      <c r="R157" s="1"/>
      <c r="S157" s="1"/>
      <c r="T157" s="1"/>
      <c r="U157" s="1"/>
      <c r="V157" s="1"/>
      <c r="W157" s="1"/>
      <c r="X157" s="1"/>
      <c r="Y157" s="1"/>
      <c r="AA157" s="1"/>
      <c r="AB157" s="1"/>
      <c r="AC157" s="1"/>
      <c r="AE157" s="1"/>
      <c r="AF157" s="1"/>
      <c r="AG157" s="1"/>
      <c r="AI157" s="1"/>
    </row>
    <row r="158" spans="2:35" ht="15.75" customHeight="1">
      <c r="B158" s="1"/>
      <c r="C158" s="1"/>
      <c r="D158" s="1"/>
      <c r="E158" s="1"/>
      <c r="F158" s="1"/>
      <c r="G158" s="1"/>
      <c r="H158" s="1"/>
      <c r="I158" s="1"/>
      <c r="J158" s="1"/>
      <c r="K158" s="1"/>
      <c r="L158" s="1"/>
      <c r="M158" s="1"/>
      <c r="N158" s="1"/>
      <c r="O158" s="1"/>
      <c r="P158" s="1"/>
      <c r="Q158" s="1"/>
      <c r="R158" s="1"/>
      <c r="S158" s="1"/>
      <c r="T158" s="1"/>
      <c r="U158" s="1"/>
      <c r="V158" s="1"/>
      <c r="W158" s="1"/>
      <c r="X158" s="1"/>
      <c r="Y158" s="1"/>
      <c r="AA158" s="1"/>
      <c r="AB158" s="1"/>
      <c r="AC158" s="1"/>
      <c r="AE158" s="1"/>
      <c r="AF158" s="1"/>
      <c r="AG158" s="1"/>
      <c r="AI158" s="1"/>
    </row>
    <row r="159" spans="2:35" ht="15.75" customHeight="1">
      <c r="B159" s="1"/>
      <c r="C159" s="1"/>
      <c r="D159" s="1"/>
      <c r="E159" s="1"/>
      <c r="F159" s="1"/>
      <c r="G159" s="1"/>
      <c r="H159" s="1"/>
      <c r="I159" s="1"/>
      <c r="J159" s="1"/>
      <c r="K159" s="1"/>
      <c r="L159" s="1"/>
      <c r="M159" s="1"/>
      <c r="N159" s="1"/>
      <c r="O159" s="1"/>
      <c r="P159" s="1"/>
      <c r="Q159" s="1"/>
      <c r="R159" s="1"/>
      <c r="S159" s="1"/>
      <c r="T159" s="1"/>
      <c r="U159" s="1"/>
      <c r="V159" s="1"/>
      <c r="W159" s="1"/>
      <c r="X159" s="1"/>
      <c r="Y159" s="1"/>
      <c r="AA159" s="1"/>
      <c r="AB159" s="1"/>
      <c r="AC159" s="1"/>
      <c r="AE159" s="1"/>
      <c r="AF159" s="1"/>
      <c r="AG159" s="1"/>
      <c r="AI159" s="1"/>
    </row>
    <row r="160" spans="2:35" ht="15.75" customHeight="1">
      <c r="B160" s="1"/>
      <c r="C160" s="1"/>
      <c r="D160" s="1"/>
      <c r="E160" s="1"/>
      <c r="F160" s="1"/>
      <c r="G160" s="1"/>
      <c r="H160" s="1"/>
      <c r="I160" s="1"/>
      <c r="J160" s="1"/>
      <c r="K160" s="1"/>
      <c r="L160" s="1"/>
      <c r="M160" s="1"/>
      <c r="N160" s="1"/>
      <c r="O160" s="1"/>
      <c r="P160" s="1"/>
      <c r="Q160" s="1"/>
      <c r="R160" s="1"/>
      <c r="S160" s="1"/>
      <c r="T160" s="1"/>
      <c r="U160" s="1"/>
      <c r="V160" s="1"/>
      <c r="W160" s="1"/>
      <c r="X160" s="1"/>
      <c r="Y160" s="1"/>
      <c r="AA160" s="1"/>
      <c r="AB160" s="1"/>
      <c r="AC160" s="1"/>
      <c r="AE160" s="1"/>
      <c r="AF160" s="1"/>
      <c r="AG160" s="1"/>
      <c r="AI160" s="1"/>
    </row>
    <row r="161" spans="2:35" ht="15.75" customHeight="1">
      <c r="B161" s="1"/>
      <c r="C161" s="1"/>
      <c r="D161" s="1"/>
      <c r="E161" s="1"/>
      <c r="F161" s="1"/>
      <c r="G161" s="1"/>
      <c r="H161" s="1"/>
      <c r="I161" s="1"/>
      <c r="J161" s="1"/>
      <c r="K161" s="1"/>
      <c r="L161" s="1"/>
      <c r="M161" s="1"/>
      <c r="N161" s="1"/>
      <c r="O161" s="1"/>
      <c r="P161" s="1"/>
      <c r="Q161" s="1"/>
      <c r="R161" s="1"/>
      <c r="S161" s="1"/>
      <c r="T161" s="1"/>
      <c r="U161" s="1"/>
      <c r="V161" s="1"/>
      <c r="W161" s="1"/>
      <c r="X161" s="1"/>
      <c r="Y161" s="1"/>
      <c r="AA161" s="1"/>
      <c r="AB161" s="1"/>
      <c r="AC161" s="1"/>
      <c r="AE161" s="1"/>
      <c r="AF161" s="1"/>
      <c r="AG161" s="1"/>
      <c r="AI161" s="1"/>
    </row>
    <row r="162" spans="2:35" ht="15.75" customHeight="1">
      <c r="B162" s="1"/>
      <c r="C162" s="1"/>
      <c r="D162" s="1"/>
      <c r="E162" s="1"/>
      <c r="F162" s="1"/>
      <c r="G162" s="1"/>
      <c r="H162" s="1"/>
      <c r="I162" s="1"/>
      <c r="J162" s="1"/>
      <c r="K162" s="1"/>
      <c r="L162" s="1"/>
      <c r="M162" s="1"/>
      <c r="N162" s="1"/>
      <c r="O162" s="1"/>
      <c r="P162" s="1"/>
      <c r="Q162" s="1"/>
      <c r="R162" s="1"/>
      <c r="S162" s="1"/>
      <c r="T162" s="1"/>
      <c r="U162" s="1"/>
      <c r="V162" s="1"/>
      <c r="W162" s="1"/>
      <c r="X162" s="1"/>
      <c r="Y162" s="1"/>
      <c r="AA162" s="1"/>
      <c r="AB162" s="1"/>
      <c r="AC162" s="1"/>
      <c r="AE162" s="1"/>
      <c r="AF162" s="1"/>
      <c r="AG162" s="1"/>
      <c r="AI162" s="1"/>
    </row>
    <row r="163" spans="2:35" ht="15.75" customHeight="1">
      <c r="B163" s="1"/>
      <c r="C163" s="1"/>
      <c r="D163" s="1"/>
      <c r="E163" s="1"/>
      <c r="F163" s="1"/>
      <c r="G163" s="1"/>
      <c r="H163" s="1"/>
      <c r="I163" s="1"/>
      <c r="J163" s="1"/>
      <c r="K163" s="1"/>
      <c r="L163" s="1"/>
      <c r="M163" s="1"/>
      <c r="N163" s="1"/>
      <c r="O163" s="1"/>
      <c r="P163" s="1"/>
      <c r="Q163" s="1"/>
      <c r="R163" s="1"/>
      <c r="S163" s="1"/>
      <c r="T163" s="1"/>
      <c r="U163" s="1"/>
      <c r="V163" s="1"/>
      <c r="W163" s="1"/>
      <c r="X163" s="1"/>
      <c r="Y163" s="1"/>
      <c r="AA163" s="1"/>
      <c r="AB163" s="1"/>
      <c r="AC163" s="1"/>
      <c r="AE163" s="1"/>
      <c r="AF163" s="1"/>
      <c r="AG163" s="1"/>
      <c r="AI163" s="1"/>
    </row>
    <row r="164" spans="2:35" ht="15.75" customHeight="1">
      <c r="B164" s="1"/>
      <c r="C164" s="1"/>
      <c r="D164" s="1"/>
      <c r="E164" s="1"/>
      <c r="F164" s="1"/>
      <c r="G164" s="1"/>
      <c r="H164" s="1"/>
      <c r="I164" s="1"/>
      <c r="J164" s="1"/>
      <c r="K164" s="1"/>
      <c r="L164" s="1"/>
      <c r="M164" s="1"/>
      <c r="N164" s="1"/>
      <c r="O164" s="1"/>
      <c r="P164" s="1"/>
      <c r="Q164" s="1"/>
      <c r="R164" s="1"/>
      <c r="S164" s="1"/>
      <c r="T164" s="1"/>
      <c r="U164" s="1"/>
      <c r="V164" s="1"/>
      <c r="W164" s="1"/>
      <c r="X164" s="1"/>
      <c r="Y164" s="1"/>
      <c r="AA164" s="1"/>
      <c r="AB164" s="1"/>
      <c r="AC164" s="1"/>
      <c r="AE164" s="1"/>
      <c r="AF164" s="1"/>
      <c r="AG164" s="1"/>
      <c r="AI164" s="1"/>
    </row>
    <row r="165" spans="2:35" ht="15.75" customHeight="1">
      <c r="B165" s="1"/>
      <c r="C165" s="1"/>
      <c r="D165" s="1"/>
      <c r="E165" s="1"/>
      <c r="F165" s="1"/>
      <c r="G165" s="1"/>
      <c r="H165" s="1"/>
      <c r="I165" s="1"/>
      <c r="J165" s="1"/>
      <c r="K165" s="1"/>
      <c r="L165" s="1"/>
      <c r="M165" s="1"/>
      <c r="N165" s="1"/>
      <c r="O165" s="1"/>
      <c r="P165" s="1"/>
      <c r="Q165" s="1"/>
      <c r="R165" s="1"/>
      <c r="S165" s="1"/>
      <c r="T165" s="1"/>
      <c r="U165" s="1"/>
      <c r="V165" s="1"/>
      <c r="W165" s="1"/>
      <c r="X165" s="1"/>
      <c r="Y165" s="1"/>
      <c r="AA165" s="1"/>
      <c r="AB165" s="1"/>
      <c r="AC165" s="1"/>
      <c r="AE165" s="1"/>
      <c r="AF165" s="1"/>
      <c r="AG165" s="1"/>
      <c r="AI165" s="1"/>
    </row>
    <row r="166" spans="2:35" ht="15.75" customHeight="1">
      <c r="B166" s="1"/>
      <c r="C166" s="1"/>
      <c r="D166" s="1"/>
      <c r="E166" s="1"/>
      <c r="F166" s="1"/>
      <c r="G166" s="1"/>
      <c r="H166" s="1"/>
      <c r="I166" s="1"/>
      <c r="J166" s="1"/>
      <c r="K166" s="1"/>
      <c r="L166" s="1"/>
      <c r="M166" s="1"/>
      <c r="N166" s="1"/>
      <c r="O166" s="1"/>
      <c r="P166" s="1"/>
      <c r="Q166" s="1"/>
      <c r="R166" s="1"/>
      <c r="S166" s="1"/>
      <c r="T166" s="1"/>
      <c r="U166" s="1"/>
      <c r="V166" s="1"/>
      <c r="W166" s="1"/>
      <c r="X166" s="1"/>
      <c r="Y166" s="1"/>
      <c r="AA166" s="1"/>
      <c r="AB166" s="1"/>
      <c r="AC166" s="1"/>
      <c r="AE166" s="1"/>
      <c r="AF166" s="1"/>
      <c r="AG166" s="1"/>
      <c r="AI166" s="1"/>
    </row>
    <row r="167" spans="2:35" ht="15.75" customHeight="1">
      <c r="B167" s="1"/>
      <c r="C167" s="1"/>
      <c r="D167" s="1"/>
      <c r="E167" s="1"/>
      <c r="F167" s="1"/>
      <c r="G167" s="1"/>
      <c r="H167" s="1"/>
      <c r="I167" s="1"/>
      <c r="J167" s="1"/>
      <c r="K167" s="1"/>
      <c r="L167" s="1"/>
      <c r="M167" s="1"/>
      <c r="N167" s="1"/>
      <c r="O167" s="1"/>
      <c r="P167" s="1"/>
      <c r="Q167" s="1"/>
      <c r="R167" s="1"/>
      <c r="S167" s="1"/>
      <c r="T167" s="1"/>
      <c r="U167" s="1"/>
      <c r="V167" s="1"/>
      <c r="W167" s="1"/>
      <c r="X167" s="1"/>
      <c r="Y167" s="1"/>
      <c r="AA167" s="1"/>
      <c r="AB167" s="1"/>
      <c r="AC167" s="1"/>
      <c r="AE167" s="1"/>
      <c r="AF167" s="1"/>
      <c r="AG167" s="1"/>
      <c r="AI167" s="1"/>
    </row>
    <row r="168" spans="2:35" ht="15.75" customHeight="1">
      <c r="B168" s="1"/>
      <c r="C168" s="1"/>
      <c r="D168" s="1"/>
      <c r="E168" s="1"/>
      <c r="F168" s="1"/>
      <c r="G168" s="1"/>
      <c r="H168" s="1"/>
      <c r="I168" s="1"/>
      <c r="J168" s="1"/>
      <c r="K168" s="1"/>
      <c r="L168" s="1"/>
      <c r="M168" s="1"/>
      <c r="N168" s="1"/>
      <c r="O168" s="1"/>
      <c r="P168" s="1"/>
      <c r="Q168" s="1"/>
      <c r="R168" s="1"/>
      <c r="S168" s="1"/>
      <c r="T168" s="1"/>
      <c r="U168" s="1"/>
      <c r="V168" s="1"/>
      <c r="W168" s="1"/>
      <c r="X168" s="1"/>
      <c r="Y168" s="1"/>
      <c r="AA168" s="1"/>
      <c r="AB168" s="1"/>
      <c r="AC168" s="1"/>
      <c r="AE168" s="1"/>
      <c r="AF168" s="1"/>
      <c r="AG168" s="1"/>
      <c r="AI168" s="1"/>
    </row>
    <row r="169" spans="2:35" ht="15.75" customHeight="1">
      <c r="B169" s="1"/>
      <c r="C169" s="1"/>
      <c r="D169" s="1"/>
      <c r="E169" s="1"/>
      <c r="F169" s="1"/>
      <c r="G169" s="1"/>
      <c r="H169" s="1"/>
      <c r="I169" s="1"/>
      <c r="J169" s="1"/>
      <c r="K169" s="1"/>
      <c r="L169" s="1"/>
      <c r="M169" s="1"/>
      <c r="N169" s="1"/>
      <c r="O169" s="1"/>
      <c r="P169" s="1"/>
      <c r="Q169" s="1"/>
      <c r="R169" s="1"/>
      <c r="S169" s="1"/>
      <c r="T169" s="1"/>
      <c r="U169" s="1"/>
      <c r="V169" s="1"/>
      <c r="W169" s="1"/>
      <c r="X169" s="1"/>
      <c r="Y169" s="1"/>
      <c r="AA169" s="1"/>
      <c r="AB169" s="1"/>
      <c r="AC169" s="1"/>
      <c r="AE169" s="1"/>
      <c r="AF169" s="1"/>
      <c r="AG169" s="1"/>
      <c r="AI169" s="1"/>
    </row>
    <row r="170" spans="2:35" ht="15.75" customHeight="1">
      <c r="B170" s="1"/>
      <c r="C170" s="1"/>
      <c r="D170" s="1"/>
      <c r="E170" s="1"/>
      <c r="F170" s="1"/>
      <c r="G170" s="1"/>
      <c r="H170" s="1"/>
      <c r="I170" s="1"/>
      <c r="J170" s="1"/>
      <c r="K170" s="1"/>
      <c r="L170" s="1"/>
      <c r="M170" s="1"/>
      <c r="N170" s="1"/>
      <c r="O170" s="1"/>
      <c r="P170" s="1"/>
      <c r="Q170" s="1"/>
      <c r="R170" s="1"/>
      <c r="S170" s="1"/>
      <c r="T170" s="1"/>
      <c r="U170" s="1"/>
      <c r="V170" s="1"/>
      <c r="W170" s="1"/>
      <c r="X170" s="1"/>
      <c r="Y170" s="1"/>
      <c r="AA170" s="1"/>
      <c r="AB170" s="1"/>
      <c r="AC170" s="1"/>
      <c r="AE170" s="1"/>
      <c r="AF170" s="1"/>
      <c r="AG170" s="1"/>
      <c r="AI170" s="1"/>
    </row>
    <row r="171" spans="2:35" ht="15.75" customHeight="1">
      <c r="B171" s="1"/>
      <c r="C171" s="1"/>
      <c r="D171" s="1"/>
      <c r="E171" s="1"/>
      <c r="F171" s="1"/>
      <c r="G171" s="1"/>
      <c r="H171" s="1"/>
      <c r="I171" s="1"/>
      <c r="J171" s="1"/>
      <c r="K171" s="1"/>
      <c r="L171" s="1"/>
      <c r="M171" s="1"/>
      <c r="N171" s="1"/>
      <c r="O171" s="1"/>
      <c r="P171" s="1"/>
      <c r="Q171" s="1"/>
      <c r="R171" s="1"/>
      <c r="S171" s="1"/>
      <c r="T171" s="1"/>
      <c r="U171" s="1"/>
      <c r="V171" s="1"/>
      <c r="W171" s="1"/>
      <c r="X171" s="1"/>
      <c r="Y171" s="1"/>
      <c r="AA171" s="1"/>
      <c r="AB171" s="1"/>
      <c r="AC171" s="1"/>
      <c r="AE171" s="1"/>
      <c r="AF171" s="1"/>
      <c r="AG171" s="1"/>
      <c r="AI171" s="1"/>
    </row>
    <row r="172" spans="2:35" ht="15.75" customHeight="1">
      <c r="B172" s="1"/>
      <c r="C172" s="1"/>
      <c r="D172" s="1"/>
      <c r="E172" s="1"/>
      <c r="F172" s="1"/>
      <c r="G172" s="1"/>
      <c r="H172" s="1"/>
      <c r="I172" s="1"/>
      <c r="J172" s="1"/>
      <c r="K172" s="1"/>
      <c r="L172" s="1"/>
      <c r="M172" s="1"/>
      <c r="N172" s="1"/>
      <c r="O172" s="1"/>
      <c r="P172" s="1"/>
      <c r="Q172" s="1"/>
      <c r="R172" s="1"/>
      <c r="S172" s="1"/>
      <c r="T172" s="1"/>
      <c r="U172" s="1"/>
      <c r="V172" s="1"/>
      <c r="W172" s="1"/>
      <c r="X172" s="1"/>
      <c r="Y172" s="1"/>
      <c r="AA172" s="1"/>
      <c r="AB172" s="1"/>
      <c r="AC172" s="1"/>
      <c r="AE172" s="1"/>
      <c r="AF172" s="1"/>
      <c r="AG172" s="1"/>
      <c r="AI172" s="1"/>
    </row>
    <row r="173" spans="2:35" ht="15.75" customHeight="1">
      <c r="B173" s="1"/>
      <c r="C173" s="1"/>
      <c r="D173" s="1"/>
      <c r="E173" s="1"/>
      <c r="F173" s="1"/>
      <c r="G173" s="1"/>
      <c r="H173" s="1"/>
      <c r="I173" s="1"/>
      <c r="J173" s="1"/>
      <c r="K173" s="1"/>
      <c r="L173" s="1"/>
      <c r="M173" s="1"/>
      <c r="N173" s="1"/>
      <c r="O173" s="1"/>
      <c r="P173" s="1"/>
      <c r="Q173" s="1"/>
      <c r="R173" s="1"/>
      <c r="S173" s="1"/>
      <c r="T173" s="1"/>
      <c r="U173" s="1"/>
      <c r="V173" s="1"/>
      <c r="W173" s="1"/>
      <c r="X173" s="1"/>
      <c r="Y173" s="1"/>
      <c r="AA173" s="1"/>
      <c r="AB173" s="1"/>
      <c r="AC173" s="1"/>
      <c r="AE173" s="1"/>
      <c r="AF173" s="1"/>
      <c r="AG173" s="1"/>
      <c r="AI173" s="1"/>
    </row>
    <row r="174" spans="2:35" ht="15.75" customHeight="1">
      <c r="B174" s="1"/>
      <c r="C174" s="1"/>
      <c r="D174" s="1"/>
      <c r="E174" s="1"/>
      <c r="F174" s="1"/>
      <c r="G174" s="1"/>
      <c r="H174" s="1"/>
      <c r="I174" s="1"/>
      <c r="J174" s="1"/>
      <c r="K174" s="1"/>
      <c r="L174" s="1"/>
      <c r="M174" s="1"/>
      <c r="N174" s="1"/>
      <c r="O174" s="1"/>
      <c r="P174" s="1"/>
      <c r="Q174" s="1"/>
      <c r="R174" s="1"/>
      <c r="S174" s="1"/>
      <c r="T174" s="1"/>
      <c r="U174" s="1"/>
      <c r="V174" s="1"/>
      <c r="W174" s="1"/>
      <c r="X174" s="1"/>
      <c r="Y174" s="1"/>
      <c r="AA174" s="1"/>
      <c r="AB174" s="1"/>
      <c r="AC174" s="1"/>
      <c r="AE174" s="1"/>
      <c r="AF174" s="1"/>
      <c r="AG174" s="1"/>
      <c r="AI174" s="1"/>
    </row>
    <row r="175" spans="2:35" ht="15.75" customHeight="1">
      <c r="B175" s="1"/>
      <c r="C175" s="1"/>
      <c r="D175" s="1"/>
      <c r="E175" s="1"/>
      <c r="F175" s="1"/>
      <c r="G175" s="1"/>
      <c r="H175" s="1"/>
      <c r="I175" s="1"/>
      <c r="J175" s="1"/>
      <c r="K175" s="1"/>
      <c r="L175" s="1"/>
      <c r="M175" s="1"/>
      <c r="N175" s="1"/>
      <c r="O175" s="1"/>
      <c r="P175" s="1"/>
      <c r="Q175" s="1"/>
      <c r="R175" s="1"/>
      <c r="S175" s="1"/>
      <c r="T175" s="1"/>
      <c r="U175" s="1"/>
      <c r="V175" s="1"/>
      <c r="W175" s="1"/>
      <c r="X175" s="1"/>
      <c r="Y175" s="1"/>
      <c r="AA175" s="1"/>
      <c r="AB175" s="1"/>
      <c r="AC175" s="1"/>
      <c r="AE175" s="1"/>
      <c r="AF175" s="1"/>
      <c r="AG175" s="1"/>
      <c r="AI175" s="1"/>
    </row>
    <row r="176" spans="2:35" ht="15.75" customHeight="1">
      <c r="B176" s="1"/>
      <c r="C176" s="1"/>
      <c r="D176" s="1"/>
      <c r="E176" s="1"/>
      <c r="F176" s="1"/>
      <c r="G176" s="1"/>
      <c r="H176" s="1"/>
      <c r="I176" s="1"/>
      <c r="J176" s="1"/>
      <c r="K176" s="1"/>
      <c r="L176" s="1"/>
      <c r="M176" s="1"/>
      <c r="N176" s="1"/>
      <c r="O176" s="1"/>
      <c r="P176" s="1"/>
      <c r="Q176" s="1"/>
      <c r="R176" s="1"/>
      <c r="S176" s="1"/>
      <c r="T176" s="1"/>
      <c r="U176" s="1"/>
      <c r="V176" s="1"/>
      <c r="W176" s="1"/>
      <c r="X176" s="1"/>
      <c r="Y176" s="1"/>
      <c r="AA176" s="1"/>
      <c r="AB176" s="1"/>
      <c r="AC176" s="1"/>
      <c r="AE176" s="1"/>
      <c r="AF176" s="1"/>
      <c r="AG176" s="1"/>
      <c r="AI176" s="1"/>
    </row>
    <row r="177" spans="2:35" ht="15.75" customHeight="1">
      <c r="B177" s="1"/>
      <c r="C177" s="1"/>
      <c r="D177" s="1"/>
      <c r="E177" s="1"/>
      <c r="F177" s="1"/>
      <c r="G177" s="1"/>
      <c r="H177" s="1"/>
      <c r="I177" s="1"/>
      <c r="J177" s="1"/>
      <c r="K177" s="1"/>
      <c r="L177" s="1"/>
      <c r="M177" s="1"/>
      <c r="N177" s="1"/>
      <c r="O177" s="1"/>
      <c r="P177" s="1"/>
      <c r="Q177" s="1"/>
      <c r="R177" s="1"/>
      <c r="S177" s="1"/>
      <c r="T177" s="1"/>
      <c r="U177" s="1"/>
      <c r="V177" s="1"/>
      <c r="W177" s="1"/>
      <c r="X177" s="1"/>
      <c r="Y177" s="1"/>
      <c r="AA177" s="1"/>
      <c r="AB177" s="1"/>
      <c r="AC177" s="1"/>
      <c r="AE177" s="1"/>
      <c r="AF177" s="1"/>
      <c r="AG177" s="1"/>
      <c r="AI177" s="1"/>
    </row>
    <row r="178" spans="2:35" ht="15.75" customHeight="1">
      <c r="B178" s="1"/>
      <c r="C178" s="1"/>
      <c r="D178" s="1"/>
      <c r="E178" s="1"/>
      <c r="F178" s="1"/>
      <c r="G178" s="1"/>
      <c r="H178" s="1"/>
      <c r="I178" s="1"/>
      <c r="J178" s="1"/>
      <c r="K178" s="1"/>
      <c r="L178" s="1"/>
      <c r="M178" s="1"/>
      <c r="N178" s="1"/>
      <c r="O178" s="1"/>
      <c r="P178" s="1"/>
      <c r="Q178" s="1"/>
      <c r="R178" s="1"/>
      <c r="S178" s="1"/>
      <c r="T178" s="1"/>
      <c r="U178" s="1"/>
      <c r="V178" s="1"/>
      <c r="W178" s="1"/>
      <c r="X178" s="1"/>
      <c r="Y178" s="1"/>
      <c r="AA178" s="1"/>
      <c r="AB178" s="1"/>
      <c r="AC178" s="1"/>
      <c r="AE178" s="1"/>
      <c r="AF178" s="1"/>
      <c r="AG178" s="1"/>
      <c r="AI178" s="1"/>
    </row>
    <row r="179" spans="2:35" ht="15.75" customHeight="1">
      <c r="B179" s="1"/>
      <c r="C179" s="1"/>
      <c r="D179" s="1"/>
      <c r="E179" s="1"/>
      <c r="F179" s="1"/>
      <c r="G179" s="1"/>
      <c r="H179" s="1"/>
      <c r="I179" s="1"/>
      <c r="J179" s="1"/>
      <c r="K179" s="1"/>
      <c r="L179" s="1"/>
      <c r="M179" s="1"/>
      <c r="N179" s="1"/>
      <c r="O179" s="1"/>
      <c r="P179" s="1"/>
      <c r="Q179" s="1"/>
      <c r="R179" s="1"/>
      <c r="S179" s="1"/>
      <c r="T179" s="1"/>
      <c r="U179" s="1"/>
      <c r="V179" s="1"/>
      <c r="W179" s="1"/>
      <c r="X179" s="1"/>
      <c r="Y179" s="1"/>
      <c r="AA179" s="1"/>
      <c r="AB179" s="1"/>
      <c r="AC179" s="1"/>
      <c r="AE179" s="1"/>
      <c r="AF179" s="1"/>
      <c r="AG179" s="1"/>
      <c r="AI179" s="1"/>
    </row>
    <row r="180" spans="2:35" ht="15.75" customHeight="1">
      <c r="B180" s="1"/>
      <c r="C180" s="1"/>
      <c r="D180" s="1"/>
      <c r="E180" s="1"/>
      <c r="F180" s="1"/>
      <c r="G180" s="1"/>
      <c r="H180" s="1"/>
      <c r="I180" s="1"/>
      <c r="J180" s="1"/>
      <c r="K180" s="1"/>
      <c r="L180" s="1"/>
      <c r="M180" s="1"/>
      <c r="N180" s="1"/>
      <c r="O180" s="1"/>
      <c r="P180" s="1"/>
      <c r="Q180" s="1"/>
      <c r="R180" s="1"/>
      <c r="S180" s="1"/>
      <c r="T180" s="1"/>
      <c r="U180" s="1"/>
      <c r="V180" s="1"/>
      <c r="W180" s="1"/>
      <c r="X180" s="1"/>
      <c r="Y180" s="1"/>
      <c r="AA180" s="1"/>
      <c r="AB180" s="1"/>
      <c r="AC180" s="1"/>
      <c r="AE180" s="1"/>
      <c r="AF180" s="1"/>
      <c r="AG180" s="1"/>
      <c r="AI180" s="1"/>
    </row>
    <row r="181" spans="2:35" ht="15.75" customHeight="1">
      <c r="B181" s="1"/>
      <c r="C181" s="1"/>
      <c r="D181" s="1"/>
      <c r="E181" s="1"/>
      <c r="F181" s="1"/>
      <c r="G181" s="1"/>
      <c r="H181" s="1"/>
      <c r="I181" s="1"/>
      <c r="J181" s="1"/>
      <c r="K181" s="1"/>
      <c r="L181" s="1"/>
      <c r="M181" s="1"/>
      <c r="N181" s="1"/>
      <c r="O181" s="1"/>
      <c r="P181" s="1"/>
      <c r="Q181" s="1"/>
      <c r="R181" s="1"/>
      <c r="S181" s="1"/>
      <c r="T181" s="1"/>
      <c r="U181" s="1"/>
      <c r="V181" s="1"/>
      <c r="W181" s="1"/>
      <c r="X181" s="1"/>
      <c r="Y181" s="1"/>
      <c r="AA181" s="1"/>
      <c r="AB181" s="1"/>
      <c r="AC181" s="1"/>
      <c r="AE181" s="1"/>
      <c r="AF181" s="1"/>
      <c r="AG181" s="1"/>
      <c r="AI181" s="1"/>
    </row>
    <row r="182" spans="2:35" ht="15.75" customHeight="1">
      <c r="B182" s="1"/>
      <c r="C182" s="1"/>
      <c r="D182" s="1"/>
      <c r="E182" s="1"/>
      <c r="F182" s="1"/>
      <c r="G182" s="1"/>
      <c r="H182" s="1"/>
      <c r="I182" s="1"/>
      <c r="J182" s="1"/>
      <c r="K182" s="1"/>
      <c r="L182" s="1"/>
      <c r="M182" s="1"/>
      <c r="N182" s="1"/>
      <c r="O182" s="1"/>
      <c r="P182" s="1"/>
      <c r="Q182" s="1"/>
      <c r="R182" s="1"/>
      <c r="S182" s="1"/>
      <c r="T182" s="1"/>
      <c r="U182" s="1"/>
      <c r="V182" s="1"/>
      <c r="W182" s="1"/>
      <c r="X182" s="1"/>
      <c r="Y182" s="1"/>
      <c r="AA182" s="1"/>
      <c r="AB182" s="1"/>
      <c r="AC182" s="1"/>
      <c r="AE182" s="1"/>
      <c r="AF182" s="1"/>
      <c r="AG182" s="1"/>
      <c r="AI182" s="1"/>
    </row>
    <row r="183" spans="2:35" ht="15.75" customHeight="1">
      <c r="B183" s="1"/>
      <c r="C183" s="1"/>
      <c r="D183" s="1"/>
      <c r="E183" s="1"/>
      <c r="F183" s="1"/>
      <c r="G183" s="1"/>
      <c r="H183" s="1"/>
      <c r="I183" s="1"/>
      <c r="J183" s="1"/>
      <c r="K183" s="1"/>
      <c r="L183" s="1"/>
      <c r="M183" s="1"/>
      <c r="N183" s="1"/>
      <c r="O183" s="1"/>
      <c r="P183" s="1"/>
      <c r="Q183" s="1"/>
      <c r="R183" s="1"/>
      <c r="S183" s="1"/>
      <c r="T183" s="1"/>
      <c r="U183" s="1"/>
      <c r="V183" s="1"/>
      <c r="W183" s="1"/>
      <c r="X183" s="1"/>
      <c r="Y183" s="1"/>
      <c r="AA183" s="1"/>
      <c r="AB183" s="1"/>
      <c r="AC183" s="1"/>
      <c r="AE183" s="1"/>
      <c r="AF183" s="1"/>
      <c r="AG183" s="1"/>
      <c r="AI183" s="1"/>
    </row>
    <row r="184" spans="2:35" ht="15.75"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AA184" s="1"/>
      <c r="AB184" s="1"/>
      <c r="AC184" s="1"/>
      <c r="AE184" s="1"/>
      <c r="AF184" s="1"/>
      <c r="AG184" s="1"/>
      <c r="AI184" s="1"/>
    </row>
    <row r="185" spans="2:35" ht="15.75"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AA185" s="1"/>
      <c r="AB185" s="1"/>
      <c r="AC185" s="1"/>
      <c r="AE185" s="1"/>
      <c r="AF185" s="1"/>
      <c r="AG185" s="1"/>
      <c r="AI185" s="1"/>
    </row>
    <row r="186" spans="2:35" ht="15.75"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AA186" s="1"/>
      <c r="AB186" s="1"/>
      <c r="AC186" s="1"/>
      <c r="AE186" s="1"/>
      <c r="AF186" s="1"/>
      <c r="AG186" s="1"/>
      <c r="AI186" s="1"/>
    </row>
    <row r="187" spans="2:35" ht="15.75" customHeight="1">
      <c r="B187" s="1"/>
      <c r="C187" s="1"/>
      <c r="D187" s="1"/>
      <c r="E187" s="1"/>
      <c r="F187" s="1"/>
      <c r="G187" s="1"/>
      <c r="H187" s="1"/>
      <c r="I187" s="1"/>
      <c r="J187" s="1"/>
      <c r="K187" s="1"/>
      <c r="L187" s="1"/>
      <c r="M187" s="1"/>
      <c r="N187" s="1"/>
      <c r="O187" s="1"/>
      <c r="P187" s="1"/>
      <c r="Q187" s="1"/>
      <c r="R187" s="1"/>
      <c r="S187" s="1"/>
      <c r="T187" s="1"/>
      <c r="U187" s="1"/>
      <c r="V187" s="1"/>
      <c r="W187" s="1"/>
      <c r="X187" s="1"/>
      <c r="Y187" s="1"/>
      <c r="AA187" s="1"/>
      <c r="AB187" s="1"/>
      <c r="AC187" s="1"/>
      <c r="AE187" s="1"/>
      <c r="AF187" s="1"/>
      <c r="AG187" s="1"/>
      <c r="AI187" s="1"/>
    </row>
    <row r="188" spans="2:35" ht="15.75" customHeight="1">
      <c r="B188" s="1"/>
      <c r="C188" s="1"/>
      <c r="D188" s="1"/>
      <c r="E188" s="1"/>
      <c r="F188" s="1"/>
      <c r="G188" s="1"/>
      <c r="H188" s="1"/>
      <c r="I188" s="1"/>
      <c r="J188" s="1"/>
      <c r="K188" s="1"/>
      <c r="L188" s="1"/>
      <c r="M188" s="1"/>
      <c r="N188" s="1"/>
      <c r="O188" s="1"/>
      <c r="P188" s="1"/>
      <c r="Q188" s="1"/>
      <c r="R188" s="1"/>
      <c r="S188" s="1"/>
      <c r="T188" s="1"/>
      <c r="U188" s="1"/>
      <c r="V188" s="1"/>
      <c r="W188" s="1"/>
      <c r="X188" s="1"/>
      <c r="Y188" s="1"/>
      <c r="AA188" s="1"/>
      <c r="AB188" s="1"/>
      <c r="AC188" s="1"/>
      <c r="AE188" s="1"/>
      <c r="AF188" s="1"/>
      <c r="AG188" s="1"/>
      <c r="AI188" s="1"/>
    </row>
    <row r="189" spans="2:35" ht="15.75" customHeight="1">
      <c r="B189" s="1"/>
      <c r="C189" s="1"/>
      <c r="D189" s="1"/>
      <c r="E189" s="1"/>
      <c r="F189" s="1"/>
      <c r="G189" s="1"/>
      <c r="H189" s="1"/>
      <c r="I189" s="1"/>
      <c r="J189" s="1"/>
      <c r="K189" s="1"/>
      <c r="L189" s="1"/>
      <c r="M189" s="1"/>
      <c r="N189" s="1"/>
      <c r="O189" s="1"/>
      <c r="P189" s="1"/>
      <c r="Q189" s="1"/>
      <c r="R189" s="1"/>
      <c r="S189" s="1"/>
      <c r="T189" s="1"/>
      <c r="U189" s="1"/>
      <c r="V189" s="1"/>
      <c r="W189" s="1"/>
      <c r="X189" s="1"/>
      <c r="Y189" s="1"/>
      <c r="AA189" s="1"/>
      <c r="AB189" s="1"/>
      <c r="AC189" s="1"/>
      <c r="AE189" s="1"/>
      <c r="AF189" s="1"/>
      <c r="AG189" s="1"/>
      <c r="AI189" s="1"/>
    </row>
    <row r="190" spans="2:35" ht="15.75" customHeight="1">
      <c r="B190" s="1"/>
      <c r="C190" s="1"/>
      <c r="D190" s="1"/>
      <c r="E190" s="1"/>
      <c r="F190" s="1"/>
      <c r="G190" s="1"/>
      <c r="H190" s="1"/>
      <c r="I190" s="1"/>
      <c r="J190" s="1"/>
      <c r="K190" s="1"/>
      <c r="L190" s="1"/>
      <c r="M190" s="1"/>
      <c r="N190" s="1"/>
      <c r="O190" s="1"/>
      <c r="P190" s="1"/>
      <c r="Q190" s="1"/>
      <c r="R190" s="1"/>
      <c r="S190" s="1"/>
      <c r="T190" s="1"/>
      <c r="U190" s="1"/>
      <c r="V190" s="1"/>
      <c r="W190" s="1"/>
      <c r="X190" s="1"/>
      <c r="Y190" s="1"/>
      <c r="AA190" s="1"/>
      <c r="AB190" s="1"/>
      <c r="AC190" s="1"/>
      <c r="AE190" s="1"/>
      <c r="AF190" s="1"/>
      <c r="AG190" s="1"/>
      <c r="AI190" s="1"/>
    </row>
    <row r="191" spans="2:35" ht="15.75" customHeight="1">
      <c r="B191" s="1"/>
      <c r="C191" s="1"/>
      <c r="D191" s="1"/>
      <c r="E191" s="1"/>
      <c r="F191" s="1"/>
      <c r="G191" s="1"/>
      <c r="H191" s="1"/>
      <c r="I191" s="1"/>
      <c r="J191" s="1"/>
      <c r="K191" s="1"/>
      <c r="L191" s="1"/>
      <c r="M191" s="1"/>
      <c r="N191" s="1"/>
      <c r="O191" s="1"/>
      <c r="P191" s="1"/>
      <c r="Q191" s="1"/>
      <c r="R191" s="1"/>
      <c r="S191" s="1"/>
      <c r="T191" s="1"/>
      <c r="U191" s="1"/>
      <c r="V191" s="1"/>
      <c r="W191" s="1"/>
      <c r="X191" s="1"/>
      <c r="Y191" s="1"/>
      <c r="AA191" s="1"/>
      <c r="AB191" s="1"/>
      <c r="AC191" s="1"/>
      <c r="AE191" s="1"/>
      <c r="AF191" s="1"/>
      <c r="AG191" s="1"/>
      <c r="AI191" s="1"/>
    </row>
    <row r="192" spans="2:35" ht="15.75" customHeight="1">
      <c r="B192" s="1"/>
      <c r="C192" s="1"/>
      <c r="D192" s="1"/>
      <c r="E192" s="1"/>
      <c r="F192" s="1"/>
      <c r="G192" s="1"/>
      <c r="H192" s="1"/>
      <c r="I192" s="1"/>
      <c r="J192" s="1"/>
      <c r="K192" s="1"/>
      <c r="L192" s="1"/>
      <c r="M192" s="1"/>
      <c r="N192" s="1"/>
      <c r="O192" s="1"/>
      <c r="P192" s="1"/>
      <c r="Q192" s="1"/>
      <c r="R192" s="1"/>
      <c r="S192" s="1"/>
      <c r="T192" s="1"/>
      <c r="U192" s="1"/>
      <c r="V192" s="1"/>
      <c r="W192" s="1"/>
      <c r="X192" s="1"/>
      <c r="Y192" s="1"/>
      <c r="AA192" s="1"/>
      <c r="AB192" s="1"/>
      <c r="AC192" s="1"/>
      <c r="AE192" s="1"/>
      <c r="AF192" s="1"/>
      <c r="AG192" s="1"/>
      <c r="AI192" s="1"/>
    </row>
    <row r="193" spans="2:35" ht="15.75" customHeight="1">
      <c r="B193" s="1"/>
      <c r="C193" s="1"/>
      <c r="D193" s="1"/>
      <c r="E193" s="1"/>
      <c r="F193" s="1"/>
      <c r="G193" s="1"/>
      <c r="H193" s="1"/>
      <c r="I193" s="1"/>
      <c r="J193" s="1"/>
      <c r="K193" s="1"/>
      <c r="L193" s="1"/>
      <c r="M193" s="1"/>
      <c r="N193" s="1"/>
      <c r="O193" s="1"/>
      <c r="P193" s="1"/>
      <c r="Q193" s="1"/>
      <c r="R193" s="1"/>
      <c r="S193" s="1"/>
      <c r="T193" s="1"/>
      <c r="U193" s="1"/>
      <c r="V193" s="1"/>
      <c r="W193" s="1"/>
      <c r="X193" s="1"/>
      <c r="Y193" s="1"/>
      <c r="AA193" s="1"/>
      <c r="AB193" s="1"/>
      <c r="AC193" s="1"/>
      <c r="AE193" s="1"/>
      <c r="AF193" s="1"/>
      <c r="AG193" s="1"/>
      <c r="AI193" s="1"/>
    </row>
    <row r="194" spans="2:35" ht="15.75" customHeight="1">
      <c r="B194" s="1"/>
      <c r="C194" s="1"/>
      <c r="D194" s="1"/>
      <c r="E194" s="1"/>
      <c r="F194" s="1"/>
      <c r="G194" s="1"/>
      <c r="H194" s="1"/>
      <c r="I194" s="1"/>
      <c r="J194" s="1"/>
      <c r="K194" s="1"/>
      <c r="L194" s="1"/>
      <c r="M194" s="1"/>
      <c r="N194" s="1"/>
      <c r="O194" s="1"/>
      <c r="P194" s="1"/>
      <c r="Q194" s="1"/>
      <c r="R194" s="1"/>
      <c r="S194" s="1"/>
      <c r="T194" s="1"/>
      <c r="U194" s="1"/>
      <c r="V194" s="1"/>
      <c r="W194" s="1"/>
      <c r="X194" s="1"/>
      <c r="Y194" s="1"/>
      <c r="AA194" s="1"/>
      <c r="AB194" s="1"/>
      <c r="AC194" s="1"/>
      <c r="AE194" s="1"/>
      <c r="AF194" s="1"/>
      <c r="AG194" s="1"/>
      <c r="AI194" s="1"/>
    </row>
    <row r="195" spans="2:35" ht="15.75" customHeight="1">
      <c r="B195" s="1"/>
      <c r="C195" s="1"/>
      <c r="D195" s="1"/>
      <c r="E195" s="1"/>
      <c r="F195" s="1"/>
      <c r="G195" s="1"/>
      <c r="H195" s="1"/>
      <c r="I195" s="1"/>
      <c r="J195" s="1"/>
      <c r="K195" s="1"/>
      <c r="L195" s="1"/>
      <c r="M195" s="1"/>
      <c r="N195" s="1"/>
      <c r="O195" s="1"/>
      <c r="P195" s="1"/>
      <c r="Q195" s="1"/>
      <c r="R195" s="1"/>
      <c r="S195" s="1"/>
      <c r="T195" s="1"/>
      <c r="U195" s="1"/>
      <c r="V195" s="1"/>
      <c r="W195" s="1"/>
      <c r="X195" s="1"/>
      <c r="Y195" s="1"/>
      <c r="AA195" s="1"/>
      <c r="AB195" s="1"/>
      <c r="AC195" s="1"/>
      <c r="AE195" s="1"/>
      <c r="AF195" s="1"/>
      <c r="AG195" s="1"/>
      <c r="AI195" s="1"/>
    </row>
    <row r="196" spans="2:35" ht="15.75" customHeight="1">
      <c r="B196" s="1"/>
      <c r="C196" s="1"/>
      <c r="D196" s="1"/>
      <c r="E196" s="1"/>
      <c r="F196" s="1"/>
      <c r="G196" s="1"/>
      <c r="H196" s="1"/>
      <c r="I196" s="1"/>
      <c r="J196" s="1"/>
      <c r="K196" s="1"/>
      <c r="L196" s="1"/>
      <c r="M196" s="1"/>
      <c r="N196" s="1"/>
      <c r="O196" s="1"/>
      <c r="P196" s="1"/>
      <c r="Q196" s="1"/>
      <c r="R196" s="1"/>
      <c r="S196" s="1"/>
      <c r="T196" s="1"/>
      <c r="U196" s="1"/>
      <c r="V196" s="1"/>
      <c r="W196" s="1"/>
      <c r="X196" s="1"/>
      <c r="Y196" s="1"/>
      <c r="AA196" s="1"/>
      <c r="AB196" s="1"/>
      <c r="AC196" s="1"/>
      <c r="AE196" s="1"/>
      <c r="AF196" s="1"/>
      <c r="AG196" s="1"/>
      <c r="AI196" s="1"/>
    </row>
    <row r="197" spans="2:35" ht="15.75" customHeight="1">
      <c r="B197" s="1"/>
      <c r="C197" s="1"/>
      <c r="D197" s="1"/>
      <c r="E197" s="1"/>
      <c r="F197" s="1"/>
      <c r="G197" s="1"/>
      <c r="H197" s="1"/>
      <c r="I197" s="1"/>
      <c r="J197" s="1"/>
      <c r="K197" s="1"/>
      <c r="L197" s="1"/>
      <c r="M197" s="1"/>
      <c r="N197" s="1"/>
      <c r="O197" s="1"/>
      <c r="P197" s="1"/>
      <c r="Q197" s="1"/>
      <c r="R197" s="1"/>
      <c r="S197" s="1"/>
      <c r="T197" s="1"/>
      <c r="U197" s="1"/>
      <c r="V197" s="1"/>
      <c r="W197" s="1"/>
      <c r="X197" s="1"/>
      <c r="Y197" s="1"/>
      <c r="AA197" s="1"/>
      <c r="AB197" s="1"/>
      <c r="AC197" s="1"/>
      <c r="AE197" s="1"/>
      <c r="AF197" s="1"/>
      <c r="AG197" s="1"/>
      <c r="AI197" s="1"/>
    </row>
    <row r="198" spans="2:35" ht="15.75" customHeight="1">
      <c r="B198" s="1"/>
      <c r="C198" s="1"/>
      <c r="D198" s="1"/>
      <c r="E198" s="1"/>
      <c r="F198" s="1"/>
      <c r="G198" s="1"/>
      <c r="H198" s="1"/>
      <c r="I198" s="1"/>
      <c r="J198" s="1"/>
      <c r="K198" s="1"/>
      <c r="L198" s="1"/>
      <c r="M198" s="1"/>
      <c r="N198" s="1"/>
      <c r="O198" s="1"/>
      <c r="P198" s="1"/>
      <c r="Q198" s="1"/>
      <c r="R198" s="1"/>
      <c r="S198" s="1"/>
      <c r="T198" s="1"/>
      <c r="U198" s="1"/>
      <c r="V198" s="1"/>
      <c r="W198" s="1"/>
      <c r="X198" s="1"/>
      <c r="Y198" s="1"/>
      <c r="AA198" s="1"/>
      <c r="AB198" s="1"/>
      <c r="AC198" s="1"/>
      <c r="AE198" s="1"/>
      <c r="AF198" s="1"/>
      <c r="AG198" s="1"/>
      <c r="AI198" s="1"/>
    </row>
    <row r="199" spans="2:35" ht="15.75" customHeight="1">
      <c r="B199" s="1"/>
      <c r="C199" s="1"/>
      <c r="D199" s="1"/>
      <c r="E199" s="1"/>
      <c r="F199" s="1"/>
      <c r="G199" s="1"/>
      <c r="H199" s="1"/>
      <c r="I199" s="1"/>
      <c r="J199" s="1"/>
      <c r="K199" s="1"/>
      <c r="L199" s="1"/>
      <c r="M199" s="1"/>
      <c r="N199" s="1"/>
      <c r="O199" s="1"/>
      <c r="P199" s="1"/>
      <c r="Q199" s="1"/>
      <c r="R199" s="1"/>
      <c r="S199" s="1"/>
      <c r="T199" s="1"/>
      <c r="U199" s="1"/>
      <c r="V199" s="1"/>
      <c r="W199" s="1"/>
      <c r="X199" s="1"/>
      <c r="Y199" s="1"/>
      <c r="AA199" s="1"/>
      <c r="AB199" s="1"/>
      <c r="AC199" s="1"/>
      <c r="AE199" s="1"/>
      <c r="AF199" s="1"/>
      <c r="AG199" s="1"/>
      <c r="AI199" s="1"/>
    </row>
    <row r="200" spans="2:35" ht="15.75" customHeight="1">
      <c r="B200" s="1"/>
      <c r="C200" s="1"/>
      <c r="D200" s="1"/>
      <c r="E200" s="1"/>
      <c r="F200" s="1"/>
      <c r="G200" s="1"/>
      <c r="H200" s="1"/>
      <c r="I200" s="1"/>
      <c r="J200" s="1"/>
      <c r="K200" s="1"/>
      <c r="L200" s="1"/>
      <c r="M200" s="1"/>
      <c r="N200" s="1"/>
      <c r="O200" s="1"/>
      <c r="P200" s="1"/>
      <c r="Q200" s="1"/>
      <c r="R200" s="1"/>
      <c r="S200" s="1"/>
      <c r="T200" s="1"/>
      <c r="U200" s="1"/>
      <c r="V200" s="1"/>
      <c r="W200" s="1"/>
      <c r="X200" s="1"/>
      <c r="Y200" s="1"/>
      <c r="AA200" s="1"/>
      <c r="AB200" s="1"/>
      <c r="AC200" s="1"/>
      <c r="AE200" s="1"/>
      <c r="AF200" s="1"/>
      <c r="AG200" s="1"/>
      <c r="AI200" s="1"/>
    </row>
    <row r="201" spans="2:35" ht="15.75" customHeight="1">
      <c r="B201" s="1"/>
      <c r="C201" s="1"/>
      <c r="D201" s="1"/>
      <c r="E201" s="1"/>
      <c r="F201" s="1"/>
      <c r="G201" s="1"/>
      <c r="H201" s="1"/>
      <c r="I201" s="1"/>
      <c r="J201" s="1"/>
      <c r="K201" s="1"/>
      <c r="L201" s="1"/>
      <c r="M201" s="1"/>
      <c r="N201" s="1"/>
      <c r="O201" s="1"/>
      <c r="P201" s="1"/>
      <c r="Q201" s="1"/>
      <c r="R201" s="1"/>
      <c r="S201" s="1"/>
      <c r="T201" s="1"/>
      <c r="U201" s="1"/>
      <c r="V201" s="1"/>
      <c r="W201" s="1"/>
      <c r="X201" s="1"/>
      <c r="Y201" s="1"/>
      <c r="AA201" s="1"/>
      <c r="AB201" s="1"/>
      <c r="AC201" s="1"/>
      <c r="AE201" s="1"/>
      <c r="AF201" s="1"/>
      <c r="AG201" s="1"/>
      <c r="AI201" s="1"/>
    </row>
    <row r="202" spans="2:35" ht="15.75" customHeight="1">
      <c r="B202" s="1"/>
      <c r="C202" s="1"/>
      <c r="D202" s="1"/>
      <c r="E202" s="1"/>
      <c r="F202" s="1"/>
      <c r="G202" s="1"/>
      <c r="H202" s="1"/>
      <c r="I202" s="1"/>
      <c r="J202" s="1"/>
      <c r="K202" s="1"/>
      <c r="L202" s="1"/>
      <c r="M202" s="1"/>
      <c r="N202" s="1"/>
      <c r="O202" s="1"/>
      <c r="P202" s="1"/>
      <c r="Q202" s="1"/>
      <c r="R202" s="1"/>
      <c r="S202" s="1"/>
      <c r="T202" s="1"/>
      <c r="U202" s="1"/>
      <c r="V202" s="1"/>
      <c r="W202" s="1"/>
      <c r="X202" s="1"/>
      <c r="Y202" s="1"/>
      <c r="AA202" s="1"/>
      <c r="AB202" s="1"/>
      <c r="AC202" s="1"/>
      <c r="AE202" s="1"/>
      <c r="AF202" s="1"/>
      <c r="AG202" s="1"/>
      <c r="AI202" s="1"/>
    </row>
    <row r="203" spans="2:35" ht="15.75" customHeight="1">
      <c r="B203" s="1"/>
      <c r="C203" s="1"/>
      <c r="D203" s="1"/>
      <c r="E203" s="1"/>
      <c r="F203" s="1"/>
      <c r="G203" s="1"/>
      <c r="H203" s="1"/>
      <c r="I203" s="1"/>
      <c r="J203" s="1"/>
      <c r="K203" s="1"/>
      <c r="L203" s="1"/>
      <c r="M203" s="1"/>
      <c r="N203" s="1"/>
      <c r="O203" s="1"/>
      <c r="P203" s="1"/>
      <c r="Q203" s="1"/>
      <c r="R203" s="1"/>
      <c r="S203" s="1"/>
      <c r="T203" s="1"/>
      <c r="U203" s="1"/>
      <c r="V203" s="1"/>
      <c r="W203" s="1"/>
      <c r="X203" s="1"/>
      <c r="Y203" s="1"/>
      <c r="AA203" s="1"/>
      <c r="AB203" s="1"/>
      <c r="AC203" s="1"/>
      <c r="AE203" s="1"/>
      <c r="AF203" s="1"/>
      <c r="AG203" s="1"/>
      <c r="AI203" s="1"/>
    </row>
    <row r="204" spans="2:35" ht="15.75" customHeight="1">
      <c r="B204" s="1"/>
      <c r="C204" s="1"/>
      <c r="D204" s="1"/>
      <c r="E204" s="1"/>
      <c r="F204" s="1"/>
      <c r="G204" s="1"/>
      <c r="H204" s="1"/>
      <c r="I204" s="1"/>
      <c r="J204" s="1"/>
      <c r="K204" s="1"/>
      <c r="L204" s="1"/>
      <c r="M204" s="1"/>
      <c r="N204" s="1"/>
      <c r="O204" s="1"/>
      <c r="P204" s="1"/>
      <c r="Q204" s="1"/>
      <c r="R204" s="1"/>
      <c r="S204" s="1"/>
      <c r="T204" s="1"/>
      <c r="U204" s="1"/>
      <c r="V204" s="1"/>
      <c r="W204" s="1"/>
      <c r="X204" s="1"/>
      <c r="Y204" s="1"/>
      <c r="AA204" s="1"/>
      <c r="AB204" s="1"/>
      <c r="AC204" s="1"/>
      <c r="AE204" s="1"/>
      <c r="AF204" s="1"/>
      <c r="AG204" s="1"/>
      <c r="AI204" s="1"/>
    </row>
    <row r="205" spans="2:35" ht="15.75" customHeight="1">
      <c r="B205" s="1"/>
      <c r="C205" s="1"/>
      <c r="D205" s="1"/>
      <c r="E205" s="1"/>
      <c r="F205" s="1"/>
      <c r="G205" s="1"/>
      <c r="H205" s="1"/>
      <c r="I205" s="1"/>
      <c r="J205" s="1"/>
      <c r="K205" s="1"/>
      <c r="L205" s="1"/>
      <c r="M205" s="1"/>
      <c r="N205" s="1"/>
      <c r="O205" s="1"/>
      <c r="P205" s="1"/>
      <c r="Q205" s="1"/>
      <c r="R205" s="1"/>
      <c r="S205" s="1"/>
      <c r="T205" s="1"/>
      <c r="U205" s="1"/>
      <c r="V205" s="1"/>
      <c r="W205" s="1"/>
      <c r="X205" s="1"/>
      <c r="Y205" s="1"/>
      <c r="AA205" s="1"/>
      <c r="AB205" s="1"/>
      <c r="AC205" s="1"/>
      <c r="AE205" s="1"/>
      <c r="AF205" s="1"/>
      <c r="AG205" s="1"/>
      <c r="AI205" s="1"/>
    </row>
    <row r="206" spans="2:35" ht="15.75" customHeight="1">
      <c r="B206" s="1"/>
      <c r="C206" s="1"/>
      <c r="D206" s="1"/>
      <c r="E206" s="1"/>
      <c r="F206" s="1"/>
      <c r="G206" s="1"/>
      <c r="H206" s="1"/>
      <c r="I206" s="1"/>
      <c r="J206" s="1"/>
      <c r="K206" s="1"/>
      <c r="L206" s="1"/>
      <c r="M206" s="1"/>
      <c r="N206" s="1"/>
      <c r="O206" s="1"/>
      <c r="P206" s="1"/>
      <c r="Q206" s="1"/>
      <c r="R206" s="1"/>
      <c r="S206" s="1"/>
      <c r="T206" s="1"/>
      <c r="U206" s="1"/>
      <c r="V206" s="1"/>
      <c r="W206" s="1"/>
      <c r="X206" s="1"/>
      <c r="Y206" s="1"/>
      <c r="AA206" s="1"/>
      <c r="AB206" s="1"/>
      <c r="AC206" s="1"/>
      <c r="AE206" s="1"/>
      <c r="AF206" s="1"/>
      <c r="AG206" s="1"/>
      <c r="AI206" s="1"/>
    </row>
    <row r="207" spans="2:35" ht="15.75" customHeight="1">
      <c r="B207" s="1"/>
      <c r="C207" s="1"/>
      <c r="D207" s="1"/>
      <c r="E207" s="1"/>
      <c r="F207" s="1"/>
      <c r="G207" s="1"/>
      <c r="H207" s="1"/>
      <c r="I207" s="1"/>
      <c r="J207" s="1"/>
      <c r="K207" s="1"/>
      <c r="L207" s="1"/>
      <c r="M207" s="1"/>
      <c r="N207" s="1"/>
      <c r="O207" s="1"/>
      <c r="P207" s="1"/>
      <c r="Q207" s="1"/>
      <c r="R207" s="1"/>
      <c r="S207" s="1"/>
      <c r="T207" s="1"/>
      <c r="U207" s="1"/>
      <c r="V207" s="1"/>
      <c r="W207" s="1"/>
      <c r="X207" s="1"/>
      <c r="Y207" s="1"/>
      <c r="AA207" s="1"/>
      <c r="AB207" s="1"/>
      <c r="AC207" s="1"/>
      <c r="AE207" s="1"/>
      <c r="AF207" s="1"/>
      <c r="AG207" s="1"/>
      <c r="AI207" s="1"/>
    </row>
    <row r="208" spans="2:35" ht="15.75" customHeight="1">
      <c r="B208" s="1"/>
      <c r="C208" s="1"/>
      <c r="D208" s="1"/>
      <c r="E208" s="1"/>
      <c r="F208" s="1"/>
      <c r="G208" s="1"/>
      <c r="H208" s="1"/>
      <c r="I208" s="1"/>
      <c r="J208" s="1"/>
      <c r="K208" s="1"/>
      <c r="L208" s="1"/>
      <c r="M208" s="1"/>
      <c r="N208" s="1"/>
      <c r="O208" s="1"/>
      <c r="P208" s="1"/>
      <c r="Q208" s="1"/>
      <c r="R208" s="1"/>
      <c r="S208" s="1"/>
      <c r="T208" s="1"/>
      <c r="U208" s="1"/>
      <c r="V208" s="1"/>
      <c r="W208" s="1"/>
      <c r="X208" s="1"/>
      <c r="Y208" s="1"/>
      <c r="AA208" s="1"/>
      <c r="AB208" s="1"/>
      <c r="AC208" s="1"/>
      <c r="AE208" s="1"/>
      <c r="AF208" s="1"/>
      <c r="AG208" s="1"/>
      <c r="AI208" s="1"/>
    </row>
    <row r="209" spans="2:35" ht="15.75" customHeight="1">
      <c r="B209" s="1"/>
      <c r="C209" s="1"/>
      <c r="D209" s="1"/>
      <c r="E209" s="1"/>
      <c r="F209" s="1"/>
      <c r="G209" s="1"/>
      <c r="H209" s="1"/>
      <c r="I209" s="1"/>
      <c r="J209" s="1"/>
      <c r="K209" s="1"/>
      <c r="L209" s="1"/>
      <c r="M209" s="1"/>
      <c r="N209" s="1"/>
      <c r="O209" s="1"/>
      <c r="P209" s="1"/>
      <c r="Q209" s="1"/>
      <c r="R209" s="1"/>
      <c r="S209" s="1"/>
      <c r="T209" s="1"/>
      <c r="U209" s="1"/>
      <c r="V209" s="1"/>
      <c r="W209" s="1"/>
      <c r="X209" s="1"/>
      <c r="Y209" s="1"/>
      <c r="AA209" s="1"/>
      <c r="AB209" s="1"/>
      <c r="AC209" s="1"/>
      <c r="AE209" s="1"/>
      <c r="AF209" s="1"/>
      <c r="AG209" s="1"/>
      <c r="AI209" s="1"/>
    </row>
    <row r="210" spans="2:35" ht="15.75" customHeight="1">
      <c r="B210" s="1"/>
      <c r="C210" s="1"/>
      <c r="D210" s="1"/>
      <c r="E210" s="1"/>
      <c r="F210" s="1"/>
      <c r="G210" s="1"/>
      <c r="H210" s="1"/>
      <c r="I210" s="1"/>
      <c r="J210" s="1"/>
      <c r="K210" s="1"/>
      <c r="L210" s="1"/>
      <c r="M210" s="1"/>
      <c r="N210" s="1"/>
      <c r="O210" s="1"/>
      <c r="P210" s="1"/>
      <c r="Q210" s="1"/>
      <c r="R210" s="1"/>
      <c r="S210" s="1"/>
      <c r="T210" s="1"/>
      <c r="U210" s="1"/>
      <c r="V210" s="1"/>
      <c r="W210" s="1"/>
      <c r="X210" s="1"/>
      <c r="Y210" s="1"/>
      <c r="AA210" s="1"/>
      <c r="AB210" s="1"/>
      <c r="AC210" s="1"/>
      <c r="AE210" s="1"/>
      <c r="AF210" s="1"/>
      <c r="AG210" s="1"/>
      <c r="AI210" s="1"/>
    </row>
    <row r="211" spans="2:35" ht="15.75" customHeight="1">
      <c r="B211" s="1"/>
      <c r="C211" s="1"/>
      <c r="D211" s="1"/>
      <c r="E211" s="1"/>
      <c r="F211" s="1"/>
      <c r="G211" s="1"/>
      <c r="H211" s="1"/>
      <c r="I211" s="1"/>
      <c r="J211" s="1"/>
      <c r="K211" s="1"/>
      <c r="L211" s="1"/>
      <c r="M211" s="1"/>
      <c r="N211" s="1"/>
      <c r="O211" s="1"/>
      <c r="P211" s="1"/>
      <c r="Q211" s="1"/>
      <c r="R211" s="1"/>
      <c r="S211" s="1"/>
      <c r="T211" s="1"/>
      <c r="U211" s="1"/>
      <c r="V211" s="1"/>
      <c r="W211" s="1"/>
      <c r="X211" s="1"/>
      <c r="Y211" s="1"/>
      <c r="AA211" s="1"/>
      <c r="AB211" s="1"/>
      <c r="AC211" s="1"/>
      <c r="AE211" s="1"/>
      <c r="AF211" s="1"/>
      <c r="AG211" s="1"/>
      <c r="AI211" s="1"/>
    </row>
    <row r="212" spans="2:35" ht="15.75"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AA212" s="1"/>
      <c r="AB212" s="1"/>
      <c r="AC212" s="1"/>
      <c r="AE212" s="1"/>
      <c r="AF212" s="1"/>
      <c r="AG212" s="1"/>
      <c r="AI212" s="1"/>
    </row>
    <row r="213" spans="2:35" ht="15.75" customHeight="1">
      <c r="B213" s="1"/>
      <c r="C213" s="1"/>
      <c r="D213" s="1"/>
      <c r="E213" s="1"/>
      <c r="F213" s="1"/>
      <c r="G213" s="1"/>
      <c r="H213" s="1"/>
      <c r="I213" s="1"/>
      <c r="J213" s="1"/>
      <c r="K213" s="1"/>
      <c r="L213" s="1"/>
      <c r="M213" s="1"/>
      <c r="N213" s="1"/>
      <c r="O213" s="1"/>
      <c r="P213" s="1"/>
      <c r="Q213" s="1"/>
      <c r="R213" s="1"/>
      <c r="S213" s="1"/>
      <c r="T213" s="1"/>
      <c r="U213" s="1"/>
      <c r="V213" s="1"/>
      <c r="W213" s="1"/>
      <c r="X213" s="1"/>
      <c r="Y213" s="1"/>
      <c r="AA213" s="1"/>
      <c r="AB213" s="1"/>
      <c r="AC213" s="1"/>
      <c r="AE213" s="1"/>
      <c r="AF213" s="1"/>
      <c r="AG213" s="1"/>
      <c r="AI213" s="1"/>
    </row>
    <row r="214" spans="2:35" ht="15.75" customHeight="1">
      <c r="B214" s="1"/>
      <c r="C214" s="1"/>
      <c r="D214" s="1"/>
      <c r="E214" s="1"/>
      <c r="F214" s="1"/>
      <c r="G214" s="1"/>
      <c r="H214" s="1"/>
      <c r="I214" s="1"/>
      <c r="J214" s="1"/>
      <c r="K214" s="1"/>
      <c r="L214" s="1"/>
      <c r="M214" s="1"/>
      <c r="N214" s="1"/>
      <c r="O214" s="1"/>
      <c r="P214" s="1"/>
      <c r="Q214" s="1"/>
      <c r="R214" s="1"/>
      <c r="S214" s="1"/>
      <c r="T214" s="1"/>
      <c r="U214" s="1"/>
      <c r="V214" s="1"/>
      <c r="W214" s="1"/>
      <c r="X214" s="1"/>
      <c r="Y214" s="1"/>
      <c r="AA214" s="1"/>
      <c r="AB214" s="1"/>
      <c r="AC214" s="1"/>
      <c r="AE214" s="1"/>
      <c r="AF214" s="1"/>
      <c r="AG214" s="1"/>
      <c r="AI214" s="1"/>
    </row>
    <row r="215" spans="2:35" ht="15.75"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AA215" s="1"/>
      <c r="AB215" s="1"/>
      <c r="AC215" s="1"/>
      <c r="AE215" s="1"/>
      <c r="AF215" s="1"/>
      <c r="AG215" s="1"/>
      <c r="AI215" s="1"/>
    </row>
    <row r="216" spans="2:35" ht="15.75"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AA216" s="1"/>
      <c r="AB216" s="1"/>
      <c r="AC216" s="1"/>
      <c r="AE216" s="1"/>
      <c r="AF216" s="1"/>
      <c r="AG216" s="1"/>
      <c r="AI216" s="1"/>
    </row>
    <row r="217" spans="2:35" ht="15.75"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AA217" s="1"/>
      <c r="AB217" s="1"/>
      <c r="AC217" s="1"/>
      <c r="AE217" s="1"/>
      <c r="AF217" s="1"/>
      <c r="AG217" s="1"/>
      <c r="AI217" s="1"/>
    </row>
    <row r="218" spans="2:35" ht="15.75"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AA218" s="1"/>
      <c r="AB218" s="1"/>
      <c r="AC218" s="1"/>
      <c r="AE218" s="1"/>
      <c r="AF218" s="1"/>
      <c r="AG218" s="1"/>
      <c r="AI218" s="1"/>
    </row>
    <row r="219" spans="2:35" ht="15.75"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AA219" s="1"/>
      <c r="AB219" s="1"/>
      <c r="AC219" s="1"/>
      <c r="AE219" s="1"/>
      <c r="AF219" s="1"/>
      <c r="AG219" s="1"/>
      <c r="AI219" s="1"/>
    </row>
    <row r="220" spans="2:35" ht="15.75"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AA220" s="1"/>
      <c r="AB220" s="1"/>
      <c r="AC220" s="1"/>
      <c r="AE220" s="1"/>
      <c r="AF220" s="1"/>
      <c r="AG220" s="1"/>
      <c r="AI220" s="1"/>
    </row>
    <row r="221" spans="2:35" ht="15.75" customHeight="1">
      <c r="B221" s="1"/>
      <c r="C221" s="1"/>
      <c r="D221" s="1"/>
      <c r="E221" s="1"/>
      <c r="F221" s="1"/>
      <c r="G221" s="1"/>
      <c r="H221" s="1"/>
      <c r="I221" s="1"/>
      <c r="J221" s="1"/>
      <c r="K221" s="1"/>
      <c r="L221" s="1"/>
      <c r="M221" s="1"/>
      <c r="N221" s="1"/>
      <c r="O221" s="1"/>
      <c r="P221" s="1"/>
      <c r="Q221" s="1"/>
      <c r="R221" s="1"/>
      <c r="S221" s="1"/>
      <c r="T221" s="1"/>
      <c r="U221" s="1"/>
      <c r="V221" s="1"/>
      <c r="W221" s="1"/>
      <c r="X221" s="1"/>
      <c r="Y221" s="1"/>
      <c r="AA221" s="1"/>
      <c r="AB221" s="1"/>
      <c r="AC221" s="1"/>
      <c r="AE221" s="1"/>
      <c r="AF221" s="1"/>
      <c r="AG221" s="1"/>
      <c r="AI221" s="1"/>
    </row>
    <row r="222" spans="2:35" ht="15.75" customHeight="1">
      <c r="B222" s="1"/>
      <c r="C222" s="1"/>
      <c r="D222" s="1"/>
      <c r="E222" s="1"/>
      <c r="F222" s="1"/>
      <c r="G222" s="1"/>
      <c r="H222" s="1"/>
      <c r="I222" s="1"/>
      <c r="J222" s="1"/>
      <c r="K222" s="1"/>
      <c r="L222" s="1"/>
      <c r="M222" s="1"/>
      <c r="N222" s="1"/>
      <c r="O222" s="1"/>
      <c r="P222" s="1"/>
      <c r="Q222" s="1"/>
      <c r="R222" s="1"/>
      <c r="S222" s="1"/>
      <c r="T222" s="1"/>
      <c r="U222" s="1"/>
      <c r="V222" s="1"/>
      <c r="W222" s="1"/>
      <c r="X222" s="1"/>
      <c r="Y222" s="1"/>
      <c r="AA222" s="1"/>
      <c r="AB222" s="1"/>
      <c r="AC222" s="1"/>
      <c r="AE222" s="1"/>
      <c r="AF222" s="1"/>
      <c r="AG222" s="1"/>
      <c r="AI222" s="1"/>
    </row>
    <row r="223" spans="2:35" ht="15.75" customHeight="1">
      <c r="B223" s="1"/>
      <c r="C223" s="1"/>
      <c r="D223" s="1"/>
      <c r="E223" s="1"/>
      <c r="F223" s="1"/>
      <c r="G223" s="1"/>
      <c r="H223" s="1"/>
      <c r="I223" s="1"/>
      <c r="J223" s="1"/>
      <c r="K223" s="1"/>
      <c r="L223" s="1"/>
      <c r="M223" s="1"/>
      <c r="N223" s="1"/>
      <c r="O223" s="1"/>
      <c r="P223" s="1"/>
      <c r="Q223" s="1"/>
      <c r="R223" s="1"/>
      <c r="S223" s="1"/>
      <c r="T223" s="1"/>
      <c r="U223" s="1"/>
      <c r="V223" s="1"/>
      <c r="W223" s="1"/>
      <c r="X223" s="1"/>
      <c r="Y223" s="1"/>
      <c r="AA223" s="1"/>
      <c r="AB223" s="1"/>
      <c r="AC223" s="1"/>
      <c r="AE223" s="1"/>
      <c r="AF223" s="1"/>
      <c r="AG223" s="1"/>
      <c r="AI223" s="1"/>
    </row>
    <row r="224" spans="2:35" ht="15.75" customHeight="1">
      <c r="B224" s="1"/>
      <c r="C224" s="1"/>
      <c r="D224" s="1"/>
      <c r="E224" s="1"/>
      <c r="F224" s="1"/>
      <c r="G224" s="1"/>
      <c r="H224" s="1"/>
      <c r="I224" s="1"/>
      <c r="J224" s="1"/>
      <c r="K224" s="1"/>
      <c r="L224" s="1"/>
      <c r="M224" s="1"/>
      <c r="N224" s="1"/>
      <c r="O224" s="1"/>
      <c r="P224" s="1"/>
      <c r="Q224" s="1"/>
      <c r="R224" s="1"/>
      <c r="S224" s="1"/>
      <c r="T224" s="1"/>
      <c r="U224" s="1"/>
      <c r="V224" s="1"/>
      <c r="W224" s="1"/>
      <c r="X224" s="1"/>
      <c r="Y224" s="1"/>
      <c r="AA224" s="1"/>
      <c r="AB224" s="1"/>
      <c r="AC224" s="1"/>
      <c r="AE224" s="1"/>
      <c r="AF224" s="1"/>
      <c r="AG224" s="1"/>
      <c r="AI224" s="1"/>
    </row>
    <row r="225" spans="2:35" ht="15.75" customHeight="1">
      <c r="B225" s="1"/>
      <c r="C225" s="1"/>
      <c r="D225" s="1"/>
      <c r="E225" s="1"/>
      <c r="F225" s="1"/>
      <c r="G225" s="1"/>
      <c r="H225" s="1"/>
      <c r="I225" s="1"/>
      <c r="J225" s="1"/>
      <c r="K225" s="1"/>
      <c r="L225" s="1"/>
      <c r="M225" s="1"/>
      <c r="N225" s="1"/>
      <c r="O225" s="1"/>
      <c r="P225" s="1"/>
      <c r="Q225" s="1"/>
      <c r="R225" s="1"/>
      <c r="S225" s="1"/>
      <c r="T225" s="1"/>
      <c r="U225" s="1"/>
      <c r="V225" s="1"/>
      <c r="W225" s="1"/>
      <c r="X225" s="1"/>
      <c r="Y225" s="1"/>
      <c r="AA225" s="1"/>
      <c r="AB225" s="1"/>
      <c r="AC225" s="1"/>
      <c r="AE225" s="1"/>
      <c r="AF225" s="1"/>
      <c r="AG225" s="1"/>
      <c r="AI225" s="1"/>
    </row>
    <row r="226" spans="2:35" ht="15.75" customHeight="1">
      <c r="B226" s="1"/>
      <c r="C226" s="1"/>
      <c r="D226" s="1"/>
      <c r="E226" s="1"/>
      <c r="F226" s="1"/>
      <c r="G226" s="1"/>
      <c r="H226" s="1"/>
      <c r="I226" s="1"/>
      <c r="J226" s="1"/>
      <c r="K226" s="1"/>
      <c r="L226" s="1"/>
      <c r="M226" s="1"/>
      <c r="N226" s="1"/>
      <c r="O226" s="1"/>
      <c r="P226" s="1"/>
      <c r="Q226" s="1"/>
      <c r="R226" s="1"/>
      <c r="S226" s="1"/>
      <c r="T226" s="1"/>
      <c r="U226" s="1"/>
      <c r="V226" s="1"/>
      <c r="W226" s="1"/>
      <c r="X226" s="1"/>
      <c r="Y226" s="1"/>
      <c r="AA226" s="1"/>
      <c r="AB226" s="1"/>
      <c r="AC226" s="1"/>
      <c r="AE226" s="1"/>
      <c r="AF226" s="1"/>
      <c r="AG226" s="1"/>
      <c r="AI226" s="1"/>
    </row>
    <row r="227" spans="2:35" ht="15.75" customHeight="1">
      <c r="B227" s="1"/>
      <c r="C227" s="1"/>
      <c r="D227" s="1"/>
      <c r="E227" s="1"/>
      <c r="F227" s="1"/>
      <c r="G227" s="1"/>
      <c r="H227" s="1"/>
      <c r="I227" s="1"/>
      <c r="J227" s="1"/>
      <c r="K227" s="1"/>
      <c r="L227" s="1"/>
      <c r="M227" s="1"/>
      <c r="N227" s="1"/>
      <c r="O227" s="1"/>
      <c r="P227" s="1"/>
      <c r="Q227" s="1"/>
      <c r="R227" s="1"/>
      <c r="S227" s="1"/>
      <c r="T227" s="1"/>
      <c r="U227" s="1"/>
      <c r="V227" s="1"/>
      <c r="W227" s="1"/>
      <c r="X227" s="1"/>
      <c r="Y227" s="1"/>
      <c r="AA227" s="1"/>
      <c r="AB227" s="1"/>
      <c r="AC227" s="1"/>
      <c r="AE227" s="1"/>
      <c r="AF227" s="1"/>
      <c r="AG227" s="1"/>
      <c r="AI227" s="1"/>
    </row>
    <row r="228" spans="2:35" ht="15.75" customHeight="1">
      <c r="B228" s="1"/>
      <c r="C228" s="1"/>
      <c r="D228" s="1"/>
      <c r="E228" s="1"/>
      <c r="F228" s="1"/>
      <c r="G228" s="1"/>
      <c r="H228" s="1"/>
      <c r="I228" s="1"/>
      <c r="J228" s="1"/>
      <c r="K228" s="1"/>
      <c r="L228" s="1"/>
      <c r="M228" s="1"/>
      <c r="N228" s="1"/>
      <c r="O228" s="1"/>
      <c r="P228" s="1"/>
      <c r="Q228" s="1"/>
      <c r="R228" s="1"/>
      <c r="S228" s="1"/>
      <c r="T228" s="1"/>
      <c r="U228" s="1"/>
      <c r="V228" s="1"/>
      <c r="W228" s="1"/>
      <c r="X228" s="1"/>
      <c r="Y228" s="1"/>
      <c r="AA228" s="1"/>
      <c r="AB228" s="1"/>
      <c r="AC228" s="1"/>
      <c r="AE228" s="1"/>
      <c r="AF228" s="1"/>
      <c r="AG228" s="1"/>
      <c r="AI228" s="1"/>
    </row>
    <row r="229" spans="2:35" ht="15.75" customHeight="1">
      <c r="B229" s="1"/>
      <c r="C229" s="1"/>
      <c r="D229" s="1"/>
      <c r="E229" s="1"/>
      <c r="F229" s="1"/>
      <c r="G229" s="1"/>
      <c r="H229" s="1"/>
      <c r="I229" s="1"/>
      <c r="J229" s="1"/>
      <c r="K229" s="1"/>
      <c r="L229" s="1"/>
      <c r="M229" s="1"/>
      <c r="N229" s="1"/>
      <c r="O229" s="1"/>
      <c r="P229" s="1"/>
      <c r="Q229" s="1"/>
      <c r="R229" s="1"/>
      <c r="S229" s="1"/>
      <c r="T229" s="1"/>
      <c r="U229" s="1"/>
      <c r="V229" s="1"/>
      <c r="W229" s="1"/>
      <c r="X229" s="1"/>
      <c r="Y229" s="1"/>
      <c r="AA229" s="1"/>
      <c r="AB229" s="1"/>
      <c r="AC229" s="1"/>
      <c r="AE229" s="1"/>
      <c r="AF229" s="1"/>
      <c r="AG229" s="1"/>
      <c r="AI229" s="1"/>
    </row>
    <row r="230" spans="2:35" ht="15.75" customHeight="1">
      <c r="B230" s="1"/>
      <c r="C230" s="1"/>
      <c r="D230" s="1"/>
      <c r="E230" s="1"/>
      <c r="F230" s="1"/>
      <c r="G230" s="1"/>
      <c r="H230" s="1"/>
      <c r="I230" s="1"/>
      <c r="J230" s="1"/>
      <c r="K230" s="1"/>
      <c r="L230" s="1"/>
      <c r="M230" s="1"/>
      <c r="N230" s="1"/>
      <c r="O230" s="1"/>
      <c r="P230" s="1"/>
      <c r="Q230" s="1"/>
      <c r="R230" s="1"/>
      <c r="S230" s="1"/>
      <c r="T230" s="1"/>
      <c r="U230" s="1"/>
      <c r="V230" s="1"/>
      <c r="W230" s="1"/>
      <c r="X230" s="1"/>
      <c r="Y230" s="1"/>
      <c r="AA230" s="1"/>
      <c r="AB230" s="1"/>
      <c r="AC230" s="1"/>
      <c r="AE230" s="1"/>
      <c r="AF230" s="1"/>
      <c r="AG230" s="1"/>
      <c r="AI230" s="1"/>
    </row>
    <row r="231" spans="2:35" ht="15.75" customHeight="1">
      <c r="B231" s="1"/>
      <c r="C231" s="1"/>
      <c r="D231" s="1"/>
      <c r="E231" s="1"/>
      <c r="F231" s="1"/>
      <c r="G231" s="1"/>
      <c r="H231" s="1"/>
      <c r="I231" s="1"/>
      <c r="J231" s="1"/>
      <c r="K231" s="1"/>
      <c r="L231" s="1"/>
      <c r="M231" s="1"/>
      <c r="N231" s="1"/>
      <c r="O231" s="1"/>
      <c r="P231" s="1"/>
      <c r="Q231" s="1"/>
      <c r="R231" s="1"/>
      <c r="S231" s="1"/>
      <c r="T231" s="1"/>
      <c r="U231" s="1"/>
      <c r="V231" s="1"/>
      <c r="W231" s="1"/>
      <c r="X231" s="1"/>
      <c r="Y231" s="1"/>
      <c r="AA231" s="1"/>
      <c r="AB231" s="1"/>
      <c r="AC231" s="1"/>
      <c r="AE231" s="1"/>
      <c r="AF231" s="1"/>
      <c r="AG231" s="1"/>
      <c r="AI231" s="1"/>
    </row>
    <row r="232" spans="2:35" ht="15.75" customHeight="1">
      <c r="B232" s="1"/>
      <c r="C232" s="1"/>
      <c r="D232" s="1"/>
      <c r="E232" s="1"/>
      <c r="F232" s="1"/>
      <c r="G232" s="1"/>
      <c r="H232" s="1"/>
      <c r="I232" s="1"/>
      <c r="J232" s="1"/>
      <c r="K232" s="1"/>
      <c r="L232" s="1"/>
      <c r="M232" s="1"/>
      <c r="N232" s="1"/>
      <c r="O232" s="1"/>
      <c r="P232" s="1"/>
      <c r="Q232" s="1"/>
      <c r="R232" s="1"/>
      <c r="S232" s="1"/>
      <c r="T232" s="1"/>
      <c r="U232" s="1"/>
      <c r="V232" s="1"/>
      <c r="W232" s="1"/>
      <c r="X232" s="1"/>
      <c r="Y232" s="1"/>
      <c r="AA232" s="1"/>
      <c r="AB232" s="1"/>
      <c r="AC232" s="1"/>
      <c r="AE232" s="1"/>
      <c r="AF232" s="1"/>
      <c r="AG232" s="1"/>
      <c r="AI232" s="1"/>
    </row>
    <row r="233" spans="2:35" ht="15.75" customHeight="1">
      <c r="B233" s="1"/>
      <c r="C233" s="1"/>
      <c r="D233" s="1"/>
      <c r="E233" s="1"/>
      <c r="F233" s="1"/>
      <c r="G233" s="1"/>
      <c r="H233" s="1"/>
      <c r="I233" s="1"/>
      <c r="J233" s="1"/>
      <c r="K233" s="1"/>
      <c r="L233" s="1"/>
      <c r="M233" s="1"/>
      <c r="N233" s="1"/>
      <c r="O233" s="1"/>
      <c r="P233" s="1"/>
      <c r="Q233" s="1"/>
      <c r="R233" s="1"/>
      <c r="S233" s="1"/>
      <c r="T233" s="1"/>
      <c r="U233" s="1"/>
      <c r="V233" s="1"/>
      <c r="W233" s="1"/>
      <c r="X233" s="1"/>
      <c r="Y233" s="1"/>
      <c r="AA233" s="1"/>
      <c r="AB233" s="1"/>
      <c r="AC233" s="1"/>
      <c r="AE233" s="1"/>
      <c r="AF233" s="1"/>
      <c r="AG233" s="1"/>
      <c r="AI233" s="1"/>
    </row>
    <row r="234" spans="2:35" ht="15.75" customHeight="1">
      <c r="B234" s="1"/>
      <c r="C234" s="1"/>
      <c r="D234" s="1"/>
      <c r="E234" s="1"/>
      <c r="F234" s="1"/>
      <c r="G234" s="1"/>
      <c r="H234" s="1"/>
      <c r="I234" s="1"/>
      <c r="J234" s="1"/>
      <c r="K234" s="1"/>
      <c r="L234" s="1"/>
      <c r="M234" s="1"/>
      <c r="N234" s="1"/>
      <c r="O234" s="1"/>
      <c r="P234" s="1"/>
      <c r="Q234" s="1"/>
      <c r="R234" s="1"/>
      <c r="S234" s="1"/>
      <c r="T234" s="1"/>
      <c r="U234" s="1"/>
      <c r="V234" s="1"/>
      <c r="W234" s="1"/>
      <c r="X234" s="1"/>
      <c r="Y234" s="1"/>
      <c r="AA234" s="1"/>
      <c r="AB234" s="1"/>
      <c r="AC234" s="1"/>
      <c r="AE234" s="1"/>
      <c r="AF234" s="1"/>
      <c r="AG234" s="1"/>
      <c r="AI234" s="1"/>
    </row>
    <row r="235" spans="2:35" ht="15.75" customHeight="1">
      <c r="B235" s="1"/>
      <c r="C235" s="1"/>
      <c r="D235" s="1"/>
      <c r="E235" s="1"/>
      <c r="F235" s="1"/>
      <c r="G235" s="1"/>
      <c r="H235" s="1"/>
      <c r="I235" s="1"/>
      <c r="J235" s="1"/>
      <c r="K235" s="1"/>
      <c r="L235" s="1"/>
      <c r="M235" s="1"/>
      <c r="N235" s="1"/>
      <c r="O235" s="1"/>
      <c r="P235" s="1"/>
      <c r="Q235" s="1"/>
      <c r="R235" s="1"/>
      <c r="S235" s="1"/>
      <c r="T235" s="1"/>
      <c r="U235" s="1"/>
      <c r="V235" s="1"/>
      <c r="W235" s="1"/>
      <c r="X235" s="1"/>
      <c r="Y235" s="1"/>
      <c r="AA235" s="1"/>
      <c r="AB235" s="1"/>
      <c r="AC235" s="1"/>
      <c r="AE235" s="1"/>
      <c r="AF235" s="1"/>
      <c r="AG235" s="1"/>
      <c r="AI235" s="1"/>
    </row>
    <row r="236" spans="2:35" ht="15.75" customHeight="1">
      <c r="B236" s="1"/>
      <c r="C236" s="1"/>
      <c r="D236" s="1"/>
      <c r="E236" s="1"/>
      <c r="F236" s="1"/>
      <c r="G236" s="1"/>
      <c r="H236" s="1"/>
      <c r="I236" s="1"/>
      <c r="J236" s="1"/>
      <c r="K236" s="1"/>
      <c r="L236" s="1"/>
      <c r="M236" s="1"/>
      <c r="N236" s="1"/>
      <c r="O236" s="1"/>
      <c r="P236" s="1"/>
      <c r="Q236" s="1"/>
      <c r="R236" s="1"/>
      <c r="S236" s="1"/>
      <c r="T236" s="1"/>
      <c r="U236" s="1"/>
      <c r="V236" s="1"/>
      <c r="W236" s="1"/>
      <c r="X236" s="1"/>
      <c r="Y236" s="1"/>
      <c r="AA236" s="1"/>
      <c r="AB236" s="1"/>
      <c r="AC236" s="1"/>
      <c r="AE236" s="1"/>
      <c r="AF236" s="1"/>
      <c r="AG236" s="1"/>
      <c r="AI236" s="1"/>
    </row>
    <row r="237" spans="2:35" ht="15.75" customHeight="1">
      <c r="B237" s="1"/>
      <c r="C237" s="1"/>
      <c r="D237" s="1"/>
      <c r="E237" s="1"/>
      <c r="F237" s="1"/>
      <c r="G237" s="1"/>
      <c r="H237" s="1"/>
      <c r="I237" s="1"/>
      <c r="J237" s="1"/>
      <c r="K237" s="1"/>
      <c r="L237" s="1"/>
      <c r="M237" s="1"/>
      <c r="N237" s="1"/>
      <c r="O237" s="1"/>
      <c r="P237" s="1"/>
      <c r="Q237" s="1"/>
      <c r="R237" s="1"/>
      <c r="S237" s="1"/>
      <c r="T237" s="1"/>
      <c r="U237" s="1"/>
      <c r="V237" s="1"/>
      <c r="W237" s="1"/>
      <c r="X237" s="1"/>
      <c r="Y237" s="1"/>
      <c r="AA237" s="1"/>
      <c r="AB237" s="1"/>
      <c r="AC237" s="1"/>
      <c r="AE237" s="1"/>
      <c r="AF237" s="1"/>
      <c r="AG237" s="1"/>
      <c r="AI237" s="1"/>
    </row>
    <row r="238" spans="2:35" ht="15.75" customHeight="1">
      <c r="B238" s="1"/>
      <c r="C238" s="1"/>
      <c r="D238" s="1"/>
      <c r="E238" s="1"/>
      <c r="F238" s="1"/>
      <c r="G238" s="1"/>
      <c r="H238" s="1"/>
      <c r="I238" s="1"/>
      <c r="J238" s="1"/>
      <c r="K238" s="1"/>
      <c r="L238" s="1"/>
      <c r="M238" s="1"/>
      <c r="N238" s="1"/>
      <c r="O238" s="1"/>
      <c r="P238" s="1"/>
      <c r="Q238" s="1"/>
      <c r="R238" s="1"/>
      <c r="S238" s="1"/>
      <c r="T238" s="1"/>
      <c r="U238" s="1"/>
      <c r="V238" s="1"/>
      <c r="W238" s="1"/>
      <c r="X238" s="1"/>
      <c r="Y238" s="1"/>
      <c r="AA238" s="1"/>
      <c r="AB238" s="1"/>
      <c r="AC238" s="1"/>
      <c r="AE238" s="1"/>
      <c r="AF238" s="1"/>
      <c r="AG238" s="1"/>
      <c r="AI238" s="1"/>
    </row>
    <row r="239" spans="2:35" ht="15.75" customHeight="1">
      <c r="B239" s="1"/>
      <c r="C239" s="1"/>
      <c r="D239" s="1"/>
      <c r="E239" s="1"/>
      <c r="F239" s="1"/>
      <c r="G239" s="1"/>
      <c r="H239" s="1"/>
      <c r="I239" s="1"/>
      <c r="J239" s="1"/>
      <c r="K239" s="1"/>
      <c r="L239" s="1"/>
      <c r="M239" s="1"/>
      <c r="N239" s="1"/>
      <c r="O239" s="1"/>
      <c r="P239" s="1"/>
      <c r="Q239" s="1"/>
      <c r="R239" s="1"/>
      <c r="S239" s="1"/>
      <c r="T239" s="1"/>
      <c r="U239" s="1"/>
      <c r="V239" s="1"/>
      <c r="W239" s="1"/>
      <c r="X239" s="1"/>
      <c r="Y239" s="1"/>
      <c r="AA239" s="1"/>
      <c r="AB239" s="1"/>
      <c r="AC239" s="1"/>
      <c r="AE239" s="1"/>
      <c r="AF239" s="1"/>
      <c r="AG239" s="1"/>
      <c r="AI239" s="1"/>
    </row>
    <row r="240" spans="2:35" ht="15.75" customHeight="1">
      <c r="B240" s="1"/>
      <c r="C240" s="1"/>
      <c r="D240" s="1"/>
      <c r="E240" s="1"/>
      <c r="F240" s="1"/>
      <c r="G240" s="1"/>
      <c r="H240" s="1"/>
      <c r="I240" s="1"/>
      <c r="J240" s="1"/>
      <c r="K240" s="1"/>
      <c r="L240" s="1"/>
      <c r="M240" s="1"/>
      <c r="N240" s="1"/>
      <c r="O240" s="1"/>
      <c r="P240" s="1"/>
      <c r="Q240" s="1"/>
      <c r="R240" s="1"/>
      <c r="S240" s="1"/>
      <c r="T240" s="1"/>
      <c r="U240" s="1"/>
      <c r="V240" s="1"/>
      <c r="W240" s="1"/>
      <c r="X240" s="1"/>
      <c r="Y240" s="1"/>
      <c r="AA240" s="1"/>
      <c r="AB240" s="1"/>
      <c r="AC240" s="1"/>
      <c r="AE240" s="1"/>
      <c r="AF240" s="1"/>
      <c r="AG240" s="1"/>
      <c r="AI240" s="1"/>
    </row>
    <row r="241" spans="2:35" ht="15.75" customHeight="1">
      <c r="B241" s="1"/>
      <c r="C241" s="1"/>
      <c r="D241" s="1"/>
      <c r="E241" s="1"/>
      <c r="F241" s="1"/>
      <c r="G241" s="1"/>
      <c r="H241" s="1"/>
      <c r="I241" s="1"/>
      <c r="J241" s="1"/>
      <c r="K241" s="1"/>
      <c r="L241" s="1"/>
      <c r="M241" s="1"/>
      <c r="N241" s="1"/>
      <c r="O241" s="1"/>
      <c r="P241" s="1"/>
      <c r="Q241" s="1"/>
      <c r="R241" s="1"/>
      <c r="S241" s="1"/>
      <c r="T241" s="1"/>
      <c r="U241" s="1"/>
      <c r="V241" s="1"/>
      <c r="W241" s="1"/>
      <c r="X241" s="1"/>
      <c r="Y241" s="1"/>
      <c r="AA241" s="1"/>
      <c r="AB241" s="1"/>
      <c r="AC241" s="1"/>
      <c r="AE241" s="1"/>
      <c r="AF241" s="1"/>
      <c r="AG241" s="1"/>
      <c r="AI241" s="1"/>
    </row>
    <row r="242" spans="2:35" ht="15.75" customHeight="1">
      <c r="B242" s="1"/>
      <c r="C242" s="1"/>
      <c r="D242" s="1"/>
      <c r="E242" s="1"/>
      <c r="F242" s="1"/>
      <c r="G242" s="1"/>
      <c r="H242" s="1"/>
      <c r="I242" s="1"/>
      <c r="J242" s="1"/>
      <c r="K242" s="1"/>
      <c r="L242" s="1"/>
      <c r="M242" s="1"/>
      <c r="N242" s="1"/>
      <c r="O242" s="1"/>
      <c r="P242" s="1"/>
      <c r="Q242" s="1"/>
      <c r="R242" s="1"/>
      <c r="S242" s="1"/>
      <c r="T242" s="1"/>
      <c r="U242" s="1"/>
      <c r="V242" s="1"/>
      <c r="W242" s="1"/>
      <c r="X242" s="1"/>
      <c r="Y242" s="1"/>
      <c r="AA242" s="1"/>
      <c r="AB242" s="1"/>
      <c r="AC242" s="1"/>
      <c r="AE242" s="1"/>
      <c r="AF242" s="1"/>
      <c r="AG242" s="1"/>
      <c r="AI242" s="1"/>
    </row>
    <row r="243" spans="2:35" ht="15.75" customHeight="1">
      <c r="B243" s="1"/>
      <c r="C243" s="1"/>
      <c r="D243" s="1"/>
      <c r="E243" s="1"/>
      <c r="F243" s="1"/>
      <c r="G243" s="1"/>
      <c r="H243" s="1"/>
      <c r="I243" s="1"/>
      <c r="J243" s="1"/>
      <c r="K243" s="1"/>
      <c r="L243" s="1"/>
      <c r="M243" s="1"/>
      <c r="N243" s="1"/>
      <c r="O243" s="1"/>
      <c r="P243" s="1"/>
      <c r="Q243" s="1"/>
      <c r="R243" s="1"/>
      <c r="S243" s="1"/>
      <c r="T243" s="1"/>
      <c r="U243" s="1"/>
      <c r="V243" s="1"/>
      <c r="W243" s="1"/>
      <c r="X243" s="1"/>
      <c r="Y243" s="1"/>
      <c r="AA243" s="1"/>
      <c r="AB243" s="1"/>
      <c r="AC243" s="1"/>
      <c r="AE243" s="1"/>
      <c r="AF243" s="1"/>
      <c r="AG243" s="1"/>
      <c r="AI243" s="1"/>
    </row>
    <row r="244" spans="2:35" ht="15.75" customHeight="1">
      <c r="B244" s="1"/>
      <c r="C244" s="1"/>
      <c r="D244" s="1"/>
      <c r="E244" s="1"/>
      <c r="F244" s="1"/>
      <c r="G244" s="1"/>
      <c r="H244" s="1"/>
      <c r="I244" s="1"/>
      <c r="J244" s="1"/>
      <c r="K244" s="1"/>
      <c r="L244" s="1"/>
      <c r="M244" s="1"/>
      <c r="N244" s="1"/>
      <c r="O244" s="1"/>
      <c r="P244" s="1"/>
      <c r="Q244" s="1"/>
      <c r="R244" s="1"/>
      <c r="S244" s="1"/>
      <c r="T244" s="1"/>
      <c r="U244" s="1"/>
      <c r="V244" s="1"/>
      <c r="W244" s="1"/>
      <c r="X244" s="1"/>
      <c r="Y244" s="1"/>
      <c r="AA244" s="1"/>
      <c r="AB244" s="1"/>
      <c r="AC244" s="1"/>
      <c r="AE244" s="1"/>
      <c r="AF244" s="1"/>
      <c r="AG244" s="1"/>
      <c r="AI244" s="1"/>
    </row>
    <row r="245" spans="2:35" ht="15.75" customHeight="1">
      <c r="B245" s="1"/>
      <c r="C245" s="1"/>
      <c r="D245" s="1"/>
      <c r="E245" s="1"/>
      <c r="F245" s="1"/>
      <c r="G245" s="1"/>
      <c r="H245" s="1"/>
      <c r="I245" s="1"/>
      <c r="J245" s="1"/>
      <c r="K245" s="1"/>
      <c r="L245" s="1"/>
      <c r="M245" s="1"/>
      <c r="N245" s="1"/>
      <c r="O245" s="1"/>
      <c r="P245" s="1"/>
      <c r="Q245" s="1"/>
      <c r="R245" s="1"/>
      <c r="S245" s="1"/>
      <c r="T245" s="1"/>
      <c r="U245" s="1"/>
      <c r="V245" s="1"/>
      <c r="W245" s="1"/>
      <c r="X245" s="1"/>
      <c r="Y245" s="1"/>
      <c r="AA245" s="1"/>
      <c r="AB245" s="1"/>
      <c r="AC245" s="1"/>
      <c r="AE245" s="1"/>
      <c r="AF245" s="1"/>
      <c r="AG245" s="1"/>
      <c r="AI245" s="1"/>
    </row>
    <row r="246" spans="2:35" ht="15.75" customHeight="1">
      <c r="B246" s="1"/>
      <c r="C246" s="1"/>
      <c r="D246" s="1"/>
      <c r="E246" s="1"/>
      <c r="F246" s="1"/>
      <c r="G246" s="1"/>
      <c r="H246" s="1"/>
      <c r="I246" s="1"/>
      <c r="J246" s="1"/>
      <c r="K246" s="1"/>
      <c r="L246" s="1"/>
      <c r="M246" s="1"/>
      <c r="N246" s="1"/>
      <c r="O246" s="1"/>
      <c r="P246" s="1"/>
      <c r="Q246" s="1"/>
      <c r="R246" s="1"/>
      <c r="S246" s="1"/>
      <c r="T246" s="1"/>
      <c r="U246" s="1"/>
      <c r="V246" s="1"/>
      <c r="W246" s="1"/>
      <c r="X246" s="1"/>
      <c r="Y246" s="1"/>
      <c r="AA246" s="1"/>
      <c r="AB246" s="1"/>
      <c r="AC246" s="1"/>
      <c r="AE246" s="1"/>
      <c r="AF246" s="1"/>
      <c r="AG246" s="1"/>
      <c r="AI246" s="1"/>
    </row>
    <row r="247" spans="2:35" ht="15.75" customHeight="1">
      <c r="B247" s="1"/>
      <c r="C247" s="1"/>
      <c r="D247" s="1"/>
      <c r="E247" s="1"/>
      <c r="F247" s="1"/>
      <c r="G247" s="1"/>
      <c r="H247" s="1"/>
      <c r="I247" s="1"/>
      <c r="J247" s="1"/>
      <c r="K247" s="1"/>
      <c r="L247" s="1"/>
      <c r="M247" s="1"/>
      <c r="N247" s="1"/>
      <c r="O247" s="1"/>
      <c r="P247" s="1"/>
      <c r="Q247" s="1"/>
      <c r="R247" s="1"/>
      <c r="S247" s="1"/>
      <c r="T247" s="1"/>
      <c r="U247" s="1"/>
      <c r="V247" s="1"/>
      <c r="W247" s="1"/>
      <c r="X247" s="1"/>
      <c r="Y247" s="1"/>
      <c r="AA247" s="1"/>
      <c r="AB247" s="1"/>
      <c r="AC247" s="1"/>
      <c r="AE247" s="1"/>
      <c r="AF247" s="1"/>
      <c r="AG247" s="1"/>
      <c r="AI247" s="1"/>
    </row>
    <row r="248" spans="2:35" ht="15.75" customHeight="1">
      <c r="B248" s="1"/>
      <c r="C248" s="1"/>
      <c r="D248" s="1"/>
      <c r="E248" s="1"/>
      <c r="F248" s="1"/>
      <c r="G248" s="1"/>
      <c r="H248" s="1"/>
      <c r="I248" s="1"/>
      <c r="J248" s="1"/>
      <c r="K248" s="1"/>
      <c r="L248" s="1"/>
      <c r="M248" s="1"/>
      <c r="N248" s="1"/>
      <c r="O248" s="1"/>
      <c r="P248" s="1"/>
      <c r="Q248" s="1"/>
      <c r="R248" s="1"/>
      <c r="S248" s="1"/>
      <c r="T248" s="1"/>
      <c r="U248" s="1"/>
      <c r="V248" s="1"/>
      <c r="W248" s="1"/>
      <c r="X248" s="1"/>
      <c r="Y248" s="1"/>
      <c r="AA248" s="1"/>
      <c r="AB248" s="1"/>
      <c r="AC248" s="1"/>
      <c r="AE248" s="1"/>
      <c r="AF248" s="1"/>
      <c r="AG248" s="1"/>
      <c r="AI248" s="1"/>
    </row>
    <row r="249" spans="2:35" ht="15.75" customHeight="1">
      <c r="B249" s="1"/>
      <c r="C249" s="1"/>
      <c r="D249" s="1"/>
      <c r="E249" s="1"/>
      <c r="F249" s="1"/>
      <c r="G249" s="1"/>
      <c r="H249" s="1"/>
      <c r="I249" s="1"/>
      <c r="J249" s="1"/>
      <c r="K249" s="1"/>
      <c r="L249" s="1"/>
      <c r="M249" s="1"/>
      <c r="N249" s="1"/>
      <c r="O249" s="1"/>
      <c r="P249" s="1"/>
      <c r="Q249" s="1"/>
      <c r="R249" s="1"/>
      <c r="S249" s="1"/>
      <c r="T249" s="1"/>
      <c r="U249" s="1"/>
      <c r="V249" s="1"/>
      <c r="W249" s="1"/>
      <c r="X249" s="1"/>
      <c r="Y249" s="1"/>
      <c r="AA249" s="1"/>
      <c r="AB249" s="1"/>
      <c r="AC249" s="1"/>
      <c r="AE249" s="1"/>
      <c r="AF249" s="1"/>
      <c r="AG249" s="1"/>
      <c r="AI249" s="1"/>
    </row>
    <row r="250" spans="2:35" ht="15.75" customHeight="1">
      <c r="B250" s="1"/>
      <c r="C250" s="1"/>
      <c r="D250" s="1"/>
      <c r="E250" s="1"/>
      <c r="F250" s="1"/>
      <c r="G250" s="1"/>
      <c r="H250" s="1"/>
      <c r="I250" s="1"/>
      <c r="J250" s="1"/>
      <c r="K250" s="1"/>
      <c r="L250" s="1"/>
      <c r="M250" s="1"/>
      <c r="N250" s="1"/>
      <c r="O250" s="1"/>
      <c r="P250" s="1"/>
      <c r="Q250" s="1"/>
      <c r="R250" s="1"/>
      <c r="S250" s="1"/>
      <c r="T250" s="1"/>
      <c r="U250" s="1"/>
      <c r="V250" s="1"/>
      <c r="W250" s="1"/>
      <c r="X250" s="1"/>
      <c r="Y250" s="1"/>
      <c r="AA250" s="1"/>
      <c r="AB250" s="1"/>
      <c r="AC250" s="1"/>
      <c r="AE250" s="1"/>
      <c r="AF250" s="1"/>
      <c r="AG250" s="1"/>
      <c r="AI250" s="1"/>
    </row>
    <row r="251" spans="2:35" ht="15.75" customHeight="1">
      <c r="B251" s="1"/>
      <c r="C251" s="1"/>
      <c r="D251" s="1"/>
      <c r="E251" s="1"/>
      <c r="F251" s="1"/>
      <c r="G251" s="1"/>
      <c r="H251" s="1"/>
      <c r="I251" s="1"/>
      <c r="J251" s="1"/>
      <c r="K251" s="1"/>
      <c r="L251" s="1"/>
      <c r="M251" s="1"/>
      <c r="N251" s="1"/>
      <c r="O251" s="1"/>
      <c r="P251" s="1"/>
      <c r="Q251" s="1"/>
      <c r="R251" s="1"/>
      <c r="S251" s="1"/>
      <c r="T251" s="1"/>
      <c r="U251" s="1"/>
      <c r="V251" s="1"/>
      <c r="W251" s="1"/>
      <c r="X251" s="1"/>
      <c r="Y251" s="1"/>
      <c r="AA251" s="1"/>
      <c r="AB251" s="1"/>
      <c r="AC251" s="1"/>
      <c r="AE251" s="1"/>
      <c r="AF251" s="1"/>
      <c r="AG251" s="1"/>
      <c r="AI251" s="1"/>
    </row>
    <row r="252" spans="2:35" ht="15.75" customHeight="1">
      <c r="B252" s="1"/>
      <c r="C252" s="1"/>
      <c r="D252" s="1"/>
      <c r="E252" s="1"/>
      <c r="F252" s="1"/>
      <c r="G252" s="1"/>
      <c r="H252" s="1"/>
      <c r="I252" s="1"/>
      <c r="J252" s="1"/>
      <c r="K252" s="1"/>
      <c r="L252" s="1"/>
      <c r="M252" s="1"/>
      <c r="N252" s="1"/>
      <c r="O252" s="1"/>
      <c r="P252" s="1"/>
      <c r="Q252" s="1"/>
      <c r="R252" s="1"/>
      <c r="S252" s="1"/>
      <c r="T252" s="1"/>
      <c r="U252" s="1"/>
      <c r="V252" s="1"/>
      <c r="W252" s="1"/>
      <c r="X252" s="1"/>
      <c r="Y252" s="1"/>
      <c r="AA252" s="1"/>
      <c r="AB252" s="1"/>
      <c r="AC252" s="1"/>
      <c r="AE252" s="1"/>
      <c r="AF252" s="1"/>
      <c r="AG252" s="1"/>
      <c r="AI252" s="1"/>
    </row>
    <row r="253" spans="2:35" ht="15.75" customHeight="1">
      <c r="B253" s="1"/>
      <c r="C253" s="1"/>
      <c r="D253" s="1"/>
      <c r="E253" s="1"/>
      <c r="F253" s="1"/>
      <c r="G253" s="1"/>
      <c r="H253" s="1"/>
      <c r="I253" s="1"/>
      <c r="J253" s="1"/>
      <c r="K253" s="1"/>
      <c r="L253" s="1"/>
      <c r="M253" s="1"/>
      <c r="N253" s="1"/>
      <c r="O253" s="1"/>
      <c r="P253" s="1"/>
      <c r="Q253" s="1"/>
      <c r="R253" s="1"/>
      <c r="S253" s="1"/>
      <c r="T253" s="1"/>
      <c r="U253" s="1"/>
      <c r="V253" s="1"/>
      <c r="W253" s="1"/>
      <c r="X253" s="1"/>
      <c r="Y253" s="1"/>
      <c r="AA253" s="1"/>
      <c r="AB253" s="1"/>
      <c r="AC253" s="1"/>
      <c r="AE253" s="1"/>
      <c r="AF253" s="1"/>
      <c r="AG253" s="1"/>
      <c r="AI253" s="1"/>
    </row>
    <row r="254" spans="2:35" ht="15.75" customHeight="1">
      <c r="B254" s="1"/>
      <c r="C254" s="1"/>
      <c r="D254" s="1"/>
      <c r="E254" s="1"/>
      <c r="F254" s="1"/>
      <c r="G254" s="1"/>
      <c r="H254" s="1"/>
      <c r="I254" s="1"/>
      <c r="J254" s="1"/>
      <c r="K254" s="1"/>
      <c r="L254" s="1"/>
      <c r="M254" s="1"/>
      <c r="N254" s="1"/>
      <c r="O254" s="1"/>
      <c r="P254" s="1"/>
      <c r="Q254" s="1"/>
      <c r="R254" s="1"/>
      <c r="S254" s="1"/>
      <c r="T254" s="1"/>
      <c r="U254" s="1"/>
      <c r="V254" s="1"/>
      <c r="W254" s="1"/>
      <c r="X254" s="1"/>
      <c r="Y254" s="1"/>
      <c r="AA254" s="1"/>
      <c r="AB254" s="1"/>
      <c r="AC254" s="1"/>
      <c r="AE254" s="1"/>
      <c r="AF254" s="1"/>
      <c r="AG254" s="1"/>
      <c r="AI254" s="1"/>
    </row>
    <row r="255" spans="2:35" ht="15.75" customHeight="1">
      <c r="B255" s="1"/>
      <c r="C255" s="1"/>
      <c r="D255" s="1"/>
      <c r="E255" s="1"/>
      <c r="F255" s="1"/>
      <c r="G255" s="1"/>
      <c r="H255" s="1"/>
      <c r="I255" s="1"/>
      <c r="J255" s="1"/>
      <c r="K255" s="1"/>
      <c r="L255" s="1"/>
      <c r="M255" s="1"/>
      <c r="N255" s="1"/>
      <c r="O255" s="1"/>
      <c r="P255" s="1"/>
      <c r="Q255" s="1"/>
      <c r="R255" s="1"/>
      <c r="S255" s="1"/>
      <c r="T255" s="1"/>
      <c r="U255" s="1"/>
      <c r="V255" s="1"/>
      <c r="W255" s="1"/>
      <c r="X255" s="1"/>
      <c r="Y255" s="1"/>
      <c r="AA255" s="1"/>
      <c r="AB255" s="1"/>
      <c r="AC255" s="1"/>
      <c r="AE255" s="1"/>
      <c r="AF255" s="1"/>
      <c r="AG255" s="1"/>
      <c r="AI255" s="1"/>
    </row>
    <row r="256" spans="2:35" ht="15.75" customHeight="1">
      <c r="B256" s="1"/>
      <c r="C256" s="1"/>
      <c r="D256" s="1"/>
      <c r="E256" s="1"/>
      <c r="F256" s="1"/>
      <c r="G256" s="1"/>
      <c r="H256" s="1"/>
      <c r="I256" s="1"/>
      <c r="J256" s="1"/>
      <c r="K256" s="1"/>
      <c r="L256" s="1"/>
      <c r="M256" s="1"/>
      <c r="N256" s="1"/>
      <c r="O256" s="1"/>
      <c r="P256" s="1"/>
      <c r="Q256" s="1"/>
      <c r="R256" s="1"/>
      <c r="S256" s="1"/>
      <c r="T256" s="1"/>
      <c r="U256" s="1"/>
      <c r="V256" s="1"/>
      <c r="W256" s="1"/>
      <c r="X256" s="1"/>
      <c r="Y256" s="1"/>
      <c r="AA256" s="1"/>
      <c r="AB256" s="1"/>
      <c r="AC256" s="1"/>
      <c r="AE256" s="1"/>
      <c r="AF256" s="1"/>
      <c r="AG256" s="1"/>
      <c r="AI256" s="1"/>
    </row>
    <row r="257" spans="2:35" ht="15.75" customHeight="1">
      <c r="B257" s="1"/>
      <c r="C257" s="1"/>
      <c r="D257" s="1"/>
      <c r="E257" s="1"/>
      <c r="F257" s="1"/>
      <c r="G257" s="1"/>
      <c r="H257" s="1"/>
      <c r="I257" s="1"/>
      <c r="J257" s="1"/>
      <c r="K257" s="1"/>
      <c r="L257" s="1"/>
      <c r="M257" s="1"/>
      <c r="N257" s="1"/>
      <c r="O257" s="1"/>
      <c r="P257" s="1"/>
      <c r="Q257" s="1"/>
      <c r="R257" s="1"/>
      <c r="S257" s="1"/>
      <c r="T257" s="1"/>
      <c r="U257" s="1"/>
      <c r="V257" s="1"/>
      <c r="W257" s="1"/>
      <c r="X257" s="1"/>
      <c r="Y257" s="1"/>
      <c r="AA257" s="1"/>
      <c r="AB257" s="1"/>
      <c r="AC257" s="1"/>
      <c r="AE257" s="1"/>
      <c r="AF257" s="1"/>
      <c r="AG257" s="1"/>
      <c r="AI257" s="1"/>
    </row>
    <row r="258" spans="2:35" ht="15.75" customHeight="1">
      <c r="B258" s="1"/>
      <c r="C258" s="1"/>
      <c r="D258" s="1"/>
      <c r="E258" s="1"/>
      <c r="F258" s="1"/>
      <c r="G258" s="1"/>
      <c r="H258" s="1"/>
      <c r="I258" s="1"/>
      <c r="J258" s="1"/>
      <c r="K258" s="1"/>
      <c r="L258" s="1"/>
      <c r="M258" s="1"/>
      <c r="N258" s="1"/>
      <c r="O258" s="1"/>
      <c r="P258" s="1"/>
      <c r="Q258" s="1"/>
      <c r="R258" s="1"/>
      <c r="S258" s="1"/>
      <c r="T258" s="1"/>
      <c r="U258" s="1"/>
      <c r="V258" s="1"/>
      <c r="W258" s="1"/>
      <c r="X258" s="1"/>
      <c r="Y258" s="1"/>
      <c r="AA258" s="1"/>
      <c r="AB258" s="1"/>
      <c r="AC258" s="1"/>
      <c r="AE258" s="1"/>
      <c r="AF258" s="1"/>
      <c r="AG258" s="1"/>
      <c r="AI258" s="1"/>
    </row>
    <row r="259" spans="2:35" ht="15.75" customHeight="1">
      <c r="B259" s="1"/>
      <c r="C259" s="1"/>
      <c r="D259" s="1"/>
      <c r="E259" s="1"/>
      <c r="F259" s="1"/>
      <c r="G259" s="1"/>
      <c r="H259" s="1"/>
      <c r="I259" s="1"/>
      <c r="J259" s="1"/>
      <c r="K259" s="1"/>
      <c r="L259" s="1"/>
      <c r="M259" s="1"/>
      <c r="N259" s="1"/>
      <c r="O259" s="1"/>
      <c r="P259" s="1"/>
      <c r="Q259" s="1"/>
      <c r="R259" s="1"/>
      <c r="S259" s="1"/>
      <c r="T259" s="1"/>
      <c r="U259" s="1"/>
      <c r="V259" s="1"/>
      <c r="W259" s="1"/>
      <c r="X259" s="1"/>
      <c r="Y259" s="1"/>
      <c r="AA259" s="1"/>
      <c r="AB259" s="1"/>
      <c r="AC259" s="1"/>
      <c r="AE259" s="1"/>
      <c r="AF259" s="1"/>
      <c r="AG259" s="1"/>
      <c r="AI259" s="1"/>
    </row>
    <row r="260" spans="2:35" ht="15.75" customHeight="1">
      <c r="B260" s="1"/>
      <c r="C260" s="1"/>
      <c r="D260" s="1"/>
      <c r="E260" s="1"/>
      <c r="F260" s="1"/>
      <c r="G260" s="1"/>
      <c r="H260" s="1"/>
      <c r="I260" s="1"/>
      <c r="J260" s="1"/>
      <c r="K260" s="1"/>
      <c r="L260" s="1"/>
      <c r="M260" s="1"/>
      <c r="N260" s="1"/>
      <c r="O260" s="1"/>
      <c r="P260" s="1"/>
      <c r="Q260" s="1"/>
      <c r="R260" s="1"/>
      <c r="S260" s="1"/>
      <c r="T260" s="1"/>
      <c r="U260" s="1"/>
      <c r="V260" s="1"/>
      <c r="W260" s="1"/>
      <c r="X260" s="1"/>
      <c r="Y260" s="1"/>
      <c r="AA260" s="1"/>
      <c r="AB260" s="1"/>
      <c r="AC260" s="1"/>
      <c r="AE260" s="1"/>
      <c r="AF260" s="1"/>
      <c r="AG260" s="1"/>
      <c r="AI260" s="1"/>
    </row>
    <row r="261" spans="2:35" ht="15.75" customHeight="1">
      <c r="B261" s="1"/>
      <c r="C261" s="1"/>
      <c r="D261" s="1"/>
      <c r="E261" s="1"/>
      <c r="F261" s="1"/>
      <c r="G261" s="1"/>
      <c r="H261" s="1"/>
      <c r="I261" s="1"/>
      <c r="J261" s="1"/>
      <c r="K261" s="1"/>
      <c r="L261" s="1"/>
      <c r="M261" s="1"/>
      <c r="N261" s="1"/>
      <c r="O261" s="1"/>
      <c r="P261" s="1"/>
      <c r="Q261" s="1"/>
      <c r="R261" s="1"/>
      <c r="S261" s="1"/>
      <c r="T261" s="1"/>
      <c r="U261" s="1"/>
      <c r="V261" s="1"/>
      <c r="W261" s="1"/>
      <c r="X261" s="1"/>
      <c r="Y261" s="1"/>
      <c r="AA261" s="1"/>
      <c r="AB261" s="1"/>
      <c r="AC261" s="1"/>
      <c r="AE261" s="1"/>
      <c r="AF261" s="1"/>
      <c r="AG261" s="1"/>
      <c r="AI261" s="1"/>
    </row>
    <row r="262" spans="2:35" ht="15.75" customHeight="1">
      <c r="B262" s="1"/>
      <c r="C262" s="1"/>
      <c r="D262" s="1"/>
      <c r="E262" s="1"/>
      <c r="F262" s="1"/>
      <c r="G262" s="1"/>
      <c r="H262" s="1"/>
      <c r="I262" s="1"/>
      <c r="J262" s="1"/>
      <c r="K262" s="1"/>
      <c r="L262" s="1"/>
      <c r="M262" s="1"/>
      <c r="N262" s="1"/>
      <c r="O262" s="1"/>
      <c r="P262" s="1"/>
      <c r="Q262" s="1"/>
      <c r="R262" s="1"/>
      <c r="S262" s="1"/>
      <c r="T262" s="1"/>
      <c r="U262" s="1"/>
      <c r="V262" s="1"/>
      <c r="W262" s="1"/>
      <c r="X262" s="1"/>
      <c r="Y262" s="1"/>
      <c r="AA262" s="1"/>
      <c r="AB262" s="1"/>
      <c r="AC262" s="1"/>
      <c r="AE262" s="1"/>
      <c r="AF262" s="1"/>
      <c r="AG262" s="1"/>
      <c r="AI262" s="1"/>
    </row>
    <row r="263" spans="2:35" ht="15.75" customHeight="1">
      <c r="B263" s="1"/>
      <c r="C263" s="1"/>
      <c r="D263" s="1"/>
      <c r="E263" s="1"/>
      <c r="F263" s="1"/>
      <c r="G263" s="1"/>
      <c r="H263" s="1"/>
      <c r="I263" s="1"/>
      <c r="J263" s="1"/>
      <c r="K263" s="1"/>
      <c r="L263" s="1"/>
      <c r="M263" s="1"/>
      <c r="N263" s="1"/>
      <c r="O263" s="1"/>
      <c r="P263" s="1"/>
      <c r="Q263" s="1"/>
      <c r="R263" s="1"/>
      <c r="S263" s="1"/>
      <c r="T263" s="1"/>
      <c r="U263" s="1"/>
      <c r="V263" s="1"/>
      <c r="W263" s="1"/>
      <c r="X263" s="1"/>
      <c r="Y263" s="1"/>
      <c r="AA263" s="1"/>
      <c r="AB263" s="1"/>
      <c r="AC263" s="1"/>
      <c r="AE263" s="1"/>
      <c r="AF263" s="1"/>
      <c r="AG263" s="1"/>
      <c r="AI263" s="1"/>
    </row>
    <row r="264" spans="2:35" ht="15.75" customHeight="1">
      <c r="B264" s="1"/>
      <c r="C264" s="1"/>
      <c r="D264" s="1"/>
      <c r="E264" s="1"/>
      <c r="F264" s="1"/>
      <c r="G264" s="1"/>
      <c r="H264" s="1"/>
      <c r="I264" s="1"/>
      <c r="J264" s="1"/>
      <c r="K264" s="1"/>
      <c r="L264" s="1"/>
      <c r="M264" s="1"/>
      <c r="N264" s="1"/>
      <c r="O264" s="1"/>
      <c r="P264" s="1"/>
      <c r="Q264" s="1"/>
      <c r="R264" s="1"/>
      <c r="S264" s="1"/>
      <c r="T264" s="1"/>
      <c r="U264" s="1"/>
      <c r="V264" s="1"/>
      <c r="W264" s="1"/>
      <c r="X264" s="1"/>
      <c r="Y264" s="1"/>
      <c r="AA264" s="1"/>
      <c r="AB264" s="1"/>
      <c r="AC264" s="1"/>
      <c r="AE264" s="1"/>
      <c r="AF264" s="1"/>
      <c r="AG264" s="1"/>
      <c r="AI264" s="1"/>
    </row>
    <row r="265" spans="2:35" ht="15.75" customHeight="1">
      <c r="B265" s="1"/>
      <c r="C265" s="1"/>
      <c r="D265" s="1"/>
      <c r="E265" s="1"/>
      <c r="F265" s="1"/>
      <c r="G265" s="1"/>
      <c r="H265" s="1"/>
      <c r="I265" s="1"/>
      <c r="J265" s="1"/>
      <c r="K265" s="1"/>
      <c r="L265" s="1"/>
      <c r="M265" s="1"/>
      <c r="N265" s="1"/>
      <c r="O265" s="1"/>
      <c r="P265" s="1"/>
      <c r="Q265" s="1"/>
      <c r="R265" s="1"/>
      <c r="S265" s="1"/>
      <c r="T265" s="1"/>
      <c r="U265" s="1"/>
      <c r="V265" s="1"/>
      <c r="W265" s="1"/>
      <c r="X265" s="1"/>
      <c r="Y265" s="1"/>
      <c r="AA265" s="1"/>
      <c r="AB265" s="1"/>
      <c r="AC265" s="1"/>
      <c r="AE265" s="1"/>
      <c r="AF265" s="1"/>
      <c r="AG265" s="1"/>
      <c r="AI265" s="1"/>
    </row>
    <row r="266" spans="2:35" ht="15.75" customHeight="1">
      <c r="B266" s="1"/>
      <c r="C266" s="1"/>
      <c r="D266" s="1"/>
      <c r="E266" s="1"/>
      <c r="F266" s="1"/>
      <c r="G266" s="1"/>
      <c r="H266" s="1"/>
      <c r="I266" s="1"/>
      <c r="J266" s="1"/>
      <c r="K266" s="1"/>
      <c r="L266" s="1"/>
      <c r="M266" s="1"/>
      <c r="N266" s="1"/>
      <c r="O266" s="1"/>
      <c r="P266" s="1"/>
      <c r="Q266" s="1"/>
      <c r="R266" s="1"/>
      <c r="S266" s="1"/>
      <c r="T266" s="1"/>
      <c r="U266" s="1"/>
      <c r="V266" s="1"/>
      <c r="W266" s="1"/>
      <c r="X266" s="1"/>
      <c r="Y266" s="1"/>
      <c r="AA266" s="1"/>
      <c r="AB266" s="1"/>
      <c r="AC266" s="1"/>
      <c r="AE266" s="1"/>
      <c r="AF266" s="1"/>
      <c r="AG266" s="1"/>
      <c r="AI266" s="1"/>
    </row>
    <row r="267" spans="2:35" ht="15.75" customHeight="1">
      <c r="B267" s="1"/>
      <c r="C267" s="1"/>
      <c r="D267" s="1"/>
      <c r="E267" s="1"/>
      <c r="F267" s="1"/>
      <c r="G267" s="1"/>
      <c r="H267" s="1"/>
      <c r="I267" s="1"/>
      <c r="J267" s="1"/>
      <c r="K267" s="1"/>
      <c r="L267" s="1"/>
      <c r="M267" s="1"/>
      <c r="N267" s="1"/>
      <c r="O267" s="1"/>
      <c r="P267" s="1"/>
      <c r="Q267" s="1"/>
      <c r="R267" s="1"/>
      <c r="S267" s="1"/>
      <c r="T267" s="1"/>
      <c r="U267" s="1"/>
      <c r="V267" s="1"/>
      <c r="W267" s="1"/>
      <c r="X267" s="1"/>
      <c r="Y267" s="1"/>
      <c r="AA267" s="1"/>
      <c r="AB267" s="1"/>
      <c r="AC267" s="1"/>
      <c r="AE267" s="1"/>
      <c r="AF267" s="1"/>
      <c r="AG267" s="1"/>
      <c r="AI267" s="1"/>
    </row>
    <row r="268" spans="2:35" ht="15.75" customHeight="1">
      <c r="B268" s="1"/>
      <c r="C268" s="1"/>
      <c r="D268" s="1"/>
      <c r="E268" s="1"/>
      <c r="F268" s="1"/>
      <c r="G268" s="1"/>
      <c r="H268" s="1"/>
      <c r="I268" s="1"/>
      <c r="J268" s="1"/>
      <c r="K268" s="1"/>
      <c r="L268" s="1"/>
      <c r="M268" s="1"/>
      <c r="N268" s="1"/>
      <c r="O268" s="1"/>
      <c r="P268" s="1"/>
      <c r="Q268" s="1"/>
      <c r="R268" s="1"/>
      <c r="S268" s="1"/>
      <c r="T268" s="1"/>
      <c r="U268" s="1"/>
      <c r="V268" s="1"/>
      <c r="W268" s="1"/>
      <c r="X268" s="1"/>
      <c r="Y268" s="1"/>
      <c r="AA268" s="1"/>
      <c r="AB268" s="1"/>
      <c r="AC268" s="1"/>
      <c r="AE268" s="1"/>
      <c r="AF268" s="1"/>
      <c r="AG268" s="1"/>
      <c r="AI268" s="1"/>
    </row>
    <row r="269" spans="2:35" ht="15.75" customHeight="1">
      <c r="B269" s="1"/>
      <c r="C269" s="1"/>
      <c r="D269" s="1"/>
      <c r="E269" s="1"/>
      <c r="F269" s="1"/>
      <c r="G269" s="1"/>
      <c r="H269" s="1"/>
      <c r="I269" s="1"/>
      <c r="J269" s="1"/>
      <c r="K269" s="1"/>
      <c r="L269" s="1"/>
      <c r="M269" s="1"/>
      <c r="N269" s="1"/>
      <c r="O269" s="1"/>
      <c r="P269" s="1"/>
      <c r="Q269" s="1"/>
      <c r="R269" s="1"/>
      <c r="S269" s="1"/>
      <c r="T269" s="1"/>
      <c r="U269" s="1"/>
      <c r="V269" s="1"/>
      <c r="W269" s="1"/>
      <c r="X269" s="1"/>
      <c r="Y269" s="1"/>
      <c r="AA269" s="1"/>
      <c r="AB269" s="1"/>
      <c r="AC269" s="1"/>
      <c r="AE269" s="1"/>
      <c r="AF269" s="1"/>
      <c r="AG269" s="1"/>
      <c r="AI269" s="1"/>
    </row>
    <row r="270" spans="2:35" ht="15.75" customHeight="1">
      <c r="B270" s="1"/>
      <c r="C270" s="1"/>
      <c r="D270" s="1"/>
      <c r="E270" s="1"/>
      <c r="F270" s="1"/>
      <c r="G270" s="1"/>
      <c r="H270" s="1"/>
      <c r="I270" s="1"/>
      <c r="J270" s="1"/>
      <c r="K270" s="1"/>
      <c r="L270" s="1"/>
      <c r="M270" s="1"/>
      <c r="N270" s="1"/>
      <c r="O270" s="1"/>
      <c r="P270" s="1"/>
      <c r="Q270" s="1"/>
      <c r="R270" s="1"/>
      <c r="S270" s="1"/>
      <c r="T270" s="1"/>
      <c r="U270" s="1"/>
      <c r="V270" s="1"/>
      <c r="W270" s="1"/>
      <c r="X270" s="1"/>
      <c r="Y270" s="1"/>
      <c r="AA270" s="1"/>
      <c r="AB270" s="1"/>
      <c r="AC270" s="1"/>
      <c r="AE270" s="1"/>
      <c r="AF270" s="1"/>
      <c r="AG270" s="1"/>
      <c r="AI270" s="1"/>
    </row>
    <row r="271" spans="2:35" ht="15.75" customHeight="1">
      <c r="B271" s="1"/>
      <c r="C271" s="1"/>
      <c r="D271" s="1"/>
      <c r="E271" s="1"/>
      <c r="F271" s="1"/>
      <c r="G271" s="1"/>
      <c r="H271" s="1"/>
      <c r="I271" s="1"/>
      <c r="J271" s="1"/>
      <c r="K271" s="1"/>
      <c r="L271" s="1"/>
      <c r="M271" s="1"/>
      <c r="N271" s="1"/>
      <c r="O271" s="1"/>
      <c r="P271" s="1"/>
      <c r="Q271" s="1"/>
      <c r="R271" s="1"/>
      <c r="S271" s="1"/>
      <c r="T271" s="1"/>
      <c r="U271" s="1"/>
      <c r="V271" s="1"/>
      <c r="W271" s="1"/>
      <c r="X271" s="1"/>
      <c r="Y271" s="1"/>
      <c r="AA271" s="1"/>
      <c r="AB271" s="1"/>
      <c r="AC271" s="1"/>
      <c r="AE271" s="1"/>
      <c r="AF271" s="1"/>
      <c r="AG271" s="1"/>
      <c r="AI271" s="1"/>
    </row>
    <row r="272" spans="2:35" ht="15.75" customHeight="1">
      <c r="B272" s="1"/>
      <c r="C272" s="1"/>
      <c r="D272" s="1"/>
      <c r="E272" s="1"/>
      <c r="F272" s="1"/>
      <c r="G272" s="1"/>
      <c r="H272" s="1"/>
      <c r="I272" s="1"/>
      <c r="J272" s="1"/>
      <c r="K272" s="1"/>
      <c r="L272" s="1"/>
      <c r="M272" s="1"/>
      <c r="N272" s="1"/>
      <c r="O272" s="1"/>
      <c r="P272" s="1"/>
      <c r="Q272" s="1"/>
      <c r="R272" s="1"/>
      <c r="S272" s="1"/>
      <c r="T272" s="1"/>
      <c r="U272" s="1"/>
      <c r="V272" s="1"/>
      <c r="W272" s="1"/>
      <c r="X272" s="1"/>
      <c r="Y272" s="1"/>
      <c r="AA272" s="1"/>
      <c r="AB272" s="1"/>
      <c r="AC272" s="1"/>
      <c r="AE272" s="1"/>
      <c r="AF272" s="1"/>
      <c r="AG272" s="1"/>
      <c r="AI272" s="1"/>
    </row>
    <row r="273" spans="2:35" ht="15.75" customHeight="1">
      <c r="B273" s="1"/>
      <c r="C273" s="1"/>
      <c r="D273" s="1"/>
      <c r="E273" s="1"/>
      <c r="F273" s="1"/>
      <c r="G273" s="1"/>
      <c r="H273" s="1"/>
      <c r="I273" s="1"/>
      <c r="J273" s="1"/>
      <c r="K273" s="1"/>
      <c r="L273" s="1"/>
      <c r="M273" s="1"/>
      <c r="N273" s="1"/>
      <c r="O273" s="1"/>
      <c r="P273" s="1"/>
      <c r="Q273" s="1"/>
      <c r="R273" s="1"/>
      <c r="S273" s="1"/>
      <c r="T273" s="1"/>
      <c r="U273" s="1"/>
      <c r="V273" s="1"/>
      <c r="W273" s="1"/>
      <c r="X273" s="1"/>
      <c r="Y273" s="1"/>
      <c r="AA273" s="1"/>
      <c r="AB273" s="1"/>
      <c r="AC273" s="1"/>
      <c r="AE273" s="1"/>
      <c r="AF273" s="1"/>
      <c r="AG273" s="1"/>
      <c r="AI273" s="1"/>
    </row>
    <row r="274" spans="2:35" ht="15.75" customHeight="1">
      <c r="B274" s="1"/>
      <c r="C274" s="1"/>
      <c r="D274" s="1"/>
      <c r="E274" s="1"/>
      <c r="F274" s="1"/>
      <c r="G274" s="1"/>
      <c r="H274" s="1"/>
      <c r="I274" s="1"/>
      <c r="J274" s="1"/>
      <c r="K274" s="1"/>
      <c r="L274" s="1"/>
      <c r="M274" s="1"/>
      <c r="N274" s="1"/>
      <c r="O274" s="1"/>
      <c r="P274" s="1"/>
      <c r="Q274" s="1"/>
      <c r="R274" s="1"/>
      <c r="S274" s="1"/>
      <c r="T274" s="1"/>
      <c r="U274" s="1"/>
      <c r="V274" s="1"/>
      <c r="W274" s="1"/>
      <c r="X274" s="1"/>
      <c r="Y274" s="1"/>
      <c r="AA274" s="1"/>
      <c r="AB274" s="1"/>
      <c r="AC274" s="1"/>
      <c r="AE274" s="1"/>
      <c r="AF274" s="1"/>
      <c r="AG274" s="1"/>
      <c r="AI274" s="1"/>
    </row>
    <row r="275" spans="2:35" ht="15.75" customHeight="1">
      <c r="B275" s="1"/>
      <c r="C275" s="1"/>
      <c r="D275" s="1"/>
      <c r="E275" s="1"/>
      <c r="F275" s="1"/>
      <c r="G275" s="1"/>
      <c r="H275" s="1"/>
      <c r="I275" s="1"/>
      <c r="J275" s="1"/>
      <c r="K275" s="1"/>
      <c r="L275" s="1"/>
      <c r="M275" s="1"/>
      <c r="N275" s="1"/>
      <c r="O275" s="1"/>
      <c r="P275" s="1"/>
      <c r="Q275" s="1"/>
      <c r="R275" s="1"/>
      <c r="S275" s="1"/>
      <c r="T275" s="1"/>
      <c r="U275" s="1"/>
      <c r="V275" s="1"/>
      <c r="W275" s="1"/>
      <c r="X275" s="1"/>
      <c r="Y275" s="1"/>
      <c r="AA275" s="1"/>
      <c r="AB275" s="1"/>
      <c r="AC275" s="1"/>
      <c r="AE275" s="1"/>
      <c r="AF275" s="1"/>
      <c r="AG275" s="1"/>
      <c r="AI275" s="1"/>
    </row>
    <row r="276" spans="2:35" ht="15.75" customHeight="1">
      <c r="B276" s="1"/>
      <c r="C276" s="1"/>
      <c r="D276" s="1"/>
      <c r="E276" s="1"/>
      <c r="F276" s="1"/>
      <c r="G276" s="1"/>
      <c r="H276" s="1"/>
      <c r="I276" s="1"/>
      <c r="J276" s="1"/>
      <c r="K276" s="1"/>
      <c r="L276" s="1"/>
      <c r="M276" s="1"/>
      <c r="N276" s="1"/>
      <c r="O276" s="1"/>
      <c r="P276" s="1"/>
      <c r="Q276" s="1"/>
      <c r="R276" s="1"/>
      <c r="S276" s="1"/>
      <c r="T276" s="1"/>
      <c r="U276" s="1"/>
      <c r="V276" s="1"/>
      <c r="W276" s="1"/>
      <c r="X276" s="1"/>
      <c r="Y276" s="1"/>
      <c r="AA276" s="1"/>
      <c r="AB276" s="1"/>
      <c r="AC276" s="1"/>
      <c r="AE276" s="1"/>
      <c r="AF276" s="1"/>
      <c r="AG276" s="1"/>
      <c r="AI276" s="1"/>
    </row>
    <row r="277" spans="2:35" ht="15.75" customHeight="1">
      <c r="B277" s="1"/>
      <c r="C277" s="1"/>
      <c r="D277" s="1"/>
      <c r="E277" s="1"/>
      <c r="F277" s="1"/>
      <c r="G277" s="1"/>
      <c r="H277" s="1"/>
      <c r="I277" s="1"/>
      <c r="J277" s="1"/>
      <c r="K277" s="1"/>
      <c r="L277" s="1"/>
      <c r="M277" s="1"/>
      <c r="N277" s="1"/>
      <c r="O277" s="1"/>
      <c r="P277" s="1"/>
      <c r="Q277" s="1"/>
      <c r="R277" s="1"/>
      <c r="S277" s="1"/>
      <c r="T277" s="1"/>
      <c r="U277" s="1"/>
      <c r="V277" s="1"/>
      <c r="W277" s="1"/>
      <c r="X277" s="1"/>
      <c r="Y277" s="1"/>
      <c r="AA277" s="1"/>
      <c r="AB277" s="1"/>
      <c r="AC277" s="1"/>
      <c r="AE277" s="1"/>
      <c r="AF277" s="1"/>
      <c r="AG277" s="1"/>
      <c r="AI277" s="1"/>
    </row>
    <row r="278" spans="2:35" ht="15.75" customHeight="1">
      <c r="B278" s="1"/>
      <c r="C278" s="1"/>
      <c r="D278" s="1"/>
      <c r="E278" s="1"/>
      <c r="F278" s="1"/>
      <c r="G278" s="1"/>
      <c r="H278" s="1"/>
      <c r="I278" s="1"/>
      <c r="J278" s="1"/>
      <c r="K278" s="1"/>
      <c r="L278" s="1"/>
      <c r="M278" s="1"/>
      <c r="N278" s="1"/>
      <c r="O278" s="1"/>
      <c r="P278" s="1"/>
      <c r="Q278" s="1"/>
      <c r="R278" s="1"/>
      <c r="S278" s="1"/>
      <c r="T278" s="1"/>
      <c r="U278" s="1"/>
      <c r="V278" s="1"/>
      <c r="W278" s="1"/>
      <c r="X278" s="1"/>
      <c r="Y278" s="1"/>
      <c r="AA278" s="1"/>
      <c r="AB278" s="1"/>
      <c r="AC278" s="1"/>
      <c r="AE278" s="1"/>
      <c r="AF278" s="1"/>
      <c r="AG278" s="1"/>
      <c r="AI278" s="1"/>
    </row>
    <row r="279" spans="2:35" ht="15.75" customHeight="1">
      <c r="B279" s="1"/>
      <c r="C279" s="1"/>
      <c r="D279" s="1"/>
      <c r="E279" s="1"/>
      <c r="F279" s="1"/>
      <c r="G279" s="1"/>
      <c r="H279" s="1"/>
      <c r="I279" s="1"/>
      <c r="J279" s="1"/>
      <c r="K279" s="1"/>
      <c r="L279" s="1"/>
      <c r="M279" s="1"/>
      <c r="N279" s="1"/>
      <c r="O279" s="1"/>
      <c r="P279" s="1"/>
      <c r="Q279" s="1"/>
      <c r="R279" s="1"/>
      <c r="S279" s="1"/>
      <c r="T279" s="1"/>
      <c r="U279" s="1"/>
      <c r="V279" s="1"/>
      <c r="W279" s="1"/>
      <c r="X279" s="1"/>
      <c r="Y279" s="1"/>
      <c r="AA279" s="1"/>
      <c r="AB279" s="1"/>
      <c r="AC279" s="1"/>
      <c r="AE279" s="1"/>
      <c r="AF279" s="1"/>
      <c r="AG279" s="1"/>
      <c r="AI279" s="1"/>
    </row>
    <row r="280" spans="2:35" ht="15.75" customHeight="1">
      <c r="B280" s="1"/>
      <c r="C280" s="1"/>
      <c r="D280" s="1"/>
      <c r="E280" s="1"/>
      <c r="F280" s="1"/>
      <c r="G280" s="1"/>
      <c r="H280" s="1"/>
      <c r="I280" s="1"/>
      <c r="J280" s="1"/>
      <c r="K280" s="1"/>
      <c r="L280" s="1"/>
      <c r="M280" s="1"/>
      <c r="N280" s="1"/>
      <c r="O280" s="1"/>
      <c r="P280" s="1"/>
      <c r="Q280" s="1"/>
      <c r="R280" s="1"/>
      <c r="S280" s="1"/>
      <c r="T280" s="1"/>
      <c r="U280" s="1"/>
      <c r="V280" s="1"/>
      <c r="W280" s="1"/>
      <c r="X280" s="1"/>
      <c r="Y280" s="1"/>
      <c r="AA280" s="1"/>
      <c r="AB280" s="1"/>
      <c r="AC280" s="1"/>
      <c r="AE280" s="1"/>
      <c r="AF280" s="1"/>
      <c r="AG280" s="1"/>
      <c r="AI280" s="1"/>
    </row>
    <row r="281" spans="2:35" ht="15.75" customHeight="1">
      <c r="B281" s="1"/>
      <c r="C281" s="1"/>
      <c r="D281" s="1"/>
      <c r="E281" s="1"/>
      <c r="F281" s="1"/>
      <c r="G281" s="1"/>
      <c r="H281" s="1"/>
      <c r="I281" s="1"/>
      <c r="J281" s="1"/>
      <c r="K281" s="1"/>
      <c r="L281" s="1"/>
      <c r="M281" s="1"/>
      <c r="N281" s="1"/>
      <c r="O281" s="1"/>
      <c r="P281" s="1"/>
      <c r="Q281" s="1"/>
      <c r="R281" s="1"/>
      <c r="S281" s="1"/>
      <c r="T281" s="1"/>
      <c r="U281" s="1"/>
      <c r="V281" s="1"/>
      <c r="W281" s="1"/>
      <c r="X281" s="1"/>
      <c r="Y281" s="1"/>
      <c r="AA281" s="1"/>
      <c r="AB281" s="1"/>
      <c r="AC281" s="1"/>
      <c r="AE281" s="1"/>
      <c r="AF281" s="1"/>
      <c r="AG281" s="1"/>
      <c r="AI281" s="1"/>
    </row>
    <row r="282" spans="2:35" ht="15.75" customHeight="1">
      <c r="B282" s="1"/>
      <c r="C282" s="1"/>
      <c r="D282" s="1"/>
      <c r="E282" s="1"/>
      <c r="F282" s="1"/>
      <c r="G282" s="1"/>
      <c r="H282" s="1"/>
      <c r="I282" s="1"/>
      <c r="J282" s="1"/>
      <c r="K282" s="1"/>
      <c r="L282" s="1"/>
      <c r="M282" s="1"/>
      <c r="N282" s="1"/>
      <c r="O282" s="1"/>
      <c r="P282" s="1"/>
      <c r="Q282" s="1"/>
      <c r="R282" s="1"/>
      <c r="S282" s="1"/>
      <c r="T282" s="1"/>
      <c r="U282" s="1"/>
      <c r="V282" s="1"/>
      <c r="W282" s="1"/>
      <c r="X282" s="1"/>
      <c r="Y282" s="1"/>
      <c r="AA282" s="1"/>
      <c r="AB282" s="1"/>
      <c r="AC282" s="1"/>
      <c r="AE282" s="1"/>
      <c r="AF282" s="1"/>
      <c r="AG282" s="1"/>
      <c r="AI282" s="1"/>
    </row>
    <row r="283" spans="2:35" ht="15.75" customHeight="1">
      <c r="B283" s="1"/>
      <c r="C283" s="1"/>
      <c r="D283" s="1"/>
      <c r="E283" s="1"/>
      <c r="F283" s="1"/>
      <c r="G283" s="1"/>
      <c r="H283" s="1"/>
      <c r="I283" s="1"/>
      <c r="J283" s="1"/>
      <c r="K283" s="1"/>
      <c r="L283" s="1"/>
      <c r="M283" s="1"/>
      <c r="N283" s="1"/>
      <c r="O283" s="1"/>
      <c r="P283" s="1"/>
      <c r="Q283" s="1"/>
      <c r="R283" s="1"/>
      <c r="S283" s="1"/>
      <c r="T283" s="1"/>
      <c r="U283" s="1"/>
      <c r="V283" s="1"/>
      <c r="W283" s="1"/>
      <c r="X283" s="1"/>
      <c r="Y283" s="1"/>
      <c r="AA283" s="1"/>
      <c r="AB283" s="1"/>
      <c r="AC283" s="1"/>
      <c r="AE283" s="1"/>
      <c r="AF283" s="1"/>
      <c r="AG283" s="1"/>
      <c r="AI283" s="1"/>
    </row>
    <row r="284" spans="2:35" ht="15.75" customHeight="1">
      <c r="B284" s="1"/>
      <c r="C284" s="1"/>
      <c r="D284" s="1"/>
      <c r="E284" s="1"/>
      <c r="F284" s="1"/>
      <c r="G284" s="1"/>
      <c r="H284" s="1"/>
      <c r="I284" s="1"/>
      <c r="J284" s="1"/>
      <c r="K284" s="1"/>
      <c r="L284" s="1"/>
      <c r="M284" s="1"/>
      <c r="N284" s="1"/>
      <c r="O284" s="1"/>
      <c r="P284" s="1"/>
      <c r="Q284" s="1"/>
      <c r="R284" s="1"/>
      <c r="S284" s="1"/>
      <c r="T284" s="1"/>
      <c r="U284" s="1"/>
      <c r="V284" s="1"/>
      <c r="W284" s="1"/>
      <c r="X284" s="1"/>
      <c r="Y284" s="1"/>
      <c r="AA284" s="1"/>
      <c r="AB284" s="1"/>
      <c r="AC284" s="1"/>
      <c r="AE284" s="1"/>
      <c r="AF284" s="1"/>
      <c r="AG284" s="1"/>
      <c r="AI284" s="1"/>
    </row>
    <row r="285" spans="2:35" ht="15.75" customHeight="1">
      <c r="B285" s="1"/>
      <c r="C285" s="1"/>
      <c r="D285" s="1"/>
      <c r="E285" s="1"/>
      <c r="F285" s="1"/>
      <c r="G285" s="1"/>
      <c r="H285" s="1"/>
      <c r="I285" s="1"/>
      <c r="J285" s="1"/>
      <c r="K285" s="1"/>
      <c r="L285" s="1"/>
      <c r="M285" s="1"/>
      <c r="N285" s="1"/>
      <c r="O285" s="1"/>
      <c r="P285" s="1"/>
      <c r="Q285" s="1"/>
      <c r="R285" s="1"/>
      <c r="S285" s="1"/>
      <c r="T285" s="1"/>
      <c r="U285" s="1"/>
      <c r="V285" s="1"/>
      <c r="W285" s="1"/>
      <c r="X285" s="1"/>
      <c r="Y285" s="1"/>
      <c r="AA285" s="1"/>
      <c r="AB285" s="1"/>
      <c r="AC285" s="1"/>
      <c r="AE285" s="1"/>
      <c r="AF285" s="1"/>
      <c r="AG285" s="1"/>
      <c r="AI285" s="1"/>
    </row>
    <row r="286" spans="2:35" ht="15.75" customHeight="1">
      <c r="B286" s="1"/>
      <c r="C286" s="1"/>
      <c r="D286" s="1"/>
      <c r="E286" s="1"/>
      <c r="F286" s="1"/>
      <c r="G286" s="1"/>
      <c r="H286" s="1"/>
      <c r="I286" s="1"/>
      <c r="J286" s="1"/>
      <c r="K286" s="1"/>
      <c r="L286" s="1"/>
      <c r="M286" s="1"/>
      <c r="N286" s="1"/>
      <c r="O286" s="1"/>
      <c r="P286" s="1"/>
      <c r="Q286" s="1"/>
      <c r="R286" s="1"/>
      <c r="S286" s="1"/>
      <c r="T286" s="1"/>
      <c r="U286" s="1"/>
      <c r="V286" s="1"/>
      <c r="W286" s="1"/>
      <c r="X286" s="1"/>
      <c r="Y286" s="1"/>
      <c r="AA286" s="1"/>
      <c r="AB286" s="1"/>
      <c r="AC286" s="1"/>
      <c r="AE286" s="1"/>
      <c r="AF286" s="1"/>
      <c r="AG286" s="1"/>
      <c r="AI286" s="1"/>
    </row>
    <row r="287" spans="2:35" ht="15.75" customHeight="1">
      <c r="B287" s="1"/>
      <c r="C287" s="1"/>
      <c r="D287" s="1"/>
      <c r="E287" s="1"/>
      <c r="F287" s="1"/>
      <c r="G287" s="1"/>
      <c r="H287" s="1"/>
      <c r="I287" s="1"/>
      <c r="J287" s="1"/>
      <c r="K287" s="1"/>
      <c r="L287" s="1"/>
      <c r="M287" s="1"/>
      <c r="N287" s="1"/>
      <c r="O287" s="1"/>
      <c r="P287" s="1"/>
      <c r="Q287" s="1"/>
      <c r="R287" s="1"/>
      <c r="S287" s="1"/>
      <c r="T287" s="1"/>
      <c r="U287" s="1"/>
      <c r="V287" s="1"/>
      <c r="W287" s="1"/>
      <c r="X287" s="1"/>
      <c r="Y287" s="1"/>
      <c r="AA287" s="1"/>
      <c r="AB287" s="1"/>
      <c r="AC287" s="1"/>
      <c r="AE287" s="1"/>
      <c r="AF287" s="1"/>
      <c r="AG287" s="1"/>
      <c r="AI287" s="1"/>
    </row>
    <row r="288" spans="2:35" ht="15.75" customHeight="1">
      <c r="B288" s="1"/>
      <c r="C288" s="1"/>
      <c r="D288" s="1"/>
      <c r="E288" s="1"/>
      <c r="F288" s="1"/>
      <c r="G288" s="1"/>
      <c r="H288" s="1"/>
      <c r="I288" s="1"/>
      <c r="J288" s="1"/>
      <c r="K288" s="1"/>
      <c r="L288" s="1"/>
      <c r="M288" s="1"/>
      <c r="N288" s="1"/>
      <c r="O288" s="1"/>
      <c r="P288" s="1"/>
      <c r="Q288" s="1"/>
      <c r="R288" s="1"/>
      <c r="S288" s="1"/>
      <c r="T288" s="1"/>
      <c r="U288" s="1"/>
      <c r="V288" s="1"/>
      <c r="W288" s="1"/>
      <c r="X288" s="1"/>
      <c r="Y288" s="1"/>
      <c r="AA288" s="1"/>
      <c r="AB288" s="1"/>
      <c r="AC288" s="1"/>
      <c r="AE288" s="1"/>
      <c r="AF288" s="1"/>
      <c r="AG288" s="1"/>
      <c r="AI288" s="1"/>
    </row>
    <row r="289" spans="2:35" ht="15.75" customHeight="1">
      <c r="B289" s="1"/>
      <c r="C289" s="1"/>
      <c r="D289" s="1"/>
      <c r="E289" s="1"/>
      <c r="F289" s="1"/>
      <c r="G289" s="1"/>
      <c r="H289" s="1"/>
      <c r="I289" s="1"/>
      <c r="J289" s="1"/>
      <c r="K289" s="1"/>
      <c r="L289" s="1"/>
      <c r="M289" s="1"/>
      <c r="N289" s="1"/>
      <c r="O289" s="1"/>
      <c r="P289" s="1"/>
      <c r="Q289" s="1"/>
      <c r="R289" s="1"/>
      <c r="S289" s="1"/>
      <c r="T289" s="1"/>
      <c r="U289" s="1"/>
      <c r="V289" s="1"/>
      <c r="W289" s="1"/>
      <c r="X289" s="1"/>
      <c r="Y289" s="1"/>
      <c r="AA289" s="1"/>
      <c r="AB289" s="1"/>
      <c r="AC289" s="1"/>
      <c r="AE289" s="1"/>
      <c r="AF289" s="1"/>
      <c r="AG289" s="1"/>
      <c r="AI289" s="1"/>
    </row>
    <row r="290" spans="2:35" ht="15.75" customHeight="1">
      <c r="B290" s="1"/>
      <c r="C290" s="1"/>
      <c r="D290" s="1"/>
      <c r="E290" s="1"/>
      <c r="F290" s="1"/>
      <c r="G290" s="1"/>
      <c r="H290" s="1"/>
      <c r="I290" s="1"/>
      <c r="J290" s="1"/>
      <c r="K290" s="1"/>
      <c r="L290" s="1"/>
      <c r="M290" s="1"/>
      <c r="N290" s="1"/>
      <c r="O290" s="1"/>
      <c r="P290" s="1"/>
      <c r="Q290" s="1"/>
      <c r="R290" s="1"/>
      <c r="S290" s="1"/>
      <c r="T290" s="1"/>
      <c r="U290" s="1"/>
      <c r="V290" s="1"/>
      <c r="W290" s="1"/>
      <c r="X290" s="1"/>
      <c r="Y290" s="1"/>
      <c r="AA290" s="1"/>
      <c r="AB290" s="1"/>
      <c r="AC290" s="1"/>
      <c r="AE290" s="1"/>
      <c r="AF290" s="1"/>
      <c r="AG290" s="1"/>
      <c r="AI290" s="1"/>
    </row>
    <row r="291" spans="2:35" ht="15.75" customHeight="1">
      <c r="B291" s="1"/>
      <c r="C291" s="1"/>
      <c r="D291" s="1"/>
      <c r="E291" s="1"/>
      <c r="F291" s="1"/>
      <c r="G291" s="1"/>
      <c r="H291" s="1"/>
      <c r="I291" s="1"/>
      <c r="J291" s="1"/>
      <c r="K291" s="1"/>
      <c r="L291" s="1"/>
      <c r="M291" s="1"/>
      <c r="N291" s="1"/>
      <c r="O291" s="1"/>
      <c r="P291" s="1"/>
      <c r="Q291" s="1"/>
      <c r="R291" s="1"/>
      <c r="S291" s="1"/>
      <c r="T291" s="1"/>
      <c r="U291" s="1"/>
      <c r="V291" s="1"/>
      <c r="W291" s="1"/>
      <c r="X291" s="1"/>
      <c r="Y291" s="1"/>
      <c r="AA291" s="1"/>
      <c r="AB291" s="1"/>
      <c r="AC291" s="1"/>
      <c r="AE291" s="1"/>
      <c r="AF291" s="1"/>
      <c r="AG291" s="1"/>
      <c r="AI291" s="1"/>
    </row>
    <row r="292" spans="2:35" ht="15.75" customHeight="1">
      <c r="B292" s="1"/>
      <c r="C292" s="1"/>
      <c r="D292" s="1"/>
      <c r="E292" s="1"/>
      <c r="F292" s="1"/>
      <c r="G292" s="1"/>
      <c r="H292" s="1"/>
      <c r="I292" s="1"/>
      <c r="J292" s="1"/>
      <c r="K292" s="1"/>
      <c r="L292" s="1"/>
      <c r="M292" s="1"/>
      <c r="N292" s="1"/>
      <c r="O292" s="1"/>
      <c r="P292" s="1"/>
      <c r="Q292" s="1"/>
      <c r="R292" s="1"/>
      <c r="S292" s="1"/>
      <c r="T292" s="1"/>
      <c r="U292" s="1"/>
      <c r="V292" s="1"/>
      <c r="W292" s="1"/>
      <c r="X292" s="1"/>
      <c r="Y292" s="1"/>
      <c r="AA292" s="1"/>
      <c r="AB292" s="1"/>
      <c r="AC292" s="1"/>
      <c r="AE292" s="1"/>
      <c r="AF292" s="1"/>
      <c r="AG292" s="1"/>
      <c r="AI292" s="1"/>
    </row>
    <row r="293" spans="2:35" ht="15.75" customHeight="1">
      <c r="B293" s="1"/>
      <c r="C293" s="1"/>
      <c r="D293" s="1"/>
      <c r="E293" s="1"/>
      <c r="F293" s="1"/>
      <c r="G293" s="1"/>
      <c r="H293" s="1"/>
      <c r="I293" s="1"/>
      <c r="J293" s="1"/>
      <c r="K293" s="1"/>
      <c r="L293" s="1"/>
      <c r="M293" s="1"/>
      <c r="N293" s="1"/>
      <c r="O293" s="1"/>
      <c r="P293" s="1"/>
      <c r="Q293" s="1"/>
      <c r="R293" s="1"/>
      <c r="S293" s="1"/>
      <c r="T293" s="1"/>
      <c r="U293" s="1"/>
      <c r="V293" s="1"/>
      <c r="W293" s="1"/>
      <c r="X293" s="1"/>
      <c r="Y293" s="1"/>
      <c r="AA293" s="1"/>
      <c r="AB293" s="1"/>
      <c r="AC293" s="1"/>
      <c r="AE293" s="1"/>
      <c r="AF293" s="1"/>
      <c r="AG293" s="1"/>
      <c r="AI293" s="1"/>
    </row>
    <row r="294" spans="2:35" ht="15.75" customHeight="1">
      <c r="B294" s="1"/>
      <c r="C294" s="1"/>
      <c r="D294" s="1"/>
      <c r="E294" s="1"/>
      <c r="F294" s="1"/>
      <c r="G294" s="1"/>
      <c r="H294" s="1"/>
      <c r="I294" s="1"/>
      <c r="J294" s="1"/>
      <c r="K294" s="1"/>
      <c r="L294" s="1"/>
      <c r="M294" s="1"/>
      <c r="N294" s="1"/>
      <c r="O294" s="1"/>
      <c r="P294" s="1"/>
      <c r="Q294" s="1"/>
      <c r="R294" s="1"/>
      <c r="S294" s="1"/>
      <c r="T294" s="1"/>
      <c r="U294" s="1"/>
      <c r="V294" s="1"/>
      <c r="W294" s="1"/>
      <c r="X294" s="1"/>
      <c r="Y294" s="1"/>
      <c r="AA294" s="1"/>
      <c r="AB294" s="1"/>
      <c r="AC294" s="1"/>
      <c r="AE294" s="1"/>
      <c r="AF294" s="1"/>
      <c r="AG294" s="1"/>
      <c r="AI294" s="1"/>
    </row>
    <row r="295" spans="2:35" ht="15.75" customHeight="1">
      <c r="B295" s="1"/>
      <c r="C295" s="1"/>
      <c r="D295" s="1"/>
      <c r="E295" s="1"/>
      <c r="F295" s="1"/>
      <c r="G295" s="1"/>
      <c r="H295" s="1"/>
      <c r="I295" s="1"/>
      <c r="J295" s="1"/>
      <c r="K295" s="1"/>
      <c r="L295" s="1"/>
      <c r="M295" s="1"/>
      <c r="N295" s="1"/>
      <c r="O295" s="1"/>
      <c r="P295" s="1"/>
      <c r="Q295" s="1"/>
      <c r="R295" s="1"/>
      <c r="S295" s="1"/>
      <c r="T295" s="1"/>
      <c r="U295" s="1"/>
      <c r="V295" s="1"/>
      <c r="W295" s="1"/>
      <c r="X295" s="1"/>
      <c r="Y295" s="1"/>
      <c r="AA295" s="1"/>
      <c r="AB295" s="1"/>
      <c r="AC295" s="1"/>
      <c r="AE295" s="1"/>
      <c r="AF295" s="1"/>
      <c r="AG295" s="1"/>
      <c r="AI295" s="1"/>
    </row>
    <row r="296" spans="2:35" ht="15.75" customHeight="1">
      <c r="B296" s="1"/>
      <c r="C296" s="1"/>
      <c r="D296" s="1"/>
      <c r="E296" s="1"/>
      <c r="F296" s="1"/>
      <c r="G296" s="1"/>
      <c r="H296" s="1"/>
      <c r="I296" s="1"/>
      <c r="J296" s="1"/>
      <c r="K296" s="1"/>
      <c r="L296" s="1"/>
      <c r="M296" s="1"/>
      <c r="N296" s="1"/>
      <c r="O296" s="1"/>
      <c r="P296" s="1"/>
      <c r="Q296" s="1"/>
      <c r="R296" s="1"/>
      <c r="S296" s="1"/>
      <c r="T296" s="1"/>
      <c r="U296" s="1"/>
      <c r="V296" s="1"/>
      <c r="W296" s="1"/>
      <c r="X296" s="1"/>
      <c r="Y296" s="1"/>
      <c r="AA296" s="1"/>
      <c r="AB296" s="1"/>
      <c r="AC296" s="1"/>
      <c r="AE296" s="1"/>
      <c r="AF296" s="1"/>
      <c r="AG296" s="1"/>
      <c r="AI296" s="1"/>
    </row>
    <row r="297" spans="2:35" ht="15.75" customHeight="1">
      <c r="B297" s="1"/>
      <c r="C297" s="1"/>
      <c r="D297" s="1"/>
      <c r="E297" s="1"/>
      <c r="F297" s="1"/>
      <c r="G297" s="1"/>
      <c r="H297" s="1"/>
      <c r="I297" s="1"/>
      <c r="J297" s="1"/>
      <c r="K297" s="1"/>
      <c r="L297" s="1"/>
      <c r="M297" s="1"/>
      <c r="N297" s="1"/>
      <c r="O297" s="1"/>
      <c r="P297" s="1"/>
      <c r="Q297" s="1"/>
      <c r="R297" s="1"/>
      <c r="S297" s="1"/>
      <c r="T297" s="1"/>
      <c r="U297" s="1"/>
      <c r="V297" s="1"/>
      <c r="W297" s="1"/>
      <c r="X297" s="1"/>
      <c r="Y297" s="1"/>
      <c r="AA297" s="1"/>
      <c r="AB297" s="1"/>
      <c r="AC297" s="1"/>
      <c r="AE297" s="1"/>
      <c r="AF297" s="1"/>
      <c r="AG297" s="1"/>
      <c r="AI297" s="1"/>
    </row>
    <row r="298" spans="2:35" ht="15.75" customHeight="1">
      <c r="B298" s="1"/>
      <c r="C298" s="1"/>
      <c r="D298" s="1"/>
      <c r="E298" s="1"/>
      <c r="F298" s="1"/>
      <c r="G298" s="1"/>
      <c r="H298" s="1"/>
      <c r="I298" s="1"/>
      <c r="J298" s="1"/>
      <c r="K298" s="1"/>
      <c r="L298" s="1"/>
      <c r="M298" s="1"/>
      <c r="N298" s="1"/>
      <c r="O298" s="1"/>
      <c r="P298" s="1"/>
      <c r="Q298" s="1"/>
      <c r="R298" s="1"/>
      <c r="S298" s="1"/>
      <c r="T298" s="1"/>
      <c r="U298" s="1"/>
      <c r="V298" s="1"/>
      <c r="W298" s="1"/>
      <c r="X298" s="1"/>
      <c r="Y298" s="1"/>
      <c r="AA298" s="1"/>
      <c r="AB298" s="1"/>
      <c r="AC298" s="1"/>
      <c r="AE298" s="1"/>
      <c r="AF298" s="1"/>
      <c r="AG298" s="1"/>
      <c r="AI298" s="1"/>
    </row>
    <row r="299" spans="2:35" ht="15.75" customHeight="1">
      <c r="B299" s="1"/>
      <c r="C299" s="1"/>
      <c r="D299" s="1"/>
      <c r="E299" s="1"/>
      <c r="F299" s="1"/>
      <c r="G299" s="1"/>
      <c r="H299" s="1"/>
      <c r="I299" s="1"/>
      <c r="J299" s="1"/>
      <c r="K299" s="1"/>
      <c r="L299" s="1"/>
      <c r="M299" s="1"/>
      <c r="N299" s="1"/>
      <c r="O299" s="1"/>
      <c r="P299" s="1"/>
      <c r="Q299" s="1"/>
      <c r="R299" s="1"/>
      <c r="S299" s="1"/>
      <c r="T299" s="1"/>
      <c r="U299" s="1"/>
      <c r="V299" s="1"/>
      <c r="W299" s="1"/>
      <c r="X299" s="1"/>
      <c r="Y299" s="1"/>
      <c r="AA299" s="1"/>
      <c r="AB299" s="1"/>
      <c r="AC299" s="1"/>
      <c r="AE299" s="1"/>
      <c r="AF299" s="1"/>
      <c r="AG299" s="1"/>
      <c r="AI299" s="1"/>
    </row>
    <row r="300" spans="2:35" ht="15.75" customHeight="1">
      <c r="B300" s="1"/>
      <c r="C300" s="1"/>
      <c r="D300" s="1"/>
      <c r="E300" s="1"/>
      <c r="F300" s="1"/>
      <c r="G300" s="1"/>
      <c r="H300" s="1"/>
      <c r="I300" s="1"/>
      <c r="J300" s="1"/>
      <c r="K300" s="1"/>
      <c r="L300" s="1"/>
      <c r="M300" s="1"/>
      <c r="N300" s="1"/>
      <c r="O300" s="1"/>
      <c r="P300" s="1"/>
      <c r="Q300" s="1"/>
      <c r="R300" s="1"/>
      <c r="S300" s="1"/>
      <c r="T300" s="1"/>
      <c r="U300" s="1"/>
      <c r="V300" s="1"/>
      <c r="W300" s="1"/>
      <c r="X300" s="1"/>
      <c r="Y300" s="1"/>
      <c r="AA300" s="1"/>
      <c r="AB300" s="1"/>
      <c r="AC300" s="1"/>
      <c r="AE300" s="1"/>
      <c r="AF300" s="1"/>
      <c r="AG300" s="1"/>
      <c r="AI300" s="1"/>
    </row>
    <row r="301" spans="2:35" ht="15.75" customHeight="1">
      <c r="B301" s="1"/>
      <c r="C301" s="1"/>
      <c r="D301" s="1"/>
      <c r="E301" s="1"/>
      <c r="F301" s="1"/>
      <c r="G301" s="1"/>
      <c r="H301" s="1"/>
      <c r="I301" s="1"/>
      <c r="J301" s="1"/>
      <c r="K301" s="1"/>
      <c r="L301" s="1"/>
      <c r="M301" s="1"/>
      <c r="N301" s="1"/>
      <c r="O301" s="1"/>
      <c r="P301" s="1"/>
      <c r="Q301" s="1"/>
      <c r="R301" s="1"/>
      <c r="S301" s="1"/>
      <c r="T301" s="1"/>
      <c r="U301" s="1"/>
      <c r="V301" s="1"/>
      <c r="W301" s="1"/>
      <c r="X301" s="1"/>
      <c r="Y301" s="1"/>
      <c r="AA301" s="1"/>
      <c r="AB301" s="1"/>
      <c r="AC301" s="1"/>
      <c r="AE301" s="1"/>
      <c r="AF301" s="1"/>
      <c r="AG301" s="1"/>
      <c r="AI301" s="1"/>
    </row>
    <row r="302" spans="2:35" ht="15.75" customHeight="1">
      <c r="B302" s="1"/>
      <c r="C302" s="1"/>
      <c r="D302" s="1"/>
      <c r="E302" s="1"/>
      <c r="F302" s="1"/>
      <c r="G302" s="1"/>
      <c r="H302" s="1"/>
      <c r="I302" s="1"/>
      <c r="J302" s="1"/>
      <c r="K302" s="1"/>
      <c r="L302" s="1"/>
      <c r="M302" s="1"/>
      <c r="N302" s="1"/>
      <c r="O302" s="1"/>
      <c r="P302" s="1"/>
      <c r="Q302" s="1"/>
      <c r="R302" s="1"/>
      <c r="S302" s="1"/>
      <c r="T302" s="1"/>
      <c r="U302" s="1"/>
      <c r="V302" s="1"/>
      <c r="W302" s="1"/>
      <c r="X302" s="1"/>
      <c r="Y302" s="1"/>
      <c r="AA302" s="1"/>
      <c r="AB302" s="1"/>
      <c r="AC302" s="1"/>
      <c r="AE302" s="1"/>
      <c r="AF302" s="1"/>
      <c r="AG302" s="1"/>
      <c r="AI302" s="1"/>
    </row>
    <row r="303" spans="2:35" ht="15.75" customHeight="1">
      <c r="B303" s="1"/>
      <c r="C303" s="1"/>
      <c r="D303" s="1"/>
      <c r="E303" s="1"/>
      <c r="F303" s="1"/>
      <c r="G303" s="1"/>
      <c r="H303" s="1"/>
      <c r="I303" s="1"/>
      <c r="J303" s="1"/>
      <c r="K303" s="1"/>
      <c r="L303" s="1"/>
      <c r="M303" s="1"/>
      <c r="N303" s="1"/>
      <c r="O303" s="1"/>
      <c r="P303" s="1"/>
      <c r="Q303" s="1"/>
      <c r="R303" s="1"/>
      <c r="S303" s="1"/>
      <c r="T303" s="1"/>
      <c r="U303" s="1"/>
      <c r="V303" s="1"/>
      <c r="W303" s="1"/>
      <c r="X303" s="1"/>
      <c r="Y303" s="1"/>
      <c r="AA303" s="1"/>
      <c r="AB303" s="1"/>
      <c r="AC303" s="1"/>
      <c r="AE303" s="1"/>
      <c r="AF303" s="1"/>
      <c r="AG303" s="1"/>
      <c r="AI303" s="1"/>
    </row>
    <row r="304" spans="2:35" ht="15.75" customHeight="1">
      <c r="B304" s="1"/>
      <c r="C304" s="1"/>
      <c r="D304" s="1"/>
      <c r="E304" s="1"/>
      <c r="F304" s="1"/>
      <c r="G304" s="1"/>
      <c r="H304" s="1"/>
      <c r="I304" s="1"/>
      <c r="J304" s="1"/>
      <c r="K304" s="1"/>
      <c r="L304" s="1"/>
      <c r="M304" s="1"/>
      <c r="N304" s="1"/>
      <c r="O304" s="1"/>
      <c r="P304" s="1"/>
      <c r="Q304" s="1"/>
      <c r="R304" s="1"/>
      <c r="S304" s="1"/>
      <c r="T304" s="1"/>
      <c r="U304" s="1"/>
      <c r="V304" s="1"/>
      <c r="W304" s="1"/>
      <c r="X304" s="1"/>
      <c r="Y304" s="1"/>
      <c r="AA304" s="1"/>
      <c r="AB304" s="1"/>
      <c r="AC304" s="1"/>
      <c r="AE304" s="1"/>
      <c r="AF304" s="1"/>
      <c r="AG304" s="1"/>
      <c r="AI304" s="1"/>
    </row>
    <row r="305" spans="2:35" ht="15.75" customHeight="1">
      <c r="B305" s="1"/>
      <c r="C305" s="1"/>
      <c r="D305" s="1"/>
      <c r="E305" s="1"/>
      <c r="F305" s="1"/>
      <c r="G305" s="1"/>
      <c r="H305" s="1"/>
      <c r="I305" s="1"/>
      <c r="J305" s="1"/>
      <c r="K305" s="1"/>
      <c r="L305" s="1"/>
      <c r="M305" s="1"/>
      <c r="N305" s="1"/>
      <c r="O305" s="1"/>
      <c r="P305" s="1"/>
      <c r="Q305" s="1"/>
      <c r="R305" s="1"/>
      <c r="S305" s="1"/>
      <c r="T305" s="1"/>
      <c r="U305" s="1"/>
      <c r="V305" s="1"/>
      <c r="W305" s="1"/>
      <c r="X305" s="1"/>
      <c r="Y305" s="1"/>
      <c r="AA305" s="1"/>
      <c r="AB305" s="1"/>
      <c r="AC305" s="1"/>
      <c r="AE305" s="1"/>
      <c r="AF305" s="1"/>
      <c r="AG305" s="1"/>
      <c r="AI305" s="1"/>
    </row>
    <row r="306" spans="2:35" ht="15.75" customHeight="1">
      <c r="B306" s="1"/>
      <c r="C306" s="1"/>
      <c r="D306" s="1"/>
      <c r="E306" s="1"/>
      <c r="F306" s="1"/>
      <c r="G306" s="1"/>
      <c r="H306" s="1"/>
      <c r="I306" s="1"/>
      <c r="J306" s="1"/>
      <c r="K306" s="1"/>
      <c r="L306" s="1"/>
      <c r="M306" s="1"/>
      <c r="N306" s="1"/>
      <c r="O306" s="1"/>
      <c r="P306" s="1"/>
      <c r="Q306" s="1"/>
      <c r="R306" s="1"/>
      <c r="S306" s="1"/>
      <c r="T306" s="1"/>
      <c r="U306" s="1"/>
      <c r="V306" s="1"/>
      <c r="W306" s="1"/>
      <c r="X306" s="1"/>
      <c r="Y306" s="1"/>
      <c r="AA306" s="1"/>
      <c r="AB306" s="1"/>
      <c r="AC306" s="1"/>
      <c r="AE306" s="1"/>
      <c r="AF306" s="1"/>
      <c r="AG306" s="1"/>
      <c r="AI306" s="1"/>
    </row>
    <row r="307" spans="2:35" ht="15.7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AA307" s="1"/>
      <c r="AB307" s="1"/>
      <c r="AC307" s="1"/>
      <c r="AE307" s="1"/>
      <c r="AF307" s="1"/>
      <c r="AG307" s="1"/>
      <c r="AI307" s="1"/>
    </row>
    <row r="308" spans="2:35" ht="15.7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AA308" s="1"/>
      <c r="AB308" s="1"/>
      <c r="AC308" s="1"/>
      <c r="AE308" s="1"/>
      <c r="AF308" s="1"/>
      <c r="AG308" s="1"/>
      <c r="AI308" s="1"/>
    </row>
    <row r="309" spans="2:35" ht="15.7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AA309" s="1"/>
      <c r="AB309" s="1"/>
      <c r="AC309" s="1"/>
      <c r="AE309" s="1"/>
      <c r="AF309" s="1"/>
      <c r="AG309" s="1"/>
      <c r="AI309" s="1"/>
    </row>
    <row r="310" spans="2:35" ht="15.7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AA310" s="1"/>
      <c r="AB310" s="1"/>
      <c r="AC310" s="1"/>
      <c r="AE310" s="1"/>
      <c r="AF310" s="1"/>
      <c r="AG310" s="1"/>
      <c r="AI310" s="1"/>
    </row>
    <row r="311" spans="2:35" ht="15.7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AA311" s="1"/>
      <c r="AB311" s="1"/>
      <c r="AC311" s="1"/>
      <c r="AE311" s="1"/>
      <c r="AF311" s="1"/>
      <c r="AG311" s="1"/>
      <c r="AI311" s="1"/>
    </row>
    <row r="312" spans="2:35" ht="15.7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AA312" s="1"/>
      <c r="AB312" s="1"/>
      <c r="AC312" s="1"/>
      <c r="AE312" s="1"/>
      <c r="AF312" s="1"/>
      <c r="AG312" s="1"/>
      <c r="AI312" s="1"/>
    </row>
    <row r="313" spans="2:35" ht="15.7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AA313" s="1"/>
      <c r="AB313" s="1"/>
      <c r="AC313" s="1"/>
      <c r="AE313" s="1"/>
      <c r="AF313" s="1"/>
      <c r="AG313" s="1"/>
      <c r="AI313" s="1"/>
    </row>
    <row r="314" spans="2:35" ht="15.7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AA314" s="1"/>
      <c r="AB314" s="1"/>
      <c r="AC314" s="1"/>
      <c r="AE314" s="1"/>
      <c r="AF314" s="1"/>
      <c r="AG314" s="1"/>
      <c r="AI314" s="1"/>
    </row>
    <row r="315" spans="2:35" ht="15.7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AA315" s="1"/>
      <c r="AB315" s="1"/>
      <c r="AC315" s="1"/>
      <c r="AE315" s="1"/>
      <c r="AF315" s="1"/>
      <c r="AG315" s="1"/>
      <c r="AI315" s="1"/>
    </row>
    <row r="316" spans="2:35" ht="15.7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AA316" s="1"/>
      <c r="AB316" s="1"/>
      <c r="AC316" s="1"/>
      <c r="AE316" s="1"/>
      <c r="AF316" s="1"/>
      <c r="AG316" s="1"/>
      <c r="AI316" s="1"/>
    </row>
    <row r="317" spans="2:35" ht="15.7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AA317" s="1"/>
      <c r="AB317" s="1"/>
      <c r="AC317" s="1"/>
      <c r="AE317" s="1"/>
      <c r="AF317" s="1"/>
      <c r="AG317" s="1"/>
      <c r="AI317" s="1"/>
    </row>
    <row r="318" spans="2:35" ht="15.7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AA318" s="1"/>
      <c r="AB318" s="1"/>
      <c r="AC318" s="1"/>
      <c r="AE318" s="1"/>
      <c r="AF318" s="1"/>
      <c r="AG318" s="1"/>
      <c r="AI318" s="1"/>
    </row>
    <row r="319" spans="2:35" ht="15.7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AA319" s="1"/>
      <c r="AB319" s="1"/>
      <c r="AC319" s="1"/>
      <c r="AE319" s="1"/>
      <c r="AF319" s="1"/>
      <c r="AG319" s="1"/>
      <c r="AI319" s="1"/>
    </row>
    <row r="320" spans="2:35" ht="15.7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AA320" s="1"/>
      <c r="AB320" s="1"/>
      <c r="AC320" s="1"/>
      <c r="AE320" s="1"/>
      <c r="AF320" s="1"/>
      <c r="AG320" s="1"/>
      <c r="AI320" s="1"/>
    </row>
    <row r="321" spans="2:35" ht="15.7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AA321" s="1"/>
      <c r="AB321" s="1"/>
      <c r="AC321" s="1"/>
      <c r="AE321" s="1"/>
      <c r="AF321" s="1"/>
      <c r="AG321" s="1"/>
      <c r="AI321" s="1"/>
    </row>
    <row r="322" spans="2:35" ht="15.7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AA322" s="1"/>
      <c r="AB322" s="1"/>
      <c r="AC322" s="1"/>
      <c r="AE322" s="1"/>
      <c r="AF322" s="1"/>
      <c r="AG322" s="1"/>
      <c r="AI322" s="1"/>
    </row>
    <row r="323" spans="2:35" ht="15.7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AA323" s="1"/>
      <c r="AB323" s="1"/>
      <c r="AC323" s="1"/>
      <c r="AE323" s="1"/>
      <c r="AF323" s="1"/>
      <c r="AG323" s="1"/>
      <c r="AI323" s="1"/>
    </row>
    <row r="324" spans="2:35" ht="15.7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AA324" s="1"/>
      <c r="AB324" s="1"/>
      <c r="AC324" s="1"/>
      <c r="AE324" s="1"/>
      <c r="AF324" s="1"/>
      <c r="AG324" s="1"/>
      <c r="AI324" s="1"/>
    </row>
    <row r="325" spans="2:35" ht="15.7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AA325" s="1"/>
      <c r="AB325" s="1"/>
      <c r="AC325" s="1"/>
      <c r="AE325" s="1"/>
      <c r="AF325" s="1"/>
      <c r="AG325" s="1"/>
      <c r="AI325" s="1"/>
    </row>
    <row r="326" spans="2:35" ht="15.7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AA326" s="1"/>
      <c r="AB326" s="1"/>
      <c r="AC326" s="1"/>
      <c r="AE326" s="1"/>
      <c r="AF326" s="1"/>
      <c r="AG326" s="1"/>
      <c r="AI326" s="1"/>
    </row>
    <row r="327" spans="2:35" ht="15.7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AA327" s="1"/>
      <c r="AB327" s="1"/>
      <c r="AC327" s="1"/>
      <c r="AE327" s="1"/>
      <c r="AF327" s="1"/>
      <c r="AG327" s="1"/>
      <c r="AI327" s="1"/>
    </row>
    <row r="328" spans="2:35" ht="15.7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AA328" s="1"/>
      <c r="AB328" s="1"/>
      <c r="AC328" s="1"/>
      <c r="AE328" s="1"/>
      <c r="AF328" s="1"/>
      <c r="AG328" s="1"/>
      <c r="AI328" s="1"/>
    </row>
    <row r="329" spans="2:35" ht="15.7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AA329" s="1"/>
      <c r="AB329" s="1"/>
      <c r="AC329" s="1"/>
      <c r="AE329" s="1"/>
      <c r="AF329" s="1"/>
      <c r="AG329" s="1"/>
      <c r="AI329" s="1"/>
    </row>
    <row r="330" spans="2:35" ht="15.7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AA330" s="1"/>
      <c r="AB330" s="1"/>
      <c r="AC330" s="1"/>
      <c r="AE330" s="1"/>
      <c r="AF330" s="1"/>
      <c r="AG330" s="1"/>
      <c r="AI330" s="1"/>
    </row>
    <row r="331" spans="2:35" ht="15.7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AA331" s="1"/>
      <c r="AB331" s="1"/>
      <c r="AC331" s="1"/>
      <c r="AE331" s="1"/>
      <c r="AF331" s="1"/>
      <c r="AG331" s="1"/>
      <c r="AI331" s="1"/>
    </row>
    <row r="332" spans="2:35" ht="15.7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AA332" s="1"/>
      <c r="AB332" s="1"/>
      <c r="AC332" s="1"/>
      <c r="AE332" s="1"/>
      <c r="AF332" s="1"/>
      <c r="AG332" s="1"/>
      <c r="AI332" s="1"/>
    </row>
    <row r="333" spans="2:35" ht="15.7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AA333" s="1"/>
      <c r="AB333" s="1"/>
      <c r="AC333" s="1"/>
      <c r="AE333" s="1"/>
      <c r="AF333" s="1"/>
      <c r="AG333" s="1"/>
      <c r="AI333" s="1"/>
    </row>
    <row r="334" spans="2:35" ht="15.7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AA334" s="1"/>
      <c r="AB334" s="1"/>
      <c r="AC334" s="1"/>
      <c r="AE334" s="1"/>
      <c r="AF334" s="1"/>
      <c r="AG334" s="1"/>
      <c r="AI334" s="1"/>
    </row>
    <row r="335" spans="2:35" ht="15.7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AA335" s="1"/>
      <c r="AB335" s="1"/>
      <c r="AC335" s="1"/>
      <c r="AE335" s="1"/>
      <c r="AF335" s="1"/>
      <c r="AG335" s="1"/>
      <c r="AI335" s="1"/>
    </row>
    <row r="336" spans="2:35" ht="15.7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AA336" s="1"/>
      <c r="AB336" s="1"/>
      <c r="AC336" s="1"/>
      <c r="AE336" s="1"/>
      <c r="AF336" s="1"/>
      <c r="AG336" s="1"/>
      <c r="AI336" s="1"/>
    </row>
    <row r="337" spans="2:35" ht="15.7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AA337" s="1"/>
      <c r="AB337" s="1"/>
      <c r="AC337" s="1"/>
      <c r="AE337" s="1"/>
      <c r="AF337" s="1"/>
      <c r="AG337" s="1"/>
      <c r="AI337" s="1"/>
    </row>
    <row r="338" spans="2:35" ht="15.7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AA338" s="1"/>
      <c r="AB338" s="1"/>
      <c r="AC338" s="1"/>
      <c r="AE338" s="1"/>
      <c r="AF338" s="1"/>
      <c r="AG338" s="1"/>
      <c r="AI338" s="1"/>
    </row>
    <row r="339" spans="2:35" ht="15.7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AA339" s="1"/>
      <c r="AB339" s="1"/>
      <c r="AC339" s="1"/>
      <c r="AE339" s="1"/>
      <c r="AF339" s="1"/>
      <c r="AG339" s="1"/>
      <c r="AI339" s="1"/>
    </row>
    <row r="340" spans="2:35" ht="15.7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AA340" s="1"/>
      <c r="AB340" s="1"/>
      <c r="AC340" s="1"/>
      <c r="AE340" s="1"/>
      <c r="AF340" s="1"/>
      <c r="AG340" s="1"/>
      <c r="AI340" s="1"/>
    </row>
    <row r="341" spans="2:35" ht="15.7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AA341" s="1"/>
      <c r="AB341" s="1"/>
      <c r="AC341" s="1"/>
      <c r="AE341" s="1"/>
      <c r="AF341" s="1"/>
      <c r="AG341" s="1"/>
      <c r="AI341" s="1"/>
    </row>
    <row r="342" spans="2:35" ht="15.7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AA342" s="1"/>
      <c r="AB342" s="1"/>
      <c r="AC342" s="1"/>
      <c r="AE342" s="1"/>
      <c r="AF342" s="1"/>
      <c r="AG342" s="1"/>
      <c r="AI342" s="1"/>
    </row>
    <row r="343" spans="2:35" ht="15.7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AA343" s="1"/>
      <c r="AB343" s="1"/>
      <c r="AC343" s="1"/>
      <c r="AE343" s="1"/>
      <c r="AF343" s="1"/>
      <c r="AG343" s="1"/>
      <c r="AI343" s="1"/>
    </row>
    <row r="344" spans="2:35" ht="15.7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AA344" s="1"/>
      <c r="AB344" s="1"/>
      <c r="AC344" s="1"/>
      <c r="AE344" s="1"/>
      <c r="AF344" s="1"/>
      <c r="AG344" s="1"/>
      <c r="AI344" s="1"/>
    </row>
    <row r="345" spans="2:35" ht="15.7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AA345" s="1"/>
      <c r="AB345" s="1"/>
      <c r="AC345" s="1"/>
      <c r="AE345" s="1"/>
      <c r="AF345" s="1"/>
      <c r="AG345" s="1"/>
      <c r="AI345" s="1"/>
    </row>
    <row r="346" spans="2:35" ht="15.7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AA346" s="1"/>
      <c r="AB346" s="1"/>
      <c r="AC346" s="1"/>
      <c r="AE346" s="1"/>
      <c r="AF346" s="1"/>
      <c r="AG346" s="1"/>
      <c r="AI346" s="1"/>
    </row>
    <row r="347" spans="2:35" ht="15.7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AA347" s="1"/>
      <c r="AB347" s="1"/>
      <c r="AC347" s="1"/>
      <c r="AE347" s="1"/>
      <c r="AF347" s="1"/>
      <c r="AG347" s="1"/>
      <c r="AI347" s="1"/>
    </row>
    <row r="348" spans="2:35" ht="15.7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AA348" s="1"/>
      <c r="AB348" s="1"/>
      <c r="AC348" s="1"/>
      <c r="AE348" s="1"/>
      <c r="AF348" s="1"/>
      <c r="AG348" s="1"/>
      <c r="AI348" s="1"/>
    </row>
    <row r="349" spans="2:35" ht="15.7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AA349" s="1"/>
      <c r="AB349" s="1"/>
      <c r="AC349" s="1"/>
      <c r="AE349" s="1"/>
      <c r="AF349" s="1"/>
      <c r="AG349" s="1"/>
      <c r="AI349" s="1"/>
    </row>
    <row r="350" spans="2:35" ht="15.7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AA350" s="1"/>
      <c r="AB350" s="1"/>
      <c r="AC350" s="1"/>
      <c r="AE350" s="1"/>
      <c r="AF350" s="1"/>
      <c r="AG350" s="1"/>
      <c r="AI350" s="1"/>
    </row>
    <row r="351" spans="2:35" ht="15.7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AA351" s="1"/>
      <c r="AB351" s="1"/>
      <c r="AC351" s="1"/>
      <c r="AE351" s="1"/>
      <c r="AF351" s="1"/>
      <c r="AG351" s="1"/>
      <c r="AI351" s="1"/>
    </row>
    <row r="352" spans="2:35" ht="15.7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AA352" s="1"/>
      <c r="AB352" s="1"/>
      <c r="AC352" s="1"/>
      <c r="AE352" s="1"/>
      <c r="AF352" s="1"/>
      <c r="AG352" s="1"/>
      <c r="AI352" s="1"/>
    </row>
    <row r="353" spans="2:35" ht="15.7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AA353" s="1"/>
      <c r="AB353" s="1"/>
      <c r="AC353" s="1"/>
      <c r="AE353" s="1"/>
      <c r="AF353" s="1"/>
      <c r="AG353" s="1"/>
      <c r="AI353" s="1"/>
    </row>
    <row r="354" spans="2:35" ht="15.7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AA354" s="1"/>
      <c r="AB354" s="1"/>
      <c r="AC354" s="1"/>
      <c r="AE354" s="1"/>
      <c r="AF354" s="1"/>
      <c r="AG354" s="1"/>
      <c r="AI354" s="1"/>
    </row>
    <row r="355" spans="2:35" ht="15.7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AA355" s="1"/>
      <c r="AB355" s="1"/>
      <c r="AC355" s="1"/>
      <c r="AE355" s="1"/>
      <c r="AF355" s="1"/>
      <c r="AG355" s="1"/>
      <c r="AI355" s="1"/>
    </row>
    <row r="356" spans="2:35" ht="15.7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AA356" s="1"/>
      <c r="AB356" s="1"/>
      <c r="AC356" s="1"/>
      <c r="AE356" s="1"/>
      <c r="AF356" s="1"/>
      <c r="AG356" s="1"/>
      <c r="AI356" s="1"/>
    </row>
    <row r="357" spans="2:35" ht="15.7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AA357" s="1"/>
      <c r="AB357" s="1"/>
      <c r="AC357" s="1"/>
      <c r="AE357" s="1"/>
      <c r="AF357" s="1"/>
      <c r="AG357" s="1"/>
      <c r="AI357" s="1"/>
    </row>
    <row r="358" spans="2:35" ht="15.7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AA358" s="1"/>
      <c r="AB358" s="1"/>
      <c r="AC358" s="1"/>
      <c r="AE358" s="1"/>
      <c r="AF358" s="1"/>
      <c r="AG358" s="1"/>
      <c r="AI358" s="1"/>
    </row>
    <row r="359" spans="2:35" ht="15.7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AA359" s="1"/>
      <c r="AB359" s="1"/>
      <c r="AC359" s="1"/>
      <c r="AE359" s="1"/>
      <c r="AF359" s="1"/>
      <c r="AG359" s="1"/>
      <c r="AI359" s="1"/>
    </row>
    <row r="360" spans="2:35" ht="15.7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AA360" s="1"/>
      <c r="AB360" s="1"/>
      <c r="AC360" s="1"/>
      <c r="AE360" s="1"/>
      <c r="AF360" s="1"/>
      <c r="AG360" s="1"/>
      <c r="AI360" s="1"/>
    </row>
    <row r="361" spans="2:35" ht="15.7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AA361" s="1"/>
      <c r="AB361" s="1"/>
      <c r="AC361" s="1"/>
      <c r="AE361" s="1"/>
      <c r="AF361" s="1"/>
      <c r="AG361" s="1"/>
      <c r="AI361" s="1"/>
    </row>
    <row r="362" spans="2:35" ht="15.7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AA362" s="1"/>
      <c r="AB362" s="1"/>
      <c r="AC362" s="1"/>
      <c r="AE362" s="1"/>
      <c r="AF362" s="1"/>
      <c r="AG362" s="1"/>
      <c r="AI362" s="1"/>
    </row>
    <row r="363" spans="2:35" ht="15.7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AA363" s="1"/>
      <c r="AB363" s="1"/>
      <c r="AC363" s="1"/>
      <c r="AE363" s="1"/>
      <c r="AF363" s="1"/>
      <c r="AG363" s="1"/>
      <c r="AI363" s="1"/>
    </row>
    <row r="364" spans="2:35" ht="15.7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AA364" s="1"/>
      <c r="AB364" s="1"/>
      <c r="AC364" s="1"/>
      <c r="AE364" s="1"/>
      <c r="AF364" s="1"/>
      <c r="AG364" s="1"/>
      <c r="AI364" s="1"/>
    </row>
    <row r="365" spans="2:35" ht="15.7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AA365" s="1"/>
      <c r="AB365" s="1"/>
      <c r="AC365" s="1"/>
      <c r="AE365" s="1"/>
      <c r="AF365" s="1"/>
      <c r="AG365" s="1"/>
      <c r="AI365" s="1"/>
    </row>
    <row r="366" spans="2:35" ht="15.7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AA366" s="1"/>
      <c r="AB366" s="1"/>
      <c r="AC366" s="1"/>
      <c r="AE366" s="1"/>
      <c r="AF366" s="1"/>
      <c r="AG366" s="1"/>
      <c r="AI366" s="1"/>
    </row>
    <row r="367" spans="2:35" ht="15.7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AA367" s="1"/>
      <c r="AB367" s="1"/>
      <c r="AC367" s="1"/>
      <c r="AE367" s="1"/>
      <c r="AF367" s="1"/>
      <c r="AG367" s="1"/>
      <c r="AI367" s="1"/>
    </row>
    <row r="368" spans="2:35" ht="15.7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AA368" s="1"/>
      <c r="AB368" s="1"/>
      <c r="AC368" s="1"/>
      <c r="AE368" s="1"/>
      <c r="AF368" s="1"/>
      <c r="AG368" s="1"/>
      <c r="AI368" s="1"/>
    </row>
    <row r="369" spans="2:35" ht="15.7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AA369" s="1"/>
      <c r="AB369" s="1"/>
      <c r="AC369" s="1"/>
      <c r="AE369" s="1"/>
      <c r="AF369" s="1"/>
      <c r="AG369" s="1"/>
      <c r="AI369" s="1"/>
    </row>
    <row r="370" spans="2:35" ht="15.7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AA370" s="1"/>
      <c r="AB370" s="1"/>
      <c r="AC370" s="1"/>
      <c r="AE370" s="1"/>
      <c r="AF370" s="1"/>
      <c r="AG370" s="1"/>
      <c r="AI370" s="1"/>
    </row>
    <row r="371" spans="2:35" ht="15.7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AA371" s="1"/>
      <c r="AB371" s="1"/>
      <c r="AC371" s="1"/>
      <c r="AE371" s="1"/>
      <c r="AF371" s="1"/>
      <c r="AG371" s="1"/>
      <c r="AI371" s="1"/>
    </row>
    <row r="372" spans="2:35" ht="15.7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AA372" s="1"/>
      <c r="AB372" s="1"/>
      <c r="AC372" s="1"/>
      <c r="AE372" s="1"/>
      <c r="AF372" s="1"/>
      <c r="AG372" s="1"/>
      <c r="AI372" s="1"/>
    </row>
    <row r="373" spans="2:35" ht="15.7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AA373" s="1"/>
      <c r="AB373" s="1"/>
      <c r="AC373" s="1"/>
      <c r="AE373" s="1"/>
      <c r="AF373" s="1"/>
      <c r="AG373" s="1"/>
      <c r="AI373" s="1"/>
    </row>
    <row r="374" spans="2:35" ht="15.7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AA374" s="1"/>
      <c r="AB374" s="1"/>
      <c r="AC374" s="1"/>
      <c r="AE374" s="1"/>
      <c r="AF374" s="1"/>
      <c r="AG374" s="1"/>
      <c r="AI374" s="1"/>
    </row>
    <row r="375" spans="2:35" ht="15.7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AA375" s="1"/>
      <c r="AB375" s="1"/>
      <c r="AC375" s="1"/>
      <c r="AE375" s="1"/>
      <c r="AF375" s="1"/>
      <c r="AG375" s="1"/>
      <c r="AI375" s="1"/>
    </row>
    <row r="376" spans="2:35" ht="15.7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AA376" s="1"/>
      <c r="AB376" s="1"/>
      <c r="AC376" s="1"/>
      <c r="AE376" s="1"/>
      <c r="AF376" s="1"/>
      <c r="AG376" s="1"/>
      <c r="AI376" s="1"/>
    </row>
    <row r="377" spans="2:35" ht="15.7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AA377" s="1"/>
      <c r="AB377" s="1"/>
      <c r="AC377" s="1"/>
      <c r="AE377" s="1"/>
      <c r="AF377" s="1"/>
      <c r="AG377" s="1"/>
      <c r="AI377" s="1"/>
    </row>
    <row r="378" spans="2:35" ht="15.7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AA378" s="1"/>
      <c r="AB378" s="1"/>
      <c r="AC378" s="1"/>
      <c r="AE378" s="1"/>
      <c r="AF378" s="1"/>
      <c r="AG378" s="1"/>
      <c r="AI378" s="1"/>
    </row>
    <row r="379" spans="2:35" ht="15.7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AA379" s="1"/>
      <c r="AB379" s="1"/>
      <c r="AC379" s="1"/>
      <c r="AE379" s="1"/>
      <c r="AF379" s="1"/>
      <c r="AG379" s="1"/>
      <c r="AI379" s="1"/>
    </row>
    <row r="380" spans="2:35" ht="15.7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AA380" s="1"/>
      <c r="AB380" s="1"/>
      <c r="AC380" s="1"/>
      <c r="AE380" s="1"/>
      <c r="AF380" s="1"/>
      <c r="AG380" s="1"/>
      <c r="AI380" s="1"/>
    </row>
    <row r="381" spans="2:35" ht="15.7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AA381" s="1"/>
      <c r="AB381" s="1"/>
      <c r="AC381" s="1"/>
      <c r="AE381" s="1"/>
      <c r="AF381" s="1"/>
      <c r="AG381" s="1"/>
      <c r="AI381" s="1"/>
    </row>
    <row r="382" spans="2:35" ht="15.7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AA382" s="1"/>
      <c r="AB382" s="1"/>
      <c r="AC382" s="1"/>
      <c r="AE382" s="1"/>
      <c r="AF382" s="1"/>
      <c r="AG382" s="1"/>
      <c r="AI382" s="1"/>
    </row>
    <row r="383" spans="2:35" ht="15.7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AA383" s="1"/>
      <c r="AB383" s="1"/>
      <c r="AC383" s="1"/>
      <c r="AE383" s="1"/>
      <c r="AF383" s="1"/>
      <c r="AG383" s="1"/>
      <c r="AI383" s="1"/>
    </row>
    <row r="384" spans="2:35" ht="15.7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AA384" s="1"/>
      <c r="AB384" s="1"/>
      <c r="AC384" s="1"/>
      <c r="AE384" s="1"/>
      <c r="AF384" s="1"/>
      <c r="AG384" s="1"/>
      <c r="AI384" s="1"/>
    </row>
    <row r="385" spans="2:35" ht="15.7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AA385" s="1"/>
      <c r="AB385" s="1"/>
      <c r="AC385" s="1"/>
      <c r="AE385" s="1"/>
      <c r="AF385" s="1"/>
      <c r="AG385" s="1"/>
      <c r="AI385" s="1"/>
    </row>
    <row r="386" spans="2:35" ht="15.7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AA386" s="1"/>
      <c r="AB386" s="1"/>
      <c r="AC386" s="1"/>
      <c r="AE386" s="1"/>
      <c r="AF386" s="1"/>
      <c r="AG386" s="1"/>
      <c r="AI386" s="1"/>
    </row>
    <row r="387" spans="2:35" ht="15.7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AA387" s="1"/>
      <c r="AB387" s="1"/>
      <c r="AC387" s="1"/>
      <c r="AE387" s="1"/>
      <c r="AF387" s="1"/>
      <c r="AG387" s="1"/>
      <c r="AI387" s="1"/>
    </row>
    <row r="388" spans="2:35" ht="15.7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AA388" s="1"/>
      <c r="AB388" s="1"/>
      <c r="AC388" s="1"/>
      <c r="AE388" s="1"/>
      <c r="AF388" s="1"/>
      <c r="AG388" s="1"/>
      <c r="AI388" s="1"/>
    </row>
    <row r="389" spans="2:35" ht="15.7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AA389" s="1"/>
      <c r="AB389" s="1"/>
      <c r="AC389" s="1"/>
      <c r="AE389" s="1"/>
      <c r="AF389" s="1"/>
      <c r="AG389" s="1"/>
      <c r="AI389" s="1"/>
    </row>
    <row r="390" spans="2:35" ht="15.7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AA390" s="1"/>
      <c r="AB390" s="1"/>
      <c r="AC390" s="1"/>
      <c r="AE390" s="1"/>
      <c r="AF390" s="1"/>
      <c r="AG390" s="1"/>
      <c r="AI390" s="1"/>
    </row>
    <row r="391" spans="2:35" ht="15.7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AA391" s="1"/>
      <c r="AB391" s="1"/>
      <c r="AC391" s="1"/>
      <c r="AE391" s="1"/>
      <c r="AF391" s="1"/>
      <c r="AG391" s="1"/>
      <c r="AI391" s="1"/>
    </row>
    <row r="392" spans="2:35" ht="15.7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AA392" s="1"/>
      <c r="AB392" s="1"/>
      <c r="AC392" s="1"/>
      <c r="AE392" s="1"/>
      <c r="AF392" s="1"/>
      <c r="AG392" s="1"/>
      <c r="AI392" s="1"/>
    </row>
    <row r="393" spans="2:35" ht="15.7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AA393" s="1"/>
      <c r="AB393" s="1"/>
      <c r="AC393" s="1"/>
      <c r="AE393" s="1"/>
      <c r="AF393" s="1"/>
      <c r="AG393" s="1"/>
      <c r="AI393" s="1"/>
    </row>
    <row r="394" spans="2:35" ht="15.7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AA394" s="1"/>
      <c r="AB394" s="1"/>
      <c r="AC394" s="1"/>
      <c r="AE394" s="1"/>
      <c r="AF394" s="1"/>
      <c r="AG394" s="1"/>
      <c r="AI394" s="1"/>
    </row>
    <row r="395" spans="2:35" ht="15.7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AA395" s="1"/>
      <c r="AB395" s="1"/>
      <c r="AC395" s="1"/>
      <c r="AE395" s="1"/>
      <c r="AF395" s="1"/>
      <c r="AG395" s="1"/>
      <c r="AI395" s="1"/>
    </row>
    <row r="396" spans="2:35" ht="15.7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AA396" s="1"/>
      <c r="AB396" s="1"/>
      <c r="AC396" s="1"/>
      <c r="AE396" s="1"/>
      <c r="AF396" s="1"/>
      <c r="AG396" s="1"/>
      <c r="AI396" s="1"/>
    </row>
    <row r="397" spans="2:35" ht="15.7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AA397" s="1"/>
      <c r="AB397" s="1"/>
      <c r="AC397" s="1"/>
      <c r="AE397" s="1"/>
      <c r="AF397" s="1"/>
      <c r="AG397" s="1"/>
      <c r="AI397" s="1"/>
    </row>
    <row r="398" spans="2:35" ht="15.7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AA398" s="1"/>
      <c r="AB398" s="1"/>
      <c r="AC398" s="1"/>
      <c r="AE398" s="1"/>
      <c r="AF398" s="1"/>
      <c r="AG398" s="1"/>
      <c r="AI398" s="1"/>
    </row>
    <row r="399" spans="2:35" ht="15.7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AA399" s="1"/>
      <c r="AB399" s="1"/>
      <c r="AC399" s="1"/>
      <c r="AE399" s="1"/>
      <c r="AF399" s="1"/>
      <c r="AG399" s="1"/>
      <c r="AI399" s="1"/>
    </row>
    <row r="400" spans="2:35" ht="15.7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AA400" s="1"/>
      <c r="AB400" s="1"/>
      <c r="AC400" s="1"/>
      <c r="AE400" s="1"/>
      <c r="AF400" s="1"/>
      <c r="AG400" s="1"/>
      <c r="AI400" s="1"/>
    </row>
    <row r="401" spans="2:35" ht="15.7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AA401" s="1"/>
      <c r="AB401" s="1"/>
      <c r="AC401" s="1"/>
      <c r="AE401" s="1"/>
      <c r="AF401" s="1"/>
      <c r="AG401" s="1"/>
      <c r="AI401" s="1"/>
    </row>
    <row r="402" spans="2:35" ht="15.7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AA402" s="1"/>
      <c r="AB402" s="1"/>
      <c r="AC402" s="1"/>
      <c r="AE402" s="1"/>
      <c r="AF402" s="1"/>
      <c r="AG402" s="1"/>
      <c r="AI402" s="1"/>
    </row>
    <row r="403" spans="2:35" ht="15.7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AA403" s="1"/>
      <c r="AB403" s="1"/>
      <c r="AC403" s="1"/>
      <c r="AE403" s="1"/>
      <c r="AF403" s="1"/>
      <c r="AG403" s="1"/>
      <c r="AI403" s="1"/>
    </row>
    <row r="404" spans="2:35" ht="15.7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AA404" s="1"/>
      <c r="AB404" s="1"/>
      <c r="AC404" s="1"/>
      <c r="AE404" s="1"/>
      <c r="AF404" s="1"/>
      <c r="AG404" s="1"/>
      <c r="AI404" s="1"/>
    </row>
    <row r="405" spans="2:35" ht="15.7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AA405" s="1"/>
      <c r="AB405" s="1"/>
      <c r="AC405" s="1"/>
      <c r="AE405" s="1"/>
      <c r="AF405" s="1"/>
      <c r="AG405" s="1"/>
      <c r="AI405" s="1"/>
    </row>
    <row r="406" spans="2:35" ht="15.7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AA406" s="1"/>
      <c r="AB406" s="1"/>
      <c r="AC406" s="1"/>
      <c r="AE406" s="1"/>
      <c r="AF406" s="1"/>
      <c r="AG406" s="1"/>
      <c r="AI406" s="1"/>
    </row>
    <row r="407" spans="2:35" ht="15.7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AA407" s="1"/>
      <c r="AB407" s="1"/>
      <c r="AC407" s="1"/>
      <c r="AE407" s="1"/>
      <c r="AF407" s="1"/>
      <c r="AG407" s="1"/>
      <c r="AI407" s="1"/>
    </row>
    <row r="408" spans="2:35" ht="15.7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AA408" s="1"/>
      <c r="AB408" s="1"/>
      <c r="AC408" s="1"/>
      <c r="AE408" s="1"/>
      <c r="AF408" s="1"/>
      <c r="AG408" s="1"/>
      <c r="AI408" s="1"/>
    </row>
    <row r="409" spans="2:35" ht="15.7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AA409" s="1"/>
      <c r="AB409" s="1"/>
      <c r="AC409" s="1"/>
      <c r="AE409" s="1"/>
      <c r="AF409" s="1"/>
      <c r="AG409" s="1"/>
      <c r="AI409" s="1"/>
    </row>
    <row r="410" spans="2:35" ht="15.7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AA410" s="1"/>
      <c r="AB410" s="1"/>
      <c r="AC410" s="1"/>
      <c r="AE410" s="1"/>
      <c r="AF410" s="1"/>
      <c r="AG410" s="1"/>
      <c r="AI410" s="1"/>
    </row>
    <row r="411" spans="2:35" ht="15.7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AA411" s="1"/>
      <c r="AB411" s="1"/>
      <c r="AC411" s="1"/>
      <c r="AE411" s="1"/>
      <c r="AF411" s="1"/>
      <c r="AG411" s="1"/>
      <c r="AI411" s="1"/>
    </row>
    <row r="412" spans="2:35" ht="15.7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AA412" s="1"/>
      <c r="AB412" s="1"/>
      <c r="AC412" s="1"/>
      <c r="AE412" s="1"/>
      <c r="AF412" s="1"/>
      <c r="AG412" s="1"/>
      <c r="AI412" s="1"/>
    </row>
    <row r="413" spans="2:35" ht="15.7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AA413" s="1"/>
      <c r="AB413" s="1"/>
      <c r="AC413" s="1"/>
      <c r="AE413" s="1"/>
      <c r="AF413" s="1"/>
      <c r="AG413" s="1"/>
      <c r="AI413" s="1"/>
    </row>
    <row r="414" spans="2:35" ht="15.7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AA414" s="1"/>
      <c r="AB414" s="1"/>
      <c r="AC414" s="1"/>
      <c r="AE414" s="1"/>
      <c r="AF414" s="1"/>
      <c r="AG414" s="1"/>
      <c r="AI414" s="1"/>
    </row>
    <row r="415" spans="2:35" ht="15.7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AA415" s="1"/>
      <c r="AB415" s="1"/>
      <c r="AC415" s="1"/>
      <c r="AE415" s="1"/>
      <c r="AF415" s="1"/>
      <c r="AG415" s="1"/>
      <c r="AI415" s="1"/>
    </row>
    <row r="416" spans="2:35" ht="15.7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AA416" s="1"/>
      <c r="AB416" s="1"/>
      <c r="AC416" s="1"/>
      <c r="AE416" s="1"/>
      <c r="AF416" s="1"/>
      <c r="AG416" s="1"/>
      <c r="AI416" s="1"/>
    </row>
    <row r="417" spans="2:35" ht="15.7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AA417" s="1"/>
      <c r="AB417" s="1"/>
      <c r="AC417" s="1"/>
      <c r="AE417" s="1"/>
      <c r="AF417" s="1"/>
      <c r="AG417" s="1"/>
      <c r="AI417" s="1"/>
    </row>
    <row r="418" spans="2:35" ht="15.7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AA418" s="1"/>
      <c r="AB418" s="1"/>
      <c r="AC418" s="1"/>
      <c r="AE418" s="1"/>
      <c r="AF418" s="1"/>
      <c r="AG418" s="1"/>
      <c r="AI418" s="1"/>
    </row>
    <row r="419" spans="2:35" ht="15.7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AA419" s="1"/>
      <c r="AB419" s="1"/>
      <c r="AC419" s="1"/>
      <c r="AE419" s="1"/>
      <c r="AF419" s="1"/>
      <c r="AG419" s="1"/>
      <c r="AI419" s="1"/>
    </row>
    <row r="420" spans="2:35" ht="15.7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AA420" s="1"/>
      <c r="AB420" s="1"/>
      <c r="AC420" s="1"/>
      <c r="AE420" s="1"/>
      <c r="AF420" s="1"/>
      <c r="AG420" s="1"/>
      <c r="AI420" s="1"/>
    </row>
    <row r="421" spans="2:35" ht="15.7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AA421" s="1"/>
      <c r="AB421" s="1"/>
      <c r="AC421" s="1"/>
      <c r="AE421" s="1"/>
      <c r="AF421" s="1"/>
      <c r="AG421" s="1"/>
      <c r="AI421" s="1"/>
    </row>
    <row r="422" spans="2:35" ht="15.7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AA422" s="1"/>
      <c r="AB422" s="1"/>
      <c r="AC422" s="1"/>
      <c r="AE422" s="1"/>
      <c r="AF422" s="1"/>
      <c r="AG422" s="1"/>
      <c r="AI422" s="1"/>
    </row>
    <row r="423" spans="2:35" ht="15.7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AA423" s="1"/>
      <c r="AB423" s="1"/>
      <c r="AC423" s="1"/>
      <c r="AE423" s="1"/>
      <c r="AF423" s="1"/>
      <c r="AG423" s="1"/>
      <c r="AI423" s="1"/>
    </row>
    <row r="424" spans="2:35" ht="15.7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AA424" s="1"/>
      <c r="AB424" s="1"/>
      <c r="AC424" s="1"/>
      <c r="AE424" s="1"/>
      <c r="AF424" s="1"/>
      <c r="AG424" s="1"/>
      <c r="AI424" s="1"/>
    </row>
    <row r="425" spans="2:35" ht="15.7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AA425" s="1"/>
      <c r="AB425" s="1"/>
      <c r="AC425" s="1"/>
      <c r="AE425" s="1"/>
      <c r="AF425" s="1"/>
      <c r="AG425" s="1"/>
      <c r="AI425" s="1"/>
    </row>
    <row r="426" spans="2:35" ht="15.7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AA426" s="1"/>
      <c r="AB426" s="1"/>
      <c r="AC426" s="1"/>
      <c r="AE426" s="1"/>
      <c r="AF426" s="1"/>
      <c r="AG426" s="1"/>
      <c r="AI426" s="1"/>
    </row>
    <row r="427" spans="2:35" ht="15.7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AA427" s="1"/>
      <c r="AB427" s="1"/>
      <c r="AC427" s="1"/>
      <c r="AE427" s="1"/>
      <c r="AF427" s="1"/>
      <c r="AG427" s="1"/>
      <c r="AI427" s="1"/>
    </row>
    <row r="428" spans="2:35" ht="15.7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AA428" s="1"/>
      <c r="AB428" s="1"/>
      <c r="AC428" s="1"/>
      <c r="AE428" s="1"/>
      <c r="AF428" s="1"/>
      <c r="AG428" s="1"/>
      <c r="AI428" s="1"/>
    </row>
    <row r="429" spans="2:35" ht="15.7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AA429" s="1"/>
      <c r="AB429" s="1"/>
      <c r="AC429" s="1"/>
      <c r="AE429" s="1"/>
      <c r="AF429" s="1"/>
      <c r="AG429" s="1"/>
      <c r="AI429" s="1"/>
    </row>
    <row r="430" spans="2:35" ht="15.7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AA430" s="1"/>
      <c r="AB430" s="1"/>
      <c r="AC430" s="1"/>
      <c r="AE430" s="1"/>
      <c r="AF430" s="1"/>
      <c r="AG430" s="1"/>
      <c r="AI430" s="1"/>
    </row>
    <row r="431" spans="2:35" ht="15.7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AA431" s="1"/>
      <c r="AB431" s="1"/>
      <c r="AC431" s="1"/>
      <c r="AE431" s="1"/>
      <c r="AF431" s="1"/>
      <c r="AG431" s="1"/>
      <c r="AI431" s="1"/>
    </row>
    <row r="432" spans="2:35" ht="15.7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AA432" s="1"/>
      <c r="AB432" s="1"/>
      <c r="AC432" s="1"/>
      <c r="AE432" s="1"/>
      <c r="AF432" s="1"/>
      <c r="AG432" s="1"/>
      <c r="AI432" s="1"/>
    </row>
    <row r="433" spans="2:35" ht="15.7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AA433" s="1"/>
      <c r="AB433" s="1"/>
      <c r="AC433" s="1"/>
      <c r="AE433" s="1"/>
      <c r="AF433" s="1"/>
      <c r="AG433" s="1"/>
      <c r="AI433" s="1"/>
    </row>
    <row r="434" spans="2:35" ht="15.7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AA434" s="1"/>
      <c r="AB434" s="1"/>
      <c r="AC434" s="1"/>
      <c r="AE434" s="1"/>
      <c r="AF434" s="1"/>
      <c r="AG434" s="1"/>
      <c r="AI434" s="1"/>
    </row>
    <row r="435" spans="2:35" ht="15.7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AA435" s="1"/>
      <c r="AB435" s="1"/>
      <c r="AC435" s="1"/>
      <c r="AE435" s="1"/>
      <c r="AF435" s="1"/>
      <c r="AG435" s="1"/>
      <c r="AI435" s="1"/>
    </row>
    <row r="436" spans="2:35" ht="15.7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AA436" s="1"/>
      <c r="AB436" s="1"/>
      <c r="AC436" s="1"/>
      <c r="AE436" s="1"/>
      <c r="AF436" s="1"/>
      <c r="AG436" s="1"/>
      <c r="AI436" s="1"/>
    </row>
    <row r="437" spans="2:35" ht="15.7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AA437" s="1"/>
      <c r="AB437" s="1"/>
      <c r="AC437" s="1"/>
      <c r="AE437" s="1"/>
      <c r="AF437" s="1"/>
      <c r="AG437" s="1"/>
      <c r="AI437" s="1"/>
    </row>
    <row r="438" spans="2:35" ht="15.7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AA438" s="1"/>
      <c r="AB438" s="1"/>
      <c r="AC438" s="1"/>
      <c r="AE438" s="1"/>
      <c r="AF438" s="1"/>
      <c r="AG438" s="1"/>
      <c r="AI438" s="1"/>
    </row>
    <row r="439" spans="2:35" ht="15.7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AA439" s="1"/>
      <c r="AB439" s="1"/>
      <c r="AC439" s="1"/>
      <c r="AE439" s="1"/>
      <c r="AF439" s="1"/>
      <c r="AG439" s="1"/>
      <c r="AI439" s="1"/>
    </row>
    <row r="440" spans="2:35" ht="15.7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AA440" s="1"/>
      <c r="AB440" s="1"/>
      <c r="AC440" s="1"/>
      <c r="AE440" s="1"/>
      <c r="AF440" s="1"/>
      <c r="AG440" s="1"/>
      <c r="AI440" s="1"/>
    </row>
    <row r="441" spans="2:35" ht="15.7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AA441" s="1"/>
      <c r="AB441" s="1"/>
      <c r="AC441" s="1"/>
      <c r="AE441" s="1"/>
      <c r="AF441" s="1"/>
      <c r="AG441" s="1"/>
      <c r="AI441" s="1"/>
    </row>
    <row r="442" spans="2:35" ht="15.7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AA442" s="1"/>
      <c r="AB442" s="1"/>
      <c r="AC442" s="1"/>
      <c r="AE442" s="1"/>
      <c r="AF442" s="1"/>
      <c r="AG442" s="1"/>
      <c r="AI442" s="1"/>
    </row>
    <row r="443" spans="2:35" ht="15.7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AA443" s="1"/>
      <c r="AB443" s="1"/>
      <c r="AC443" s="1"/>
      <c r="AE443" s="1"/>
      <c r="AF443" s="1"/>
      <c r="AG443" s="1"/>
      <c r="AI443" s="1"/>
    </row>
    <row r="444" spans="2:35" ht="15.7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AA444" s="1"/>
      <c r="AB444" s="1"/>
      <c r="AC444" s="1"/>
      <c r="AE444" s="1"/>
      <c r="AF444" s="1"/>
      <c r="AG444" s="1"/>
      <c r="AI444" s="1"/>
    </row>
    <row r="445" spans="2:35" ht="15.7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AA445" s="1"/>
      <c r="AB445" s="1"/>
      <c r="AC445" s="1"/>
      <c r="AE445" s="1"/>
      <c r="AF445" s="1"/>
      <c r="AG445" s="1"/>
      <c r="AI445" s="1"/>
    </row>
    <row r="446" spans="2:35" ht="15.7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AA446" s="1"/>
      <c r="AB446" s="1"/>
      <c r="AC446" s="1"/>
      <c r="AE446" s="1"/>
      <c r="AF446" s="1"/>
      <c r="AG446" s="1"/>
      <c r="AI446" s="1"/>
    </row>
    <row r="447" spans="2:35" ht="15.7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AA447" s="1"/>
      <c r="AB447" s="1"/>
      <c r="AC447" s="1"/>
      <c r="AE447" s="1"/>
      <c r="AF447" s="1"/>
      <c r="AG447" s="1"/>
      <c r="AI447" s="1"/>
    </row>
    <row r="448" spans="2:35" ht="15.7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AA448" s="1"/>
      <c r="AB448" s="1"/>
      <c r="AC448" s="1"/>
      <c r="AE448" s="1"/>
      <c r="AF448" s="1"/>
      <c r="AG448" s="1"/>
      <c r="AI448" s="1"/>
    </row>
    <row r="449" spans="2:35" ht="15.7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AA449" s="1"/>
      <c r="AB449" s="1"/>
      <c r="AC449" s="1"/>
      <c r="AE449" s="1"/>
      <c r="AF449" s="1"/>
      <c r="AG449" s="1"/>
      <c r="AI449" s="1"/>
    </row>
    <row r="450" spans="2:35" ht="15.7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AA450" s="1"/>
      <c r="AB450" s="1"/>
      <c r="AC450" s="1"/>
      <c r="AE450" s="1"/>
      <c r="AF450" s="1"/>
      <c r="AG450" s="1"/>
      <c r="AI450" s="1"/>
    </row>
    <row r="451" spans="2:35" ht="15.7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AA451" s="1"/>
      <c r="AB451" s="1"/>
      <c r="AC451" s="1"/>
      <c r="AE451" s="1"/>
      <c r="AF451" s="1"/>
      <c r="AG451" s="1"/>
      <c r="AI451" s="1"/>
    </row>
    <row r="452" spans="2:35" ht="15.7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AA452" s="1"/>
      <c r="AB452" s="1"/>
      <c r="AC452" s="1"/>
      <c r="AE452" s="1"/>
      <c r="AF452" s="1"/>
      <c r="AG452" s="1"/>
      <c r="AI452" s="1"/>
    </row>
    <row r="453" spans="2:35" ht="15.7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AA453" s="1"/>
      <c r="AB453" s="1"/>
      <c r="AC453" s="1"/>
      <c r="AE453" s="1"/>
      <c r="AF453" s="1"/>
      <c r="AG453" s="1"/>
      <c r="AI453" s="1"/>
    </row>
    <row r="454" spans="2:35" ht="15.7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AA454" s="1"/>
      <c r="AB454" s="1"/>
      <c r="AC454" s="1"/>
      <c r="AE454" s="1"/>
      <c r="AF454" s="1"/>
      <c r="AG454" s="1"/>
      <c r="AI454" s="1"/>
    </row>
    <row r="455" spans="2:35" ht="15.7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AA455" s="1"/>
      <c r="AB455" s="1"/>
      <c r="AC455" s="1"/>
      <c r="AE455" s="1"/>
      <c r="AF455" s="1"/>
      <c r="AG455" s="1"/>
      <c r="AI455" s="1"/>
    </row>
    <row r="456" spans="2:35" ht="15.7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AA456" s="1"/>
      <c r="AB456" s="1"/>
      <c r="AC456" s="1"/>
      <c r="AE456" s="1"/>
      <c r="AF456" s="1"/>
      <c r="AG456" s="1"/>
      <c r="AI456" s="1"/>
    </row>
    <row r="457" spans="2:35" ht="15.7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AA457" s="1"/>
      <c r="AB457" s="1"/>
      <c r="AC457" s="1"/>
      <c r="AE457" s="1"/>
      <c r="AF457" s="1"/>
      <c r="AG457" s="1"/>
      <c r="AI457" s="1"/>
    </row>
    <row r="458" spans="2:35" ht="15.7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AA458" s="1"/>
      <c r="AB458" s="1"/>
      <c r="AC458" s="1"/>
      <c r="AE458" s="1"/>
      <c r="AF458" s="1"/>
      <c r="AG458" s="1"/>
      <c r="AI458" s="1"/>
    </row>
    <row r="459" spans="2:35" ht="15.7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AA459" s="1"/>
      <c r="AB459" s="1"/>
      <c r="AC459" s="1"/>
      <c r="AE459" s="1"/>
      <c r="AF459" s="1"/>
      <c r="AG459" s="1"/>
      <c r="AI459" s="1"/>
    </row>
    <row r="460" spans="2:35" ht="15.7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AA460" s="1"/>
      <c r="AB460" s="1"/>
      <c r="AC460" s="1"/>
      <c r="AE460" s="1"/>
      <c r="AF460" s="1"/>
      <c r="AG460" s="1"/>
      <c r="AI460" s="1"/>
    </row>
    <row r="461" spans="2:35" ht="15.7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AA461" s="1"/>
      <c r="AB461" s="1"/>
      <c r="AC461" s="1"/>
      <c r="AE461" s="1"/>
      <c r="AF461" s="1"/>
      <c r="AG461" s="1"/>
      <c r="AI461" s="1"/>
    </row>
    <row r="462" spans="2:35" ht="15.7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AA462" s="1"/>
      <c r="AB462" s="1"/>
      <c r="AC462" s="1"/>
      <c r="AE462" s="1"/>
      <c r="AF462" s="1"/>
      <c r="AG462" s="1"/>
      <c r="AI462" s="1"/>
    </row>
    <row r="463" spans="2:35" ht="15.7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AA463" s="1"/>
      <c r="AB463" s="1"/>
      <c r="AC463" s="1"/>
      <c r="AE463" s="1"/>
      <c r="AF463" s="1"/>
      <c r="AG463" s="1"/>
      <c r="AI463" s="1"/>
    </row>
    <row r="464" spans="2:35" ht="15.7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AA464" s="1"/>
      <c r="AB464" s="1"/>
      <c r="AC464" s="1"/>
      <c r="AE464" s="1"/>
      <c r="AF464" s="1"/>
      <c r="AG464" s="1"/>
      <c r="AI464" s="1"/>
    </row>
    <row r="465" spans="2:35" ht="15.7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AA465" s="1"/>
      <c r="AB465" s="1"/>
      <c r="AC465" s="1"/>
      <c r="AE465" s="1"/>
      <c r="AF465" s="1"/>
      <c r="AG465" s="1"/>
      <c r="AI465" s="1"/>
    </row>
    <row r="466" spans="2:35" ht="15.7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AA466" s="1"/>
      <c r="AB466" s="1"/>
      <c r="AC466" s="1"/>
      <c r="AE466" s="1"/>
      <c r="AF466" s="1"/>
      <c r="AG466" s="1"/>
      <c r="AI466" s="1"/>
    </row>
    <row r="467" spans="2:35" ht="15.7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AA467" s="1"/>
      <c r="AB467" s="1"/>
      <c r="AC467" s="1"/>
      <c r="AE467" s="1"/>
      <c r="AF467" s="1"/>
      <c r="AG467" s="1"/>
      <c r="AI467" s="1"/>
    </row>
    <row r="468" spans="2:35" ht="15.7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AA468" s="1"/>
      <c r="AB468" s="1"/>
      <c r="AC468" s="1"/>
      <c r="AE468" s="1"/>
      <c r="AF468" s="1"/>
      <c r="AG468" s="1"/>
      <c r="AI468" s="1"/>
    </row>
    <row r="469" spans="2:35" ht="15.7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AA469" s="1"/>
      <c r="AB469" s="1"/>
      <c r="AC469" s="1"/>
      <c r="AE469" s="1"/>
      <c r="AF469" s="1"/>
      <c r="AG469" s="1"/>
      <c r="AI469" s="1"/>
    </row>
    <row r="470" spans="2:35" ht="15.7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AA470" s="1"/>
      <c r="AB470" s="1"/>
      <c r="AC470" s="1"/>
      <c r="AE470" s="1"/>
      <c r="AF470" s="1"/>
      <c r="AG470" s="1"/>
      <c r="AI470" s="1"/>
    </row>
    <row r="471" spans="2:35" ht="15.7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AA471" s="1"/>
      <c r="AB471" s="1"/>
      <c r="AC471" s="1"/>
      <c r="AE471" s="1"/>
      <c r="AF471" s="1"/>
      <c r="AG471" s="1"/>
      <c r="AI471" s="1"/>
    </row>
    <row r="472" spans="2:35" ht="15.7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AA472" s="1"/>
      <c r="AB472" s="1"/>
      <c r="AC472" s="1"/>
      <c r="AE472" s="1"/>
      <c r="AF472" s="1"/>
      <c r="AG472" s="1"/>
      <c r="AI472" s="1"/>
    </row>
    <row r="473" spans="2:35" ht="15.7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AA473" s="1"/>
      <c r="AB473" s="1"/>
      <c r="AC473" s="1"/>
      <c r="AE473" s="1"/>
      <c r="AF473" s="1"/>
      <c r="AG473" s="1"/>
      <c r="AI473" s="1"/>
    </row>
    <row r="474" spans="2:35" ht="15.7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AA474" s="1"/>
      <c r="AB474" s="1"/>
      <c r="AC474" s="1"/>
      <c r="AE474" s="1"/>
      <c r="AF474" s="1"/>
      <c r="AG474" s="1"/>
      <c r="AI474" s="1"/>
    </row>
    <row r="475" spans="2:35" ht="15.7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AA475" s="1"/>
      <c r="AB475" s="1"/>
      <c r="AC475" s="1"/>
      <c r="AE475" s="1"/>
      <c r="AF475" s="1"/>
      <c r="AG475" s="1"/>
      <c r="AI475" s="1"/>
    </row>
    <row r="476" spans="2:35" ht="15.7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AA476" s="1"/>
      <c r="AB476" s="1"/>
      <c r="AC476" s="1"/>
      <c r="AE476" s="1"/>
      <c r="AF476" s="1"/>
      <c r="AG476" s="1"/>
      <c r="AI476" s="1"/>
    </row>
    <row r="477" spans="2:35" ht="15.7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AA477" s="1"/>
      <c r="AB477" s="1"/>
      <c r="AC477" s="1"/>
      <c r="AE477" s="1"/>
      <c r="AF477" s="1"/>
      <c r="AG477" s="1"/>
      <c r="AI477" s="1"/>
    </row>
    <row r="478" spans="2:35" ht="15.7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AA478" s="1"/>
      <c r="AB478" s="1"/>
      <c r="AC478" s="1"/>
      <c r="AE478" s="1"/>
      <c r="AF478" s="1"/>
      <c r="AG478" s="1"/>
      <c r="AI478" s="1"/>
    </row>
    <row r="479" spans="2:35" ht="15.7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AA479" s="1"/>
      <c r="AB479" s="1"/>
      <c r="AC479" s="1"/>
      <c r="AE479" s="1"/>
      <c r="AF479" s="1"/>
      <c r="AG479" s="1"/>
      <c r="AI479" s="1"/>
    </row>
    <row r="480" spans="2:35" ht="15.7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AA480" s="1"/>
      <c r="AB480" s="1"/>
      <c r="AC480" s="1"/>
      <c r="AE480" s="1"/>
      <c r="AF480" s="1"/>
      <c r="AG480" s="1"/>
      <c r="AI480" s="1"/>
    </row>
    <row r="481" spans="2:35" ht="15.7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AA481" s="1"/>
      <c r="AB481" s="1"/>
      <c r="AC481" s="1"/>
      <c r="AE481" s="1"/>
      <c r="AF481" s="1"/>
      <c r="AG481" s="1"/>
      <c r="AI481" s="1"/>
    </row>
    <row r="482" spans="2:35" ht="15.7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AA482" s="1"/>
      <c r="AB482" s="1"/>
      <c r="AC482" s="1"/>
      <c r="AE482" s="1"/>
      <c r="AF482" s="1"/>
      <c r="AG482" s="1"/>
      <c r="AI482" s="1"/>
    </row>
    <row r="483" spans="2:35" ht="15.7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AA483" s="1"/>
      <c r="AB483" s="1"/>
      <c r="AC483" s="1"/>
      <c r="AE483" s="1"/>
      <c r="AF483" s="1"/>
      <c r="AG483" s="1"/>
      <c r="AI483" s="1"/>
    </row>
    <row r="484" spans="2:35" ht="15.7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AA484" s="1"/>
      <c r="AB484" s="1"/>
      <c r="AC484" s="1"/>
      <c r="AE484" s="1"/>
      <c r="AF484" s="1"/>
      <c r="AG484" s="1"/>
      <c r="AI484" s="1"/>
    </row>
    <row r="485" spans="2:35" ht="15.7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AA485" s="1"/>
      <c r="AB485" s="1"/>
      <c r="AC485" s="1"/>
      <c r="AE485" s="1"/>
      <c r="AF485" s="1"/>
      <c r="AG485" s="1"/>
      <c r="AI485" s="1"/>
    </row>
    <row r="486" spans="2:35" ht="15.7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AA486" s="1"/>
      <c r="AB486" s="1"/>
      <c r="AC486" s="1"/>
      <c r="AE486" s="1"/>
      <c r="AF486" s="1"/>
      <c r="AG486" s="1"/>
      <c r="AI486" s="1"/>
    </row>
    <row r="487" spans="2:35" ht="15.7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AA487" s="1"/>
      <c r="AB487" s="1"/>
      <c r="AC487" s="1"/>
      <c r="AE487" s="1"/>
      <c r="AF487" s="1"/>
      <c r="AG487" s="1"/>
      <c r="AI487" s="1"/>
    </row>
    <row r="488" spans="2:35" ht="15.7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AA488" s="1"/>
      <c r="AB488" s="1"/>
      <c r="AC488" s="1"/>
      <c r="AE488" s="1"/>
      <c r="AF488" s="1"/>
      <c r="AG488" s="1"/>
      <c r="AI488" s="1"/>
    </row>
    <row r="489" spans="2:35" ht="15.7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AA489" s="1"/>
      <c r="AB489" s="1"/>
      <c r="AC489" s="1"/>
      <c r="AE489" s="1"/>
      <c r="AF489" s="1"/>
      <c r="AG489" s="1"/>
      <c r="AI489" s="1"/>
    </row>
    <row r="490" spans="2:35" ht="15.7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AA490" s="1"/>
      <c r="AB490" s="1"/>
      <c r="AC490" s="1"/>
      <c r="AE490" s="1"/>
      <c r="AF490" s="1"/>
      <c r="AG490" s="1"/>
      <c r="AI490" s="1"/>
    </row>
    <row r="491" spans="2:35" ht="15.7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AA491" s="1"/>
      <c r="AB491" s="1"/>
      <c r="AC491" s="1"/>
      <c r="AE491" s="1"/>
      <c r="AF491" s="1"/>
      <c r="AG491" s="1"/>
      <c r="AI491" s="1"/>
    </row>
    <row r="492" spans="2:35" ht="15.7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AA492" s="1"/>
      <c r="AB492" s="1"/>
      <c r="AC492" s="1"/>
      <c r="AE492" s="1"/>
      <c r="AF492" s="1"/>
      <c r="AG492" s="1"/>
      <c r="AI492" s="1"/>
    </row>
    <row r="493" spans="2:35" ht="15.7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AA493" s="1"/>
      <c r="AB493" s="1"/>
      <c r="AC493" s="1"/>
      <c r="AE493" s="1"/>
      <c r="AF493" s="1"/>
      <c r="AG493" s="1"/>
      <c r="AI493" s="1"/>
    </row>
    <row r="494" spans="2:35" ht="15.7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AA494" s="1"/>
      <c r="AB494" s="1"/>
      <c r="AC494" s="1"/>
      <c r="AE494" s="1"/>
      <c r="AF494" s="1"/>
      <c r="AG494" s="1"/>
      <c r="AI494" s="1"/>
    </row>
    <row r="495" spans="2:35" ht="15.7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AA495" s="1"/>
      <c r="AB495" s="1"/>
      <c r="AC495" s="1"/>
      <c r="AE495" s="1"/>
      <c r="AF495" s="1"/>
      <c r="AG495" s="1"/>
      <c r="AI495" s="1"/>
    </row>
    <row r="496" spans="2:35" ht="15.7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AA496" s="1"/>
      <c r="AB496" s="1"/>
      <c r="AC496" s="1"/>
      <c r="AE496" s="1"/>
      <c r="AF496" s="1"/>
      <c r="AG496" s="1"/>
      <c r="AI496" s="1"/>
    </row>
    <row r="497" spans="2:35" ht="15.7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AA497" s="1"/>
      <c r="AB497" s="1"/>
      <c r="AC497" s="1"/>
      <c r="AE497" s="1"/>
      <c r="AF497" s="1"/>
      <c r="AG497" s="1"/>
      <c r="AI497" s="1"/>
    </row>
    <row r="498" spans="2:35" ht="15.7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AA498" s="1"/>
      <c r="AB498" s="1"/>
      <c r="AC498" s="1"/>
      <c r="AE498" s="1"/>
      <c r="AF498" s="1"/>
      <c r="AG498" s="1"/>
      <c r="AI498" s="1"/>
    </row>
    <row r="499" spans="2:35" ht="15.7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AA499" s="1"/>
      <c r="AB499" s="1"/>
      <c r="AC499" s="1"/>
      <c r="AE499" s="1"/>
      <c r="AF499" s="1"/>
      <c r="AG499" s="1"/>
      <c r="AI499" s="1"/>
    </row>
    <row r="500" spans="2:35" ht="15.7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AA500" s="1"/>
      <c r="AB500" s="1"/>
      <c r="AC500" s="1"/>
      <c r="AE500" s="1"/>
      <c r="AF500" s="1"/>
      <c r="AG500" s="1"/>
      <c r="AI500" s="1"/>
    </row>
    <row r="501" spans="2:35" ht="15.7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AA501" s="1"/>
      <c r="AB501" s="1"/>
      <c r="AC501" s="1"/>
      <c r="AE501" s="1"/>
      <c r="AF501" s="1"/>
      <c r="AG501" s="1"/>
      <c r="AI501" s="1"/>
    </row>
    <row r="502" spans="2:35" ht="15.7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AA502" s="1"/>
      <c r="AB502" s="1"/>
      <c r="AC502" s="1"/>
      <c r="AE502" s="1"/>
      <c r="AF502" s="1"/>
      <c r="AG502" s="1"/>
      <c r="AI502" s="1"/>
    </row>
    <row r="503" spans="2:35" ht="15.7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AA503" s="1"/>
      <c r="AB503" s="1"/>
      <c r="AC503" s="1"/>
      <c r="AE503" s="1"/>
      <c r="AF503" s="1"/>
      <c r="AG503" s="1"/>
      <c r="AI503" s="1"/>
    </row>
    <row r="504" spans="2:35" ht="15.7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AA504" s="1"/>
      <c r="AB504" s="1"/>
      <c r="AC504" s="1"/>
      <c r="AE504" s="1"/>
      <c r="AF504" s="1"/>
      <c r="AG504" s="1"/>
      <c r="AI504" s="1"/>
    </row>
    <row r="505" spans="2:35" ht="15.7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AA505" s="1"/>
      <c r="AB505" s="1"/>
      <c r="AC505" s="1"/>
      <c r="AE505" s="1"/>
      <c r="AF505" s="1"/>
      <c r="AG505" s="1"/>
      <c r="AI505" s="1"/>
    </row>
    <row r="506" spans="2:35" ht="15.7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AA506" s="1"/>
      <c r="AB506" s="1"/>
      <c r="AC506" s="1"/>
      <c r="AE506" s="1"/>
      <c r="AF506" s="1"/>
      <c r="AG506" s="1"/>
      <c r="AI506" s="1"/>
    </row>
    <row r="507" spans="2:35" ht="15.7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AA507" s="1"/>
      <c r="AB507" s="1"/>
      <c r="AC507" s="1"/>
      <c r="AE507" s="1"/>
      <c r="AF507" s="1"/>
      <c r="AG507" s="1"/>
      <c r="AI507" s="1"/>
    </row>
    <row r="508" spans="2:35" ht="15.7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AA508" s="1"/>
      <c r="AB508" s="1"/>
      <c r="AC508" s="1"/>
      <c r="AE508" s="1"/>
      <c r="AF508" s="1"/>
      <c r="AG508" s="1"/>
      <c r="AI508" s="1"/>
    </row>
    <row r="509" spans="2:35" ht="15.7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AA509" s="1"/>
      <c r="AB509" s="1"/>
      <c r="AC509" s="1"/>
      <c r="AE509" s="1"/>
      <c r="AF509" s="1"/>
      <c r="AG509" s="1"/>
      <c r="AI509" s="1"/>
    </row>
    <row r="510" spans="2:35" ht="15.7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AA510" s="1"/>
      <c r="AB510" s="1"/>
      <c r="AC510" s="1"/>
      <c r="AE510" s="1"/>
      <c r="AF510" s="1"/>
      <c r="AG510" s="1"/>
      <c r="AI510" s="1"/>
    </row>
    <row r="511" spans="2:35" ht="15.7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AA511" s="1"/>
      <c r="AB511" s="1"/>
      <c r="AC511" s="1"/>
      <c r="AE511" s="1"/>
      <c r="AF511" s="1"/>
      <c r="AG511" s="1"/>
      <c r="AI511" s="1"/>
    </row>
    <row r="512" spans="2:35" ht="15.7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AA512" s="1"/>
      <c r="AB512" s="1"/>
      <c r="AC512" s="1"/>
      <c r="AE512" s="1"/>
      <c r="AF512" s="1"/>
      <c r="AG512" s="1"/>
      <c r="AI512" s="1"/>
    </row>
    <row r="513" spans="2:35" ht="15.7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AA513" s="1"/>
      <c r="AB513" s="1"/>
      <c r="AC513" s="1"/>
      <c r="AE513" s="1"/>
      <c r="AF513" s="1"/>
      <c r="AG513" s="1"/>
      <c r="AI513" s="1"/>
    </row>
    <row r="514" spans="2:35" ht="15.7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AA514" s="1"/>
      <c r="AB514" s="1"/>
      <c r="AC514" s="1"/>
      <c r="AE514" s="1"/>
      <c r="AF514" s="1"/>
      <c r="AG514" s="1"/>
      <c r="AI514" s="1"/>
    </row>
    <row r="515" spans="2:35" ht="15.7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AA515" s="1"/>
      <c r="AB515" s="1"/>
      <c r="AC515" s="1"/>
      <c r="AE515" s="1"/>
      <c r="AF515" s="1"/>
      <c r="AG515" s="1"/>
      <c r="AI515" s="1"/>
    </row>
    <row r="516" spans="2:35" ht="15.7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AA516" s="1"/>
      <c r="AB516" s="1"/>
      <c r="AC516" s="1"/>
      <c r="AE516" s="1"/>
      <c r="AF516" s="1"/>
      <c r="AG516" s="1"/>
      <c r="AI516" s="1"/>
    </row>
    <row r="517" spans="2:35" ht="15.7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AA517" s="1"/>
      <c r="AB517" s="1"/>
      <c r="AC517" s="1"/>
      <c r="AE517" s="1"/>
      <c r="AF517" s="1"/>
      <c r="AG517" s="1"/>
      <c r="AI517" s="1"/>
    </row>
    <row r="518" spans="2:35" ht="15.7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AA518" s="1"/>
      <c r="AB518" s="1"/>
      <c r="AC518" s="1"/>
      <c r="AE518" s="1"/>
      <c r="AF518" s="1"/>
      <c r="AG518" s="1"/>
      <c r="AI518" s="1"/>
    </row>
    <row r="519" spans="2:35" ht="15.7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AA519" s="1"/>
      <c r="AB519" s="1"/>
      <c r="AC519" s="1"/>
      <c r="AE519" s="1"/>
      <c r="AF519" s="1"/>
      <c r="AG519" s="1"/>
      <c r="AI519" s="1"/>
    </row>
    <row r="520" spans="2:35" ht="15.7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AA520" s="1"/>
      <c r="AB520" s="1"/>
      <c r="AC520" s="1"/>
      <c r="AE520" s="1"/>
      <c r="AF520" s="1"/>
      <c r="AG520" s="1"/>
      <c r="AI520" s="1"/>
    </row>
    <row r="521" spans="2:35" ht="15.7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AA521" s="1"/>
      <c r="AB521" s="1"/>
      <c r="AC521" s="1"/>
      <c r="AE521" s="1"/>
      <c r="AF521" s="1"/>
      <c r="AG521" s="1"/>
      <c r="AI521" s="1"/>
    </row>
    <row r="522" spans="2:35" ht="15.7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AA522" s="1"/>
      <c r="AB522" s="1"/>
      <c r="AC522" s="1"/>
      <c r="AE522" s="1"/>
      <c r="AF522" s="1"/>
      <c r="AG522" s="1"/>
      <c r="AI522" s="1"/>
    </row>
    <row r="523" spans="2:35" ht="15.7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AA523" s="1"/>
      <c r="AB523" s="1"/>
      <c r="AC523" s="1"/>
      <c r="AE523" s="1"/>
      <c r="AF523" s="1"/>
      <c r="AG523" s="1"/>
      <c r="AI523" s="1"/>
    </row>
    <row r="524" spans="2:35" ht="15.7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AA524" s="1"/>
      <c r="AB524" s="1"/>
      <c r="AC524" s="1"/>
      <c r="AE524" s="1"/>
      <c r="AF524" s="1"/>
      <c r="AG524" s="1"/>
      <c r="AI524" s="1"/>
    </row>
    <row r="525" spans="2:35" ht="15.7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AA525" s="1"/>
      <c r="AB525" s="1"/>
      <c r="AC525" s="1"/>
      <c r="AE525" s="1"/>
      <c r="AF525" s="1"/>
      <c r="AG525" s="1"/>
      <c r="AI525" s="1"/>
    </row>
    <row r="526" spans="2:35" ht="15.7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AA526" s="1"/>
      <c r="AB526" s="1"/>
      <c r="AC526" s="1"/>
      <c r="AE526" s="1"/>
      <c r="AF526" s="1"/>
      <c r="AG526" s="1"/>
      <c r="AI526" s="1"/>
    </row>
    <row r="527" spans="2:35" ht="15.7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AA527" s="1"/>
      <c r="AB527" s="1"/>
      <c r="AC527" s="1"/>
      <c r="AE527" s="1"/>
      <c r="AF527" s="1"/>
      <c r="AG527" s="1"/>
      <c r="AI527" s="1"/>
    </row>
    <row r="528" spans="2:35" ht="15.7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AA528" s="1"/>
      <c r="AB528" s="1"/>
      <c r="AC528" s="1"/>
      <c r="AE528" s="1"/>
      <c r="AF528" s="1"/>
      <c r="AG528" s="1"/>
      <c r="AI528" s="1"/>
    </row>
    <row r="529" spans="2:35" ht="15.7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AA529" s="1"/>
      <c r="AB529" s="1"/>
      <c r="AC529" s="1"/>
      <c r="AE529" s="1"/>
      <c r="AF529" s="1"/>
      <c r="AG529" s="1"/>
      <c r="AI529" s="1"/>
    </row>
    <row r="530" spans="2:35" ht="15.7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AA530" s="1"/>
      <c r="AB530" s="1"/>
      <c r="AC530" s="1"/>
      <c r="AE530" s="1"/>
      <c r="AF530" s="1"/>
      <c r="AG530" s="1"/>
      <c r="AI530" s="1"/>
    </row>
    <row r="531" spans="2:35" ht="15.7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AA531" s="1"/>
      <c r="AB531" s="1"/>
      <c r="AC531" s="1"/>
      <c r="AE531" s="1"/>
      <c r="AF531" s="1"/>
      <c r="AG531" s="1"/>
      <c r="AI531" s="1"/>
    </row>
    <row r="532" spans="2:35" ht="15.7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AA532" s="1"/>
      <c r="AB532" s="1"/>
      <c r="AC532" s="1"/>
      <c r="AE532" s="1"/>
      <c r="AF532" s="1"/>
      <c r="AG532" s="1"/>
      <c r="AI532" s="1"/>
    </row>
    <row r="533" spans="2:35" ht="15.7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AA533" s="1"/>
      <c r="AB533" s="1"/>
      <c r="AC533" s="1"/>
      <c r="AE533" s="1"/>
      <c r="AF533" s="1"/>
      <c r="AG533" s="1"/>
      <c r="AI533" s="1"/>
    </row>
    <row r="534" spans="2:35" ht="15.7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AA534" s="1"/>
      <c r="AB534" s="1"/>
      <c r="AC534" s="1"/>
      <c r="AE534" s="1"/>
      <c r="AF534" s="1"/>
      <c r="AG534" s="1"/>
      <c r="AI534" s="1"/>
    </row>
    <row r="535" spans="2:35" ht="15.7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AA535" s="1"/>
      <c r="AB535" s="1"/>
      <c r="AC535" s="1"/>
      <c r="AE535" s="1"/>
      <c r="AF535" s="1"/>
      <c r="AG535" s="1"/>
      <c r="AI535" s="1"/>
    </row>
    <row r="536" spans="2:35" ht="15.7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AA536" s="1"/>
      <c r="AB536" s="1"/>
      <c r="AC536" s="1"/>
      <c r="AE536" s="1"/>
      <c r="AF536" s="1"/>
      <c r="AG536" s="1"/>
      <c r="AI536" s="1"/>
    </row>
    <row r="537" spans="2:35" ht="15.7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AA537" s="1"/>
      <c r="AB537" s="1"/>
      <c r="AC537" s="1"/>
      <c r="AE537" s="1"/>
      <c r="AF537" s="1"/>
      <c r="AG537" s="1"/>
      <c r="AI537" s="1"/>
    </row>
    <row r="538" spans="2:35" ht="15.7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AA538" s="1"/>
      <c r="AB538" s="1"/>
      <c r="AC538" s="1"/>
      <c r="AE538" s="1"/>
      <c r="AF538" s="1"/>
      <c r="AG538" s="1"/>
      <c r="AI538" s="1"/>
    </row>
    <row r="539" spans="2:35" ht="15.7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AA539" s="1"/>
      <c r="AB539" s="1"/>
      <c r="AC539" s="1"/>
      <c r="AE539" s="1"/>
      <c r="AF539" s="1"/>
      <c r="AG539" s="1"/>
      <c r="AI539" s="1"/>
    </row>
    <row r="540" spans="2:35" ht="15.7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AA540" s="1"/>
      <c r="AB540" s="1"/>
      <c r="AC540" s="1"/>
      <c r="AE540" s="1"/>
      <c r="AF540" s="1"/>
      <c r="AG540" s="1"/>
      <c r="AI540" s="1"/>
    </row>
    <row r="541" spans="2:35" ht="15.7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AA541" s="1"/>
      <c r="AB541" s="1"/>
      <c r="AC541" s="1"/>
      <c r="AE541" s="1"/>
      <c r="AF541" s="1"/>
      <c r="AG541" s="1"/>
      <c r="AI541" s="1"/>
    </row>
    <row r="542" spans="2:35" ht="15.7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AA542" s="1"/>
      <c r="AB542" s="1"/>
      <c r="AC542" s="1"/>
      <c r="AE542" s="1"/>
      <c r="AF542" s="1"/>
      <c r="AG542" s="1"/>
      <c r="AI542" s="1"/>
    </row>
    <row r="543" spans="2:35" ht="15.7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AA543" s="1"/>
      <c r="AB543" s="1"/>
      <c r="AC543" s="1"/>
      <c r="AE543" s="1"/>
      <c r="AF543" s="1"/>
      <c r="AG543" s="1"/>
      <c r="AI543" s="1"/>
    </row>
    <row r="544" spans="2:35" ht="15.7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AA544" s="1"/>
      <c r="AB544" s="1"/>
      <c r="AC544" s="1"/>
      <c r="AE544" s="1"/>
      <c r="AF544" s="1"/>
      <c r="AG544" s="1"/>
      <c r="AI544" s="1"/>
    </row>
    <row r="545" spans="2:35" ht="15.7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AA545" s="1"/>
      <c r="AB545" s="1"/>
      <c r="AC545" s="1"/>
      <c r="AE545" s="1"/>
      <c r="AF545" s="1"/>
      <c r="AG545" s="1"/>
      <c r="AI545" s="1"/>
    </row>
    <row r="546" spans="2:35" ht="15.7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AA546" s="1"/>
      <c r="AB546" s="1"/>
      <c r="AC546" s="1"/>
      <c r="AE546" s="1"/>
      <c r="AF546" s="1"/>
      <c r="AG546" s="1"/>
      <c r="AI546" s="1"/>
    </row>
    <row r="547" spans="2:35" ht="15.7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AA547" s="1"/>
      <c r="AB547" s="1"/>
      <c r="AC547" s="1"/>
      <c r="AE547" s="1"/>
      <c r="AF547" s="1"/>
      <c r="AG547" s="1"/>
      <c r="AI547" s="1"/>
    </row>
    <row r="548" spans="2:35" ht="15.7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AA548" s="1"/>
      <c r="AB548" s="1"/>
      <c r="AC548" s="1"/>
      <c r="AE548" s="1"/>
      <c r="AF548" s="1"/>
      <c r="AG548" s="1"/>
      <c r="AI548" s="1"/>
    </row>
    <row r="549" spans="2:35" ht="15.7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AA549" s="1"/>
      <c r="AB549" s="1"/>
      <c r="AC549" s="1"/>
      <c r="AE549" s="1"/>
      <c r="AF549" s="1"/>
      <c r="AG549" s="1"/>
      <c r="AI549" s="1"/>
    </row>
    <row r="550" spans="2:35" ht="15.7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AA550" s="1"/>
      <c r="AB550" s="1"/>
      <c r="AC550" s="1"/>
      <c r="AE550" s="1"/>
      <c r="AF550" s="1"/>
      <c r="AG550" s="1"/>
      <c r="AI550" s="1"/>
    </row>
    <row r="551" spans="2:35" ht="15.7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AA551" s="1"/>
      <c r="AB551" s="1"/>
      <c r="AC551" s="1"/>
      <c r="AE551" s="1"/>
      <c r="AF551" s="1"/>
      <c r="AG551" s="1"/>
      <c r="AI551" s="1"/>
    </row>
    <row r="552" spans="2:35" ht="15.7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AA552" s="1"/>
      <c r="AB552" s="1"/>
      <c r="AC552" s="1"/>
      <c r="AE552" s="1"/>
      <c r="AF552" s="1"/>
      <c r="AG552" s="1"/>
      <c r="AI552" s="1"/>
    </row>
    <row r="553" spans="2:35" ht="15.7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AA553" s="1"/>
      <c r="AB553" s="1"/>
      <c r="AC553" s="1"/>
      <c r="AE553" s="1"/>
      <c r="AF553" s="1"/>
      <c r="AG553" s="1"/>
      <c r="AI553" s="1"/>
    </row>
    <row r="554" spans="2:35" ht="15.7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AA554" s="1"/>
      <c r="AB554" s="1"/>
      <c r="AC554" s="1"/>
      <c r="AE554" s="1"/>
      <c r="AF554" s="1"/>
      <c r="AG554" s="1"/>
      <c r="AI554" s="1"/>
    </row>
    <row r="555" spans="2:35" ht="15.7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AA555" s="1"/>
      <c r="AB555" s="1"/>
      <c r="AC555" s="1"/>
      <c r="AE555" s="1"/>
      <c r="AF555" s="1"/>
      <c r="AG555" s="1"/>
      <c r="AI555" s="1"/>
    </row>
    <row r="556" spans="2:35" ht="15.7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AA556" s="1"/>
      <c r="AB556" s="1"/>
      <c r="AC556" s="1"/>
      <c r="AE556" s="1"/>
      <c r="AF556" s="1"/>
      <c r="AG556" s="1"/>
      <c r="AI556" s="1"/>
    </row>
    <row r="557" spans="2:35" ht="15.7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AA557" s="1"/>
      <c r="AB557" s="1"/>
      <c r="AC557" s="1"/>
      <c r="AE557" s="1"/>
      <c r="AF557" s="1"/>
      <c r="AG557" s="1"/>
      <c r="AI557" s="1"/>
    </row>
    <row r="558" spans="2:35" ht="15.7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AA558" s="1"/>
      <c r="AB558" s="1"/>
      <c r="AC558" s="1"/>
      <c r="AE558" s="1"/>
      <c r="AF558" s="1"/>
      <c r="AG558" s="1"/>
      <c r="AI558" s="1"/>
    </row>
    <row r="559" spans="2:35" ht="15.7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AA559" s="1"/>
      <c r="AB559" s="1"/>
      <c r="AC559" s="1"/>
      <c r="AE559" s="1"/>
      <c r="AF559" s="1"/>
      <c r="AG559" s="1"/>
      <c r="AI559" s="1"/>
    </row>
    <row r="560" spans="2:35" ht="15.7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AA560" s="1"/>
      <c r="AB560" s="1"/>
      <c r="AC560" s="1"/>
      <c r="AE560" s="1"/>
      <c r="AF560" s="1"/>
      <c r="AG560" s="1"/>
      <c r="AI560" s="1"/>
    </row>
    <row r="561" spans="2:35" ht="15.7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AA561" s="1"/>
      <c r="AB561" s="1"/>
      <c r="AC561" s="1"/>
      <c r="AE561" s="1"/>
      <c r="AF561" s="1"/>
      <c r="AG561" s="1"/>
      <c r="AI561" s="1"/>
    </row>
    <row r="562" spans="2:35" ht="15.7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AA562" s="1"/>
      <c r="AB562" s="1"/>
      <c r="AC562" s="1"/>
      <c r="AE562" s="1"/>
      <c r="AF562" s="1"/>
      <c r="AG562" s="1"/>
      <c r="AI562" s="1"/>
    </row>
    <row r="563" spans="2:35" ht="15.7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AA563" s="1"/>
      <c r="AB563" s="1"/>
      <c r="AC563" s="1"/>
      <c r="AE563" s="1"/>
      <c r="AF563" s="1"/>
      <c r="AG563" s="1"/>
      <c r="AI563" s="1"/>
    </row>
    <row r="564" spans="2:35" ht="15.7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AA564" s="1"/>
      <c r="AB564" s="1"/>
      <c r="AC564" s="1"/>
      <c r="AE564" s="1"/>
      <c r="AF564" s="1"/>
      <c r="AG564" s="1"/>
      <c r="AI564" s="1"/>
    </row>
    <row r="565" spans="2:35" ht="15.7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AA565" s="1"/>
      <c r="AB565" s="1"/>
      <c r="AC565" s="1"/>
      <c r="AE565" s="1"/>
      <c r="AF565" s="1"/>
      <c r="AG565" s="1"/>
      <c r="AI565" s="1"/>
    </row>
    <row r="566" spans="2:35" ht="15.7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AA566" s="1"/>
      <c r="AB566" s="1"/>
      <c r="AC566" s="1"/>
      <c r="AE566" s="1"/>
      <c r="AF566" s="1"/>
      <c r="AG566" s="1"/>
      <c r="AI566" s="1"/>
    </row>
    <row r="567" spans="2:35" ht="15.7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AA567" s="1"/>
      <c r="AB567" s="1"/>
      <c r="AC567" s="1"/>
      <c r="AE567" s="1"/>
      <c r="AF567" s="1"/>
      <c r="AG567" s="1"/>
      <c r="AI567" s="1"/>
    </row>
    <row r="568" spans="2:35" ht="15.7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AA568" s="1"/>
      <c r="AB568" s="1"/>
      <c r="AC568" s="1"/>
      <c r="AE568" s="1"/>
      <c r="AF568" s="1"/>
      <c r="AG568" s="1"/>
      <c r="AI568" s="1"/>
    </row>
    <row r="569" spans="2:35" ht="15.7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AA569" s="1"/>
      <c r="AB569" s="1"/>
      <c r="AC569" s="1"/>
      <c r="AE569" s="1"/>
      <c r="AF569" s="1"/>
      <c r="AG569" s="1"/>
      <c r="AI569" s="1"/>
    </row>
    <row r="570" spans="2:35" ht="15.7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AA570" s="1"/>
      <c r="AB570" s="1"/>
      <c r="AC570" s="1"/>
      <c r="AE570" s="1"/>
      <c r="AF570" s="1"/>
      <c r="AG570" s="1"/>
      <c r="AI570" s="1"/>
    </row>
    <row r="571" spans="2:35" ht="15.7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AA571" s="1"/>
      <c r="AB571" s="1"/>
      <c r="AC571" s="1"/>
      <c r="AE571" s="1"/>
      <c r="AF571" s="1"/>
      <c r="AG571" s="1"/>
      <c r="AI571" s="1"/>
    </row>
    <row r="572" spans="2:35" ht="15.7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AA572" s="1"/>
      <c r="AB572" s="1"/>
      <c r="AC572" s="1"/>
      <c r="AE572" s="1"/>
      <c r="AF572" s="1"/>
      <c r="AG572" s="1"/>
      <c r="AI572" s="1"/>
    </row>
    <row r="573" spans="2:35" ht="15.7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AA573" s="1"/>
      <c r="AB573" s="1"/>
      <c r="AC573" s="1"/>
      <c r="AE573" s="1"/>
      <c r="AF573" s="1"/>
      <c r="AG573" s="1"/>
      <c r="AI573" s="1"/>
    </row>
    <row r="574" spans="2:35" ht="15.7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AA574" s="1"/>
      <c r="AB574" s="1"/>
      <c r="AC574" s="1"/>
      <c r="AE574" s="1"/>
      <c r="AF574" s="1"/>
      <c r="AG574" s="1"/>
      <c r="AI574" s="1"/>
    </row>
    <row r="575" spans="2:35" ht="15.7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AA575" s="1"/>
      <c r="AB575" s="1"/>
      <c r="AC575" s="1"/>
      <c r="AE575" s="1"/>
      <c r="AF575" s="1"/>
      <c r="AG575" s="1"/>
      <c r="AI575" s="1"/>
    </row>
    <row r="576" spans="2:35" ht="15.7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AA576" s="1"/>
      <c r="AB576" s="1"/>
      <c r="AC576" s="1"/>
      <c r="AE576" s="1"/>
      <c r="AF576" s="1"/>
      <c r="AG576" s="1"/>
      <c r="AI576" s="1"/>
    </row>
    <row r="577" spans="2:35" ht="15.7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AA577" s="1"/>
      <c r="AB577" s="1"/>
      <c r="AC577" s="1"/>
      <c r="AE577" s="1"/>
      <c r="AF577" s="1"/>
      <c r="AG577" s="1"/>
      <c r="AI577" s="1"/>
    </row>
    <row r="578" spans="2:35" ht="15.7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AA578" s="1"/>
      <c r="AB578" s="1"/>
      <c r="AC578" s="1"/>
      <c r="AE578" s="1"/>
      <c r="AF578" s="1"/>
      <c r="AG578" s="1"/>
      <c r="AI578" s="1"/>
    </row>
    <row r="579" spans="2:35" ht="15.7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AA579" s="1"/>
      <c r="AB579" s="1"/>
      <c r="AC579" s="1"/>
      <c r="AE579" s="1"/>
      <c r="AF579" s="1"/>
      <c r="AG579" s="1"/>
      <c r="AI579" s="1"/>
    </row>
    <row r="580" spans="2:35" ht="15.7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AA580" s="1"/>
      <c r="AB580" s="1"/>
      <c r="AC580" s="1"/>
      <c r="AE580" s="1"/>
      <c r="AF580" s="1"/>
      <c r="AG580" s="1"/>
      <c r="AI580" s="1"/>
    </row>
    <row r="581" spans="2:35" ht="15.7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AA581" s="1"/>
      <c r="AB581" s="1"/>
      <c r="AC581" s="1"/>
      <c r="AE581" s="1"/>
      <c r="AF581" s="1"/>
      <c r="AG581" s="1"/>
      <c r="AI581" s="1"/>
    </row>
    <row r="582" spans="2:35" ht="15.7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AA582" s="1"/>
      <c r="AB582" s="1"/>
      <c r="AC582" s="1"/>
      <c r="AE582" s="1"/>
      <c r="AF582" s="1"/>
      <c r="AG582" s="1"/>
      <c r="AI582" s="1"/>
    </row>
    <row r="583" spans="2:35" ht="15.7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AA583" s="1"/>
      <c r="AB583" s="1"/>
      <c r="AC583" s="1"/>
      <c r="AE583" s="1"/>
      <c r="AF583" s="1"/>
      <c r="AG583" s="1"/>
      <c r="AI583" s="1"/>
    </row>
    <row r="584" spans="2:35" ht="15.7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AA584" s="1"/>
      <c r="AB584" s="1"/>
      <c r="AC584" s="1"/>
      <c r="AE584" s="1"/>
      <c r="AF584" s="1"/>
      <c r="AG584" s="1"/>
      <c r="AI584" s="1"/>
    </row>
    <row r="585" spans="2:35" ht="15.7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AA585" s="1"/>
      <c r="AB585" s="1"/>
      <c r="AC585" s="1"/>
      <c r="AE585" s="1"/>
      <c r="AF585" s="1"/>
      <c r="AG585" s="1"/>
      <c r="AI585" s="1"/>
    </row>
    <row r="586" spans="2:35" ht="15.7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AA586" s="1"/>
      <c r="AB586" s="1"/>
      <c r="AC586" s="1"/>
      <c r="AE586" s="1"/>
      <c r="AF586" s="1"/>
      <c r="AG586" s="1"/>
      <c r="AI586" s="1"/>
    </row>
    <row r="587" spans="2:35" ht="15.7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AA587" s="1"/>
      <c r="AB587" s="1"/>
      <c r="AC587" s="1"/>
      <c r="AE587" s="1"/>
      <c r="AF587" s="1"/>
      <c r="AG587" s="1"/>
      <c r="AI587" s="1"/>
    </row>
    <row r="588" spans="2:35" ht="15.7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AA588" s="1"/>
      <c r="AB588" s="1"/>
      <c r="AC588" s="1"/>
      <c r="AE588" s="1"/>
      <c r="AF588" s="1"/>
      <c r="AG588" s="1"/>
      <c r="AI588" s="1"/>
    </row>
    <row r="589" spans="2:35" ht="15.7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AA589" s="1"/>
      <c r="AB589" s="1"/>
      <c r="AC589" s="1"/>
      <c r="AE589" s="1"/>
      <c r="AF589" s="1"/>
      <c r="AG589" s="1"/>
      <c r="AI589" s="1"/>
    </row>
    <row r="590" spans="2:35" ht="15.7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AA590" s="1"/>
      <c r="AB590" s="1"/>
      <c r="AC590" s="1"/>
      <c r="AE590" s="1"/>
      <c r="AF590" s="1"/>
      <c r="AG590" s="1"/>
      <c r="AI590" s="1"/>
    </row>
    <row r="591" spans="2:35" ht="15.7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AA591" s="1"/>
      <c r="AB591" s="1"/>
      <c r="AC591" s="1"/>
      <c r="AE591" s="1"/>
      <c r="AF591" s="1"/>
      <c r="AG591" s="1"/>
      <c r="AI591" s="1"/>
    </row>
    <row r="592" spans="2:35" ht="15.7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AA592" s="1"/>
      <c r="AB592" s="1"/>
      <c r="AC592" s="1"/>
      <c r="AE592" s="1"/>
      <c r="AF592" s="1"/>
      <c r="AG592" s="1"/>
      <c r="AI592" s="1"/>
    </row>
    <row r="593" spans="2:35" ht="15.7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AA593" s="1"/>
      <c r="AB593" s="1"/>
      <c r="AC593" s="1"/>
      <c r="AE593" s="1"/>
      <c r="AF593" s="1"/>
      <c r="AG593" s="1"/>
      <c r="AI593" s="1"/>
    </row>
    <row r="594" spans="2:35" ht="15.7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AA594" s="1"/>
      <c r="AB594" s="1"/>
      <c r="AC594" s="1"/>
      <c r="AE594" s="1"/>
      <c r="AF594" s="1"/>
      <c r="AG594" s="1"/>
      <c r="AI594" s="1"/>
    </row>
    <row r="595" spans="2:35" ht="15.7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AA595" s="1"/>
      <c r="AB595" s="1"/>
      <c r="AC595" s="1"/>
      <c r="AE595" s="1"/>
      <c r="AF595" s="1"/>
      <c r="AG595" s="1"/>
      <c r="AI595" s="1"/>
    </row>
    <row r="596" spans="2:35" ht="15.7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AA596" s="1"/>
      <c r="AB596" s="1"/>
      <c r="AC596" s="1"/>
      <c r="AE596" s="1"/>
      <c r="AF596" s="1"/>
      <c r="AG596" s="1"/>
      <c r="AI596" s="1"/>
    </row>
    <row r="597" spans="2:35" ht="15.7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AA597" s="1"/>
      <c r="AB597" s="1"/>
      <c r="AC597" s="1"/>
      <c r="AE597" s="1"/>
      <c r="AF597" s="1"/>
      <c r="AG597" s="1"/>
      <c r="AI597" s="1"/>
    </row>
    <row r="598" spans="2:35" ht="15.7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AA598" s="1"/>
      <c r="AB598" s="1"/>
      <c r="AC598" s="1"/>
      <c r="AE598" s="1"/>
      <c r="AF598" s="1"/>
      <c r="AG598" s="1"/>
      <c r="AI598" s="1"/>
    </row>
    <row r="599" spans="2:35" ht="15.7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AA599" s="1"/>
      <c r="AB599" s="1"/>
      <c r="AC599" s="1"/>
      <c r="AE599" s="1"/>
      <c r="AF599" s="1"/>
      <c r="AG599" s="1"/>
      <c r="AI599" s="1"/>
    </row>
    <row r="600" spans="2:35" ht="15.7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AA600" s="1"/>
      <c r="AB600" s="1"/>
      <c r="AC600" s="1"/>
      <c r="AE600" s="1"/>
      <c r="AF600" s="1"/>
      <c r="AG600" s="1"/>
      <c r="AI600" s="1"/>
    </row>
    <row r="601" spans="2:35" ht="15.7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AA601" s="1"/>
      <c r="AB601" s="1"/>
      <c r="AC601" s="1"/>
      <c r="AE601" s="1"/>
      <c r="AF601" s="1"/>
      <c r="AG601" s="1"/>
      <c r="AI601" s="1"/>
    </row>
    <row r="602" spans="2:35" ht="15.7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AA602" s="1"/>
      <c r="AB602" s="1"/>
      <c r="AC602" s="1"/>
      <c r="AE602" s="1"/>
      <c r="AF602" s="1"/>
      <c r="AG602" s="1"/>
      <c r="AI602" s="1"/>
    </row>
    <row r="603" spans="2:35" ht="15.7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AA603" s="1"/>
      <c r="AB603" s="1"/>
      <c r="AC603" s="1"/>
      <c r="AE603" s="1"/>
      <c r="AF603" s="1"/>
      <c r="AG603" s="1"/>
      <c r="AI603" s="1"/>
    </row>
    <row r="604" spans="2:35" ht="15.7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AA604" s="1"/>
      <c r="AB604" s="1"/>
      <c r="AC604" s="1"/>
      <c r="AE604" s="1"/>
      <c r="AF604" s="1"/>
      <c r="AG604" s="1"/>
      <c r="AI604" s="1"/>
    </row>
    <row r="605" spans="2:35" ht="15.7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AA605" s="1"/>
      <c r="AB605" s="1"/>
      <c r="AC605" s="1"/>
      <c r="AE605" s="1"/>
      <c r="AF605" s="1"/>
      <c r="AG605" s="1"/>
      <c r="AI605" s="1"/>
    </row>
    <row r="606" spans="2:35" ht="15.7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AA606" s="1"/>
      <c r="AB606" s="1"/>
      <c r="AC606" s="1"/>
      <c r="AE606" s="1"/>
      <c r="AF606" s="1"/>
      <c r="AG606" s="1"/>
      <c r="AI606" s="1"/>
    </row>
    <row r="607" spans="2:35" ht="15.7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AA607" s="1"/>
      <c r="AB607" s="1"/>
      <c r="AC607" s="1"/>
      <c r="AE607" s="1"/>
      <c r="AF607" s="1"/>
      <c r="AG607" s="1"/>
      <c r="AI607" s="1"/>
    </row>
    <row r="608" spans="2:35" ht="15.7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AA608" s="1"/>
      <c r="AB608" s="1"/>
      <c r="AC608" s="1"/>
      <c r="AE608" s="1"/>
      <c r="AF608" s="1"/>
      <c r="AG608" s="1"/>
      <c r="AI608" s="1"/>
    </row>
    <row r="609" spans="2:35" ht="15.7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AA609" s="1"/>
      <c r="AB609" s="1"/>
      <c r="AC609" s="1"/>
      <c r="AE609" s="1"/>
      <c r="AF609" s="1"/>
      <c r="AG609" s="1"/>
      <c r="AI609" s="1"/>
    </row>
    <row r="610" spans="2:35" ht="15.7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AA610" s="1"/>
      <c r="AB610" s="1"/>
      <c r="AC610" s="1"/>
      <c r="AE610" s="1"/>
      <c r="AF610" s="1"/>
      <c r="AG610" s="1"/>
      <c r="AI610" s="1"/>
    </row>
    <row r="611" spans="2:35" ht="15.7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AA611" s="1"/>
      <c r="AB611" s="1"/>
      <c r="AC611" s="1"/>
      <c r="AE611" s="1"/>
      <c r="AF611" s="1"/>
      <c r="AG611" s="1"/>
      <c r="AI611" s="1"/>
    </row>
    <row r="612" spans="2:35" ht="15.7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AA612" s="1"/>
      <c r="AB612" s="1"/>
      <c r="AC612" s="1"/>
      <c r="AE612" s="1"/>
      <c r="AF612" s="1"/>
      <c r="AG612" s="1"/>
      <c r="AI612" s="1"/>
    </row>
    <row r="613" spans="2:35" ht="15.7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AA613" s="1"/>
      <c r="AB613" s="1"/>
      <c r="AC613" s="1"/>
      <c r="AE613" s="1"/>
      <c r="AF613" s="1"/>
      <c r="AG613" s="1"/>
      <c r="AI613" s="1"/>
    </row>
    <row r="614" spans="2:35" ht="15.7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AA614" s="1"/>
      <c r="AB614" s="1"/>
      <c r="AC614" s="1"/>
      <c r="AE614" s="1"/>
      <c r="AF614" s="1"/>
      <c r="AG614" s="1"/>
      <c r="AI614" s="1"/>
    </row>
    <row r="615" spans="2:35" ht="15.7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AA615" s="1"/>
      <c r="AB615" s="1"/>
      <c r="AC615" s="1"/>
      <c r="AE615" s="1"/>
      <c r="AF615" s="1"/>
      <c r="AG615" s="1"/>
      <c r="AI615" s="1"/>
    </row>
    <row r="616" spans="2:35" ht="15.7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AA616" s="1"/>
      <c r="AB616" s="1"/>
      <c r="AC616" s="1"/>
      <c r="AE616" s="1"/>
      <c r="AF616" s="1"/>
      <c r="AG616" s="1"/>
      <c r="AI616" s="1"/>
    </row>
    <row r="617" spans="2:35" ht="15.7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AA617" s="1"/>
      <c r="AB617" s="1"/>
      <c r="AC617" s="1"/>
      <c r="AE617" s="1"/>
      <c r="AF617" s="1"/>
      <c r="AG617" s="1"/>
      <c r="AI617" s="1"/>
    </row>
    <row r="618" spans="2:35" ht="15.7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AA618" s="1"/>
      <c r="AB618" s="1"/>
      <c r="AC618" s="1"/>
      <c r="AE618" s="1"/>
      <c r="AF618" s="1"/>
      <c r="AG618" s="1"/>
      <c r="AI618" s="1"/>
    </row>
    <row r="619" spans="2:35" ht="15.7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AA619" s="1"/>
      <c r="AB619" s="1"/>
      <c r="AC619" s="1"/>
      <c r="AE619" s="1"/>
      <c r="AF619" s="1"/>
      <c r="AG619" s="1"/>
      <c r="AI619" s="1"/>
    </row>
    <row r="620" spans="2:35" ht="15.7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AA620" s="1"/>
      <c r="AB620" s="1"/>
      <c r="AC620" s="1"/>
      <c r="AE620" s="1"/>
      <c r="AF620" s="1"/>
      <c r="AG620" s="1"/>
      <c r="AI620" s="1"/>
    </row>
    <row r="621" spans="2:35" ht="15.7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AA621" s="1"/>
      <c r="AB621" s="1"/>
      <c r="AC621" s="1"/>
      <c r="AE621" s="1"/>
      <c r="AF621" s="1"/>
      <c r="AG621" s="1"/>
      <c r="AI621" s="1"/>
    </row>
    <row r="622" spans="2:35" ht="15.7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AA622" s="1"/>
      <c r="AB622" s="1"/>
      <c r="AC622" s="1"/>
      <c r="AE622" s="1"/>
      <c r="AF622" s="1"/>
      <c r="AG622" s="1"/>
      <c r="AI622" s="1"/>
    </row>
    <row r="623" spans="2:35" ht="15.7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AA623" s="1"/>
      <c r="AB623" s="1"/>
      <c r="AC623" s="1"/>
      <c r="AE623" s="1"/>
      <c r="AF623" s="1"/>
      <c r="AG623" s="1"/>
      <c r="AI623" s="1"/>
    </row>
    <row r="624" spans="2:35" ht="15.7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AA624" s="1"/>
      <c r="AB624" s="1"/>
      <c r="AC624" s="1"/>
      <c r="AE624" s="1"/>
      <c r="AF624" s="1"/>
      <c r="AG624" s="1"/>
      <c r="AI624" s="1"/>
    </row>
    <row r="625" spans="2:35" ht="15.7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AA625" s="1"/>
      <c r="AB625" s="1"/>
      <c r="AC625" s="1"/>
      <c r="AE625" s="1"/>
      <c r="AF625" s="1"/>
      <c r="AG625" s="1"/>
      <c r="AI625" s="1"/>
    </row>
    <row r="626" spans="2:35" ht="15.7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AA626" s="1"/>
      <c r="AB626" s="1"/>
      <c r="AC626" s="1"/>
      <c r="AE626" s="1"/>
      <c r="AF626" s="1"/>
      <c r="AG626" s="1"/>
      <c r="AI626" s="1"/>
    </row>
    <row r="627" spans="2:35" ht="15.7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AA627" s="1"/>
      <c r="AB627" s="1"/>
      <c r="AC627" s="1"/>
      <c r="AE627" s="1"/>
      <c r="AF627" s="1"/>
      <c r="AG627" s="1"/>
      <c r="AI627" s="1"/>
    </row>
    <row r="628" spans="2:35" ht="15.7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AA628" s="1"/>
      <c r="AB628" s="1"/>
      <c r="AC628" s="1"/>
      <c r="AE628" s="1"/>
      <c r="AF628" s="1"/>
      <c r="AG628" s="1"/>
      <c r="AI628" s="1"/>
    </row>
    <row r="629" spans="2:35" ht="15.7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AA629" s="1"/>
      <c r="AB629" s="1"/>
      <c r="AC629" s="1"/>
      <c r="AE629" s="1"/>
      <c r="AF629" s="1"/>
      <c r="AG629" s="1"/>
      <c r="AI629" s="1"/>
    </row>
    <row r="630" spans="2:35" ht="15.7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AA630" s="1"/>
      <c r="AB630" s="1"/>
      <c r="AC630" s="1"/>
      <c r="AE630" s="1"/>
      <c r="AF630" s="1"/>
      <c r="AG630" s="1"/>
      <c r="AI630" s="1"/>
    </row>
    <row r="631" spans="2:35" ht="15.7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AA631" s="1"/>
      <c r="AB631" s="1"/>
      <c r="AC631" s="1"/>
      <c r="AE631" s="1"/>
      <c r="AF631" s="1"/>
      <c r="AG631" s="1"/>
      <c r="AI631" s="1"/>
    </row>
    <row r="632" spans="2:35" ht="15.7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AA632" s="1"/>
      <c r="AB632" s="1"/>
      <c r="AC632" s="1"/>
      <c r="AE632" s="1"/>
      <c r="AF632" s="1"/>
      <c r="AG632" s="1"/>
      <c r="AI632" s="1"/>
    </row>
    <row r="633" spans="2:35" ht="15.7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AA633" s="1"/>
      <c r="AB633" s="1"/>
      <c r="AC633" s="1"/>
      <c r="AE633" s="1"/>
      <c r="AF633" s="1"/>
      <c r="AG633" s="1"/>
      <c r="AI633" s="1"/>
    </row>
    <row r="634" spans="2:35" ht="15.7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AA634" s="1"/>
      <c r="AB634" s="1"/>
      <c r="AC634" s="1"/>
      <c r="AE634" s="1"/>
      <c r="AF634" s="1"/>
      <c r="AG634" s="1"/>
      <c r="AI634" s="1"/>
    </row>
    <row r="635" spans="2:35" ht="15.7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AA635" s="1"/>
      <c r="AB635" s="1"/>
      <c r="AC635" s="1"/>
      <c r="AE635" s="1"/>
      <c r="AF635" s="1"/>
      <c r="AG635" s="1"/>
      <c r="AI635" s="1"/>
    </row>
    <row r="636" spans="2:35" ht="15.7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AA636" s="1"/>
      <c r="AB636" s="1"/>
      <c r="AC636" s="1"/>
      <c r="AE636" s="1"/>
      <c r="AF636" s="1"/>
      <c r="AG636" s="1"/>
      <c r="AI636" s="1"/>
    </row>
    <row r="637" spans="2:35" ht="15.7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AA637" s="1"/>
      <c r="AB637" s="1"/>
      <c r="AC637" s="1"/>
      <c r="AE637" s="1"/>
      <c r="AF637" s="1"/>
      <c r="AG637" s="1"/>
      <c r="AI637" s="1"/>
    </row>
    <row r="638" spans="2:35" ht="15.7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AA638" s="1"/>
      <c r="AB638" s="1"/>
      <c r="AC638" s="1"/>
      <c r="AE638" s="1"/>
      <c r="AF638" s="1"/>
      <c r="AG638" s="1"/>
      <c r="AI638" s="1"/>
    </row>
    <row r="639" spans="2:35" ht="15.7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AA639" s="1"/>
      <c r="AB639" s="1"/>
      <c r="AC639" s="1"/>
      <c r="AE639" s="1"/>
      <c r="AF639" s="1"/>
      <c r="AG639" s="1"/>
      <c r="AI639" s="1"/>
    </row>
    <row r="640" spans="2:35" ht="15.7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AA640" s="1"/>
      <c r="AB640" s="1"/>
      <c r="AC640" s="1"/>
      <c r="AE640" s="1"/>
      <c r="AF640" s="1"/>
      <c r="AG640" s="1"/>
      <c r="AI640" s="1"/>
    </row>
    <row r="641" spans="2:35" ht="15.7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AA641" s="1"/>
      <c r="AB641" s="1"/>
      <c r="AC641" s="1"/>
      <c r="AE641" s="1"/>
      <c r="AF641" s="1"/>
      <c r="AG641" s="1"/>
      <c r="AI641" s="1"/>
    </row>
    <row r="642" spans="2:35" ht="15.7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AA642" s="1"/>
      <c r="AB642" s="1"/>
      <c r="AC642" s="1"/>
      <c r="AE642" s="1"/>
      <c r="AF642" s="1"/>
      <c r="AG642" s="1"/>
      <c r="AI642" s="1"/>
    </row>
    <row r="643" spans="2:35" ht="15.7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AA643" s="1"/>
      <c r="AB643" s="1"/>
      <c r="AC643" s="1"/>
      <c r="AE643" s="1"/>
      <c r="AF643" s="1"/>
      <c r="AG643" s="1"/>
      <c r="AI643" s="1"/>
    </row>
    <row r="644" spans="2:35" ht="15.7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AA644" s="1"/>
      <c r="AB644" s="1"/>
      <c r="AC644" s="1"/>
      <c r="AE644" s="1"/>
      <c r="AF644" s="1"/>
      <c r="AG644" s="1"/>
      <c r="AI644" s="1"/>
    </row>
    <row r="645" spans="2:35" ht="15.7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AA645" s="1"/>
      <c r="AB645" s="1"/>
      <c r="AC645" s="1"/>
      <c r="AE645" s="1"/>
      <c r="AF645" s="1"/>
      <c r="AG645" s="1"/>
      <c r="AI645" s="1"/>
    </row>
    <row r="646" spans="2:35" ht="15.7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AA646" s="1"/>
      <c r="AB646" s="1"/>
      <c r="AC646" s="1"/>
      <c r="AE646" s="1"/>
      <c r="AF646" s="1"/>
      <c r="AG646" s="1"/>
      <c r="AI646" s="1"/>
    </row>
    <row r="647" spans="2:35" ht="15.7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AA647" s="1"/>
      <c r="AB647" s="1"/>
      <c r="AC647" s="1"/>
      <c r="AE647" s="1"/>
      <c r="AF647" s="1"/>
      <c r="AG647" s="1"/>
      <c r="AI647" s="1"/>
    </row>
    <row r="648" spans="2:35" ht="15.7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AA648" s="1"/>
      <c r="AB648" s="1"/>
      <c r="AC648" s="1"/>
      <c r="AE648" s="1"/>
      <c r="AF648" s="1"/>
      <c r="AG648" s="1"/>
      <c r="AI648" s="1"/>
    </row>
    <row r="649" spans="2:35" ht="15.7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AA649" s="1"/>
      <c r="AB649" s="1"/>
      <c r="AC649" s="1"/>
      <c r="AE649" s="1"/>
      <c r="AF649" s="1"/>
      <c r="AG649" s="1"/>
      <c r="AI649" s="1"/>
    </row>
    <row r="650" spans="2:35" ht="15.7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AA650" s="1"/>
      <c r="AB650" s="1"/>
      <c r="AC650" s="1"/>
      <c r="AE650" s="1"/>
      <c r="AF650" s="1"/>
      <c r="AG650" s="1"/>
      <c r="AI650" s="1"/>
    </row>
    <row r="651" spans="2:35" ht="15.7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AA651" s="1"/>
      <c r="AB651" s="1"/>
      <c r="AC651" s="1"/>
      <c r="AE651" s="1"/>
      <c r="AF651" s="1"/>
      <c r="AG651" s="1"/>
      <c r="AI651" s="1"/>
    </row>
    <row r="652" spans="2:35" ht="15.7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AA652" s="1"/>
      <c r="AB652" s="1"/>
      <c r="AC652" s="1"/>
      <c r="AE652" s="1"/>
      <c r="AF652" s="1"/>
      <c r="AG652" s="1"/>
      <c r="AI652" s="1"/>
    </row>
    <row r="653" spans="2:35" ht="15.7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AA653" s="1"/>
      <c r="AB653" s="1"/>
      <c r="AC653" s="1"/>
      <c r="AE653" s="1"/>
      <c r="AF653" s="1"/>
      <c r="AG653" s="1"/>
      <c r="AI653" s="1"/>
    </row>
    <row r="654" spans="2:35" ht="15.7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AA654" s="1"/>
      <c r="AB654" s="1"/>
      <c r="AC654" s="1"/>
      <c r="AE654" s="1"/>
      <c r="AF654" s="1"/>
      <c r="AG654" s="1"/>
      <c r="AI654" s="1"/>
    </row>
    <row r="655" spans="2:35" ht="15.7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AA655" s="1"/>
      <c r="AB655" s="1"/>
      <c r="AC655" s="1"/>
      <c r="AE655" s="1"/>
      <c r="AF655" s="1"/>
      <c r="AG655" s="1"/>
      <c r="AI655" s="1"/>
    </row>
    <row r="656" spans="2:35" ht="15.7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AA656" s="1"/>
      <c r="AB656" s="1"/>
      <c r="AC656" s="1"/>
      <c r="AE656" s="1"/>
      <c r="AF656" s="1"/>
      <c r="AG656" s="1"/>
      <c r="AI656" s="1"/>
    </row>
    <row r="657" spans="2:35" ht="15.7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AA657" s="1"/>
      <c r="AB657" s="1"/>
      <c r="AC657" s="1"/>
      <c r="AE657" s="1"/>
      <c r="AF657" s="1"/>
      <c r="AG657" s="1"/>
      <c r="AI657" s="1"/>
    </row>
    <row r="658" spans="2:35" ht="15.7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AA658" s="1"/>
      <c r="AB658" s="1"/>
      <c r="AC658" s="1"/>
      <c r="AE658" s="1"/>
      <c r="AF658" s="1"/>
      <c r="AG658" s="1"/>
      <c r="AI658" s="1"/>
    </row>
    <row r="659" spans="2:35" ht="15.7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AA659" s="1"/>
      <c r="AB659" s="1"/>
      <c r="AC659" s="1"/>
      <c r="AE659" s="1"/>
      <c r="AF659" s="1"/>
      <c r="AG659" s="1"/>
      <c r="AI659" s="1"/>
    </row>
    <row r="660" spans="2:35" ht="15.7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AA660" s="1"/>
      <c r="AB660" s="1"/>
      <c r="AC660" s="1"/>
      <c r="AE660" s="1"/>
      <c r="AF660" s="1"/>
      <c r="AG660" s="1"/>
      <c r="AI660" s="1"/>
    </row>
    <row r="661" spans="2:35" ht="15.7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AA661" s="1"/>
      <c r="AB661" s="1"/>
      <c r="AC661" s="1"/>
      <c r="AE661" s="1"/>
      <c r="AF661" s="1"/>
      <c r="AG661" s="1"/>
      <c r="AI661" s="1"/>
    </row>
    <row r="662" spans="2:35" ht="15.7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AA662" s="1"/>
      <c r="AB662" s="1"/>
      <c r="AC662" s="1"/>
      <c r="AE662" s="1"/>
      <c r="AF662" s="1"/>
      <c r="AG662" s="1"/>
      <c r="AI662" s="1"/>
    </row>
    <row r="663" spans="2:35" ht="15.7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AA663" s="1"/>
      <c r="AB663" s="1"/>
      <c r="AC663" s="1"/>
      <c r="AE663" s="1"/>
      <c r="AF663" s="1"/>
      <c r="AG663" s="1"/>
      <c r="AI663" s="1"/>
    </row>
    <row r="664" spans="2:35" ht="15.7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AA664" s="1"/>
      <c r="AB664" s="1"/>
      <c r="AC664" s="1"/>
      <c r="AE664" s="1"/>
      <c r="AF664" s="1"/>
      <c r="AG664" s="1"/>
      <c r="AI664" s="1"/>
    </row>
    <row r="665" spans="2:35" ht="15.7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AA665" s="1"/>
      <c r="AB665" s="1"/>
      <c r="AC665" s="1"/>
      <c r="AE665" s="1"/>
      <c r="AF665" s="1"/>
      <c r="AG665" s="1"/>
      <c r="AI665" s="1"/>
    </row>
    <row r="666" spans="2:35" ht="15.7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AA666" s="1"/>
      <c r="AB666" s="1"/>
      <c r="AC666" s="1"/>
      <c r="AE666" s="1"/>
      <c r="AF666" s="1"/>
      <c r="AG666" s="1"/>
      <c r="AI666" s="1"/>
    </row>
    <row r="667" spans="2:35" ht="15.7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AA667" s="1"/>
      <c r="AB667" s="1"/>
      <c r="AC667" s="1"/>
      <c r="AE667" s="1"/>
      <c r="AF667" s="1"/>
      <c r="AG667" s="1"/>
      <c r="AI667" s="1"/>
    </row>
    <row r="668" spans="2:35" ht="15.7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AA668" s="1"/>
      <c r="AB668" s="1"/>
      <c r="AC668" s="1"/>
      <c r="AE668" s="1"/>
      <c r="AF668" s="1"/>
      <c r="AG668" s="1"/>
      <c r="AI668" s="1"/>
    </row>
    <row r="669" spans="2:35" ht="15.7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AA669" s="1"/>
      <c r="AB669" s="1"/>
      <c r="AC669" s="1"/>
      <c r="AE669" s="1"/>
      <c r="AF669" s="1"/>
      <c r="AG669" s="1"/>
      <c r="AI669" s="1"/>
    </row>
    <row r="670" spans="2:35" ht="15.7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AA670" s="1"/>
      <c r="AB670" s="1"/>
      <c r="AC670" s="1"/>
      <c r="AE670" s="1"/>
      <c r="AF670" s="1"/>
      <c r="AG670" s="1"/>
      <c r="AI670" s="1"/>
    </row>
    <row r="671" spans="2:35" ht="15.7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AA671" s="1"/>
      <c r="AB671" s="1"/>
      <c r="AC671" s="1"/>
      <c r="AE671" s="1"/>
      <c r="AF671" s="1"/>
      <c r="AG671" s="1"/>
      <c r="AI671" s="1"/>
    </row>
    <row r="672" spans="2:35" ht="15.7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AA672" s="1"/>
      <c r="AB672" s="1"/>
      <c r="AC672" s="1"/>
      <c r="AE672" s="1"/>
      <c r="AF672" s="1"/>
      <c r="AG672" s="1"/>
      <c r="AI672" s="1"/>
    </row>
    <row r="673" spans="2:35" ht="15.7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AA673" s="1"/>
      <c r="AB673" s="1"/>
      <c r="AC673" s="1"/>
      <c r="AE673" s="1"/>
      <c r="AF673" s="1"/>
      <c r="AG673" s="1"/>
      <c r="AI673" s="1"/>
    </row>
    <row r="674" spans="2:35" ht="15.7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AA674" s="1"/>
      <c r="AB674" s="1"/>
      <c r="AC674" s="1"/>
      <c r="AE674" s="1"/>
      <c r="AF674" s="1"/>
      <c r="AG674" s="1"/>
      <c r="AI674" s="1"/>
    </row>
    <row r="675" spans="2:35" ht="15.7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AA675" s="1"/>
      <c r="AB675" s="1"/>
      <c r="AC675" s="1"/>
      <c r="AE675" s="1"/>
      <c r="AF675" s="1"/>
      <c r="AG675" s="1"/>
      <c r="AI675" s="1"/>
    </row>
    <row r="676" spans="2:35" ht="15.7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AA676" s="1"/>
      <c r="AB676" s="1"/>
      <c r="AC676" s="1"/>
      <c r="AE676" s="1"/>
      <c r="AF676" s="1"/>
      <c r="AG676" s="1"/>
      <c r="AI676" s="1"/>
    </row>
    <row r="677" spans="2:35" ht="15.7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AA677" s="1"/>
      <c r="AB677" s="1"/>
      <c r="AC677" s="1"/>
      <c r="AE677" s="1"/>
      <c r="AF677" s="1"/>
      <c r="AG677" s="1"/>
      <c r="AI677" s="1"/>
    </row>
    <row r="678" spans="2:35" ht="15.7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AA678" s="1"/>
      <c r="AB678" s="1"/>
      <c r="AC678" s="1"/>
      <c r="AE678" s="1"/>
      <c r="AF678" s="1"/>
      <c r="AG678" s="1"/>
      <c r="AI678" s="1"/>
    </row>
    <row r="679" spans="2:35" ht="15.7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AA679" s="1"/>
      <c r="AB679" s="1"/>
      <c r="AC679" s="1"/>
      <c r="AE679" s="1"/>
      <c r="AF679" s="1"/>
      <c r="AG679" s="1"/>
      <c r="AI679" s="1"/>
    </row>
    <row r="680" spans="2:35" ht="15.7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AA680" s="1"/>
      <c r="AB680" s="1"/>
      <c r="AC680" s="1"/>
      <c r="AE680" s="1"/>
      <c r="AF680" s="1"/>
      <c r="AG680" s="1"/>
      <c r="AI680" s="1"/>
    </row>
    <row r="681" spans="2:35" ht="15.7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AA681" s="1"/>
      <c r="AB681" s="1"/>
      <c r="AC681" s="1"/>
      <c r="AE681" s="1"/>
      <c r="AF681" s="1"/>
      <c r="AG681" s="1"/>
      <c r="AI681" s="1"/>
    </row>
    <row r="682" spans="2:35" ht="15.7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AA682" s="1"/>
      <c r="AB682" s="1"/>
      <c r="AC682" s="1"/>
      <c r="AE682" s="1"/>
      <c r="AF682" s="1"/>
      <c r="AG682" s="1"/>
      <c r="AI682" s="1"/>
    </row>
    <row r="683" spans="2:35" ht="15.7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AA683" s="1"/>
      <c r="AB683" s="1"/>
      <c r="AC683" s="1"/>
      <c r="AE683" s="1"/>
      <c r="AF683" s="1"/>
      <c r="AG683" s="1"/>
      <c r="AI683" s="1"/>
    </row>
    <row r="684" spans="2:35" ht="15.7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AA684" s="1"/>
      <c r="AB684" s="1"/>
      <c r="AC684" s="1"/>
      <c r="AE684" s="1"/>
      <c r="AF684" s="1"/>
      <c r="AG684" s="1"/>
      <c r="AI684" s="1"/>
    </row>
    <row r="685" spans="2:35" ht="15.7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AA685" s="1"/>
      <c r="AB685" s="1"/>
      <c r="AC685" s="1"/>
      <c r="AE685" s="1"/>
      <c r="AF685" s="1"/>
      <c r="AG685" s="1"/>
      <c r="AI685" s="1"/>
    </row>
    <row r="686" spans="2:35" ht="15.7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AA686" s="1"/>
      <c r="AB686" s="1"/>
      <c r="AC686" s="1"/>
      <c r="AE686" s="1"/>
      <c r="AF686" s="1"/>
      <c r="AG686" s="1"/>
      <c r="AI686" s="1"/>
    </row>
    <row r="687" spans="2:35" ht="15.7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AA687" s="1"/>
      <c r="AB687" s="1"/>
      <c r="AC687" s="1"/>
      <c r="AE687" s="1"/>
      <c r="AF687" s="1"/>
      <c r="AG687" s="1"/>
      <c r="AI687" s="1"/>
    </row>
    <row r="688" spans="2:35" ht="15.7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AA688" s="1"/>
      <c r="AB688" s="1"/>
      <c r="AC688" s="1"/>
      <c r="AE688" s="1"/>
      <c r="AF688" s="1"/>
      <c r="AG688" s="1"/>
      <c r="AI688" s="1"/>
    </row>
    <row r="689" spans="2:35" ht="15.7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AA689" s="1"/>
      <c r="AB689" s="1"/>
      <c r="AC689" s="1"/>
      <c r="AE689" s="1"/>
      <c r="AF689" s="1"/>
      <c r="AG689" s="1"/>
      <c r="AI689" s="1"/>
    </row>
    <row r="690" spans="2:35" ht="15.7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AA690" s="1"/>
      <c r="AB690" s="1"/>
      <c r="AC690" s="1"/>
      <c r="AE690" s="1"/>
      <c r="AF690" s="1"/>
      <c r="AG690" s="1"/>
      <c r="AI690" s="1"/>
    </row>
    <row r="691" spans="2:35" ht="15.7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AA691" s="1"/>
      <c r="AB691" s="1"/>
      <c r="AC691" s="1"/>
      <c r="AE691" s="1"/>
      <c r="AF691" s="1"/>
      <c r="AG691" s="1"/>
      <c r="AI691" s="1"/>
    </row>
    <row r="692" spans="2:35" ht="15.7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AA692" s="1"/>
      <c r="AB692" s="1"/>
      <c r="AC692" s="1"/>
      <c r="AE692" s="1"/>
      <c r="AF692" s="1"/>
      <c r="AG692" s="1"/>
      <c r="AI692" s="1"/>
    </row>
    <row r="693" spans="2:35" ht="15.7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AA693" s="1"/>
      <c r="AB693" s="1"/>
      <c r="AC693" s="1"/>
      <c r="AE693" s="1"/>
      <c r="AF693" s="1"/>
      <c r="AG693" s="1"/>
      <c r="AI693" s="1"/>
    </row>
    <row r="694" spans="2:35" ht="15.7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AA694" s="1"/>
      <c r="AB694" s="1"/>
      <c r="AC694" s="1"/>
      <c r="AE694" s="1"/>
      <c r="AF694" s="1"/>
      <c r="AG694" s="1"/>
      <c r="AI694" s="1"/>
    </row>
    <row r="695" spans="2:35" ht="15.7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AA695" s="1"/>
      <c r="AB695" s="1"/>
      <c r="AC695" s="1"/>
      <c r="AE695" s="1"/>
      <c r="AF695" s="1"/>
      <c r="AG695" s="1"/>
      <c r="AI695" s="1"/>
    </row>
    <row r="696" spans="2:35" ht="15.7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AA696" s="1"/>
      <c r="AB696" s="1"/>
      <c r="AC696" s="1"/>
      <c r="AE696" s="1"/>
      <c r="AF696" s="1"/>
      <c r="AG696" s="1"/>
      <c r="AI696" s="1"/>
    </row>
    <row r="697" spans="2:35" ht="15.7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AA697" s="1"/>
      <c r="AB697" s="1"/>
      <c r="AC697" s="1"/>
      <c r="AE697" s="1"/>
      <c r="AF697" s="1"/>
      <c r="AG697" s="1"/>
      <c r="AI697" s="1"/>
    </row>
    <row r="698" spans="2:35" ht="15.7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AA698" s="1"/>
      <c r="AB698" s="1"/>
      <c r="AC698" s="1"/>
      <c r="AE698" s="1"/>
      <c r="AF698" s="1"/>
      <c r="AG698" s="1"/>
      <c r="AI698" s="1"/>
    </row>
    <row r="699" spans="2:35" ht="15.7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AA699" s="1"/>
      <c r="AB699" s="1"/>
      <c r="AC699" s="1"/>
      <c r="AE699" s="1"/>
      <c r="AF699" s="1"/>
      <c r="AG699" s="1"/>
      <c r="AI699" s="1"/>
    </row>
    <row r="700" spans="2:35" ht="15.7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AA700" s="1"/>
      <c r="AB700" s="1"/>
      <c r="AC700" s="1"/>
      <c r="AE700" s="1"/>
      <c r="AF700" s="1"/>
      <c r="AG700" s="1"/>
      <c r="AI700" s="1"/>
    </row>
    <row r="701" spans="2:35" ht="15.7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AA701" s="1"/>
      <c r="AB701" s="1"/>
      <c r="AC701" s="1"/>
      <c r="AE701" s="1"/>
      <c r="AF701" s="1"/>
      <c r="AG701" s="1"/>
      <c r="AI701" s="1"/>
    </row>
    <row r="702" spans="2:35" ht="15.7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AA702" s="1"/>
      <c r="AB702" s="1"/>
      <c r="AC702" s="1"/>
      <c r="AE702" s="1"/>
      <c r="AF702" s="1"/>
      <c r="AG702" s="1"/>
      <c r="AI702" s="1"/>
    </row>
    <row r="703" spans="2:35" ht="15.7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AA703" s="1"/>
      <c r="AB703" s="1"/>
      <c r="AC703" s="1"/>
      <c r="AE703" s="1"/>
      <c r="AF703" s="1"/>
      <c r="AG703" s="1"/>
      <c r="AI703" s="1"/>
    </row>
    <row r="704" spans="2:35" ht="15.7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AA704" s="1"/>
      <c r="AB704" s="1"/>
      <c r="AC704" s="1"/>
      <c r="AE704" s="1"/>
      <c r="AF704" s="1"/>
      <c r="AG704" s="1"/>
      <c r="AI704" s="1"/>
    </row>
    <row r="705" spans="2:35" ht="15.7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AA705" s="1"/>
      <c r="AB705" s="1"/>
      <c r="AC705" s="1"/>
      <c r="AE705" s="1"/>
      <c r="AF705" s="1"/>
      <c r="AG705" s="1"/>
      <c r="AI705" s="1"/>
    </row>
    <row r="706" spans="2:35" ht="15.7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AA706" s="1"/>
      <c r="AB706" s="1"/>
      <c r="AC706" s="1"/>
      <c r="AE706" s="1"/>
      <c r="AF706" s="1"/>
      <c r="AG706" s="1"/>
      <c r="AI706" s="1"/>
    </row>
    <row r="707" spans="2:35" ht="15.7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AA707" s="1"/>
      <c r="AB707" s="1"/>
      <c r="AC707" s="1"/>
      <c r="AE707" s="1"/>
      <c r="AF707" s="1"/>
      <c r="AG707" s="1"/>
      <c r="AI707" s="1"/>
    </row>
    <row r="708" spans="2:35" ht="15.7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AA708" s="1"/>
      <c r="AB708" s="1"/>
      <c r="AC708" s="1"/>
      <c r="AE708" s="1"/>
      <c r="AF708" s="1"/>
      <c r="AG708" s="1"/>
      <c r="AI708" s="1"/>
    </row>
    <row r="709" spans="2:35" ht="15.7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AA709" s="1"/>
      <c r="AB709" s="1"/>
      <c r="AC709" s="1"/>
      <c r="AE709" s="1"/>
      <c r="AF709" s="1"/>
      <c r="AG709" s="1"/>
      <c r="AI709" s="1"/>
    </row>
    <row r="710" spans="2:35" ht="15.7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AA710" s="1"/>
      <c r="AB710" s="1"/>
      <c r="AC710" s="1"/>
      <c r="AE710" s="1"/>
      <c r="AF710" s="1"/>
      <c r="AG710" s="1"/>
      <c r="AI710" s="1"/>
    </row>
    <row r="711" spans="2:35" ht="15.7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AA711" s="1"/>
      <c r="AB711" s="1"/>
      <c r="AC711" s="1"/>
      <c r="AE711" s="1"/>
      <c r="AF711" s="1"/>
      <c r="AG711" s="1"/>
      <c r="AI711" s="1"/>
    </row>
    <row r="712" spans="2:35" ht="15.7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AA712" s="1"/>
      <c r="AB712" s="1"/>
      <c r="AC712" s="1"/>
      <c r="AE712" s="1"/>
      <c r="AF712" s="1"/>
      <c r="AG712" s="1"/>
      <c r="AI712" s="1"/>
    </row>
    <row r="713" spans="2:35" ht="15.7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AA713" s="1"/>
      <c r="AB713" s="1"/>
      <c r="AC713" s="1"/>
      <c r="AE713" s="1"/>
      <c r="AF713" s="1"/>
      <c r="AG713" s="1"/>
      <c r="AI713" s="1"/>
    </row>
    <row r="714" spans="2:35" ht="15.7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AA714" s="1"/>
      <c r="AB714" s="1"/>
      <c r="AC714" s="1"/>
      <c r="AE714" s="1"/>
      <c r="AF714" s="1"/>
      <c r="AG714" s="1"/>
      <c r="AI714" s="1"/>
    </row>
    <row r="715" spans="2:35" ht="15.7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AA715" s="1"/>
      <c r="AB715" s="1"/>
      <c r="AC715" s="1"/>
      <c r="AE715" s="1"/>
      <c r="AF715" s="1"/>
      <c r="AG715" s="1"/>
      <c r="AI715" s="1"/>
    </row>
    <row r="716" spans="2:35" ht="15.7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AA716" s="1"/>
      <c r="AB716" s="1"/>
      <c r="AC716" s="1"/>
      <c r="AE716" s="1"/>
      <c r="AF716" s="1"/>
      <c r="AG716" s="1"/>
      <c r="AI716" s="1"/>
    </row>
    <row r="717" spans="2:35" ht="15.7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AA717" s="1"/>
      <c r="AB717" s="1"/>
      <c r="AC717" s="1"/>
      <c r="AE717" s="1"/>
      <c r="AF717" s="1"/>
      <c r="AG717" s="1"/>
      <c r="AI717" s="1"/>
    </row>
    <row r="718" spans="2:35" ht="15.7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AA718" s="1"/>
      <c r="AB718" s="1"/>
      <c r="AC718" s="1"/>
      <c r="AE718" s="1"/>
      <c r="AF718" s="1"/>
      <c r="AG718" s="1"/>
      <c r="AI718" s="1"/>
    </row>
    <row r="719" spans="2:35" ht="15.7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AA719" s="1"/>
      <c r="AB719" s="1"/>
      <c r="AC719" s="1"/>
      <c r="AE719" s="1"/>
      <c r="AF719" s="1"/>
      <c r="AG719" s="1"/>
      <c r="AI719" s="1"/>
    </row>
    <row r="720" spans="2:35" ht="15.7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AA720" s="1"/>
      <c r="AB720" s="1"/>
      <c r="AC720" s="1"/>
      <c r="AE720" s="1"/>
      <c r="AF720" s="1"/>
      <c r="AG720" s="1"/>
      <c r="AI720" s="1"/>
    </row>
    <row r="721" spans="2:35" ht="15.7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AA721" s="1"/>
      <c r="AB721" s="1"/>
      <c r="AC721" s="1"/>
      <c r="AE721" s="1"/>
      <c r="AF721" s="1"/>
      <c r="AG721" s="1"/>
      <c r="AI721" s="1"/>
    </row>
    <row r="722" spans="2:35" ht="15.7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AA722" s="1"/>
      <c r="AB722" s="1"/>
      <c r="AC722" s="1"/>
      <c r="AE722" s="1"/>
      <c r="AF722" s="1"/>
      <c r="AG722" s="1"/>
      <c r="AI722" s="1"/>
    </row>
    <row r="723" spans="2:35" ht="15.7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AA723" s="1"/>
      <c r="AB723" s="1"/>
      <c r="AC723" s="1"/>
      <c r="AE723" s="1"/>
      <c r="AF723" s="1"/>
      <c r="AG723" s="1"/>
      <c r="AI723" s="1"/>
    </row>
    <row r="724" spans="2:35" ht="15.7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AA724" s="1"/>
      <c r="AB724" s="1"/>
      <c r="AC724" s="1"/>
      <c r="AE724" s="1"/>
      <c r="AF724" s="1"/>
      <c r="AG724" s="1"/>
      <c r="AI724" s="1"/>
    </row>
    <row r="725" spans="2:35" ht="15.7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AA725" s="1"/>
      <c r="AB725" s="1"/>
      <c r="AC725" s="1"/>
      <c r="AE725" s="1"/>
      <c r="AF725" s="1"/>
      <c r="AG725" s="1"/>
      <c r="AI725" s="1"/>
    </row>
    <row r="726" spans="2:35" ht="15.7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AA726" s="1"/>
      <c r="AB726" s="1"/>
      <c r="AC726" s="1"/>
      <c r="AE726" s="1"/>
      <c r="AF726" s="1"/>
      <c r="AG726" s="1"/>
      <c r="AI726" s="1"/>
    </row>
    <row r="727" spans="2:35" ht="15.7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AA727" s="1"/>
      <c r="AB727" s="1"/>
      <c r="AC727" s="1"/>
      <c r="AE727" s="1"/>
      <c r="AF727" s="1"/>
      <c r="AG727" s="1"/>
      <c r="AI727" s="1"/>
    </row>
    <row r="728" spans="2:35" ht="15.7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AA728" s="1"/>
      <c r="AB728" s="1"/>
      <c r="AC728" s="1"/>
      <c r="AE728" s="1"/>
      <c r="AF728" s="1"/>
      <c r="AG728" s="1"/>
      <c r="AI728" s="1"/>
    </row>
    <row r="729" spans="2:35" ht="15.7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AA729" s="1"/>
      <c r="AB729" s="1"/>
      <c r="AC729" s="1"/>
      <c r="AE729" s="1"/>
      <c r="AF729" s="1"/>
      <c r="AG729" s="1"/>
      <c r="AI729" s="1"/>
    </row>
    <row r="730" spans="2:35" ht="15.7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AA730" s="1"/>
      <c r="AB730" s="1"/>
      <c r="AC730" s="1"/>
      <c r="AE730" s="1"/>
      <c r="AF730" s="1"/>
      <c r="AG730" s="1"/>
      <c r="AI730" s="1"/>
    </row>
    <row r="731" spans="2:35" ht="15.7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AA731" s="1"/>
      <c r="AB731" s="1"/>
      <c r="AC731" s="1"/>
      <c r="AE731" s="1"/>
      <c r="AF731" s="1"/>
      <c r="AG731" s="1"/>
      <c r="AI731" s="1"/>
    </row>
    <row r="732" spans="2:35" ht="15.7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AA732" s="1"/>
      <c r="AB732" s="1"/>
      <c r="AC732" s="1"/>
      <c r="AE732" s="1"/>
      <c r="AF732" s="1"/>
      <c r="AG732" s="1"/>
      <c r="AI732" s="1"/>
    </row>
    <row r="733" spans="2:35" ht="15.7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AA733" s="1"/>
      <c r="AB733" s="1"/>
      <c r="AC733" s="1"/>
      <c r="AE733" s="1"/>
      <c r="AF733" s="1"/>
      <c r="AG733" s="1"/>
      <c r="AI733" s="1"/>
    </row>
    <row r="734" spans="2:35" ht="15.7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AA734" s="1"/>
      <c r="AB734" s="1"/>
      <c r="AC734" s="1"/>
      <c r="AE734" s="1"/>
      <c r="AF734" s="1"/>
      <c r="AG734" s="1"/>
      <c r="AI734" s="1"/>
    </row>
    <row r="735" spans="2:35" ht="15.7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AA735" s="1"/>
      <c r="AB735" s="1"/>
      <c r="AC735" s="1"/>
      <c r="AE735" s="1"/>
      <c r="AF735" s="1"/>
      <c r="AG735" s="1"/>
      <c r="AI735" s="1"/>
    </row>
    <row r="736" spans="2:35" ht="15.7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AA736" s="1"/>
      <c r="AB736" s="1"/>
      <c r="AC736" s="1"/>
      <c r="AE736" s="1"/>
      <c r="AF736" s="1"/>
      <c r="AG736" s="1"/>
      <c r="AI736" s="1"/>
    </row>
    <row r="737" spans="2:35" ht="15.7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AA737" s="1"/>
      <c r="AB737" s="1"/>
      <c r="AC737" s="1"/>
      <c r="AE737" s="1"/>
      <c r="AF737" s="1"/>
      <c r="AG737" s="1"/>
      <c r="AI737" s="1"/>
    </row>
    <row r="738" spans="2:35" ht="15.7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AA738" s="1"/>
      <c r="AB738" s="1"/>
      <c r="AC738" s="1"/>
      <c r="AE738" s="1"/>
      <c r="AF738" s="1"/>
      <c r="AG738" s="1"/>
      <c r="AI738" s="1"/>
    </row>
    <row r="739" spans="2:35" ht="15.7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AA739" s="1"/>
      <c r="AB739" s="1"/>
      <c r="AC739" s="1"/>
      <c r="AE739" s="1"/>
      <c r="AF739" s="1"/>
      <c r="AG739" s="1"/>
      <c r="AI739" s="1"/>
    </row>
    <row r="740" spans="2:35" ht="15.7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AA740" s="1"/>
      <c r="AB740" s="1"/>
      <c r="AC740" s="1"/>
      <c r="AE740" s="1"/>
      <c r="AF740" s="1"/>
      <c r="AG740" s="1"/>
      <c r="AI740" s="1"/>
    </row>
    <row r="741" spans="2:35" ht="15.7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AA741" s="1"/>
      <c r="AB741" s="1"/>
      <c r="AC741" s="1"/>
      <c r="AE741" s="1"/>
      <c r="AF741" s="1"/>
      <c r="AG741" s="1"/>
      <c r="AI741" s="1"/>
    </row>
    <row r="742" spans="2:35" ht="15.7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AA742" s="1"/>
      <c r="AB742" s="1"/>
      <c r="AC742" s="1"/>
      <c r="AE742" s="1"/>
      <c r="AF742" s="1"/>
      <c r="AG742" s="1"/>
      <c r="AI742" s="1"/>
    </row>
    <row r="743" spans="2:35" ht="15.7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AA743" s="1"/>
      <c r="AB743" s="1"/>
      <c r="AC743" s="1"/>
      <c r="AE743" s="1"/>
      <c r="AF743" s="1"/>
      <c r="AG743" s="1"/>
      <c r="AI743" s="1"/>
    </row>
    <row r="744" spans="2:35" ht="15.7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AA744" s="1"/>
      <c r="AB744" s="1"/>
      <c r="AC744" s="1"/>
      <c r="AE744" s="1"/>
      <c r="AF744" s="1"/>
      <c r="AG744" s="1"/>
      <c r="AI744" s="1"/>
    </row>
    <row r="745" spans="2:35" ht="15.7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AA745" s="1"/>
      <c r="AB745" s="1"/>
      <c r="AC745" s="1"/>
      <c r="AE745" s="1"/>
      <c r="AF745" s="1"/>
      <c r="AG745" s="1"/>
      <c r="AI745" s="1"/>
    </row>
    <row r="746" spans="2:35" ht="15.7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AA746" s="1"/>
      <c r="AB746" s="1"/>
      <c r="AC746" s="1"/>
      <c r="AE746" s="1"/>
      <c r="AF746" s="1"/>
      <c r="AG746" s="1"/>
      <c r="AI746" s="1"/>
    </row>
    <row r="747" spans="2:35" ht="15.7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AA747" s="1"/>
      <c r="AB747" s="1"/>
      <c r="AC747" s="1"/>
      <c r="AE747" s="1"/>
      <c r="AF747" s="1"/>
      <c r="AG747" s="1"/>
      <c r="AI747" s="1"/>
    </row>
    <row r="748" spans="2:35" ht="15.7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AA748" s="1"/>
      <c r="AB748" s="1"/>
      <c r="AC748" s="1"/>
      <c r="AE748" s="1"/>
      <c r="AF748" s="1"/>
      <c r="AG748" s="1"/>
      <c r="AI748" s="1"/>
    </row>
    <row r="749" spans="2:35" ht="15.7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AA749" s="1"/>
      <c r="AB749" s="1"/>
      <c r="AC749" s="1"/>
      <c r="AE749" s="1"/>
      <c r="AF749" s="1"/>
      <c r="AG749" s="1"/>
      <c r="AI749" s="1"/>
    </row>
    <row r="750" spans="2:35" ht="15.7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AA750" s="1"/>
      <c r="AB750" s="1"/>
      <c r="AC750" s="1"/>
      <c r="AE750" s="1"/>
      <c r="AF750" s="1"/>
      <c r="AG750" s="1"/>
      <c r="AI750" s="1"/>
    </row>
    <row r="751" spans="2:35" ht="15.7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AA751" s="1"/>
      <c r="AB751" s="1"/>
      <c r="AC751" s="1"/>
      <c r="AE751" s="1"/>
      <c r="AF751" s="1"/>
      <c r="AG751" s="1"/>
      <c r="AI751" s="1"/>
    </row>
    <row r="752" spans="2:35" ht="15.7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AA752" s="1"/>
      <c r="AB752" s="1"/>
      <c r="AC752" s="1"/>
      <c r="AE752" s="1"/>
      <c r="AF752" s="1"/>
      <c r="AG752" s="1"/>
      <c r="AI752" s="1"/>
    </row>
    <row r="753" spans="2:35" ht="15.7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AA753" s="1"/>
      <c r="AB753" s="1"/>
      <c r="AC753" s="1"/>
      <c r="AE753" s="1"/>
      <c r="AF753" s="1"/>
      <c r="AG753" s="1"/>
      <c r="AI753" s="1"/>
    </row>
    <row r="754" spans="2:35" ht="15.7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AA754" s="1"/>
      <c r="AB754" s="1"/>
      <c r="AC754" s="1"/>
      <c r="AE754" s="1"/>
      <c r="AF754" s="1"/>
      <c r="AG754" s="1"/>
      <c r="AI754" s="1"/>
    </row>
    <row r="755" spans="2:35" ht="15.7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AA755" s="1"/>
      <c r="AB755" s="1"/>
      <c r="AC755" s="1"/>
      <c r="AE755" s="1"/>
      <c r="AF755" s="1"/>
      <c r="AG755" s="1"/>
      <c r="AI755" s="1"/>
    </row>
    <row r="756" spans="2:35" ht="15.7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AA756" s="1"/>
      <c r="AB756" s="1"/>
      <c r="AC756" s="1"/>
      <c r="AE756" s="1"/>
      <c r="AF756" s="1"/>
      <c r="AG756" s="1"/>
      <c r="AI756" s="1"/>
    </row>
    <row r="757" spans="2:35" ht="15.7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AA757" s="1"/>
      <c r="AB757" s="1"/>
      <c r="AC757" s="1"/>
      <c r="AE757" s="1"/>
      <c r="AF757" s="1"/>
      <c r="AG757" s="1"/>
      <c r="AI757" s="1"/>
    </row>
    <row r="758" spans="2:35" ht="15.7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AA758" s="1"/>
      <c r="AB758" s="1"/>
      <c r="AC758" s="1"/>
      <c r="AE758" s="1"/>
      <c r="AF758" s="1"/>
      <c r="AG758" s="1"/>
      <c r="AI758" s="1"/>
    </row>
    <row r="759" spans="2:35" ht="15.7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AA759" s="1"/>
      <c r="AB759" s="1"/>
      <c r="AC759" s="1"/>
      <c r="AE759" s="1"/>
      <c r="AF759" s="1"/>
      <c r="AG759" s="1"/>
      <c r="AI759" s="1"/>
    </row>
    <row r="760" spans="2:35" ht="15.7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AA760" s="1"/>
      <c r="AB760" s="1"/>
      <c r="AC760" s="1"/>
      <c r="AE760" s="1"/>
      <c r="AF760" s="1"/>
      <c r="AG760" s="1"/>
      <c r="AI760" s="1"/>
    </row>
    <row r="761" spans="2:35" ht="15.7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AA761" s="1"/>
      <c r="AB761" s="1"/>
      <c r="AC761" s="1"/>
      <c r="AE761" s="1"/>
      <c r="AF761" s="1"/>
      <c r="AG761" s="1"/>
      <c r="AI761" s="1"/>
    </row>
    <row r="762" spans="2:35" ht="15.7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AA762" s="1"/>
      <c r="AB762" s="1"/>
      <c r="AC762" s="1"/>
      <c r="AE762" s="1"/>
      <c r="AF762" s="1"/>
      <c r="AG762" s="1"/>
      <c r="AI762" s="1"/>
    </row>
    <row r="763" spans="2:35" ht="15.7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AA763" s="1"/>
      <c r="AB763" s="1"/>
      <c r="AC763" s="1"/>
      <c r="AE763" s="1"/>
      <c r="AF763" s="1"/>
      <c r="AG763" s="1"/>
      <c r="AI763" s="1"/>
    </row>
    <row r="764" spans="2:35" ht="15.7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AA764" s="1"/>
      <c r="AB764" s="1"/>
      <c r="AC764" s="1"/>
      <c r="AE764" s="1"/>
      <c r="AF764" s="1"/>
      <c r="AG764" s="1"/>
      <c r="AI764" s="1"/>
    </row>
    <row r="765" spans="2:35" ht="15.7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AA765" s="1"/>
      <c r="AB765" s="1"/>
      <c r="AC765" s="1"/>
      <c r="AE765" s="1"/>
      <c r="AF765" s="1"/>
      <c r="AG765" s="1"/>
      <c r="AI765" s="1"/>
    </row>
    <row r="766" spans="2:35" ht="15.7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AA766" s="1"/>
      <c r="AB766" s="1"/>
      <c r="AC766" s="1"/>
      <c r="AE766" s="1"/>
      <c r="AF766" s="1"/>
      <c r="AG766" s="1"/>
      <c r="AI766" s="1"/>
    </row>
    <row r="767" spans="2:35" ht="15.7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AA767" s="1"/>
      <c r="AB767" s="1"/>
      <c r="AC767" s="1"/>
      <c r="AE767" s="1"/>
      <c r="AF767" s="1"/>
      <c r="AG767" s="1"/>
      <c r="AI767" s="1"/>
    </row>
    <row r="768" spans="2:35" ht="15.7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AA768" s="1"/>
      <c r="AB768" s="1"/>
      <c r="AC768" s="1"/>
      <c r="AE768" s="1"/>
      <c r="AF768" s="1"/>
      <c r="AG768" s="1"/>
      <c r="AI768" s="1"/>
    </row>
    <row r="769" spans="2:35" ht="15.7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AA769" s="1"/>
      <c r="AB769" s="1"/>
      <c r="AC769" s="1"/>
      <c r="AE769" s="1"/>
      <c r="AF769" s="1"/>
      <c r="AG769" s="1"/>
      <c r="AI769" s="1"/>
    </row>
    <row r="770" spans="2:35" ht="15.7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AA770" s="1"/>
      <c r="AB770" s="1"/>
      <c r="AC770" s="1"/>
      <c r="AE770" s="1"/>
      <c r="AF770" s="1"/>
      <c r="AG770" s="1"/>
      <c r="AI770" s="1"/>
    </row>
    <row r="771" spans="2:35" ht="15.7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AA771" s="1"/>
      <c r="AB771" s="1"/>
      <c r="AC771" s="1"/>
      <c r="AE771" s="1"/>
      <c r="AF771" s="1"/>
      <c r="AG771" s="1"/>
      <c r="AI771" s="1"/>
    </row>
    <row r="772" spans="2:35" ht="15.7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AA772" s="1"/>
      <c r="AB772" s="1"/>
      <c r="AC772" s="1"/>
      <c r="AE772" s="1"/>
      <c r="AF772" s="1"/>
      <c r="AG772" s="1"/>
      <c r="AI772" s="1"/>
    </row>
    <row r="773" spans="2:35" ht="15.7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AA773" s="1"/>
      <c r="AB773" s="1"/>
      <c r="AC773" s="1"/>
      <c r="AE773" s="1"/>
      <c r="AF773" s="1"/>
      <c r="AG773" s="1"/>
      <c r="AI773" s="1"/>
    </row>
    <row r="774" spans="2:35" ht="15.7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AA774" s="1"/>
      <c r="AB774" s="1"/>
      <c r="AC774" s="1"/>
      <c r="AE774" s="1"/>
      <c r="AF774" s="1"/>
      <c r="AG774" s="1"/>
      <c r="AI774" s="1"/>
    </row>
    <row r="775" spans="2:35" ht="15.7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AA775" s="1"/>
      <c r="AB775" s="1"/>
      <c r="AC775" s="1"/>
      <c r="AE775" s="1"/>
      <c r="AF775" s="1"/>
      <c r="AG775" s="1"/>
      <c r="AI775" s="1"/>
    </row>
    <row r="776" spans="2:35" ht="15.7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AA776" s="1"/>
      <c r="AB776" s="1"/>
      <c r="AC776" s="1"/>
      <c r="AE776" s="1"/>
      <c r="AF776" s="1"/>
      <c r="AG776" s="1"/>
      <c r="AI776" s="1"/>
    </row>
    <row r="777" spans="2:35" ht="15.7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AA777" s="1"/>
      <c r="AB777" s="1"/>
      <c r="AC777" s="1"/>
      <c r="AE777" s="1"/>
      <c r="AF777" s="1"/>
      <c r="AG777" s="1"/>
      <c r="AI777" s="1"/>
    </row>
    <row r="778" spans="2:35" ht="15.7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AA778" s="1"/>
      <c r="AB778" s="1"/>
      <c r="AC778" s="1"/>
      <c r="AE778" s="1"/>
      <c r="AF778" s="1"/>
      <c r="AG778" s="1"/>
      <c r="AI778" s="1"/>
    </row>
    <row r="779" spans="2:35" ht="15.7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AA779" s="1"/>
      <c r="AB779" s="1"/>
      <c r="AC779" s="1"/>
      <c r="AE779" s="1"/>
      <c r="AF779" s="1"/>
      <c r="AG779" s="1"/>
      <c r="AI779" s="1"/>
    </row>
    <row r="780" spans="2:35" ht="15.7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AA780" s="1"/>
      <c r="AB780" s="1"/>
      <c r="AC780" s="1"/>
      <c r="AE780" s="1"/>
      <c r="AF780" s="1"/>
      <c r="AG780" s="1"/>
      <c r="AI780" s="1"/>
    </row>
    <row r="781" spans="2:35" ht="15.7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AA781" s="1"/>
      <c r="AB781" s="1"/>
      <c r="AC781" s="1"/>
      <c r="AE781" s="1"/>
      <c r="AF781" s="1"/>
      <c r="AG781" s="1"/>
      <c r="AI781" s="1"/>
    </row>
    <row r="782" spans="2:35" ht="15.7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AA782" s="1"/>
      <c r="AB782" s="1"/>
      <c r="AC782" s="1"/>
      <c r="AE782" s="1"/>
      <c r="AF782" s="1"/>
      <c r="AG782" s="1"/>
      <c r="AI782" s="1"/>
    </row>
    <row r="783" spans="2:35" ht="15.7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AA783" s="1"/>
      <c r="AB783" s="1"/>
      <c r="AC783" s="1"/>
      <c r="AE783" s="1"/>
      <c r="AF783" s="1"/>
      <c r="AG783" s="1"/>
      <c r="AI783" s="1"/>
    </row>
    <row r="784" spans="2:35" ht="15.7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AA784" s="1"/>
      <c r="AB784" s="1"/>
      <c r="AC784" s="1"/>
      <c r="AE784" s="1"/>
      <c r="AF784" s="1"/>
      <c r="AG784" s="1"/>
      <c r="AI784" s="1"/>
    </row>
    <row r="785" spans="2:35" ht="15.7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AA785" s="1"/>
      <c r="AB785" s="1"/>
      <c r="AC785" s="1"/>
      <c r="AE785" s="1"/>
      <c r="AF785" s="1"/>
      <c r="AG785" s="1"/>
      <c r="AI785" s="1"/>
    </row>
    <row r="786" spans="2:35" ht="15.7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AA786" s="1"/>
      <c r="AB786" s="1"/>
      <c r="AC786" s="1"/>
      <c r="AE786" s="1"/>
      <c r="AF786" s="1"/>
      <c r="AG786" s="1"/>
      <c r="AI786" s="1"/>
    </row>
    <row r="787" spans="2:35" ht="15.7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AA787" s="1"/>
      <c r="AB787" s="1"/>
      <c r="AC787" s="1"/>
      <c r="AE787" s="1"/>
      <c r="AF787" s="1"/>
      <c r="AG787" s="1"/>
      <c r="AI787" s="1"/>
    </row>
    <row r="788" spans="2:35" ht="15.7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AA788" s="1"/>
      <c r="AB788" s="1"/>
      <c r="AC788" s="1"/>
      <c r="AE788" s="1"/>
      <c r="AF788" s="1"/>
      <c r="AG788" s="1"/>
      <c r="AI788" s="1"/>
    </row>
    <row r="789" spans="2:35" ht="15.7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AA789" s="1"/>
      <c r="AB789" s="1"/>
      <c r="AC789" s="1"/>
      <c r="AE789" s="1"/>
      <c r="AF789" s="1"/>
      <c r="AG789" s="1"/>
      <c r="AI789" s="1"/>
    </row>
    <row r="790" spans="2:35" ht="15.7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AA790" s="1"/>
      <c r="AB790" s="1"/>
      <c r="AC790" s="1"/>
      <c r="AE790" s="1"/>
      <c r="AF790" s="1"/>
      <c r="AG790" s="1"/>
      <c r="AI790" s="1"/>
    </row>
    <row r="791" spans="2:35" ht="15.7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AA791" s="1"/>
      <c r="AB791" s="1"/>
      <c r="AC791" s="1"/>
      <c r="AE791" s="1"/>
      <c r="AF791" s="1"/>
      <c r="AG791" s="1"/>
      <c r="AI791" s="1"/>
    </row>
    <row r="792" spans="2:35" ht="15.7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AA792" s="1"/>
      <c r="AB792" s="1"/>
      <c r="AC792" s="1"/>
      <c r="AE792" s="1"/>
      <c r="AF792" s="1"/>
      <c r="AG792" s="1"/>
      <c r="AI792" s="1"/>
    </row>
    <row r="793" spans="2:35" ht="15.7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AA793" s="1"/>
      <c r="AB793" s="1"/>
      <c r="AC793" s="1"/>
      <c r="AE793" s="1"/>
      <c r="AF793" s="1"/>
      <c r="AG793" s="1"/>
      <c r="AI793" s="1"/>
    </row>
    <row r="794" spans="2:35" ht="15.7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AA794" s="1"/>
      <c r="AB794" s="1"/>
      <c r="AC794" s="1"/>
      <c r="AE794" s="1"/>
      <c r="AF794" s="1"/>
      <c r="AG794" s="1"/>
      <c r="AI794" s="1"/>
    </row>
    <row r="795" spans="2:35" ht="15.7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AA795" s="1"/>
      <c r="AB795" s="1"/>
      <c r="AC795" s="1"/>
      <c r="AE795" s="1"/>
      <c r="AF795" s="1"/>
      <c r="AG795" s="1"/>
      <c r="AI795" s="1"/>
    </row>
    <row r="796" spans="2:35" ht="15.7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AA796" s="1"/>
      <c r="AB796" s="1"/>
      <c r="AC796" s="1"/>
      <c r="AE796" s="1"/>
      <c r="AF796" s="1"/>
      <c r="AG796" s="1"/>
      <c r="AI796" s="1"/>
    </row>
    <row r="797" spans="2:35" ht="15.7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AA797" s="1"/>
      <c r="AB797" s="1"/>
      <c r="AC797" s="1"/>
      <c r="AE797" s="1"/>
      <c r="AF797" s="1"/>
      <c r="AG797" s="1"/>
      <c r="AI797" s="1"/>
    </row>
    <row r="798" spans="2:35" ht="15.7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AA798" s="1"/>
      <c r="AB798" s="1"/>
      <c r="AC798" s="1"/>
      <c r="AE798" s="1"/>
      <c r="AF798" s="1"/>
      <c r="AG798" s="1"/>
      <c r="AI798" s="1"/>
    </row>
    <row r="799" spans="2:35" ht="15.7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AA799" s="1"/>
      <c r="AB799" s="1"/>
      <c r="AC799" s="1"/>
      <c r="AE799" s="1"/>
      <c r="AF799" s="1"/>
      <c r="AG799" s="1"/>
      <c r="AI799" s="1"/>
    </row>
    <row r="800" spans="2:35" ht="15.7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AA800" s="1"/>
      <c r="AB800" s="1"/>
      <c r="AC800" s="1"/>
      <c r="AE800" s="1"/>
      <c r="AF800" s="1"/>
      <c r="AG800" s="1"/>
      <c r="AI800" s="1"/>
    </row>
    <row r="801" spans="2:35" ht="15.7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AA801" s="1"/>
      <c r="AB801" s="1"/>
      <c r="AC801" s="1"/>
      <c r="AE801" s="1"/>
      <c r="AF801" s="1"/>
      <c r="AG801" s="1"/>
      <c r="AI801" s="1"/>
    </row>
    <row r="802" spans="2:35" ht="15.7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AA802" s="1"/>
      <c r="AB802" s="1"/>
      <c r="AC802" s="1"/>
      <c r="AE802" s="1"/>
      <c r="AF802" s="1"/>
      <c r="AG802" s="1"/>
      <c r="AI802" s="1"/>
    </row>
    <row r="803" spans="2:35" ht="15.7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AA803" s="1"/>
      <c r="AB803" s="1"/>
      <c r="AC803" s="1"/>
      <c r="AE803" s="1"/>
      <c r="AF803" s="1"/>
      <c r="AG803" s="1"/>
      <c r="AI803" s="1"/>
    </row>
    <row r="804" spans="2:35" ht="15.7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AA804" s="1"/>
      <c r="AB804" s="1"/>
      <c r="AC804" s="1"/>
      <c r="AE804" s="1"/>
      <c r="AF804" s="1"/>
      <c r="AG804" s="1"/>
      <c r="AI804" s="1"/>
    </row>
    <row r="805" spans="2:35" ht="15.7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AA805" s="1"/>
      <c r="AB805" s="1"/>
      <c r="AC805" s="1"/>
      <c r="AE805" s="1"/>
      <c r="AF805" s="1"/>
      <c r="AG805" s="1"/>
      <c r="AI805" s="1"/>
    </row>
    <row r="806" spans="2:35" ht="15.7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AA806" s="1"/>
      <c r="AB806" s="1"/>
      <c r="AC806" s="1"/>
      <c r="AE806" s="1"/>
      <c r="AF806" s="1"/>
      <c r="AG806" s="1"/>
      <c r="AI806" s="1"/>
    </row>
    <row r="807" spans="2:35" ht="15.7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AA807" s="1"/>
      <c r="AB807" s="1"/>
      <c r="AC807" s="1"/>
      <c r="AE807" s="1"/>
      <c r="AF807" s="1"/>
      <c r="AG807" s="1"/>
      <c r="AI807" s="1"/>
    </row>
    <row r="808" spans="2:35" ht="15.7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AA808" s="1"/>
      <c r="AB808" s="1"/>
      <c r="AC808" s="1"/>
      <c r="AE808" s="1"/>
      <c r="AF808" s="1"/>
      <c r="AG808" s="1"/>
      <c r="AI808" s="1"/>
    </row>
    <row r="809" spans="2:35" ht="15.7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AA809" s="1"/>
      <c r="AB809" s="1"/>
      <c r="AC809" s="1"/>
      <c r="AE809" s="1"/>
      <c r="AF809" s="1"/>
      <c r="AG809" s="1"/>
      <c r="AI809" s="1"/>
    </row>
    <row r="810" spans="2:35" ht="15.7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AA810" s="1"/>
      <c r="AB810" s="1"/>
      <c r="AC810" s="1"/>
      <c r="AE810" s="1"/>
      <c r="AF810" s="1"/>
      <c r="AG810" s="1"/>
      <c r="AI810" s="1"/>
    </row>
    <row r="811" spans="2:35" ht="15.7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AA811" s="1"/>
      <c r="AB811" s="1"/>
      <c r="AC811" s="1"/>
      <c r="AE811" s="1"/>
      <c r="AF811" s="1"/>
      <c r="AG811" s="1"/>
      <c r="AI811" s="1"/>
    </row>
    <row r="812" spans="2:35" ht="15.7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AA812" s="1"/>
      <c r="AB812" s="1"/>
      <c r="AC812" s="1"/>
      <c r="AE812" s="1"/>
      <c r="AF812" s="1"/>
      <c r="AG812" s="1"/>
      <c r="AI812" s="1"/>
    </row>
    <row r="813" spans="2:35" ht="15.7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AA813" s="1"/>
      <c r="AB813" s="1"/>
      <c r="AC813" s="1"/>
      <c r="AE813" s="1"/>
      <c r="AF813" s="1"/>
      <c r="AG813" s="1"/>
      <c r="AI813" s="1"/>
    </row>
    <row r="814" spans="2:35" ht="15.7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AA814" s="1"/>
      <c r="AB814" s="1"/>
      <c r="AC814" s="1"/>
      <c r="AE814" s="1"/>
      <c r="AF814" s="1"/>
      <c r="AG814" s="1"/>
      <c r="AI814" s="1"/>
    </row>
    <row r="815" spans="2:35" ht="15.7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AA815" s="1"/>
      <c r="AB815" s="1"/>
      <c r="AC815" s="1"/>
      <c r="AE815" s="1"/>
      <c r="AF815" s="1"/>
      <c r="AG815" s="1"/>
      <c r="AI815" s="1"/>
    </row>
    <row r="816" spans="2:35" ht="15.7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AA816" s="1"/>
      <c r="AB816" s="1"/>
      <c r="AC816" s="1"/>
      <c r="AE816" s="1"/>
      <c r="AF816" s="1"/>
      <c r="AG816" s="1"/>
      <c r="AI816" s="1"/>
    </row>
    <row r="817" spans="2:35" ht="15.7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AA817" s="1"/>
      <c r="AB817" s="1"/>
      <c r="AC817" s="1"/>
      <c r="AE817" s="1"/>
      <c r="AF817" s="1"/>
      <c r="AG817" s="1"/>
      <c r="AI817" s="1"/>
    </row>
    <row r="818" spans="2:35" ht="15.7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AA818" s="1"/>
      <c r="AB818" s="1"/>
      <c r="AC818" s="1"/>
      <c r="AE818" s="1"/>
      <c r="AF818" s="1"/>
      <c r="AG818" s="1"/>
      <c r="AI818" s="1"/>
    </row>
    <row r="819" spans="2:35" ht="15.7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AA819" s="1"/>
      <c r="AB819" s="1"/>
      <c r="AC819" s="1"/>
      <c r="AE819" s="1"/>
      <c r="AF819" s="1"/>
      <c r="AG819" s="1"/>
      <c r="AI819" s="1"/>
    </row>
    <row r="820" spans="2:35" ht="15.7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AA820" s="1"/>
      <c r="AB820" s="1"/>
      <c r="AC820" s="1"/>
      <c r="AE820" s="1"/>
      <c r="AF820" s="1"/>
      <c r="AG820" s="1"/>
      <c r="AI820" s="1"/>
    </row>
    <row r="821" spans="2:35" ht="15.7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AA821" s="1"/>
      <c r="AB821" s="1"/>
      <c r="AC821" s="1"/>
      <c r="AE821" s="1"/>
      <c r="AF821" s="1"/>
      <c r="AG821" s="1"/>
      <c r="AI821" s="1"/>
    </row>
    <row r="822" spans="2:35" ht="15.7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AA822" s="1"/>
      <c r="AB822" s="1"/>
      <c r="AC822" s="1"/>
      <c r="AE822" s="1"/>
      <c r="AF822" s="1"/>
      <c r="AG822" s="1"/>
      <c r="AI822" s="1"/>
    </row>
    <row r="823" spans="2:35" ht="15.7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AA823" s="1"/>
      <c r="AB823" s="1"/>
      <c r="AC823" s="1"/>
      <c r="AE823" s="1"/>
      <c r="AF823" s="1"/>
      <c r="AG823" s="1"/>
      <c r="AI823" s="1"/>
    </row>
    <row r="824" spans="2:35" ht="15.7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AA824" s="1"/>
      <c r="AB824" s="1"/>
      <c r="AC824" s="1"/>
      <c r="AE824" s="1"/>
      <c r="AF824" s="1"/>
      <c r="AG824" s="1"/>
      <c r="AI824" s="1"/>
    </row>
    <row r="825" spans="2:35" ht="15.7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AA825" s="1"/>
      <c r="AB825" s="1"/>
      <c r="AC825" s="1"/>
      <c r="AE825" s="1"/>
      <c r="AF825" s="1"/>
      <c r="AG825" s="1"/>
      <c r="AI825" s="1"/>
    </row>
    <row r="826" spans="2:35" ht="15.7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AA826" s="1"/>
      <c r="AB826" s="1"/>
      <c r="AC826" s="1"/>
      <c r="AE826" s="1"/>
      <c r="AF826" s="1"/>
      <c r="AG826" s="1"/>
      <c r="AI826" s="1"/>
    </row>
    <row r="827" spans="2:35" ht="15.7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AA827" s="1"/>
      <c r="AB827" s="1"/>
      <c r="AC827" s="1"/>
      <c r="AE827" s="1"/>
      <c r="AF827" s="1"/>
      <c r="AG827" s="1"/>
      <c r="AI827" s="1"/>
    </row>
    <row r="828" spans="2:35" ht="15.7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AA828" s="1"/>
      <c r="AB828" s="1"/>
      <c r="AC828" s="1"/>
      <c r="AE828" s="1"/>
      <c r="AF828" s="1"/>
      <c r="AG828" s="1"/>
      <c r="AI828" s="1"/>
    </row>
    <row r="829" spans="2:35" ht="15.7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AA829" s="1"/>
      <c r="AB829" s="1"/>
      <c r="AC829" s="1"/>
      <c r="AE829" s="1"/>
      <c r="AF829" s="1"/>
      <c r="AG829" s="1"/>
      <c r="AI829" s="1"/>
    </row>
    <row r="830" spans="2:35" ht="15.7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AA830" s="1"/>
      <c r="AB830" s="1"/>
      <c r="AC830" s="1"/>
      <c r="AE830" s="1"/>
      <c r="AF830" s="1"/>
      <c r="AG830" s="1"/>
      <c r="AI830" s="1"/>
    </row>
    <row r="831" spans="2:35" ht="15.7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AA831" s="1"/>
      <c r="AB831" s="1"/>
      <c r="AC831" s="1"/>
      <c r="AE831" s="1"/>
      <c r="AF831" s="1"/>
      <c r="AG831" s="1"/>
      <c r="AI831" s="1"/>
    </row>
    <row r="832" spans="2:35" ht="15.7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AA832" s="1"/>
      <c r="AB832" s="1"/>
      <c r="AC832" s="1"/>
      <c r="AE832" s="1"/>
      <c r="AF832" s="1"/>
      <c r="AG832" s="1"/>
      <c r="AI832" s="1"/>
    </row>
    <row r="833" spans="2:35" ht="15.7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AA833" s="1"/>
      <c r="AB833" s="1"/>
      <c r="AC833" s="1"/>
      <c r="AE833" s="1"/>
      <c r="AF833" s="1"/>
      <c r="AG833" s="1"/>
      <c r="AI833" s="1"/>
    </row>
    <row r="834" spans="2:35" ht="15.7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AA834" s="1"/>
      <c r="AB834" s="1"/>
      <c r="AC834" s="1"/>
      <c r="AE834" s="1"/>
      <c r="AF834" s="1"/>
      <c r="AG834" s="1"/>
      <c r="AI834" s="1"/>
    </row>
    <row r="835" spans="2:35" ht="15.7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AA835" s="1"/>
      <c r="AB835" s="1"/>
      <c r="AC835" s="1"/>
      <c r="AE835" s="1"/>
      <c r="AF835" s="1"/>
      <c r="AG835" s="1"/>
      <c r="AI835" s="1"/>
    </row>
    <row r="836" spans="2:35" ht="15.7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AA836" s="1"/>
      <c r="AB836" s="1"/>
      <c r="AC836" s="1"/>
      <c r="AE836" s="1"/>
      <c r="AF836" s="1"/>
      <c r="AG836" s="1"/>
      <c r="AI836" s="1"/>
    </row>
    <row r="837" spans="2:35" ht="15.7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AA837" s="1"/>
      <c r="AB837" s="1"/>
      <c r="AC837" s="1"/>
      <c r="AE837" s="1"/>
      <c r="AF837" s="1"/>
      <c r="AG837" s="1"/>
      <c r="AI837" s="1"/>
    </row>
    <row r="838" spans="2:35" ht="15.7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AA838" s="1"/>
      <c r="AB838" s="1"/>
      <c r="AC838" s="1"/>
      <c r="AE838" s="1"/>
      <c r="AF838" s="1"/>
      <c r="AG838" s="1"/>
      <c r="AI838" s="1"/>
    </row>
    <row r="839" spans="2:35" ht="15.7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AA839" s="1"/>
      <c r="AB839" s="1"/>
      <c r="AC839" s="1"/>
      <c r="AE839" s="1"/>
      <c r="AF839" s="1"/>
      <c r="AG839" s="1"/>
      <c r="AI839" s="1"/>
    </row>
    <row r="840" spans="2:35" ht="15.7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AA840" s="1"/>
      <c r="AB840" s="1"/>
      <c r="AC840" s="1"/>
      <c r="AE840" s="1"/>
      <c r="AF840" s="1"/>
      <c r="AG840" s="1"/>
      <c r="AI840" s="1"/>
    </row>
    <row r="841" spans="2:35" ht="15.7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AA841" s="1"/>
      <c r="AB841" s="1"/>
      <c r="AC841" s="1"/>
      <c r="AE841" s="1"/>
      <c r="AF841" s="1"/>
      <c r="AG841" s="1"/>
      <c r="AI841" s="1"/>
    </row>
    <row r="842" spans="2:35" ht="15.7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AA842" s="1"/>
      <c r="AB842" s="1"/>
      <c r="AC842" s="1"/>
      <c r="AE842" s="1"/>
      <c r="AF842" s="1"/>
      <c r="AG842" s="1"/>
      <c r="AI842" s="1"/>
    </row>
    <row r="843" spans="2:35" ht="15.7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AA843" s="1"/>
      <c r="AB843" s="1"/>
      <c r="AC843" s="1"/>
      <c r="AE843" s="1"/>
      <c r="AF843" s="1"/>
      <c r="AG843" s="1"/>
      <c r="AI843" s="1"/>
    </row>
    <row r="844" spans="2:35" ht="15.7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AA844" s="1"/>
      <c r="AB844" s="1"/>
      <c r="AC844" s="1"/>
      <c r="AE844" s="1"/>
      <c r="AF844" s="1"/>
      <c r="AG844" s="1"/>
      <c r="AI844" s="1"/>
    </row>
    <row r="845" spans="2:35" ht="15.7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AA845" s="1"/>
      <c r="AB845" s="1"/>
      <c r="AC845" s="1"/>
      <c r="AE845" s="1"/>
      <c r="AF845" s="1"/>
      <c r="AG845" s="1"/>
      <c r="AI845" s="1"/>
    </row>
    <row r="846" spans="2:35" ht="15.7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AA846" s="1"/>
      <c r="AB846" s="1"/>
      <c r="AC846" s="1"/>
      <c r="AE846" s="1"/>
      <c r="AF846" s="1"/>
      <c r="AG846" s="1"/>
      <c r="AI846" s="1"/>
    </row>
    <row r="847" spans="2:35" ht="15.7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AA847" s="1"/>
      <c r="AB847" s="1"/>
      <c r="AC847" s="1"/>
      <c r="AE847" s="1"/>
      <c r="AF847" s="1"/>
      <c r="AG847" s="1"/>
      <c r="AI847" s="1"/>
    </row>
    <row r="848" spans="2:35" ht="15.7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AA848" s="1"/>
      <c r="AB848" s="1"/>
      <c r="AC848" s="1"/>
      <c r="AE848" s="1"/>
      <c r="AF848" s="1"/>
      <c r="AG848" s="1"/>
      <c r="AI848" s="1"/>
    </row>
    <row r="849" spans="2:35" ht="15.7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AA849" s="1"/>
      <c r="AB849" s="1"/>
      <c r="AC849" s="1"/>
      <c r="AE849" s="1"/>
      <c r="AF849" s="1"/>
      <c r="AG849" s="1"/>
      <c r="AI849" s="1"/>
    </row>
    <row r="850" spans="2:35" ht="15.7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AA850" s="1"/>
      <c r="AB850" s="1"/>
      <c r="AC850" s="1"/>
      <c r="AE850" s="1"/>
      <c r="AF850" s="1"/>
      <c r="AG850" s="1"/>
      <c r="AI850" s="1"/>
    </row>
    <row r="851" spans="2:35" ht="15.7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AA851" s="1"/>
      <c r="AB851" s="1"/>
      <c r="AC851" s="1"/>
      <c r="AE851" s="1"/>
      <c r="AF851" s="1"/>
      <c r="AG851" s="1"/>
      <c r="AI851" s="1"/>
    </row>
    <row r="852" spans="2:35" ht="15.7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AA852" s="1"/>
      <c r="AB852" s="1"/>
      <c r="AC852" s="1"/>
      <c r="AE852" s="1"/>
      <c r="AF852" s="1"/>
      <c r="AG852" s="1"/>
      <c r="AI852" s="1"/>
    </row>
    <row r="853" spans="2:35" ht="15.7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AA853" s="1"/>
      <c r="AB853" s="1"/>
      <c r="AC853" s="1"/>
      <c r="AE853" s="1"/>
      <c r="AF853" s="1"/>
      <c r="AG853" s="1"/>
      <c r="AI853" s="1"/>
    </row>
    <row r="854" spans="2:35" ht="15.7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AA854" s="1"/>
      <c r="AB854" s="1"/>
      <c r="AC854" s="1"/>
      <c r="AE854" s="1"/>
      <c r="AF854" s="1"/>
      <c r="AG854" s="1"/>
      <c r="AI854" s="1"/>
    </row>
    <row r="855" spans="2:35" ht="15.7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AA855" s="1"/>
      <c r="AB855" s="1"/>
      <c r="AC855" s="1"/>
      <c r="AE855" s="1"/>
      <c r="AF855" s="1"/>
      <c r="AG855" s="1"/>
      <c r="AI855" s="1"/>
    </row>
    <row r="856" spans="2:35" ht="15.7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AA856" s="1"/>
      <c r="AB856" s="1"/>
      <c r="AC856" s="1"/>
      <c r="AE856" s="1"/>
      <c r="AF856" s="1"/>
      <c r="AG856" s="1"/>
      <c r="AI856" s="1"/>
    </row>
    <row r="857" spans="2:35" ht="15.7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AA857" s="1"/>
      <c r="AB857" s="1"/>
      <c r="AC857" s="1"/>
      <c r="AE857" s="1"/>
      <c r="AF857" s="1"/>
      <c r="AG857" s="1"/>
      <c r="AI857" s="1"/>
    </row>
    <row r="858" spans="2:35" ht="15.7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AA858" s="1"/>
      <c r="AB858" s="1"/>
      <c r="AC858" s="1"/>
      <c r="AE858" s="1"/>
      <c r="AF858" s="1"/>
      <c r="AG858" s="1"/>
      <c r="AI858" s="1"/>
    </row>
    <row r="859" spans="2:35" ht="15.7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AA859" s="1"/>
      <c r="AB859" s="1"/>
      <c r="AC859" s="1"/>
      <c r="AE859" s="1"/>
      <c r="AF859" s="1"/>
      <c r="AG859" s="1"/>
      <c r="AI859" s="1"/>
    </row>
    <row r="860" spans="2:35" ht="15.7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AA860" s="1"/>
      <c r="AB860" s="1"/>
      <c r="AC860" s="1"/>
      <c r="AE860" s="1"/>
      <c r="AF860" s="1"/>
      <c r="AG860" s="1"/>
      <c r="AI860" s="1"/>
    </row>
    <row r="861" spans="2:35" ht="15.7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AA861" s="1"/>
      <c r="AB861" s="1"/>
      <c r="AC861" s="1"/>
      <c r="AE861" s="1"/>
      <c r="AF861" s="1"/>
      <c r="AG861" s="1"/>
      <c r="AI861" s="1"/>
    </row>
    <row r="862" spans="2:35" ht="15.7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AA862" s="1"/>
      <c r="AB862" s="1"/>
      <c r="AC862" s="1"/>
      <c r="AE862" s="1"/>
      <c r="AF862" s="1"/>
      <c r="AG862" s="1"/>
      <c r="AI862" s="1"/>
    </row>
    <row r="863" spans="2:35" ht="15.7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AA863" s="1"/>
      <c r="AB863" s="1"/>
      <c r="AC863" s="1"/>
      <c r="AE863" s="1"/>
      <c r="AF863" s="1"/>
      <c r="AG863" s="1"/>
      <c r="AI863" s="1"/>
    </row>
    <row r="864" spans="2:35" ht="15.7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AA864" s="1"/>
      <c r="AB864" s="1"/>
      <c r="AC864" s="1"/>
      <c r="AE864" s="1"/>
      <c r="AF864" s="1"/>
      <c r="AG864" s="1"/>
      <c r="AI864" s="1"/>
    </row>
    <row r="865" spans="2:35" ht="15.7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AA865" s="1"/>
      <c r="AB865" s="1"/>
      <c r="AC865" s="1"/>
      <c r="AE865" s="1"/>
      <c r="AF865" s="1"/>
      <c r="AG865" s="1"/>
      <c r="AI865" s="1"/>
    </row>
    <row r="866" spans="2:35" ht="15.7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AA866" s="1"/>
      <c r="AB866" s="1"/>
      <c r="AC866" s="1"/>
      <c r="AE866" s="1"/>
      <c r="AF866" s="1"/>
      <c r="AG866" s="1"/>
      <c r="AI866" s="1"/>
    </row>
    <row r="867" spans="2:35" ht="15.7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AA867" s="1"/>
      <c r="AB867" s="1"/>
      <c r="AC867" s="1"/>
      <c r="AE867" s="1"/>
      <c r="AF867" s="1"/>
      <c r="AG867" s="1"/>
      <c r="AI867" s="1"/>
    </row>
    <row r="868" spans="2:35" ht="15.7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AA868" s="1"/>
      <c r="AB868" s="1"/>
      <c r="AC868" s="1"/>
      <c r="AE868" s="1"/>
      <c r="AF868" s="1"/>
      <c r="AG868" s="1"/>
      <c r="AI868" s="1"/>
    </row>
    <row r="869" spans="2:35" ht="15.7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AA869" s="1"/>
      <c r="AB869" s="1"/>
      <c r="AC869" s="1"/>
      <c r="AE869" s="1"/>
      <c r="AF869" s="1"/>
      <c r="AG869" s="1"/>
      <c r="AI869" s="1"/>
    </row>
    <row r="870" spans="2:35" ht="15.7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AA870" s="1"/>
      <c r="AB870" s="1"/>
      <c r="AC870" s="1"/>
      <c r="AE870" s="1"/>
      <c r="AF870" s="1"/>
      <c r="AG870" s="1"/>
      <c r="AI870" s="1"/>
    </row>
    <row r="871" spans="2:35" ht="15.7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AA871" s="1"/>
      <c r="AB871" s="1"/>
      <c r="AC871" s="1"/>
      <c r="AE871" s="1"/>
      <c r="AF871" s="1"/>
      <c r="AG871" s="1"/>
      <c r="AI871" s="1"/>
    </row>
    <row r="872" spans="2:35" ht="15.7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AA872" s="1"/>
      <c r="AB872" s="1"/>
      <c r="AC872" s="1"/>
      <c r="AE872" s="1"/>
      <c r="AF872" s="1"/>
      <c r="AG872" s="1"/>
      <c r="AI872" s="1"/>
    </row>
    <row r="873" spans="2:35" ht="15.7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AA873" s="1"/>
      <c r="AB873" s="1"/>
      <c r="AC873" s="1"/>
      <c r="AE873" s="1"/>
      <c r="AF873" s="1"/>
      <c r="AG873" s="1"/>
      <c r="AI873" s="1"/>
    </row>
    <row r="874" spans="2:35" ht="15.7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AA874" s="1"/>
      <c r="AB874" s="1"/>
      <c r="AC874" s="1"/>
      <c r="AE874" s="1"/>
      <c r="AF874" s="1"/>
      <c r="AG874" s="1"/>
      <c r="AI874" s="1"/>
    </row>
    <row r="875" spans="2:35" ht="15.7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AA875" s="1"/>
      <c r="AB875" s="1"/>
      <c r="AC875" s="1"/>
      <c r="AE875" s="1"/>
      <c r="AF875" s="1"/>
      <c r="AG875" s="1"/>
      <c r="AI875" s="1"/>
    </row>
    <row r="876" spans="2:35" ht="15.7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AA876" s="1"/>
      <c r="AB876" s="1"/>
      <c r="AC876" s="1"/>
      <c r="AE876" s="1"/>
      <c r="AF876" s="1"/>
      <c r="AG876" s="1"/>
      <c r="AI876" s="1"/>
    </row>
    <row r="877" spans="2:35" ht="15.7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AA877" s="1"/>
      <c r="AB877" s="1"/>
      <c r="AC877" s="1"/>
      <c r="AE877" s="1"/>
      <c r="AF877" s="1"/>
      <c r="AG877" s="1"/>
      <c r="AI877" s="1"/>
    </row>
    <row r="878" spans="2:35" ht="15.7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AA878" s="1"/>
      <c r="AB878" s="1"/>
      <c r="AC878" s="1"/>
      <c r="AE878" s="1"/>
      <c r="AF878" s="1"/>
      <c r="AG878" s="1"/>
      <c r="AI878" s="1"/>
    </row>
    <row r="879" spans="2:35" ht="15.7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AA879" s="1"/>
      <c r="AB879" s="1"/>
      <c r="AC879" s="1"/>
      <c r="AE879" s="1"/>
      <c r="AF879" s="1"/>
      <c r="AG879" s="1"/>
      <c r="AI879" s="1"/>
    </row>
    <row r="880" spans="2:35" ht="15.7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AA880" s="1"/>
      <c r="AB880" s="1"/>
      <c r="AC880" s="1"/>
      <c r="AE880" s="1"/>
      <c r="AF880" s="1"/>
      <c r="AG880" s="1"/>
      <c r="AI880" s="1"/>
    </row>
    <row r="881" spans="2:35" ht="15.7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AA881" s="1"/>
      <c r="AB881" s="1"/>
      <c r="AC881" s="1"/>
      <c r="AE881" s="1"/>
      <c r="AF881" s="1"/>
      <c r="AG881" s="1"/>
      <c r="AI881" s="1"/>
    </row>
    <row r="882" spans="2:35" ht="15.7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AA882" s="1"/>
      <c r="AB882" s="1"/>
      <c r="AC882" s="1"/>
      <c r="AE882" s="1"/>
      <c r="AF882" s="1"/>
      <c r="AG882" s="1"/>
      <c r="AI882" s="1"/>
    </row>
    <row r="883" spans="2:35" ht="15.7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AA883" s="1"/>
      <c r="AB883" s="1"/>
      <c r="AC883" s="1"/>
      <c r="AE883" s="1"/>
      <c r="AF883" s="1"/>
      <c r="AG883" s="1"/>
      <c r="AI883" s="1"/>
    </row>
    <row r="884" spans="2:35" ht="15.7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AA884" s="1"/>
      <c r="AB884" s="1"/>
      <c r="AC884" s="1"/>
      <c r="AE884" s="1"/>
      <c r="AF884" s="1"/>
      <c r="AG884" s="1"/>
      <c r="AI884" s="1"/>
    </row>
    <row r="885" spans="2:35" ht="15.7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AA885" s="1"/>
      <c r="AB885" s="1"/>
      <c r="AC885" s="1"/>
      <c r="AE885" s="1"/>
      <c r="AF885" s="1"/>
      <c r="AG885" s="1"/>
      <c r="AI885" s="1"/>
    </row>
    <row r="886" spans="2:35" ht="15.7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AA886" s="1"/>
      <c r="AB886" s="1"/>
      <c r="AC886" s="1"/>
      <c r="AE886" s="1"/>
      <c r="AF886" s="1"/>
      <c r="AG886" s="1"/>
      <c r="AI886" s="1"/>
    </row>
    <row r="887" spans="2:35" ht="15.7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AA887" s="1"/>
      <c r="AB887" s="1"/>
      <c r="AC887" s="1"/>
      <c r="AE887" s="1"/>
      <c r="AF887" s="1"/>
      <c r="AG887" s="1"/>
      <c r="AI887" s="1"/>
    </row>
    <row r="888" spans="2:35" ht="15.7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AA888" s="1"/>
      <c r="AB888" s="1"/>
      <c r="AC888" s="1"/>
      <c r="AE888" s="1"/>
      <c r="AF888" s="1"/>
      <c r="AG888" s="1"/>
      <c r="AI888" s="1"/>
    </row>
    <row r="889" spans="2:35" ht="15.7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AA889" s="1"/>
      <c r="AB889" s="1"/>
      <c r="AC889" s="1"/>
      <c r="AE889" s="1"/>
      <c r="AF889" s="1"/>
      <c r="AG889" s="1"/>
      <c r="AI889" s="1"/>
    </row>
    <row r="890" spans="2:35" ht="15.7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AA890" s="1"/>
      <c r="AB890" s="1"/>
      <c r="AC890" s="1"/>
      <c r="AE890" s="1"/>
      <c r="AF890" s="1"/>
      <c r="AG890" s="1"/>
      <c r="AI890" s="1"/>
    </row>
    <row r="891" spans="2:35" ht="15.7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AA891" s="1"/>
      <c r="AB891" s="1"/>
      <c r="AC891" s="1"/>
      <c r="AE891" s="1"/>
      <c r="AF891" s="1"/>
      <c r="AG891" s="1"/>
      <c r="AI891" s="1"/>
    </row>
    <row r="892" spans="2:35" ht="15.7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AA892" s="1"/>
      <c r="AB892" s="1"/>
      <c r="AC892" s="1"/>
      <c r="AE892" s="1"/>
      <c r="AF892" s="1"/>
      <c r="AG892" s="1"/>
      <c r="AI892" s="1"/>
    </row>
    <row r="893" spans="2:35" ht="15.7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AA893" s="1"/>
      <c r="AB893" s="1"/>
      <c r="AC893" s="1"/>
      <c r="AE893" s="1"/>
      <c r="AF893" s="1"/>
      <c r="AG893" s="1"/>
      <c r="AI893" s="1"/>
    </row>
    <row r="894" spans="2:35" ht="15.7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AA894" s="1"/>
      <c r="AB894" s="1"/>
      <c r="AC894" s="1"/>
      <c r="AE894" s="1"/>
      <c r="AF894" s="1"/>
      <c r="AG894" s="1"/>
      <c r="AI894" s="1"/>
    </row>
    <row r="895" spans="2:35" ht="15.7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AA895" s="1"/>
      <c r="AB895" s="1"/>
      <c r="AC895" s="1"/>
      <c r="AE895" s="1"/>
      <c r="AF895" s="1"/>
      <c r="AG895" s="1"/>
      <c r="AI895" s="1"/>
    </row>
    <row r="896" spans="2:35" ht="15.7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AA896" s="1"/>
      <c r="AB896" s="1"/>
      <c r="AC896" s="1"/>
      <c r="AE896" s="1"/>
      <c r="AF896" s="1"/>
      <c r="AG896" s="1"/>
      <c r="AI896" s="1"/>
    </row>
    <row r="897" spans="2:35" ht="15.7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AA897" s="1"/>
      <c r="AB897" s="1"/>
      <c r="AC897" s="1"/>
      <c r="AE897" s="1"/>
      <c r="AF897" s="1"/>
      <c r="AG897" s="1"/>
      <c r="AI897" s="1"/>
    </row>
    <row r="898" spans="2:35" ht="15.7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AA898" s="1"/>
      <c r="AB898" s="1"/>
      <c r="AC898" s="1"/>
      <c r="AE898" s="1"/>
      <c r="AF898" s="1"/>
      <c r="AG898" s="1"/>
      <c r="AI898" s="1"/>
    </row>
    <row r="899" spans="2:35" ht="15.7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AA899" s="1"/>
      <c r="AB899" s="1"/>
      <c r="AC899" s="1"/>
      <c r="AE899" s="1"/>
      <c r="AF899" s="1"/>
      <c r="AG899" s="1"/>
      <c r="AI899" s="1"/>
    </row>
    <row r="900" spans="2:35" ht="15.7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AA900" s="1"/>
      <c r="AB900" s="1"/>
      <c r="AC900" s="1"/>
      <c r="AE900" s="1"/>
      <c r="AF900" s="1"/>
      <c r="AG900" s="1"/>
      <c r="AI900" s="1"/>
    </row>
    <row r="901" spans="2:35" ht="15.7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AA901" s="1"/>
      <c r="AB901" s="1"/>
      <c r="AC901" s="1"/>
      <c r="AE901" s="1"/>
      <c r="AF901" s="1"/>
      <c r="AG901" s="1"/>
      <c r="AI901" s="1"/>
    </row>
    <row r="902" spans="2:35" ht="15.7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AA902" s="1"/>
      <c r="AB902" s="1"/>
      <c r="AC902" s="1"/>
      <c r="AE902" s="1"/>
      <c r="AF902" s="1"/>
      <c r="AG902" s="1"/>
      <c r="AI902" s="1"/>
    </row>
    <row r="903" spans="2:35" ht="15.7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AA903" s="1"/>
      <c r="AB903" s="1"/>
      <c r="AC903" s="1"/>
      <c r="AE903" s="1"/>
      <c r="AF903" s="1"/>
      <c r="AG903" s="1"/>
      <c r="AI903" s="1"/>
    </row>
    <row r="904" spans="2:35" ht="15.7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AA904" s="1"/>
      <c r="AB904" s="1"/>
      <c r="AC904" s="1"/>
      <c r="AE904" s="1"/>
      <c r="AF904" s="1"/>
      <c r="AG904" s="1"/>
      <c r="AI904" s="1"/>
    </row>
    <row r="905" spans="2:35" ht="15.7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AA905" s="1"/>
      <c r="AB905" s="1"/>
      <c r="AC905" s="1"/>
      <c r="AE905" s="1"/>
      <c r="AF905" s="1"/>
      <c r="AG905" s="1"/>
      <c r="AI905" s="1"/>
    </row>
    <row r="906" spans="2:35" ht="15.7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AA906" s="1"/>
      <c r="AB906" s="1"/>
      <c r="AC906" s="1"/>
      <c r="AE906" s="1"/>
      <c r="AF906" s="1"/>
      <c r="AG906" s="1"/>
      <c r="AI906" s="1"/>
    </row>
    <row r="907" spans="2:35" ht="15.7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AA907" s="1"/>
      <c r="AB907" s="1"/>
      <c r="AC907" s="1"/>
      <c r="AE907" s="1"/>
      <c r="AF907" s="1"/>
      <c r="AG907" s="1"/>
      <c r="AI907" s="1"/>
    </row>
    <row r="908" spans="2:35" ht="15.7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AA908" s="1"/>
      <c r="AB908" s="1"/>
      <c r="AC908" s="1"/>
      <c r="AE908" s="1"/>
      <c r="AF908" s="1"/>
      <c r="AG908" s="1"/>
      <c r="AI908" s="1"/>
    </row>
    <row r="909" spans="2:35" ht="15.7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AA909" s="1"/>
      <c r="AB909" s="1"/>
      <c r="AC909" s="1"/>
      <c r="AE909" s="1"/>
      <c r="AF909" s="1"/>
      <c r="AG909" s="1"/>
      <c r="AI909" s="1"/>
    </row>
    <row r="910" spans="2:35" ht="15.7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AA910" s="1"/>
      <c r="AB910" s="1"/>
      <c r="AC910" s="1"/>
      <c r="AE910" s="1"/>
      <c r="AF910" s="1"/>
      <c r="AG910" s="1"/>
      <c r="AI910" s="1"/>
    </row>
    <row r="911" spans="2:35" ht="15.7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AA911" s="1"/>
      <c r="AB911" s="1"/>
      <c r="AC911" s="1"/>
      <c r="AE911" s="1"/>
      <c r="AF911" s="1"/>
      <c r="AG911" s="1"/>
      <c r="AI911" s="1"/>
    </row>
    <row r="912" spans="2:35" ht="15.7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AA912" s="1"/>
      <c r="AB912" s="1"/>
      <c r="AC912" s="1"/>
      <c r="AE912" s="1"/>
      <c r="AF912" s="1"/>
      <c r="AG912" s="1"/>
      <c r="AI912" s="1"/>
    </row>
    <row r="913" spans="2:35" ht="15.7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AA913" s="1"/>
      <c r="AB913" s="1"/>
      <c r="AC913" s="1"/>
      <c r="AE913" s="1"/>
      <c r="AF913" s="1"/>
      <c r="AG913" s="1"/>
      <c r="AI913" s="1"/>
    </row>
    <row r="914" spans="2:35" ht="15.7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AA914" s="1"/>
      <c r="AB914" s="1"/>
      <c r="AC914" s="1"/>
      <c r="AE914" s="1"/>
      <c r="AF914" s="1"/>
      <c r="AG914" s="1"/>
      <c r="AI914" s="1"/>
    </row>
    <row r="915" spans="2:35" ht="15.7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AA915" s="1"/>
      <c r="AB915" s="1"/>
      <c r="AC915" s="1"/>
      <c r="AE915" s="1"/>
      <c r="AF915" s="1"/>
      <c r="AG915" s="1"/>
      <c r="AI915" s="1"/>
    </row>
    <row r="916" spans="2:35" ht="15.7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AA916" s="1"/>
      <c r="AB916" s="1"/>
      <c r="AC916" s="1"/>
      <c r="AE916" s="1"/>
      <c r="AF916" s="1"/>
      <c r="AG916" s="1"/>
      <c r="AI916" s="1"/>
    </row>
    <row r="917" spans="2:35" ht="15.7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AA917" s="1"/>
      <c r="AB917" s="1"/>
      <c r="AC917" s="1"/>
      <c r="AE917" s="1"/>
      <c r="AF917" s="1"/>
      <c r="AG917" s="1"/>
      <c r="AI917" s="1"/>
    </row>
    <row r="918" spans="2:35" ht="15.7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AA918" s="1"/>
      <c r="AB918" s="1"/>
      <c r="AC918" s="1"/>
      <c r="AE918" s="1"/>
      <c r="AF918" s="1"/>
      <c r="AG918" s="1"/>
      <c r="AI918" s="1"/>
    </row>
    <row r="919" spans="2:35" ht="15.7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AA919" s="1"/>
      <c r="AB919" s="1"/>
      <c r="AC919" s="1"/>
      <c r="AE919" s="1"/>
      <c r="AF919" s="1"/>
      <c r="AG919" s="1"/>
      <c r="AI919" s="1"/>
    </row>
    <row r="920" spans="2:35" ht="15.7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AA920" s="1"/>
      <c r="AB920" s="1"/>
      <c r="AC920" s="1"/>
      <c r="AE920" s="1"/>
      <c r="AF920" s="1"/>
      <c r="AG920" s="1"/>
      <c r="AI920" s="1"/>
    </row>
    <row r="921" spans="2:35" ht="15.7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AA921" s="1"/>
      <c r="AB921" s="1"/>
      <c r="AC921" s="1"/>
      <c r="AE921" s="1"/>
      <c r="AF921" s="1"/>
      <c r="AG921" s="1"/>
      <c r="AI921" s="1"/>
    </row>
    <row r="922" spans="2:35" ht="15.7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AA922" s="1"/>
      <c r="AB922" s="1"/>
      <c r="AC922" s="1"/>
      <c r="AE922" s="1"/>
      <c r="AF922" s="1"/>
      <c r="AG922" s="1"/>
      <c r="AI922" s="1"/>
    </row>
    <row r="923" spans="2:35" ht="15.7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AA923" s="1"/>
      <c r="AB923" s="1"/>
      <c r="AC923" s="1"/>
      <c r="AE923" s="1"/>
      <c r="AF923" s="1"/>
      <c r="AG923" s="1"/>
      <c r="AI923" s="1"/>
    </row>
    <row r="924" spans="2:35" ht="15.7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AA924" s="1"/>
      <c r="AB924" s="1"/>
      <c r="AC924" s="1"/>
      <c r="AE924" s="1"/>
      <c r="AF924" s="1"/>
      <c r="AG924" s="1"/>
      <c r="AI924" s="1"/>
    </row>
    <row r="925" spans="2:35" ht="15.7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AA925" s="1"/>
      <c r="AB925" s="1"/>
      <c r="AC925" s="1"/>
      <c r="AE925" s="1"/>
      <c r="AF925" s="1"/>
      <c r="AG925" s="1"/>
      <c r="AI925" s="1"/>
    </row>
    <row r="926" spans="2:35" ht="15.7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AA926" s="1"/>
      <c r="AB926" s="1"/>
      <c r="AC926" s="1"/>
      <c r="AE926" s="1"/>
      <c r="AF926" s="1"/>
      <c r="AG926" s="1"/>
      <c r="AI926" s="1"/>
    </row>
    <row r="927" spans="2:35" ht="15.7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AA927" s="1"/>
      <c r="AB927" s="1"/>
      <c r="AC927" s="1"/>
      <c r="AE927" s="1"/>
      <c r="AF927" s="1"/>
      <c r="AG927" s="1"/>
      <c r="AI927" s="1"/>
    </row>
    <row r="928" spans="2:35" ht="15.7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AA928" s="1"/>
      <c r="AB928" s="1"/>
      <c r="AC928" s="1"/>
      <c r="AE928" s="1"/>
      <c r="AF928" s="1"/>
      <c r="AG928" s="1"/>
      <c r="AI928" s="1"/>
    </row>
    <row r="929" spans="2:35" ht="15.7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AA929" s="1"/>
      <c r="AB929" s="1"/>
      <c r="AC929" s="1"/>
      <c r="AE929" s="1"/>
      <c r="AF929" s="1"/>
      <c r="AG929" s="1"/>
      <c r="AI929" s="1"/>
    </row>
    <row r="930" spans="2:35" ht="15.7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AA930" s="1"/>
      <c r="AB930" s="1"/>
      <c r="AC930" s="1"/>
      <c r="AE930" s="1"/>
      <c r="AF930" s="1"/>
      <c r="AG930" s="1"/>
      <c r="AI930" s="1"/>
    </row>
    <row r="931" spans="2:35" ht="15.7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AA931" s="1"/>
      <c r="AB931" s="1"/>
      <c r="AC931" s="1"/>
      <c r="AE931" s="1"/>
      <c r="AF931" s="1"/>
      <c r="AG931" s="1"/>
      <c r="AI931" s="1"/>
    </row>
    <row r="932" spans="2:35" ht="15.7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AA932" s="1"/>
      <c r="AB932" s="1"/>
      <c r="AC932" s="1"/>
      <c r="AE932" s="1"/>
      <c r="AF932" s="1"/>
      <c r="AG932" s="1"/>
      <c r="AI932" s="1"/>
    </row>
    <row r="933" spans="2:35" ht="15.7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AA933" s="1"/>
      <c r="AB933" s="1"/>
      <c r="AC933" s="1"/>
      <c r="AE933" s="1"/>
      <c r="AF933" s="1"/>
      <c r="AG933" s="1"/>
      <c r="AI933" s="1"/>
    </row>
    <row r="934" spans="2:35" ht="15.7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AA934" s="1"/>
      <c r="AB934" s="1"/>
      <c r="AC934" s="1"/>
      <c r="AE934" s="1"/>
      <c r="AF934" s="1"/>
      <c r="AG934" s="1"/>
      <c r="AI934" s="1"/>
    </row>
    <row r="935" spans="2:35" ht="15.7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AA935" s="1"/>
      <c r="AB935" s="1"/>
      <c r="AC935" s="1"/>
      <c r="AE935" s="1"/>
      <c r="AF935" s="1"/>
      <c r="AG935" s="1"/>
      <c r="AI935" s="1"/>
    </row>
    <row r="936" spans="2:35" ht="15.7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AA936" s="1"/>
      <c r="AB936" s="1"/>
      <c r="AC936" s="1"/>
      <c r="AE936" s="1"/>
      <c r="AF936" s="1"/>
      <c r="AG936" s="1"/>
      <c r="AI936" s="1"/>
    </row>
    <row r="937" spans="2:35" ht="15.7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AA937" s="1"/>
      <c r="AB937" s="1"/>
      <c r="AC937" s="1"/>
      <c r="AE937" s="1"/>
      <c r="AF937" s="1"/>
      <c r="AG937" s="1"/>
      <c r="AI937" s="1"/>
    </row>
    <row r="938" spans="2:35" ht="15.7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AA938" s="1"/>
      <c r="AB938" s="1"/>
      <c r="AC938" s="1"/>
      <c r="AE938" s="1"/>
      <c r="AF938" s="1"/>
      <c r="AG938" s="1"/>
      <c r="AI938" s="1"/>
    </row>
    <row r="939" spans="2:35" ht="15.75" customHeight="1">
      <c r="B939" s="1"/>
      <c r="C939" s="1"/>
      <c r="D939" s="1"/>
      <c r="E939" s="1"/>
      <c r="F939" s="1"/>
      <c r="G939" s="1"/>
      <c r="H939" s="1"/>
      <c r="I939" s="1"/>
      <c r="J939" s="1"/>
      <c r="K939" s="1"/>
      <c r="L939" s="1"/>
      <c r="M939" s="1"/>
      <c r="N939" s="1"/>
      <c r="O939" s="1"/>
      <c r="P939" s="1"/>
      <c r="Q939" s="1"/>
      <c r="R939" s="1"/>
      <c r="S939" s="1"/>
      <c r="T939" s="1"/>
      <c r="U939" s="1"/>
      <c r="V939" s="1"/>
      <c r="W939" s="1"/>
      <c r="X939" s="1"/>
      <c r="Y939" s="1"/>
      <c r="AA939" s="1"/>
      <c r="AB939" s="1"/>
      <c r="AC939" s="1"/>
      <c r="AE939" s="1"/>
      <c r="AF939" s="1"/>
      <c r="AG939" s="1"/>
      <c r="AI939" s="1"/>
    </row>
    <row r="940" spans="2:35" ht="15.75" customHeight="1">
      <c r="B940" s="1"/>
      <c r="C940" s="1"/>
      <c r="D940" s="1"/>
      <c r="E940" s="1"/>
      <c r="F940" s="1"/>
      <c r="G940" s="1"/>
      <c r="H940" s="1"/>
      <c r="I940" s="1"/>
      <c r="J940" s="1"/>
      <c r="K940" s="1"/>
      <c r="L940" s="1"/>
      <c r="M940" s="1"/>
      <c r="N940" s="1"/>
      <c r="O940" s="1"/>
      <c r="P940" s="1"/>
      <c r="Q940" s="1"/>
      <c r="R940" s="1"/>
      <c r="S940" s="1"/>
      <c r="T940" s="1"/>
      <c r="U940" s="1"/>
      <c r="V940" s="1"/>
      <c r="W940" s="1"/>
      <c r="X940" s="1"/>
      <c r="Y940" s="1"/>
      <c r="AA940" s="1"/>
      <c r="AB940" s="1"/>
      <c r="AC940" s="1"/>
      <c r="AE940" s="1"/>
      <c r="AF940" s="1"/>
      <c r="AG940" s="1"/>
      <c r="AI940" s="1"/>
    </row>
    <row r="941" spans="2:35" ht="15.75" customHeight="1">
      <c r="B941" s="1"/>
      <c r="C941" s="1"/>
      <c r="D941" s="1"/>
      <c r="E941" s="1"/>
      <c r="F941" s="1"/>
      <c r="G941" s="1"/>
      <c r="H941" s="1"/>
      <c r="I941" s="1"/>
      <c r="J941" s="1"/>
      <c r="K941" s="1"/>
      <c r="L941" s="1"/>
      <c r="M941" s="1"/>
      <c r="N941" s="1"/>
      <c r="O941" s="1"/>
      <c r="P941" s="1"/>
      <c r="Q941" s="1"/>
      <c r="R941" s="1"/>
      <c r="S941" s="1"/>
      <c r="T941" s="1"/>
      <c r="U941" s="1"/>
      <c r="V941" s="1"/>
      <c r="W941" s="1"/>
      <c r="X941" s="1"/>
      <c r="Y941" s="1"/>
      <c r="AA941" s="1"/>
      <c r="AB941" s="1"/>
      <c r="AC941" s="1"/>
      <c r="AE941" s="1"/>
      <c r="AF941" s="1"/>
      <c r="AG941" s="1"/>
      <c r="AI941" s="1"/>
    </row>
    <row r="942" spans="2:35" ht="15.75" customHeight="1">
      <c r="B942" s="1"/>
      <c r="C942" s="1"/>
      <c r="D942" s="1"/>
      <c r="E942" s="1"/>
      <c r="F942" s="1"/>
      <c r="G942" s="1"/>
      <c r="H942" s="1"/>
      <c r="I942" s="1"/>
      <c r="J942" s="1"/>
      <c r="K942" s="1"/>
      <c r="L942" s="1"/>
      <c r="M942" s="1"/>
      <c r="N942" s="1"/>
      <c r="O942" s="1"/>
      <c r="P942" s="1"/>
      <c r="Q942" s="1"/>
      <c r="R942" s="1"/>
      <c r="S942" s="1"/>
      <c r="T942" s="1"/>
      <c r="U942" s="1"/>
      <c r="V942" s="1"/>
      <c r="W942" s="1"/>
      <c r="X942" s="1"/>
      <c r="Y942" s="1"/>
      <c r="AA942" s="1"/>
      <c r="AB942" s="1"/>
      <c r="AC942" s="1"/>
      <c r="AE942" s="1"/>
      <c r="AF942" s="1"/>
      <c r="AG942" s="1"/>
      <c r="AI942" s="1"/>
    </row>
    <row r="943" spans="2:35" ht="15.75" customHeight="1">
      <c r="B943" s="1"/>
      <c r="C943" s="1"/>
      <c r="D943" s="1"/>
      <c r="E943" s="1"/>
      <c r="F943" s="1"/>
      <c r="G943" s="1"/>
      <c r="H943" s="1"/>
      <c r="I943" s="1"/>
      <c r="J943" s="1"/>
      <c r="K943" s="1"/>
      <c r="L943" s="1"/>
      <c r="M943" s="1"/>
      <c r="N943" s="1"/>
      <c r="O943" s="1"/>
      <c r="P943" s="1"/>
      <c r="Q943" s="1"/>
      <c r="R943" s="1"/>
      <c r="S943" s="1"/>
      <c r="T943" s="1"/>
      <c r="U943" s="1"/>
      <c r="V943" s="1"/>
      <c r="W943" s="1"/>
      <c r="X943" s="1"/>
      <c r="Y943" s="1"/>
      <c r="AA943" s="1"/>
      <c r="AB943" s="1"/>
      <c r="AC943" s="1"/>
      <c r="AE943" s="1"/>
      <c r="AF943" s="1"/>
      <c r="AG943" s="1"/>
      <c r="AI943" s="1"/>
    </row>
    <row r="944" spans="2:35" ht="15.75" customHeight="1">
      <c r="B944" s="1"/>
      <c r="C944" s="1"/>
      <c r="D944" s="1"/>
      <c r="E944" s="1"/>
      <c r="F944" s="1"/>
      <c r="G944" s="1"/>
      <c r="H944" s="1"/>
      <c r="I944" s="1"/>
      <c r="J944" s="1"/>
      <c r="K944" s="1"/>
      <c r="L944" s="1"/>
      <c r="M944" s="1"/>
      <c r="N944" s="1"/>
      <c r="O944" s="1"/>
      <c r="P944" s="1"/>
      <c r="Q944" s="1"/>
      <c r="R944" s="1"/>
      <c r="S944" s="1"/>
      <c r="T944" s="1"/>
      <c r="U944" s="1"/>
      <c r="V944" s="1"/>
      <c r="W944" s="1"/>
      <c r="X944" s="1"/>
      <c r="Y944" s="1"/>
      <c r="AA944" s="1"/>
      <c r="AB944" s="1"/>
      <c r="AC944" s="1"/>
      <c r="AE944" s="1"/>
      <c r="AF944" s="1"/>
      <c r="AG944" s="1"/>
      <c r="AI944" s="1"/>
    </row>
    <row r="945" spans="2:35" ht="15.75" customHeight="1">
      <c r="B945" s="1"/>
      <c r="C945" s="1"/>
      <c r="D945" s="1"/>
      <c r="E945" s="1"/>
      <c r="F945" s="1"/>
      <c r="G945" s="1"/>
      <c r="H945" s="1"/>
      <c r="I945" s="1"/>
      <c r="J945" s="1"/>
      <c r="K945" s="1"/>
      <c r="L945" s="1"/>
      <c r="M945" s="1"/>
      <c r="N945" s="1"/>
      <c r="O945" s="1"/>
      <c r="P945" s="1"/>
      <c r="Q945" s="1"/>
      <c r="R945" s="1"/>
      <c r="S945" s="1"/>
      <c r="T945" s="1"/>
      <c r="U945" s="1"/>
      <c r="V945" s="1"/>
      <c r="W945" s="1"/>
      <c r="X945" s="1"/>
      <c r="Y945" s="1"/>
      <c r="AA945" s="1"/>
      <c r="AB945" s="1"/>
      <c r="AC945" s="1"/>
      <c r="AE945" s="1"/>
      <c r="AF945" s="1"/>
      <c r="AG945" s="1"/>
      <c r="AI945" s="1"/>
    </row>
    <row r="946" spans="2:35" ht="15.75" customHeight="1">
      <c r="B946" s="1"/>
      <c r="C946" s="1"/>
      <c r="D946" s="1"/>
      <c r="E946" s="1"/>
      <c r="F946" s="1"/>
      <c r="G946" s="1"/>
      <c r="H946" s="1"/>
      <c r="I946" s="1"/>
      <c r="J946" s="1"/>
      <c r="K946" s="1"/>
      <c r="L946" s="1"/>
      <c r="M946" s="1"/>
      <c r="N946" s="1"/>
      <c r="O946" s="1"/>
      <c r="P946" s="1"/>
      <c r="Q946" s="1"/>
      <c r="R946" s="1"/>
      <c r="S946" s="1"/>
      <c r="T946" s="1"/>
      <c r="U946" s="1"/>
      <c r="V946" s="1"/>
      <c r="W946" s="1"/>
      <c r="X946" s="1"/>
      <c r="Y946" s="1"/>
      <c r="AA946" s="1"/>
      <c r="AB946" s="1"/>
      <c r="AC946" s="1"/>
      <c r="AE946" s="1"/>
      <c r="AF946" s="1"/>
      <c r="AG946" s="1"/>
      <c r="AI946" s="1"/>
    </row>
    <row r="947" spans="2:35" ht="15.75" customHeight="1">
      <c r="B947" s="1"/>
      <c r="C947" s="1"/>
      <c r="D947" s="1"/>
      <c r="E947" s="1"/>
      <c r="F947" s="1"/>
      <c r="G947" s="1"/>
      <c r="H947" s="1"/>
      <c r="I947" s="1"/>
      <c r="J947" s="1"/>
      <c r="K947" s="1"/>
      <c r="L947" s="1"/>
      <c r="M947" s="1"/>
      <c r="N947" s="1"/>
      <c r="O947" s="1"/>
      <c r="P947" s="1"/>
      <c r="Q947" s="1"/>
      <c r="R947" s="1"/>
      <c r="S947" s="1"/>
      <c r="T947" s="1"/>
      <c r="U947" s="1"/>
      <c r="V947" s="1"/>
      <c r="W947" s="1"/>
      <c r="X947" s="1"/>
      <c r="Y947" s="1"/>
      <c r="AA947" s="1"/>
      <c r="AB947" s="1"/>
      <c r="AC947" s="1"/>
      <c r="AE947" s="1"/>
      <c r="AF947" s="1"/>
      <c r="AG947" s="1"/>
      <c r="AI947" s="1"/>
    </row>
    <row r="948" spans="2:35" ht="15.75" customHeight="1">
      <c r="B948" s="1"/>
      <c r="C948" s="1"/>
      <c r="D948" s="1"/>
      <c r="E948" s="1"/>
      <c r="F948" s="1"/>
      <c r="G948" s="1"/>
      <c r="H948" s="1"/>
      <c r="I948" s="1"/>
      <c r="J948" s="1"/>
      <c r="K948" s="1"/>
      <c r="L948" s="1"/>
      <c r="M948" s="1"/>
      <c r="N948" s="1"/>
      <c r="O948" s="1"/>
      <c r="P948" s="1"/>
      <c r="Q948" s="1"/>
      <c r="R948" s="1"/>
      <c r="S948" s="1"/>
      <c r="T948" s="1"/>
      <c r="U948" s="1"/>
      <c r="V948" s="1"/>
      <c r="W948" s="1"/>
      <c r="X948" s="1"/>
      <c r="Y948" s="1"/>
      <c r="AA948" s="1"/>
      <c r="AB948" s="1"/>
      <c r="AC948" s="1"/>
      <c r="AE948" s="1"/>
      <c r="AF948" s="1"/>
      <c r="AG948" s="1"/>
      <c r="AI948" s="1"/>
    </row>
    <row r="949" spans="2:35" ht="15.75" customHeight="1">
      <c r="B949" s="1"/>
      <c r="C949" s="1"/>
      <c r="D949" s="1"/>
      <c r="E949" s="1"/>
      <c r="F949" s="1"/>
      <c r="G949" s="1"/>
      <c r="H949" s="1"/>
      <c r="I949" s="1"/>
      <c r="J949" s="1"/>
      <c r="K949" s="1"/>
      <c r="L949" s="1"/>
      <c r="M949" s="1"/>
      <c r="N949" s="1"/>
      <c r="O949" s="1"/>
      <c r="P949" s="1"/>
      <c r="Q949" s="1"/>
      <c r="R949" s="1"/>
      <c r="S949" s="1"/>
      <c r="T949" s="1"/>
      <c r="U949" s="1"/>
      <c r="V949" s="1"/>
      <c r="W949" s="1"/>
      <c r="X949" s="1"/>
      <c r="Y949" s="1"/>
      <c r="AA949" s="1"/>
      <c r="AB949" s="1"/>
      <c r="AC949" s="1"/>
      <c r="AE949" s="1"/>
      <c r="AF949" s="1"/>
      <c r="AG949" s="1"/>
      <c r="AI949" s="1"/>
    </row>
    <row r="950" spans="2:35" ht="15.75" customHeight="1">
      <c r="B950" s="1"/>
      <c r="C950" s="1"/>
      <c r="D950" s="1"/>
      <c r="E950" s="1"/>
      <c r="F950" s="1"/>
      <c r="G950" s="1"/>
      <c r="H950" s="1"/>
      <c r="I950" s="1"/>
      <c r="J950" s="1"/>
      <c r="K950" s="1"/>
      <c r="L950" s="1"/>
      <c r="M950" s="1"/>
      <c r="N950" s="1"/>
      <c r="O950" s="1"/>
      <c r="P950" s="1"/>
      <c r="Q950" s="1"/>
      <c r="R950" s="1"/>
      <c r="S950" s="1"/>
      <c r="T950" s="1"/>
      <c r="U950" s="1"/>
      <c r="V950" s="1"/>
      <c r="W950" s="1"/>
      <c r="X950" s="1"/>
      <c r="Y950" s="1"/>
      <c r="AA950" s="1"/>
      <c r="AB950" s="1"/>
      <c r="AC950" s="1"/>
      <c r="AE950" s="1"/>
      <c r="AF950" s="1"/>
      <c r="AG950" s="1"/>
      <c r="AI950" s="1"/>
    </row>
    <row r="951" spans="2:35" ht="15.75" customHeight="1">
      <c r="B951" s="1"/>
      <c r="C951" s="1"/>
      <c r="D951" s="1"/>
      <c r="E951" s="1"/>
      <c r="F951" s="1"/>
      <c r="G951" s="1"/>
      <c r="H951" s="1"/>
      <c r="I951" s="1"/>
      <c r="J951" s="1"/>
      <c r="K951" s="1"/>
      <c r="L951" s="1"/>
      <c r="M951" s="1"/>
      <c r="N951" s="1"/>
      <c r="O951" s="1"/>
      <c r="P951" s="1"/>
      <c r="Q951" s="1"/>
      <c r="R951" s="1"/>
      <c r="S951" s="1"/>
      <c r="T951" s="1"/>
      <c r="U951" s="1"/>
      <c r="V951" s="1"/>
      <c r="W951" s="1"/>
      <c r="X951" s="1"/>
      <c r="Y951" s="1"/>
      <c r="AA951" s="1"/>
      <c r="AB951" s="1"/>
      <c r="AC951" s="1"/>
      <c r="AE951" s="1"/>
      <c r="AF951" s="1"/>
      <c r="AG951" s="1"/>
      <c r="AI951" s="1"/>
    </row>
    <row r="952" spans="2:35" ht="15.75" customHeight="1">
      <c r="B952" s="1"/>
      <c r="C952" s="1"/>
      <c r="D952" s="1"/>
      <c r="E952" s="1"/>
      <c r="F952" s="1"/>
      <c r="G952" s="1"/>
      <c r="H952" s="1"/>
      <c r="I952" s="1"/>
      <c r="J952" s="1"/>
      <c r="K952" s="1"/>
      <c r="L952" s="1"/>
      <c r="M952" s="1"/>
      <c r="N952" s="1"/>
      <c r="O952" s="1"/>
      <c r="P952" s="1"/>
      <c r="Q952" s="1"/>
      <c r="R952" s="1"/>
      <c r="S952" s="1"/>
      <c r="T952" s="1"/>
      <c r="U952" s="1"/>
      <c r="V952" s="1"/>
      <c r="W952" s="1"/>
      <c r="X952" s="1"/>
      <c r="Y952" s="1"/>
      <c r="AA952" s="1"/>
      <c r="AB952" s="1"/>
      <c r="AC952" s="1"/>
      <c r="AE952" s="1"/>
      <c r="AF952" s="1"/>
      <c r="AG952" s="1"/>
      <c r="AI952" s="1"/>
    </row>
    <row r="953" spans="2:35" ht="15.75" customHeight="1">
      <c r="B953" s="1"/>
      <c r="C953" s="1"/>
      <c r="D953" s="1"/>
      <c r="E953" s="1"/>
      <c r="F953" s="1"/>
      <c r="G953" s="1"/>
      <c r="H953" s="1"/>
      <c r="I953" s="1"/>
      <c r="J953" s="1"/>
      <c r="K953" s="1"/>
      <c r="L953" s="1"/>
      <c r="M953" s="1"/>
      <c r="N953" s="1"/>
      <c r="O953" s="1"/>
      <c r="P953" s="1"/>
      <c r="Q953" s="1"/>
      <c r="R953" s="1"/>
      <c r="S953" s="1"/>
      <c r="T953" s="1"/>
      <c r="U953" s="1"/>
      <c r="V953" s="1"/>
      <c r="W953" s="1"/>
      <c r="X953" s="1"/>
      <c r="Y953" s="1"/>
      <c r="AA953" s="1"/>
      <c r="AB953" s="1"/>
      <c r="AC953" s="1"/>
      <c r="AE953" s="1"/>
      <c r="AF953" s="1"/>
      <c r="AG953" s="1"/>
      <c r="AI953" s="1"/>
    </row>
    <row r="954" spans="2:35" ht="15.75" customHeight="1">
      <c r="B954" s="1"/>
      <c r="C954" s="1"/>
      <c r="D954" s="1"/>
      <c r="E954" s="1"/>
      <c r="F954" s="1"/>
      <c r="G954" s="1"/>
      <c r="H954" s="1"/>
      <c r="I954" s="1"/>
      <c r="J954" s="1"/>
      <c r="K954" s="1"/>
      <c r="L954" s="1"/>
      <c r="M954" s="1"/>
      <c r="N954" s="1"/>
      <c r="O954" s="1"/>
      <c r="P954" s="1"/>
      <c r="Q954" s="1"/>
      <c r="R954" s="1"/>
      <c r="S954" s="1"/>
      <c r="T954" s="1"/>
      <c r="U954" s="1"/>
      <c r="V954" s="1"/>
      <c r="W954" s="1"/>
      <c r="X954" s="1"/>
      <c r="Y954" s="1"/>
      <c r="AA954" s="1"/>
      <c r="AB954" s="1"/>
      <c r="AC954" s="1"/>
      <c r="AE954" s="1"/>
      <c r="AF954" s="1"/>
      <c r="AG954" s="1"/>
      <c r="AI954" s="1"/>
    </row>
    <row r="955" spans="2:35" ht="15.75" customHeight="1">
      <c r="B955" s="1"/>
      <c r="C955" s="1"/>
      <c r="D955" s="1"/>
      <c r="E955" s="1"/>
      <c r="F955" s="1"/>
      <c r="G955" s="1"/>
      <c r="H955" s="1"/>
      <c r="I955" s="1"/>
      <c r="J955" s="1"/>
      <c r="K955" s="1"/>
      <c r="L955" s="1"/>
      <c r="M955" s="1"/>
      <c r="N955" s="1"/>
      <c r="O955" s="1"/>
      <c r="P955" s="1"/>
      <c r="Q955" s="1"/>
      <c r="R955" s="1"/>
      <c r="S955" s="1"/>
      <c r="T955" s="1"/>
      <c r="U955" s="1"/>
      <c r="V955" s="1"/>
      <c r="W955" s="1"/>
      <c r="X955" s="1"/>
      <c r="Y955" s="1"/>
      <c r="AA955" s="1"/>
      <c r="AB955" s="1"/>
      <c r="AC955" s="1"/>
      <c r="AE955" s="1"/>
      <c r="AF955" s="1"/>
      <c r="AG955" s="1"/>
      <c r="AI955" s="1"/>
    </row>
    <row r="956" spans="2:35" ht="15.75" customHeight="1">
      <c r="B956" s="1"/>
      <c r="C956" s="1"/>
      <c r="D956" s="1"/>
      <c r="E956" s="1"/>
      <c r="F956" s="1"/>
      <c r="G956" s="1"/>
      <c r="H956" s="1"/>
      <c r="I956" s="1"/>
      <c r="J956" s="1"/>
      <c r="K956" s="1"/>
      <c r="L956" s="1"/>
      <c r="M956" s="1"/>
      <c r="N956" s="1"/>
      <c r="O956" s="1"/>
      <c r="P956" s="1"/>
      <c r="Q956" s="1"/>
      <c r="R956" s="1"/>
      <c r="S956" s="1"/>
      <c r="T956" s="1"/>
      <c r="U956" s="1"/>
      <c r="V956" s="1"/>
      <c r="W956" s="1"/>
      <c r="X956" s="1"/>
      <c r="Y956" s="1"/>
      <c r="AA956" s="1"/>
      <c r="AB956" s="1"/>
      <c r="AC956" s="1"/>
      <c r="AE956" s="1"/>
      <c r="AF956" s="1"/>
      <c r="AG956" s="1"/>
      <c r="AI956" s="1"/>
    </row>
    <row r="957" spans="2:35" ht="15.75" customHeight="1">
      <c r="B957" s="1"/>
      <c r="C957" s="1"/>
      <c r="D957" s="1"/>
      <c r="E957" s="1"/>
      <c r="F957" s="1"/>
      <c r="G957" s="1"/>
      <c r="H957" s="1"/>
      <c r="I957" s="1"/>
      <c r="J957" s="1"/>
      <c r="K957" s="1"/>
      <c r="L957" s="1"/>
      <c r="M957" s="1"/>
      <c r="N957" s="1"/>
      <c r="O957" s="1"/>
      <c r="P957" s="1"/>
      <c r="Q957" s="1"/>
      <c r="R957" s="1"/>
      <c r="S957" s="1"/>
      <c r="T957" s="1"/>
      <c r="U957" s="1"/>
      <c r="V957" s="1"/>
      <c r="W957" s="1"/>
      <c r="X957" s="1"/>
      <c r="Y957" s="1"/>
      <c r="AA957" s="1"/>
      <c r="AB957" s="1"/>
      <c r="AC957" s="1"/>
      <c r="AE957" s="1"/>
      <c r="AF957" s="1"/>
      <c r="AG957" s="1"/>
      <c r="AI957" s="1"/>
    </row>
    <row r="958" spans="2:35" ht="15.75" customHeight="1">
      <c r="B958" s="1"/>
      <c r="C958" s="1"/>
      <c r="D958" s="1"/>
      <c r="E958" s="1"/>
      <c r="F958" s="1"/>
      <c r="G958" s="1"/>
      <c r="H958" s="1"/>
      <c r="I958" s="1"/>
      <c r="J958" s="1"/>
      <c r="K958" s="1"/>
      <c r="L958" s="1"/>
      <c r="M958" s="1"/>
      <c r="N958" s="1"/>
      <c r="O958" s="1"/>
      <c r="P958" s="1"/>
      <c r="Q958" s="1"/>
      <c r="R958" s="1"/>
      <c r="S958" s="1"/>
      <c r="T958" s="1"/>
      <c r="U958" s="1"/>
      <c r="V958" s="1"/>
      <c r="W958" s="1"/>
      <c r="X958" s="1"/>
      <c r="Y958" s="1"/>
      <c r="AA958" s="1"/>
      <c r="AB958" s="1"/>
      <c r="AC958" s="1"/>
      <c r="AE958" s="1"/>
      <c r="AF958" s="1"/>
      <c r="AG958" s="1"/>
      <c r="AI958" s="1"/>
    </row>
    <row r="959" spans="2:35" ht="15.75" customHeight="1">
      <c r="B959" s="1"/>
      <c r="C959" s="1"/>
      <c r="D959" s="1"/>
      <c r="E959" s="1"/>
      <c r="F959" s="1"/>
      <c r="G959" s="1"/>
      <c r="H959" s="1"/>
      <c r="I959" s="1"/>
      <c r="J959" s="1"/>
      <c r="K959" s="1"/>
      <c r="L959" s="1"/>
      <c r="M959" s="1"/>
      <c r="N959" s="1"/>
      <c r="O959" s="1"/>
      <c r="P959" s="1"/>
      <c r="Q959" s="1"/>
      <c r="R959" s="1"/>
      <c r="S959" s="1"/>
      <c r="T959" s="1"/>
      <c r="U959" s="1"/>
      <c r="V959" s="1"/>
      <c r="W959" s="1"/>
      <c r="X959" s="1"/>
      <c r="Y959" s="1"/>
      <c r="AA959" s="1"/>
      <c r="AB959" s="1"/>
      <c r="AC959" s="1"/>
      <c r="AE959" s="1"/>
      <c r="AF959" s="1"/>
      <c r="AG959" s="1"/>
      <c r="AI959" s="1"/>
    </row>
    <row r="960" spans="2:35" ht="15.75" customHeight="1">
      <c r="B960" s="1"/>
      <c r="C960" s="1"/>
      <c r="D960" s="1"/>
      <c r="E960" s="1"/>
      <c r="F960" s="1"/>
      <c r="G960" s="1"/>
      <c r="H960" s="1"/>
      <c r="I960" s="1"/>
      <c r="J960" s="1"/>
      <c r="K960" s="1"/>
      <c r="L960" s="1"/>
      <c r="M960" s="1"/>
      <c r="N960" s="1"/>
      <c r="O960" s="1"/>
      <c r="P960" s="1"/>
      <c r="Q960" s="1"/>
      <c r="R960" s="1"/>
      <c r="S960" s="1"/>
      <c r="T960" s="1"/>
      <c r="U960" s="1"/>
      <c r="V960" s="1"/>
      <c r="W960" s="1"/>
      <c r="X960" s="1"/>
      <c r="Y960" s="1"/>
      <c r="AA960" s="1"/>
      <c r="AB960" s="1"/>
      <c r="AC960" s="1"/>
      <c r="AE960" s="1"/>
      <c r="AF960" s="1"/>
      <c r="AG960" s="1"/>
      <c r="AI960" s="1"/>
    </row>
    <row r="961" spans="2:35" ht="15.75" customHeight="1">
      <c r="B961" s="1"/>
      <c r="C961" s="1"/>
      <c r="D961" s="1"/>
      <c r="E961" s="1"/>
      <c r="F961" s="1"/>
      <c r="G961" s="1"/>
      <c r="H961" s="1"/>
      <c r="I961" s="1"/>
      <c r="J961" s="1"/>
      <c r="K961" s="1"/>
      <c r="L961" s="1"/>
      <c r="M961" s="1"/>
      <c r="N961" s="1"/>
      <c r="O961" s="1"/>
      <c r="P961" s="1"/>
      <c r="Q961" s="1"/>
      <c r="R961" s="1"/>
      <c r="S961" s="1"/>
      <c r="T961" s="1"/>
      <c r="U961" s="1"/>
      <c r="V961" s="1"/>
      <c r="W961" s="1"/>
      <c r="X961" s="1"/>
      <c r="Y961" s="1"/>
      <c r="AA961" s="1"/>
      <c r="AB961" s="1"/>
      <c r="AC961" s="1"/>
      <c r="AE961" s="1"/>
      <c r="AF961" s="1"/>
      <c r="AG961" s="1"/>
      <c r="AI961" s="1"/>
    </row>
    <row r="962" spans="2:35" ht="15.75" customHeight="1">
      <c r="B962" s="1"/>
      <c r="C962" s="1"/>
      <c r="D962" s="1"/>
      <c r="E962" s="1"/>
      <c r="F962" s="1"/>
      <c r="G962" s="1"/>
      <c r="H962" s="1"/>
      <c r="I962" s="1"/>
      <c r="J962" s="1"/>
      <c r="K962" s="1"/>
      <c r="L962" s="1"/>
      <c r="M962" s="1"/>
      <c r="N962" s="1"/>
      <c r="O962" s="1"/>
      <c r="P962" s="1"/>
      <c r="Q962" s="1"/>
      <c r="R962" s="1"/>
      <c r="S962" s="1"/>
      <c r="T962" s="1"/>
      <c r="U962" s="1"/>
      <c r="V962" s="1"/>
      <c r="W962" s="1"/>
      <c r="X962" s="1"/>
      <c r="Y962" s="1"/>
      <c r="AA962" s="1"/>
      <c r="AB962" s="1"/>
      <c r="AC962" s="1"/>
      <c r="AE962" s="1"/>
      <c r="AF962" s="1"/>
      <c r="AG962" s="1"/>
      <c r="AI962" s="1"/>
    </row>
    <row r="963" spans="2:35" ht="15.75" customHeight="1">
      <c r="B963" s="1"/>
      <c r="C963" s="1"/>
      <c r="D963" s="1"/>
      <c r="E963" s="1"/>
      <c r="F963" s="1"/>
      <c r="G963" s="1"/>
      <c r="H963" s="1"/>
      <c r="I963" s="1"/>
      <c r="J963" s="1"/>
      <c r="K963" s="1"/>
      <c r="L963" s="1"/>
      <c r="M963" s="1"/>
      <c r="N963" s="1"/>
      <c r="O963" s="1"/>
      <c r="P963" s="1"/>
      <c r="Q963" s="1"/>
      <c r="R963" s="1"/>
      <c r="S963" s="1"/>
      <c r="T963" s="1"/>
      <c r="U963" s="1"/>
      <c r="V963" s="1"/>
      <c r="W963" s="1"/>
      <c r="X963" s="1"/>
      <c r="Y963" s="1"/>
      <c r="AA963" s="1"/>
      <c r="AB963" s="1"/>
      <c r="AC963" s="1"/>
      <c r="AE963" s="1"/>
      <c r="AF963" s="1"/>
      <c r="AG963" s="1"/>
      <c r="AI963" s="1"/>
    </row>
    <row r="964" spans="2:35" ht="15.75" customHeight="1">
      <c r="B964" s="1"/>
      <c r="C964" s="1"/>
      <c r="D964" s="1"/>
      <c r="E964" s="1"/>
      <c r="F964" s="1"/>
      <c r="G964" s="1"/>
      <c r="H964" s="1"/>
      <c r="I964" s="1"/>
      <c r="J964" s="1"/>
      <c r="K964" s="1"/>
      <c r="L964" s="1"/>
      <c r="M964" s="1"/>
      <c r="N964" s="1"/>
      <c r="O964" s="1"/>
      <c r="P964" s="1"/>
      <c r="Q964" s="1"/>
      <c r="R964" s="1"/>
      <c r="S964" s="1"/>
      <c r="T964" s="1"/>
      <c r="U964" s="1"/>
      <c r="V964" s="1"/>
      <c r="W964" s="1"/>
      <c r="X964" s="1"/>
      <c r="Y964" s="1"/>
      <c r="AA964" s="1"/>
      <c r="AB964" s="1"/>
      <c r="AC964" s="1"/>
      <c r="AE964" s="1"/>
      <c r="AF964" s="1"/>
      <c r="AG964" s="1"/>
      <c r="AI964" s="1"/>
    </row>
    <row r="965" spans="2:35" ht="15.75" customHeight="1">
      <c r="B965" s="1"/>
      <c r="C965" s="1"/>
      <c r="D965" s="1"/>
      <c r="E965" s="1"/>
      <c r="F965" s="1"/>
      <c r="G965" s="1"/>
      <c r="H965" s="1"/>
      <c r="I965" s="1"/>
      <c r="J965" s="1"/>
      <c r="K965" s="1"/>
      <c r="L965" s="1"/>
      <c r="M965" s="1"/>
      <c r="N965" s="1"/>
      <c r="O965" s="1"/>
      <c r="P965" s="1"/>
      <c r="Q965" s="1"/>
      <c r="R965" s="1"/>
      <c r="S965" s="1"/>
      <c r="T965" s="1"/>
      <c r="U965" s="1"/>
      <c r="V965" s="1"/>
      <c r="W965" s="1"/>
      <c r="X965" s="1"/>
      <c r="Y965" s="1"/>
      <c r="AA965" s="1"/>
      <c r="AB965" s="1"/>
      <c r="AC965" s="1"/>
      <c r="AE965" s="1"/>
      <c r="AF965" s="1"/>
      <c r="AG965" s="1"/>
      <c r="AI965" s="1"/>
    </row>
    <row r="966" spans="2:35" ht="15.75" customHeight="1">
      <c r="B966" s="1"/>
      <c r="C966" s="1"/>
      <c r="D966" s="1"/>
      <c r="E966" s="1"/>
      <c r="F966" s="1"/>
      <c r="G966" s="1"/>
      <c r="H966" s="1"/>
      <c r="I966" s="1"/>
      <c r="J966" s="1"/>
      <c r="K966" s="1"/>
      <c r="L966" s="1"/>
      <c r="M966" s="1"/>
      <c r="N966" s="1"/>
      <c r="O966" s="1"/>
      <c r="P966" s="1"/>
      <c r="Q966" s="1"/>
      <c r="R966" s="1"/>
      <c r="S966" s="1"/>
      <c r="T966" s="1"/>
      <c r="U966" s="1"/>
      <c r="V966" s="1"/>
      <c r="W966" s="1"/>
      <c r="X966" s="1"/>
      <c r="Y966" s="1"/>
      <c r="AA966" s="1"/>
      <c r="AB966" s="1"/>
      <c r="AC966" s="1"/>
      <c r="AE966" s="1"/>
      <c r="AF966" s="1"/>
      <c r="AG966" s="1"/>
      <c r="AI966" s="1"/>
    </row>
    <row r="967" spans="2:35" ht="15.75" customHeight="1">
      <c r="B967" s="1"/>
      <c r="C967" s="1"/>
      <c r="D967" s="1"/>
      <c r="E967" s="1"/>
      <c r="F967" s="1"/>
      <c r="G967" s="1"/>
      <c r="H967" s="1"/>
      <c r="I967" s="1"/>
      <c r="J967" s="1"/>
      <c r="K967" s="1"/>
      <c r="L967" s="1"/>
      <c r="M967" s="1"/>
      <c r="N967" s="1"/>
      <c r="O967" s="1"/>
      <c r="P967" s="1"/>
      <c r="Q967" s="1"/>
      <c r="R967" s="1"/>
      <c r="S967" s="1"/>
      <c r="T967" s="1"/>
      <c r="U967" s="1"/>
      <c r="V967" s="1"/>
      <c r="W967" s="1"/>
      <c r="X967" s="1"/>
      <c r="Y967" s="1"/>
      <c r="AA967" s="1"/>
      <c r="AB967" s="1"/>
      <c r="AC967" s="1"/>
      <c r="AE967" s="1"/>
      <c r="AF967" s="1"/>
      <c r="AG967" s="1"/>
      <c r="AI967" s="1"/>
    </row>
    <row r="968" spans="2:35" ht="15.75" customHeight="1">
      <c r="B968" s="1"/>
      <c r="C968" s="1"/>
      <c r="D968" s="1"/>
      <c r="E968" s="1"/>
      <c r="F968" s="1"/>
      <c r="G968" s="1"/>
      <c r="H968" s="1"/>
      <c r="I968" s="1"/>
      <c r="J968" s="1"/>
      <c r="K968" s="1"/>
      <c r="L968" s="1"/>
      <c r="M968" s="1"/>
      <c r="N968" s="1"/>
      <c r="O968" s="1"/>
      <c r="P968" s="1"/>
      <c r="Q968" s="1"/>
      <c r="R968" s="1"/>
      <c r="S968" s="1"/>
      <c r="T968" s="1"/>
      <c r="U968" s="1"/>
      <c r="V968" s="1"/>
      <c r="W968" s="1"/>
      <c r="X968" s="1"/>
      <c r="Y968" s="1"/>
      <c r="AA968" s="1"/>
      <c r="AB968" s="1"/>
      <c r="AC968" s="1"/>
      <c r="AE968" s="1"/>
      <c r="AF968" s="1"/>
      <c r="AG968" s="1"/>
      <c r="AI968" s="1"/>
    </row>
    <row r="969" spans="2:35" ht="15.75" customHeight="1">
      <c r="B969" s="1"/>
      <c r="C969" s="1"/>
      <c r="D969" s="1"/>
      <c r="E969" s="1"/>
      <c r="F969" s="1"/>
      <c r="G969" s="1"/>
      <c r="H969" s="1"/>
      <c r="I969" s="1"/>
      <c r="J969" s="1"/>
      <c r="K969" s="1"/>
      <c r="L969" s="1"/>
      <c r="M969" s="1"/>
      <c r="N969" s="1"/>
      <c r="O969" s="1"/>
      <c r="P969" s="1"/>
      <c r="Q969" s="1"/>
      <c r="R969" s="1"/>
      <c r="S969" s="1"/>
      <c r="T969" s="1"/>
      <c r="U969" s="1"/>
      <c r="V969" s="1"/>
      <c r="W969" s="1"/>
      <c r="X969" s="1"/>
      <c r="Y969" s="1"/>
      <c r="AA969" s="1"/>
      <c r="AB969" s="1"/>
      <c r="AC969" s="1"/>
      <c r="AE969" s="1"/>
      <c r="AF969" s="1"/>
      <c r="AG969" s="1"/>
      <c r="AI969" s="1"/>
    </row>
    <row r="970" spans="2:35" ht="15.75" customHeight="1">
      <c r="B970" s="1"/>
      <c r="C970" s="1"/>
      <c r="D970" s="1"/>
      <c r="E970" s="1"/>
      <c r="F970" s="1"/>
      <c r="G970" s="1"/>
      <c r="H970" s="1"/>
      <c r="I970" s="1"/>
      <c r="J970" s="1"/>
      <c r="K970" s="1"/>
      <c r="L970" s="1"/>
      <c r="M970" s="1"/>
      <c r="N970" s="1"/>
      <c r="O970" s="1"/>
      <c r="P970" s="1"/>
      <c r="Q970" s="1"/>
      <c r="R970" s="1"/>
      <c r="S970" s="1"/>
      <c r="T970" s="1"/>
      <c r="U970" s="1"/>
      <c r="V970" s="1"/>
      <c r="W970" s="1"/>
      <c r="X970" s="1"/>
      <c r="Y970" s="1"/>
      <c r="AA970" s="1"/>
      <c r="AB970" s="1"/>
      <c r="AC970" s="1"/>
      <c r="AE970" s="1"/>
      <c r="AF970" s="1"/>
      <c r="AG970" s="1"/>
      <c r="AI970" s="1"/>
    </row>
    <row r="971" spans="2:35" ht="15.75" customHeight="1">
      <c r="B971" s="1"/>
      <c r="C971" s="1"/>
      <c r="D971" s="1"/>
      <c r="E971" s="1"/>
      <c r="F971" s="1"/>
      <c r="G971" s="1"/>
      <c r="H971" s="1"/>
      <c r="I971" s="1"/>
      <c r="J971" s="1"/>
      <c r="K971" s="1"/>
      <c r="L971" s="1"/>
      <c r="M971" s="1"/>
      <c r="N971" s="1"/>
      <c r="O971" s="1"/>
      <c r="P971" s="1"/>
      <c r="Q971" s="1"/>
      <c r="R971" s="1"/>
      <c r="S971" s="1"/>
      <c r="T971" s="1"/>
      <c r="U971" s="1"/>
      <c r="V971" s="1"/>
      <c r="W971" s="1"/>
      <c r="X971" s="1"/>
      <c r="Y971" s="1"/>
      <c r="AA971" s="1"/>
      <c r="AB971" s="1"/>
      <c r="AC971" s="1"/>
      <c r="AE971" s="1"/>
      <c r="AF971" s="1"/>
      <c r="AG971" s="1"/>
      <c r="AI971" s="1"/>
    </row>
    <row r="972" spans="2:35" ht="15.75" customHeight="1">
      <c r="B972" s="1"/>
      <c r="C972" s="1"/>
      <c r="D972" s="1"/>
      <c r="E972" s="1"/>
      <c r="F972" s="1"/>
      <c r="G972" s="1"/>
      <c r="H972" s="1"/>
      <c r="I972" s="1"/>
      <c r="J972" s="1"/>
      <c r="K972" s="1"/>
      <c r="L972" s="1"/>
      <c r="M972" s="1"/>
      <c r="N972" s="1"/>
      <c r="O972" s="1"/>
      <c r="P972" s="1"/>
      <c r="Q972" s="1"/>
      <c r="R972" s="1"/>
      <c r="S972" s="1"/>
      <c r="T972" s="1"/>
      <c r="U972" s="1"/>
      <c r="V972" s="1"/>
      <c r="W972" s="1"/>
      <c r="X972" s="1"/>
      <c r="Y972" s="1"/>
      <c r="AA972" s="1"/>
      <c r="AB972" s="1"/>
      <c r="AC972" s="1"/>
      <c r="AE972" s="1"/>
      <c r="AF972" s="1"/>
      <c r="AG972" s="1"/>
      <c r="AI972" s="1"/>
    </row>
    <row r="973" spans="2:35" ht="15.75" customHeight="1">
      <c r="B973" s="1"/>
      <c r="C973" s="1"/>
      <c r="D973" s="1"/>
      <c r="E973" s="1"/>
      <c r="F973" s="1"/>
      <c r="G973" s="1"/>
      <c r="H973" s="1"/>
      <c r="I973" s="1"/>
      <c r="J973" s="1"/>
      <c r="K973" s="1"/>
      <c r="L973" s="1"/>
      <c r="M973" s="1"/>
      <c r="N973" s="1"/>
      <c r="O973" s="1"/>
      <c r="P973" s="1"/>
      <c r="Q973" s="1"/>
      <c r="R973" s="1"/>
      <c r="S973" s="1"/>
      <c r="T973" s="1"/>
      <c r="U973" s="1"/>
      <c r="V973" s="1"/>
      <c r="W973" s="1"/>
      <c r="X973" s="1"/>
      <c r="Y973" s="1"/>
      <c r="AA973" s="1"/>
      <c r="AB973" s="1"/>
      <c r="AC973" s="1"/>
      <c r="AE973" s="1"/>
      <c r="AF973" s="1"/>
      <c r="AG973" s="1"/>
      <c r="AI973" s="1"/>
    </row>
    <row r="974" spans="2:35" ht="15.75" customHeight="1">
      <c r="B974" s="1"/>
      <c r="C974" s="1"/>
      <c r="D974" s="1"/>
      <c r="E974" s="1"/>
      <c r="F974" s="1"/>
      <c r="G974" s="1"/>
      <c r="H974" s="1"/>
      <c r="I974" s="1"/>
      <c r="J974" s="1"/>
      <c r="K974" s="1"/>
      <c r="L974" s="1"/>
      <c r="M974" s="1"/>
      <c r="N974" s="1"/>
      <c r="O974" s="1"/>
      <c r="P974" s="1"/>
      <c r="Q974" s="1"/>
      <c r="R974" s="1"/>
      <c r="S974" s="1"/>
      <c r="T974" s="1"/>
      <c r="U974" s="1"/>
      <c r="V974" s="1"/>
      <c r="W974" s="1"/>
      <c r="X974" s="1"/>
      <c r="Y974" s="1"/>
      <c r="AA974" s="1"/>
      <c r="AB974" s="1"/>
      <c r="AC974" s="1"/>
      <c r="AE974" s="1"/>
      <c r="AF974" s="1"/>
      <c r="AG974" s="1"/>
      <c r="AI974" s="1"/>
    </row>
    <row r="975" spans="2:35" ht="15.75" customHeight="1">
      <c r="B975" s="1"/>
      <c r="C975" s="1"/>
      <c r="D975" s="1"/>
      <c r="E975" s="1"/>
      <c r="F975" s="1"/>
      <c r="G975" s="1"/>
      <c r="H975" s="1"/>
      <c r="I975" s="1"/>
      <c r="J975" s="1"/>
      <c r="K975" s="1"/>
      <c r="L975" s="1"/>
      <c r="M975" s="1"/>
      <c r="N975" s="1"/>
      <c r="O975" s="1"/>
      <c r="P975" s="1"/>
      <c r="Q975" s="1"/>
      <c r="R975" s="1"/>
      <c r="S975" s="1"/>
      <c r="T975" s="1"/>
      <c r="U975" s="1"/>
      <c r="V975" s="1"/>
      <c r="W975" s="1"/>
      <c r="X975" s="1"/>
      <c r="Y975" s="1"/>
      <c r="AA975" s="1"/>
      <c r="AB975" s="1"/>
      <c r="AC975" s="1"/>
      <c r="AE975" s="1"/>
      <c r="AF975" s="1"/>
      <c r="AG975" s="1"/>
      <c r="AI975" s="1"/>
    </row>
    <row r="976" spans="2:35" ht="15.75" customHeight="1">
      <c r="B976" s="1"/>
      <c r="C976" s="1"/>
      <c r="D976" s="1"/>
      <c r="E976" s="1"/>
      <c r="F976" s="1"/>
      <c r="G976" s="1"/>
      <c r="H976" s="1"/>
      <c r="I976" s="1"/>
      <c r="J976" s="1"/>
      <c r="K976" s="1"/>
      <c r="L976" s="1"/>
      <c r="M976" s="1"/>
      <c r="N976" s="1"/>
      <c r="O976" s="1"/>
      <c r="P976" s="1"/>
      <c r="Q976" s="1"/>
      <c r="R976" s="1"/>
      <c r="S976" s="1"/>
      <c r="T976" s="1"/>
      <c r="U976" s="1"/>
      <c r="V976" s="1"/>
      <c r="W976" s="1"/>
      <c r="X976" s="1"/>
      <c r="Y976" s="1"/>
      <c r="AA976" s="1"/>
      <c r="AB976" s="1"/>
      <c r="AC976" s="1"/>
      <c r="AE976" s="1"/>
      <c r="AF976" s="1"/>
      <c r="AG976" s="1"/>
      <c r="AI976" s="1"/>
    </row>
    <row r="977" spans="2:35" ht="15.75" customHeight="1">
      <c r="B977" s="1"/>
      <c r="C977" s="1"/>
      <c r="D977" s="1"/>
      <c r="E977" s="1"/>
      <c r="F977" s="1"/>
      <c r="G977" s="1"/>
      <c r="H977" s="1"/>
      <c r="I977" s="1"/>
      <c r="J977" s="1"/>
      <c r="K977" s="1"/>
      <c r="L977" s="1"/>
      <c r="M977" s="1"/>
      <c r="N977" s="1"/>
      <c r="O977" s="1"/>
      <c r="P977" s="1"/>
      <c r="Q977" s="1"/>
      <c r="R977" s="1"/>
      <c r="S977" s="1"/>
      <c r="T977" s="1"/>
      <c r="U977" s="1"/>
      <c r="V977" s="1"/>
      <c r="W977" s="1"/>
      <c r="X977" s="1"/>
      <c r="Y977" s="1"/>
      <c r="AA977" s="1"/>
      <c r="AB977" s="1"/>
      <c r="AC977" s="1"/>
      <c r="AE977" s="1"/>
      <c r="AF977" s="1"/>
      <c r="AG977" s="1"/>
      <c r="AI977" s="1"/>
    </row>
    <row r="978" spans="2:35" ht="15.75" customHeight="1">
      <c r="B978" s="1"/>
      <c r="C978" s="1"/>
      <c r="D978" s="1"/>
      <c r="E978" s="1"/>
      <c r="F978" s="1"/>
      <c r="G978" s="1"/>
      <c r="H978" s="1"/>
      <c r="I978" s="1"/>
      <c r="J978" s="1"/>
      <c r="K978" s="1"/>
      <c r="L978" s="1"/>
      <c r="M978" s="1"/>
      <c r="N978" s="1"/>
      <c r="O978" s="1"/>
      <c r="P978" s="1"/>
      <c r="Q978" s="1"/>
      <c r="R978" s="1"/>
      <c r="S978" s="1"/>
      <c r="T978" s="1"/>
      <c r="U978" s="1"/>
      <c r="V978" s="1"/>
      <c r="W978" s="1"/>
      <c r="X978" s="1"/>
      <c r="Y978" s="1"/>
      <c r="AA978" s="1"/>
      <c r="AB978" s="1"/>
      <c r="AC978" s="1"/>
      <c r="AE978" s="1"/>
      <c r="AF978" s="1"/>
      <c r="AG978" s="1"/>
      <c r="AI978" s="1"/>
    </row>
    <row r="979" spans="2:35" ht="15.75" customHeight="1">
      <c r="B979" s="1"/>
      <c r="C979" s="1"/>
      <c r="D979" s="1"/>
      <c r="E979" s="1"/>
      <c r="F979" s="1"/>
      <c r="G979" s="1"/>
      <c r="H979" s="1"/>
      <c r="I979" s="1"/>
      <c r="J979" s="1"/>
      <c r="K979" s="1"/>
      <c r="L979" s="1"/>
      <c r="M979" s="1"/>
      <c r="N979" s="1"/>
      <c r="O979" s="1"/>
      <c r="P979" s="1"/>
      <c r="Q979" s="1"/>
      <c r="R979" s="1"/>
      <c r="S979" s="1"/>
      <c r="T979" s="1"/>
      <c r="U979" s="1"/>
      <c r="V979" s="1"/>
      <c r="W979" s="1"/>
      <c r="X979" s="1"/>
      <c r="Y979" s="1"/>
      <c r="AA979" s="1"/>
      <c r="AB979" s="1"/>
      <c r="AC979" s="1"/>
      <c r="AE979" s="1"/>
      <c r="AF979" s="1"/>
      <c r="AG979" s="1"/>
      <c r="AI979" s="1"/>
    </row>
    <row r="980" spans="2:35" ht="15.75" customHeight="1">
      <c r="B980" s="1"/>
      <c r="C980" s="1"/>
      <c r="D980" s="1"/>
      <c r="E980" s="1"/>
      <c r="F980" s="1"/>
      <c r="G980" s="1"/>
      <c r="H980" s="1"/>
      <c r="I980" s="1"/>
      <c r="J980" s="1"/>
      <c r="K980" s="1"/>
      <c r="L980" s="1"/>
      <c r="M980" s="1"/>
      <c r="N980" s="1"/>
      <c r="O980" s="1"/>
      <c r="P980" s="1"/>
      <c r="Q980" s="1"/>
      <c r="R980" s="1"/>
      <c r="S980" s="1"/>
      <c r="T980" s="1"/>
      <c r="U980" s="1"/>
      <c r="V980" s="1"/>
      <c r="W980" s="1"/>
      <c r="X980" s="1"/>
      <c r="Y980" s="1"/>
      <c r="AA980" s="1"/>
      <c r="AB980" s="1"/>
      <c r="AC980" s="1"/>
      <c r="AE980" s="1"/>
      <c r="AF980" s="1"/>
      <c r="AG980" s="1"/>
      <c r="AI980" s="1"/>
    </row>
    <row r="981" spans="2:35" ht="15.75" customHeight="1">
      <c r="B981" s="1"/>
      <c r="C981" s="1"/>
      <c r="D981" s="1"/>
      <c r="E981" s="1"/>
      <c r="F981" s="1"/>
      <c r="G981" s="1"/>
      <c r="H981" s="1"/>
      <c r="I981" s="1"/>
      <c r="J981" s="1"/>
      <c r="K981" s="1"/>
      <c r="L981" s="1"/>
      <c r="M981" s="1"/>
      <c r="N981" s="1"/>
      <c r="O981" s="1"/>
      <c r="P981" s="1"/>
      <c r="Q981" s="1"/>
      <c r="R981" s="1"/>
      <c r="S981" s="1"/>
      <c r="T981" s="1"/>
      <c r="U981" s="1"/>
      <c r="V981" s="1"/>
      <c r="W981" s="1"/>
      <c r="X981" s="1"/>
      <c r="Y981" s="1"/>
      <c r="AA981" s="1"/>
      <c r="AB981" s="1"/>
      <c r="AC981" s="1"/>
      <c r="AE981" s="1"/>
      <c r="AF981" s="1"/>
      <c r="AG981" s="1"/>
      <c r="AI981" s="1"/>
    </row>
    <row r="982" spans="2:35" ht="15.75" customHeight="1">
      <c r="B982" s="1"/>
      <c r="C982" s="1"/>
      <c r="D982" s="1"/>
      <c r="E982" s="1"/>
      <c r="F982" s="1"/>
      <c r="G982" s="1"/>
      <c r="H982" s="1"/>
      <c r="I982" s="1"/>
      <c r="J982" s="1"/>
      <c r="K982" s="1"/>
      <c r="L982" s="1"/>
      <c r="M982" s="1"/>
      <c r="N982" s="1"/>
      <c r="O982" s="1"/>
      <c r="P982" s="1"/>
      <c r="Q982" s="1"/>
      <c r="R982" s="1"/>
      <c r="S982" s="1"/>
      <c r="T982" s="1"/>
      <c r="U982" s="1"/>
      <c r="V982" s="1"/>
      <c r="W982" s="1"/>
      <c r="X982" s="1"/>
      <c r="Y982" s="1"/>
      <c r="AA982" s="1"/>
      <c r="AB982" s="1"/>
      <c r="AC982" s="1"/>
      <c r="AE982" s="1"/>
      <c r="AF982" s="1"/>
      <c r="AG982" s="1"/>
      <c r="AI982" s="1"/>
    </row>
    <row r="983" spans="2:35" ht="15.75" customHeight="1">
      <c r="B983" s="1"/>
      <c r="C983" s="1"/>
      <c r="D983" s="1"/>
      <c r="E983" s="1"/>
      <c r="F983" s="1"/>
      <c r="G983" s="1"/>
      <c r="H983" s="1"/>
      <c r="I983" s="1"/>
      <c r="J983" s="1"/>
      <c r="K983" s="1"/>
      <c r="L983" s="1"/>
      <c r="M983" s="1"/>
      <c r="N983" s="1"/>
      <c r="O983" s="1"/>
      <c r="P983" s="1"/>
      <c r="Q983" s="1"/>
      <c r="R983" s="1"/>
      <c r="S983" s="1"/>
      <c r="T983" s="1"/>
      <c r="U983" s="1"/>
      <c r="V983" s="1"/>
      <c r="W983" s="1"/>
      <c r="X983" s="1"/>
      <c r="Y983" s="1"/>
      <c r="AA983" s="1"/>
      <c r="AB983" s="1"/>
      <c r="AC983" s="1"/>
      <c r="AE983" s="1"/>
      <c r="AF983" s="1"/>
      <c r="AG983" s="1"/>
      <c r="AI983" s="1"/>
    </row>
    <row r="984" spans="2:35" ht="15.75" customHeight="1">
      <c r="B984" s="1"/>
      <c r="C984" s="1"/>
      <c r="D984" s="1"/>
      <c r="E984" s="1"/>
      <c r="F984" s="1"/>
      <c r="G984" s="1"/>
      <c r="H984" s="1"/>
      <c r="I984" s="1"/>
      <c r="J984" s="1"/>
      <c r="K984" s="1"/>
      <c r="L984" s="1"/>
      <c r="M984" s="1"/>
      <c r="N984" s="1"/>
      <c r="O984" s="1"/>
      <c r="P984" s="1"/>
      <c r="Q984" s="1"/>
      <c r="R984" s="1"/>
      <c r="S984" s="1"/>
      <c r="T984" s="1"/>
      <c r="U984" s="1"/>
      <c r="V984" s="1"/>
      <c r="W984" s="1"/>
      <c r="X984" s="1"/>
      <c r="Y984" s="1"/>
      <c r="AA984" s="1"/>
      <c r="AB984" s="1"/>
      <c r="AC984" s="1"/>
      <c r="AE984" s="1"/>
      <c r="AF984" s="1"/>
      <c r="AG984" s="1"/>
      <c r="AI984" s="1"/>
    </row>
    <row r="985" spans="2:35" ht="15.75" customHeight="1">
      <c r="B985" s="1"/>
      <c r="C985" s="1"/>
      <c r="D985" s="1"/>
      <c r="E985" s="1"/>
      <c r="F985" s="1"/>
      <c r="G985" s="1"/>
      <c r="H985" s="1"/>
      <c r="I985" s="1"/>
      <c r="J985" s="1"/>
      <c r="K985" s="1"/>
      <c r="L985" s="1"/>
      <c r="M985" s="1"/>
      <c r="N985" s="1"/>
      <c r="O985" s="1"/>
      <c r="P985" s="1"/>
      <c r="Q985" s="1"/>
      <c r="R985" s="1"/>
      <c r="S985" s="1"/>
      <c r="T985" s="1"/>
      <c r="U985" s="1"/>
      <c r="V985" s="1"/>
      <c r="W985" s="1"/>
      <c r="X985" s="1"/>
      <c r="Y985" s="1"/>
      <c r="AA985" s="1"/>
      <c r="AB985" s="1"/>
      <c r="AC985" s="1"/>
      <c r="AE985" s="1"/>
      <c r="AF985" s="1"/>
      <c r="AG985" s="1"/>
      <c r="AI985" s="1"/>
    </row>
    <row r="986" spans="2:35" ht="15.75" customHeight="1">
      <c r="B986" s="1"/>
      <c r="C986" s="1"/>
      <c r="D986" s="1"/>
      <c r="E986" s="1"/>
      <c r="F986" s="1"/>
      <c r="G986" s="1"/>
      <c r="H986" s="1"/>
      <c r="I986" s="1"/>
      <c r="J986" s="1"/>
      <c r="K986" s="1"/>
      <c r="L986" s="1"/>
      <c r="M986" s="1"/>
      <c r="N986" s="1"/>
      <c r="O986" s="1"/>
      <c r="P986" s="1"/>
      <c r="Q986" s="1"/>
      <c r="R986" s="1"/>
      <c r="S986" s="1"/>
      <c r="T986" s="1"/>
      <c r="U986" s="1"/>
      <c r="V986" s="1"/>
      <c r="W986" s="1"/>
      <c r="X986" s="1"/>
      <c r="Y986" s="1"/>
      <c r="AA986" s="1"/>
      <c r="AB986" s="1"/>
      <c r="AC986" s="1"/>
      <c r="AE986" s="1"/>
      <c r="AF986" s="1"/>
      <c r="AG986" s="1"/>
      <c r="AI986" s="1"/>
    </row>
    <row r="987" spans="2:35" ht="15.75" customHeight="1">
      <c r="B987" s="1"/>
      <c r="C987" s="1"/>
      <c r="D987" s="1"/>
      <c r="E987" s="1"/>
      <c r="F987" s="1"/>
      <c r="G987" s="1"/>
      <c r="H987" s="1"/>
      <c r="I987" s="1"/>
      <c r="J987" s="1"/>
      <c r="K987" s="1"/>
      <c r="L987" s="1"/>
      <c r="M987" s="1"/>
      <c r="N987" s="1"/>
      <c r="O987" s="1"/>
      <c r="P987" s="1"/>
      <c r="Q987" s="1"/>
      <c r="R987" s="1"/>
      <c r="S987" s="1"/>
      <c r="T987" s="1"/>
      <c r="U987" s="1"/>
      <c r="V987" s="1"/>
      <c r="W987" s="1"/>
      <c r="X987" s="1"/>
      <c r="Y987" s="1"/>
      <c r="AA987" s="1"/>
      <c r="AB987" s="1"/>
      <c r="AC987" s="1"/>
      <c r="AE987" s="1"/>
      <c r="AF987" s="1"/>
      <c r="AG987" s="1"/>
      <c r="AI987" s="1"/>
    </row>
    <row r="988" spans="2:35" ht="15.75" customHeight="1">
      <c r="B988" s="1"/>
      <c r="C988" s="1"/>
      <c r="D988" s="1"/>
      <c r="E988" s="1"/>
      <c r="F988" s="1"/>
      <c r="G988" s="1"/>
      <c r="H988" s="1"/>
      <c r="I988" s="1"/>
      <c r="J988" s="1"/>
      <c r="K988" s="1"/>
      <c r="L988" s="1"/>
      <c r="M988" s="1"/>
      <c r="N988" s="1"/>
      <c r="O988" s="1"/>
      <c r="P988" s="1"/>
      <c r="Q988" s="1"/>
      <c r="R988" s="1"/>
      <c r="S988" s="1"/>
      <c r="T988" s="1"/>
      <c r="U988" s="1"/>
      <c r="V988" s="1"/>
      <c r="W988" s="1"/>
      <c r="X988" s="1"/>
      <c r="Y988" s="1"/>
      <c r="AA988" s="1"/>
      <c r="AB988" s="1"/>
      <c r="AC988" s="1"/>
      <c r="AE988" s="1"/>
      <c r="AF988" s="1"/>
      <c r="AG988" s="1"/>
      <c r="AI988" s="1"/>
    </row>
    <row r="989" spans="2:35" ht="15.75" customHeight="1">
      <c r="B989" s="1"/>
      <c r="C989" s="1"/>
      <c r="D989" s="1"/>
      <c r="E989" s="1"/>
      <c r="F989" s="1"/>
      <c r="G989" s="1"/>
      <c r="H989" s="1"/>
      <c r="I989" s="1"/>
      <c r="J989" s="1"/>
      <c r="K989" s="1"/>
      <c r="L989" s="1"/>
      <c r="M989" s="1"/>
      <c r="N989" s="1"/>
      <c r="O989" s="1"/>
      <c r="P989" s="1"/>
      <c r="Q989" s="1"/>
      <c r="R989" s="1"/>
      <c r="S989" s="1"/>
      <c r="T989" s="1"/>
      <c r="U989" s="1"/>
      <c r="V989" s="1"/>
      <c r="W989" s="1"/>
      <c r="X989" s="1"/>
      <c r="Y989" s="1"/>
      <c r="AA989" s="1"/>
      <c r="AB989" s="1"/>
      <c r="AC989" s="1"/>
      <c r="AE989" s="1"/>
      <c r="AF989" s="1"/>
      <c r="AG989" s="1"/>
      <c r="AI989" s="1"/>
    </row>
    <row r="990" spans="2:35" ht="15.75" customHeight="1">
      <c r="B990" s="1"/>
      <c r="C990" s="1"/>
      <c r="D990" s="1"/>
      <c r="E990" s="1"/>
      <c r="F990" s="1"/>
      <c r="G990" s="1"/>
      <c r="H990" s="1"/>
      <c r="I990" s="1"/>
      <c r="J990" s="1"/>
      <c r="K990" s="1"/>
      <c r="L990" s="1"/>
      <c r="M990" s="1"/>
      <c r="N990" s="1"/>
      <c r="O990" s="1"/>
      <c r="P990" s="1"/>
      <c r="Q990" s="1"/>
      <c r="R990" s="1"/>
      <c r="S990" s="1"/>
      <c r="T990" s="1"/>
      <c r="U990" s="1"/>
      <c r="V990" s="1"/>
      <c r="W990" s="1"/>
      <c r="X990" s="1"/>
      <c r="Y990" s="1"/>
      <c r="AA990" s="1"/>
      <c r="AB990" s="1"/>
      <c r="AC990" s="1"/>
      <c r="AE990" s="1"/>
      <c r="AF990" s="1"/>
      <c r="AG990" s="1"/>
      <c r="AI990" s="1"/>
    </row>
    <row r="991" spans="2:35" ht="15.75" customHeight="1">
      <c r="B991" s="1"/>
      <c r="C991" s="1"/>
      <c r="D991" s="1"/>
      <c r="E991" s="1"/>
      <c r="F991" s="1"/>
      <c r="G991" s="1"/>
      <c r="H991" s="1"/>
      <c r="I991" s="1"/>
      <c r="J991" s="1"/>
      <c r="K991" s="1"/>
      <c r="L991" s="1"/>
      <c r="M991" s="1"/>
      <c r="N991" s="1"/>
      <c r="O991" s="1"/>
      <c r="P991" s="1"/>
      <c r="Q991" s="1"/>
      <c r="R991" s="1"/>
      <c r="S991" s="1"/>
      <c r="T991" s="1"/>
      <c r="U991" s="1"/>
      <c r="V991" s="1"/>
      <c r="W991" s="1"/>
      <c r="X991" s="1"/>
      <c r="Y991" s="1"/>
      <c r="AA991" s="1"/>
      <c r="AB991" s="1"/>
      <c r="AC991" s="1"/>
      <c r="AE991" s="1"/>
      <c r="AF991" s="1"/>
      <c r="AG991" s="1"/>
      <c r="AI991" s="1"/>
    </row>
    <row r="992" spans="2:35" ht="15.75" customHeight="1">
      <c r="B992" s="1"/>
      <c r="C992" s="1"/>
      <c r="D992" s="1"/>
      <c r="E992" s="1"/>
      <c r="F992" s="1"/>
      <c r="G992" s="1"/>
      <c r="H992" s="1"/>
      <c r="I992" s="1"/>
      <c r="J992" s="1"/>
      <c r="K992" s="1"/>
      <c r="L992" s="1"/>
      <c r="M992" s="1"/>
      <c r="N992" s="1"/>
      <c r="O992" s="1"/>
      <c r="P992" s="1"/>
      <c r="Q992" s="1"/>
      <c r="R992" s="1"/>
      <c r="S992" s="1"/>
      <c r="T992" s="1"/>
      <c r="U992" s="1"/>
      <c r="V992" s="1"/>
      <c r="W992" s="1"/>
      <c r="X992" s="1"/>
      <c r="Y992" s="1"/>
      <c r="AA992" s="1"/>
      <c r="AB992" s="1"/>
      <c r="AC992" s="1"/>
      <c r="AE992" s="1"/>
      <c r="AF992" s="1"/>
      <c r="AG992" s="1"/>
      <c r="AI992" s="1"/>
    </row>
    <row r="993" spans="2:35" ht="15.75" customHeight="1">
      <c r="B993" s="1"/>
      <c r="C993" s="1"/>
      <c r="D993" s="1"/>
      <c r="E993" s="1"/>
      <c r="F993" s="1"/>
      <c r="G993" s="1"/>
      <c r="H993" s="1"/>
      <c r="I993" s="1"/>
      <c r="J993" s="1"/>
      <c r="K993" s="1"/>
      <c r="L993" s="1"/>
      <c r="M993" s="1"/>
      <c r="N993" s="1"/>
      <c r="O993" s="1"/>
      <c r="P993" s="1"/>
      <c r="Q993" s="1"/>
      <c r="R993" s="1"/>
      <c r="S993" s="1"/>
      <c r="T993" s="1"/>
      <c r="U993" s="1"/>
      <c r="V993" s="1"/>
      <c r="W993" s="1"/>
      <c r="X993" s="1"/>
      <c r="Y993" s="1"/>
      <c r="AA993" s="1"/>
      <c r="AB993" s="1"/>
      <c r="AC993" s="1"/>
      <c r="AE993" s="1"/>
      <c r="AF993" s="1"/>
      <c r="AG993" s="1"/>
      <c r="AI993" s="1"/>
    </row>
    <row r="994" spans="2:35" ht="15.75" customHeight="1">
      <c r="B994" s="1"/>
      <c r="C994" s="1"/>
      <c r="D994" s="1"/>
      <c r="E994" s="1"/>
      <c r="F994" s="1"/>
      <c r="G994" s="1"/>
      <c r="H994" s="1"/>
      <c r="I994" s="1"/>
      <c r="J994" s="1"/>
      <c r="K994" s="1"/>
      <c r="L994" s="1"/>
      <c r="M994" s="1"/>
      <c r="N994" s="1"/>
      <c r="O994" s="1"/>
      <c r="P994" s="1"/>
      <c r="Q994" s="1"/>
      <c r="R994" s="1"/>
      <c r="S994" s="1"/>
      <c r="T994" s="1"/>
      <c r="U994" s="1"/>
      <c r="V994" s="1"/>
      <c r="W994" s="1"/>
      <c r="X994" s="1"/>
      <c r="Y994" s="1"/>
      <c r="AA994" s="1"/>
      <c r="AB994" s="1"/>
      <c r="AC994" s="1"/>
      <c r="AE994" s="1"/>
      <c r="AF994" s="1"/>
      <c r="AG994" s="1"/>
      <c r="AI994" s="1"/>
    </row>
    <row r="995" spans="2:35" ht="15.75" customHeight="1">
      <c r="B995" s="1"/>
      <c r="C995" s="1"/>
      <c r="D995" s="1"/>
      <c r="E995" s="1"/>
      <c r="F995" s="1"/>
      <c r="G995" s="1"/>
      <c r="H995" s="1"/>
      <c r="I995" s="1"/>
      <c r="J995" s="1"/>
      <c r="K995" s="1"/>
      <c r="L995" s="1"/>
      <c r="M995" s="1"/>
      <c r="N995" s="1"/>
      <c r="O995" s="1"/>
      <c r="P995" s="1"/>
      <c r="Q995" s="1"/>
      <c r="R995" s="1"/>
      <c r="S995" s="1"/>
      <c r="T995" s="1"/>
      <c r="U995" s="1"/>
      <c r="V995" s="1"/>
      <c r="W995" s="1"/>
      <c r="X995" s="1"/>
      <c r="Y995" s="1"/>
      <c r="AA995" s="1"/>
      <c r="AB995" s="1"/>
      <c r="AC995" s="1"/>
      <c r="AE995" s="1"/>
      <c r="AF995" s="1"/>
      <c r="AG995" s="1"/>
      <c r="AI995" s="1"/>
    </row>
    <row r="996" spans="2:35" ht="15.75" customHeight="1">
      <c r="B996" s="1"/>
      <c r="C996" s="1"/>
      <c r="D996" s="1"/>
      <c r="E996" s="1"/>
      <c r="F996" s="1"/>
      <c r="G996" s="1"/>
      <c r="H996" s="1"/>
      <c r="I996" s="1"/>
      <c r="J996" s="1"/>
      <c r="K996" s="1"/>
      <c r="L996" s="1"/>
      <c r="M996" s="1"/>
      <c r="N996" s="1"/>
      <c r="O996" s="1"/>
      <c r="P996" s="1"/>
      <c r="Q996" s="1"/>
      <c r="R996" s="1"/>
      <c r="S996" s="1"/>
      <c r="T996" s="1"/>
      <c r="U996" s="1"/>
      <c r="V996" s="1"/>
      <c r="W996" s="1"/>
      <c r="X996" s="1"/>
      <c r="Y996" s="1"/>
      <c r="AA996" s="1"/>
      <c r="AB996" s="1"/>
      <c r="AC996" s="1"/>
      <c r="AE996" s="1"/>
      <c r="AF996" s="1"/>
      <c r="AG996" s="1"/>
      <c r="AI996" s="1"/>
    </row>
    <row r="997" spans="2:35" ht="15.75" customHeight="1">
      <c r="B997" s="1"/>
      <c r="C997" s="1"/>
      <c r="D997" s="1"/>
      <c r="E997" s="1"/>
      <c r="F997" s="1"/>
      <c r="G997" s="1"/>
      <c r="H997" s="1"/>
      <c r="I997" s="1"/>
      <c r="J997" s="1"/>
      <c r="K997" s="1"/>
      <c r="L997" s="1"/>
      <c r="M997" s="1"/>
      <c r="N997" s="1"/>
      <c r="O997" s="1"/>
      <c r="P997" s="1"/>
      <c r="Q997" s="1"/>
      <c r="R997" s="1"/>
      <c r="S997" s="1"/>
      <c r="T997" s="1"/>
      <c r="U997" s="1"/>
      <c r="V997" s="1"/>
      <c r="W997" s="1"/>
      <c r="X997" s="1"/>
      <c r="Y997" s="1"/>
      <c r="AA997" s="1"/>
      <c r="AB997" s="1"/>
      <c r="AC997" s="1"/>
      <c r="AE997" s="1"/>
      <c r="AF997" s="1"/>
      <c r="AG997" s="1"/>
      <c r="AI997" s="1"/>
    </row>
    <row r="998" spans="2:35" ht="15.75" customHeight="1">
      <c r="B998" s="1"/>
      <c r="C998" s="1"/>
      <c r="D998" s="1"/>
      <c r="E998" s="1"/>
      <c r="F998" s="1"/>
      <c r="G998" s="1"/>
      <c r="H998" s="1"/>
      <c r="I998" s="1"/>
      <c r="J998" s="1"/>
      <c r="K998" s="1"/>
      <c r="L998" s="1"/>
      <c r="M998" s="1"/>
      <c r="N998" s="1"/>
      <c r="O998" s="1"/>
      <c r="P998" s="1"/>
      <c r="Q998" s="1"/>
      <c r="R998" s="1"/>
      <c r="S998" s="1"/>
      <c r="T998" s="1"/>
      <c r="U998" s="1"/>
      <c r="V998" s="1"/>
      <c r="W998" s="1"/>
      <c r="X998" s="1"/>
      <c r="Y998" s="1"/>
      <c r="AA998" s="1"/>
      <c r="AB998" s="1"/>
      <c r="AC998" s="1"/>
      <c r="AE998" s="1"/>
      <c r="AF998" s="1"/>
      <c r="AG998" s="1"/>
      <c r="AI998" s="1"/>
    </row>
    <row r="999" spans="2:35" ht="15.75" customHeight="1">
      <c r="B999" s="1"/>
      <c r="C999" s="1"/>
      <c r="D999" s="1"/>
      <c r="E999" s="1"/>
      <c r="F999" s="1"/>
      <c r="G999" s="1"/>
      <c r="H999" s="1"/>
      <c r="I999" s="1"/>
      <c r="J999" s="1"/>
      <c r="K999" s="1"/>
      <c r="L999" s="1"/>
      <c r="M999" s="1"/>
      <c r="N999" s="1"/>
      <c r="O999" s="1"/>
      <c r="P999" s="1"/>
      <c r="Q999" s="1"/>
      <c r="R999" s="1"/>
      <c r="S999" s="1"/>
      <c r="T999" s="1"/>
      <c r="U999" s="1"/>
      <c r="V999" s="1"/>
      <c r="W999" s="1"/>
      <c r="X999" s="1"/>
      <c r="Y999" s="1"/>
      <c r="AA999" s="1"/>
      <c r="AB999" s="1"/>
      <c r="AC999" s="1"/>
      <c r="AE999" s="1"/>
      <c r="AF999" s="1"/>
      <c r="AG999" s="1"/>
      <c r="AI999" s="1"/>
    </row>
    <row r="1000" spans="2:35" ht="15.75" customHeight="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AA1000" s="1"/>
      <c r="AB1000" s="1"/>
      <c r="AC1000" s="1"/>
      <c r="AE1000" s="1"/>
      <c r="AF1000" s="1"/>
      <c r="AG1000" s="1"/>
      <c r="AI1000" s="1"/>
    </row>
  </sheetData>
  <mergeCells count="7">
    <mergeCell ref="N20:R20"/>
    <mergeCell ref="S20:W20"/>
    <mergeCell ref="B2:B3"/>
    <mergeCell ref="C2:G3"/>
    <mergeCell ref="C4:G4"/>
    <mergeCell ref="D20:H20"/>
    <mergeCell ref="I20:M20"/>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Z1000"/>
  <sheetViews>
    <sheetView topLeftCell="A3" workbookViewId="0">
      <selection activeCell="C5" sqref="C5"/>
    </sheetView>
  </sheetViews>
  <sheetFormatPr defaultColWidth="11.25" defaultRowHeight="15" customHeight="1"/>
  <cols>
    <col min="1" max="1" width="10.625" style="1" customWidth="1"/>
    <col min="2" max="2" width="19.625" customWidth="1"/>
    <col min="3" max="4" width="15.375" customWidth="1"/>
    <col min="5" max="5" width="14.375" customWidth="1"/>
    <col min="6" max="7" width="15.625" customWidth="1"/>
    <col min="8" max="8" width="15.125" customWidth="1"/>
    <col min="9" max="9" width="11.125" customWidth="1"/>
    <col min="10" max="10" width="15.125" customWidth="1"/>
    <col min="11" max="11" width="12.125" customWidth="1"/>
    <col min="12" max="12" width="14.125" customWidth="1"/>
    <col min="13" max="13" width="15.625" customWidth="1"/>
    <col min="14" max="14" width="11.125" customWidth="1"/>
    <col min="15" max="15" width="15.625" customWidth="1"/>
    <col min="16" max="16" width="13.625" customWidth="1"/>
    <col min="17" max="17" width="8.625" customWidth="1"/>
    <col min="18" max="18" width="9" customWidth="1"/>
    <col min="19" max="26" width="9" style="1" customWidth="1"/>
  </cols>
  <sheetData>
    <row r="1" spans="2:18">
      <c r="B1" s="1"/>
      <c r="C1" s="1"/>
      <c r="D1" s="1"/>
      <c r="E1" s="1"/>
      <c r="F1" s="1"/>
      <c r="G1" s="1"/>
      <c r="H1" s="1"/>
      <c r="I1" s="1"/>
      <c r="J1" s="1"/>
      <c r="K1" s="1"/>
      <c r="L1" s="1"/>
      <c r="M1" s="1"/>
      <c r="N1" s="1"/>
      <c r="O1" s="1"/>
      <c r="P1" s="1"/>
      <c r="Q1" s="1"/>
      <c r="R1" s="1"/>
    </row>
    <row r="2" spans="2:18" ht="33" customHeight="1">
      <c r="B2" s="7" t="s">
        <v>59</v>
      </c>
      <c r="C2" s="615" t="s">
        <v>184</v>
      </c>
      <c r="D2" s="585"/>
      <c r="E2" s="585"/>
      <c r="F2" s="585"/>
      <c r="G2" s="586"/>
      <c r="H2" s="1"/>
      <c r="I2" s="1"/>
      <c r="J2" s="1"/>
      <c r="K2" s="1"/>
      <c r="L2" s="1"/>
      <c r="M2" s="1"/>
      <c r="N2" s="1"/>
      <c r="O2" s="1"/>
      <c r="P2" s="1"/>
      <c r="Q2" s="1"/>
      <c r="R2" s="1"/>
    </row>
    <row r="3" spans="2:18" ht="33" customHeight="1">
      <c r="B3" s="21" t="s">
        <v>103</v>
      </c>
      <c r="C3" s="613" t="s">
        <v>185</v>
      </c>
      <c r="D3" s="588"/>
      <c r="E3" s="588"/>
      <c r="F3" s="588"/>
      <c r="G3" s="589"/>
      <c r="H3" s="1"/>
      <c r="I3" s="1"/>
      <c r="J3" s="1"/>
      <c r="K3" s="1"/>
      <c r="L3" s="1"/>
      <c r="M3" s="1"/>
      <c r="N3" s="1"/>
      <c r="O3" s="1"/>
      <c r="P3" s="1"/>
      <c r="Q3" s="1"/>
      <c r="R3" s="1"/>
    </row>
    <row r="4" spans="2:18">
      <c r="B4" s="25"/>
      <c r="C4" s="1"/>
      <c r="D4" s="1"/>
      <c r="E4" s="1"/>
      <c r="F4" s="1"/>
      <c r="G4" s="1"/>
      <c r="H4" s="1"/>
      <c r="I4" s="1"/>
      <c r="J4" s="1"/>
      <c r="K4" s="1"/>
      <c r="L4" s="1"/>
      <c r="M4" s="1"/>
      <c r="N4" s="1"/>
      <c r="O4" s="1"/>
      <c r="P4" s="1"/>
      <c r="Q4" s="1"/>
      <c r="R4" s="1"/>
    </row>
    <row r="5" spans="2:18">
      <c r="B5" s="29" t="s">
        <v>105</v>
      </c>
      <c r="C5" s="32" t="str">
        <f>'Read Me'!B10</f>
        <v>WestLight Energy</v>
      </c>
      <c r="D5" s="1"/>
      <c r="E5" s="34"/>
      <c r="F5" s="34"/>
      <c r="G5" s="34"/>
      <c r="H5" s="34"/>
      <c r="I5" s="34"/>
      <c r="J5" s="34"/>
      <c r="K5" s="34"/>
      <c r="L5" s="34"/>
      <c r="M5" s="34"/>
      <c r="N5" s="34"/>
      <c r="O5" s="34"/>
      <c r="P5" s="1"/>
      <c r="Q5" s="34"/>
      <c r="R5" s="34"/>
    </row>
    <row r="6" spans="2:18">
      <c r="B6" s="36" t="s">
        <v>106</v>
      </c>
      <c r="C6" s="40" t="str">
        <f>'Read Me'!B11</f>
        <v>2028-2035</v>
      </c>
      <c r="D6" s="1"/>
      <c r="E6" s="34"/>
      <c r="F6" s="34"/>
      <c r="G6" s="34"/>
      <c r="H6" s="34"/>
      <c r="I6" s="34"/>
      <c r="J6" s="34"/>
      <c r="K6" s="34"/>
      <c r="L6" s="34"/>
      <c r="M6" s="34"/>
      <c r="N6" s="34"/>
      <c r="O6" s="34"/>
      <c r="P6" s="1"/>
      <c r="Q6" s="34"/>
      <c r="R6" s="34"/>
    </row>
    <row r="7" spans="2:18">
      <c r="B7" s="37"/>
      <c r="C7" s="37"/>
      <c r="D7" s="37"/>
      <c r="E7" s="37"/>
      <c r="F7" s="34"/>
      <c r="G7" s="34"/>
      <c r="H7" s="34"/>
      <c r="I7" s="34"/>
      <c r="J7" s="34"/>
      <c r="K7" s="34"/>
      <c r="L7" s="34"/>
      <c r="M7" s="34"/>
      <c r="N7" s="34"/>
      <c r="O7" s="34"/>
      <c r="P7" s="34"/>
      <c r="Q7" s="34"/>
      <c r="R7" s="34"/>
    </row>
    <row r="8" spans="2:18">
      <c r="B8" s="42"/>
      <c r="C8" s="42"/>
      <c r="D8" s="42"/>
      <c r="E8" s="42"/>
      <c r="F8" s="42"/>
      <c r="G8" s="42"/>
      <c r="H8" s="42"/>
      <c r="I8" s="34"/>
      <c r="J8" s="34"/>
      <c r="K8" s="34"/>
      <c r="L8" s="34"/>
      <c r="M8" s="1"/>
      <c r="N8" s="1"/>
      <c r="O8" s="1"/>
      <c r="P8" s="1"/>
      <c r="Q8" s="1"/>
      <c r="R8" s="1"/>
    </row>
    <row r="9" spans="2:18">
      <c r="B9" s="45" t="s">
        <v>186</v>
      </c>
      <c r="C9" s="1"/>
      <c r="D9" s="1"/>
      <c r="E9" s="1"/>
      <c r="F9" s="1"/>
      <c r="G9" s="1"/>
      <c r="H9" s="1"/>
      <c r="I9" s="1"/>
      <c r="J9" s="1"/>
      <c r="K9" s="1"/>
      <c r="L9" s="1"/>
      <c r="M9" s="1"/>
      <c r="N9" s="1"/>
      <c r="O9" s="1"/>
      <c r="P9" s="1"/>
      <c r="Q9" s="1"/>
      <c r="R9" s="1"/>
    </row>
    <row r="10" spans="2:18">
      <c r="B10" s="1"/>
      <c r="C10" s="1"/>
      <c r="D10" s="1"/>
      <c r="E10" s="1"/>
      <c r="F10" s="1"/>
      <c r="G10" s="1"/>
      <c r="H10" s="1"/>
      <c r="I10" s="1"/>
      <c r="J10" s="1"/>
      <c r="K10" s="1"/>
      <c r="L10" s="1"/>
      <c r="M10" s="1"/>
      <c r="N10" s="1"/>
      <c r="O10" s="1"/>
      <c r="P10" s="1"/>
      <c r="Q10" s="1"/>
      <c r="R10" s="1"/>
    </row>
    <row r="11" spans="2:18">
      <c r="B11" s="51" t="s">
        <v>187</v>
      </c>
      <c r="C11" s="52" t="s">
        <v>9</v>
      </c>
      <c r="D11" s="54" t="s">
        <v>188</v>
      </c>
      <c r="E11" s="54" t="s">
        <v>189</v>
      </c>
      <c r="F11" s="54" t="s">
        <v>190</v>
      </c>
      <c r="G11" s="54" t="s">
        <v>191</v>
      </c>
      <c r="H11" s="52" t="s">
        <v>192</v>
      </c>
      <c r="I11" s="54" t="s">
        <v>193</v>
      </c>
      <c r="J11" s="59" t="s">
        <v>194</v>
      </c>
      <c r="K11" s="1"/>
      <c r="L11" s="1"/>
      <c r="M11" s="1"/>
      <c r="N11" s="1"/>
      <c r="O11" s="1"/>
      <c r="P11" s="1"/>
      <c r="Q11" s="1"/>
      <c r="R11" s="1"/>
    </row>
    <row r="12" spans="2:18">
      <c r="B12" s="60" t="s">
        <v>195</v>
      </c>
      <c r="C12" s="473" t="s">
        <v>196</v>
      </c>
      <c r="D12" s="62">
        <f t="shared" ref="D12:H12" si="0">D17+D22+D27+D32+D37+D42+D47</f>
        <v>0</v>
      </c>
      <c r="E12" s="62">
        <f t="shared" si="0"/>
        <v>0</v>
      </c>
      <c r="F12" s="62">
        <f t="shared" si="0"/>
        <v>0</v>
      </c>
      <c r="G12" s="62">
        <f t="shared" si="0"/>
        <v>0</v>
      </c>
      <c r="H12" s="64">
        <f t="shared" si="0"/>
        <v>0</v>
      </c>
      <c r="I12" s="65" t="str">
        <f t="shared" ref="I12:I51" si="1">IF(D12=0, "NA",F12/D12)</f>
        <v>NA</v>
      </c>
      <c r="J12" s="67" t="str">
        <f t="shared" ref="J12:J51" si="2">IF(E12=0,"NA",G12/E12)</f>
        <v>NA</v>
      </c>
      <c r="K12" s="1"/>
      <c r="L12" s="1"/>
      <c r="M12" s="1"/>
      <c r="N12" s="1"/>
      <c r="O12" s="1"/>
      <c r="P12" s="1"/>
      <c r="Q12" s="1"/>
      <c r="R12" s="1"/>
    </row>
    <row r="13" spans="2:18">
      <c r="B13" s="68">
        <v>2028</v>
      </c>
      <c r="C13" s="69" t="s">
        <v>196</v>
      </c>
      <c r="D13" s="62">
        <f t="shared" ref="D13:H13" si="3">D18+D23+D28+D33+D38+D43+D48</f>
        <v>2584686.8599300003</v>
      </c>
      <c r="E13" s="62">
        <f t="shared" si="3"/>
        <v>102492.217573</v>
      </c>
      <c r="F13" s="62">
        <f t="shared" si="3"/>
        <v>868325.36706226924</v>
      </c>
      <c r="G13" s="62">
        <f t="shared" si="3"/>
        <v>219615.49855530553</v>
      </c>
      <c r="H13" s="474">
        <f t="shared" si="3"/>
        <v>1087940.8656175747</v>
      </c>
      <c r="I13" s="475">
        <f t="shared" si="1"/>
        <v>0.33594992899286286</v>
      </c>
      <c r="J13" s="71">
        <f t="shared" si="2"/>
        <v>2.1427529207169762</v>
      </c>
      <c r="K13" s="1"/>
      <c r="L13" s="1"/>
      <c r="M13" s="1"/>
      <c r="N13" s="1"/>
      <c r="O13" s="1"/>
      <c r="P13" s="1"/>
      <c r="Q13" s="1"/>
      <c r="R13" s="1"/>
    </row>
    <row r="14" spans="2:18">
      <c r="B14" s="68">
        <v>2029</v>
      </c>
      <c r="C14" s="69" t="s">
        <v>196</v>
      </c>
      <c r="D14" s="62">
        <f t="shared" ref="D14:H14" si="4">D19+D24+D29+D34+D39+D44+D49</f>
        <v>9400379.78675</v>
      </c>
      <c r="E14" s="62">
        <f t="shared" si="4"/>
        <v>227635.89835000003</v>
      </c>
      <c r="F14" s="62">
        <f t="shared" si="4"/>
        <v>2617595.8305256227</v>
      </c>
      <c r="G14" s="62">
        <f t="shared" si="4"/>
        <v>444628.16353521973</v>
      </c>
      <c r="H14" s="474">
        <f t="shared" si="4"/>
        <v>3062223.9940608423</v>
      </c>
      <c r="I14" s="475">
        <f t="shared" si="1"/>
        <v>0.27845639111466219</v>
      </c>
      <c r="J14" s="71">
        <f t="shared" si="2"/>
        <v>1.9532427299827055</v>
      </c>
      <c r="K14" s="1"/>
      <c r="L14" s="1"/>
      <c r="M14" s="1"/>
      <c r="N14" s="1"/>
      <c r="O14" s="1"/>
      <c r="P14" s="1"/>
      <c r="Q14" s="1"/>
      <c r="R14" s="1"/>
    </row>
    <row r="15" spans="2:18">
      <c r="B15" s="68">
        <v>2030</v>
      </c>
      <c r="C15" s="69" t="s">
        <v>196</v>
      </c>
      <c r="D15" s="62">
        <f t="shared" ref="D15:H15" si="5">D20+D25+D30+D35+D40+D45+D50</f>
        <v>9765779.5493209995</v>
      </c>
      <c r="E15" s="62">
        <f t="shared" si="5"/>
        <v>272976.24063800002</v>
      </c>
      <c r="F15" s="62">
        <f t="shared" si="5"/>
        <v>2696518.8383315317</v>
      </c>
      <c r="G15" s="62">
        <f t="shared" si="5"/>
        <v>578632.68105368176</v>
      </c>
      <c r="H15" s="474">
        <f t="shared" si="5"/>
        <v>3275151.519385214</v>
      </c>
      <c r="I15" s="475">
        <f t="shared" si="1"/>
        <v>0.27611915922462293</v>
      </c>
      <c r="J15" s="71">
        <f t="shared" si="2"/>
        <v>2.1197181106359353</v>
      </c>
      <c r="K15" s="1"/>
      <c r="L15" s="1"/>
      <c r="M15" s="1"/>
      <c r="N15" s="1"/>
      <c r="O15" s="1"/>
      <c r="P15" s="1"/>
      <c r="Q15" s="1"/>
      <c r="R15" s="1"/>
    </row>
    <row r="16" spans="2:18">
      <c r="B16" s="68">
        <v>2031</v>
      </c>
      <c r="C16" s="69" t="s">
        <v>196</v>
      </c>
      <c r="D16" s="62">
        <f t="shared" ref="D16:H16" si="6">D21+D26+D31+D36+D41+D46+D51</f>
        <v>10432492.559049999</v>
      </c>
      <c r="E16" s="62">
        <f t="shared" si="6"/>
        <v>319158.72462999995</v>
      </c>
      <c r="F16" s="62">
        <f t="shared" si="6"/>
        <v>2954086.4809138281</v>
      </c>
      <c r="G16" s="62">
        <f t="shared" si="6"/>
        <v>698754.43632528535</v>
      </c>
      <c r="H16" s="474">
        <f t="shared" si="6"/>
        <v>3652840.9172391137</v>
      </c>
      <c r="I16" s="476">
        <f t="shared" si="1"/>
        <v>0.28316209805021247</v>
      </c>
      <c r="J16" s="77">
        <f t="shared" si="2"/>
        <v>2.1893634182657857</v>
      </c>
      <c r="K16" s="1"/>
      <c r="L16" s="1"/>
      <c r="M16" s="1"/>
      <c r="N16" s="1"/>
      <c r="O16" s="1"/>
      <c r="P16" s="1"/>
      <c r="Q16" s="1"/>
      <c r="R16" s="1"/>
    </row>
    <row r="17" spans="2:18">
      <c r="B17" s="79" t="s">
        <v>195</v>
      </c>
      <c r="C17" s="81" t="s">
        <v>18</v>
      </c>
      <c r="D17" s="82"/>
      <c r="E17" s="82"/>
      <c r="F17" s="82"/>
      <c r="G17" s="82"/>
      <c r="H17" s="65">
        <f t="shared" ref="H17:H51" si="7">F17+G17</f>
        <v>0</v>
      </c>
      <c r="I17" s="65" t="str">
        <f t="shared" si="1"/>
        <v>NA</v>
      </c>
      <c r="J17" s="67" t="str">
        <f t="shared" si="2"/>
        <v>NA</v>
      </c>
      <c r="K17" s="1"/>
      <c r="L17" s="1"/>
      <c r="M17" s="1"/>
      <c r="N17" s="1"/>
      <c r="O17" s="1"/>
      <c r="P17" s="1"/>
      <c r="Q17" s="1"/>
      <c r="R17" s="1"/>
    </row>
    <row r="18" spans="2:18">
      <c r="B18" s="68">
        <v>2028</v>
      </c>
      <c r="C18" s="69" t="s">
        <v>18</v>
      </c>
      <c r="D18" s="62">
        <f>SUMIFS('Budget Filing Data'!$P$10:$P$314,'Budget Filing Data'!$G$10:$G$314,'1 Participant Bill Impacts'!$C18,'Budget Filing Data'!$B$10:$B$314,'1 Participant Bill Impacts'!$B18)</f>
        <v>485070.22563</v>
      </c>
      <c r="E18" s="62">
        <f>SUMIFS('Budget Filing Data'!$R$10:$R$314,'Budget Filing Data'!$G$10:$G$314,'1 Participant Bill Impacts'!$C18,'Budget Filing Data'!$B$10:$B$314,'1 Participant Bill Impacts'!$B18)</f>
        <v>20453.213443000001</v>
      </c>
      <c r="F18" s="62">
        <f>SUMIFS('Budget Filing Data'!AT$10:AT$314,'Budget Filing Data'!$G$10:$G$314,'1 Participant Bill Impacts'!$C18,'Budget Filing Data'!$B$10:$B$314,'1 Participant Bill Impacts'!$B18)</f>
        <v>123954.06904832988</v>
      </c>
      <c r="G18" s="62">
        <f>SUMIFS('Budget Filing Data'!AU$10:AU$314,'Budget Filing Data'!$G$10:$G$314,'1 Participant Bill Impacts'!$C18,'Budget Filing Data'!$B$10:$B$314,'1 Participant Bill Impacts'!$B18)</f>
        <v>50767.766486239329</v>
      </c>
      <c r="H18" s="62">
        <f t="shared" si="7"/>
        <v>174721.83553456923</v>
      </c>
      <c r="I18" s="475">
        <f t="shared" si="1"/>
        <v>0.25553839938813128</v>
      </c>
      <c r="J18" s="71">
        <f t="shared" si="2"/>
        <v>2.4821413333274687</v>
      </c>
      <c r="K18" s="1"/>
      <c r="L18" s="1"/>
      <c r="M18" s="1"/>
      <c r="N18" s="1"/>
      <c r="O18" s="1"/>
      <c r="P18" s="1"/>
      <c r="Q18" s="1"/>
      <c r="R18" s="1"/>
    </row>
    <row r="19" spans="2:18">
      <c r="B19" s="68">
        <v>2029</v>
      </c>
      <c r="C19" s="69" t="s">
        <v>18</v>
      </c>
      <c r="D19" s="62">
        <f>SUMIFS('Budget Filing Data'!$P$10:$P$314,'Budget Filing Data'!$G$10:$G$314,'1 Participant Bill Impacts'!$C19,'Budget Filing Data'!$B$10:$B$314,'1 Participant Bill Impacts'!$B19)</f>
        <v>854443.99095000001</v>
      </c>
      <c r="E19" s="62">
        <f>SUMIFS('Budget Filing Data'!$R$10:$R$314,'Budget Filing Data'!$G$10:$G$314,'1 Participant Bill Impacts'!$C19,'Budget Filing Data'!$B$10:$B$314,'1 Participant Bill Impacts'!$B19)</f>
        <v>73341.250820000001</v>
      </c>
      <c r="F19" s="62">
        <f>SUMIFS('Budget Filing Data'!AT$10:AT$314,'Budget Filing Data'!$G$10:$G$314,'1 Participant Bill Impacts'!$C19,'Budget Filing Data'!$B$10:$B$314,'1 Participant Bill Impacts'!$B19)</f>
        <v>198229.32792288705</v>
      </c>
      <c r="G19" s="62">
        <f>SUMIFS('Budget Filing Data'!AU$10:AU$314,'Budget Filing Data'!$G$10:$G$314,'1 Participant Bill Impacts'!$C19,'Budget Filing Data'!$B$10:$B$314,'1 Participant Bill Impacts'!$B19)</f>
        <v>184947.80595550546</v>
      </c>
      <c r="H19" s="62">
        <f t="shared" si="7"/>
        <v>383177.13387839252</v>
      </c>
      <c r="I19" s="475">
        <f t="shared" si="1"/>
        <v>0.23199803617612069</v>
      </c>
      <c r="J19" s="71">
        <f t="shared" si="2"/>
        <v>2.5217432739103298</v>
      </c>
      <c r="K19" s="1"/>
      <c r="L19" s="1"/>
      <c r="M19" s="1"/>
      <c r="N19" s="1"/>
      <c r="O19" s="1"/>
      <c r="P19" s="1"/>
      <c r="Q19" s="1"/>
      <c r="R19" s="1"/>
    </row>
    <row r="20" spans="2:18">
      <c r="B20" s="68">
        <v>2030</v>
      </c>
      <c r="C20" s="69" t="s">
        <v>18</v>
      </c>
      <c r="D20" s="62">
        <f>SUMIFS('Budget Filing Data'!$P$10:$P$314,'Budget Filing Data'!$G$10:$G$314,'1 Participant Bill Impacts'!$C20,'Budget Filing Data'!$B$10:$B$314,'1 Participant Bill Impacts'!$B20)</f>
        <v>1319348.1803210001</v>
      </c>
      <c r="E20" s="62">
        <f>SUMIFS('Budget Filing Data'!$R$10:$R$314,'Budget Filing Data'!$G$10:$G$314,'1 Participant Bill Impacts'!$C20,'Budget Filing Data'!$B$10:$B$314,'1 Participant Bill Impacts'!$B20)</f>
        <v>120028.871008</v>
      </c>
      <c r="F20" s="62">
        <f>SUMIFS('Budget Filing Data'!AT$10:AT$314,'Budget Filing Data'!$G$10:$G$314,'1 Participant Bill Impacts'!$C20,'Budget Filing Data'!$B$10:$B$314,'1 Participant Bill Impacts'!$B20)</f>
        <v>291396.85556666064</v>
      </c>
      <c r="G20" s="62">
        <f>SUMIFS('Budget Filing Data'!AU$10:AU$314,'Budget Filing Data'!$G$10:$G$314,'1 Participant Bill Impacts'!$C20,'Budget Filing Data'!$B$10:$B$314,'1 Participant Bill Impacts'!$B20)</f>
        <v>310716.53317816177</v>
      </c>
      <c r="H20" s="62">
        <f t="shared" si="7"/>
        <v>602113.38874482247</v>
      </c>
      <c r="I20" s="475">
        <f t="shared" si="1"/>
        <v>0.220864256996787</v>
      </c>
      <c r="J20" s="71">
        <f t="shared" si="2"/>
        <v>2.588681627751479</v>
      </c>
      <c r="K20" s="1"/>
      <c r="L20" s="1"/>
      <c r="M20" s="1"/>
      <c r="N20" s="1"/>
      <c r="O20" s="1"/>
      <c r="P20" s="1"/>
      <c r="Q20" s="1"/>
      <c r="R20" s="1"/>
    </row>
    <row r="21" spans="2:18" ht="15.75" customHeight="1">
      <c r="B21" s="68">
        <v>2031</v>
      </c>
      <c r="C21" s="69" t="s">
        <v>18</v>
      </c>
      <c r="D21" s="62">
        <f>SUMIFS('Budget Filing Data'!$P$10:$P$314,'Budget Filing Data'!$G$10:$G$314,'1 Participant Bill Impacts'!$C21,'Budget Filing Data'!$B$10:$B$314,'1 Participant Bill Impacts'!$B21)</f>
        <v>1773986.8910500002</v>
      </c>
      <c r="E21" s="62">
        <f>SUMIFS('Budget Filing Data'!$R$10:$R$314,'Budget Filing Data'!$G$10:$G$314,'1 Participant Bill Impacts'!$C21,'Budget Filing Data'!$B$10:$B$314,'1 Participant Bill Impacts'!$B21)</f>
        <v>146868.89424999998</v>
      </c>
      <c r="F21" s="62">
        <f>SUMIFS('Budget Filing Data'!AT$10:AT$314,'Budget Filing Data'!$G$10:$G$314,'1 Participant Bill Impacts'!$C21,'Budget Filing Data'!$B$10:$B$314,'1 Participant Bill Impacts'!$B21)</f>
        <v>422055.95340653061</v>
      </c>
      <c r="G21" s="62">
        <f>SUMIFS('Budget Filing Data'!AU$10:AU$314,'Budget Filing Data'!$G$10:$G$314,'1 Participant Bill Impacts'!$C21,'Budget Filing Data'!$B$10:$B$314,'1 Participant Bill Impacts'!$B21)</f>
        <v>387648.50719275634</v>
      </c>
      <c r="H21" s="62">
        <f t="shared" si="7"/>
        <v>809704.46059928695</v>
      </c>
      <c r="I21" s="476">
        <f t="shared" si="1"/>
        <v>0.23791379493042425</v>
      </c>
      <c r="J21" s="77">
        <f t="shared" si="2"/>
        <v>2.6394187085857794</v>
      </c>
      <c r="K21" s="1"/>
      <c r="L21" s="1"/>
      <c r="M21" s="1"/>
      <c r="N21" s="1"/>
      <c r="O21" s="1"/>
      <c r="P21" s="1"/>
      <c r="Q21" s="1"/>
      <c r="R21" s="1"/>
    </row>
    <row r="22" spans="2:18" ht="15.75" customHeight="1">
      <c r="B22" s="79" t="s">
        <v>195</v>
      </c>
      <c r="C22" s="81" t="s">
        <v>27</v>
      </c>
      <c r="D22" s="82"/>
      <c r="E22" s="82"/>
      <c r="F22" s="82"/>
      <c r="G22" s="82"/>
      <c r="H22" s="65">
        <f t="shared" si="7"/>
        <v>0</v>
      </c>
      <c r="I22" s="65" t="str">
        <f t="shared" si="1"/>
        <v>NA</v>
      </c>
      <c r="J22" s="67" t="str">
        <f t="shared" si="2"/>
        <v>NA</v>
      </c>
      <c r="K22" s="1"/>
      <c r="L22" s="1"/>
      <c r="M22" s="1"/>
      <c r="N22" s="1"/>
      <c r="O22" s="1"/>
      <c r="P22" s="1"/>
      <c r="Q22" s="1"/>
      <c r="R22" s="1"/>
    </row>
    <row r="23" spans="2:18" ht="15.75" customHeight="1">
      <c r="B23" s="68">
        <v>2028</v>
      </c>
      <c r="C23" s="69" t="s">
        <v>27</v>
      </c>
      <c r="D23" s="62">
        <f>SUMIFS('Budget Filing Data'!$P$10:$P$314,'Budget Filing Data'!$G$10:$G$314,'1 Participant Bill Impacts'!$C23,'Budget Filing Data'!$B$10:$B$314,'1 Participant Bill Impacts'!$B23)</f>
        <v>2099616.6343</v>
      </c>
      <c r="E23" s="62">
        <f>SUMIFS('Budget Filing Data'!$R$10:$R$314,'Budget Filing Data'!$G$10:$G$314,'1 Participant Bill Impacts'!$C23,'Budget Filing Data'!$B$10:$B$314,'1 Participant Bill Impacts'!$B23)</f>
        <v>82039.004130000001</v>
      </c>
      <c r="F23" s="62">
        <f>SUMIFS('Budget Filing Data'!AT$10:AT$314,'Budget Filing Data'!$G$10:$G$314,'1 Participant Bill Impacts'!$C23,'Budget Filing Data'!$B$10:$B$314,'1 Participant Bill Impacts'!$B23)</f>
        <v>744371.29801393941</v>
      </c>
      <c r="G23" s="62">
        <f>SUMIFS('Budget Filing Data'!AU$10:AU$314,'Budget Filing Data'!$G$10:$G$314,'1 Participant Bill Impacts'!$C23,'Budget Filing Data'!$B$10:$B$314,'1 Participant Bill Impacts'!$B23)</f>
        <v>168847.7320690662</v>
      </c>
      <c r="H23" s="62">
        <f t="shared" si="7"/>
        <v>913219.03008300555</v>
      </c>
      <c r="I23" s="475">
        <f t="shared" si="1"/>
        <v>0.35452724361850396</v>
      </c>
      <c r="J23" s="71">
        <f t="shared" si="2"/>
        <v>2.058139708784227</v>
      </c>
      <c r="K23" s="1"/>
      <c r="L23" s="1"/>
      <c r="M23" s="1"/>
      <c r="N23" s="1"/>
      <c r="O23" s="1"/>
      <c r="P23" s="1"/>
      <c r="Q23" s="1"/>
      <c r="R23" s="1"/>
    </row>
    <row r="24" spans="2:18" ht="15.75" customHeight="1">
      <c r="B24" s="68">
        <v>2029</v>
      </c>
      <c r="C24" s="69" t="s">
        <v>27</v>
      </c>
      <c r="D24" s="62">
        <f>SUMIFS('Budget Filing Data'!$P$10:$P$314,'Budget Filing Data'!$G$10:$G$314,'1 Participant Bill Impacts'!$C24,'Budget Filing Data'!$B$10:$B$314,'1 Participant Bill Impacts'!$B24)</f>
        <v>8545935.7958000004</v>
      </c>
      <c r="E24" s="62">
        <f>SUMIFS('Budget Filing Data'!$R$10:$R$314,'Budget Filing Data'!$G$10:$G$314,'1 Participant Bill Impacts'!$C24,'Budget Filing Data'!$B$10:$B$314,'1 Participant Bill Impacts'!$B24)</f>
        <v>154294.64753000002</v>
      </c>
      <c r="F24" s="62">
        <f>SUMIFS('Budget Filing Data'!AT$10:AT$314,'Budget Filing Data'!$G$10:$G$314,'1 Participant Bill Impacts'!$C24,'Budget Filing Data'!$B$10:$B$314,'1 Participant Bill Impacts'!$B24)</f>
        <v>2419366.5026027355</v>
      </c>
      <c r="G24" s="62">
        <f>SUMIFS('Budget Filing Data'!AU$10:AU$314,'Budget Filing Data'!$G$10:$G$314,'1 Participant Bill Impacts'!$C24,'Budget Filing Data'!$B$10:$B$314,'1 Participant Bill Impacts'!$B24)</f>
        <v>259680.35757971424</v>
      </c>
      <c r="H24" s="62">
        <f t="shared" si="7"/>
        <v>2679046.8601824497</v>
      </c>
      <c r="I24" s="475">
        <f t="shared" si="1"/>
        <v>0.28310141339837369</v>
      </c>
      <c r="J24" s="71">
        <f t="shared" si="2"/>
        <v>1.6830159810256784</v>
      </c>
      <c r="K24" s="1"/>
      <c r="L24" s="1"/>
      <c r="M24" s="1"/>
      <c r="N24" s="1"/>
      <c r="O24" s="1"/>
      <c r="P24" s="1"/>
      <c r="Q24" s="1"/>
      <c r="R24" s="1"/>
    </row>
    <row r="25" spans="2:18" ht="15.75" customHeight="1">
      <c r="B25" s="68">
        <v>2030</v>
      </c>
      <c r="C25" s="69" t="s">
        <v>27</v>
      </c>
      <c r="D25" s="62">
        <f>SUMIFS('Budget Filing Data'!$P$10:$P$314,'Budget Filing Data'!$G$10:$G$314,'1 Participant Bill Impacts'!$C25,'Budget Filing Data'!$B$10:$B$314,'1 Participant Bill Impacts'!$B25)</f>
        <v>8446431.368999999</v>
      </c>
      <c r="E25" s="62">
        <f>SUMIFS('Budget Filing Data'!$R$10:$R$314,'Budget Filing Data'!$G$10:$G$314,'1 Participant Bill Impacts'!$C25,'Budget Filing Data'!$B$10:$B$314,'1 Participant Bill Impacts'!$B25)</f>
        <v>152947.36963</v>
      </c>
      <c r="F25" s="62">
        <f>SUMIFS('Budget Filing Data'!AT$10:AT$314,'Budget Filing Data'!$G$10:$G$314,'1 Participant Bill Impacts'!$C25,'Budget Filing Data'!$B$10:$B$314,'1 Participant Bill Impacts'!$B25)</f>
        <v>2405121.9827648713</v>
      </c>
      <c r="G25" s="62">
        <f>SUMIFS('Budget Filing Data'!AU$10:AU$314,'Budget Filing Data'!$G$10:$G$314,'1 Participant Bill Impacts'!$C25,'Budget Filing Data'!$B$10:$B$314,'1 Participant Bill Impacts'!$B25)</f>
        <v>267916.14787552005</v>
      </c>
      <c r="H25" s="62">
        <f t="shared" si="7"/>
        <v>2673038.1306403913</v>
      </c>
      <c r="I25" s="475">
        <f t="shared" si="1"/>
        <v>0.28475007700792127</v>
      </c>
      <c r="J25" s="71">
        <f t="shared" si="2"/>
        <v>1.7516884960077757</v>
      </c>
      <c r="K25" s="1"/>
      <c r="L25" s="1"/>
      <c r="M25" s="1"/>
      <c r="N25" s="1"/>
      <c r="O25" s="1"/>
      <c r="P25" s="1"/>
      <c r="Q25" s="1"/>
      <c r="R25" s="1"/>
    </row>
    <row r="26" spans="2:18" ht="15.75" customHeight="1">
      <c r="B26" s="68">
        <v>2031</v>
      </c>
      <c r="C26" s="69" t="s">
        <v>27</v>
      </c>
      <c r="D26" s="62">
        <f>SUMIFS('Budget Filing Data'!$P$10:$P$314,'Budget Filing Data'!$G$10:$G$314,'1 Participant Bill Impacts'!$C26,'Budget Filing Data'!$B$10:$B$314,'1 Participant Bill Impacts'!$B26)</f>
        <v>8658505.6679999996</v>
      </c>
      <c r="E26" s="62">
        <f>SUMIFS('Budget Filing Data'!$R$10:$R$314,'Budget Filing Data'!$G$10:$G$314,'1 Participant Bill Impacts'!$C26,'Budget Filing Data'!$B$10:$B$314,'1 Participant Bill Impacts'!$B26)</f>
        <v>172289.83038</v>
      </c>
      <c r="F26" s="62">
        <f>SUMIFS('Budget Filing Data'!AT$10:AT$314,'Budget Filing Data'!$G$10:$G$314,'1 Participant Bill Impacts'!$C26,'Budget Filing Data'!$B$10:$B$314,'1 Participant Bill Impacts'!$B26)</f>
        <v>2532030.5275072977</v>
      </c>
      <c r="G26" s="62">
        <f>SUMIFS('Budget Filing Data'!AU$10:AU$314,'Budget Filing Data'!$G$10:$G$314,'1 Participant Bill Impacts'!$C26,'Budget Filing Data'!$B$10:$B$314,'1 Participant Bill Impacts'!$B26)</f>
        <v>311105.92913252895</v>
      </c>
      <c r="H26" s="62">
        <f t="shared" si="7"/>
        <v>2843136.4566398268</v>
      </c>
      <c r="I26" s="476">
        <f t="shared" si="1"/>
        <v>0.29243273892689653</v>
      </c>
      <c r="J26" s="77">
        <f t="shared" si="2"/>
        <v>1.8057126671165566</v>
      </c>
      <c r="K26" s="1"/>
      <c r="L26" s="1"/>
      <c r="M26" s="1"/>
      <c r="N26" s="1"/>
      <c r="O26" s="1"/>
      <c r="P26" s="1"/>
      <c r="Q26" s="1"/>
      <c r="R26" s="1"/>
    </row>
    <row r="27" spans="2:18" ht="15.75" customHeight="1">
      <c r="B27" s="79" t="s">
        <v>195</v>
      </c>
      <c r="C27" s="81" t="s">
        <v>34</v>
      </c>
      <c r="D27" s="82"/>
      <c r="E27" s="82"/>
      <c r="F27" s="82"/>
      <c r="G27" s="82"/>
      <c r="H27" s="65">
        <f t="shared" si="7"/>
        <v>0</v>
      </c>
      <c r="I27" s="65" t="str">
        <f t="shared" si="1"/>
        <v>NA</v>
      </c>
      <c r="J27" s="67" t="str">
        <f t="shared" si="2"/>
        <v>NA</v>
      </c>
      <c r="K27" s="1"/>
      <c r="L27" s="1"/>
      <c r="M27" s="1"/>
      <c r="N27" s="1"/>
      <c r="O27" s="1"/>
      <c r="P27" s="1"/>
      <c r="Q27" s="1"/>
      <c r="R27" s="1"/>
    </row>
    <row r="28" spans="2:18" ht="15.75" customHeight="1">
      <c r="B28" s="68">
        <v>2028</v>
      </c>
      <c r="C28" s="69" t="s">
        <v>34</v>
      </c>
      <c r="D28" s="62">
        <f>SUMIFS('Budget Filing Data'!$P$10:$P$314,'Budget Filing Data'!$G$10:$G$314,'1 Participant Bill Impacts'!$C28,'Budget Filing Data'!$B$10:$B$314,'1 Participant Bill Impacts'!$B28)</f>
        <v>0</v>
      </c>
      <c r="E28" s="62">
        <f>SUMIFS('Budget Filing Data'!$R$10:$R$314,'Budget Filing Data'!$G$10:$G$314,'1 Participant Bill Impacts'!$C28,'Budget Filing Data'!$B$10:$B$314,'1 Participant Bill Impacts'!$B28)</f>
        <v>0</v>
      </c>
      <c r="F28" s="62">
        <f>SUMIFS('Budget Filing Data'!AT$10:AT$314,'Budget Filing Data'!$G$10:$G$314,'1 Participant Bill Impacts'!$C28,'Budget Filing Data'!$B$10:$B$314,'1 Participant Bill Impacts'!$B28)</f>
        <v>0</v>
      </c>
      <c r="G28" s="62">
        <f>SUMIFS('Budget Filing Data'!AU$10:AU$314,'Budget Filing Data'!$G$10:$G$314,'1 Participant Bill Impacts'!$C28,'Budget Filing Data'!$B$10:$B$314,'1 Participant Bill Impacts'!$B28)</f>
        <v>0</v>
      </c>
      <c r="H28" s="62">
        <f t="shared" si="7"/>
        <v>0</v>
      </c>
      <c r="I28" s="475" t="str">
        <f t="shared" si="1"/>
        <v>NA</v>
      </c>
      <c r="J28" s="71" t="str">
        <f t="shared" si="2"/>
        <v>NA</v>
      </c>
      <c r="K28" s="1"/>
      <c r="L28" s="1"/>
      <c r="M28" s="1"/>
      <c r="N28" s="1"/>
      <c r="O28" s="1"/>
      <c r="P28" s="1"/>
      <c r="Q28" s="1"/>
      <c r="R28" s="1"/>
    </row>
    <row r="29" spans="2:18" ht="15.75" customHeight="1">
      <c r="B29" s="68">
        <v>2029</v>
      </c>
      <c r="C29" s="69" t="s">
        <v>34</v>
      </c>
      <c r="D29" s="62">
        <f>SUMIFS('Budget Filing Data'!$P$10:$P$314,'Budget Filing Data'!$G$10:$G$314,'1 Participant Bill Impacts'!$C29,'Budget Filing Data'!$B$10:$B$314,'1 Participant Bill Impacts'!$B29)</f>
        <v>0</v>
      </c>
      <c r="E29" s="62">
        <f>SUMIFS('Budget Filing Data'!$R$10:$R$314,'Budget Filing Data'!$G$10:$G$314,'1 Participant Bill Impacts'!$C29,'Budget Filing Data'!$B$10:$B$314,'1 Participant Bill Impacts'!$B29)</f>
        <v>0</v>
      </c>
      <c r="F29" s="62">
        <f>SUMIFS('Budget Filing Data'!AT$10:AT$314,'Budget Filing Data'!$G$10:$G$314,'1 Participant Bill Impacts'!$C29,'Budget Filing Data'!$B$10:$B$314,'1 Participant Bill Impacts'!$B29)</f>
        <v>0</v>
      </c>
      <c r="G29" s="62">
        <f>SUMIFS('Budget Filing Data'!AU$10:AU$314,'Budget Filing Data'!$G$10:$G$314,'1 Participant Bill Impacts'!$C29,'Budget Filing Data'!$B$10:$B$314,'1 Participant Bill Impacts'!$B29)</f>
        <v>0</v>
      </c>
      <c r="H29" s="62">
        <f t="shared" si="7"/>
        <v>0</v>
      </c>
      <c r="I29" s="475" t="str">
        <f t="shared" si="1"/>
        <v>NA</v>
      </c>
      <c r="J29" s="71" t="str">
        <f t="shared" si="2"/>
        <v>NA</v>
      </c>
      <c r="K29" s="1"/>
      <c r="L29" s="1"/>
      <c r="M29" s="1"/>
      <c r="N29" s="1"/>
      <c r="O29" s="1"/>
      <c r="P29" s="1"/>
      <c r="Q29" s="1"/>
      <c r="R29" s="1"/>
    </row>
    <row r="30" spans="2:18" ht="15.75" customHeight="1">
      <c r="B30" s="68">
        <v>2030</v>
      </c>
      <c r="C30" s="69" t="s">
        <v>34</v>
      </c>
      <c r="D30" s="62">
        <f>SUMIFS('Budget Filing Data'!$P$10:$P$314,'Budget Filing Data'!$G$10:$G$314,'1 Participant Bill Impacts'!$C30,'Budget Filing Data'!$B$10:$B$314,'1 Participant Bill Impacts'!$B30)</f>
        <v>0</v>
      </c>
      <c r="E30" s="62">
        <f>SUMIFS('Budget Filing Data'!$R$10:$R$314,'Budget Filing Data'!$G$10:$G$314,'1 Participant Bill Impacts'!$C30,'Budget Filing Data'!$B$10:$B$314,'1 Participant Bill Impacts'!$B30)</f>
        <v>0</v>
      </c>
      <c r="F30" s="62">
        <f>SUMIFS('Budget Filing Data'!AT$10:AT$314,'Budget Filing Data'!$G$10:$G$314,'1 Participant Bill Impacts'!$C30,'Budget Filing Data'!$B$10:$B$314,'1 Participant Bill Impacts'!$B30)</f>
        <v>0</v>
      </c>
      <c r="G30" s="62">
        <f>SUMIFS('Budget Filing Data'!AU$10:AU$314,'Budget Filing Data'!$G$10:$G$314,'1 Participant Bill Impacts'!$C30,'Budget Filing Data'!$B$10:$B$314,'1 Participant Bill Impacts'!$B30)</f>
        <v>0</v>
      </c>
      <c r="H30" s="62">
        <f t="shared" si="7"/>
        <v>0</v>
      </c>
      <c r="I30" s="475" t="str">
        <f t="shared" si="1"/>
        <v>NA</v>
      </c>
      <c r="J30" s="71" t="str">
        <f t="shared" si="2"/>
        <v>NA</v>
      </c>
      <c r="K30" s="1"/>
      <c r="L30" s="1"/>
      <c r="M30" s="1"/>
      <c r="N30" s="1"/>
      <c r="O30" s="1"/>
      <c r="P30" s="1"/>
      <c r="Q30" s="1"/>
      <c r="R30" s="1"/>
    </row>
    <row r="31" spans="2:18" ht="15.75" customHeight="1">
      <c r="B31" s="68">
        <v>2031</v>
      </c>
      <c r="C31" s="69" t="s">
        <v>34</v>
      </c>
      <c r="D31" s="62">
        <f>SUMIFS('Budget Filing Data'!$P$10:$P$314,'Budget Filing Data'!$G$10:$G$314,'1 Participant Bill Impacts'!$C31,'Budget Filing Data'!$B$10:$B$314,'1 Participant Bill Impacts'!$B31)</f>
        <v>0</v>
      </c>
      <c r="E31" s="62">
        <f>SUMIFS('Budget Filing Data'!$R$10:$R$314,'Budget Filing Data'!$G$10:$G$314,'1 Participant Bill Impacts'!$C31,'Budget Filing Data'!$B$10:$B$314,'1 Participant Bill Impacts'!$B31)</f>
        <v>0</v>
      </c>
      <c r="F31" s="62">
        <f>SUMIFS('Budget Filing Data'!AT$10:AT$314,'Budget Filing Data'!$G$10:$G$314,'1 Participant Bill Impacts'!$C31,'Budget Filing Data'!$B$10:$B$314,'1 Participant Bill Impacts'!$B31)</f>
        <v>0</v>
      </c>
      <c r="G31" s="62">
        <f>SUMIFS('Budget Filing Data'!AU$10:AU$314,'Budget Filing Data'!$G$10:$G$314,'1 Participant Bill Impacts'!$C31,'Budget Filing Data'!$B$10:$B$314,'1 Participant Bill Impacts'!$B31)</f>
        <v>0</v>
      </c>
      <c r="H31" s="62">
        <f t="shared" si="7"/>
        <v>0</v>
      </c>
      <c r="I31" s="476" t="str">
        <f t="shared" si="1"/>
        <v>NA</v>
      </c>
      <c r="J31" s="77" t="str">
        <f t="shared" si="2"/>
        <v>NA</v>
      </c>
      <c r="K31" s="1"/>
      <c r="L31" s="1"/>
      <c r="M31" s="1"/>
      <c r="N31" s="1"/>
      <c r="O31" s="1"/>
      <c r="P31" s="1"/>
      <c r="Q31" s="1"/>
      <c r="R31" s="1"/>
    </row>
    <row r="32" spans="2:18" ht="15.75" customHeight="1">
      <c r="B32" s="79" t="s">
        <v>195</v>
      </c>
      <c r="C32" s="81" t="s">
        <v>40</v>
      </c>
      <c r="D32" s="82"/>
      <c r="E32" s="82"/>
      <c r="F32" s="82"/>
      <c r="G32" s="82"/>
      <c r="H32" s="65">
        <f t="shared" si="7"/>
        <v>0</v>
      </c>
      <c r="I32" s="65" t="str">
        <f t="shared" si="1"/>
        <v>NA</v>
      </c>
      <c r="J32" s="67" t="str">
        <f t="shared" si="2"/>
        <v>NA</v>
      </c>
      <c r="K32" s="1"/>
      <c r="L32" s="1"/>
      <c r="M32" s="1"/>
      <c r="N32" s="1"/>
      <c r="O32" s="1"/>
      <c r="P32" s="1"/>
      <c r="Q32" s="1"/>
      <c r="R32" s="1"/>
    </row>
    <row r="33" spans="2:18" ht="15.75" customHeight="1">
      <c r="B33" s="68">
        <v>2028</v>
      </c>
      <c r="C33" s="69" t="s">
        <v>40</v>
      </c>
      <c r="D33" s="62">
        <f>SUMIFS('Budget Filing Data'!$P$10:$P$314,'Budget Filing Data'!$G$10:$G$314,'1 Participant Bill Impacts'!$C33,'Budget Filing Data'!$B$10:$B$314,'1 Participant Bill Impacts'!$B33)</f>
        <v>0</v>
      </c>
      <c r="E33" s="62">
        <f>SUMIFS('Budget Filing Data'!$R$10:$R$314,'Budget Filing Data'!$G$10:$G$314,'1 Participant Bill Impacts'!$C33,'Budget Filing Data'!$B$10:$B$314,'1 Participant Bill Impacts'!$B33)</f>
        <v>0</v>
      </c>
      <c r="F33" s="62">
        <f>SUMIFS('Budget Filing Data'!AT$10:AT$314,'Budget Filing Data'!$G$10:$G$314,'1 Participant Bill Impacts'!$C33,'Budget Filing Data'!$B$10:$B$314,'1 Participant Bill Impacts'!$B33)</f>
        <v>0</v>
      </c>
      <c r="G33" s="62">
        <f>SUMIFS('Budget Filing Data'!AU$10:AU$314,'Budget Filing Data'!$G$10:$G$314,'1 Participant Bill Impacts'!$C33,'Budget Filing Data'!$B$10:$B$314,'1 Participant Bill Impacts'!$B33)</f>
        <v>0</v>
      </c>
      <c r="H33" s="62">
        <f t="shared" si="7"/>
        <v>0</v>
      </c>
      <c r="I33" s="475" t="str">
        <f t="shared" si="1"/>
        <v>NA</v>
      </c>
      <c r="J33" s="71" t="str">
        <f t="shared" si="2"/>
        <v>NA</v>
      </c>
      <c r="K33" s="1"/>
      <c r="L33" s="1"/>
      <c r="M33" s="1"/>
      <c r="N33" s="1"/>
      <c r="O33" s="1"/>
      <c r="P33" s="1"/>
      <c r="Q33" s="1"/>
      <c r="R33" s="1"/>
    </row>
    <row r="34" spans="2:18" ht="15.75" customHeight="1">
      <c r="B34" s="68">
        <v>2029</v>
      </c>
      <c r="C34" s="69" t="s">
        <v>40</v>
      </c>
      <c r="D34" s="62">
        <f>SUMIFS('Budget Filing Data'!$P$10:$P$314,'Budget Filing Data'!$G$10:$G$314,'1 Participant Bill Impacts'!$C34,'Budget Filing Data'!$B$10:$B$314,'1 Participant Bill Impacts'!$B34)</f>
        <v>0</v>
      </c>
      <c r="E34" s="62">
        <f>SUMIFS('Budget Filing Data'!$R$10:$R$314,'Budget Filing Data'!$G$10:$G$314,'1 Participant Bill Impacts'!$C34,'Budget Filing Data'!$B$10:$B$314,'1 Participant Bill Impacts'!$B34)</f>
        <v>0</v>
      </c>
      <c r="F34" s="62">
        <f>SUMIFS('Budget Filing Data'!AT$10:AT$314,'Budget Filing Data'!$G$10:$G$314,'1 Participant Bill Impacts'!$C34,'Budget Filing Data'!$B$10:$B$314,'1 Participant Bill Impacts'!$B34)</f>
        <v>0</v>
      </c>
      <c r="G34" s="62">
        <f>SUMIFS('Budget Filing Data'!AU$10:AU$314,'Budget Filing Data'!$G$10:$G$314,'1 Participant Bill Impacts'!$C34,'Budget Filing Data'!$B$10:$B$314,'1 Participant Bill Impacts'!$B34)</f>
        <v>0</v>
      </c>
      <c r="H34" s="62">
        <f t="shared" si="7"/>
        <v>0</v>
      </c>
      <c r="I34" s="475" t="str">
        <f t="shared" si="1"/>
        <v>NA</v>
      </c>
      <c r="J34" s="71" t="str">
        <f t="shared" si="2"/>
        <v>NA</v>
      </c>
      <c r="K34" s="1"/>
      <c r="L34" s="1"/>
      <c r="M34" s="1"/>
      <c r="N34" s="1"/>
      <c r="O34" s="1"/>
      <c r="P34" s="1"/>
      <c r="Q34" s="1"/>
      <c r="R34" s="1"/>
    </row>
    <row r="35" spans="2:18" ht="15.75" customHeight="1">
      <c r="B35" s="68">
        <v>2030</v>
      </c>
      <c r="C35" s="69" t="s">
        <v>40</v>
      </c>
      <c r="D35" s="62">
        <f>SUMIFS('Budget Filing Data'!$P$10:$P$314,'Budget Filing Data'!$G$10:$G$314,'1 Participant Bill Impacts'!$C35,'Budget Filing Data'!$B$10:$B$314,'1 Participant Bill Impacts'!$B35)</f>
        <v>0</v>
      </c>
      <c r="E35" s="62">
        <f>SUMIFS('Budget Filing Data'!$R$10:$R$314,'Budget Filing Data'!$G$10:$G$314,'1 Participant Bill Impacts'!$C35,'Budget Filing Data'!$B$10:$B$314,'1 Participant Bill Impacts'!$B35)</f>
        <v>0</v>
      </c>
      <c r="F35" s="62">
        <f>SUMIFS('Budget Filing Data'!AT$10:AT$314,'Budget Filing Data'!$G$10:$G$314,'1 Participant Bill Impacts'!$C35,'Budget Filing Data'!$B$10:$B$314,'1 Participant Bill Impacts'!$B35)</f>
        <v>0</v>
      </c>
      <c r="G35" s="62">
        <f>SUMIFS('Budget Filing Data'!AU$10:AU$314,'Budget Filing Data'!$G$10:$G$314,'1 Participant Bill Impacts'!$C35,'Budget Filing Data'!$B$10:$B$314,'1 Participant Bill Impacts'!$B35)</f>
        <v>0</v>
      </c>
      <c r="H35" s="62">
        <f t="shared" si="7"/>
        <v>0</v>
      </c>
      <c r="I35" s="475" t="str">
        <f t="shared" si="1"/>
        <v>NA</v>
      </c>
      <c r="J35" s="71" t="str">
        <f t="shared" si="2"/>
        <v>NA</v>
      </c>
      <c r="K35" s="1"/>
      <c r="L35" s="1"/>
      <c r="M35" s="1"/>
      <c r="N35" s="1"/>
      <c r="O35" s="1"/>
      <c r="P35" s="1"/>
      <c r="Q35" s="1"/>
      <c r="R35" s="1"/>
    </row>
    <row r="36" spans="2:18" ht="15.75" customHeight="1">
      <c r="B36" s="68">
        <v>2031</v>
      </c>
      <c r="C36" s="69" t="s">
        <v>40</v>
      </c>
      <c r="D36" s="62">
        <f>SUMIFS('Budget Filing Data'!$P$10:$P$314,'Budget Filing Data'!$G$10:$G$314,'1 Participant Bill Impacts'!$C36,'Budget Filing Data'!$B$10:$B$314,'1 Participant Bill Impacts'!$B36)</f>
        <v>0</v>
      </c>
      <c r="E36" s="62">
        <f>SUMIFS('Budget Filing Data'!$R$10:$R$314,'Budget Filing Data'!$G$10:$G$314,'1 Participant Bill Impacts'!$C36,'Budget Filing Data'!$B$10:$B$314,'1 Participant Bill Impacts'!$B36)</f>
        <v>0</v>
      </c>
      <c r="F36" s="62">
        <f>SUMIFS('Budget Filing Data'!AT$10:AT$314,'Budget Filing Data'!$G$10:$G$314,'1 Participant Bill Impacts'!$C36,'Budget Filing Data'!$B$10:$B$314,'1 Participant Bill Impacts'!$B36)</f>
        <v>0</v>
      </c>
      <c r="G36" s="62">
        <f>SUMIFS('Budget Filing Data'!AU$10:AU$314,'Budget Filing Data'!$G$10:$G$314,'1 Participant Bill Impacts'!$C36,'Budget Filing Data'!$B$10:$B$314,'1 Participant Bill Impacts'!$B36)</f>
        <v>0</v>
      </c>
      <c r="H36" s="62">
        <f t="shared" si="7"/>
        <v>0</v>
      </c>
      <c r="I36" s="476" t="str">
        <f t="shared" si="1"/>
        <v>NA</v>
      </c>
      <c r="J36" s="77" t="str">
        <f t="shared" si="2"/>
        <v>NA</v>
      </c>
      <c r="K36" s="1"/>
      <c r="L36" s="1"/>
      <c r="M36" s="1"/>
      <c r="N36" s="1"/>
      <c r="O36" s="1"/>
      <c r="P36" s="1"/>
      <c r="Q36" s="1"/>
      <c r="R36" s="1"/>
    </row>
    <row r="37" spans="2:18" ht="15.75" customHeight="1">
      <c r="B37" s="79" t="s">
        <v>195</v>
      </c>
      <c r="C37" s="81" t="s">
        <v>46</v>
      </c>
      <c r="D37" s="82"/>
      <c r="E37" s="82"/>
      <c r="F37" s="82"/>
      <c r="G37" s="82"/>
      <c r="H37" s="65">
        <f t="shared" si="7"/>
        <v>0</v>
      </c>
      <c r="I37" s="65" t="str">
        <f t="shared" si="1"/>
        <v>NA</v>
      </c>
      <c r="J37" s="67" t="str">
        <f t="shared" si="2"/>
        <v>NA</v>
      </c>
      <c r="K37" s="1"/>
      <c r="L37" s="1"/>
      <c r="M37" s="1"/>
      <c r="N37" s="1"/>
      <c r="O37" s="1"/>
      <c r="P37" s="1"/>
      <c r="Q37" s="1"/>
      <c r="R37" s="1"/>
    </row>
    <row r="38" spans="2:18" ht="15.75" customHeight="1">
      <c r="B38" s="68">
        <v>2028</v>
      </c>
      <c r="C38" s="69" t="s">
        <v>46</v>
      </c>
      <c r="D38" s="62">
        <f>SUMIFS('Budget Filing Data'!$P$10:$P$314,'Budget Filing Data'!$G$10:$G$314,'1 Participant Bill Impacts'!$C38,'Budget Filing Data'!$B$10:$B$314,'1 Participant Bill Impacts'!$B38)</f>
        <v>0</v>
      </c>
      <c r="E38" s="62">
        <f>SUMIFS('Budget Filing Data'!$R$10:$R$314,'Budget Filing Data'!$G$10:$G$314,'1 Participant Bill Impacts'!$C38,'Budget Filing Data'!$B$10:$B$314,'1 Participant Bill Impacts'!$B38)</f>
        <v>0</v>
      </c>
      <c r="F38" s="62">
        <f>SUMIFS('Budget Filing Data'!AT$10:AT$314,'Budget Filing Data'!$G$10:$G$314,'1 Participant Bill Impacts'!$C38,'Budget Filing Data'!$B$10:$B$314,'1 Participant Bill Impacts'!$B38)</f>
        <v>0</v>
      </c>
      <c r="G38" s="62">
        <f>SUMIFS('Budget Filing Data'!AU$10:AU$314,'Budget Filing Data'!$G$10:$G$314,'1 Participant Bill Impacts'!$C38,'Budget Filing Data'!$B$10:$B$314,'1 Participant Bill Impacts'!$B38)</f>
        <v>0</v>
      </c>
      <c r="H38" s="62">
        <f t="shared" si="7"/>
        <v>0</v>
      </c>
      <c r="I38" s="475" t="str">
        <f t="shared" si="1"/>
        <v>NA</v>
      </c>
      <c r="J38" s="71" t="str">
        <f t="shared" si="2"/>
        <v>NA</v>
      </c>
      <c r="K38" s="1"/>
      <c r="L38" s="1"/>
      <c r="M38" s="1"/>
      <c r="N38" s="1"/>
      <c r="O38" s="1"/>
      <c r="P38" s="1"/>
      <c r="Q38" s="1"/>
      <c r="R38" s="1"/>
    </row>
    <row r="39" spans="2:18" ht="15.75" customHeight="1">
      <c r="B39" s="68">
        <v>2029</v>
      </c>
      <c r="C39" s="69" t="s">
        <v>46</v>
      </c>
      <c r="D39" s="62">
        <f>SUMIFS('Budget Filing Data'!$P$10:$P$314,'Budget Filing Data'!$G$10:$G$314,'1 Participant Bill Impacts'!$C39,'Budget Filing Data'!$B$10:$B$314,'1 Participant Bill Impacts'!$B39)</f>
        <v>0</v>
      </c>
      <c r="E39" s="62">
        <f>SUMIFS('Budget Filing Data'!$R$10:$R$314,'Budget Filing Data'!$G$10:$G$314,'1 Participant Bill Impacts'!$C39,'Budget Filing Data'!$B$10:$B$314,'1 Participant Bill Impacts'!$B39)</f>
        <v>0</v>
      </c>
      <c r="F39" s="62">
        <f>SUMIFS('Budget Filing Data'!AT$10:AT$314,'Budget Filing Data'!$G$10:$G$314,'1 Participant Bill Impacts'!$C39,'Budget Filing Data'!$B$10:$B$314,'1 Participant Bill Impacts'!$B39)</f>
        <v>0</v>
      </c>
      <c r="G39" s="62">
        <f>SUMIFS('Budget Filing Data'!AU$10:AU$314,'Budget Filing Data'!$G$10:$G$314,'1 Participant Bill Impacts'!$C39,'Budget Filing Data'!$B$10:$B$314,'1 Participant Bill Impacts'!$B39)</f>
        <v>0</v>
      </c>
      <c r="H39" s="62">
        <f t="shared" si="7"/>
        <v>0</v>
      </c>
      <c r="I39" s="475" t="str">
        <f t="shared" si="1"/>
        <v>NA</v>
      </c>
      <c r="J39" s="71" t="str">
        <f t="shared" si="2"/>
        <v>NA</v>
      </c>
      <c r="K39" s="1"/>
      <c r="L39" s="1"/>
      <c r="M39" s="1"/>
      <c r="N39" s="1"/>
      <c r="O39" s="1"/>
      <c r="P39" s="1"/>
      <c r="Q39" s="1"/>
      <c r="R39" s="1"/>
    </row>
    <row r="40" spans="2:18" ht="15.75" customHeight="1">
      <c r="B40" s="68">
        <v>2030</v>
      </c>
      <c r="C40" s="69" t="s">
        <v>46</v>
      </c>
      <c r="D40" s="62">
        <f>SUMIFS('Budget Filing Data'!$P$10:$P$314,'Budget Filing Data'!$G$10:$G$314,'1 Participant Bill Impacts'!$C40,'Budget Filing Data'!$B$10:$B$314,'1 Participant Bill Impacts'!$B40)</f>
        <v>0</v>
      </c>
      <c r="E40" s="62">
        <f>SUMIFS('Budget Filing Data'!$R$10:$R$314,'Budget Filing Data'!$G$10:$G$314,'1 Participant Bill Impacts'!$C40,'Budget Filing Data'!$B$10:$B$314,'1 Participant Bill Impacts'!$B40)</f>
        <v>0</v>
      </c>
      <c r="F40" s="62">
        <f>SUMIFS('Budget Filing Data'!AT$10:AT$314,'Budget Filing Data'!$G$10:$G$314,'1 Participant Bill Impacts'!$C40,'Budget Filing Data'!$B$10:$B$314,'1 Participant Bill Impacts'!$B40)</f>
        <v>0</v>
      </c>
      <c r="G40" s="62">
        <f>SUMIFS('Budget Filing Data'!AU$10:AU$314,'Budget Filing Data'!$G$10:$G$314,'1 Participant Bill Impacts'!$C40,'Budget Filing Data'!$B$10:$B$314,'1 Participant Bill Impacts'!$B40)</f>
        <v>0</v>
      </c>
      <c r="H40" s="62">
        <f t="shared" si="7"/>
        <v>0</v>
      </c>
      <c r="I40" s="475" t="str">
        <f t="shared" si="1"/>
        <v>NA</v>
      </c>
      <c r="J40" s="71" t="str">
        <f t="shared" si="2"/>
        <v>NA</v>
      </c>
      <c r="K40" s="1"/>
      <c r="L40" s="1"/>
      <c r="M40" s="1"/>
      <c r="N40" s="1"/>
      <c r="O40" s="1"/>
      <c r="P40" s="1"/>
      <c r="Q40" s="1"/>
      <c r="R40" s="1"/>
    </row>
    <row r="41" spans="2:18" ht="15.75" customHeight="1">
      <c r="B41" s="68">
        <v>2031</v>
      </c>
      <c r="C41" s="69" t="s">
        <v>46</v>
      </c>
      <c r="D41" s="62">
        <f>SUMIFS('Budget Filing Data'!$P$10:$P$314,'Budget Filing Data'!$G$10:$G$314,'1 Participant Bill Impacts'!$C41,'Budget Filing Data'!$B$10:$B$314,'1 Participant Bill Impacts'!$B41)</f>
        <v>0</v>
      </c>
      <c r="E41" s="62">
        <f>SUMIFS('Budget Filing Data'!$R$10:$R$314,'Budget Filing Data'!$G$10:$G$314,'1 Participant Bill Impacts'!$C41,'Budget Filing Data'!$B$10:$B$314,'1 Participant Bill Impacts'!$B41)</f>
        <v>0</v>
      </c>
      <c r="F41" s="62">
        <f>SUMIFS('Budget Filing Data'!AT$10:AT$314,'Budget Filing Data'!$G$10:$G$314,'1 Participant Bill Impacts'!$C41,'Budget Filing Data'!$B$10:$B$314,'1 Participant Bill Impacts'!$B41)</f>
        <v>0</v>
      </c>
      <c r="G41" s="62">
        <f>SUMIFS('Budget Filing Data'!AU$10:AU$314,'Budget Filing Data'!$G$10:$G$314,'1 Participant Bill Impacts'!$C41,'Budget Filing Data'!$B$10:$B$314,'1 Participant Bill Impacts'!$B41)</f>
        <v>0</v>
      </c>
      <c r="H41" s="62">
        <f t="shared" si="7"/>
        <v>0</v>
      </c>
      <c r="I41" s="476" t="str">
        <f t="shared" si="1"/>
        <v>NA</v>
      </c>
      <c r="J41" s="77" t="str">
        <f t="shared" si="2"/>
        <v>NA</v>
      </c>
      <c r="K41" s="1"/>
      <c r="L41" s="1"/>
      <c r="M41" s="1"/>
      <c r="N41" s="1"/>
      <c r="O41" s="1"/>
      <c r="P41" s="1"/>
      <c r="Q41" s="1"/>
      <c r="R41" s="1"/>
    </row>
    <row r="42" spans="2:18" ht="15.75" customHeight="1">
      <c r="B42" s="79" t="s">
        <v>195</v>
      </c>
      <c r="C42" s="81" t="s">
        <v>51</v>
      </c>
      <c r="D42" s="82"/>
      <c r="E42" s="82"/>
      <c r="F42" s="82"/>
      <c r="G42" s="82"/>
      <c r="H42" s="65">
        <f t="shared" si="7"/>
        <v>0</v>
      </c>
      <c r="I42" s="65" t="str">
        <f t="shared" si="1"/>
        <v>NA</v>
      </c>
      <c r="J42" s="67" t="str">
        <f t="shared" si="2"/>
        <v>NA</v>
      </c>
      <c r="K42" s="1"/>
      <c r="L42" s="1"/>
      <c r="M42" s="1"/>
      <c r="N42" s="1"/>
      <c r="O42" s="1"/>
      <c r="P42" s="1"/>
      <c r="Q42" s="1"/>
      <c r="R42" s="1"/>
    </row>
    <row r="43" spans="2:18" ht="15.75" customHeight="1">
      <c r="B43" s="68">
        <v>2028</v>
      </c>
      <c r="C43" s="69" t="s">
        <v>51</v>
      </c>
      <c r="D43" s="62">
        <f>SUMIFS('Budget Filing Data'!$P$10:$P$314,'Budget Filing Data'!$G$10:$G$314,'1 Participant Bill Impacts'!$C43,'Budget Filing Data'!$B$10:$B$314,'1 Participant Bill Impacts'!$B43)</f>
        <v>0</v>
      </c>
      <c r="E43" s="62">
        <f>SUMIFS('Budget Filing Data'!$R$10:$R$314,'Budget Filing Data'!$G$10:$G$314,'1 Participant Bill Impacts'!$C43,'Budget Filing Data'!$B$10:$B$314,'1 Participant Bill Impacts'!$B43)</f>
        <v>0</v>
      </c>
      <c r="F43" s="62">
        <f>SUMIFS('Budget Filing Data'!AT$10:AT$314,'Budget Filing Data'!$G$10:$G$314,'1 Participant Bill Impacts'!$C43,'Budget Filing Data'!$B$10:$B$314,'1 Participant Bill Impacts'!$B43)</f>
        <v>0</v>
      </c>
      <c r="G43" s="62">
        <f>SUMIFS('Budget Filing Data'!AU$10:AU$314,'Budget Filing Data'!$G$10:$G$314,'1 Participant Bill Impacts'!$C43,'Budget Filing Data'!$B$10:$B$314,'1 Participant Bill Impacts'!$B43)</f>
        <v>0</v>
      </c>
      <c r="H43" s="62">
        <f t="shared" si="7"/>
        <v>0</v>
      </c>
      <c r="I43" s="475" t="str">
        <f t="shared" si="1"/>
        <v>NA</v>
      </c>
      <c r="J43" s="71" t="str">
        <f t="shared" si="2"/>
        <v>NA</v>
      </c>
      <c r="K43" s="1"/>
      <c r="L43" s="1"/>
      <c r="M43" s="1"/>
      <c r="N43" s="1"/>
      <c r="O43" s="1"/>
      <c r="P43" s="1"/>
      <c r="Q43" s="1"/>
      <c r="R43" s="1"/>
    </row>
    <row r="44" spans="2:18" ht="15.75" customHeight="1">
      <c r="B44" s="68">
        <v>2029</v>
      </c>
      <c r="C44" s="69" t="s">
        <v>51</v>
      </c>
      <c r="D44" s="62">
        <f>SUMIFS('Budget Filing Data'!$P$10:$P$314,'Budget Filing Data'!$G$10:$G$314,'1 Participant Bill Impacts'!$C44,'Budget Filing Data'!$B$10:$B$314,'1 Participant Bill Impacts'!$B44)</f>
        <v>0</v>
      </c>
      <c r="E44" s="62">
        <f>SUMIFS('Budget Filing Data'!$R$10:$R$314,'Budget Filing Data'!$G$10:$G$314,'1 Participant Bill Impacts'!$C44,'Budget Filing Data'!$B$10:$B$314,'1 Participant Bill Impacts'!$B44)</f>
        <v>0</v>
      </c>
      <c r="F44" s="62">
        <f>SUMIFS('Budget Filing Data'!AT$10:AT$314,'Budget Filing Data'!$G$10:$G$314,'1 Participant Bill Impacts'!$C44,'Budget Filing Data'!$B$10:$B$314,'1 Participant Bill Impacts'!$B44)</f>
        <v>0</v>
      </c>
      <c r="G44" s="62">
        <f>SUMIFS('Budget Filing Data'!AU$10:AU$314,'Budget Filing Data'!$G$10:$G$314,'1 Participant Bill Impacts'!$C44,'Budget Filing Data'!$B$10:$B$314,'1 Participant Bill Impacts'!$B44)</f>
        <v>0</v>
      </c>
      <c r="H44" s="62">
        <f t="shared" si="7"/>
        <v>0</v>
      </c>
      <c r="I44" s="475" t="str">
        <f t="shared" si="1"/>
        <v>NA</v>
      </c>
      <c r="J44" s="71" t="str">
        <f t="shared" si="2"/>
        <v>NA</v>
      </c>
      <c r="K44" s="1"/>
      <c r="L44" s="1"/>
      <c r="M44" s="1"/>
      <c r="N44" s="1"/>
      <c r="O44" s="1"/>
      <c r="P44" s="1"/>
      <c r="Q44" s="1"/>
      <c r="R44" s="1"/>
    </row>
    <row r="45" spans="2:18" ht="15.75" customHeight="1">
      <c r="B45" s="68">
        <v>2030</v>
      </c>
      <c r="C45" s="69" t="s">
        <v>51</v>
      </c>
      <c r="D45" s="62">
        <f>SUMIFS('Budget Filing Data'!$P$10:$P$314,'Budget Filing Data'!$G$10:$G$314,'1 Participant Bill Impacts'!$C45,'Budget Filing Data'!$B$10:$B$314,'1 Participant Bill Impacts'!$B45)</f>
        <v>0</v>
      </c>
      <c r="E45" s="62">
        <f>SUMIFS('Budget Filing Data'!$R$10:$R$314,'Budget Filing Data'!$G$10:$G$314,'1 Participant Bill Impacts'!$C45,'Budget Filing Data'!$B$10:$B$314,'1 Participant Bill Impacts'!$B45)</f>
        <v>0</v>
      </c>
      <c r="F45" s="62">
        <f>SUMIFS('Budget Filing Data'!AT$10:AT$314,'Budget Filing Data'!$G$10:$G$314,'1 Participant Bill Impacts'!$C45,'Budget Filing Data'!$B$10:$B$314,'1 Participant Bill Impacts'!$B45)</f>
        <v>0</v>
      </c>
      <c r="G45" s="62">
        <f>SUMIFS('Budget Filing Data'!AU$10:AU$314,'Budget Filing Data'!$G$10:$G$314,'1 Participant Bill Impacts'!$C45,'Budget Filing Data'!$B$10:$B$314,'1 Participant Bill Impacts'!$B45)</f>
        <v>0</v>
      </c>
      <c r="H45" s="62">
        <f t="shared" si="7"/>
        <v>0</v>
      </c>
      <c r="I45" s="475" t="str">
        <f t="shared" si="1"/>
        <v>NA</v>
      </c>
      <c r="J45" s="71" t="str">
        <f t="shared" si="2"/>
        <v>NA</v>
      </c>
      <c r="K45" s="1"/>
      <c r="L45" s="1"/>
      <c r="M45" s="1"/>
      <c r="N45" s="1"/>
      <c r="O45" s="1"/>
      <c r="P45" s="1"/>
      <c r="Q45" s="1"/>
      <c r="R45" s="1"/>
    </row>
    <row r="46" spans="2:18" ht="15.75" customHeight="1">
      <c r="B46" s="68">
        <v>2031</v>
      </c>
      <c r="C46" s="69" t="s">
        <v>51</v>
      </c>
      <c r="D46" s="62">
        <f>SUMIFS('Budget Filing Data'!$P$10:$P$314,'Budget Filing Data'!$G$10:$G$314,'1 Participant Bill Impacts'!$C46,'Budget Filing Data'!$B$10:$B$314,'1 Participant Bill Impacts'!$B46)</f>
        <v>0</v>
      </c>
      <c r="E46" s="62">
        <f>SUMIFS('Budget Filing Data'!$R$10:$R$314,'Budget Filing Data'!$G$10:$G$314,'1 Participant Bill Impacts'!$C46,'Budget Filing Data'!$B$10:$B$314,'1 Participant Bill Impacts'!$B46)</f>
        <v>0</v>
      </c>
      <c r="F46" s="62">
        <f>SUMIFS('Budget Filing Data'!AT$10:AT$314,'Budget Filing Data'!$G$10:$G$314,'1 Participant Bill Impacts'!$C46,'Budget Filing Data'!$B$10:$B$314,'1 Participant Bill Impacts'!$B46)</f>
        <v>0</v>
      </c>
      <c r="G46" s="62">
        <f>SUMIFS('Budget Filing Data'!AU$10:AU$314,'Budget Filing Data'!$G$10:$G$314,'1 Participant Bill Impacts'!$C46,'Budget Filing Data'!$B$10:$B$314,'1 Participant Bill Impacts'!$B46)</f>
        <v>0</v>
      </c>
      <c r="H46" s="62">
        <f t="shared" si="7"/>
        <v>0</v>
      </c>
      <c r="I46" s="476" t="str">
        <f t="shared" si="1"/>
        <v>NA</v>
      </c>
      <c r="J46" s="77" t="str">
        <f t="shared" si="2"/>
        <v>NA</v>
      </c>
      <c r="K46" s="1"/>
      <c r="L46" s="1"/>
      <c r="M46" s="1"/>
      <c r="N46" s="1"/>
      <c r="O46" s="1"/>
      <c r="P46" s="1"/>
      <c r="Q46" s="1"/>
      <c r="R46" s="1"/>
    </row>
    <row r="47" spans="2:18" ht="15.75" customHeight="1">
      <c r="B47" s="79" t="s">
        <v>195</v>
      </c>
      <c r="C47" s="81" t="s">
        <v>55</v>
      </c>
      <c r="D47" s="82"/>
      <c r="E47" s="82"/>
      <c r="F47" s="82"/>
      <c r="G47" s="82"/>
      <c r="H47" s="65">
        <f t="shared" si="7"/>
        <v>0</v>
      </c>
      <c r="I47" s="65" t="str">
        <f t="shared" si="1"/>
        <v>NA</v>
      </c>
      <c r="J47" s="67" t="str">
        <f t="shared" si="2"/>
        <v>NA</v>
      </c>
      <c r="K47" s="1"/>
      <c r="L47" s="1"/>
      <c r="M47" s="1"/>
      <c r="N47" s="1"/>
      <c r="O47" s="1"/>
      <c r="P47" s="1"/>
      <c r="Q47" s="1"/>
      <c r="R47" s="1"/>
    </row>
    <row r="48" spans="2:18" ht="15.75" customHeight="1">
      <c r="B48" s="68">
        <v>2028</v>
      </c>
      <c r="C48" s="69" t="s">
        <v>55</v>
      </c>
      <c r="D48" s="62">
        <f>SUMIFS('Budget Filing Data'!$P$10:$P$314,'Budget Filing Data'!$G$10:$G$314,'1 Participant Bill Impacts'!$C48,'Budget Filing Data'!$B$10:$B$314,'1 Participant Bill Impacts'!$B48)</f>
        <v>0</v>
      </c>
      <c r="E48" s="62">
        <f>SUMIFS('Budget Filing Data'!$R$10:$R$314,'Budget Filing Data'!$G$10:$G$314,'1 Participant Bill Impacts'!$C48,'Budget Filing Data'!$B$10:$B$314,'1 Participant Bill Impacts'!$B48)</f>
        <v>0</v>
      </c>
      <c r="F48" s="62">
        <f>SUMIFS('Budget Filing Data'!AT$10:AT$314,'Budget Filing Data'!$G$10:$G$314,'1 Participant Bill Impacts'!$C48,'Budget Filing Data'!$B$10:$B$314,'1 Participant Bill Impacts'!$B48)</f>
        <v>0</v>
      </c>
      <c r="G48" s="62">
        <f>SUMIFS('Budget Filing Data'!AU$10:AU$314,'Budget Filing Data'!$G$10:$G$314,'1 Participant Bill Impacts'!$C48,'Budget Filing Data'!$B$10:$B$314,'1 Participant Bill Impacts'!$B48)</f>
        <v>0</v>
      </c>
      <c r="H48" s="62">
        <f t="shared" si="7"/>
        <v>0</v>
      </c>
      <c r="I48" s="475" t="str">
        <f t="shared" si="1"/>
        <v>NA</v>
      </c>
      <c r="J48" s="71" t="str">
        <f t="shared" si="2"/>
        <v>NA</v>
      </c>
      <c r="K48" s="1"/>
      <c r="L48" s="1"/>
      <c r="M48" s="1"/>
      <c r="N48" s="1"/>
      <c r="O48" s="1"/>
      <c r="P48" s="1"/>
      <c r="Q48" s="1"/>
      <c r="R48" s="1"/>
    </row>
    <row r="49" spans="2:18" ht="15.75" customHeight="1">
      <c r="B49" s="68">
        <v>2029</v>
      </c>
      <c r="C49" s="69" t="s">
        <v>55</v>
      </c>
      <c r="D49" s="62">
        <f>SUMIFS('Budget Filing Data'!$P$10:$P$314,'Budget Filing Data'!$G$10:$G$314,'1 Participant Bill Impacts'!$C49,'Budget Filing Data'!$B$10:$B$314,'1 Participant Bill Impacts'!$B49)</f>
        <v>0</v>
      </c>
      <c r="E49" s="62">
        <f>SUMIFS('Budget Filing Data'!$R$10:$R$314,'Budget Filing Data'!$G$10:$G$314,'1 Participant Bill Impacts'!$C49,'Budget Filing Data'!$B$10:$B$314,'1 Participant Bill Impacts'!$B49)</f>
        <v>0</v>
      </c>
      <c r="F49" s="62">
        <f>SUMIFS('Budget Filing Data'!AT$10:AT$314,'Budget Filing Data'!$G$10:$G$314,'1 Participant Bill Impacts'!$C49,'Budget Filing Data'!$B$10:$B$314,'1 Participant Bill Impacts'!$B49)</f>
        <v>0</v>
      </c>
      <c r="G49" s="62">
        <f>SUMIFS('Budget Filing Data'!AU$10:AU$314,'Budget Filing Data'!$G$10:$G$314,'1 Participant Bill Impacts'!$C49,'Budget Filing Data'!$B$10:$B$314,'1 Participant Bill Impacts'!$B49)</f>
        <v>0</v>
      </c>
      <c r="H49" s="62">
        <f t="shared" si="7"/>
        <v>0</v>
      </c>
      <c r="I49" s="475" t="str">
        <f t="shared" si="1"/>
        <v>NA</v>
      </c>
      <c r="J49" s="71" t="str">
        <f t="shared" si="2"/>
        <v>NA</v>
      </c>
      <c r="K49" s="1"/>
      <c r="L49" s="1"/>
      <c r="M49" s="1"/>
      <c r="N49" s="1"/>
      <c r="O49" s="1"/>
      <c r="P49" s="1"/>
      <c r="Q49" s="1"/>
      <c r="R49" s="1"/>
    </row>
    <row r="50" spans="2:18" ht="15.75" customHeight="1">
      <c r="B50" s="68">
        <v>2030</v>
      </c>
      <c r="C50" s="69" t="s">
        <v>55</v>
      </c>
      <c r="D50" s="62">
        <f>SUMIFS('Budget Filing Data'!$P$10:$P$314,'Budget Filing Data'!$G$10:$G$314,'1 Participant Bill Impacts'!$C50,'Budget Filing Data'!$B$10:$B$314,'1 Participant Bill Impacts'!$B50)</f>
        <v>0</v>
      </c>
      <c r="E50" s="62">
        <f>SUMIFS('Budget Filing Data'!$R$10:$R$314,'Budget Filing Data'!$G$10:$G$314,'1 Participant Bill Impacts'!$C50,'Budget Filing Data'!$B$10:$B$314,'1 Participant Bill Impacts'!$B50)</f>
        <v>0</v>
      </c>
      <c r="F50" s="62">
        <f>SUMIFS('Budget Filing Data'!AT$10:AT$314,'Budget Filing Data'!$G$10:$G$314,'1 Participant Bill Impacts'!$C50,'Budget Filing Data'!$B$10:$B$314,'1 Participant Bill Impacts'!$B50)</f>
        <v>0</v>
      </c>
      <c r="G50" s="62">
        <f>SUMIFS('Budget Filing Data'!AU$10:AU$314,'Budget Filing Data'!$G$10:$G$314,'1 Participant Bill Impacts'!$C50,'Budget Filing Data'!$B$10:$B$314,'1 Participant Bill Impacts'!$B50)</f>
        <v>0</v>
      </c>
      <c r="H50" s="62">
        <f t="shared" si="7"/>
        <v>0</v>
      </c>
      <c r="I50" s="475" t="str">
        <f t="shared" si="1"/>
        <v>NA</v>
      </c>
      <c r="J50" s="71" t="str">
        <f t="shared" si="2"/>
        <v>NA</v>
      </c>
      <c r="K50" s="1"/>
      <c r="L50" s="1"/>
      <c r="M50" s="1"/>
      <c r="N50" s="1"/>
      <c r="O50" s="1"/>
      <c r="P50" s="1"/>
      <c r="Q50" s="1"/>
      <c r="R50" s="1"/>
    </row>
    <row r="51" spans="2:18" ht="15.75" customHeight="1">
      <c r="B51" s="68">
        <v>2031</v>
      </c>
      <c r="C51" s="69" t="s">
        <v>55</v>
      </c>
      <c r="D51" s="62">
        <f>SUMIFS('Budget Filing Data'!$P$10:$P$314,'Budget Filing Data'!$G$10:$G$314,'1 Participant Bill Impacts'!$C51,'Budget Filing Data'!$B$10:$B$314,'1 Participant Bill Impacts'!$B51)</f>
        <v>0</v>
      </c>
      <c r="E51" s="62">
        <f>SUMIFS('Budget Filing Data'!$R$10:$R$314,'Budget Filing Data'!$G$10:$G$314,'1 Participant Bill Impacts'!$C51,'Budget Filing Data'!$B$10:$B$314,'1 Participant Bill Impacts'!$B51)</f>
        <v>0</v>
      </c>
      <c r="F51" s="62">
        <f>SUMIFS('Budget Filing Data'!AT$10:AT$314,'Budget Filing Data'!$G$10:$G$314,'1 Participant Bill Impacts'!$C51,'Budget Filing Data'!$B$10:$B$314,'1 Participant Bill Impacts'!$B51)</f>
        <v>0</v>
      </c>
      <c r="G51" s="62">
        <f>SUMIFS('Budget Filing Data'!AU$10:AU$314,'Budget Filing Data'!$G$10:$G$314,'1 Participant Bill Impacts'!$C51,'Budget Filing Data'!$B$10:$B$314,'1 Participant Bill Impacts'!$B51)</f>
        <v>0</v>
      </c>
      <c r="H51" s="62">
        <f t="shared" si="7"/>
        <v>0</v>
      </c>
      <c r="I51" s="476" t="str">
        <f t="shared" si="1"/>
        <v>NA</v>
      </c>
      <c r="J51" s="77" t="str">
        <f t="shared" si="2"/>
        <v>NA</v>
      </c>
      <c r="K51" s="1"/>
      <c r="L51" s="1"/>
      <c r="M51" s="1"/>
      <c r="N51" s="1"/>
      <c r="O51" s="1"/>
      <c r="P51" s="1"/>
      <c r="Q51" s="1"/>
      <c r="R51" s="1"/>
    </row>
    <row r="52" spans="2:18" ht="15.75" customHeight="1">
      <c r="B52" s="1"/>
      <c r="C52" s="1"/>
      <c r="D52" s="1"/>
      <c r="E52" s="1"/>
      <c r="F52" s="1"/>
      <c r="G52" s="1"/>
      <c r="H52" s="1"/>
      <c r="I52" s="1"/>
      <c r="J52" s="1"/>
      <c r="K52" s="1"/>
      <c r="L52" s="1"/>
      <c r="M52" s="1"/>
      <c r="N52" s="1"/>
      <c r="O52" s="1"/>
      <c r="P52" s="1"/>
      <c r="Q52" s="1"/>
      <c r="R52" s="1"/>
    </row>
    <row r="53" spans="2:18" ht="15.75" customHeight="1">
      <c r="B53" s="1"/>
      <c r="C53" s="1"/>
      <c r="D53" s="1"/>
      <c r="E53" s="1"/>
      <c r="F53" s="1"/>
      <c r="G53" s="1"/>
      <c r="H53" s="1"/>
      <c r="I53" s="1"/>
      <c r="J53" s="1"/>
      <c r="K53" s="1"/>
      <c r="L53" s="1"/>
      <c r="M53" s="1"/>
      <c r="N53" s="1"/>
      <c r="O53" s="1"/>
      <c r="P53" s="1"/>
      <c r="Q53" s="1"/>
      <c r="R53" s="1"/>
    </row>
    <row r="54" spans="2:18" ht="15.75" customHeight="1">
      <c r="B54" s="1"/>
      <c r="C54" s="1"/>
      <c r="D54" s="1"/>
      <c r="E54" s="1"/>
      <c r="F54" s="1"/>
      <c r="G54" s="1"/>
      <c r="H54" s="1"/>
      <c r="I54" s="1"/>
      <c r="J54" s="1"/>
      <c r="K54" s="1"/>
      <c r="L54" s="1"/>
      <c r="M54" s="1"/>
      <c r="N54" s="1"/>
      <c r="O54" s="1"/>
      <c r="P54" s="1"/>
      <c r="Q54" s="1"/>
      <c r="R54" s="1"/>
    </row>
    <row r="55" spans="2:18" ht="15.75" customHeight="1">
      <c r="B55" s="1"/>
      <c r="C55" s="1"/>
      <c r="D55" s="1"/>
      <c r="E55" s="1"/>
      <c r="F55" s="1"/>
      <c r="G55" s="1"/>
      <c r="H55" s="1"/>
      <c r="I55" s="1"/>
      <c r="J55" s="1"/>
      <c r="K55" s="1"/>
      <c r="L55" s="1"/>
      <c r="M55" s="1"/>
      <c r="N55" s="1"/>
      <c r="O55" s="1"/>
      <c r="P55" s="1"/>
      <c r="Q55" s="1"/>
      <c r="R55" s="1"/>
    </row>
    <row r="56" spans="2:18" ht="15.75" customHeight="1">
      <c r="B56" s="1"/>
      <c r="C56" s="1"/>
      <c r="D56" s="1"/>
      <c r="E56" s="1"/>
      <c r="F56" s="1"/>
      <c r="G56" s="1"/>
      <c r="H56" s="1"/>
      <c r="I56" s="1"/>
      <c r="J56" s="1"/>
      <c r="K56" s="1"/>
      <c r="L56" s="1"/>
      <c r="M56" s="1"/>
      <c r="N56" s="1"/>
      <c r="O56" s="1"/>
      <c r="P56" s="1"/>
      <c r="Q56" s="1"/>
      <c r="R56" s="1"/>
    </row>
    <row r="57" spans="2:18" ht="15.75" customHeight="1">
      <c r="B57" s="1"/>
      <c r="C57" s="1"/>
      <c r="D57" s="1"/>
      <c r="E57" s="1"/>
      <c r="F57" s="1"/>
      <c r="G57" s="1"/>
      <c r="H57" s="1"/>
      <c r="I57" s="1"/>
      <c r="J57" s="1"/>
      <c r="K57" s="1"/>
      <c r="L57" s="1"/>
      <c r="M57" s="1"/>
      <c r="N57" s="1"/>
      <c r="O57" s="1"/>
      <c r="P57" s="1"/>
      <c r="Q57" s="1"/>
      <c r="R57" s="1"/>
    </row>
    <row r="58" spans="2:18" ht="15.75" customHeight="1">
      <c r="B58" s="1"/>
      <c r="C58" s="1"/>
      <c r="D58" s="1"/>
      <c r="E58" s="1"/>
      <c r="F58" s="1"/>
      <c r="G58" s="1"/>
      <c r="H58" s="1"/>
      <c r="I58" s="1"/>
      <c r="J58" s="1"/>
      <c r="K58" s="1"/>
      <c r="L58" s="1"/>
      <c r="M58" s="1"/>
      <c r="N58" s="1"/>
      <c r="O58" s="1"/>
      <c r="P58" s="1"/>
      <c r="Q58" s="1"/>
      <c r="R58" s="1"/>
    </row>
    <row r="59" spans="2:18" ht="15.75" customHeight="1">
      <c r="B59" s="1"/>
      <c r="C59" s="1"/>
      <c r="D59" s="1"/>
      <c r="E59" s="1"/>
      <c r="F59" s="1"/>
      <c r="G59" s="1"/>
      <c r="H59" s="1"/>
      <c r="I59" s="1"/>
      <c r="J59" s="1"/>
      <c r="K59" s="1"/>
      <c r="L59" s="1"/>
      <c r="M59" s="1"/>
      <c r="N59" s="1"/>
      <c r="O59" s="1"/>
      <c r="P59" s="1"/>
      <c r="Q59" s="1"/>
      <c r="R59" s="1"/>
    </row>
    <row r="60" spans="2:18" ht="15.75" customHeight="1">
      <c r="B60" s="1"/>
      <c r="C60" s="1"/>
      <c r="D60" s="1"/>
      <c r="E60" s="1"/>
      <c r="F60" s="1"/>
      <c r="G60" s="1"/>
      <c r="H60" s="1"/>
      <c r="I60" s="1"/>
      <c r="J60" s="1"/>
      <c r="K60" s="1"/>
      <c r="L60" s="1"/>
      <c r="M60" s="1"/>
      <c r="N60" s="1"/>
      <c r="O60" s="1"/>
      <c r="P60" s="1"/>
      <c r="Q60" s="1"/>
      <c r="R60" s="1"/>
    </row>
    <row r="61" spans="2:18" ht="15.75" customHeight="1">
      <c r="B61" s="1"/>
      <c r="C61" s="1"/>
      <c r="D61" s="1"/>
      <c r="E61" s="1"/>
      <c r="F61" s="1"/>
      <c r="G61" s="1"/>
      <c r="H61" s="1"/>
      <c r="I61" s="1"/>
      <c r="J61" s="1"/>
      <c r="K61" s="1"/>
      <c r="L61" s="1"/>
      <c r="M61" s="1"/>
      <c r="N61" s="1"/>
      <c r="O61" s="1"/>
      <c r="P61" s="1"/>
      <c r="Q61" s="1"/>
      <c r="R61" s="1"/>
    </row>
    <row r="62" spans="2:18" ht="15.75" customHeight="1">
      <c r="B62" s="1"/>
      <c r="C62" s="1"/>
      <c r="D62" s="1"/>
      <c r="E62" s="1"/>
      <c r="F62" s="1"/>
      <c r="G62" s="1"/>
      <c r="H62" s="1"/>
      <c r="I62" s="1"/>
      <c r="J62" s="1"/>
      <c r="K62" s="1"/>
      <c r="L62" s="1"/>
      <c r="M62" s="1"/>
      <c r="N62" s="1"/>
      <c r="O62" s="1"/>
      <c r="P62" s="1"/>
      <c r="Q62" s="1"/>
      <c r="R62" s="1"/>
    </row>
    <row r="63" spans="2:18" ht="15.75" customHeight="1">
      <c r="B63" s="1"/>
      <c r="C63" s="1"/>
      <c r="D63" s="1"/>
      <c r="E63" s="1"/>
      <c r="F63" s="1"/>
      <c r="G63" s="1"/>
      <c r="H63" s="1"/>
      <c r="I63" s="1"/>
      <c r="J63" s="1"/>
      <c r="K63" s="1"/>
      <c r="L63" s="1"/>
      <c r="M63" s="1"/>
      <c r="N63" s="1"/>
      <c r="O63" s="1"/>
      <c r="P63" s="1"/>
      <c r="Q63" s="1"/>
      <c r="R63" s="1"/>
    </row>
    <row r="64" spans="2:18" ht="15.75" customHeight="1">
      <c r="B64" s="1"/>
      <c r="C64" s="1"/>
      <c r="D64" s="1"/>
      <c r="E64" s="1"/>
      <c r="F64" s="1"/>
      <c r="G64" s="1"/>
      <c r="H64" s="1"/>
      <c r="I64" s="1"/>
      <c r="J64" s="1"/>
      <c r="K64" s="1"/>
      <c r="L64" s="1"/>
      <c r="M64" s="1"/>
      <c r="N64" s="1"/>
      <c r="O64" s="1"/>
      <c r="P64" s="1"/>
      <c r="Q64" s="1"/>
      <c r="R64" s="1"/>
    </row>
    <row r="65" spans="2:18" ht="15.75" customHeight="1">
      <c r="B65" s="1"/>
      <c r="C65" s="1"/>
      <c r="D65" s="1"/>
      <c r="E65" s="1"/>
      <c r="F65" s="1"/>
      <c r="G65" s="1"/>
      <c r="H65" s="1"/>
      <c r="I65" s="1"/>
      <c r="J65" s="1"/>
      <c r="K65" s="1"/>
      <c r="L65" s="1"/>
      <c r="M65" s="1"/>
      <c r="N65" s="1"/>
      <c r="O65" s="1"/>
      <c r="P65" s="1"/>
      <c r="Q65" s="1"/>
      <c r="R65" s="1"/>
    </row>
    <row r="66" spans="2:18" ht="15.75" customHeight="1">
      <c r="B66" s="1"/>
      <c r="C66" s="1"/>
      <c r="D66" s="1"/>
      <c r="E66" s="1"/>
      <c r="F66" s="1"/>
      <c r="G66" s="1"/>
      <c r="H66" s="1"/>
      <c r="I66" s="1"/>
      <c r="J66" s="1"/>
      <c r="K66" s="1"/>
      <c r="L66" s="1"/>
      <c r="M66" s="1"/>
      <c r="N66" s="1"/>
      <c r="O66" s="1"/>
      <c r="P66" s="1"/>
      <c r="Q66" s="1"/>
      <c r="R66" s="1"/>
    </row>
    <row r="67" spans="2:18" ht="15.75" customHeight="1">
      <c r="B67" s="1"/>
      <c r="C67" s="1"/>
      <c r="D67" s="1"/>
      <c r="E67" s="1"/>
      <c r="F67" s="1"/>
      <c r="G67" s="1"/>
      <c r="H67" s="1"/>
      <c r="I67" s="1"/>
      <c r="J67" s="1"/>
      <c r="K67" s="1"/>
      <c r="L67" s="1"/>
      <c r="M67" s="1"/>
      <c r="N67" s="1"/>
      <c r="O67" s="1"/>
      <c r="P67" s="1"/>
      <c r="Q67" s="1"/>
      <c r="R67" s="1"/>
    </row>
    <row r="68" spans="2:18" ht="15.75" customHeight="1">
      <c r="B68" s="1"/>
      <c r="C68" s="1"/>
      <c r="D68" s="1"/>
      <c r="E68" s="1"/>
      <c r="F68" s="1"/>
      <c r="G68" s="1"/>
      <c r="H68" s="1"/>
      <c r="I68" s="1"/>
      <c r="J68" s="1"/>
      <c r="K68" s="1"/>
      <c r="L68" s="1"/>
      <c r="M68" s="1"/>
      <c r="N68" s="1"/>
      <c r="O68" s="1"/>
      <c r="P68" s="1"/>
      <c r="Q68" s="1"/>
      <c r="R68" s="1"/>
    </row>
    <row r="69" spans="2:18" ht="15.75" customHeight="1">
      <c r="B69" s="1"/>
      <c r="C69" s="1"/>
      <c r="D69" s="1"/>
      <c r="E69" s="1"/>
      <c r="F69" s="1"/>
      <c r="G69" s="1"/>
      <c r="H69" s="1"/>
      <c r="I69" s="1"/>
      <c r="J69" s="1"/>
      <c r="K69" s="1"/>
      <c r="L69" s="1"/>
      <c r="M69" s="1"/>
      <c r="N69" s="1"/>
      <c r="O69" s="1"/>
      <c r="P69" s="1"/>
      <c r="Q69" s="1"/>
      <c r="R69" s="1"/>
    </row>
    <row r="70" spans="2:18" ht="15.75" customHeight="1">
      <c r="B70" s="1"/>
      <c r="C70" s="1"/>
      <c r="D70" s="1"/>
      <c r="E70" s="1"/>
      <c r="F70" s="1"/>
      <c r="G70" s="1"/>
      <c r="H70" s="1"/>
      <c r="I70" s="1"/>
      <c r="J70" s="1"/>
      <c r="K70" s="1"/>
      <c r="L70" s="1"/>
      <c r="M70" s="1"/>
      <c r="N70" s="1"/>
      <c r="O70" s="1"/>
      <c r="P70" s="1"/>
      <c r="Q70" s="1"/>
      <c r="R70" s="1"/>
    </row>
    <row r="71" spans="2:18" ht="15.75" customHeight="1">
      <c r="B71" s="1"/>
      <c r="C71" s="1"/>
      <c r="D71" s="1"/>
      <c r="E71" s="1"/>
      <c r="F71" s="1"/>
      <c r="G71" s="1"/>
      <c r="H71" s="1"/>
      <c r="I71" s="1"/>
      <c r="J71" s="1"/>
      <c r="K71" s="1"/>
      <c r="L71" s="1"/>
      <c r="M71" s="1"/>
      <c r="N71" s="1"/>
      <c r="O71" s="1"/>
      <c r="P71" s="1"/>
      <c r="Q71" s="1"/>
      <c r="R71" s="1"/>
    </row>
    <row r="72" spans="2:18" ht="15.75" customHeight="1">
      <c r="B72" s="1"/>
      <c r="C72" s="1"/>
      <c r="D72" s="1"/>
      <c r="E72" s="1"/>
      <c r="F72" s="1"/>
      <c r="G72" s="1"/>
      <c r="H72" s="1"/>
      <c r="I72" s="1"/>
      <c r="J72" s="1"/>
      <c r="K72" s="1"/>
      <c r="L72" s="1"/>
      <c r="M72" s="1"/>
      <c r="N72" s="1"/>
      <c r="O72" s="1"/>
      <c r="P72" s="1"/>
      <c r="Q72" s="1"/>
      <c r="R72" s="1"/>
    </row>
    <row r="73" spans="2:18" ht="15.75" customHeight="1">
      <c r="B73" s="1"/>
      <c r="C73" s="1"/>
      <c r="D73" s="1"/>
      <c r="E73" s="1"/>
      <c r="F73" s="1"/>
      <c r="G73" s="1"/>
      <c r="H73" s="1"/>
      <c r="I73" s="1"/>
      <c r="J73" s="1"/>
      <c r="K73" s="1"/>
      <c r="L73" s="1"/>
      <c r="M73" s="1"/>
      <c r="N73" s="1"/>
      <c r="O73" s="1"/>
      <c r="P73" s="1"/>
      <c r="Q73" s="1"/>
      <c r="R73" s="1"/>
    </row>
    <row r="74" spans="2:18" ht="15.75" customHeight="1">
      <c r="B74" s="1"/>
      <c r="C74" s="1"/>
      <c r="D74" s="1"/>
      <c r="E74" s="1"/>
      <c r="F74" s="1"/>
      <c r="G74" s="1"/>
      <c r="H74" s="1"/>
      <c r="I74" s="1"/>
      <c r="J74" s="1"/>
      <c r="K74" s="1"/>
      <c r="L74" s="1"/>
      <c r="M74" s="1"/>
      <c r="N74" s="1"/>
      <c r="O74" s="1"/>
      <c r="P74" s="1"/>
      <c r="Q74" s="1"/>
      <c r="R74" s="1"/>
    </row>
    <row r="75" spans="2:18" ht="15.75" customHeight="1">
      <c r="B75" s="1"/>
      <c r="C75" s="1"/>
      <c r="D75" s="1"/>
      <c r="E75" s="1"/>
      <c r="F75" s="1"/>
      <c r="G75" s="1"/>
      <c r="H75" s="1"/>
      <c r="I75" s="1"/>
      <c r="J75" s="1"/>
      <c r="K75" s="1"/>
      <c r="L75" s="1"/>
      <c r="M75" s="1"/>
      <c r="N75" s="1"/>
      <c r="O75" s="1"/>
      <c r="P75" s="1"/>
      <c r="Q75" s="1"/>
      <c r="R75" s="1"/>
    </row>
    <row r="76" spans="2:18" ht="15.75" customHeight="1">
      <c r="B76" s="1"/>
      <c r="C76" s="1"/>
      <c r="D76" s="1"/>
      <c r="E76" s="1"/>
      <c r="F76" s="1"/>
      <c r="G76" s="1"/>
      <c r="H76" s="1"/>
      <c r="I76" s="1"/>
      <c r="J76" s="1"/>
      <c r="K76" s="1"/>
      <c r="L76" s="1"/>
      <c r="M76" s="1"/>
      <c r="N76" s="1"/>
      <c r="O76" s="1"/>
      <c r="P76" s="1"/>
      <c r="Q76" s="1"/>
      <c r="R76" s="1"/>
    </row>
    <row r="77" spans="2:18" ht="15.75" customHeight="1">
      <c r="B77" s="1"/>
      <c r="C77" s="1"/>
      <c r="D77" s="1"/>
      <c r="E77" s="1"/>
      <c r="F77" s="1"/>
      <c r="G77" s="1"/>
      <c r="H77" s="1"/>
      <c r="I77" s="1"/>
      <c r="J77" s="1"/>
      <c r="K77" s="1"/>
      <c r="L77" s="1"/>
      <c r="M77" s="1"/>
      <c r="N77" s="1"/>
      <c r="O77" s="1"/>
      <c r="P77" s="1"/>
      <c r="Q77" s="1"/>
      <c r="R77" s="1"/>
    </row>
    <row r="78" spans="2:18" ht="15.75" customHeight="1">
      <c r="B78" s="1"/>
      <c r="C78" s="1"/>
      <c r="D78" s="1"/>
      <c r="E78" s="1"/>
      <c r="F78" s="1"/>
      <c r="G78" s="1"/>
      <c r="H78" s="1"/>
      <c r="I78" s="1"/>
      <c r="J78" s="1"/>
      <c r="K78" s="1"/>
      <c r="L78" s="1"/>
      <c r="M78" s="1"/>
      <c r="N78" s="1"/>
      <c r="O78" s="1"/>
      <c r="P78" s="1"/>
      <c r="Q78" s="1"/>
      <c r="R78" s="1"/>
    </row>
    <row r="79" spans="2:18" ht="15.75" customHeight="1">
      <c r="B79" s="1"/>
      <c r="C79" s="1"/>
      <c r="D79" s="1"/>
      <c r="E79" s="1"/>
      <c r="F79" s="1"/>
      <c r="G79" s="1"/>
      <c r="H79" s="1"/>
      <c r="I79" s="1"/>
      <c r="J79" s="1"/>
      <c r="K79" s="1"/>
      <c r="L79" s="1"/>
      <c r="M79" s="1"/>
      <c r="N79" s="1"/>
      <c r="O79" s="1"/>
      <c r="P79" s="1"/>
      <c r="Q79" s="1"/>
      <c r="R79" s="1"/>
    </row>
    <row r="80" spans="2:18" ht="15.75" customHeight="1">
      <c r="B80" s="1"/>
      <c r="C80" s="1"/>
      <c r="D80" s="1"/>
      <c r="E80" s="1"/>
      <c r="F80" s="1"/>
      <c r="G80" s="1"/>
      <c r="H80" s="1"/>
      <c r="I80" s="1"/>
      <c r="J80" s="1"/>
      <c r="K80" s="1"/>
      <c r="L80" s="1"/>
      <c r="M80" s="1"/>
      <c r="N80" s="1"/>
      <c r="O80" s="1"/>
      <c r="P80" s="1"/>
      <c r="Q80" s="1"/>
      <c r="R80" s="1"/>
    </row>
    <row r="81" spans="2:18" ht="15.75" customHeight="1">
      <c r="B81" s="1"/>
      <c r="C81" s="1"/>
      <c r="D81" s="1"/>
      <c r="E81" s="1"/>
      <c r="F81" s="1"/>
      <c r="G81" s="1"/>
      <c r="H81" s="1"/>
      <c r="I81" s="1"/>
      <c r="J81" s="1"/>
      <c r="K81" s="1"/>
      <c r="L81" s="1"/>
      <c r="M81" s="1"/>
      <c r="N81" s="1"/>
      <c r="O81" s="1"/>
      <c r="P81" s="1"/>
      <c r="Q81" s="1"/>
      <c r="R81" s="1"/>
    </row>
    <row r="82" spans="2:18" ht="15.75" customHeight="1">
      <c r="B82" s="1"/>
      <c r="C82" s="1"/>
      <c r="D82" s="1"/>
      <c r="E82" s="1"/>
      <c r="F82" s="1"/>
      <c r="G82" s="1"/>
      <c r="H82" s="1"/>
      <c r="I82" s="1"/>
      <c r="J82" s="1"/>
      <c r="K82" s="1"/>
      <c r="L82" s="1"/>
      <c r="M82" s="1"/>
      <c r="N82" s="1"/>
      <c r="O82" s="1"/>
      <c r="P82" s="1"/>
      <c r="Q82" s="1"/>
      <c r="R82" s="1"/>
    </row>
    <row r="83" spans="2:18" ht="15.75" customHeight="1">
      <c r="B83" s="1"/>
      <c r="C83" s="1"/>
      <c r="D83" s="1"/>
      <c r="E83" s="1"/>
      <c r="F83" s="1"/>
      <c r="G83" s="1"/>
      <c r="H83" s="1"/>
      <c r="I83" s="1"/>
      <c r="J83" s="1"/>
      <c r="K83" s="1"/>
      <c r="L83" s="1"/>
      <c r="M83" s="1"/>
      <c r="N83" s="1"/>
      <c r="O83" s="1"/>
      <c r="P83" s="1"/>
      <c r="Q83" s="1"/>
      <c r="R83" s="1"/>
    </row>
    <row r="84" spans="2:18" ht="15.75" customHeight="1">
      <c r="B84" s="1"/>
      <c r="C84" s="1"/>
      <c r="D84" s="1"/>
      <c r="E84" s="1"/>
      <c r="F84" s="1"/>
      <c r="G84" s="1"/>
      <c r="H84" s="1"/>
      <c r="I84" s="1"/>
      <c r="J84" s="1"/>
      <c r="K84" s="1"/>
      <c r="L84" s="1"/>
      <c r="M84" s="1"/>
      <c r="N84" s="1"/>
      <c r="O84" s="1"/>
      <c r="P84" s="1"/>
      <c r="Q84" s="1"/>
      <c r="R84" s="1"/>
    </row>
    <row r="85" spans="2:18" ht="15.75" customHeight="1">
      <c r="B85" s="1"/>
      <c r="C85" s="1"/>
      <c r="D85" s="1"/>
      <c r="E85" s="1"/>
      <c r="F85" s="1"/>
      <c r="G85" s="1"/>
      <c r="H85" s="1"/>
      <c r="I85" s="1"/>
      <c r="J85" s="1"/>
      <c r="K85" s="1"/>
      <c r="L85" s="1"/>
      <c r="M85" s="1"/>
      <c r="N85" s="1"/>
      <c r="O85" s="1"/>
      <c r="P85" s="1"/>
      <c r="Q85" s="1"/>
      <c r="R85" s="1"/>
    </row>
    <row r="86" spans="2:18" ht="15.75" customHeight="1">
      <c r="B86" s="1"/>
      <c r="C86" s="1"/>
      <c r="D86" s="1"/>
      <c r="E86" s="1"/>
      <c r="F86" s="1"/>
      <c r="G86" s="1"/>
      <c r="H86" s="1"/>
      <c r="I86" s="1"/>
      <c r="J86" s="1"/>
      <c r="K86" s="1"/>
      <c r="L86" s="1"/>
      <c r="M86" s="1"/>
      <c r="N86" s="1"/>
      <c r="O86" s="1"/>
      <c r="P86" s="1"/>
      <c r="Q86" s="1"/>
      <c r="R86" s="1"/>
    </row>
    <row r="87" spans="2:18" ht="15.75" customHeight="1">
      <c r="B87" s="1"/>
      <c r="C87" s="1"/>
      <c r="D87" s="1"/>
      <c r="E87" s="1"/>
      <c r="F87" s="1"/>
      <c r="G87" s="1"/>
      <c r="H87" s="1"/>
      <c r="I87" s="1"/>
      <c r="J87" s="1"/>
      <c r="K87" s="1"/>
      <c r="L87" s="1"/>
      <c r="M87" s="1"/>
      <c r="N87" s="1"/>
      <c r="O87" s="1"/>
      <c r="P87" s="1"/>
      <c r="Q87" s="1"/>
      <c r="R87" s="1"/>
    </row>
    <row r="88" spans="2:18" ht="15.75" customHeight="1">
      <c r="B88" s="1"/>
      <c r="C88" s="1"/>
      <c r="D88" s="1"/>
      <c r="E88" s="1"/>
      <c r="F88" s="1"/>
      <c r="G88" s="1"/>
      <c r="H88" s="1"/>
      <c r="I88" s="1"/>
      <c r="J88" s="1"/>
      <c r="K88" s="1"/>
      <c r="L88" s="1"/>
      <c r="M88" s="1"/>
      <c r="N88" s="1"/>
      <c r="O88" s="1"/>
      <c r="P88" s="1"/>
      <c r="Q88" s="1"/>
      <c r="R88" s="1"/>
    </row>
    <row r="89" spans="2:18" ht="15.75" customHeight="1">
      <c r="B89" s="1"/>
      <c r="C89" s="1"/>
      <c r="D89" s="1"/>
      <c r="E89" s="1"/>
      <c r="F89" s="1"/>
      <c r="G89" s="1"/>
      <c r="H89" s="1"/>
      <c r="I89" s="1"/>
      <c r="J89" s="1"/>
      <c r="K89" s="1"/>
      <c r="L89" s="1"/>
      <c r="M89" s="1"/>
      <c r="N89" s="1"/>
      <c r="O89" s="1"/>
      <c r="P89" s="1"/>
      <c r="Q89" s="1"/>
      <c r="R89" s="1"/>
    </row>
    <row r="90" spans="2:18" ht="15.75" customHeight="1">
      <c r="B90" s="1"/>
      <c r="C90" s="1"/>
      <c r="D90" s="1"/>
      <c r="E90" s="1"/>
      <c r="F90" s="1"/>
      <c r="G90" s="1"/>
      <c r="H90" s="1"/>
      <c r="I90" s="1"/>
      <c r="J90" s="1"/>
      <c r="K90" s="1"/>
      <c r="L90" s="1"/>
      <c r="M90" s="1"/>
      <c r="N90" s="1"/>
      <c r="O90" s="1"/>
      <c r="P90" s="1"/>
      <c r="Q90" s="1"/>
      <c r="R90" s="1"/>
    </row>
    <row r="91" spans="2:18" ht="15.75" customHeight="1">
      <c r="B91" s="1"/>
      <c r="C91" s="1"/>
      <c r="D91" s="1"/>
      <c r="E91" s="1"/>
      <c r="F91" s="1"/>
      <c r="G91" s="1"/>
      <c r="H91" s="1"/>
      <c r="I91" s="1"/>
      <c r="J91" s="1"/>
      <c r="K91" s="1"/>
      <c r="L91" s="1"/>
      <c r="M91" s="1"/>
      <c r="N91" s="1"/>
      <c r="O91" s="1"/>
      <c r="P91" s="1"/>
      <c r="Q91" s="1"/>
      <c r="R91" s="1"/>
    </row>
    <row r="92" spans="2:18" ht="15.75" customHeight="1">
      <c r="B92" s="1"/>
      <c r="C92" s="1"/>
      <c r="D92" s="1"/>
      <c r="E92" s="1"/>
      <c r="F92" s="1"/>
      <c r="G92" s="1"/>
      <c r="H92" s="1"/>
      <c r="I92" s="1"/>
      <c r="J92" s="1"/>
      <c r="K92" s="1"/>
      <c r="L92" s="1"/>
      <c r="M92" s="1"/>
      <c r="N92" s="1"/>
      <c r="O92" s="1"/>
      <c r="P92" s="1"/>
      <c r="Q92" s="1"/>
      <c r="R92" s="1"/>
    </row>
    <row r="93" spans="2:18" ht="15.75" customHeight="1">
      <c r="B93" s="1"/>
      <c r="C93" s="1"/>
      <c r="D93" s="1"/>
      <c r="E93" s="1"/>
      <c r="F93" s="1"/>
      <c r="G93" s="1"/>
      <c r="H93" s="1"/>
      <c r="I93" s="1"/>
      <c r="J93" s="1"/>
      <c r="K93" s="1"/>
      <c r="L93" s="1"/>
      <c r="M93" s="1"/>
      <c r="N93" s="1"/>
      <c r="O93" s="1"/>
      <c r="P93" s="1"/>
      <c r="Q93" s="1"/>
      <c r="R93" s="1"/>
    </row>
    <row r="94" spans="2:18" ht="15.75" customHeight="1">
      <c r="B94" s="1"/>
      <c r="C94" s="1"/>
      <c r="D94" s="1"/>
      <c r="E94" s="1"/>
      <c r="F94" s="1"/>
      <c r="G94" s="1"/>
      <c r="H94" s="1"/>
      <c r="I94" s="1"/>
      <c r="J94" s="1"/>
      <c r="K94" s="1"/>
      <c r="L94" s="1"/>
      <c r="M94" s="1"/>
      <c r="N94" s="1"/>
      <c r="O94" s="1"/>
      <c r="P94" s="1"/>
      <c r="Q94" s="1"/>
      <c r="R94" s="1"/>
    </row>
    <row r="95" spans="2:18" ht="15.75" customHeight="1">
      <c r="B95" s="1"/>
      <c r="C95" s="1"/>
      <c r="D95" s="1"/>
      <c r="E95" s="1"/>
      <c r="F95" s="1"/>
      <c r="G95" s="1"/>
      <c r="H95" s="1"/>
      <c r="I95" s="1"/>
      <c r="J95" s="1"/>
      <c r="K95" s="1"/>
      <c r="L95" s="1"/>
      <c r="M95" s="1"/>
      <c r="N95" s="1"/>
      <c r="O95" s="1"/>
      <c r="P95" s="1"/>
      <c r="Q95" s="1"/>
      <c r="R95" s="1"/>
    </row>
    <row r="96" spans="2:18" ht="15.75" customHeight="1">
      <c r="B96" s="1"/>
      <c r="C96" s="1"/>
      <c r="D96" s="1"/>
      <c r="E96" s="1"/>
      <c r="F96" s="1"/>
      <c r="G96" s="1"/>
      <c r="H96" s="1"/>
      <c r="I96" s="1"/>
      <c r="J96" s="1"/>
      <c r="K96" s="1"/>
      <c r="L96" s="1"/>
      <c r="M96" s="1"/>
      <c r="N96" s="1"/>
      <c r="O96" s="1"/>
      <c r="P96" s="1"/>
      <c r="Q96" s="1"/>
      <c r="R96" s="1"/>
    </row>
    <row r="97" spans="2:18" ht="15.75" customHeight="1">
      <c r="B97" s="1"/>
      <c r="C97" s="1"/>
      <c r="D97" s="1"/>
      <c r="E97" s="1"/>
      <c r="F97" s="1"/>
      <c r="G97" s="1"/>
      <c r="H97" s="1"/>
      <c r="I97" s="1"/>
      <c r="J97" s="1"/>
      <c r="K97" s="1"/>
      <c r="L97" s="1"/>
      <c r="M97" s="1"/>
      <c r="N97" s="1"/>
      <c r="O97" s="1"/>
      <c r="P97" s="1"/>
      <c r="Q97" s="1"/>
      <c r="R97" s="1"/>
    </row>
    <row r="98" spans="2:18" ht="15.75" customHeight="1">
      <c r="B98" s="1"/>
      <c r="C98" s="1"/>
      <c r="D98" s="1"/>
      <c r="E98" s="1"/>
      <c r="F98" s="1"/>
      <c r="G98" s="1"/>
      <c r="H98" s="1"/>
      <c r="I98" s="1"/>
      <c r="J98" s="1"/>
      <c r="K98" s="1"/>
      <c r="L98" s="1"/>
      <c r="M98" s="1"/>
      <c r="N98" s="1"/>
      <c r="O98" s="1"/>
      <c r="P98" s="1"/>
      <c r="Q98" s="1"/>
      <c r="R98" s="1"/>
    </row>
    <row r="99" spans="2:18" ht="15.75" customHeight="1">
      <c r="B99" s="1"/>
      <c r="C99" s="1"/>
      <c r="D99" s="1"/>
      <c r="E99" s="1"/>
      <c r="F99" s="1"/>
      <c r="G99" s="1"/>
      <c r="H99" s="1"/>
      <c r="I99" s="1"/>
      <c r="J99" s="1"/>
      <c r="K99" s="1"/>
      <c r="L99" s="1"/>
      <c r="M99" s="1"/>
      <c r="N99" s="1"/>
      <c r="O99" s="1"/>
      <c r="P99" s="1"/>
      <c r="Q99" s="1"/>
      <c r="R99" s="1"/>
    </row>
    <row r="100" spans="2:18" ht="15.75" customHeight="1">
      <c r="B100" s="1"/>
      <c r="C100" s="1"/>
      <c r="D100" s="1"/>
      <c r="E100" s="1"/>
      <c r="F100" s="1"/>
      <c r="G100" s="1"/>
      <c r="H100" s="1"/>
      <c r="I100" s="1"/>
      <c r="J100" s="1"/>
      <c r="K100" s="1"/>
      <c r="L100" s="1"/>
      <c r="M100" s="1"/>
      <c r="N100" s="1"/>
      <c r="O100" s="1"/>
      <c r="P100" s="1"/>
      <c r="Q100" s="1"/>
      <c r="R100" s="1"/>
    </row>
    <row r="101" spans="2:18" ht="15.75" customHeight="1">
      <c r="B101" s="1"/>
      <c r="C101" s="1"/>
      <c r="D101" s="1"/>
      <c r="E101" s="1"/>
      <c r="F101" s="1"/>
      <c r="G101" s="1"/>
      <c r="H101" s="1"/>
      <c r="I101" s="1"/>
      <c r="J101" s="1"/>
      <c r="K101" s="1"/>
      <c r="L101" s="1"/>
      <c r="M101" s="1"/>
      <c r="N101" s="1"/>
      <c r="O101" s="1"/>
      <c r="P101" s="1"/>
      <c r="Q101" s="1"/>
      <c r="R101" s="1"/>
    </row>
    <row r="102" spans="2:18" ht="15.75" customHeight="1">
      <c r="B102" s="1"/>
      <c r="C102" s="1"/>
      <c r="D102" s="1"/>
      <c r="E102" s="1"/>
      <c r="F102" s="1"/>
      <c r="G102" s="1"/>
      <c r="H102" s="1"/>
      <c r="I102" s="1"/>
      <c r="J102" s="1"/>
      <c r="K102" s="1"/>
      <c r="L102" s="1"/>
      <c r="M102" s="1"/>
      <c r="N102" s="1"/>
      <c r="O102" s="1"/>
      <c r="P102" s="1"/>
      <c r="Q102" s="1"/>
      <c r="R102" s="1"/>
    </row>
    <row r="103" spans="2:18" ht="15.75" customHeight="1">
      <c r="B103" s="1"/>
      <c r="C103" s="1"/>
      <c r="D103" s="1"/>
      <c r="E103" s="1"/>
      <c r="F103" s="1"/>
      <c r="G103" s="1"/>
      <c r="H103" s="1"/>
      <c r="I103" s="1"/>
      <c r="J103" s="1"/>
      <c r="K103" s="1"/>
      <c r="L103" s="1"/>
      <c r="M103" s="1"/>
      <c r="N103" s="1"/>
      <c r="O103" s="1"/>
      <c r="P103" s="1"/>
      <c r="Q103" s="1"/>
      <c r="R103" s="1"/>
    </row>
    <row r="104" spans="2:18" ht="15.75" customHeight="1">
      <c r="B104" s="1"/>
      <c r="C104" s="1"/>
      <c r="D104" s="1"/>
      <c r="E104" s="1"/>
      <c r="F104" s="1"/>
      <c r="G104" s="1"/>
      <c r="H104" s="1"/>
      <c r="I104" s="1"/>
      <c r="J104" s="1"/>
      <c r="K104" s="1"/>
      <c r="L104" s="1"/>
      <c r="M104" s="1"/>
      <c r="N104" s="1"/>
      <c r="O104" s="1"/>
      <c r="P104" s="1"/>
      <c r="Q104" s="1"/>
      <c r="R104" s="1"/>
    </row>
    <row r="105" spans="2:18" ht="15.75" customHeight="1">
      <c r="B105" s="1"/>
      <c r="C105" s="1"/>
      <c r="D105" s="1"/>
      <c r="E105" s="1"/>
      <c r="F105" s="1"/>
      <c r="G105" s="1"/>
      <c r="H105" s="1"/>
      <c r="I105" s="1"/>
      <c r="J105" s="1"/>
      <c r="K105" s="1"/>
      <c r="L105" s="1"/>
      <c r="M105" s="1"/>
      <c r="N105" s="1"/>
      <c r="O105" s="1"/>
      <c r="P105" s="1"/>
      <c r="Q105" s="1"/>
      <c r="R105" s="1"/>
    </row>
    <row r="106" spans="2:18" ht="15.75" customHeight="1">
      <c r="B106" s="1"/>
      <c r="C106" s="1"/>
      <c r="D106" s="1"/>
      <c r="E106" s="1"/>
      <c r="F106" s="1"/>
      <c r="G106" s="1"/>
      <c r="H106" s="1"/>
      <c r="I106" s="1"/>
      <c r="J106" s="1"/>
      <c r="K106" s="1"/>
      <c r="L106" s="1"/>
      <c r="M106" s="1"/>
      <c r="N106" s="1"/>
      <c r="O106" s="1"/>
      <c r="P106" s="1"/>
      <c r="Q106" s="1"/>
      <c r="R106" s="1"/>
    </row>
    <row r="107" spans="2:18" ht="15.75" customHeight="1">
      <c r="B107" s="1"/>
      <c r="C107" s="1"/>
      <c r="D107" s="1"/>
      <c r="E107" s="1"/>
      <c r="F107" s="1"/>
      <c r="G107" s="1"/>
      <c r="H107" s="1"/>
      <c r="I107" s="1"/>
      <c r="J107" s="1"/>
      <c r="K107" s="1"/>
      <c r="L107" s="1"/>
      <c r="M107" s="1"/>
      <c r="N107" s="1"/>
      <c r="O107" s="1"/>
      <c r="P107" s="1"/>
      <c r="Q107" s="1"/>
      <c r="R107" s="1"/>
    </row>
    <row r="108" spans="2:18" ht="15.75" customHeight="1">
      <c r="B108" s="1"/>
      <c r="C108" s="1"/>
      <c r="D108" s="1"/>
      <c r="E108" s="1"/>
      <c r="F108" s="1"/>
      <c r="G108" s="1"/>
      <c r="H108" s="1"/>
      <c r="I108" s="1"/>
      <c r="J108" s="1"/>
      <c r="K108" s="1"/>
      <c r="L108" s="1"/>
      <c r="M108" s="1"/>
      <c r="N108" s="1"/>
      <c r="O108" s="1"/>
      <c r="P108" s="1"/>
      <c r="Q108" s="1"/>
      <c r="R108" s="1"/>
    </row>
    <row r="109" spans="2:18" ht="15.75" customHeight="1">
      <c r="B109" s="1"/>
      <c r="C109" s="1"/>
      <c r="D109" s="1"/>
      <c r="E109" s="1"/>
      <c r="F109" s="1"/>
      <c r="G109" s="1"/>
      <c r="H109" s="1"/>
      <c r="I109" s="1"/>
      <c r="J109" s="1"/>
      <c r="K109" s="1"/>
      <c r="L109" s="1"/>
      <c r="M109" s="1"/>
      <c r="N109" s="1"/>
      <c r="O109" s="1"/>
      <c r="P109" s="1"/>
      <c r="Q109" s="1"/>
      <c r="R109" s="1"/>
    </row>
    <row r="110" spans="2:18" ht="15.75" customHeight="1">
      <c r="B110" s="1"/>
      <c r="C110" s="1"/>
      <c r="D110" s="1"/>
      <c r="E110" s="1"/>
      <c r="F110" s="1"/>
      <c r="G110" s="1"/>
      <c r="H110" s="1"/>
      <c r="I110" s="1"/>
      <c r="J110" s="1"/>
      <c r="K110" s="1"/>
      <c r="L110" s="1"/>
      <c r="M110" s="1"/>
      <c r="N110" s="1"/>
      <c r="O110" s="1"/>
      <c r="P110" s="1"/>
      <c r="Q110" s="1"/>
      <c r="R110" s="1"/>
    </row>
    <row r="111" spans="2:18" ht="15.75" customHeight="1">
      <c r="B111" s="1"/>
      <c r="C111" s="1"/>
      <c r="D111" s="1"/>
      <c r="E111" s="1"/>
      <c r="F111" s="1"/>
      <c r="G111" s="1"/>
      <c r="H111" s="1"/>
      <c r="I111" s="1"/>
      <c r="J111" s="1"/>
      <c r="K111" s="1"/>
      <c r="L111" s="1"/>
      <c r="M111" s="1"/>
      <c r="N111" s="1"/>
      <c r="O111" s="1"/>
      <c r="P111" s="1"/>
      <c r="Q111" s="1"/>
      <c r="R111" s="1"/>
    </row>
    <row r="112" spans="2:18" ht="15.75" customHeight="1">
      <c r="B112" s="1"/>
      <c r="C112" s="1"/>
      <c r="D112" s="1"/>
      <c r="E112" s="1"/>
      <c r="F112" s="1"/>
      <c r="G112" s="1"/>
      <c r="H112" s="1"/>
      <c r="I112" s="1"/>
      <c r="J112" s="1"/>
      <c r="K112" s="1"/>
      <c r="L112" s="1"/>
      <c r="M112" s="1"/>
      <c r="N112" s="1"/>
      <c r="O112" s="1"/>
      <c r="P112" s="1"/>
      <c r="Q112" s="1"/>
      <c r="R112" s="1"/>
    </row>
    <row r="113" spans="2:18" ht="15.75" customHeight="1">
      <c r="B113" s="1"/>
      <c r="C113" s="1"/>
      <c r="D113" s="1"/>
      <c r="E113" s="1"/>
      <c r="F113" s="1"/>
      <c r="G113" s="1"/>
      <c r="H113" s="1"/>
      <c r="I113" s="1"/>
      <c r="J113" s="1"/>
      <c r="K113" s="1"/>
      <c r="L113" s="1"/>
      <c r="M113" s="1"/>
      <c r="N113" s="1"/>
      <c r="O113" s="1"/>
      <c r="P113" s="1"/>
      <c r="Q113" s="1"/>
      <c r="R113" s="1"/>
    </row>
    <row r="114" spans="2:18" ht="15.75" customHeight="1">
      <c r="B114" s="1"/>
      <c r="C114" s="1"/>
      <c r="D114" s="1"/>
      <c r="E114" s="1"/>
      <c r="F114" s="1"/>
      <c r="G114" s="1"/>
      <c r="H114" s="1"/>
      <c r="I114" s="1"/>
      <c r="J114" s="1"/>
      <c r="K114" s="1"/>
      <c r="L114" s="1"/>
      <c r="M114" s="1"/>
      <c r="N114" s="1"/>
      <c r="O114" s="1"/>
      <c r="P114" s="1"/>
      <c r="Q114" s="1"/>
      <c r="R114" s="1"/>
    </row>
    <row r="115" spans="2:18" ht="15.75" customHeight="1">
      <c r="B115" s="1"/>
      <c r="C115" s="1"/>
      <c r="D115" s="1"/>
      <c r="E115" s="1"/>
      <c r="F115" s="1"/>
      <c r="G115" s="1"/>
      <c r="H115" s="1"/>
      <c r="I115" s="1"/>
      <c r="J115" s="1"/>
      <c r="K115" s="1"/>
      <c r="L115" s="1"/>
      <c r="M115" s="1"/>
      <c r="N115" s="1"/>
      <c r="O115" s="1"/>
      <c r="P115" s="1"/>
      <c r="Q115" s="1"/>
      <c r="R115" s="1"/>
    </row>
    <row r="116" spans="2:18" ht="15.75" customHeight="1">
      <c r="B116" s="1"/>
      <c r="C116" s="1"/>
      <c r="D116" s="1"/>
      <c r="E116" s="1"/>
      <c r="F116" s="1"/>
      <c r="G116" s="1"/>
      <c r="H116" s="1"/>
      <c r="I116" s="1"/>
      <c r="J116" s="1"/>
      <c r="K116" s="1"/>
      <c r="L116" s="1"/>
      <c r="M116" s="1"/>
      <c r="N116" s="1"/>
      <c r="O116" s="1"/>
      <c r="P116" s="1"/>
      <c r="Q116" s="1"/>
      <c r="R116" s="1"/>
    </row>
    <row r="117" spans="2:18" ht="15.75" customHeight="1">
      <c r="B117" s="1"/>
      <c r="C117" s="1"/>
      <c r="D117" s="1"/>
      <c r="E117" s="1"/>
      <c r="F117" s="1"/>
      <c r="G117" s="1"/>
      <c r="H117" s="1"/>
      <c r="I117" s="1"/>
      <c r="J117" s="1"/>
      <c r="K117" s="1"/>
      <c r="L117" s="1"/>
      <c r="M117" s="1"/>
      <c r="N117" s="1"/>
      <c r="O117" s="1"/>
      <c r="P117" s="1"/>
      <c r="Q117" s="1"/>
      <c r="R117" s="1"/>
    </row>
    <row r="118" spans="2:18" ht="15.75" customHeight="1">
      <c r="B118" s="1"/>
      <c r="C118" s="1"/>
      <c r="D118" s="1"/>
      <c r="E118" s="1"/>
      <c r="F118" s="1"/>
      <c r="G118" s="1"/>
      <c r="H118" s="1"/>
      <c r="I118" s="1"/>
      <c r="J118" s="1"/>
      <c r="K118" s="1"/>
      <c r="L118" s="1"/>
      <c r="M118" s="1"/>
      <c r="N118" s="1"/>
      <c r="O118" s="1"/>
      <c r="P118" s="1"/>
      <c r="Q118" s="1"/>
      <c r="R118" s="1"/>
    </row>
    <row r="119" spans="2:18" ht="15.75" customHeight="1">
      <c r="B119" s="1"/>
      <c r="C119" s="1"/>
      <c r="D119" s="1"/>
      <c r="E119" s="1"/>
      <c r="F119" s="1"/>
      <c r="G119" s="1"/>
      <c r="H119" s="1"/>
      <c r="I119" s="1"/>
      <c r="J119" s="1"/>
      <c r="K119" s="1"/>
      <c r="L119" s="1"/>
      <c r="M119" s="1"/>
      <c r="N119" s="1"/>
      <c r="O119" s="1"/>
      <c r="P119" s="1"/>
      <c r="Q119" s="1"/>
      <c r="R119" s="1"/>
    </row>
    <row r="120" spans="2:18" ht="15.75" customHeight="1">
      <c r="B120" s="1"/>
      <c r="C120" s="1"/>
      <c r="D120" s="1"/>
      <c r="E120" s="1"/>
      <c r="F120" s="1"/>
      <c r="G120" s="1"/>
      <c r="H120" s="1"/>
      <c r="I120" s="1"/>
      <c r="J120" s="1"/>
      <c r="K120" s="1"/>
      <c r="L120" s="1"/>
      <c r="M120" s="1"/>
      <c r="N120" s="1"/>
      <c r="O120" s="1"/>
      <c r="P120" s="1"/>
      <c r="Q120" s="1"/>
      <c r="R120" s="1"/>
    </row>
    <row r="121" spans="2:18" ht="15.75" customHeight="1">
      <c r="B121" s="1"/>
      <c r="C121" s="1"/>
      <c r="D121" s="1"/>
      <c r="E121" s="1"/>
      <c r="F121" s="1"/>
      <c r="G121" s="1"/>
      <c r="H121" s="1"/>
      <c r="I121" s="1"/>
      <c r="J121" s="1"/>
      <c r="K121" s="1"/>
      <c r="L121" s="1"/>
      <c r="M121" s="1"/>
      <c r="N121" s="1"/>
      <c r="O121" s="1"/>
      <c r="P121" s="1"/>
      <c r="Q121" s="1"/>
      <c r="R121" s="1"/>
    </row>
    <row r="122" spans="2:18" ht="15.75" customHeight="1">
      <c r="B122" s="1"/>
      <c r="C122" s="1"/>
      <c r="D122" s="1"/>
      <c r="E122" s="1"/>
      <c r="F122" s="1"/>
      <c r="G122" s="1"/>
      <c r="H122" s="1"/>
      <c r="I122" s="1"/>
      <c r="J122" s="1"/>
      <c r="K122" s="1"/>
      <c r="L122" s="1"/>
      <c r="M122" s="1"/>
      <c r="N122" s="1"/>
      <c r="O122" s="1"/>
      <c r="P122" s="1"/>
      <c r="Q122" s="1"/>
      <c r="R122" s="1"/>
    </row>
    <row r="123" spans="2:18" ht="15.75" customHeight="1">
      <c r="B123" s="1"/>
      <c r="C123" s="1"/>
      <c r="D123" s="1"/>
      <c r="E123" s="1"/>
      <c r="F123" s="1"/>
      <c r="G123" s="1"/>
      <c r="H123" s="1"/>
      <c r="I123" s="1"/>
      <c r="J123" s="1"/>
      <c r="K123" s="1"/>
      <c r="L123" s="1"/>
      <c r="M123" s="1"/>
      <c r="N123" s="1"/>
      <c r="O123" s="1"/>
      <c r="P123" s="1"/>
      <c r="Q123" s="1"/>
      <c r="R123" s="1"/>
    </row>
    <row r="124" spans="2:18" ht="15.75" customHeight="1">
      <c r="B124" s="1"/>
      <c r="C124" s="1"/>
      <c r="D124" s="1"/>
      <c r="E124" s="1"/>
      <c r="F124" s="1"/>
      <c r="G124" s="1"/>
      <c r="H124" s="1"/>
      <c r="I124" s="1"/>
      <c r="J124" s="1"/>
      <c r="K124" s="1"/>
      <c r="L124" s="1"/>
      <c r="M124" s="1"/>
      <c r="N124" s="1"/>
      <c r="O124" s="1"/>
      <c r="P124" s="1"/>
      <c r="Q124" s="1"/>
      <c r="R124" s="1"/>
    </row>
    <row r="125" spans="2:18" ht="15.75" customHeight="1">
      <c r="B125" s="1"/>
      <c r="C125" s="1"/>
      <c r="D125" s="1"/>
      <c r="E125" s="1"/>
      <c r="F125" s="1"/>
      <c r="G125" s="1"/>
      <c r="H125" s="1"/>
      <c r="I125" s="1"/>
      <c r="J125" s="1"/>
      <c r="K125" s="1"/>
      <c r="L125" s="1"/>
      <c r="M125" s="1"/>
      <c r="N125" s="1"/>
      <c r="O125" s="1"/>
      <c r="P125" s="1"/>
      <c r="Q125" s="1"/>
      <c r="R125" s="1"/>
    </row>
    <row r="126" spans="2:18" ht="15.75" customHeight="1">
      <c r="B126" s="1"/>
      <c r="C126" s="1"/>
      <c r="D126" s="1"/>
      <c r="E126" s="1"/>
      <c r="F126" s="1"/>
      <c r="G126" s="1"/>
      <c r="H126" s="1"/>
      <c r="I126" s="1"/>
      <c r="J126" s="1"/>
      <c r="K126" s="1"/>
      <c r="L126" s="1"/>
      <c r="M126" s="1"/>
      <c r="N126" s="1"/>
      <c r="O126" s="1"/>
      <c r="P126" s="1"/>
      <c r="Q126" s="1"/>
      <c r="R126" s="1"/>
    </row>
    <row r="127" spans="2:18" ht="15.75" customHeight="1">
      <c r="B127" s="1"/>
      <c r="C127" s="1"/>
      <c r="D127" s="1"/>
      <c r="E127" s="1"/>
      <c r="F127" s="1"/>
      <c r="G127" s="1"/>
      <c r="H127" s="1"/>
      <c r="I127" s="1"/>
      <c r="J127" s="1"/>
      <c r="K127" s="1"/>
      <c r="L127" s="1"/>
      <c r="M127" s="1"/>
      <c r="N127" s="1"/>
      <c r="O127" s="1"/>
      <c r="P127" s="1"/>
      <c r="Q127" s="1"/>
      <c r="R127" s="1"/>
    </row>
    <row r="128" spans="2:18" ht="15.75" customHeight="1">
      <c r="B128" s="1"/>
      <c r="C128" s="1"/>
      <c r="D128" s="1"/>
      <c r="E128" s="1"/>
      <c r="F128" s="1"/>
      <c r="G128" s="1"/>
      <c r="H128" s="1"/>
      <c r="I128" s="1"/>
      <c r="J128" s="1"/>
      <c r="K128" s="1"/>
      <c r="L128" s="1"/>
      <c r="M128" s="1"/>
      <c r="N128" s="1"/>
      <c r="O128" s="1"/>
      <c r="P128" s="1"/>
      <c r="Q128" s="1"/>
      <c r="R128" s="1"/>
    </row>
    <row r="129" spans="2:18" ht="15.75" customHeight="1">
      <c r="B129" s="1"/>
      <c r="C129" s="1"/>
      <c r="D129" s="1"/>
      <c r="E129" s="1"/>
      <c r="F129" s="1"/>
      <c r="G129" s="1"/>
      <c r="H129" s="1"/>
      <c r="I129" s="1"/>
      <c r="J129" s="1"/>
      <c r="K129" s="1"/>
      <c r="L129" s="1"/>
      <c r="M129" s="1"/>
      <c r="N129" s="1"/>
      <c r="O129" s="1"/>
      <c r="P129" s="1"/>
      <c r="Q129" s="1"/>
      <c r="R129" s="1"/>
    </row>
    <row r="130" spans="2:18" ht="15.75" customHeight="1">
      <c r="B130" s="1"/>
      <c r="C130" s="1"/>
      <c r="D130" s="1"/>
      <c r="E130" s="1"/>
      <c r="F130" s="1"/>
      <c r="G130" s="1"/>
      <c r="H130" s="1"/>
      <c r="I130" s="1"/>
      <c r="J130" s="1"/>
      <c r="K130" s="1"/>
      <c r="L130" s="1"/>
      <c r="M130" s="1"/>
      <c r="N130" s="1"/>
      <c r="O130" s="1"/>
      <c r="P130" s="1"/>
      <c r="Q130" s="1"/>
      <c r="R130" s="1"/>
    </row>
    <row r="131" spans="2:18" ht="15.75" customHeight="1">
      <c r="B131" s="1"/>
      <c r="C131" s="1"/>
      <c r="D131" s="1"/>
      <c r="E131" s="1"/>
      <c r="F131" s="1"/>
      <c r="G131" s="1"/>
      <c r="H131" s="1"/>
      <c r="I131" s="1"/>
      <c r="J131" s="1"/>
      <c r="K131" s="1"/>
      <c r="L131" s="1"/>
      <c r="M131" s="1"/>
      <c r="N131" s="1"/>
      <c r="O131" s="1"/>
      <c r="P131" s="1"/>
      <c r="Q131" s="1"/>
      <c r="R131" s="1"/>
    </row>
    <row r="132" spans="2:18" ht="15.75" customHeight="1">
      <c r="B132" s="1"/>
      <c r="C132" s="1"/>
      <c r="D132" s="1"/>
      <c r="E132" s="1"/>
      <c r="F132" s="1"/>
      <c r="G132" s="1"/>
      <c r="H132" s="1"/>
      <c r="I132" s="1"/>
      <c r="J132" s="1"/>
      <c r="K132" s="1"/>
      <c r="L132" s="1"/>
      <c r="M132" s="1"/>
      <c r="N132" s="1"/>
      <c r="O132" s="1"/>
      <c r="P132" s="1"/>
      <c r="Q132" s="1"/>
      <c r="R132" s="1"/>
    </row>
    <row r="133" spans="2:18" ht="15.75" customHeight="1">
      <c r="B133" s="1"/>
      <c r="C133" s="1"/>
      <c r="D133" s="1"/>
      <c r="E133" s="1"/>
      <c r="F133" s="1"/>
      <c r="G133" s="1"/>
      <c r="H133" s="1"/>
      <c r="I133" s="1"/>
      <c r="J133" s="1"/>
      <c r="K133" s="1"/>
      <c r="L133" s="1"/>
      <c r="M133" s="1"/>
      <c r="N133" s="1"/>
      <c r="O133" s="1"/>
      <c r="P133" s="1"/>
      <c r="Q133" s="1"/>
      <c r="R133" s="1"/>
    </row>
    <row r="134" spans="2:18" ht="15.75" customHeight="1">
      <c r="B134" s="1"/>
      <c r="C134" s="1"/>
      <c r="D134" s="1"/>
      <c r="E134" s="1"/>
      <c r="F134" s="1"/>
      <c r="G134" s="1"/>
      <c r="H134" s="1"/>
      <c r="I134" s="1"/>
      <c r="J134" s="1"/>
      <c r="K134" s="1"/>
      <c r="L134" s="1"/>
      <c r="M134" s="1"/>
      <c r="N134" s="1"/>
      <c r="O134" s="1"/>
      <c r="P134" s="1"/>
      <c r="Q134" s="1"/>
      <c r="R134" s="1"/>
    </row>
    <row r="135" spans="2:18" ht="15.75" customHeight="1">
      <c r="B135" s="1"/>
      <c r="C135" s="1"/>
      <c r="D135" s="1"/>
      <c r="E135" s="1"/>
      <c r="F135" s="1"/>
      <c r="G135" s="1"/>
      <c r="H135" s="1"/>
      <c r="I135" s="1"/>
      <c r="J135" s="1"/>
      <c r="K135" s="1"/>
      <c r="L135" s="1"/>
      <c r="M135" s="1"/>
      <c r="N135" s="1"/>
      <c r="O135" s="1"/>
      <c r="P135" s="1"/>
      <c r="Q135" s="1"/>
      <c r="R135" s="1"/>
    </row>
    <row r="136" spans="2:18" ht="15.75" customHeight="1">
      <c r="B136" s="1"/>
      <c r="C136" s="1"/>
      <c r="D136" s="1"/>
      <c r="E136" s="1"/>
      <c r="F136" s="1"/>
      <c r="G136" s="1"/>
      <c r="H136" s="1"/>
      <c r="I136" s="1"/>
      <c r="J136" s="1"/>
      <c r="K136" s="1"/>
      <c r="L136" s="1"/>
      <c r="M136" s="1"/>
      <c r="N136" s="1"/>
      <c r="O136" s="1"/>
      <c r="P136" s="1"/>
      <c r="Q136" s="1"/>
      <c r="R136" s="1"/>
    </row>
    <row r="137" spans="2:18" ht="15.75" customHeight="1">
      <c r="B137" s="1"/>
      <c r="C137" s="1"/>
      <c r="D137" s="1"/>
      <c r="E137" s="1"/>
      <c r="F137" s="1"/>
      <c r="G137" s="1"/>
      <c r="H137" s="1"/>
      <c r="I137" s="1"/>
      <c r="J137" s="1"/>
      <c r="K137" s="1"/>
      <c r="L137" s="1"/>
      <c r="M137" s="1"/>
      <c r="N137" s="1"/>
      <c r="O137" s="1"/>
      <c r="P137" s="1"/>
      <c r="Q137" s="1"/>
      <c r="R137" s="1"/>
    </row>
    <row r="138" spans="2:18" ht="15.75" customHeight="1">
      <c r="B138" s="1"/>
      <c r="C138" s="1"/>
      <c r="D138" s="1"/>
      <c r="E138" s="1"/>
      <c r="F138" s="1"/>
      <c r="G138" s="1"/>
      <c r="H138" s="1"/>
      <c r="I138" s="1"/>
      <c r="J138" s="1"/>
      <c r="K138" s="1"/>
      <c r="L138" s="1"/>
      <c r="M138" s="1"/>
      <c r="N138" s="1"/>
      <c r="O138" s="1"/>
      <c r="P138" s="1"/>
      <c r="Q138" s="1"/>
      <c r="R138" s="1"/>
    </row>
    <row r="139" spans="2:18" ht="15.75" customHeight="1">
      <c r="B139" s="1"/>
      <c r="C139" s="1"/>
      <c r="D139" s="1"/>
      <c r="E139" s="1"/>
      <c r="F139" s="1"/>
      <c r="G139" s="1"/>
      <c r="H139" s="1"/>
      <c r="I139" s="1"/>
      <c r="J139" s="1"/>
      <c r="K139" s="1"/>
      <c r="L139" s="1"/>
      <c r="M139" s="1"/>
      <c r="N139" s="1"/>
      <c r="O139" s="1"/>
      <c r="P139" s="1"/>
      <c r="Q139" s="1"/>
      <c r="R139" s="1"/>
    </row>
    <row r="140" spans="2:18" ht="15.75" customHeight="1">
      <c r="B140" s="1"/>
      <c r="C140" s="1"/>
      <c r="D140" s="1"/>
      <c r="E140" s="1"/>
      <c r="F140" s="1"/>
      <c r="G140" s="1"/>
      <c r="H140" s="1"/>
      <c r="I140" s="1"/>
      <c r="J140" s="1"/>
      <c r="K140" s="1"/>
      <c r="L140" s="1"/>
      <c r="M140" s="1"/>
      <c r="N140" s="1"/>
      <c r="O140" s="1"/>
      <c r="P140" s="1"/>
      <c r="Q140" s="1"/>
      <c r="R140" s="1"/>
    </row>
    <row r="141" spans="2:18" ht="15.75" customHeight="1">
      <c r="B141" s="1"/>
      <c r="C141" s="1"/>
      <c r="D141" s="1"/>
      <c r="E141" s="1"/>
      <c r="F141" s="1"/>
      <c r="G141" s="1"/>
      <c r="H141" s="1"/>
      <c r="I141" s="1"/>
      <c r="J141" s="1"/>
      <c r="K141" s="1"/>
      <c r="L141" s="1"/>
      <c r="M141" s="1"/>
      <c r="N141" s="1"/>
      <c r="O141" s="1"/>
      <c r="P141" s="1"/>
      <c r="Q141" s="1"/>
      <c r="R141" s="1"/>
    </row>
    <row r="142" spans="2:18" ht="15.75" customHeight="1">
      <c r="B142" s="1"/>
      <c r="C142" s="1"/>
      <c r="D142" s="1"/>
      <c r="E142" s="1"/>
      <c r="F142" s="1"/>
      <c r="G142" s="1"/>
      <c r="H142" s="1"/>
      <c r="I142" s="1"/>
      <c r="J142" s="1"/>
      <c r="K142" s="1"/>
      <c r="L142" s="1"/>
      <c r="M142" s="1"/>
      <c r="N142" s="1"/>
      <c r="O142" s="1"/>
      <c r="P142" s="1"/>
      <c r="Q142" s="1"/>
      <c r="R142" s="1"/>
    </row>
    <row r="143" spans="2:18" ht="15.75" customHeight="1">
      <c r="B143" s="1"/>
      <c r="C143" s="1"/>
      <c r="D143" s="1"/>
      <c r="E143" s="1"/>
      <c r="F143" s="1"/>
      <c r="G143" s="1"/>
      <c r="H143" s="1"/>
      <c r="I143" s="1"/>
      <c r="J143" s="1"/>
      <c r="K143" s="1"/>
      <c r="L143" s="1"/>
      <c r="M143" s="1"/>
      <c r="N143" s="1"/>
      <c r="O143" s="1"/>
      <c r="P143" s="1"/>
      <c r="Q143" s="1"/>
      <c r="R143" s="1"/>
    </row>
    <row r="144" spans="2:18" ht="15.75" customHeight="1">
      <c r="B144" s="1"/>
      <c r="C144" s="1"/>
      <c r="D144" s="1"/>
      <c r="E144" s="1"/>
      <c r="F144" s="1"/>
      <c r="G144" s="1"/>
      <c r="H144" s="1"/>
      <c r="I144" s="1"/>
      <c r="J144" s="1"/>
      <c r="K144" s="1"/>
      <c r="L144" s="1"/>
      <c r="M144" s="1"/>
      <c r="N144" s="1"/>
      <c r="O144" s="1"/>
      <c r="P144" s="1"/>
      <c r="Q144" s="1"/>
      <c r="R144" s="1"/>
    </row>
    <row r="145" spans="2:18" ht="15.75" customHeight="1">
      <c r="B145" s="1"/>
      <c r="C145" s="1"/>
      <c r="D145" s="1"/>
      <c r="E145" s="1"/>
      <c r="F145" s="1"/>
      <c r="G145" s="1"/>
      <c r="H145" s="1"/>
      <c r="I145" s="1"/>
      <c r="J145" s="1"/>
      <c r="K145" s="1"/>
      <c r="L145" s="1"/>
      <c r="M145" s="1"/>
      <c r="N145" s="1"/>
      <c r="O145" s="1"/>
      <c r="P145" s="1"/>
      <c r="Q145" s="1"/>
      <c r="R145" s="1"/>
    </row>
    <row r="146" spans="2:18" ht="15.75" customHeight="1">
      <c r="B146" s="1"/>
      <c r="C146" s="1"/>
      <c r="D146" s="1"/>
      <c r="E146" s="1"/>
      <c r="F146" s="1"/>
      <c r="G146" s="1"/>
      <c r="H146" s="1"/>
      <c r="I146" s="1"/>
      <c r="J146" s="1"/>
      <c r="K146" s="1"/>
      <c r="L146" s="1"/>
      <c r="M146" s="1"/>
      <c r="N146" s="1"/>
      <c r="O146" s="1"/>
      <c r="P146" s="1"/>
      <c r="Q146" s="1"/>
      <c r="R146" s="1"/>
    </row>
    <row r="147" spans="2:18" ht="15.75" customHeight="1">
      <c r="B147" s="1"/>
      <c r="C147" s="1"/>
      <c r="D147" s="1"/>
      <c r="E147" s="1"/>
      <c r="F147" s="1"/>
      <c r="G147" s="1"/>
      <c r="H147" s="1"/>
      <c r="I147" s="1"/>
      <c r="J147" s="1"/>
      <c r="K147" s="1"/>
      <c r="L147" s="1"/>
      <c r="M147" s="1"/>
      <c r="N147" s="1"/>
      <c r="O147" s="1"/>
      <c r="P147" s="1"/>
      <c r="Q147" s="1"/>
      <c r="R147" s="1"/>
    </row>
    <row r="148" spans="2:18" ht="15.75" customHeight="1">
      <c r="B148" s="1"/>
      <c r="C148" s="1"/>
      <c r="D148" s="1"/>
      <c r="E148" s="1"/>
      <c r="F148" s="1"/>
      <c r="G148" s="1"/>
      <c r="H148" s="1"/>
      <c r="I148" s="1"/>
      <c r="J148" s="1"/>
      <c r="K148" s="1"/>
      <c r="L148" s="1"/>
      <c r="M148" s="1"/>
      <c r="N148" s="1"/>
      <c r="O148" s="1"/>
      <c r="P148" s="1"/>
      <c r="Q148" s="1"/>
      <c r="R148" s="1"/>
    </row>
    <row r="149" spans="2:18" ht="15.75" customHeight="1">
      <c r="B149" s="1"/>
      <c r="C149" s="1"/>
      <c r="D149" s="1"/>
      <c r="E149" s="1"/>
      <c r="F149" s="1"/>
      <c r="G149" s="1"/>
      <c r="H149" s="1"/>
      <c r="I149" s="1"/>
      <c r="J149" s="1"/>
      <c r="K149" s="1"/>
      <c r="L149" s="1"/>
      <c r="M149" s="1"/>
      <c r="N149" s="1"/>
      <c r="O149" s="1"/>
      <c r="P149" s="1"/>
      <c r="Q149" s="1"/>
      <c r="R149" s="1"/>
    </row>
    <row r="150" spans="2:18" ht="15.75" customHeight="1">
      <c r="B150" s="1"/>
      <c r="C150" s="1"/>
      <c r="D150" s="1"/>
      <c r="E150" s="1"/>
      <c r="F150" s="1"/>
      <c r="G150" s="1"/>
      <c r="H150" s="1"/>
      <c r="I150" s="1"/>
      <c r="J150" s="1"/>
      <c r="K150" s="1"/>
      <c r="L150" s="1"/>
      <c r="M150" s="1"/>
      <c r="N150" s="1"/>
      <c r="O150" s="1"/>
      <c r="P150" s="1"/>
      <c r="Q150" s="1"/>
      <c r="R150" s="1"/>
    </row>
    <row r="151" spans="2:18" ht="15.75" customHeight="1">
      <c r="B151" s="1"/>
      <c r="C151" s="1"/>
      <c r="D151" s="1"/>
      <c r="E151" s="1"/>
      <c r="F151" s="1"/>
      <c r="G151" s="1"/>
      <c r="H151" s="1"/>
      <c r="I151" s="1"/>
      <c r="J151" s="1"/>
      <c r="K151" s="1"/>
      <c r="L151" s="1"/>
      <c r="M151" s="1"/>
      <c r="N151" s="1"/>
      <c r="O151" s="1"/>
      <c r="P151" s="1"/>
      <c r="Q151" s="1"/>
      <c r="R151" s="1"/>
    </row>
    <row r="152" spans="2:18" ht="15.75" customHeight="1">
      <c r="B152" s="1"/>
      <c r="C152" s="1"/>
      <c r="D152" s="1"/>
      <c r="E152" s="1"/>
      <c r="F152" s="1"/>
      <c r="G152" s="1"/>
      <c r="H152" s="1"/>
      <c r="I152" s="1"/>
      <c r="J152" s="1"/>
      <c r="K152" s="1"/>
      <c r="L152" s="1"/>
      <c r="M152" s="1"/>
      <c r="N152" s="1"/>
      <c r="O152" s="1"/>
      <c r="P152" s="1"/>
      <c r="Q152" s="1"/>
      <c r="R152" s="1"/>
    </row>
    <row r="153" spans="2:18" ht="15.75" customHeight="1">
      <c r="B153" s="1"/>
      <c r="C153" s="1"/>
      <c r="D153" s="1"/>
      <c r="E153" s="1"/>
      <c r="F153" s="1"/>
      <c r="G153" s="1"/>
      <c r="H153" s="1"/>
      <c r="I153" s="1"/>
      <c r="J153" s="1"/>
      <c r="K153" s="1"/>
      <c r="L153" s="1"/>
      <c r="M153" s="1"/>
      <c r="N153" s="1"/>
      <c r="O153" s="1"/>
      <c r="P153" s="1"/>
      <c r="Q153" s="1"/>
      <c r="R153" s="1"/>
    </row>
    <row r="154" spans="2:18" ht="15.75" customHeight="1">
      <c r="B154" s="1"/>
      <c r="C154" s="1"/>
      <c r="D154" s="1"/>
      <c r="E154" s="1"/>
      <c r="F154" s="1"/>
      <c r="G154" s="1"/>
      <c r="H154" s="1"/>
      <c r="I154" s="1"/>
      <c r="J154" s="1"/>
      <c r="K154" s="1"/>
      <c r="L154" s="1"/>
      <c r="M154" s="1"/>
      <c r="N154" s="1"/>
      <c r="O154" s="1"/>
      <c r="P154" s="1"/>
      <c r="Q154" s="1"/>
      <c r="R154" s="1"/>
    </row>
    <row r="155" spans="2:18" ht="15.75" customHeight="1">
      <c r="B155" s="1"/>
      <c r="C155" s="1"/>
      <c r="D155" s="1"/>
      <c r="E155" s="1"/>
      <c r="F155" s="1"/>
      <c r="G155" s="1"/>
      <c r="H155" s="1"/>
      <c r="I155" s="1"/>
      <c r="J155" s="1"/>
      <c r="K155" s="1"/>
      <c r="L155" s="1"/>
      <c r="M155" s="1"/>
      <c r="N155" s="1"/>
      <c r="O155" s="1"/>
      <c r="P155" s="1"/>
      <c r="Q155" s="1"/>
      <c r="R155" s="1"/>
    </row>
    <row r="156" spans="2:18" ht="15.75" customHeight="1">
      <c r="B156" s="1"/>
      <c r="C156" s="1"/>
      <c r="D156" s="1"/>
      <c r="E156" s="1"/>
      <c r="F156" s="1"/>
      <c r="G156" s="1"/>
      <c r="H156" s="1"/>
      <c r="I156" s="1"/>
      <c r="J156" s="1"/>
      <c r="K156" s="1"/>
      <c r="L156" s="1"/>
      <c r="M156" s="1"/>
      <c r="N156" s="1"/>
      <c r="O156" s="1"/>
      <c r="P156" s="1"/>
      <c r="Q156" s="1"/>
      <c r="R156" s="1"/>
    </row>
    <row r="157" spans="2:18" ht="15.75" customHeight="1">
      <c r="B157" s="1"/>
      <c r="C157" s="1"/>
      <c r="D157" s="1"/>
      <c r="E157" s="1"/>
      <c r="F157" s="1"/>
      <c r="G157" s="1"/>
      <c r="H157" s="1"/>
      <c r="I157" s="1"/>
      <c r="J157" s="1"/>
      <c r="K157" s="1"/>
      <c r="L157" s="1"/>
      <c r="M157" s="1"/>
      <c r="N157" s="1"/>
      <c r="O157" s="1"/>
      <c r="P157" s="1"/>
      <c r="Q157" s="1"/>
      <c r="R157" s="1"/>
    </row>
    <row r="158" spans="2:18" ht="15.75" customHeight="1">
      <c r="B158" s="1"/>
      <c r="C158" s="1"/>
      <c r="D158" s="1"/>
      <c r="E158" s="1"/>
      <c r="F158" s="1"/>
      <c r="G158" s="1"/>
      <c r="H158" s="1"/>
      <c r="I158" s="1"/>
      <c r="J158" s="1"/>
      <c r="K158" s="1"/>
      <c r="L158" s="1"/>
      <c r="M158" s="1"/>
      <c r="N158" s="1"/>
      <c r="O158" s="1"/>
      <c r="P158" s="1"/>
      <c r="Q158" s="1"/>
      <c r="R158" s="1"/>
    </row>
    <row r="159" spans="2:18" ht="15.75" customHeight="1">
      <c r="B159" s="1"/>
      <c r="C159" s="1"/>
      <c r="D159" s="1"/>
      <c r="E159" s="1"/>
      <c r="F159" s="1"/>
      <c r="G159" s="1"/>
      <c r="H159" s="1"/>
      <c r="I159" s="1"/>
      <c r="J159" s="1"/>
      <c r="K159" s="1"/>
      <c r="L159" s="1"/>
      <c r="M159" s="1"/>
      <c r="N159" s="1"/>
      <c r="O159" s="1"/>
      <c r="P159" s="1"/>
      <c r="Q159" s="1"/>
      <c r="R159" s="1"/>
    </row>
    <row r="160" spans="2:18" ht="15.75" customHeight="1">
      <c r="B160" s="1"/>
      <c r="C160" s="1"/>
      <c r="D160" s="1"/>
      <c r="E160" s="1"/>
      <c r="F160" s="1"/>
      <c r="G160" s="1"/>
      <c r="H160" s="1"/>
      <c r="I160" s="1"/>
      <c r="J160" s="1"/>
      <c r="K160" s="1"/>
      <c r="L160" s="1"/>
      <c r="M160" s="1"/>
      <c r="N160" s="1"/>
      <c r="O160" s="1"/>
      <c r="P160" s="1"/>
      <c r="Q160" s="1"/>
      <c r="R160" s="1"/>
    </row>
    <row r="161" spans="2:18" ht="15.75" customHeight="1">
      <c r="B161" s="1"/>
      <c r="C161" s="1"/>
      <c r="D161" s="1"/>
      <c r="E161" s="1"/>
      <c r="F161" s="1"/>
      <c r="G161" s="1"/>
      <c r="H161" s="1"/>
      <c r="I161" s="1"/>
      <c r="J161" s="1"/>
      <c r="K161" s="1"/>
      <c r="L161" s="1"/>
      <c r="M161" s="1"/>
      <c r="N161" s="1"/>
      <c r="O161" s="1"/>
      <c r="P161" s="1"/>
      <c r="Q161" s="1"/>
      <c r="R161" s="1"/>
    </row>
    <row r="162" spans="2:18" ht="15.75" customHeight="1">
      <c r="B162" s="1"/>
      <c r="C162" s="1"/>
      <c r="D162" s="1"/>
      <c r="E162" s="1"/>
      <c r="F162" s="1"/>
      <c r="G162" s="1"/>
      <c r="H162" s="1"/>
      <c r="I162" s="1"/>
      <c r="J162" s="1"/>
      <c r="K162" s="1"/>
      <c r="L162" s="1"/>
      <c r="M162" s="1"/>
      <c r="N162" s="1"/>
      <c r="O162" s="1"/>
      <c r="P162" s="1"/>
      <c r="Q162" s="1"/>
      <c r="R162" s="1"/>
    </row>
    <row r="163" spans="2:18" ht="15.75" customHeight="1">
      <c r="B163" s="1"/>
      <c r="C163" s="1"/>
      <c r="D163" s="1"/>
      <c r="E163" s="1"/>
      <c r="F163" s="1"/>
      <c r="G163" s="1"/>
      <c r="H163" s="1"/>
      <c r="I163" s="1"/>
      <c r="J163" s="1"/>
      <c r="K163" s="1"/>
      <c r="L163" s="1"/>
      <c r="M163" s="1"/>
      <c r="N163" s="1"/>
      <c r="O163" s="1"/>
      <c r="P163" s="1"/>
      <c r="Q163" s="1"/>
      <c r="R163" s="1"/>
    </row>
    <row r="164" spans="2:18" ht="15.75" customHeight="1">
      <c r="B164" s="1"/>
      <c r="C164" s="1"/>
      <c r="D164" s="1"/>
      <c r="E164" s="1"/>
      <c r="F164" s="1"/>
      <c r="G164" s="1"/>
      <c r="H164" s="1"/>
      <c r="I164" s="1"/>
      <c r="J164" s="1"/>
      <c r="K164" s="1"/>
      <c r="L164" s="1"/>
      <c r="M164" s="1"/>
      <c r="N164" s="1"/>
      <c r="O164" s="1"/>
      <c r="P164" s="1"/>
      <c r="Q164" s="1"/>
      <c r="R164" s="1"/>
    </row>
    <row r="165" spans="2:18" ht="15.75" customHeight="1">
      <c r="B165" s="1"/>
      <c r="C165" s="1"/>
      <c r="D165" s="1"/>
      <c r="E165" s="1"/>
      <c r="F165" s="1"/>
      <c r="G165" s="1"/>
      <c r="H165" s="1"/>
      <c r="I165" s="1"/>
      <c r="J165" s="1"/>
      <c r="K165" s="1"/>
      <c r="L165" s="1"/>
      <c r="M165" s="1"/>
      <c r="N165" s="1"/>
      <c r="O165" s="1"/>
      <c r="P165" s="1"/>
      <c r="Q165" s="1"/>
      <c r="R165" s="1"/>
    </row>
    <row r="166" spans="2:18" ht="15.75" customHeight="1">
      <c r="B166" s="1"/>
      <c r="C166" s="1"/>
      <c r="D166" s="1"/>
      <c r="E166" s="1"/>
      <c r="F166" s="1"/>
      <c r="G166" s="1"/>
      <c r="H166" s="1"/>
      <c r="I166" s="1"/>
      <c r="J166" s="1"/>
      <c r="K166" s="1"/>
      <c r="L166" s="1"/>
      <c r="M166" s="1"/>
      <c r="N166" s="1"/>
      <c r="O166" s="1"/>
      <c r="P166" s="1"/>
      <c r="Q166" s="1"/>
      <c r="R166" s="1"/>
    </row>
    <row r="167" spans="2:18" ht="15.75" customHeight="1">
      <c r="B167" s="1"/>
      <c r="C167" s="1"/>
      <c r="D167" s="1"/>
      <c r="E167" s="1"/>
      <c r="F167" s="1"/>
      <c r="G167" s="1"/>
      <c r="H167" s="1"/>
      <c r="I167" s="1"/>
      <c r="J167" s="1"/>
      <c r="K167" s="1"/>
      <c r="L167" s="1"/>
      <c r="M167" s="1"/>
      <c r="N167" s="1"/>
      <c r="O167" s="1"/>
      <c r="P167" s="1"/>
      <c r="Q167" s="1"/>
      <c r="R167" s="1"/>
    </row>
    <row r="168" spans="2:18" ht="15.75" customHeight="1">
      <c r="B168" s="1"/>
      <c r="C168" s="1"/>
      <c r="D168" s="1"/>
      <c r="E168" s="1"/>
      <c r="F168" s="1"/>
      <c r="G168" s="1"/>
      <c r="H168" s="1"/>
      <c r="I168" s="1"/>
      <c r="J168" s="1"/>
      <c r="K168" s="1"/>
      <c r="L168" s="1"/>
      <c r="M168" s="1"/>
      <c r="N168" s="1"/>
      <c r="O168" s="1"/>
      <c r="P168" s="1"/>
      <c r="Q168" s="1"/>
      <c r="R168" s="1"/>
    </row>
    <row r="169" spans="2:18" ht="15.75" customHeight="1">
      <c r="B169" s="1"/>
      <c r="C169" s="1"/>
      <c r="D169" s="1"/>
      <c r="E169" s="1"/>
      <c r="F169" s="1"/>
      <c r="G169" s="1"/>
      <c r="H169" s="1"/>
      <c r="I169" s="1"/>
      <c r="J169" s="1"/>
      <c r="K169" s="1"/>
      <c r="L169" s="1"/>
      <c r="M169" s="1"/>
      <c r="N169" s="1"/>
      <c r="O169" s="1"/>
      <c r="P169" s="1"/>
      <c r="Q169" s="1"/>
      <c r="R169" s="1"/>
    </row>
    <row r="170" spans="2:18" ht="15.75" customHeight="1">
      <c r="B170" s="1"/>
      <c r="C170" s="1"/>
      <c r="D170" s="1"/>
      <c r="E170" s="1"/>
      <c r="F170" s="1"/>
      <c r="G170" s="1"/>
      <c r="H170" s="1"/>
      <c r="I170" s="1"/>
      <c r="J170" s="1"/>
      <c r="K170" s="1"/>
      <c r="L170" s="1"/>
      <c r="M170" s="1"/>
      <c r="N170" s="1"/>
      <c r="O170" s="1"/>
      <c r="P170" s="1"/>
      <c r="Q170" s="1"/>
      <c r="R170" s="1"/>
    </row>
    <row r="171" spans="2:18" ht="15.75" customHeight="1">
      <c r="B171" s="1"/>
      <c r="C171" s="1"/>
      <c r="D171" s="1"/>
      <c r="E171" s="1"/>
      <c r="F171" s="1"/>
      <c r="G171" s="1"/>
      <c r="H171" s="1"/>
      <c r="I171" s="1"/>
      <c r="J171" s="1"/>
      <c r="K171" s="1"/>
      <c r="L171" s="1"/>
      <c r="M171" s="1"/>
      <c r="N171" s="1"/>
      <c r="O171" s="1"/>
      <c r="P171" s="1"/>
      <c r="Q171" s="1"/>
      <c r="R171" s="1"/>
    </row>
    <row r="172" spans="2:18" ht="15.75" customHeight="1">
      <c r="B172" s="1"/>
      <c r="C172" s="1"/>
      <c r="D172" s="1"/>
      <c r="E172" s="1"/>
      <c r="F172" s="1"/>
      <c r="G172" s="1"/>
      <c r="H172" s="1"/>
      <c r="I172" s="1"/>
      <c r="J172" s="1"/>
      <c r="K172" s="1"/>
      <c r="L172" s="1"/>
      <c r="M172" s="1"/>
      <c r="N172" s="1"/>
      <c r="O172" s="1"/>
      <c r="P172" s="1"/>
      <c r="Q172" s="1"/>
      <c r="R172" s="1"/>
    </row>
    <row r="173" spans="2:18" ht="15.75" customHeight="1">
      <c r="B173" s="1"/>
      <c r="C173" s="1"/>
      <c r="D173" s="1"/>
      <c r="E173" s="1"/>
      <c r="F173" s="1"/>
      <c r="G173" s="1"/>
      <c r="H173" s="1"/>
      <c r="I173" s="1"/>
      <c r="J173" s="1"/>
      <c r="K173" s="1"/>
      <c r="L173" s="1"/>
      <c r="M173" s="1"/>
      <c r="N173" s="1"/>
      <c r="O173" s="1"/>
      <c r="P173" s="1"/>
      <c r="Q173" s="1"/>
      <c r="R173" s="1"/>
    </row>
    <row r="174" spans="2:18" ht="15.75" customHeight="1">
      <c r="B174" s="1"/>
      <c r="C174" s="1"/>
      <c r="D174" s="1"/>
      <c r="E174" s="1"/>
      <c r="F174" s="1"/>
      <c r="G174" s="1"/>
      <c r="H174" s="1"/>
      <c r="I174" s="1"/>
      <c r="J174" s="1"/>
      <c r="K174" s="1"/>
      <c r="L174" s="1"/>
      <c r="M174" s="1"/>
      <c r="N174" s="1"/>
      <c r="O174" s="1"/>
      <c r="P174" s="1"/>
      <c r="Q174" s="1"/>
      <c r="R174" s="1"/>
    </row>
    <row r="175" spans="2:18" ht="15.75" customHeight="1">
      <c r="B175" s="1"/>
      <c r="C175" s="1"/>
      <c r="D175" s="1"/>
      <c r="E175" s="1"/>
      <c r="F175" s="1"/>
      <c r="G175" s="1"/>
      <c r="H175" s="1"/>
      <c r="I175" s="1"/>
      <c r="J175" s="1"/>
      <c r="K175" s="1"/>
      <c r="L175" s="1"/>
      <c r="M175" s="1"/>
      <c r="N175" s="1"/>
      <c r="O175" s="1"/>
      <c r="P175" s="1"/>
      <c r="Q175" s="1"/>
      <c r="R175" s="1"/>
    </row>
    <row r="176" spans="2:18" ht="15.75" customHeight="1">
      <c r="B176" s="1"/>
      <c r="C176" s="1"/>
      <c r="D176" s="1"/>
      <c r="E176" s="1"/>
      <c r="F176" s="1"/>
      <c r="G176" s="1"/>
      <c r="H176" s="1"/>
      <c r="I176" s="1"/>
      <c r="J176" s="1"/>
      <c r="K176" s="1"/>
      <c r="L176" s="1"/>
      <c r="M176" s="1"/>
      <c r="N176" s="1"/>
      <c r="O176" s="1"/>
      <c r="P176" s="1"/>
      <c r="Q176" s="1"/>
      <c r="R176" s="1"/>
    </row>
    <row r="177" spans="2:18" ht="15.75" customHeight="1">
      <c r="B177" s="1"/>
      <c r="C177" s="1"/>
      <c r="D177" s="1"/>
      <c r="E177" s="1"/>
      <c r="F177" s="1"/>
      <c r="G177" s="1"/>
      <c r="H177" s="1"/>
      <c r="I177" s="1"/>
      <c r="J177" s="1"/>
      <c r="K177" s="1"/>
      <c r="L177" s="1"/>
      <c r="M177" s="1"/>
      <c r="N177" s="1"/>
      <c r="O177" s="1"/>
      <c r="P177" s="1"/>
      <c r="Q177" s="1"/>
      <c r="R177" s="1"/>
    </row>
    <row r="178" spans="2:18" ht="15.75" customHeight="1">
      <c r="B178" s="1"/>
      <c r="C178" s="1"/>
      <c r="D178" s="1"/>
      <c r="E178" s="1"/>
      <c r="F178" s="1"/>
      <c r="G178" s="1"/>
      <c r="H178" s="1"/>
      <c r="I178" s="1"/>
      <c r="J178" s="1"/>
      <c r="K178" s="1"/>
      <c r="L178" s="1"/>
      <c r="M178" s="1"/>
      <c r="N178" s="1"/>
      <c r="O178" s="1"/>
      <c r="P178" s="1"/>
      <c r="Q178" s="1"/>
      <c r="R178" s="1"/>
    </row>
    <row r="179" spans="2:18" ht="15.75" customHeight="1">
      <c r="B179" s="1"/>
      <c r="C179" s="1"/>
      <c r="D179" s="1"/>
      <c r="E179" s="1"/>
      <c r="F179" s="1"/>
      <c r="G179" s="1"/>
      <c r="H179" s="1"/>
      <c r="I179" s="1"/>
      <c r="J179" s="1"/>
      <c r="K179" s="1"/>
      <c r="L179" s="1"/>
      <c r="M179" s="1"/>
      <c r="N179" s="1"/>
      <c r="O179" s="1"/>
      <c r="P179" s="1"/>
      <c r="Q179" s="1"/>
      <c r="R179" s="1"/>
    </row>
    <row r="180" spans="2:18" ht="15.75" customHeight="1">
      <c r="B180" s="1"/>
      <c r="C180" s="1"/>
      <c r="D180" s="1"/>
      <c r="E180" s="1"/>
      <c r="F180" s="1"/>
      <c r="G180" s="1"/>
      <c r="H180" s="1"/>
      <c r="I180" s="1"/>
      <c r="J180" s="1"/>
      <c r="K180" s="1"/>
      <c r="L180" s="1"/>
      <c r="M180" s="1"/>
      <c r="N180" s="1"/>
      <c r="O180" s="1"/>
      <c r="P180" s="1"/>
      <c r="Q180" s="1"/>
      <c r="R180" s="1"/>
    </row>
    <row r="181" spans="2:18" ht="15.75" customHeight="1">
      <c r="B181" s="1"/>
      <c r="C181" s="1"/>
      <c r="D181" s="1"/>
      <c r="E181" s="1"/>
      <c r="F181" s="1"/>
      <c r="G181" s="1"/>
      <c r="H181" s="1"/>
      <c r="I181" s="1"/>
      <c r="J181" s="1"/>
      <c r="K181" s="1"/>
      <c r="L181" s="1"/>
      <c r="M181" s="1"/>
      <c r="N181" s="1"/>
      <c r="O181" s="1"/>
      <c r="P181" s="1"/>
      <c r="Q181" s="1"/>
      <c r="R181" s="1"/>
    </row>
    <row r="182" spans="2:18" ht="15.75" customHeight="1">
      <c r="B182" s="1"/>
      <c r="C182" s="1"/>
      <c r="D182" s="1"/>
      <c r="E182" s="1"/>
      <c r="F182" s="1"/>
      <c r="G182" s="1"/>
      <c r="H182" s="1"/>
      <c r="I182" s="1"/>
      <c r="J182" s="1"/>
      <c r="K182" s="1"/>
      <c r="L182" s="1"/>
      <c r="M182" s="1"/>
      <c r="N182" s="1"/>
      <c r="O182" s="1"/>
      <c r="P182" s="1"/>
      <c r="Q182" s="1"/>
      <c r="R182" s="1"/>
    </row>
    <row r="183" spans="2:18" ht="15.75" customHeight="1">
      <c r="B183" s="1"/>
      <c r="C183" s="1"/>
      <c r="D183" s="1"/>
      <c r="E183" s="1"/>
      <c r="F183" s="1"/>
      <c r="G183" s="1"/>
      <c r="H183" s="1"/>
      <c r="I183" s="1"/>
      <c r="J183" s="1"/>
      <c r="K183" s="1"/>
      <c r="L183" s="1"/>
      <c r="M183" s="1"/>
      <c r="N183" s="1"/>
      <c r="O183" s="1"/>
      <c r="P183" s="1"/>
      <c r="Q183" s="1"/>
      <c r="R183" s="1"/>
    </row>
    <row r="184" spans="2:18" ht="15.75" customHeight="1">
      <c r="B184" s="1"/>
      <c r="C184" s="1"/>
      <c r="D184" s="1"/>
      <c r="E184" s="1"/>
      <c r="F184" s="1"/>
      <c r="G184" s="1"/>
      <c r="H184" s="1"/>
      <c r="I184" s="1"/>
      <c r="J184" s="1"/>
      <c r="K184" s="1"/>
      <c r="L184" s="1"/>
      <c r="M184" s="1"/>
      <c r="N184" s="1"/>
      <c r="O184" s="1"/>
      <c r="P184" s="1"/>
      <c r="Q184" s="1"/>
      <c r="R184" s="1"/>
    </row>
    <row r="185" spans="2:18" ht="15.75" customHeight="1">
      <c r="B185" s="1"/>
      <c r="C185" s="1"/>
      <c r="D185" s="1"/>
      <c r="E185" s="1"/>
      <c r="F185" s="1"/>
      <c r="G185" s="1"/>
      <c r="H185" s="1"/>
      <c r="I185" s="1"/>
      <c r="J185" s="1"/>
      <c r="K185" s="1"/>
      <c r="L185" s="1"/>
      <c r="M185" s="1"/>
      <c r="N185" s="1"/>
      <c r="O185" s="1"/>
      <c r="P185" s="1"/>
      <c r="Q185" s="1"/>
      <c r="R185" s="1"/>
    </row>
    <row r="186" spans="2:18" ht="15.75" customHeight="1">
      <c r="B186" s="1"/>
      <c r="C186" s="1"/>
      <c r="D186" s="1"/>
      <c r="E186" s="1"/>
      <c r="F186" s="1"/>
      <c r="G186" s="1"/>
      <c r="H186" s="1"/>
      <c r="I186" s="1"/>
      <c r="J186" s="1"/>
      <c r="K186" s="1"/>
      <c r="L186" s="1"/>
      <c r="M186" s="1"/>
      <c r="N186" s="1"/>
      <c r="O186" s="1"/>
      <c r="P186" s="1"/>
      <c r="Q186" s="1"/>
      <c r="R186" s="1"/>
    </row>
    <row r="187" spans="2:18" ht="15.75" customHeight="1">
      <c r="B187" s="1"/>
      <c r="C187" s="1"/>
      <c r="D187" s="1"/>
      <c r="E187" s="1"/>
      <c r="F187" s="1"/>
      <c r="G187" s="1"/>
      <c r="H187" s="1"/>
      <c r="I187" s="1"/>
      <c r="J187" s="1"/>
      <c r="K187" s="1"/>
      <c r="L187" s="1"/>
      <c r="M187" s="1"/>
      <c r="N187" s="1"/>
      <c r="O187" s="1"/>
      <c r="P187" s="1"/>
      <c r="Q187" s="1"/>
      <c r="R187" s="1"/>
    </row>
    <row r="188" spans="2:18" ht="15.75" customHeight="1">
      <c r="B188" s="1"/>
      <c r="C188" s="1"/>
      <c r="D188" s="1"/>
      <c r="E188" s="1"/>
      <c r="F188" s="1"/>
      <c r="G188" s="1"/>
      <c r="H188" s="1"/>
      <c r="I188" s="1"/>
      <c r="J188" s="1"/>
      <c r="K188" s="1"/>
      <c r="L188" s="1"/>
      <c r="M188" s="1"/>
      <c r="N188" s="1"/>
      <c r="O188" s="1"/>
      <c r="P188" s="1"/>
      <c r="Q188" s="1"/>
      <c r="R188" s="1"/>
    </row>
    <row r="189" spans="2:18" ht="15.75" customHeight="1">
      <c r="B189" s="1"/>
      <c r="C189" s="1"/>
      <c r="D189" s="1"/>
      <c r="E189" s="1"/>
      <c r="F189" s="1"/>
      <c r="G189" s="1"/>
      <c r="H189" s="1"/>
      <c r="I189" s="1"/>
      <c r="J189" s="1"/>
      <c r="K189" s="1"/>
      <c r="L189" s="1"/>
      <c r="M189" s="1"/>
      <c r="N189" s="1"/>
      <c r="O189" s="1"/>
      <c r="P189" s="1"/>
      <c r="Q189" s="1"/>
      <c r="R189" s="1"/>
    </row>
    <row r="190" spans="2:18" ht="15.75" customHeight="1">
      <c r="B190" s="1"/>
      <c r="C190" s="1"/>
      <c r="D190" s="1"/>
      <c r="E190" s="1"/>
      <c r="F190" s="1"/>
      <c r="G190" s="1"/>
      <c r="H190" s="1"/>
      <c r="I190" s="1"/>
      <c r="J190" s="1"/>
      <c r="K190" s="1"/>
      <c r="L190" s="1"/>
      <c r="M190" s="1"/>
      <c r="N190" s="1"/>
      <c r="O190" s="1"/>
      <c r="P190" s="1"/>
      <c r="Q190" s="1"/>
      <c r="R190" s="1"/>
    </row>
    <row r="191" spans="2:18" ht="15.75" customHeight="1">
      <c r="B191" s="1"/>
      <c r="C191" s="1"/>
      <c r="D191" s="1"/>
      <c r="E191" s="1"/>
      <c r="F191" s="1"/>
      <c r="G191" s="1"/>
      <c r="H191" s="1"/>
      <c r="I191" s="1"/>
      <c r="J191" s="1"/>
      <c r="K191" s="1"/>
      <c r="L191" s="1"/>
      <c r="M191" s="1"/>
      <c r="N191" s="1"/>
      <c r="O191" s="1"/>
      <c r="P191" s="1"/>
      <c r="Q191" s="1"/>
      <c r="R191" s="1"/>
    </row>
    <row r="192" spans="2:18" ht="15.75" customHeight="1">
      <c r="B192" s="1"/>
      <c r="C192" s="1"/>
      <c r="D192" s="1"/>
      <c r="E192" s="1"/>
      <c r="F192" s="1"/>
      <c r="G192" s="1"/>
      <c r="H192" s="1"/>
      <c r="I192" s="1"/>
      <c r="J192" s="1"/>
      <c r="K192" s="1"/>
      <c r="L192" s="1"/>
      <c r="M192" s="1"/>
      <c r="N192" s="1"/>
      <c r="O192" s="1"/>
      <c r="P192" s="1"/>
      <c r="Q192" s="1"/>
      <c r="R192" s="1"/>
    </row>
    <row r="193" spans="2:18" ht="15.75" customHeight="1">
      <c r="B193" s="1"/>
      <c r="C193" s="1"/>
      <c r="D193" s="1"/>
      <c r="E193" s="1"/>
      <c r="F193" s="1"/>
      <c r="G193" s="1"/>
      <c r="H193" s="1"/>
      <c r="I193" s="1"/>
      <c r="J193" s="1"/>
      <c r="K193" s="1"/>
      <c r="L193" s="1"/>
      <c r="M193" s="1"/>
      <c r="N193" s="1"/>
      <c r="O193" s="1"/>
      <c r="P193" s="1"/>
      <c r="Q193" s="1"/>
      <c r="R193" s="1"/>
    </row>
    <row r="194" spans="2:18" ht="15.75" customHeight="1">
      <c r="B194" s="1"/>
      <c r="C194" s="1"/>
      <c r="D194" s="1"/>
      <c r="E194" s="1"/>
      <c r="F194" s="1"/>
      <c r="G194" s="1"/>
      <c r="H194" s="1"/>
      <c r="I194" s="1"/>
      <c r="J194" s="1"/>
      <c r="K194" s="1"/>
      <c r="L194" s="1"/>
      <c r="M194" s="1"/>
      <c r="N194" s="1"/>
      <c r="O194" s="1"/>
      <c r="P194" s="1"/>
      <c r="Q194" s="1"/>
      <c r="R194" s="1"/>
    </row>
    <row r="195" spans="2:18" ht="15.75" customHeight="1">
      <c r="B195" s="1"/>
      <c r="C195" s="1"/>
      <c r="D195" s="1"/>
      <c r="E195" s="1"/>
      <c r="F195" s="1"/>
      <c r="G195" s="1"/>
      <c r="H195" s="1"/>
      <c r="I195" s="1"/>
      <c r="J195" s="1"/>
      <c r="K195" s="1"/>
      <c r="L195" s="1"/>
      <c r="M195" s="1"/>
      <c r="N195" s="1"/>
      <c r="O195" s="1"/>
      <c r="P195" s="1"/>
      <c r="Q195" s="1"/>
      <c r="R195" s="1"/>
    </row>
    <row r="196" spans="2:18" ht="15.75" customHeight="1">
      <c r="B196" s="1"/>
      <c r="C196" s="1"/>
      <c r="D196" s="1"/>
      <c r="E196" s="1"/>
      <c r="F196" s="1"/>
      <c r="G196" s="1"/>
      <c r="H196" s="1"/>
      <c r="I196" s="1"/>
      <c r="J196" s="1"/>
      <c r="K196" s="1"/>
      <c r="L196" s="1"/>
      <c r="M196" s="1"/>
      <c r="N196" s="1"/>
      <c r="O196" s="1"/>
      <c r="P196" s="1"/>
      <c r="Q196" s="1"/>
      <c r="R196" s="1"/>
    </row>
    <row r="197" spans="2:18" ht="15.75" customHeight="1">
      <c r="B197" s="1"/>
      <c r="C197" s="1"/>
      <c r="D197" s="1"/>
      <c r="E197" s="1"/>
      <c r="F197" s="1"/>
      <c r="G197" s="1"/>
      <c r="H197" s="1"/>
      <c r="I197" s="1"/>
      <c r="J197" s="1"/>
      <c r="K197" s="1"/>
      <c r="L197" s="1"/>
      <c r="M197" s="1"/>
      <c r="N197" s="1"/>
      <c r="O197" s="1"/>
      <c r="P197" s="1"/>
      <c r="Q197" s="1"/>
      <c r="R197" s="1"/>
    </row>
    <row r="198" spans="2:18" ht="15.75" customHeight="1">
      <c r="B198" s="1"/>
      <c r="C198" s="1"/>
      <c r="D198" s="1"/>
      <c r="E198" s="1"/>
      <c r="F198" s="1"/>
      <c r="G198" s="1"/>
      <c r="H198" s="1"/>
      <c r="I198" s="1"/>
      <c r="J198" s="1"/>
      <c r="K198" s="1"/>
      <c r="L198" s="1"/>
      <c r="M198" s="1"/>
      <c r="N198" s="1"/>
      <c r="O198" s="1"/>
      <c r="P198" s="1"/>
      <c r="Q198" s="1"/>
      <c r="R198" s="1"/>
    </row>
    <row r="199" spans="2:18" ht="15.75" customHeight="1">
      <c r="B199" s="1"/>
      <c r="C199" s="1"/>
      <c r="D199" s="1"/>
      <c r="E199" s="1"/>
      <c r="F199" s="1"/>
      <c r="G199" s="1"/>
      <c r="H199" s="1"/>
      <c r="I199" s="1"/>
      <c r="J199" s="1"/>
      <c r="K199" s="1"/>
      <c r="L199" s="1"/>
      <c r="M199" s="1"/>
      <c r="N199" s="1"/>
      <c r="O199" s="1"/>
      <c r="P199" s="1"/>
      <c r="Q199" s="1"/>
      <c r="R199" s="1"/>
    </row>
    <row r="200" spans="2:18" ht="15.75" customHeight="1">
      <c r="B200" s="1"/>
      <c r="C200" s="1"/>
      <c r="D200" s="1"/>
      <c r="E200" s="1"/>
      <c r="F200" s="1"/>
      <c r="G200" s="1"/>
      <c r="H200" s="1"/>
      <c r="I200" s="1"/>
      <c r="J200" s="1"/>
      <c r="K200" s="1"/>
      <c r="L200" s="1"/>
      <c r="M200" s="1"/>
      <c r="N200" s="1"/>
      <c r="O200" s="1"/>
      <c r="P200" s="1"/>
      <c r="Q200" s="1"/>
      <c r="R200" s="1"/>
    </row>
    <row r="201" spans="2:18" ht="15.75" customHeight="1">
      <c r="B201" s="1"/>
      <c r="C201" s="1"/>
      <c r="D201" s="1"/>
      <c r="E201" s="1"/>
      <c r="F201" s="1"/>
      <c r="G201" s="1"/>
      <c r="H201" s="1"/>
      <c r="I201" s="1"/>
      <c r="J201" s="1"/>
      <c r="K201" s="1"/>
      <c r="L201" s="1"/>
      <c r="M201" s="1"/>
      <c r="N201" s="1"/>
      <c r="O201" s="1"/>
      <c r="P201" s="1"/>
      <c r="Q201" s="1"/>
      <c r="R201" s="1"/>
    </row>
    <row r="202" spans="2:18" ht="15.75" customHeight="1">
      <c r="B202" s="1"/>
      <c r="C202" s="1"/>
      <c r="D202" s="1"/>
      <c r="E202" s="1"/>
      <c r="F202" s="1"/>
      <c r="G202" s="1"/>
      <c r="H202" s="1"/>
      <c r="I202" s="1"/>
      <c r="J202" s="1"/>
      <c r="K202" s="1"/>
      <c r="L202" s="1"/>
      <c r="M202" s="1"/>
      <c r="N202" s="1"/>
      <c r="O202" s="1"/>
      <c r="P202" s="1"/>
      <c r="Q202" s="1"/>
      <c r="R202" s="1"/>
    </row>
    <row r="203" spans="2:18" ht="15.75" customHeight="1">
      <c r="B203" s="1"/>
      <c r="C203" s="1"/>
      <c r="D203" s="1"/>
      <c r="E203" s="1"/>
      <c r="F203" s="1"/>
      <c r="G203" s="1"/>
      <c r="H203" s="1"/>
      <c r="I203" s="1"/>
      <c r="J203" s="1"/>
      <c r="K203" s="1"/>
      <c r="L203" s="1"/>
      <c r="M203" s="1"/>
      <c r="N203" s="1"/>
      <c r="O203" s="1"/>
      <c r="P203" s="1"/>
      <c r="Q203" s="1"/>
      <c r="R203" s="1"/>
    </row>
    <row r="204" spans="2:18" ht="15.75" customHeight="1">
      <c r="B204" s="1"/>
      <c r="C204" s="1"/>
      <c r="D204" s="1"/>
      <c r="E204" s="1"/>
      <c r="F204" s="1"/>
      <c r="G204" s="1"/>
      <c r="H204" s="1"/>
      <c r="I204" s="1"/>
      <c r="J204" s="1"/>
      <c r="K204" s="1"/>
      <c r="L204" s="1"/>
      <c r="M204" s="1"/>
      <c r="N204" s="1"/>
      <c r="O204" s="1"/>
      <c r="P204" s="1"/>
      <c r="Q204" s="1"/>
      <c r="R204" s="1"/>
    </row>
    <row r="205" spans="2:18" ht="15.75" customHeight="1">
      <c r="B205" s="1"/>
      <c r="C205" s="1"/>
      <c r="D205" s="1"/>
      <c r="E205" s="1"/>
      <c r="F205" s="1"/>
      <c r="G205" s="1"/>
      <c r="H205" s="1"/>
      <c r="I205" s="1"/>
      <c r="J205" s="1"/>
      <c r="K205" s="1"/>
      <c r="L205" s="1"/>
      <c r="M205" s="1"/>
      <c r="N205" s="1"/>
      <c r="O205" s="1"/>
      <c r="P205" s="1"/>
      <c r="Q205" s="1"/>
      <c r="R205" s="1"/>
    </row>
    <row r="206" spans="2:18" ht="15.75" customHeight="1">
      <c r="B206" s="1"/>
      <c r="C206" s="1"/>
      <c r="D206" s="1"/>
      <c r="E206" s="1"/>
      <c r="F206" s="1"/>
      <c r="G206" s="1"/>
      <c r="H206" s="1"/>
      <c r="I206" s="1"/>
      <c r="J206" s="1"/>
      <c r="K206" s="1"/>
      <c r="L206" s="1"/>
      <c r="M206" s="1"/>
      <c r="N206" s="1"/>
      <c r="O206" s="1"/>
      <c r="P206" s="1"/>
      <c r="Q206" s="1"/>
      <c r="R206" s="1"/>
    </row>
    <row r="207" spans="2:18" ht="15.75" customHeight="1">
      <c r="B207" s="1"/>
      <c r="C207" s="1"/>
      <c r="D207" s="1"/>
      <c r="E207" s="1"/>
      <c r="F207" s="1"/>
      <c r="G207" s="1"/>
      <c r="H207" s="1"/>
      <c r="I207" s="1"/>
      <c r="J207" s="1"/>
      <c r="K207" s="1"/>
      <c r="L207" s="1"/>
      <c r="M207" s="1"/>
      <c r="N207" s="1"/>
      <c r="O207" s="1"/>
      <c r="P207" s="1"/>
      <c r="Q207" s="1"/>
      <c r="R207" s="1"/>
    </row>
    <row r="208" spans="2:18" ht="15.75" customHeight="1">
      <c r="B208" s="1"/>
      <c r="C208" s="1"/>
      <c r="D208" s="1"/>
      <c r="E208" s="1"/>
      <c r="F208" s="1"/>
      <c r="G208" s="1"/>
      <c r="H208" s="1"/>
      <c r="I208" s="1"/>
      <c r="J208" s="1"/>
      <c r="K208" s="1"/>
      <c r="L208" s="1"/>
      <c r="M208" s="1"/>
      <c r="N208" s="1"/>
      <c r="O208" s="1"/>
      <c r="P208" s="1"/>
      <c r="Q208" s="1"/>
      <c r="R208" s="1"/>
    </row>
    <row r="209" spans="2:18" ht="15.75" customHeight="1">
      <c r="B209" s="1"/>
      <c r="C209" s="1"/>
      <c r="D209" s="1"/>
      <c r="E209" s="1"/>
      <c r="F209" s="1"/>
      <c r="G209" s="1"/>
      <c r="H209" s="1"/>
      <c r="I209" s="1"/>
      <c r="J209" s="1"/>
      <c r="K209" s="1"/>
      <c r="L209" s="1"/>
      <c r="M209" s="1"/>
      <c r="N209" s="1"/>
      <c r="O209" s="1"/>
      <c r="P209" s="1"/>
      <c r="Q209" s="1"/>
      <c r="R209" s="1"/>
    </row>
    <row r="210" spans="2:18" ht="15.75" customHeight="1">
      <c r="B210" s="1"/>
      <c r="C210" s="1"/>
      <c r="D210" s="1"/>
      <c r="E210" s="1"/>
      <c r="F210" s="1"/>
      <c r="G210" s="1"/>
      <c r="H210" s="1"/>
      <c r="I210" s="1"/>
      <c r="J210" s="1"/>
      <c r="K210" s="1"/>
      <c r="L210" s="1"/>
      <c r="M210" s="1"/>
      <c r="N210" s="1"/>
      <c r="O210" s="1"/>
      <c r="P210" s="1"/>
      <c r="Q210" s="1"/>
      <c r="R210" s="1"/>
    </row>
    <row r="211" spans="2:18" ht="15.75" customHeight="1">
      <c r="B211" s="1"/>
      <c r="C211" s="1"/>
      <c r="D211" s="1"/>
      <c r="E211" s="1"/>
      <c r="F211" s="1"/>
      <c r="G211" s="1"/>
      <c r="H211" s="1"/>
      <c r="I211" s="1"/>
      <c r="J211" s="1"/>
      <c r="K211" s="1"/>
      <c r="L211" s="1"/>
      <c r="M211" s="1"/>
      <c r="N211" s="1"/>
      <c r="O211" s="1"/>
      <c r="P211" s="1"/>
      <c r="Q211" s="1"/>
      <c r="R211" s="1"/>
    </row>
    <row r="212" spans="2:18" ht="15.75" customHeight="1">
      <c r="B212" s="1"/>
      <c r="C212" s="1"/>
      <c r="D212" s="1"/>
      <c r="E212" s="1"/>
      <c r="F212" s="1"/>
      <c r="G212" s="1"/>
      <c r="H212" s="1"/>
      <c r="I212" s="1"/>
      <c r="J212" s="1"/>
      <c r="K212" s="1"/>
      <c r="L212" s="1"/>
      <c r="M212" s="1"/>
      <c r="N212" s="1"/>
      <c r="O212" s="1"/>
      <c r="P212" s="1"/>
      <c r="Q212" s="1"/>
      <c r="R212" s="1"/>
    </row>
    <row r="213" spans="2:18" ht="15.75" customHeight="1">
      <c r="B213" s="1"/>
      <c r="C213" s="1"/>
      <c r="D213" s="1"/>
      <c r="E213" s="1"/>
      <c r="F213" s="1"/>
      <c r="G213" s="1"/>
      <c r="H213" s="1"/>
      <c r="I213" s="1"/>
      <c r="J213" s="1"/>
      <c r="K213" s="1"/>
      <c r="L213" s="1"/>
      <c r="M213" s="1"/>
      <c r="N213" s="1"/>
      <c r="O213" s="1"/>
      <c r="P213" s="1"/>
      <c r="Q213" s="1"/>
      <c r="R213" s="1"/>
    </row>
    <row r="214" spans="2:18" ht="15.75" customHeight="1">
      <c r="B214" s="1"/>
      <c r="C214" s="1"/>
      <c r="D214" s="1"/>
      <c r="E214" s="1"/>
      <c r="F214" s="1"/>
      <c r="G214" s="1"/>
      <c r="H214" s="1"/>
      <c r="I214" s="1"/>
      <c r="J214" s="1"/>
      <c r="K214" s="1"/>
      <c r="L214" s="1"/>
      <c r="M214" s="1"/>
      <c r="N214" s="1"/>
      <c r="O214" s="1"/>
      <c r="P214" s="1"/>
      <c r="Q214" s="1"/>
      <c r="R214" s="1"/>
    </row>
    <row r="215" spans="2:18" ht="15.75" customHeight="1">
      <c r="B215" s="1"/>
      <c r="C215" s="1"/>
      <c r="D215" s="1"/>
      <c r="E215" s="1"/>
      <c r="F215" s="1"/>
      <c r="G215" s="1"/>
      <c r="H215" s="1"/>
      <c r="I215" s="1"/>
      <c r="J215" s="1"/>
      <c r="K215" s="1"/>
      <c r="L215" s="1"/>
      <c r="M215" s="1"/>
      <c r="N215" s="1"/>
      <c r="O215" s="1"/>
      <c r="P215" s="1"/>
      <c r="Q215" s="1"/>
      <c r="R215" s="1"/>
    </row>
    <row r="216" spans="2:18" ht="15.75" customHeight="1">
      <c r="B216" s="1"/>
      <c r="C216" s="1"/>
      <c r="D216" s="1"/>
      <c r="E216" s="1"/>
      <c r="F216" s="1"/>
      <c r="G216" s="1"/>
      <c r="H216" s="1"/>
      <c r="I216" s="1"/>
      <c r="J216" s="1"/>
      <c r="K216" s="1"/>
      <c r="L216" s="1"/>
      <c r="M216" s="1"/>
      <c r="N216" s="1"/>
      <c r="O216" s="1"/>
      <c r="P216" s="1"/>
      <c r="Q216" s="1"/>
      <c r="R216" s="1"/>
    </row>
    <row r="217" spans="2:18" ht="15.75" customHeight="1">
      <c r="B217" s="1"/>
      <c r="C217" s="1"/>
      <c r="D217" s="1"/>
      <c r="E217" s="1"/>
      <c r="F217" s="1"/>
      <c r="G217" s="1"/>
      <c r="H217" s="1"/>
      <c r="I217" s="1"/>
      <c r="J217" s="1"/>
      <c r="K217" s="1"/>
      <c r="L217" s="1"/>
      <c r="M217" s="1"/>
      <c r="N217" s="1"/>
      <c r="O217" s="1"/>
      <c r="P217" s="1"/>
      <c r="Q217" s="1"/>
      <c r="R217" s="1"/>
    </row>
    <row r="218" spans="2:18" ht="15.75" customHeight="1">
      <c r="B218" s="1"/>
      <c r="C218" s="1"/>
      <c r="D218" s="1"/>
      <c r="E218" s="1"/>
      <c r="F218" s="1"/>
      <c r="G218" s="1"/>
      <c r="H218" s="1"/>
      <c r="I218" s="1"/>
      <c r="J218" s="1"/>
      <c r="K218" s="1"/>
      <c r="L218" s="1"/>
      <c r="M218" s="1"/>
      <c r="N218" s="1"/>
      <c r="O218" s="1"/>
      <c r="P218" s="1"/>
      <c r="Q218" s="1"/>
      <c r="R218" s="1"/>
    </row>
    <row r="219" spans="2:18" ht="15.75" customHeight="1">
      <c r="B219" s="1"/>
      <c r="C219" s="1"/>
      <c r="D219" s="1"/>
      <c r="E219" s="1"/>
      <c r="F219" s="1"/>
      <c r="G219" s="1"/>
      <c r="H219" s="1"/>
      <c r="I219" s="1"/>
      <c r="J219" s="1"/>
      <c r="K219" s="1"/>
      <c r="L219" s="1"/>
      <c r="M219" s="1"/>
      <c r="N219" s="1"/>
      <c r="O219" s="1"/>
      <c r="P219" s="1"/>
      <c r="Q219" s="1"/>
      <c r="R219" s="1"/>
    </row>
    <row r="220" spans="2:18" ht="15.75" customHeight="1">
      <c r="B220" s="1"/>
      <c r="C220" s="1"/>
      <c r="D220" s="1"/>
      <c r="E220" s="1"/>
      <c r="F220" s="1"/>
      <c r="G220" s="1"/>
      <c r="H220" s="1"/>
      <c r="I220" s="1"/>
      <c r="J220" s="1"/>
      <c r="K220" s="1"/>
      <c r="L220" s="1"/>
      <c r="M220" s="1"/>
      <c r="N220" s="1"/>
      <c r="O220" s="1"/>
      <c r="P220" s="1"/>
      <c r="Q220" s="1"/>
      <c r="R220" s="1"/>
    </row>
    <row r="221" spans="2:18" ht="15.75" customHeight="1">
      <c r="B221" s="1"/>
      <c r="C221" s="1"/>
      <c r="D221" s="1"/>
      <c r="E221" s="1"/>
      <c r="F221" s="1"/>
      <c r="G221" s="1"/>
      <c r="H221" s="1"/>
      <c r="I221" s="1"/>
      <c r="J221" s="1"/>
      <c r="K221" s="1"/>
      <c r="L221" s="1"/>
      <c r="M221" s="1"/>
      <c r="N221" s="1"/>
      <c r="O221" s="1"/>
      <c r="P221" s="1"/>
      <c r="Q221" s="1"/>
      <c r="R221" s="1"/>
    </row>
    <row r="222" spans="2:18" ht="15.75" customHeight="1">
      <c r="B222" s="1"/>
      <c r="C222" s="1"/>
      <c r="D222" s="1"/>
      <c r="E222" s="1"/>
      <c r="F222" s="1"/>
      <c r="G222" s="1"/>
      <c r="H222" s="1"/>
      <c r="I222" s="1"/>
      <c r="J222" s="1"/>
      <c r="K222" s="1"/>
      <c r="L222" s="1"/>
      <c r="M222" s="1"/>
      <c r="N222" s="1"/>
      <c r="O222" s="1"/>
      <c r="P222" s="1"/>
      <c r="Q222" s="1"/>
      <c r="R222" s="1"/>
    </row>
    <row r="223" spans="2:18" ht="15.75" customHeight="1">
      <c r="B223" s="1"/>
      <c r="C223" s="1"/>
      <c r="D223" s="1"/>
      <c r="E223" s="1"/>
      <c r="F223" s="1"/>
      <c r="G223" s="1"/>
      <c r="H223" s="1"/>
      <c r="I223" s="1"/>
      <c r="J223" s="1"/>
      <c r="K223" s="1"/>
      <c r="L223" s="1"/>
      <c r="M223" s="1"/>
      <c r="N223" s="1"/>
      <c r="O223" s="1"/>
      <c r="P223" s="1"/>
      <c r="Q223" s="1"/>
      <c r="R223" s="1"/>
    </row>
    <row r="224" spans="2:18" ht="15.75" customHeight="1">
      <c r="B224" s="1"/>
      <c r="C224" s="1"/>
      <c r="D224" s="1"/>
      <c r="E224" s="1"/>
      <c r="F224" s="1"/>
      <c r="G224" s="1"/>
      <c r="H224" s="1"/>
      <c r="I224" s="1"/>
      <c r="J224" s="1"/>
      <c r="K224" s="1"/>
      <c r="L224" s="1"/>
      <c r="M224" s="1"/>
      <c r="N224" s="1"/>
      <c r="O224" s="1"/>
      <c r="P224" s="1"/>
      <c r="Q224" s="1"/>
      <c r="R224" s="1"/>
    </row>
    <row r="225" spans="2:18" ht="15.75" customHeight="1">
      <c r="B225" s="1"/>
      <c r="C225" s="1"/>
      <c r="D225" s="1"/>
      <c r="E225" s="1"/>
      <c r="F225" s="1"/>
      <c r="G225" s="1"/>
      <c r="H225" s="1"/>
      <c r="I225" s="1"/>
      <c r="J225" s="1"/>
      <c r="K225" s="1"/>
      <c r="L225" s="1"/>
      <c r="M225" s="1"/>
      <c r="N225" s="1"/>
      <c r="O225" s="1"/>
      <c r="P225" s="1"/>
      <c r="Q225" s="1"/>
      <c r="R225" s="1"/>
    </row>
    <row r="226" spans="2:18" ht="15.75" customHeight="1">
      <c r="B226" s="1"/>
      <c r="C226" s="1"/>
      <c r="D226" s="1"/>
      <c r="E226" s="1"/>
      <c r="F226" s="1"/>
      <c r="G226" s="1"/>
      <c r="H226" s="1"/>
      <c r="I226" s="1"/>
      <c r="J226" s="1"/>
      <c r="K226" s="1"/>
      <c r="L226" s="1"/>
      <c r="M226" s="1"/>
      <c r="N226" s="1"/>
      <c r="O226" s="1"/>
      <c r="P226" s="1"/>
      <c r="Q226" s="1"/>
      <c r="R226" s="1"/>
    </row>
    <row r="227" spans="2:18" ht="15.75" customHeight="1">
      <c r="B227" s="1"/>
      <c r="C227" s="1"/>
      <c r="D227" s="1"/>
      <c r="E227" s="1"/>
      <c r="F227" s="1"/>
      <c r="G227" s="1"/>
      <c r="H227" s="1"/>
      <c r="I227" s="1"/>
      <c r="J227" s="1"/>
      <c r="K227" s="1"/>
      <c r="L227" s="1"/>
      <c r="M227" s="1"/>
      <c r="N227" s="1"/>
      <c r="O227" s="1"/>
      <c r="P227" s="1"/>
      <c r="Q227" s="1"/>
      <c r="R227" s="1"/>
    </row>
    <row r="228" spans="2:18" ht="15.75" customHeight="1">
      <c r="B228" s="1"/>
      <c r="C228" s="1"/>
      <c r="D228" s="1"/>
      <c r="E228" s="1"/>
      <c r="F228" s="1"/>
      <c r="G228" s="1"/>
      <c r="H228" s="1"/>
      <c r="I228" s="1"/>
      <c r="J228" s="1"/>
      <c r="K228" s="1"/>
      <c r="L228" s="1"/>
      <c r="M228" s="1"/>
      <c r="N228" s="1"/>
      <c r="O228" s="1"/>
      <c r="P228" s="1"/>
      <c r="Q228" s="1"/>
      <c r="R228" s="1"/>
    </row>
    <row r="229" spans="2:18" ht="15.75" customHeight="1">
      <c r="B229" s="1"/>
      <c r="C229" s="1"/>
      <c r="D229" s="1"/>
      <c r="E229" s="1"/>
      <c r="F229" s="1"/>
      <c r="G229" s="1"/>
      <c r="H229" s="1"/>
      <c r="I229" s="1"/>
      <c r="J229" s="1"/>
      <c r="K229" s="1"/>
      <c r="L229" s="1"/>
      <c r="M229" s="1"/>
      <c r="N229" s="1"/>
      <c r="O229" s="1"/>
      <c r="P229" s="1"/>
      <c r="Q229" s="1"/>
      <c r="R229" s="1"/>
    </row>
    <row r="230" spans="2:18" ht="15.75" customHeight="1">
      <c r="B230" s="1"/>
      <c r="C230" s="1"/>
      <c r="D230" s="1"/>
      <c r="E230" s="1"/>
      <c r="F230" s="1"/>
      <c r="G230" s="1"/>
      <c r="H230" s="1"/>
      <c r="I230" s="1"/>
      <c r="J230" s="1"/>
      <c r="K230" s="1"/>
      <c r="L230" s="1"/>
      <c r="M230" s="1"/>
      <c r="N230" s="1"/>
      <c r="O230" s="1"/>
      <c r="P230" s="1"/>
      <c r="Q230" s="1"/>
      <c r="R230" s="1"/>
    </row>
    <row r="231" spans="2:18" ht="15.75" customHeight="1">
      <c r="B231" s="1"/>
      <c r="C231" s="1"/>
      <c r="D231" s="1"/>
      <c r="E231" s="1"/>
      <c r="F231" s="1"/>
      <c r="G231" s="1"/>
      <c r="H231" s="1"/>
      <c r="I231" s="1"/>
      <c r="J231" s="1"/>
      <c r="K231" s="1"/>
      <c r="L231" s="1"/>
      <c r="M231" s="1"/>
      <c r="N231" s="1"/>
      <c r="O231" s="1"/>
      <c r="P231" s="1"/>
      <c r="Q231" s="1"/>
      <c r="R231" s="1"/>
    </row>
    <row r="232" spans="2:18" ht="15.75" customHeight="1">
      <c r="B232" s="1"/>
      <c r="C232" s="1"/>
      <c r="D232" s="1"/>
      <c r="E232" s="1"/>
      <c r="F232" s="1"/>
      <c r="G232" s="1"/>
      <c r="H232" s="1"/>
      <c r="I232" s="1"/>
      <c r="J232" s="1"/>
      <c r="K232" s="1"/>
      <c r="L232" s="1"/>
      <c r="M232" s="1"/>
      <c r="N232" s="1"/>
      <c r="O232" s="1"/>
      <c r="P232" s="1"/>
      <c r="Q232" s="1"/>
      <c r="R232" s="1"/>
    </row>
    <row r="233" spans="2:18" ht="15.75" customHeight="1">
      <c r="B233" s="1"/>
      <c r="C233" s="1"/>
      <c r="D233" s="1"/>
      <c r="E233" s="1"/>
      <c r="F233" s="1"/>
      <c r="G233" s="1"/>
      <c r="H233" s="1"/>
      <c r="I233" s="1"/>
      <c r="J233" s="1"/>
      <c r="K233" s="1"/>
      <c r="L233" s="1"/>
      <c r="M233" s="1"/>
      <c r="N233" s="1"/>
      <c r="O233" s="1"/>
      <c r="P233" s="1"/>
      <c r="Q233" s="1"/>
      <c r="R233" s="1"/>
    </row>
    <row r="234" spans="2:18" ht="15.75" customHeight="1">
      <c r="B234" s="1"/>
      <c r="C234" s="1"/>
      <c r="D234" s="1"/>
      <c r="E234" s="1"/>
      <c r="F234" s="1"/>
      <c r="G234" s="1"/>
      <c r="H234" s="1"/>
      <c r="I234" s="1"/>
      <c r="J234" s="1"/>
      <c r="K234" s="1"/>
      <c r="L234" s="1"/>
      <c r="M234" s="1"/>
      <c r="N234" s="1"/>
      <c r="O234" s="1"/>
      <c r="P234" s="1"/>
      <c r="Q234" s="1"/>
      <c r="R234" s="1"/>
    </row>
    <row r="235" spans="2:18" ht="15.75" customHeight="1">
      <c r="B235" s="1"/>
      <c r="C235" s="1"/>
      <c r="D235" s="1"/>
      <c r="E235" s="1"/>
      <c r="F235" s="1"/>
      <c r="G235" s="1"/>
      <c r="H235" s="1"/>
      <c r="I235" s="1"/>
      <c r="J235" s="1"/>
      <c r="K235" s="1"/>
      <c r="L235" s="1"/>
      <c r="M235" s="1"/>
      <c r="N235" s="1"/>
      <c r="O235" s="1"/>
      <c r="P235" s="1"/>
      <c r="Q235" s="1"/>
      <c r="R235" s="1"/>
    </row>
    <row r="236" spans="2:18" ht="15.75" customHeight="1">
      <c r="B236" s="1"/>
      <c r="C236" s="1"/>
      <c r="D236" s="1"/>
      <c r="E236" s="1"/>
      <c r="F236" s="1"/>
      <c r="G236" s="1"/>
      <c r="H236" s="1"/>
      <c r="I236" s="1"/>
      <c r="J236" s="1"/>
      <c r="K236" s="1"/>
      <c r="L236" s="1"/>
      <c r="M236" s="1"/>
      <c r="N236" s="1"/>
      <c r="O236" s="1"/>
      <c r="P236" s="1"/>
      <c r="Q236" s="1"/>
      <c r="R236" s="1"/>
    </row>
    <row r="237" spans="2:18" ht="15.75" customHeight="1">
      <c r="B237" s="1"/>
      <c r="C237" s="1"/>
      <c r="D237" s="1"/>
      <c r="E237" s="1"/>
      <c r="F237" s="1"/>
      <c r="G237" s="1"/>
      <c r="H237" s="1"/>
      <c r="I237" s="1"/>
      <c r="J237" s="1"/>
      <c r="K237" s="1"/>
      <c r="L237" s="1"/>
      <c r="M237" s="1"/>
      <c r="N237" s="1"/>
      <c r="O237" s="1"/>
      <c r="P237" s="1"/>
      <c r="Q237" s="1"/>
      <c r="R237" s="1"/>
    </row>
    <row r="238" spans="2:18" ht="15.75" customHeight="1">
      <c r="B238" s="1"/>
      <c r="C238" s="1"/>
      <c r="D238" s="1"/>
      <c r="E238" s="1"/>
      <c r="F238" s="1"/>
      <c r="G238" s="1"/>
      <c r="H238" s="1"/>
      <c r="I238" s="1"/>
      <c r="J238" s="1"/>
      <c r="K238" s="1"/>
      <c r="L238" s="1"/>
      <c r="M238" s="1"/>
      <c r="N238" s="1"/>
      <c r="O238" s="1"/>
      <c r="P238" s="1"/>
      <c r="Q238" s="1"/>
      <c r="R238" s="1"/>
    </row>
    <row r="239" spans="2:18" ht="15.75" customHeight="1">
      <c r="B239" s="1"/>
      <c r="C239" s="1"/>
      <c r="D239" s="1"/>
      <c r="E239" s="1"/>
      <c r="F239" s="1"/>
      <c r="G239" s="1"/>
      <c r="H239" s="1"/>
      <c r="I239" s="1"/>
      <c r="J239" s="1"/>
      <c r="K239" s="1"/>
      <c r="L239" s="1"/>
      <c r="M239" s="1"/>
      <c r="N239" s="1"/>
      <c r="O239" s="1"/>
      <c r="P239" s="1"/>
      <c r="Q239" s="1"/>
      <c r="R239" s="1"/>
    </row>
    <row r="240" spans="2:18" ht="15.75" customHeight="1">
      <c r="B240" s="1"/>
      <c r="C240" s="1"/>
      <c r="D240" s="1"/>
      <c r="E240" s="1"/>
      <c r="F240" s="1"/>
      <c r="G240" s="1"/>
      <c r="H240" s="1"/>
      <c r="I240" s="1"/>
      <c r="J240" s="1"/>
      <c r="K240" s="1"/>
      <c r="L240" s="1"/>
      <c r="M240" s="1"/>
      <c r="N240" s="1"/>
      <c r="O240" s="1"/>
      <c r="P240" s="1"/>
      <c r="Q240" s="1"/>
      <c r="R240" s="1"/>
    </row>
    <row r="241" spans="2:18" ht="15.75" customHeight="1">
      <c r="B241" s="1"/>
      <c r="C241" s="1"/>
      <c r="D241" s="1"/>
      <c r="E241" s="1"/>
      <c r="F241" s="1"/>
      <c r="G241" s="1"/>
      <c r="H241" s="1"/>
      <c r="I241" s="1"/>
      <c r="J241" s="1"/>
      <c r="K241" s="1"/>
      <c r="L241" s="1"/>
      <c r="M241" s="1"/>
      <c r="N241" s="1"/>
      <c r="O241" s="1"/>
      <c r="P241" s="1"/>
      <c r="Q241" s="1"/>
      <c r="R241" s="1"/>
    </row>
    <row r="242" spans="2:18" ht="15.75" customHeight="1">
      <c r="B242" s="1"/>
      <c r="C242" s="1"/>
      <c r="D242" s="1"/>
      <c r="E242" s="1"/>
      <c r="F242" s="1"/>
      <c r="G242" s="1"/>
      <c r="H242" s="1"/>
      <c r="I242" s="1"/>
      <c r="J242" s="1"/>
      <c r="K242" s="1"/>
      <c r="L242" s="1"/>
      <c r="M242" s="1"/>
      <c r="N242" s="1"/>
      <c r="O242" s="1"/>
      <c r="P242" s="1"/>
      <c r="Q242" s="1"/>
      <c r="R242" s="1"/>
    </row>
    <row r="243" spans="2:18" ht="15.75" customHeight="1">
      <c r="B243" s="1"/>
      <c r="C243" s="1"/>
      <c r="D243" s="1"/>
      <c r="E243" s="1"/>
      <c r="F243" s="1"/>
      <c r="G243" s="1"/>
      <c r="H243" s="1"/>
      <c r="I243" s="1"/>
      <c r="J243" s="1"/>
      <c r="K243" s="1"/>
      <c r="L243" s="1"/>
      <c r="M243" s="1"/>
      <c r="N243" s="1"/>
      <c r="O243" s="1"/>
      <c r="P243" s="1"/>
      <c r="Q243" s="1"/>
      <c r="R243" s="1"/>
    </row>
    <row r="244" spans="2:18" ht="15.75" customHeight="1">
      <c r="B244" s="1"/>
      <c r="C244" s="1"/>
      <c r="D244" s="1"/>
      <c r="E244" s="1"/>
      <c r="F244" s="1"/>
      <c r="G244" s="1"/>
      <c r="H244" s="1"/>
      <c r="I244" s="1"/>
      <c r="J244" s="1"/>
      <c r="K244" s="1"/>
      <c r="L244" s="1"/>
      <c r="M244" s="1"/>
      <c r="N244" s="1"/>
      <c r="O244" s="1"/>
      <c r="P244" s="1"/>
      <c r="Q244" s="1"/>
      <c r="R244" s="1"/>
    </row>
    <row r="245" spans="2:18" ht="15.75" customHeight="1">
      <c r="B245" s="1"/>
      <c r="C245" s="1"/>
      <c r="D245" s="1"/>
      <c r="E245" s="1"/>
      <c r="F245" s="1"/>
      <c r="G245" s="1"/>
      <c r="H245" s="1"/>
      <c r="I245" s="1"/>
      <c r="J245" s="1"/>
      <c r="K245" s="1"/>
      <c r="L245" s="1"/>
      <c r="M245" s="1"/>
      <c r="N245" s="1"/>
      <c r="O245" s="1"/>
      <c r="P245" s="1"/>
      <c r="Q245" s="1"/>
      <c r="R245" s="1"/>
    </row>
    <row r="246" spans="2:18" ht="15.75" customHeight="1">
      <c r="B246" s="1"/>
      <c r="C246" s="1"/>
      <c r="D246" s="1"/>
      <c r="E246" s="1"/>
      <c r="F246" s="1"/>
      <c r="G246" s="1"/>
      <c r="H246" s="1"/>
      <c r="I246" s="1"/>
      <c r="J246" s="1"/>
      <c r="K246" s="1"/>
      <c r="L246" s="1"/>
      <c r="M246" s="1"/>
      <c r="N246" s="1"/>
      <c r="O246" s="1"/>
      <c r="P246" s="1"/>
      <c r="Q246" s="1"/>
      <c r="R246" s="1"/>
    </row>
    <row r="247" spans="2:18" ht="15.75" customHeight="1">
      <c r="B247" s="1"/>
      <c r="C247" s="1"/>
      <c r="D247" s="1"/>
      <c r="E247" s="1"/>
      <c r="F247" s="1"/>
      <c r="G247" s="1"/>
      <c r="H247" s="1"/>
      <c r="I247" s="1"/>
      <c r="J247" s="1"/>
      <c r="K247" s="1"/>
      <c r="L247" s="1"/>
      <c r="M247" s="1"/>
      <c r="N247" s="1"/>
      <c r="O247" s="1"/>
      <c r="P247" s="1"/>
      <c r="Q247" s="1"/>
      <c r="R247" s="1"/>
    </row>
    <row r="248" spans="2:18" ht="15.75" customHeight="1">
      <c r="B248" s="1"/>
      <c r="C248" s="1"/>
      <c r="D248" s="1"/>
      <c r="E248" s="1"/>
      <c r="F248" s="1"/>
      <c r="G248" s="1"/>
      <c r="H248" s="1"/>
      <c r="I248" s="1"/>
      <c r="J248" s="1"/>
      <c r="K248" s="1"/>
      <c r="L248" s="1"/>
      <c r="M248" s="1"/>
      <c r="N248" s="1"/>
      <c r="O248" s="1"/>
      <c r="P248" s="1"/>
      <c r="Q248" s="1"/>
      <c r="R248" s="1"/>
    </row>
    <row r="249" spans="2:18" ht="15.75" customHeight="1">
      <c r="B249" s="1"/>
      <c r="C249" s="1"/>
      <c r="D249" s="1"/>
      <c r="E249" s="1"/>
      <c r="F249" s="1"/>
      <c r="G249" s="1"/>
      <c r="H249" s="1"/>
      <c r="I249" s="1"/>
      <c r="J249" s="1"/>
      <c r="K249" s="1"/>
      <c r="L249" s="1"/>
      <c r="M249" s="1"/>
      <c r="N249" s="1"/>
      <c r="O249" s="1"/>
      <c r="P249" s="1"/>
      <c r="Q249" s="1"/>
      <c r="R249" s="1"/>
    </row>
    <row r="250" spans="2:18" ht="15.75" customHeight="1">
      <c r="B250" s="1"/>
      <c r="C250" s="1"/>
      <c r="D250" s="1"/>
      <c r="E250" s="1"/>
      <c r="F250" s="1"/>
      <c r="G250" s="1"/>
      <c r="H250" s="1"/>
      <c r="I250" s="1"/>
      <c r="J250" s="1"/>
      <c r="K250" s="1"/>
      <c r="L250" s="1"/>
      <c r="M250" s="1"/>
      <c r="N250" s="1"/>
      <c r="O250" s="1"/>
      <c r="P250" s="1"/>
      <c r="Q250" s="1"/>
      <c r="R250" s="1"/>
    </row>
    <row r="251" spans="2:18" ht="15.75" customHeight="1">
      <c r="B251" s="1"/>
      <c r="C251" s="1"/>
      <c r="D251" s="1"/>
      <c r="E251" s="1"/>
      <c r="F251" s="1"/>
      <c r="G251" s="1"/>
      <c r="H251" s="1"/>
      <c r="I251" s="1"/>
      <c r="J251" s="1"/>
      <c r="K251" s="1"/>
      <c r="L251" s="1"/>
      <c r="M251" s="1"/>
      <c r="N251" s="1"/>
      <c r="O251" s="1"/>
      <c r="P251" s="1"/>
      <c r="Q251" s="1"/>
      <c r="R251" s="1"/>
    </row>
    <row r="252" spans="2:18" ht="15.75" customHeight="1">
      <c r="B252" s="1"/>
      <c r="C252" s="1"/>
      <c r="D252" s="1"/>
      <c r="E252" s="1"/>
      <c r="F252" s="1"/>
      <c r="G252" s="1"/>
      <c r="H252" s="1"/>
      <c r="I252" s="1"/>
      <c r="J252" s="1"/>
      <c r="K252" s="1"/>
      <c r="L252" s="1"/>
      <c r="M252" s="1"/>
      <c r="N252" s="1"/>
      <c r="O252" s="1"/>
      <c r="P252" s="1"/>
      <c r="Q252" s="1"/>
      <c r="R252" s="1"/>
    </row>
    <row r="253" spans="2:18" ht="15.75" customHeight="1">
      <c r="B253" s="1"/>
      <c r="C253" s="1"/>
      <c r="D253" s="1"/>
      <c r="E253" s="1"/>
      <c r="F253" s="1"/>
      <c r="G253" s="1"/>
      <c r="H253" s="1"/>
      <c r="I253" s="1"/>
      <c r="J253" s="1"/>
      <c r="K253" s="1"/>
      <c r="L253" s="1"/>
      <c r="M253" s="1"/>
      <c r="N253" s="1"/>
      <c r="O253" s="1"/>
      <c r="P253" s="1"/>
      <c r="Q253" s="1"/>
      <c r="R253" s="1"/>
    </row>
    <row r="254" spans="2:18" ht="15.75" customHeight="1">
      <c r="B254" s="1"/>
      <c r="C254" s="1"/>
      <c r="D254" s="1"/>
      <c r="E254" s="1"/>
      <c r="F254" s="1"/>
      <c r="G254" s="1"/>
      <c r="H254" s="1"/>
      <c r="I254" s="1"/>
      <c r="J254" s="1"/>
      <c r="K254" s="1"/>
      <c r="L254" s="1"/>
      <c r="M254" s="1"/>
      <c r="N254" s="1"/>
      <c r="O254" s="1"/>
      <c r="P254" s="1"/>
      <c r="Q254" s="1"/>
      <c r="R254" s="1"/>
    </row>
    <row r="255" spans="2:18" ht="15.75" customHeight="1">
      <c r="B255" s="1"/>
      <c r="C255" s="1"/>
      <c r="D255" s="1"/>
      <c r="E255" s="1"/>
      <c r="F255" s="1"/>
      <c r="G255" s="1"/>
      <c r="H255" s="1"/>
      <c r="I255" s="1"/>
      <c r="J255" s="1"/>
      <c r="K255" s="1"/>
      <c r="L255" s="1"/>
      <c r="M255" s="1"/>
      <c r="N255" s="1"/>
      <c r="O255" s="1"/>
      <c r="P255" s="1"/>
      <c r="Q255" s="1"/>
      <c r="R255" s="1"/>
    </row>
    <row r="256" spans="2:18" ht="15.75" customHeight="1">
      <c r="B256" s="1"/>
      <c r="C256" s="1"/>
      <c r="D256" s="1"/>
      <c r="E256" s="1"/>
      <c r="F256" s="1"/>
      <c r="G256" s="1"/>
      <c r="H256" s="1"/>
      <c r="I256" s="1"/>
      <c r="J256" s="1"/>
      <c r="K256" s="1"/>
      <c r="L256" s="1"/>
      <c r="M256" s="1"/>
      <c r="N256" s="1"/>
      <c r="O256" s="1"/>
      <c r="P256" s="1"/>
      <c r="Q256" s="1"/>
      <c r="R256" s="1"/>
    </row>
    <row r="257" spans="2:18" ht="15.75" customHeight="1">
      <c r="B257" s="1"/>
      <c r="C257" s="1"/>
      <c r="D257" s="1"/>
      <c r="E257" s="1"/>
      <c r="F257" s="1"/>
      <c r="G257" s="1"/>
      <c r="H257" s="1"/>
      <c r="I257" s="1"/>
      <c r="J257" s="1"/>
      <c r="K257" s="1"/>
      <c r="L257" s="1"/>
      <c r="M257" s="1"/>
      <c r="N257" s="1"/>
      <c r="O257" s="1"/>
      <c r="P257" s="1"/>
      <c r="Q257" s="1"/>
      <c r="R257" s="1"/>
    </row>
    <row r="258" spans="2:18" ht="15.75" customHeight="1">
      <c r="B258" s="1"/>
      <c r="C258" s="1"/>
      <c r="D258" s="1"/>
      <c r="E258" s="1"/>
      <c r="F258" s="1"/>
      <c r="G258" s="1"/>
      <c r="H258" s="1"/>
      <c r="I258" s="1"/>
      <c r="J258" s="1"/>
      <c r="K258" s="1"/>
      <c r="L258" s="1"/>
      <c r="M258" s="1"/>
      <c r="N258" s="1"/>
      <c r="O258" s="1"/>
      <c r="P258" s="1"/>
      <c r="Q258" s="1"/>
      <c r="R258" s="1"/>
    </row>
    <row r="259" spans="2:18" ht="15.75" customHeight="1">
      <c r="B259" s="1"/>
      <c r="C259" s="1"/>
      <c r="D259" s="1"/>
      <c r="E259" s="1"/>
      <c r="F259" s="1"/>
      <c r="G259" s="1"/>
      <c r="H259" s="1"/>
      <c r="I259" s="1"/>
      <c r="J259" s="1"/>
      <c r="K259" s="1"/>
      <c r="L259" s="1"/>
      <c r="M259" s="1"/>
      <c r="N259" s="1"/>
      <c r="O259" s="1"/>
      <c r="P259" s="1"/>
      <c r="Q259" s="1"/>
      <c r="R259" s="1"/>
    </row>
    <row r="260" spans="2:18" ht="15.75" customHeight="1">
      <c r="B260" s="1"/>
      <c r="C260" s="1"/>
      <c r="D260" s="1"/>
      <c r="E260" s="1"/>
      <c r="F260" s="1"/>
      <c r="G260" s="1"/>
      <c r="H260" s="1"/>
      <c r="I260" s="1"/>
      <c r="J260" s="1"/>
      <c r="K260" s="1"/>
      <c r="L260" s="1"/>
      <c r="M260" s="1"/>
      <c r="N260" s="1"/>
      <c r="O260" s="1"/>
      <c r="P260" s="1"/>
      <c r="Q260" s="1"/>
      <c r="R260" s="1"/>
    </row>
    <row r="261" spans="2:18" ht="15.75" customHeight="1">
      <c r="B261" s="1"/>
      <c r="C261" s="1"/>
      <c r="D261" s="1"/>
      <c r="E261" s="1"/>
      <c r="F261" s="1"/>
      <c r="G261" s="1"/>
      <c r="H261" s="1"/>
      <c r="I261" s="1"/>
      <c r="J261" s="1"/>
      <c r="K261" s="1"/>
      <c r="L261" s="1"/>
      <c r="M261" s="1"/>
      <c r="N261" s="1"/>
      <c r="O261" s="1"/>
      <c r="P261" s="1"/>
      <c r="Q261" s="1"/>
      <c r="R261" s="1"/>
    </row>
    <row r="262" spans="2:18" ht="15.75" customHeight="1">
      <c r="B262" s="1"/>
      <c r="C262" s="1"/>
      <c r="D262" s="1"/>
      <c r="E262" s="1"/>
      <c r="F262" s="1"/>
      <c r="G262" s="1"/>
      <c r="H262" s="1"/>
      <c r="I262" s="1"/>
      <c r="J262" s="1"/>
      <c r="K262" s="1"/>
      <c r="L262" s="1"/>
      <c r="M262" s="1"/>
      <c r="N262" s="1"/>
      <c r="O262" s="1"/>
      <c r="P262" s="1"/>
      <c r="Q262" s="1"/>
      <c r="R262" s="1"/>
    </row>
    <row r="263" spans="2:18" ht="15.75" customHeight="1">
      <c r="B263" s="1"/>
      <c r="C263" s="1"/>
      <c r="D263" s="1"/>
      <c r="E263" s="1"/>
      <c r="F263" s="1"/>
      <c r="G263" s="1"/>
      <c r="H263" s="1"/>
      <c r="I263" s="1"/>
      <c r="J263" s="1"/>
      <c r="K263" s="1"/>
      <c r="L263" s="1"/>
      <c r="M263" s="1"/>
      <c r="N263" s="1"/>
      <c r="O263" s="1"/>
      <c r="P263" s="1"/>
      <c r="Q263" s="1"/>
      <c r="R263" s="1"/>
    </row>
    <row r="264" spans="2:18" ht="15.75" customHeight="1">
      <c r="B264" s="1"/>
      <c r="C264" s="1"/>
      <c r="D264" s="1"/>
      <c r="E264" s="1"/>
      <c r="F264" s="1"/>
      <c r="G264" s="1"/>
      <c r="H264" s="1"/>
      <c r="I264" s="1"/>
      <c r="J264" s="1"/>
      <c r="K264" s="1"/>
      <c r="L264" s="1"/>
      <c r="M264" s="1"/>
      <c r="N264" s="1"/>
      <c r="O264" s="1"/>
      <c r="P264" s="1"/>
      <c r="Q264" s="1"/>
      <c r="R264" s="1"/>
    </row>
    <row r="265" spans="2:18" ht="15.75" customHeight="1">
      <c r="B265" s="1"/>
      <c r="C265" s="1"/>
      <c r="D265" s="1"/>
      <c r="E265" s="1"/>
      <c r="F265" s="1"/>
      <c r="G265" s="1"/>
      <c r="H265" s="1"/>
      <c r="I265" s="1"/>
      <c r="J265" s="1"/>
      <c r="K265" s="1"/>
      <c r="L265" s="1"/>
      <c r="M265" s="1"/>
      <c r="N265" s="1"/>
      <c r="O265" s="1"/>
      <c r="P265" s="1"/>
      <c r="Q265" s="1"/>
      <c r="R265" s="1"/>
    </row>
    <row r="266" spans="2:18" ht="15.75" customHeight="1">
      <c r="B266" s="1"/>
      <c r="C266" s="1"/>
      <c r="D266" s="1"/>
      <c r="E266" s="1"/>
      <c r="F266" s="1"/>
      <c r="G266" s="1"/>
      <c r="H266" s="1"/>
      <c r="I266" s="1"/>
      <c r="J266" s="1"/>
      <c r="K266" s="1"/>
      <c r="L266" s="1"/>
      <c r="M266" s="1"/>
      <c r="N266" s="1"/>
      <c r="O266" s="1"/>
      <c r="P266" s="1"/>
      <c r="Q266" s="1"/>
      <c r="R266" s="1"/>
    </row>
    <row r="267" spans="2:18" ht="15.75" customHeight="1">
      <c r="B267" s="1"/>
      <c r="C267" s="1"/>
      <c r="D267" s="1"/>
      <c r="E267" s="1"/>
      <c r="F267" s="1"/>
      <c r="G267" s="1"/>
      <c r="H267" s="1"/>
      <c r="I267" s="1"/>
      <c r="J267" s="1"/>
      <c r="K267" s="1"/>
      <c r="L267" s="1"/>
      <c r="M267" s="1"/>
      <c r="N267" s="1"/>
      <c r="O267" s="1"/>
      <c r="P267" s="1"/>
      <c r="Q267" s="1"/>
      <c r="R267" s="1"/>
    </row>
    <row r="268" spans="2:18" ht="15.75" customHeight="1">
      <c r="B268" s="1"/>
      <c r="C268" s="1"/>
      <c r="D268" s="1"/>
      <c r="E268" s="1"/>
      <c r="F268" s="1"/>
      <c r="G268" s="1"/>
      <c r="H268" s="1"/>
      <c r="I268" s="1"/>
      <c r="J268" s="1"/>
      <c r="K268" s="1"/>
      <c r="L268" s="1"/>
      <c r="M268" s="1"/>
      <c r="N268" s="1"/>
      <c r="O268" s="1"/>
      <c r="P268" s="1"/>
      <c r="Q268" s="1"/>
      <c r="R268" s="1"/>
    </row>
    <row r="269" spans="2:18" ht="15.75" customHeight="1">
      <c r="B269" s="1"/>
      <c r="C269" s="1"/>
      <c r="D269" s="1"/>
      <c r="E269" s="1"/>
      <c r="F269" s="1"/>
      <c r="G269" s="1"/>
      <c r="H269" s="1"/>
      <c r="I269" s="1"/>
      <c r="J269" s="1"/>
      <c r="K269" s="1"/>
      <c r="L269" s="1"/>
      <c r="M269" s="1"/>
      <c r="N269" s="1"/>
      <c r="O269" s="1"/>
      <c r="P269" s="1"/>
      <c r="Q269" s="1"/>
      <c r="R269" s="1"/>
    </row>
    <row r="270" spans="2:18" ht="15.75" customHeight="1">
      <c r="B270" s="1"/>
      <c r="C270" s="1"/>
      <c r="D270" s="1"/>
      <c r="E270" s="1"/>
      <c r="F270" s="1"/>
      <c r="G270" s="1"/>
      <c r="H270" s="1"/>
      <c r="I270" s="1"/>
      <c r="J270" s="1"/>
      <c r="K270" s="1"/>
      <c r="L270" s="1"/>
      <c r="M270" s="1"/>
      <c r="N270" s="1"/>
      <c r="O270" s="1"/>
      <c r="P270" s="1"/>
      <c r="Q270" s="1"/>
      <c r="R270" s="1"/>
    </row>
    <row r="271" spans="2:18" ht="15.75" customHeight="1">
      <c r="B271" s="1"/>
      <c r="C271" s="1"/>
      <c r="D271" s="1"/>
      <c r="E271" s="1"/>
      <c r="F271" s="1"/>
      <c r="G271" s="1"/>
      <c r="H271" s="1"/>
      <c r="I271" s="1"/>
      <c r="J271" s="1"/>
      <c r="K271" s="1"/>
      <c r="L271" s="1"/>
      <c r="M271" s="1"/>
      <c r="N271" s="1"/>
      <c r="O271" s="1"/>
      <c r="P271" s="1"/>
      <c r="Q271" s="1"/>
      <c r="R271" s="1"/>
    </row>
    <row r="272" spans="2:18" ht="15.75" customHeight="1">
      <c r="B272" s="1"/>
      <c r="C272" s="1"/>
      <c r="D272" s="1"/>
      <c r="E272" s="1"/>
      <c r="F272" s="1"/>
      <c r="G272" s="1"/>
      <c r="H272" s="1"/>
      <c r="I272" s="1"/>
      <c r="J272" s="1"/>
      <c r="K272" s="1"/>
      <c r="L272" s="1"/>
      <c r="M272" s="1"/>
      <c r="N272" s="1"/>
      <c r="O272" s="1"/>
      <c r="P272" s="1"/>
      <c r="Q272" s="1"/>
      <c r="R272" s="1"/>
    </row>
    <row r="273" spans="2:18" ht="15.75" customHeight="1">
      <c r="B273" s="1"/>
      <c r="C273" s="1"/>
      <c r="D273" s="1"/>
      <c r="E273" s="1"/>
      <c r="F273" s="1"/>
      <c r="G273" s="1"/>
      <c r="H273" s="1"/>
      <c r="I273" s="1"/>
      <c r="J273" s="1"/>
      <c r="K273" s="1"/>
      <c r="L273" s="1"/>
      <c r="M273" s="1"/>
      <c r="N273" s="1"/>
      <c r="O273" s="1"/>
      <c r="P273" s="1"/>
      <c r="Q273" s="1"/>
      <c r="R273" s="1"/>
    </row>
    <row r="274" spans="2:18" ht="15.75" customHeight="1">
      <c r="B274" s="1"/>
      <c r="C274" s="1"/>
      <c r="D274" s="1"/>
      <c r="E274" s="1"/>
      <c r="F274" s="1"/>
      <c r="G274" s="1"/>
      <c r="H274" s="1"/>
      <c r="I274" s="1"/>
      <c r="J274" s="1"/>
      <c r="K274" s="1"/>
      <c r="L274" s="1"/>
      <c r="M274" s="1"/>
      <c r="N274" s="1"/>
      <c r="O274" s="1"/>
      <c r="P274" s="1"/>
      <c r="Q274" s="1"/>
      <c r="R274" s="1"/>
    </row>
    <row r="275" spans="2:18" ht="15.75" customHeight="1">
      <c r="B275" s="1"/>
      <c r="C275" s="1"/>
      <c r="D275" s="1"/>
      <c r="E275" s="1"/>
      <c r="F275" s="1"/>
      <c r="G275" s="1"/>
      <c r="H275" s="1"/>
      <c r="I275" s="1"/>
      <c r="J275" s="1"/>
      <c r="K275" s="1"/>
      <c r="L275" s="1"/>
      <c r="M275" s="1"/>
      <c r="N275" s="1"/>
      <c r="O275" s="1"/>
      <c r="P275" s="1"/>
      <c r="Q275" s="1"/>
      <c r="R275" s="1"/>
    </row>
    <row r="276" spans="2:18" ht="15.75" customHeight="1">
      <c r="B276" s="1"/>
      <c r="C276" s="1"/>
      <c r="D276" s="1"/>
      <c r="E276" s="1"/>
      <c r="F276" s="1"/>
      <c r="G276" s="1"/>
      <c r="H276" s="1"/>
      <c r="I276" s="1"/>
      <c r="J276" s="1"/>
      <c r="K276" s="1"/>
      <c r="L276" s="1"/>
      <c r="M276" s="1"/>
      <c r="N276" s="1"/>
      <c r="O276" s="1"/>
      <c r="P276" s="1"/>
      <c r="Q276" s="1"/>
      <c r="R276" s="1"/>
    </row>
    <row r="277" spans="2:18" ht="15.75" customHeight="1">
      <c r="B277" s="1"/>
      <c r="C277" s="1"/>
      <c r="D277" s="1"/>
      <c r="E277" s="1"/>
      <c r="F277" s="1"/>
      <c r="G277" s="1"/>
      <c r="H277" s="1"/>
      <c r="I277" s="1"/>
      <c r="J277" s="1"/>
      <c r="K277" s="1"/>
      <c r="L277" s="1"/>
      <c r="M277" s="1"/>
      <c r="N277" s="1"/>
      <c r="O277" s="1"/>
      <c r="P277" s="1"/>
      <c r="Q277" s="1"/>
      <c r="R277" s="1"/>
    </row>
    <row r="278" spans="2:18" ht="15.75" customHeight="1">
      <c r="B278" s="1"/>
      <c r="C278" s="1"/>
      <c r="D278" s="1"/>
      <c r="E278" s="1"/>
      <c r="F278" s="1"/>
      <c r="G278" s="1"/>
      <c r="H278" s="1"/>
      <c r="I278" s="1"/>
      <c r="J278" s="1"/>
      <c r="K278" s="1"/>
      <c r="L278" s="1"/>
      <c r="M278" s="1"/>
      <c r="N278" s="1"/>
      <c r="O278" s="1"/>
      <c r="P278" s="1"/>
      <c r="Q278" s="1"/>
      <c r="R278" s="1"/>
    </row>
    <row r="279" spans="2:18" ht="15.75" customHeight="1">
      <c r="B279" s="1"/>
      <c r="C279" s="1"/>
      <c r="D279" s="1"/>
      <c r="E279" s="1"/>
      <c r="F279" s="1"/>
      <c r="G279" s="1"/>
      <c r="H279" s="1"/>
      <c r="I279" s="1"/>
      <c r="J279" s="1"/>
      <c r="K279" s="1"/>
      <c r="L279" s="1"/>
      <c r="M279" s="1"/>
      <c r="N279" s="1"/>
      <c r="O279" s="1"/>
      <c r="P279" s="1"/>
      <c r="Q279" s="1"/>
      <c r="R279" s="1"/>
    </row>
    <row r="280" spans="2:18" ht="15.75" customHeight="1">
      <c r="B280" s="1"/>
      <c r="C280" s="1"/>
      <c r="D280" s="1"/>
      <c r="E280" s="1"/>
      <c r="F280" s="1"/>
      <c r="G280" s="1"/>
      <c r="H280" s="1"/>
      <c r="I280" s="1"/>
      <c r="J280" s="1"/>
      <c r="K280" s="1"/>
      <c r="L280" s="1"/>
      <c r="M280" s="1"/>
      <c r="N280" s="1"/>
      <c r="O280" s="1"/>
      <c r="P280" s="1"/>
      <c r="Q280" s="1"/>
      <c r="R280" s="1"/>
    </row>
    <row r="281" spans="2:18" ht="15.75" customHeight="1">
      <c r="B281" s="1"/>
      <c r="C281" s="1"/>
      <c r="D281" s="1"/>
      <c r="E281" s="1"/>
      <c r="F281" s="1"/>
      <c r="G281" s="1"/>
      <c r="H281" s="1"/>
      <c r="I281" s="1"/>
      <c r="J281" s="1"/>
      <c r="K281" s="1"/>
      <c r="L281" s="1"/>
      <c r="M281" s="1"/>
      <c r="N281" s="1"/>
      <c r="O281" s="1"/>
      <c r="P281" s="1"/>
      <c r="Q281" s="1"/>
      <c r="R281" s="1"/>
    </row>
    <row r="282" spans="2:18" ht="15.75" customHeight="1">
      <c r="B282" s="1"/>
      <c r="C282" s="1"/>
      <c r="D282" s="1"/>
      <c r="E282" s="1"/>
      <c r="F282" s="1"/>
      <c r="G282" s="1"/>
      <c r="H282" s="1"/>
      <c r="I282" s="1"/>
      <c r="J282" s="1"/>
      <c r="K282" s="1"/>
      <c r="L282" s="1"/>
      <c r="M282" s="1"/>
      <c r="N282" s="1"/>
      <c r="O282" s="1"/>
      <c r="P282" s="1"/>
      <c r="Q282" s="1"/>
      <c r="R282" s="1"/>
    </row>
    <row r="283" spans="2:18" ht="15.75" customHeight="1">
      <c r="B283" s="1"/>
      <c r="C283" s="1"/>
      <c r="D283" s="1"/>
      <c r="E283" s="1"/>
      <c r="F283" s="1"/>
      <c r="G283" s="1"/>
      <c r="H283" s="1"/>
      <c r="I283" s="1"/>
      <c r="J283" s="1"/>
      <c r="K283" s="1"/>
      <c r="L283" s="1"/>
      <c r="M283" s="1"/>
      <c r="N283" s="1"/>
      <c r="O283" s="1"/>
      <c r="P283" s="1"/>
      <c r="Q283" s="1"/>
      <c r="R283" s="1"/>
    </row>
    <row r="284" spans="2:18" ht="15.75" customHeight="1">
      <c r="B284" s="1"/>
      <c r="C284" s="1"/>
      <c r="D284" s="1"/>
      <c r="E284" s="1"/>
      <c r="F284" s="1"/>
      <c r="G284" s="1"/>
      <c r="H284" s="1"/>
      <c r="I284" s="1"/>
      <c r="J284" s="1"/>
      <c r="K284" s="1"/>
      <c r="L284" s="1"/>
      <c r="M284" s="1"/>
      <c r="N284" s="1"/>
      <c r="O284" s="1"/>
      <c r="P284" s="1"/>
      <c r="Q284" s="1"/>
      <c r="R284" s="1"/>
    </row>
    <row r="285" spans="2:18" ht="15.75" customHeight="1">
      <c r="B285" s="1"/>
      <c r="C285" s="1"/>
      <c r="D285" s="1"/>
      <c r="E285" s="1"/>
      <c r="F285" s="1"/>
      <c r="G285" s="1"/>
      <c r="H285" s="1"/>
      <c r="I285" s="1"/>
      <c r="J285" s="1"/>
      <c r="K285" s="1"/>
      <c r="L285" s="1"/>
      <c r="M285" s="1"/>
      <c r="N285" s="1"/>
      <c r="O285" s="1"/>
      <c r="P285" s="1"/>
      <c r="Q285" s="1"/>
      <c r="R285" s="1"/>
    </row>
    <row r="286" spans="2:18" ht="15.75" customHeight="1">
      <c r="B286" s="1"/>
      <c r="C286" s="1"/>
      <c r="D286" s="1"/>
      <c r="E286" s="1"/>
      <c r="F286" s="1"/>
      <c r="G286" s="1"/>
      <c r="H286" s="1"/>
      <c r="I286" s="1"/>
      <c r="J286" s="1"/>
      <c r="K286" s="1"/>
      <c r="L286" s="1"/>
      <c r="M286" s="1"/>
      <c r="N286" s="1"/>
      <c r="O286" s="1"/>
      <c r="P286" s="1"/>
      <c r="Q286" s="1"/>
      <c r="R286" s="1"/>
    </row>
    <row r="287" spans="2:18" ht="15.75" customHeight="1">
      <c r="B287" s="1"/>
      <c r="C287" s="1"/>
      <c r="D287" s="1"/>
      <c r="E287" s="1"/>
      <c r="F287" s="1"/>
      <c r="G287" s="1"/>
      <c r="H287" s="1"/>
      <c r="I287" s="1"/>
      <c r="J287" s="1"/>
      <c r="K287" s="1"/>
      <c r="L287" s="1"/>
      <c r="M287" s="1"/>
      <c r="N287" s="1"/>
      <c r="O287" s="1"/>
      <c r="P287" s="1"/>
      <c r="Q287" s="1"/>
      <c r="R287" s="1"/>
    </row>
    <row r="288" spans="2:18" ht="15.75" customHeight="1">
      <c r="B288" s="1"/>
      <c r="C288" s="1"/>
      <c r="D288" s="1"/>
      <c r="E288" s="1"/>
      <c r="F288" s="1"/>
      <c r="G288" s="1"/>
      <c r="H288" s="1"/>
      <c r="I288" s="1"/>
      <c r="J288" s="1"/>
      <c r="K288" s="1"/>
      <c r="L288" s="1"/>
      <c r="M288" s="1"/>
      <c r="N288" s="1"/>
      <c r="O288" s="1"/>
      <c r="P288" s="1"/>
      <c r="Q288" s="1"/>
      <c r="R288" s="1"/>
    </row>
    <row r="289" spans="2:18" ht="15.75" customHeight="1">
      <c r="B289" s="1"/>
      <c r="C289" s="1"/>
      <c r="D289" s="1"/>
      <c r="E289" s="1"/>
      <c r="F289" s="1"/>
      <c r="G289" s="1"/>
      <c r="H289" s="1"/>
      <c r="I289" s="1"/>
      <c r="J289" s="1"/>
      <c r="K289" s="1"/>
      <c r="L289" s="1"/>
      <c r="M289" s="1"/>
      <c r="N289" s="1"/>
      <c r="O289" s="1"/>
      <c r="P289" s="1"/>
      <c r="Q289" s="1"/>
      <c r="R289" s="1"/>
    </row>
    <row r="290" spans="2:18" ht="15.75" customHeight="1">
      <c r="B290" s="1"/>
      <c r="C290" s="1"/>
      <c r="D290" s="1"/>
      <c r="E290" s="1"/>
      <c r="F290" s="1"/>
      <c r="G290" s="1"/>
      <c r="H290" s="1"/>
      <c r="I290" s="1"/>
      <c r="J290" s="1"/>
      <c r="K290" s="1"/>
      <c r="L290" s="1"/>
      <c r="M290" s="1"/>
      <c r="N290" s="1"/>
      <c r="O290" s="1"/>
      <c r="P290" s="1"/>
      <c r="Q290" s="1"/>
      <c r="R290" s="1"/>
    </row>
    <row r="291" spans="2:18" ht="15.75" customHeight="1">
      <c r="B291" s="1"/>
      <c r="C291" s="1"/>
      <c r="D291" s="1"/>
      <c r="E291" s="1"/>
      <c r="F291" s="1"/>
      <c r="G291" s="1"/>
      <c r="H291" s="1"/>
      <c r="I291" s="1"/>
      <c r="J291" s="1"/>
      <c r="K291" s="1"/>
      <c r="L291" s="1"/>
      <c r="M291" s="1"/>
      <c r="N291" s="1"/>
      <c r="O291" s="1"/>
      <c r="P291" s="1"/>
      <c r="Q291" s="1"/>
      <c r="R291" s="1"/>
    </row>
    <row r="292" spans="2:18" ht="15.75" customHeight="1">
      <c r="B292" s="1"/>
      <c r="C292" s="1"/>
      <c r="D292" s="1"/>
      <c r="E292" s="1"/>
      <c r="F292" s="1"/>
      <c r="G292" s="1"/>
      <c r="H292" s="1"/>
      <c r="I292" s="1"/>
      <c r="J292" s="1"/>
      <c r="K292" s="1"/>
      <c r="L292" s="1"/>
      <c r="M292" s="1"/>
      <c r="N292" s="1"/>
      <c r="O292" s="1"/>
      <c r="P292" s="1"/>
      <c r="Q292" s="1"/>
      <c r="R292" s="1"/>
    </row>
    <row r="293" spans="2:18" ht="15.75" customHeight="1">
      <c r="B293" s="1"/>
      <c r="C293" s="1"/>
      <c r="D293" s="1"/>
      <c r="E293" s="1"/>
      <c r="F293" s="1"/>
      <c r="G293" s="1"/>
      <c r="H293" s="1"/>
      <c r="I293" s="1"/>
      <c r="J293" s="1"/>
      <c r="K293" s="1"/>
      <c r="L293" s="1"/>
      <c r="M293" s="1"/>
      <c r="N293" s="1"/>
      <c r="O293" s="1"/>
      <c r="P293" s="1"/>
      <c r="Q293" s="1"/>
      <c r="R293" s="1"/>
    </row>
    <row r="294" spans="2:18" ht="15.75" customHeight="1">
      <c r="B294" s="1"/>
      <c r="C294" s="1"/>
      <c r="D294" s="1"/>
      <c r="E294" s="1"/>
      <c r="F294" s="1"/>
      <c r="G294" s="1"/>
      <c r="H294" s="1"/>
      <c r="I294" s="1"/>
      <c r="J294" s="1"/>
      <c r="K294" s="1"/>
      <c r="L294" s="1"/>
      <c r="M294" s="1"/>
      <c r="N294" s="1"/>
      <c r="O294" s="1"/>
      <c r="P294" s="1"/>
      <c r="Q294" s="1"/>
      <c r="R294" s="1"/>
    </row>
    <row r="295" spans="2:18" ht="15.75" customHeight="1">
      <c r="B295" s="1"/>
      <c r="C295" s="1"/>
      <c r="D295" s="1"/>
      <c r="E295" s="1"/>
      <c r="F295" s="1"/>
      <c r="G295" s="1"/>
      <c r="H295" s="1"/>
      <c r="I295" s="1"/>
      <c r="J295" s="1"/>
      <c r="K295" s="1"/>
      <c r="L295" s="1"/>
      <c r="M295" s="1"/>
      <c r="N295" s="1"/>
      <c r="O295" s="1"/>
      <c r="P295" s="1"/>
      <c r="Q295" s="1"/>
      <c r="R295" s="1"/>
    </row>
    <row r="296" spans="2:18" ht="15.75" customHeight="1">
      <c r="B296" s="1"/>
      <c r="C296" s="1"/>
      <c r="D296" s="1"/>
      <c r="E296" s="1"/>
      <c r="F296" s="1"/>
      <c r="G296" s="1"/>
      <c r="H296" s="1"/>
      <c r="I296" s="1"/>
      <c r="J296" s="1"/>
      <c r="K296" s="1"/>
      <c r="L296" s="1"/>
      <c r="M296" s="1"/>
      <c r="N296" s="1"/>
      <c r="O296" s="1"/>
      <c r="P296" s="1"/>
      <c r="Q296" s="1"/>
      <c r="R296" s="1"/>
    </row>
    <row r="297" spans="2:18" ht="15.75" customHeight="1">
      <c r="B297" s="1"/>
      <c r="C297" s="1"/>
      <c r="D297" s="1"/>
      <c r="E297" s="1"/>
      <c r="F297" s="1"/>
      <c r="G297" s="1"/>
      <c r="H297" s="1"/>
      <c r="I297" s="1"/>
      <c r="J297" s="1"/>
      <c r="K297" s="1"/>
      <c r="L297" s="1"/>
      <c r="M297" s="1"/>
      <c r="N297" s="1"/>
      <c r="O297" s="1"/>
      <c r="P297" s="1"/>
      <c r="Q297" s="1"/>
      <c r="R297" s="1"/>
    </row>
    <row r="298" spans="2:18" ht="15.75" customHeight="1">
      <c r="B298" s="1"/>
      <c r="C298" s="1"/>
      <c r="D298" s="1"/>
      <c r="E298" s="1"/>
      <c r="F298" s="1"/>
      <c r="G298" s="1"/>
      <c r="H298" s="1"/>
      <c r="I298" s="1"/>
      <c r="J298" s="1"/>
      <c r="K298" s="1"/>
      <c r="L298" s="1"/>
      <c r="M298" s="1"/>
      <c r="N298" s="1"/>
      <c r="O298" s="1"/>
      <c r="P298" s="1"/>
      <c r="Q298" s="1"/>
      <c r="R298" s="1"/>
    </row>
    <row r="299" spans="2:18" ht="15.75" customHeight="1">
      <c r="B299" s="1"/>
      <c r="C299" s="1"/>
      <c r="D299" s="1"/>
      <c r="E299" s="1"/>
      <c r="F299" s="1"/>
      <c r="G299" s="1"/>
      <c r="H299" s="1"/>
      <c r="I299" s="1"/>
      <c r="J299" s="1"/>
      <c r="K299" s="1"/>
      <c r="L299" s="1"/>
      <c r="M299" s="1"/>
      <c r="N299" s="1"/>
      <c r="O299" s="1"/>
      <c r="P299" s="1"/>
      <c r="Q299" s="1"/>
      <c r="R299" s="1"/>
    </row>
    <row r="300" spans="2:18" ht="15.75" customHeight="1">
      <c r="B300" s="1"/>
      <c r="C300" s="1"/>
      <c r="D300" s="1"/>
      <c r="E300" s="1"/>
      <c r="F300" s="1"/>
      <c r="G300" s="1"/>
      <c r="H300" s="1"/>
      <c r="I300" s="1"/>
      <c r="J300" s="1"/>
      <c r="K300" s="1"/>
      <c r="L300" s="1"/>
      <c r="M300" s="1"/>
      <c r="N300" s="1"/>
      <c r="O300" s="1"/>
      <c r="P300" s="1"/>
      <c r="Q300" s="1"/>
      <c r="R300" s="1"/>
    </row>
    <row r="301" spans="2:18" ht="15.75" customHeight="1">
      <c r="B301" s="1"/>
      <c r="C301" s="1"/>
      <c r="D301" s="1"/>
      <c r="E301" s="1"/>
      <c r="F301" s="1"/>
      <c r="G301" s="1"/>
      <c r="H301" s="1"/>
      <c r="I301" s="1"/>
      <c r="J301" s="1"/>
      <c r="K301" s="1"/>
      <c r="L301" s="1"/>
      <c r="M301" s="1"/>
      <c r="N301" s="1"/>
      <c r="O301" s="1"/>
      <c r="P301" s="1"/>
      <c r="Q301" s="1"/>
      <c r="R301" s="1"/>
    </row>
    <row r="302" spans="2:18" ht="15.75" customHeight="1">
      <c r="B302" s="1"/>
      <c r="C302" s="1"/>
      <c r="D302" s="1"/>
      <c r="E302" s="1"/>
      <c r="F302" s="1"/>
      <c r="G302" s="1"/>
      <c r="H302" s="1"/>
      <c r="I302" s="1"/>
      <c r="J302" s="1"/>
      <c r="K302" s="1"/>
      <c r="L302" s="1"/>
      <c r="M302" s="1"/>
      <c r="N302" s="1"/>
      <c r="O302" s="1"/>
      <c r="P302" s="1"/>
      <c r="Q302" s="1"/>
      <c r="R302" s="1"/>
    </row>
    <row r="303" spans="2:18" ht="15.75" customHeight="1">
      <c r="B303" s="1"/>
      <c r="C303" s="1"/>
      <c r="D303" s="1"/>
      <c r="E303" s="1"/>
      <c r="F303" s="1"/>
      <c r="G303" s="1"/>
      <c r="H303" s="1"/>
      <c r="I303" s="1"/>
      <c r="J303" s="1"/>
      <c r="K303" s="1"/>
      <c r="L303" s="1"/>
      <c r="M303" s="1"/>
      <c r="N303" s="1"/>
      <c r="O303" s="1"/>
      <c r="P303" s="1"/>
      <c r="Q303" s="1"/>
      <c r="R303" s="1"/>
    </row>
    <row r="304" spans="2:18" ht="15.75" customHeight="1">
      <c r="B304" s="1"/>
      <c r="C304" s="1"/>
      <c r="D304" s="1"/>
      <c r="E304" s="1"/>
      <c r="F304" s="1"/>
      <c r="G304" s="1"/>
      <c r="H304" s="1"/>
      <c r="I304" s="1"/>
      <c r="J304" s="1"/>
      <c r="K304" s="1"/>
      <c r="L304" s="1"/>
      <c r="M304" s="1"/>
      <c r="N304" s="1"/>
      <c r="O304" s="1"/>
      <c r="P304" s="1"/>
      <c r="Q304" s="1"/>
      <c r="R304" s="1"/>
    </row>
    <row r="305" spans="2:18" ht="15.75" customHeight="1">
      <c r="B305" s="1"/>
      <c r="C305" s="1"/>
      <c r="D305" s="1"/>
      <c r="E305" s="1"/>
      <c r="F305" s="1"/>
      <c r="G305" s="1"/>
      <c r="H305" s="1"/>
      <c r="I305" s="1"/>
      <c r="J305" s="1"/>
      <c r="K305" s="1"/>
      <c r="L305" s="1"/>
      <c r="M305" s="1"/>
      <c r="N305" s="1"/>
      <c r="O305" s="1"/>
      <c r="P305" s="1"/>
      <c r="Q305" s="1"/>
      <c r="R305" s="1"/>
    </row>
    <row r="306" spans="2:18" ht="15.75" customHeight="1">
      <c r="B306" s="1"/>
      <c r="C306" s="1"/>
      <c r="D306" s="1"/>
      <c r="E306" s="1"/>
      <c r="F306" s="1"/>
      <c r="G306" s="1"/>
      <c r="H306" s="1"/>
      <c r="I306" s="1"/>
      <c r="J306" s="1"/>
      <c r="K306" s="1"/>
      <c r="L306" s="1"/>
      <c r="M306" s="1"/>
      <c r="N306" s="1"/>
      <c r="O306" s="1"/>
      <c r="P306" s="1"/>
      <c r="Q306" s="1"/>
      <c r="R306" s="1"/>
    </row>
    <row r="307" spans="2:18" ht="15.75" customHeight="1">
      <c r="B307" s="1"/>
      <c r="C307" s="1"/>
      <c r="D307" s="1"/>
      <c r="E307" s="1"/>
      <c r="F307" s="1"/>
      <c r="G307" s="1"/>
      <c r="H307" s="1"/>
      <c r="I307" s="1"/>
      <c r="J307" s="1"/>
      <c r="K307" s="1"/>
      <c r="L307" s="1"/>
      <c r="M307" s="1"/>
      <c r="N307" s="1"/>
      <c r="O307" s="1"/>
      <c r="P307" s="1"/>
      <c r="Q307" s="1"/>
      <c r="R307" s="1"/>
    </row>
    <row r="308" spans="2:18" ht="15.75" customHeight="1">
      <c r="B308" s="1"/>
      <c r="C308" s="1"/>
      <c r="D308" s="1"/>
      <c r="E308" s="1"/>
      <c r="F308" s="1"/>
      <c r="G308" s="1"/>
      <c r="H308" s="1"/>
      <c r="I308" s="1"/>
      <c r="J308" s="1"/>
      <c r="K308" s="1"/>
      <c r="L308" s="1"/>
      <c r="M308" s="1"/>
      <c r="N308" s="1"/>
      <c r="O308" s="1"/>
      <c r="P308" s="1"/>
      <c r="Q308" s="1"/>
      <c r="R308" s="1"/>
    </row>
    <row r="309" spans="2:18" ht="15.75" customHeight="1">
      <c r="B309" s="1"/>
      <c r="C309" s="1"/>
      <c r="D309" s="1"/>
      <c r="E309" s="1"/>
      <c r="F309" s="1"/>
      <c r="G309" s="1"/>
      <c r="H309" s="1"/>
      <c r="I309" s="1"/>
      <c r="J309" s="1"/>
      <c r="K309" s="1"/>
      <c r="L309" s="1"/>
      <c r="M309" s="1"/>
      <c r="N309" s="1"/>
      <c r="O309" s="1"/>
      <c r="P309" s="1"/>
      <c r="Q309" s="1"/>
      <c r="R309" s="1"/>
    </row>
    <row r="310" spans="2:18" ht="15.75" customHeight="1">
      <c r="B310" s="1"/>
      <c r="C310" s="1"/>
      <c r="D310" s="1"/>
      <c r="E310" s="1"/>
      <c r="F310" s="1"/>
      <c r="G310" s="1"/>
      <c r="H310" s="1"/>
      <c r="I310" s="1"/>
      <c r="J310" s="1"/>
      <c r="K310" s="1"/>
      <c r="L310" s="1"/>
      <c r="M310" s="1"/>
      <c r="N310" s="1"/>
      <c r="O310" s="1"/>
      <c r="P310" s="1"/>
      <c r="Q310" s="1"/>
      <c r="R310" s="1"/>
    </row>
    <row r="311" spans="2:18" ht="15.75" customHeight="1">
      <c r="B311" s="1"/>
      <c r="C311" s="1"/>
      <c r="D311" s="1"/>
      <c r="E311" s="1"/>
      <c r="F311" s="1"/>
      <c r="G311" s="1"/>
      <c r="H311" s="1"/>
      <c r="I311" s="1"/>
      <c r="J311" s="1"/>
      <c r="K311" s="1"/>
      <c r="L311" s="1"/>
      <c r="M311" s="1"/>
      <c r="N311" s="1"/>
      <c r="O311" s="1"/>
      <c r="P311" s="1"/>
      <c r="Q311" s="1"/>
      <c r="R311" s="1"/>
    </row>
    <row r="312" spans="2:18" ht="15.75" customHeight="1">
      <c r="B312" s="1"/>
      <c r="C312" s="1"/>
      <c r="D312" s="1"/>
      <c r="E312" s="1"/>
      <c r="F312" s="1"/>
      <c r="G312" s="1"/>
      <c r="H312" s="1"/>
      <c r="I312" s="1"/>
      <c r="J312" s="1"/>
      <c r="K312" s="1"/>
      <c r="L312" s="1"/>
      <c r="M312" s="1"/>
      <c r="N312" s="1"/>
      <c r="O312" s="1"/>
      <c r="P312" s="1"/>
      <c r="Q312" s="1"/>
      <c r="R312" s="1"/>
    </row>
    <row r="313" spans="2:18" ht="15.75" customHeight="1">
      <c r="B313" s="1"/>
      <c r="C313" s="1"/>
      <c r="D313" s="1"/>
      <c r="E313" s="1"/>
      <c r="F313" s="1"/>
      <c r="G313" s="1"/>
      <c r="H313" s="1"/>
      <c r="I313" s="1"/>
      <c r="J313" s="1"/>
      <c r="K313" s="1"/>
      <c r="L313" s="1"/>
      <c r="M313" s="1"/>
      <c r="N313" s="1"/>
      <c r="O313" s="1"/>
      <c r="P313" s="1"/>
      <c r="Q313" s="1"/>
      <c r="R313" s="1"/>
    </row>
    <row r="314" spans="2:18" ht="15.75" customHeight="1">
      <c r="B314" s="1"/>
      <c r="C314" s="1"/>
      <c r="D314" s="1"/>
      <c r="E314" s="1"/>
      <c r="F314" s="1"/>
      <c r="G314" s="1"/>
      <c r="H314" s="1"/>
      <c r="I314" s="1"/>
      <c r="J314" s="1"/>
      <c r="K314" s="1"/>
      <c r="L314" s="1"/>
      <c r="M314" s="1"/>
      <c r="N314" s="1"/>
      <c r="O314" s="1"/>
      <c r="P314" s="1"/>
      <c r="Q314" s="1"/>
      <c r="R314" s="1"/>
    </row>
    <row r="315" spans="2:18" ht="15.75" customHeight="1">
      <c r="B315" s="1"/>
      <c r="C315" s="1"/>
      <c r="D315" s="1"/>
      <c r="E315" s="1"/>
      <c r="F315" s="1"/>
      <c r="G315" s="1"/>
      <c r="H315" s="1"/>
      <c r="I315" s="1"/>
      <c r="J315" s="1"/>
      <c r="K315" s="1"/>
      <c r="L315" s="1"/>
      <c r="M315" s="1"/>
      <c r="N315" s="1"/>
      <c r="O315" s="1"/>
      <c r="P315" s="1"/>
      <c r="Q315" s="1"/>
      <c r="R315" s="1"/>
    </row>
    <row r="316" spans="2:18" ht="15.75" customHeight="1">
      <c r="B316" s="1"/>
      <c r="C316" s="1"/>
      <c r="D316" s="1"/>
      <c r="E316" s="1"/>
      <c r="F316" s="1"/>
      <c r="G316" s="1"/>
      <c r="H316" s="1"/>
      <c r="I316" s="1"/>
      <c r="J316" s="1"/>
      <c r="K316" s="1"/>
      <c r="L316" s="1"/>
      <c r="M316" s="1"/>
      <c r="N316" s="1"/>
      <c r="O316" s="1"/>
      <c r="P316" s="1"/>
      <c r="Q316" s="1"/>
      <c r="R316" s="1"/>
    </row>
    <row r="317" spans="2:18" ht="15.75" customHeight="1">
      <c r="B317" s="1"/>
      <c r="C317" s="1"/>
      <c r="D317" s="1"/>
      <c r="E317" s="1"/>
      <c r="F317" s="1"/>
      <c r="G317" s="1"/>
      <c r="H317" s="1"/>
      <c r="I317" s="1"/>
      <c r="J317" s="1"/>
      <c r="K317" s="1"/>
      <c r="L317" s="1"/>
      <c r="M317" s="1"/>
      <c r="N317" s="1"/>
      <c r="O317" s="1"/>
      <c r="P317" s="1"/>
      <c r="Q317" s="1"/>
      <c r="R317" s="1"/>
    </row>
    <row r="318" spans="2:18" ht="15.75" customHeight="1">
      <c r="B318" s="1"/>
      <c r="C318" s="1"/>
      <c r="D318" s="1"/>
      <c r="E318" s="1"/>
      <c r="F318" s="1"/>
      <c r="G318" s="1"/>
      <c r="H318" s="1"/>
      <c r="I318" s="1"/>
      <c r="J318" s="1"/>
      <c r="K318" s="1"/>
      <c r="L318" s="1"/>
      <c r="M318" s="1"/>
      <c r="N318" s="1"/>
      <c r="O318" s="1"/>
      <c r="P318" s="1"/>
      <c r="Q318" s="1"/>
      <c r="R318" s="1"/>
    </row>
    <row r="319" spans="2:18" ht="15.75" customHeight="1">
      <c r="B319" s="1"/>
      <c r="C319" s="1"/>
      <c r="D319" s="1"/>
      <c r="E319" s="1"/>
      <c r="F319" s="1"/>
      <c r="G319" s="1"/>
      <c r="H319" s="1"/>
      <c r="I319" s="1"/>
      <c r="J319" s="1"/>
      <c r="K319" s="1"/>
      <c r="L319" s="1"/>
      <c r="M319" s="1"/>
      <c r="N319" s="1"/>
      <c r="O319" s="1"/>
      <c r="P319" s="1"/>
      <c r="Q319" s="1"/>
      <c r="R319" s="1"/>
    </row>
    <row r="320" spans="2:18" ht="15.75" customHeight="1">
      <c r="B320" s="1"/>
      <c r="C320" s="1"/>
      <c r="D320" s="1"/>
      <c r="E320" s="1"/>
      <c r="F320" s="1"/>
      <c r="G320" s="1"/>
      <c r="H320" s="1"/>
      <c r="I320" s="1"/>
      <c r="J320" s="1"/>
      <c r="K320" s="1"/>
      <c r="L320" s="1"/>
      <c r="M320" s="1"/>
      <c r="N320" s="1"/>
      <c r="O320" s="1"/>
      <c r="P320" s="1"/>
      <c r="Q320" s="1"/>
      <c r="R320" s="1"/>
    </row>
    <row r="321" spans="2:18" ht="15.75" customHeight="1">
      <c r="B321" s="1"/>
      <c r="C321" s="1"/>
      <c r="D321" s="1"/>
      <c r="E321" s="1"/>
      <c r="F321" s="1"/>
      <c r="G321" s="1"/>
      <c r="H321" s="1"/>
      <c r="I321" s="1"/>
      <c r="J321" s="1"/>
      <c r="K321" s="1"/>
      <c r="L321" s="1"/>
      <c r="M321" s="1"/>
      <c r="N321" s="1"/>
      <c r="O321" s="1"/>
      <c r="P321" s="1"/>
      <c r="Q321" s="1"/>
      <c r="R321" s="1"/>
    </row>
    <row r="322" spans="2:18" ht="15.75" customHeight="1">
      <c r="B322" s="1"/>
      <c r="C322" s="1"/>
      <c r="D322" s="1"/>
      <c r="E322" s="1"/>
      <c r="F322" s="1"/>
      <c r="G322" s="1"/>
      <c r="H322" s="1"/>
      <c r="I322" s="1"/>
      <c r="J322" s="1"/>
      <c r="K322" s="1"/>
      <c r="L322" s="1"/>
      <c r="M322" s="1"/>
      <c r="N322" s="1"/>
      <c r="O322" s="1"/>
      <c r="P322" s="1"/>
      <c r="Q322" s="1"/>
      <c r="R322" s="1"/>
    </row>
    <row r="323" spans="2:18" ht="15.75" customHeight="1">
      <c r="B323" s="1"/>
      <c r="C323" s="1"/>
      <c r="D323" s="1"/>
      <c r="E323" s="1"/>
      <c r="F323" s="1"/>
      <c r="G323" s="1"/>
      <c r="H323" s="1"/>
      <c r="I323" s="1"/>
      <c r="J323" s="1"/>
      <c r="K323" s="1"/>
      <c r="L323" s="1"/>
      <c r="M323" s="1"/>
      <c r="N323" s="1"/>
      <c r="O323" s="1"/>
      <c r="P323" s="1"/>
      <c r="Q323" s="1"/>
      <c r="R323" s="1"/>
    </row>
    <row r="324" spans="2:18" ht="15.75" customHeight="1">
      <c r="B324" s="1"/>
      <c r="C324" s="1"/>
      <c r="D324" s="1"/>
      <c r="E324" s="1"/>
      <c r="F324" s="1"/>
      <c r="G324" s="1"/>
      <c r="H324" s="1"/>
      <c r="I324" s="1"/>
      <c r="J324" s="1"/>
      <c r="K324" s="1"/>
      <c r="L324" s="1"/>
      <c r="M324" s="1"/>
      <c r="N324" s="1"/>
      <c r="O324" s="1"/>
      <c r="P324" s="1"/>
      <c r="Q324" s="1"/>
      <c r="R324" s="1"/>
    </row>
    <row r="325" spans="2:18" ht="15.75" customHeight="1">
      <c r="B325" s="1"/>
      <c r="C325" s="1"/>
      <c r="D325" s="1"/>
      <c r="E325" s="1"/>
      <c r="F325" s="1"/>
      <c r="G325" s="1"/>
      <c r="H325" s="1"/>
      <c r="I325" s="1"/>
      <c r="J325" s="1"/>
      <c r="K325" s="1"/>
      <c r="L325" s="1"/>
      <c r="M325" s="1"/>
      <c r="N325" s="1"/>
      <c r="O325" s="1"/>
      <c r="P325" s="1"/>
      <c r="Q325" s="1"/>
      <c r="R325" s="1"/>
    </row>
    <row r="326" spans="2:18" ht="15.75" customHeight="1">
      <c r="B326" s="1"/>
      <c r="C326" s="1"/>
      <c r="D326" s="1"/>
      <c r="E326" s="1"/>
      <c r="F326" s="1"/>
      <c r="G326" s="1"/>
      <c r="H326" s="1"/>
      <c r="I326" s="1"/>
      <c r="J326" s="1"/>
      <c r="K326" s="1"/>
      <c r="L326" s="1"/>
      <c r="M326" s="1"/>
      <c r="N326" s="1"/>
      <c r="O326" s="1"/>
      <c r="P326" s="1"/>
      <c r="Q326" s="1"/>
      <c r="R326" s="1"/>
    </row>
    <row r="327" spans="2:18" ht="15.75" customHeight="1">
      <c r="B327" s="1"/>
      <c r="C327" s="1"/>
      <c r="D327" s="1"/>
      <c r="E327" s="1"/>
      <c r="F327" s="1"/>
      <c r="G327" s="1"/>
      <c r="H327" s="1"/>
      <c r="I327" s="1"/>
      <c r="J327" s="1"/>
      <c r="K327" s="1"/>
      <c r="L327" s="1"/>
      <c r="M327" s="1"/>
      <c r="N327" s="1"/>
      <c r="O327" s="1"/>
      <c r="P327" s="1"/>
      <c r="Q327" s="1"/>
      <c r="R327" s="1"/>
    </row>
    <row r="328" spans="2:18" ht="15.75" customHeight="1">
      <c r="B328" s="1"/>
      <c r="C328" s="1"/>
      <c r="D328" s="1"/>
      <c r="E328" s="1"/>
      <c r="F328" s="1"/>
      <c r="G328" s="1"/>
      <c r="H328" s="1"/>
      <c r="I328" s="1"/>
      <c r="J328" s="1"/>
      <c r="K328" s="1"/>
      <c r="L328" s="1"/>
      <c r="M328" s="1"/>
      <c r="N328" s="1"/>
      <c r="O328" s="1"/>
      <c r="P328" s="1"/>
      <c r="Q328" s="1"/>
      <c r="R328" s="1"/>
    </row>
    <row r="329" spans="2:18" ht="15.75" customHeight="1">
      <c r="B329" s="1"/>
      <c r="C329" s="1"/>
      <c r="D329" s="1"/>
      <c r="E329" s="1"/>
      <c r="F329" s="1"/>
      <c r="G329" s="1"/>
      <c r="H329" s="1"/>
      <c r="I329" s="1"/>
      <c r="J329" s="1"/>
      <c r="K329" s="1"/>
      <c r="L329" s="1"/>
      <c r="M329" s="1"/>
      <c r="N329" s="1"/>
      <c r="O329" s="1"/>
      <c r="P329" s="1"/>
      <c r="Q329" s="1"/>
      <c r="R329" s="1"/>
    </row>
    <row r="330" spans="2:18" ht="15.75" customHeight="1">
      <c r="B330" s="1"/>
      <c r="C330" s="1"/>
      <c r="D330" s="1"/>
      <c r="E330" s="1"/>
      <c r="F330" s="1"/>
      <c r="G330" s="1"/>
      <c r="H330" s="1"/>
      <c r="I330" s="1"/>
      <c r="J330" s="1"/>
      <c r="K330" s="1"/>
      <c r="L330" s="1"/>
      <c r="M330" s="1"/>
      <c r="N330" s="1"/>
      <c r="O330" s="1"/>
      <c r="P330" s="1"/>
      <c r="Q330" s="1"/>
      <c r="R330" s="1"/>
    </row>
    <row r="331" spans="2:18" ht="15.75" customHeight="1">
      <c r="B331" s="1"/>
      <c r="C331" s="1"/>
      <c r="D331" s="1"/>
      <c r="E331" s="1"/>
      <c r="F331" s="1"/>
      <c r="G331" s="1"/>
      <c r="H331" s="1"/>
      <c r="I331" s="1"/>
      <c r="J331" s="1"/>
      <c r="K331" s="1"/>
      <c r="L331" s="1"/>
      <c r="M331" s="1"/>
      <c r="N331" s="1"/>
      <c r="O331" s="1"/>
      <c r="P331" s="1"/>
      <c r="Q331" s="1"/>
      <c r="R331" s="1"/>
    </row>
    <row r="332" spans="2:18" ht="15.75" customHeight="1">
      <c r="B332" s="1"/>
      <c r="C332" s="1"/>
      <c r="D332" s="1"/>
      <c r="E332" s="1"/>
      <c r="F332" s="1"/>
      <c r="G332" s="1"/>
      <c r="H332" s="1"/>
      <c r="I332" s="1"/>
      <c r="J332" s="1"/>
      <c r="K332" s="1"/>
      <c r="L332" s="1"/>
      <c r="M332" s="1"/>
      <c r="N332" s="1"/>
      <c r="O332" s="1"/>
      <c r="P332" s="1"/>
      <c r="Q332" s="1"/>
      <c r="R332" s="1"/>
    </row>
    <row r="333" spans="2:18" ht="15.75" customHeight="1">
      <c r="B333" s="1"/>
      <c r="C333" s="1"/>
      <c r="D333" s="1"/>
      <c r="E333" s="1"/>
      <c r="F333" s="1"/>
      <c r="G333" s="1"/>
      <c r="H333" s="1"/>
      <c r="I333" s="1"/>
      <c r="J333" s="1"/>
      <c r="K333" s="1"/>
      <c r="L333" s="1"/>
      <c r="M333" s="1"/>
      <c r="N333" s="1"/>
      <c r="O333" s="1"/>
      <c r="P333" s="1"/>
      <c r="Q333" s="1"/>
      <c r="R333" s="1"/>
    </row>
    <row r="334" spans="2:18" ht="15.75" customHeight="1">
      <c r="B334" s="1"/>
      <c r="C334" s="1"/>
      <c r="D334" s="1"/>
      <c r="E334" s="1"/>
      <c r="F334" s="1"/>
      <c r="G334" s="1"/>
      <c r="H334" s="1"/>
      <c r="I334" s="1"/>
      <c r="J334" s="1"/>
      <c r="K334" s="1"/>
      <c r="L334" s="1"/>
      <c r="M334" s="1"/>
      <c r="N334" s="1"/>
      <c r="O334" s="1"/>
      <c r="P334" s="1"/>
      <c r="Q334" s="1"/>
      <c r="R334" s="1"/>
    </row>
    <row r="335" spans="2:18" ht="15.75" customHeight="1">
      <c r="B335" s="1"/>
      <c r="C335" s="1"/>
      <c r="D335" s="1"/>
      <c r="E335" s="1"/>
      <c r="F335" s="1"/>
      <c r="G335" s="1"/>
      <c r="H335" s="1"/>
      <c r="I335" s="1"/>
      <c r="J335" s="1"/>
      <c r="K335" s="1"/>
      <c r="L335" s="1"/>
      <c r="M335" s="1"/>
      <c r="N335" s="1"/>
      <c r="O335" s="1"/>
      <c r="P335" s="1"/>
      <c r="Q335" s="1"/>
      <c r="R335" s="1"/>
    </row>
    <row r="336" spans="2:18" ht="15.75" customHeight="1">
      <c r="B336" s="1"/>
      <c r="C336" s="1"/>
      <c r="D336" s="1"/>
      <c r="E336" s="1"/>
      <c r="F336" s="1"/>
      <c r="G336" s="1"/>
      <c r="H336" s="1"/>
      <c r="I336" s="1"/>
      <c r="J336" s="1"/>
      <c r="K336" s="1"/>
      <c r="L336" s="1"/>
      <c r="M336" s="1"/>
      <c r="N336" s="1"/>
      <c r="O336" s="1"/>
      <c r="P336" s="1"/>
      <c r="Q336" s="1"/>
      <c r="R336" s="1"/>
    </row>
    <row r="337" spans="2:18" ht="15.75" customHeight="1">
      <c r="B337" s="1"/>
      <c r="C337" s="1"/>
      <c r="D337" s="1"/>
      <c r="E337" s="1"/>
      <c r="F337" s="1"/>
      <c r="G337" s="1"/>
      <c r="H337" s="1"/>
      <c r="I337" s="1"/>
      <c r="J337" s="1"/>
      <c r="K337" s="1"/>
      <c r="L337" s="1"/>
      <c r="M337" s="1"/>
      <c r="N337" s="1"/>
      <c r="O337" s="1"/>
      <c r="P337" s="1"/>
      <c r="Q337" s="1"/>
      <c r="R337" s="1"/>
    </row>
    <row r="338" spans="2:18" ht="15.75" customHeight="1">
      <c r="B338" s="1"/>
      <c r="C338" s="1"/>
      <c r="D338" s="1"/>
      <c r="E338" s="1"/>
      <c r="F338" s="1"/>
      <c r="G338" s="1"/>
      <c r="H338" s="1"/>
      <c r="I338" s="1"/>
      <c r="J338" s="1"/>
      <c r="K338" s="1"/>
      <c r="L338" s="1"/>
      <c r="M338" s="1"/>
      <c r="N338" s="1"/>
      <c r="O338" s="1"/>
      <c r="P338" s="1"/>
      <c r="Q338" s="1"/>
      <c r="R338" s="1"/>
    </row>
    <row r="339" spans="2:18" ht="15.75" customHeight="1">
      <c r="B339" s="1"/>
      <c r="C339" s="1"/>
      <c r="D339" s="1"/>
      <c r="E339" s="1"/>
      <c r="F339" s="1"/>
      <c r="G339" s="1"/>
      <c r="H339" s="1"/>
      <c r="I339" s="1"/>
      <c r="J339" s="1"/>
      <c r="K339" s="1"/>
      <c r="L339" s="1"/>
      <c r="M339" s="1"/>
      <c r="N339" s="1"/>
      <c r="O339" s="1"/>
      <c r="P339" s="1"/>
      <c r="Q339" s="1"/>
      <c r="R339" s="1"/>
    </row>
    <row r="340" spans="2:18" ht="15.75" customHeight="1">
      <c r="B340" s="1"/>
      <c r="C340" s="1"/>
      <c r="D340" s="1"/>
      <c r="E340" s="1"/>
      <c r="F340" s="1"/>
      <c r="G340" s="1"/>
      <c r="H340" s="1"/>
      <c r="I340" s="1"/>
      <c r="J340" s="1"/>
      <c r="K340" s="1"/>
      <c r="L340" s="1"/>
      <c r="M340" s="1"/>
      <c r="N340" s="1"/>
      <c r="O340" s="1"/>
      <c r="P340" s="1"/>
      <c r="Q340" s="1"/>
      <c r="R340" s="1"/>
    </row>
    <row r="341" spans="2:18" ht="15.75" customHeight="1">
      <c r="B341" s="1"/>
      <c r="C341" s="1"/>
      <c r="D341" s="1"/>
      <c r="E341" s="1"/>
      <c r="F341" s="1"/>
      <c r="G341" s="1"/>
      <c r="H341" s="1"/>
      <c r="I341" s="1"/>
      <c r="J341" s="1"/>
      <c r="K341" s="1"/>
      <c r="L341" s="1"/>
      <c r="M341" s="1"/>
      <c r="N341" s="1"/>
      <c r="O341" s="1"/>
      <c r="P341" s="1"/>
      <c r="Q341" s="1"/>
      <c r="R341" s="1"/>
    </row>
    <row r="342" spans="2:18" ht="15.75" customHeight="1">
      <c r="B342" s="1"/>
      <c r="C342" s="1"/>
      <c r="D342" s="1"/>
      <c r="E342" s="1"/>
      <c r="F342" s="1"/>
      <c r="G342" s="1"/>
      <c r="H342" s="1"/>
      <c r="I342" s="1"/>
      <c r="J342" s="1"/>
      <c r="K342" s="1"/>
      <c r="L342" s="1"/>
      <c r="M342" s="1"/>
      <c r="N342" s="1"/>
      <c r="O342" s="1"/>
      <c r="P342" s="1"/>
      <c r="Q342" s="1"/>
      <c r="R342" s="1"/>
    </row>
    <row r="343" spans="2:18" ht="15.75" customHeight="1">
      <c r="B343" s="1"/>
      <c r="C343" s="1"/>
      <c r="D343" s="1"/>
      <c r="E343" s="1"/>
      <c r="F343" s="1"/>
      <c r="G343" s="1"/>
      <c r="H343" s="1"/>
      <c r="I343" s="1"/>
      <c r="J343" s="1"/>
      <c r="K343" s="1"/>
      <c r="L343" s="1"/>
      <c r="M343" s="1"/>
      <c r="N343" s="1"/>
      <c r="O343" s="1"/>
      <c r="P343" s="1"/>
      <c r="Q343" s="1"/>
      <c r="R343" s="1"/>
    </row>
    <row r="344" spans="2:18" ht="15.75" customHeight="1">
      <c r="B344" s="1"/>
      <c r="C344" s="1"/>
      <c r="D344" s="1"/>
      <c r="E344" s="1"/>
      <c r="F344" s="1"/>
      <c r="G344" s="1"/>
      <c r="H344" s="1"/>
      <c r="I344" s="1"/>
      <c r="J344" s="1"/>
      <c r="K344" s="1"/>
      <c r="L344" s="1"/>
      <c r="M344" s="1"/>
      <c r="N344" s="1"/>
      <c r="O344" s="1"/>
      <c r="P344" s="1"/>
      <c r="Q344" s="1"/>
      <c r="R344" s="1"/>
    </row>
    <row r="345" spans="2:18" ht="15.75" customHeight="1">
      <c r="B345" s="1"/>
      <c r="C345" s="1"/>
      <c r="D345" s="1"/>
      <c r="E345" s="1"/>
      <c r="F345" s="1"/>
      <c r="G345" s="1"/>
      <c r="H345" s="1"/>
      <c r="I345" s="1"/>
      <c r="J345" s="1"/>
      <c r="K345" s="1"/>
      <c r="L345" s="1"/>
      <c r="M345" s="1"/>
      <c r="N345" s="1"/>
      <c r="O345" s="1"/>
      <c r="P345" s="1"/>
      <c r="Q345" s="1"/>
      <c r="R345" s="1"/>
    </row>
    <row r="346" spans="2:18" ht="15.75" customHeight="1">
      <c r="B346" s="1"/>
      <c r="C346" s="1"/>
      <c r="D346" s="1"/>
      <c r="E346" s="1"/>
      <c r="F346" s="1"/>
      <c r="G346" s="1"/>
      <c r="H346" s="1"/>
      <c r="I346" s="1"/>
      <c r="J346" s="1"/>
      <c r="K346" s="1"/>
      <c r="L346" s="1"/>
      <c r="M346" s="1"/>
      <c r="N346" s="1"/>
      <c r="O346" s="1"/>
      <c r="P346" s="1"/>
      <c r="Q346" s="1"/>
      <c r="R346" s="1"/>
    </row>
    <row r="347" spans="2:18" ht="15.75" customHeight="1">
      <c r="B347" s="1"/>
      <c r="C347" s="1"/>
      <c r="D347" s="1"/>
      <c r="E347" s="1"/>
      <c r="F347" s="1"/>
      <c r="G347" s="1"/>
      <c r="H347" s="1"/>
      <c r="I347" s="1"/>
      <c r="J347" s="1"/>
      <c r="K347" s="1"/>
      <c r="L347" s="1"/>
      <c r="M347" s="1"/>
      <c r="N347" s="1"/>
      <c r="O347" s="1"/>
      <c r="P347" s="1"/>
      <c r="Q347" s="1"/>
      <c r="R347" s="1"/>
    </row>
    <row r="348" spans="2:18" ht="15.75" customHeight="1">
      <c r="B348" s="1"/>
      <c r="C348" s="1"/>
      <c r="D348" s="1"/>
      <c r="E348" s="1"/>
      <c r="F348" s="1"/>
      <c r="G348" s="1"/>
      <c r="H348" s="1"/>
      <c r="I348" s="1"/>
      <c r="J348" s="1"/>
      <c r="K348" s="1"/>
      <c r="L348" s="1"/>
      <c r="M348" s="1"/>
      <c r="N348" s="1"/>
      <c r="O348" s="1"/>
      <c r="P348" s="1"/>
      <c r="Q348" s="1"/>
      <c r="R348" s="1"/>
    </row>
    <row r="349" spans="2:18" ht="15.75" customHeight="1">
      <c r="B349" s="1"/>
      <c r="C349" s="1"/>
      <c r="D349" s="1"/>
      <c r="E349" s="1"/>
      <c r="F349" s="1"/>
      <c r="G349" s="1"/>
      <c r="H349" s="1"/>
      <c r="I349" s="1"/>
      <c r="J349" s="1"/>
      <c r="K349" s="1"/>
      <c r="L349" s="1"/>
      <c r="M349" s="1"/>
      <c r="N349" s="1"/>
      <c r="O349" s="1"/>
      <c r="P349" s="1"/>
      <c r="Q349" s="1"/>
      <c r="R349" s="1"/>
    </row>
    <row r="350" spans="2:18" ht="15.75" customHeight="1">
      <c r="B350" s="1"/>
      <c r="C350" s="1"/>
      <c r="D350" s="1"/>
      <c r="E350" s="1"/>
      <c r="F350" s="1"/>
      <c r="G350" s="1"/>
      <c r="H350" s="1"/>
      <c r="I350" s="1"/>
      <c r="J350" s="1"/>
      <c r="K350" s="1"/>
      <c r="L350" s="1"/>
      <c r="M350" s="1"/>
      <c r="N350" s="1"/>
      <c r="O350" s="1"/>
      <c r="P350" s="1"/>
      <c r="Q350" s="1"/>
      <c r="R350" s="1"/>
    </row>
    <row r="351" spans="2:18" ht="15.75" customHeight="1">
      <c r="B351" s="1"/>
      <c r="C351" s="1"/>
      <c r="D351" s="1"/>
      <c r="E351" s="1"/>
      <c r="F351" s="1"/>
      <c r="G351" s="1"/>
      <c r="H351" s="1"/>
      <c r="I351" s="1"/>
      <c r="J351" s="1"/>
      <c r="K351" s="1"/>
      <c r="L351" s="1"/>
      <c r="M351" s="1"/>
      <c r="N351" s="1"/>
      <c r="O351" s="1"/>
      <c r="P351" s="1"/>
      <c r="Q351" s="1"/>
      <c r="R351" s="1"/>
    </row>
    <row r="352" spans="2:18" ht="15.75" customHeight="1">
      <c r="B352" s="1"/>
      <c r="C352" s="1"/>
      <c r="D352" s="1"/>
      <c r="E352" s="1"/>
      <c r="F352" s="1"/>
      <c r="G352" s="1"/>
      <c r="H352" s="1"/>
      <c r="I352" s="1"/>
      <c r="J352" s="1"/>
      <c r="K352" s="1"/>
      <c r="L352" s="1"/>
      <c r="M352" s="1"/>
      <c r="N352" s="1"/>
      <c r="O352" s="1"/>
      <c r="P352" s="1"/>
      <c r="Q352" s="1"/>
      <c r="R352" s="1"/>
    </row>
    <row r="353" spans="2:18" ht="15.75" customHeight="1">
      <c r="B353" s="1"/>
      <c r="C353" s="1"/>
      <c r="D353" s="1"/>
      <c r="E353" s="1"/>
      <c r="F353" s="1"/>
      <c r="G353" s="1"/>
      <c r="H353" s="1"/>
      <c r="I353" s="1"/>
      <c r="J353" s="1"/>
      <c r="K353" s="1"/>
      <c r="L353" s="1"/>
      <c r="M353" s="1"/>
      <c r="N353" s="1"/>
      <c r="O353" s="1"/>
      <c r="P353" s="1"/>
      <c r="Q353" s="1"/>
      <c r="R353" s="1"/>
    </row>
    <row r="354" spans="2:18" ht="15.75" customHeight="1">
      <c r="B354" s="1"/>
      <c r="C354" s="1"/>
      <c r="D354" s="1"/>
      <c r="E354" s="1"/>
      <c r="F354" s="1"/>
      <c r="G354" s="1"/>
      <c r="H354" s="1"/>
      <c r="I354" s="1"/>
      <c r="J354" s="1"/>
      <c r="K354" s="1"/>
      <c r="L354" s="1"/>
      <c r="M354" s="1"/>
      <c r="N354" s="1"/>
      <c r="O354" s="1"/>
      <c r="P354" s="1"/>
      <c r="Q354" s="1"/>
      <c r="R354" s="1"/>
    </row>
    <row r="355" spans="2:18" ht="15.75" customHeight="1">
      <c r="B355" s="1"/>
      <c r="C355" s="1"/>
      <c r="D355" s="1"/>
      <c r="E355" s="1"/>
      <c r="F355" s="1"/>
      <c r="G355" s="1"/>
      <c r="H355" s="1"/>
      <c r="I355" s="1"/>
      <c r="J355" s="1"/>
      <c r="K355" s="1"/>
      <c r="L355" s="1"/>
      <c r="M355" s="1"/>
      <c r="N355" s="1"/>
      <c r="O355" s="1"/>
      <c r="P355" s="1"/>
      <c r="Q355" s="1"/>
      <c r="R355" s="1"/>
    </row>
    <row r="356" spans="2:18" ht="15.75" customHeight="1">
      <c r="B356" s="1"/>
      <c r="C356" s="1"/>
      <c r="D356" s="1"/>
      <c r="E356" s="1"/>
      <c r="F356" s="1"/>
      <c r="G356" s="1"/>
      <c r="H356" s="1"/>
      <c r="I356" s="1"/>
      <c r="J356" s="1"/>
      <c r="K356" s="1"/>
      <c r="L356" s="1"/>
      <c r="M356" s="1"/>
      <c r="N356" s="1"/>
      <c r="O356" s="1"/>
      <c r="P356" s="1"/>
      <c r="Q356" s="1"/>
      <c r="R356" s="1"/>
    </row>
    <row r="357" spans="2:18" ht="15.75" customHeight="1">
      <c r="B357" s="1"/>
      <c r="C357" s="1"/>
      <c r="D357" s="1"/>
      <c r="E357" s="1"/>
      <c r="F357" s="1"/>
      <c r="G357" s="1"/>
      <c r="H357" s="1"/>
      <c r="I357" s="1"/>
      <c r="J357" s="1"/>
      <c r="K357" s="1"/>
      <c r="L357" s="1"/>
      <c r="M357" s="1"/>
      <c r="N357" s="1"/>
      <c r="O357" s="1"/>
      <c r="P357" s="1"/>
      <c r="Q357" s="1"/>
      <c r="R357" s="1"/>
    </row>
    <row r="358" spans="2:18" ht="15.75" customHeight="1">
      <c r="B358" s="1"/>
      <c r="C358" s="1"/>
      <c r="D358" s="1"/>
      <c r="E358" s="1"/>
      <c r="F358" s="1"/>
      <c r="G358" s="1"/>
      <c r="H358" s="1"/>
      <c r="I358" s="1"/>
      <c r="J358" s="1"/>
      <c r="K358" s="1"/>
      <c r="L358" s="1"/>
      <c r="M358" s="1"/>
      <c r="N358" s="1"/>
      <c r="O358" s="1"/>
      <c r="P358" s="1"/>
      <c r="Q358" s="1"/>
      <c r="R358" s="1"/>
    </row>
    <row r="359" spans="2:18" ht="15.75" customHeight="1">
      <c r="B359" s="1"/>
      <c r="C359" s="1"/>
      <c r="D359" s="1"/>
      <c r="E359" s="1"/>
      <c r="F359" s="1"/>
      <c r="G359" s="1"/>
      <c r="H359" s="1"/>
      <c r="I359" s="1"/>
      <c r="J359" s="1"/>
      <c r="K359" s="1"/>
      <c r="L359" s="1"/>
      <c r="M359" s="1"/>
      <c r="N359" s="1"/>
      <c r="O359" s="1"/>
      <c r="P359" s="1"/>
      <c r="Q359" s="1"/>
      <c r="R359" s="1"/>
    </row>
    <row r="360" spans="2:18" ht="15.75" customHeight="1">
      <c r="B360" s="1"/>
      <c r="C360" s="1"/>
      <c r="D360" s="1"/>
      <c r="E360" s="1"/>
      <c r="F360" s="1"/>
      <c r="G360" s="1"/>
      <c r="H360" s="1"/>
      <c r="I360" s="1"/>
      <c r="J360" s="1"/>
      <c r="K360" s="1"/>
      <c r="L360" s="1"/>
      <c r="M360" s="1"/>
      <c r="N360" s="1"/>
      <c r="O360" s="1"/>
      <c r="P360" s="1"/>
      <c r="Q360" s="1"/>
      <c r="R360" s="1"/>
    </row>
    <row r="361" spans="2:18" ht="15.75" customHeight="1">
      <c r="B361" s="1"/>
      <c r="C361" s="1"/>
      <c r="D361" s="1"/>
      <c r="E361" s="1"/>
      <c r="F361" s="1"/>
      <c r="G361" s="1"/>
      <c r="H361" s="1"/>
      <c r="I361" s="1"/>
      <c r="J361" s="1"/>
      <c r="K361" s="1"/>
      <c r="L361" s="1"/>
      <c r="M361" s="1"/>
      <c r="N361" s="1"/>
      <c r="O361" s="1"/>
      <c r="P361" s="1"/>
      <c r="Q361" s="1"/>
      <c r="R361" s="1"/>
    </row>
    <row r="362" spans="2:18" ht="15.75" customHeight="1">
      <c r="B362" s="1"/>
      <c r="C362" s="1"/>
      <c r="D362" s="1"/>
      <c r="E362" s="1"/>
      <c r="F362" s="1"/>
      <c r="G362" s="1"/>
      <c r="H362" s="1"/>
      <c r="I362" s="1"/>
      <c r="J362" s="1"/>
      <c r="K362" s="1"/>
      <c r="L362" s="1"/>
      <c r="M362" s="1"/>
      <c r="N362" s="1"/>
      <c r="O362" s="1"/>
      <c r="P362" s="1"/>
      <c r="Q362" s="1"/>
      <c r="R362" s="1"/>
    </row>
    <row r="363" spans="2:18" ht="15.75" customHeight="1">
      <c r="B363" s="1"/>
      <c r="C363" s="1"/>
      <c r="D363" s="1"/>
      <c r="E363" s="1"/>
      <c r="F363" s="1"/>
      <c r="G363" s="1"/>
      <c r="H363" s="1"/>
      <c r="I363" s="1"/>
      <c r="J363" s="1"/>
      <c r="K363" s="1"/>
      <c r="L363" s="1"/>
      <c r="M363" s="1"/>
      <c r="N363" s="1"/>
      <c r="O363" s="1"/>
      <c r="P363" s="1"/>
      <c r="Q363" s="1"/>
      <c r="R363" s="1"/>
    </row>
    <row r="364" spans="2:18" ht="15.75" customHeight="1">
      <c r="B364" s="1"/>
      <c r="C364" s="1"/>
      <c r="D364" s="1"/>
      <c r="E364" s="1"/>
      <c r="F364" s="1"/>
      <c r="G364" s="1"/>
      <c r="H364" s="1"/>
      <c r="I364" s="1"/>
      <c r="J364" s="1"/>
      <c r="K364" s="1"/>
      <c r="L364" s="1"/>
      <c r="M364" s="1"/>
      <c r="N364" s="1"/>
      <c r="O364" s="1"/>
      <c r="P364" s="1"/>
      <c r="Q364" s="1"/>
      <c r="R364" s="1"/>
    </row>
    <row r="365" spans="2:18" ht="15.75" customHeight="1">
      <c r="B365" s="1"/>
      <c r="C365" s="1"/>
      <c r="D365" s="1"/>
      <c r="E365" s="1"/>
      <c r="F365" s="1"/>
      <c r="G365" s="1"/>
      <c r="H365" s="1"/>
      <c r="I365" s="1"/>
      <c r="J365" s="1"/>
      <c r="K365" s="1"/>
      <c r="L365" s="1"/>
      <c r="M365" s="1"/>
      <c r="N365" s="1"/>
      <c r="O365" s="1"/>
      <c r="P365" s="1"/>
      <c r="Q365" s="1"/>
      <c r="R365" s="1"/>
    </row>
    <row r="366" spans="2:18" ht="15.75" customHeight="1">
      <c r="B366" s="1"/>
      <c r="C366" s="1"/>
      <c r="D366" s="1"/>
      <c r="E366" s="1"/>
      <c r="F366" s="1"/>
      <c r="G366" s="1"/>
      <c r="H366" s="1"/>
      <c r="I366" s="1"/>
      <c r="J366" s="1"/>
      <c r="K366" s="1"/>
      <c r="L366" s="1"/>
      <c r="M366" s="1"/>
      <c r="N366" s="1"/>
      <c r="O366" s="1"/>
      <c r="P366" s="1"/>
      <c r="Q366" s="1"/>
      <c r="R366" s="1"/>
    </row>
    <row r="367" spans="2:18" ht="15.75" customHeight="1">
      <c r="B367" s="1"/>
      <c r="C367" s="1"/>
      <c r="D367" s="1"/>
      <c r="E367" s="1"/>
      <c r="F367" s="1"/>
      <c r="G367" s="1"/>
      <c r="H367" s="1"/>
      <c r="I367" s="1"/>
      <c r="J367" s="1"/>
      <c r="K367" s="1"/>
      <c r="L367" s="1"/>
      <c r="M367" s="1"/>
      <c r="N367" s="1"/>
      <c r="O367" s="1"/>
      <c r="P367" s="1"/>
      <c r="Q367" s="1"/>
      <c r="R367" s="1"/>
    </row>
    <row r="368" spans="2:18" ht="15.75" customHeight="1">
      <c r="B368" s="1"/>
      <c r="C368" s="1"/>
      <c r="D368" s="1"/>
      <c r="E368" s="1"/>
      <c r="F368" s="1"/>
      <c r="G368" s="1"/>
      <c r="H368" s="1"/>
      <c r="I368" s="1"/>
      <c r="J368" s="1"/>
      <c r="K368" s="1"/>
      <c r="L368" s="1"/>
      <c r="M368" s="1"/>
      <c r="N368" s="1"/>
      <c r="O368" s="1"/>
      <c r="P368" s="1"/>
      <c r="Q368" s="1"/>
      <c r="R368" s="1"/>
    </row>
    <row r="369" spans="2:18" ht="15.75" customHeight="1">
      <c r="B369" s="1"/>
      <c r="C369" s="1"/>
      <c r="D369" s="1"/>
      <c r="E369" s="1"/>
      <c r="F369" s="1"/>
      <c r="G369" s="1"/>
      <c r="H369" s="1"/>
      <c r="I369" s="1"/>
      <c r="J369" s="1"/>
      <c r="K369" s="1"/>
      <c r="L369" s="1"/>
      <c r="M369" s="1"/>
      <c r="N369" s="1"/>
      <c r="O369" s="1"/>
      <c r="P369" s="1"/>
      <c r="Q369" s="1"/>
      <c r="R369" s="1"/>
    </row>
    <row r="370" spans="2:18" ht="15.75" customHeight="1">
      <c r="B370" s="1"/>
      <c r="C370" s="1"/>
      <c r="D370" s="1"/>
      <c r="E370" s="1"/>
      <c r="F370" s="1"/>
      <c r="G370" s="1"/>
      <c r="H370" s="1"/>
      <c r="I370" s="1"/>
      <c r="J370" s="1"/>
      <c r="K370" s="1"/>
      <c r="L370" s="1"/>
      <c r="M370" s="1"/>
      <c r="N370" s="1"/>
      <c r="O370" s="1"/>
      <c r="P370" s="1"/>
      <c r="Q370" s="1"/>
      <c r="R370" s="1"/>
    </row>
    <row r="371" spans="2:18" ht="15.75" customHeight="1">
      <c r="B371" s="1"/>
      <c r="C371" s="1"/>
      <c r="D371" s="1"/>
      <c r="E371" s="1"/>
      <c r="F371" s="1"/>
      <c r="G371" s="1"/>
      <c r="H371" s="1"/>
      <c r="I371" s="1"/>
      <c r="J371" s="1"/>
      <c r="K371" s="1"/>
      <c r="L371" s="1"/>
      <c r="M371" s="1"/>
      <c r="N371" s="1"/>
      <c r="O371" s="1"/>
      <c r="P371" s="1"/>
      <c r="Q371" s="1"/>
      <c r="R371" s="1"/>
    </row>
    <row r="372" spans="2:18" ht="15.75" customHeight="1">
      <c r="B372" s="1"/>
      <c r="C372" s="1"/>
      <c r="D372" s="1"/>
      <c r="E372" s="1"/>
      <c r="F372" s="1"/>
      <c r="G372" s="1"/>
      <c r="H372" s="1"/>
      <c r="I372" s="1"/>
      <c r="J372" s="1"/>
      <c r="K372" s="1"/>
      <c r="L372" s="1"/>
      <c r="M372" s="1"/>
      <c r="N372" s="1"/>
      <c r="O372" s="1"/>
      <c r="P372" s="1"/>
      <c r="Q372" s="1"/>
      <c r="R372" s="1"/>
    </row>
    <row r="373" spans="2:18" ht="15.75" customHeight="1">
      <c r="B373" s="1"/>
      <c r="C373" s="1"/>
      <c r="D373" s="1"/>
      <c r="E373" s="1"/>
      <c r="F373" s="1"/>
      <c r="G373" s="1"/>
      <c r="H373" s="1"/>
      <c r="I373" s="1"/>
      <c r="J373" s="1"/>
      <c r="K373" s="1"/>
      <c r="L373" s="1"/>
      <c r="M373" s="1"/>
      <c r="N373" s="1"/>
      <c r="O373" s="1"/>
      <c r="P373" s="1"/>
      <c r="Q373" s="1"/>
      <c r="R373" s="1"/>
    </row>
    <row r="374" spans="2:18" ht="15.75" customHeight="1">
      <c r="B374" s="1"/>
      <c r="C374" s="1"/>
      <c r="D374" s="1"/>
      <c r="E374" s="1"/>
      <c r="F374" s="1"/>
      <c r="G374" s="1"/>
      <c r="H374" s="1"/>
      <c r="I374" s="1"/>
      <c r="J374" s="1"/>
      <c r="K374" s="1"/>
      <c r="L374" s="1"/>
      <c r="M374" s="1"/>
      <c r="N374" s="1"/>
      <c r="O374" s="1"/>
      <c r="P374" s="1"/>
      <c r="Q374" s="1"/>
      <c r="R374" s="1"/>
    </row>
    <row r="375" spans="2:18" ht="15.75" customHeight="1">
      <c r="B375" s="1"/>
      <c r="C375" s="1"/>
      <c r="D375" s="1"/>
      <c r="E375" s="1"/>
      <c r="F375" s="1"/>
      <c r="G375" s="1"/>
      <c r="H375" s="1"/>
      <c r="I375" s="1"/>
      <c r="J375" s="1"/>
      <c r="K375" s="1"/>
      <c r="L375" s="1"/>
      <c r="M375" s="1"/>
      <c r="N375" s="1"/>
      <c r="O375" s="1"/>
      <c r="P375" s="1"/>
      <c r="Q375" s="1"/>
      <c r="R375" s="1"/>
    </row>
    <row r="376" spans="2:18" ht="15.75" customHeight="1">
      <c r="B376" s="1"/>
      <c r="C376" s="1"/>
      <c r="D376" s="1"/>
      <c r="E376" s="1"/>
      <c r="F376" s="1"/>
      <c r="G376" s="1"/>
      <c r="H376" s="1"/>
      <c r="I376" s="1"/>
      <c r="J376" s="1"/>
      <c r="K376" s="1"/>
      <c r="L376" s="1"/>
      <c r="M376" s="1"/>
      <c r="N376" s="1"/>
      <c r="O376" s="1"/>
      <c r="P376" s="1"/>
      <c r="Q376" s="1"/>
      <c r="R376" s="1"/>
    </row>
    <row r="377" spans="2:18" ht="15.75" customHeight="1">
      <c r="B377" s="1"/>
      <c r="C377" s="1"/>
      <c r="D377" s="1"/>
      <c r="E377" s="1"/>
      <c r="F377" s="1"/>
      <c r="G377" s="1"/>
      <c r="H377" s="1"/>
      <c r="I377" s="1"/>
      <c r="J377" s="1"/>
      <c r="K377" s="1"/>
      <c r="L377" s="1"/>
      <c r="M377" s="1"/>
      <c r="N377" s="1"/>
      <c r="O377" s="1"/>
      <c r="P377" s="1"/>
      <c r="Q377" s="1"/>
      <c r="R377" s="1"/>
    </row>
    <row r="378" spans="2:18" ht="15.75" customHeight="1">
      <c r="B378" s="1"/>
      <c r="C378" s="1"/>
      <c r="D378" s="1"/>
      <c r="E378" s="1"/>
      <c r="F378" s="1"/>
      <c r="G378" s="1"/>
      <c r="H378" s="1"/>
      <c r="I378" s="1"/>
      <c r="J378" s="1"/>
      <c r="K378" s="1"/>
      <c r="L378" s="1"/>
      <c r="M378" s="1"/>
      <c r="N378" s="1"/>
      <c r="O378" s="1"/>
      <c r="P378" s="1"/>
      <c r="Q378" s="1"/>
      <c r="R378" s="1"/>
    </row>
    <row r="379" spans="2:18" ht="15.75" customHeight="1">
      <c r="B379" s="1"/>
      <c r="C379" s="1"/>
      <c r="D379" s="1"/>
      <c r="E379" s="1"/>
      <c r="F379" s="1"/>
      <c r="G379" s="1"/>
      <c r="H379" s="1"/>
      <c r="I379" s="1"/>
      <c r="J379" s="1"/>
      <c r="K379" s="1"/>
      <c r="L379" s="1"/>
      <c r="M379" s="1"/>
      <c r="N379" s="1"/>
      <c r="O379" s="1"/>
      <c r="P379" s="1"/>
      <c r="Q379" s="1"/>
      <c r="R379" s="1"/>
    </row>
    <row r="380" spans="2:18" ht="15.75" customHeight="1">
      <c r="B380" s="1"/>
      <c r="C380" s="1"/>
      <c r="D380" s="1"/>
      <c r="E380" s="1"/>
      <c r="F380" s="1"/>
      <c r="G380" s="1"/>
      <c r="H380" s="1"/>
      <c r="I380" s="1"/>
      <c r="J380" s="1"/>
      <c r="K380" s="1"/>
      <c r="L380" s="1"/>
      <c r="M380" s="1"/>
      <c r="N380" s="1"/>
      <c r="O380" s="1"/>
      <c r="P380" s="1"/>
      <c r="Q380" s="1"/>
      <c r="R380" s="1"/>
    </row>
    <row r="381" spans="2:18" ht="15.75" customHeight="1">
      <c r="B381" s="1"/>
      <c r="C381" s="1"/>
      <c r="D381" s="1"/>
      <c r="E381" s="1"/>
      <c r="F381" s="1"/>
      <c r="G381" s="1"/>
      <c r="H381" s="1"/>
      <c r="I381" s="1"/>
      <c r="J381" s="1"/>
      <c r="K381" s="1"/>
      <c r="L381" s="1"/>
      <c r="M381" s="1"/>
      <c r="N381" s="1"/>
      <c r="O381" s="1"/>
      <c r="P381" s="1"/>
      <c r="Q381" s="1"/>
      <c r="R381" s="1"/>
    </row>
    <row r="382" spans="2:18" ht="15.75" customHeight="1">
      <c r="B382" s="1"/>
      <c r="C382" s="1"/>
      <c r="D382" s="1"/>
      <c r="E382" s="1"/>
      <c r="F382" s="1"/>
      <c r="G382" s="1"/>
      <c r="H382" s="1"/>
      <c r="I382" s="1"/>
      <c r="J382" s="1"/>
      <c r="K382" s="1"/>
      <c r="L382" s="1"/>
      <c r="M382" s="1"/>
      <c r="N382" s="1"/>
      <c r="O382" s="1"/>
      <c r="P382" s="1"/>
      <c r="Q382" s="1"/>
      <c r="R382" s="1"/>
    </row>
    <row r="383" spans="2:18" ht="15.75" customHeight="1">
      <c r="B383" s="1"/>
      <c r="C383" s="1"/>
      <c r="D383" s="1"/>
      <c r="E383" s="1"/>
      <c r="F383" s="1"/>
      <c r="G383" s="1"/>
      <c r="H383" s="1"/>
      <c r="I383" s="1"/>
      <c r="J383" s="1"/>
      <c r="K383" s="1"/>
      <c r="L383" s="1"/>
      <c r="M383" s="1"/>
      <c r="N383" s="1"/>
      <c r="O383" s="1"/>
      <c r="P383" s="1"/>
      <c r="Q383" s="1"/>
      <c r="R383" s="1"/>
    </row>
    <row r="384" spans="2:18" ht="15.75" customHeight="1">
      <c r="B384" s="1"/>
      <c r="C384" s="1"/>
      <c r="D384" s="1"/>
      <c r="E384" s="1"/>
      <c r="F384" s="1"/>
      <c r="G384" s="1"/>
      <c r="H384" s="1"/>
      <c r="I384" s="1"/>
      <c r="J384" s="1"/>
      <c r="K384" s="1"/>
      <c r="L384" s="1"/>
      <c r="M384" s="1"/>
      <c r="N384" s="1"/>
      <c r="O384" s="1"/>
      <c r="P384" s="1"/>
      <c r="Q384" s="1"/>
      <c r="R384" s="1"/>
    </row>
    <row r="385" spans="2:18" ht="15.75" customHeight="1">
      <c r="B385" s="1"/>
      <c r="C385" s="1"/>
      <c r="D385" s="1"/>
      <c r="E385" s="1"/>
      <c r="F385" s="1"/>
      <c r="G385" s="1"/>
      <c r="H385" s="1"/>
      <c r="I385" s="1"/>
      <c r="J385" s="1"/>
      <c r="K385" s="1"/>
      <c r="L385" s="1"/>
      <c r="M385" s="1"/>
      <c r="N385" s="1"/>
      <c r="O385" s="1"/>
      <c r="P385" s="1"/>
      <c r="Q385" s="1"/>
      <c r="R385" s="1"/>
    </row>
    <row r="386" spans="2:18" ht="15.75" customHeight="1">
      <c r="B386" s="1"/>
      <c r="C386" s="1"/>
      <c r="D386" s="1"/>
      <c r="E386" s="1"/>
      <c r="F386" s="1"/>
      <c r="G386" s="1"/>
      <c r="H386" s="1"/>
      <c r="I386" s="1"/>
      <c r="J386" s="1"/>
      <c r="K386" s="1"/>
      <c r="L386" s="1"/>
      <c r="M386" s="1"/>
      <c r="N386" s="1"/>
      <c r="O386" s="1"/>
      <c r="P386" s="1"/>
      <c r="Q386" s="1"/>
      <c r="R386" s="1"/>
    </row>
    <row r="387" spans="2:18" ht="15.75" customHeight="1">
      <c r="B387" s="1"/>
      <c r="C387" s="1"/>
      <c r="D387" s="1"/>
      <c r="E387" s="1"/>
      <c r="F387" s="1"/>
      <c r="G387" s="1"/>
      <c r="H387" s="1"/>
      <c r="I387" s="1"/>
      <c r="J387" s="1"/>
      <c r="K387" s="1"/>
      <c r="L387" s="1"/>
      <c r="M387" s="1"/>
      <c r="N387" s="1"/>
      <c r="O387" s="1"/>
      <c r="P387" s="1"/>
      <c r="Q387" s="1"/>
      <c r="R387" s="1"/>
    </row>
    <row r="388" spans="2:18" ht="15.75" customHeight="1">
      <c r="B388" s="1"/>
      <c r="C388" s="1"/>
      <c r="D388" s="1"/>
      <c r="E388" s="1"/>
      <c r="F388" s="1"/>
      <c r="G388" s="1"/>
      <c r="H388" s="1"/>
      <c r="I388" s="1"/>
      <c r="J388" s="1"/>
      <c r="K388" s="1"/>
      <c r="L388" s="1"/>
      <c r="M388" s="1"/>
      <c r="N388" s="1"/>
      <c r="O388" s="1"/>
      <c r="P388" s="1"/>
      <c r="Q388" s="1"/>
      <c r="R388" s="1"/>
    </row>
    <row r="389" spans="2:18" ht="15.75" customHeight="1">
      <c r="B389" s="1"/>
      <c r="C389" s="1"/>
      <c r="D389" s="1"/>
      <c r="E389" s="1"/>
      <c r="F389" s="1"/>
      <c r="G389" s="1"/>
      <c r="H389" s="1"/>
      <c r="I389" s="1"/>
      <c r="J389" s="1"/>
      <c r="K389" s="1"/>
      <c r="L389" s="1"/>
      <c r="M389" s="1"/>
      <c r="N389" s="1"/>
      <c r="O389" s="1"/>
      <c r="P389" s="1"/>
      <c r="Q389" s="1"/>
      <c r="R389" s="1"/>
    </row>
    <row r="390" spans="2:18" ht="15.75" customHeight="1">
      <c r="B390" s="1"/>
      <c r="C390" s="1"/>
      <c r="D390" s="1"/>
      <c r="E390" s="1"/>
      <c r="F390" s="1"/>
      <c r="G390" s="1"/>
      <c r="H390" s="1"/>
      <c r="I390" s="1"/>
      <c r="J390" s="1"/>
      <c r="K390" s="1"/>
      <c r="L390" s="1"/>
      <c r="M390" s="1"/>
      <c r="N390" s="1"/>
      <c r="O390" s="1"/>
      <c r="P390" s="1"/>
      <c r="Q390" s="1"/>
      <c r="R390" s="1"/>
    </row>
    <row r="391" spans="2:18" ht="15.75" customHeight="1">
      <c r="B391" s="1"/>
      <c r="C391" s="1"/>
      <c r="D391" s="1"/>
      <c r="E391" s="1"/>
      <c r="F391" s="1"/>
      <c r="G391" s="1"/>
      <c r="H391" s="1"/>
      <c r="I391" s="1"/>
      <c r="J391" s="1"/>
      <c r="K391" s="1"/>
      <c r="L391" s="1"/>
      <c r="M391" s="1"/>
      <c r="N391" s="1"/>
      <c r="O391" s="1"/>
      <c r="P391" s="1"/>
      <c r="Q391" s="1"/>
      <c r="R391" s="1"/>
    </row>
    <row r="392" spans="2:18" ht="15.75" customHeight="1">
      <c r="B392" s="1"/>
      <c r="C392" s="1"/>
      <c r="D392" s="1"/>
      <c r="E392" s="1"/>
      <c r="F392" s="1"/>
      <c r="G392" s="1"/>
      <c r="H392" s="1"/>
      <c r="I392" s="1"/>
      <c r="J392" s="1"/>
      <c r="K392" s="1"/>
      <c r="L392" s="1"/>
      <c r="M392" s="1"/>
      <c r="N392" s="1"/>
      <c r="O392" s="1"/>
      <c r="P392" s="1"/>
      <c r="Q392" s="1"/>
      <c r="R392" s="1"/>
    </row>
    <row r="393" spans="2:18" ht="15.75" customHeight="1">
      <c r="B393" s="1"/>
      <c r="C393" s="1"/>
      <c r="D393" s="1"/>
      <c r="E393" s="1"/>
      <c r="F393" s="1"/>
      <c r="G393" s="1"/>
      <c r="H393" s="1"/>
      <c r="I393" s="1"/>
      <c r="J393" s="1"/>
      <c r="K393" s="1"/>
      <c r="L393" s="1"/>
      <c r="M393" s="1"/>
      <c r="N393" s="1"/>
      <c r="O393" s="1"/>
      <c r="P393" s="1"/>
      <c r="Q393" s="1"/>
      <c r="R393" s="1"/>
    </row>
    <row r="394" spans="2:18" ht="15.75" customHeight="1">
      <c r="B394" s="1"/>
      <c r="C394" s="1"/>
      <c r="D394" s="1"/>
      <c r="E394" s="1"/>
      <c r="F394" s="1"/>
      <c r="G394" s="1"/>
      <c r="H394" s="1"/>
      <c r="I394" s="1"/>
      <c r="J394" s="1"/>
      <c r="K394" s="1"/>
      <c r="L394" s="1"/>
      <c r="M394" s="1"/>
      <c r="N394" s="1"/>
      <c r="O394" s="1"/>
      <c r="P394" s="1"/>
      <c r="Q394" s="1"/>
      <c r="R394" s="1"/>
    </row>
    <row r="395" spans="2:18" ht="15.75" customHeight="1">
      <c r="B395" s="1"/>
      <c r="C395" s="1"/>
      <c r="D395" s="1"/>
      <c r="E395" s="1"/>
      <c r="F395" s="1"/>
      <c r="G395" s="1"/>
      <c r="H395" s="1"/>
      <c r="I395" s="1"/>
      <c r="J395" s="1"/>
      <c r="K395" s="1"/>
      <c r="L395" s="1"/>
      <c r="M395" s="1"/>
      <c r="N395" s="1"/>
      <c r="O395" s="1"/>
      <c r="P395" s="1"/>
      <c r="Q395" s="1"/>
      <c r="R395" s="1"/>
    </row>
    <row r="396" spans="2:18" ht="15.75" customHeight="1">
      <c r="B396" s="1"/>
      <c r="C396" s="1"/>
      <c r="D396" s="1"/>
      <c r="E396" s="1"/>
      <c r="F396" s="1"/>
      <c r="G396" s="1"/>
      <c r="H396" s="1"/>
      <c r="I396" s="1"/>
      <c r="J396" s="1"/>
      <c r="K396" s="1"/>
      <c r="L396" s="1"/>
      <c r="M396" s="1"/>
      <c r="N396" s="1"/>
      <c r="O396" s="1"/>
      <c r="P396" s="1"/>
      <c r="Q396" s="1"/>
      <c r="R396" s="1"/>
    </row>
    <row r="397" spans="2:18" ht="15.75" customHeight="1">
      <c r="B397" s="1"/>
      <c r="C397" s="1"/>
      <c r="D397" s="1"/>
      <c r="E397" s="1"/>
      <c r="F397" s="1"/>
      <c r="G397" s="1"/>
      <c r="H397" s="1"/>
      <c r="I397" s="1"/>
      <c r="J397" s="1"/>
      <c r="K397" s="1"/>
      <c r="L397" s="1"/>
      <c r="M397" s="1"/>
      <c r="N397" s="1"/>
      <c r="O397" s="1"/>
      <c r="P397" s="1"/>
      <c r="Q397" s="1"/>
      <c r="R397" s="1"/>
    </row>
    <row r="398" spans="2:18" ht="15.75" customHeight="1">
      <c r="B398" s="1"/>
      <c r="C398" s="1"/>
      <c r="D398" s="1"/>
      <c r="E398" s="1"/>
      <c r="F398" s="1"/>
      <c r="G398" s="1"/>
      <c r="H398" s="1"/>
      <c r="I398" s="1"/>
      <c r="J398" s="1"/>
      <c r="K398" s="1"/>
      <c r="L398" s="1"/>
      <c r="M398" s="1"/>
      <c r="N398" s="1"/>
      <c r="O398" s="1"/>
      <c r="P398" s="1"/>
      <c r="Q398" s="1"/>
      <c r="R398" s="1"/>
    </row>
    <row r="399" spans="2:18" ht="15.75" customHeight="1">
      <c r="B399" s="1"/>
      <c r="C399" s="1"/>
      <c r="D399" s="1"/>
      <c r="E399" s="1"/>
      <c r="F399" s="1"/>
      <c r="G399" s="1"/>
      <c r="H399" s="1"/>
      <c r="I399" s="1"/>
      <c r="J399" s="1"/>
      <c r="K399" s="1"/>
      <c r="L399" s="1"/>
      <c r="M399" s="1"/>
      <c r="N399" s="1"/>
      <c r="O399" s="1"/>
      <c r="P399" s="1"/>
      <c r="Q399" s="1"/>
      <c r="R399" s="1"/>
    </row>
    <row r="400" spans="2:18" ht="15.75" customHeight="1">
      <c r="B400" s="1"/>
      <c r="C400" s="1"/>
      <c r="D400" s="1"/>
      <c r="E400" s="1"/>
      <c r="F400" s="1"/>
      <c r="G400" s="1"/>
      <c r="H400" s="1"/>
      <c r="I400" s="1"/>
      <c r="J400" s="1"/>
      <c r="K400" s="1"/>
      <c r="L400" s="1"/>
      <c r="M400" s="1"/>
      <c r="N400" s="1"/>
      <c r="O400" s="1"/>
      <c r="P400" s="1"/>
      <c r="Q400" s="1"/>
      <c r="R400" s="1"/>
    </row>
    <row r="401" spans="2:18" ht="15.75" customHeight="1">
      <c r="B401" s="1"/>
      <c r="C401" s="1"/>
      <c r="D401" s="1"/>
      <c r="E401" s="1"/>
      <c r="F401" s="1"/>
      <c r="G401" s="1"/>
      <c r="H401" s="1"/>
      <c r="I401" s="1"/>
      <c r="J401" s="1"/>
      <c r="K401" s="1"/>
      <c r="L401" s="1"/>
      <c r="M401" s="1"/>
      <c r="N401" s="1"/>
      <c r="O401" s="1"/>
      <c r="P401" s="1"/>
      <c r="Q401" s="1"/>
      <c r="R401" s="1"/>
    </row>
    <row r="402" spans="2:18" ht="15.75" customHeight="1">
      <c r="B402" s="1"/>
      <c r="C402" s="1"/>
      <c r="D402" s="1"/>
      <c r="E402" s="1"/>
      <c r="F402" s="1"/>
      <c r="G402" s="1"/>
      <c r="H402" s="1"/>
      <c r="I402" s="1"/>
      <c r="J402" s="1"/>
      <c r="K402" s="1"/>
      <c r="L402" s="1"/>
      <c r="M402" s="1"/>
      <c r="N402" s="1"/>
      <c r="O402" s="1"/>
      <c r="P402" s="1"/>
      <c r="Q402" s="1"/>
      <c r="R402" s="1"/>
    </row>
    <row r="403" spans="2:18" ht="15.75" customHeight="1">
      <c r="B403" s="1"/>
      <c r="C403" s="1"/>
      <c r="D403" s="1"/>
      <c r="E403" s="1"/>
      <c r="F403" s="1"/>
      <c r="G403" s="1"/>
      <c r="H403" s="1"/>
      <c r="I403" s="1"/>
      <c r="J403" s="1"/>
      <c r="K403" s="1"/>
      <c r="L403" s="1"/>
      <c r="M403" s="1"/>
      <c r="N403" s="1"/>
      <c r="O403" s="1"/>
      <c r="P403" s="1"/>
      <c r="Q403" s="1"/>
      <c r="R403" s="1"/>
    </row>
    <row r="404" spans="2:18" ht="15.75" customHeight="1">
      <c r="B404" s="1"/>
      <c r="C404" s="1"/>
      <c r="D404" s="1"/>
      <c r="E404" s="1"/>
      <c r="F404" s="1"/>
      <c r="G404" s="1"/>
      <c r="H404" s="1"/>
      <c r="I404" s="1"/>
      <c r="J404" s="1"/>
      <c r="K404" s="1"/>
      <c r="L404" s="1"/>
      <c r="M404" s="1"/>
      <c r="N404" s="1"/>
      <c r="O404" s="1"/>
      <c r="P404" s="1"/>
      <c r="Q404" s="1"/>
      <c r="R404" s="1"/>
    </row>
    <row r="405" spans="2:18" ht="15.75" customHeight="1">
      <c r="B405" s="1"/>
      <c r="C405" s="1"/>
      <c r="D405" s="1"/>
      <c r="E405" s="1"/>
      <c r="F405" s="1"/>
      <c r="G405" s="1"/>
      <c r="H405" s="1"/>
      <c r="I405" s="1"/>
      <c r="J405" s="1"/>
      <c r="K405" s="1"/>
      <c r="L405" s="1"/>
      <c r="M405" s="1"/>
      <c r="N405" s="1"/>
      <c r="O405" s="1"/>
      <c r="P405" s="1"/>
      <c r="Q405" s="1"/>
      <c r="R405" s="1"/>
    </row>
    <row r="406" spans="2:18" ht="15.75" customHeight="1">
      <c r="B406" s="1"/>
      <c r="C406" s="1"/>
      <c r="D406" s="1"/>
      <c r="E406" s="1"/>
      <c r="F406" s="1"/>
      <c r="G406" s="1"/>
      <c r="H406" s="1"/>
      <c r="I406" s="1"/>
      <c r="J406" s="1"/>
      <c r="K406" s="1"/>
      <c r="L406" s="1"/>
      <c r="M406" s="1"/>
      <c r="N406" s="1"/>
      <c r="O406" s="1"/>
      <c r="P406" s="1"/>
      <c r="Q406" s="1"/>
      <c r="R406" s="1"/>
    </row>
    <row r="407" spans="2:18" ht="15.75" customHeight="1">
      <c r="B407" s="1"/>
      <c r="C407" s="1"/>
      <c r="D407" s="1"/>
      <c r="E407" s="1"/>
      <c r="F407" s="1"/>
      <c r="G407" s="1"/>
      <c r="H407" s="1"/>
      <c r="I407" s="1"/>
      <c r="J407" s="1"/>
      <c r="K407" s="1"/>
      <c r="L407" s="1"/>
      <c r="M407" s="1"/>
      <c r="N407" s="1"/>
      <c r="O407" s="1"/>
      <c r="P407" s="1"/>
      <c r="Q407" s="1"/>
      <c r="R407" s="1"/>
    </row>
    <row r="408" spans="2:18" ht="15.75" customHeight="1">
      <c r="B408" s="1"/>
      <c r="C408" s="1"/>
      <c r="D408" s="1"/>
      <c r="E408" s="1"/>
      <c r="F408" s="1"/>
      <c r="G408" s="1"/>
      <c r="H408" s="1"/>
      <c r="I408" s="1"/>
      <c r="J408" s="1"/>
      <c r="K408" s="1"/>
      <c r="L408" s="1"/>
      <c r="M408" s="1"/>
      <c r="N408" s="1"/>
      <c r="O408" s="1"/>
      <c r="P408" s="1"/>
      <c r="Q408" s="1"/>
      <c r="R408" s="1"/>
    </row>
    <row r="409" spans="2:18" ht="15.75" customHeight="1">
      <c r="B409" s="1"/>
      <c r="C409" s="1"/>
      <c r="D409" s="1"/>
      <c r="E409" s="1"/>
      <c r="F409" s="1"/>
      <c r="G409" s="1"/>
      <c r="H409" s="1"/>
      <c r="I409" s="1"/>
      <c r="J409" s="1"/>
      <c r="K409" s="1"/>
      <c r="L409" s="1"/>
      <c r="M409" s="1"/>
      <c r="N409" s="1"/>
      <c r="O409" s="1"/>
      <c r="P409" s="1"/>
      <c r="Q409" s="1"/>
      <c r="R409" s="1"/>
    </row>
    <row r="410" spans="2:18" ht="15.75" customHeight="1">
      <c r="B410" s="1"/>
      <c r="C410" s="1"/>
      <c r="D410" s="1"/>
      <c r="E410" s="1"/>
      <c r="F410" s="1"/>
      <c r="G410" s="1"/>
      <c r="H410" s="1"/>
      <c r="I410" s="1"/>
      <c r="J410" s="1"/>
      <c r="K410" s="1"/>
      <c r="L410" s="1"/>
      <c r="M410" s="1"/>
      <c r="N410" s="1"/>
      <c r="O410" s="1"/>
      <c r="P410" s="1"/>
      <c r="Q410" s="1"/>
      <c r="R410" s="1"/>
    </row>
    <row r="411" spans="2:18" ht="15.75" customHeight="1">
      <c r="B411" s="1"/>
      <c r="C411" s="1"/>
      <c r="D411" s="1"/>
      <c r="E411" s="1"/>
      <c r="F411" s="1"/>
      <c r="G411" s="1"/>
      <c r="H411" s="1"/>
      <c r="I411" s="1"/>
      <c r="J411" s="1"/>
      <c r="K411" s="1"/>
      <c r="L411" s="1"/>
      <c r="M411" s="1"/>
      <c r="N411" s="1"/>
      <c r="O411" s="1"/>
      <c r="P411" s="1"/>
      <c r="Q411" s="1"/>
      <c r="R411" s="1"/>
    </row>
    <row r="412" spans="2:18" ht="15.75" customHeight="1">
      <c r="B412" s="1"/>
      <c r="C412" s="1"/>
      <c r="D412" s="1"/>
      <c r="E412" s="1"/>
      <c r="F412" s="1"/>
      <c r="G412" s="1"/>
      <c r="H412" s="1"/>
      <c r="I412" s="1"/>
      <c r="J412" s="1"/>
      <c r="K412" s="1"/>
      <c r="L412" s="1"/>
      <c r="M412" s="1"/>
      <c r="N412" s="1"/>
      <c r="O412" s="1"/>
      <c r="P412" s="1"/>
      <c r="Q412" s="1"/>
      <c r="R412" s="1"/>
    </row>
    <row r="413" spans="2:18" ht="15.75" customHeight="1">
      <c r="B413" s="1"/>
      <c r="C413" s="1"/>
      <c r="D413" s="1"/>
      <c r="E413" s="1"/>
      <c r="F413" s="1"/>
      <c r="G413" s="1"/>
      <c r="H413" s="1"/>
      <c r="I413" s="1"/>
      <c r="J413" s="1"/>
      <c r="K413" s="1"/>
      <c r="L413" s="1"/>
      <c r="M413" s="1"/>
      <c r="N413" s="1"/>
      <c r="O413" s="1"/>
      <c r="P413" s="1"/>
      <c r="Q413" s="1"/>
      <c r="R413" s="1"/>
    </row>
    <row r="414" spans="2:18" ht="15.75" customHeight="1">
      <c r="B414" s="1"/>
      <c r="C414" s="1"/>
      <c r="D414" s="1"/>
      <c r="E414" s="1"/>
      <c r="F414" s="1"/>
      <c r="G414" s="1"/>
      <c r="H414" s="1"/>
      <c r="I414" s="1"/>
      <c r="J414" s="1"/>
      <c r="K414" s="1"/>
      <c r="L414" s="1"/>
      <c r="M414" s="1"/>
      <c r="N414" s="1"/>
      <c r="O414" s="1"/>
      <c r="P414" s="1"/>
      <c r="Q414" s="1"/>
      <c r="R414" s="1"/>
    </row>
    <row r="415" spans="2:18" ht="15.75" customHeight="1">
      <c r="B415" s="1"/>
      <c r="C415" s="1"/>
      <c r="D415" s="1"/>
      <c r="E415" s="1"/>
      <c r="F415" s="1"/>
      <c r="G415" s="1"/>
      <c r="H415" s="1"/>
      <c r="I415" s="1"/>
      <c r="J415" s="1"/>
      <c r="K415" s="1"/>
      <c r="L415" s="1"/>
      <c r="M415" s="1"/>
      <c r="N415" s="1"/>
      <c r="O415" s="1"/>
      <c r="P415" s="1"/>
      <c r="Q415" s="1"/>
      <c r="R415" s="1"/>
    </row>
    <row r="416" spans="2:18" ht="15.75" customHeight="1">
      <c r="B416" s="1"/>
      <c r="C416" s="1"/>
      <c r="D416" s="1"/>
      <c r="E416" s="1"/>
      <c r="F416" s="1"/>
      <c r="G416" s="1"/>
      <c r="H416" s="1"/>
      <c r="I416" s="1"/>
      <c r="J416" s="1"/>
      <c r="K416" s="1"/>
      <c r="L416" s="1"/>
      <c r="M416" s="1"/>
      <c r="N416" s="1"/>
      <c r="O416" s="1"/>
      <c r="P416" s="1"/>
      <c r="Q416" s="1"/>
      <c r="R416" s="1"/>
    </row>
    <row r="417" spans="2:18" ht="15.75" customHeight="1">
      <c r="B417" s="1"/>
      <c r="C417" s="1"/>
      <c r="D417" s="1"/>
      <c r="E417" s="1"/>
      <c r="F417" s="1"/>
      <c r="G417" s="1"/>
      <c r="H417" s="1"/>
      <c r="I417" s="1"/>
      <c r="J417" s="1"/>
      <c r="K417" s="1"/>
      <c r="L417" s="1"/>
      <c r="M417" s="1"/>
      <c r="N417" s="1"/>
      <c r="O417" s="1"/>
      <c r="P417" s="1"/>
      <c r="Q417" s="1"/>
      <c r="R417" s="1"/>
    </row>
    <row r="418" spans="2:18" ht="15.75" customHeight="1">
      <c r="B418" s="1"/>
      <c r="C418" s="1"/>
      <c r="D418" s="1"/>
      <c r="E418" s="1"/>
      <c r="F418" s="1"/>
      <c r="G418" s="1"/>
      <c r="H418" s="1"/>
      <c r="I418" s="1"/>
      <c r="J418" s="1"/>
      <c r="K418" s="1"/>
      <c r="L418" s="1"/>
      <c r="M418" s="1"/>
      <c r="N418" s="1"/>
      <c r="O418" s="1"/>
      <c r="P418" s="1"/>
      <c r="Q418" s="1"/>
      <c r="R418" s="1"/>
    </row>
    <row r="419" spans="2:18" ht="15.75" customHeight="1">
      <c r="B419" s="1"/>
      <c r="C419" s="1"/>
      <c r="D419" s="1"/>
      <c r="E419" s="1"/>
      <c r="F419" s="1"/>
      <c r="G419" s="1"/>
      <c r="H419" s="1"/>
      <c r="I419" s="1"/>
      <c r="J419" s="1"/>
      <c r="K419" s="1"/>
      <c r="L419" s="1"/>
      <c r="M419" s="1"/>
      <c r="N419" s="1"/>
      <c r="O419" s="1"/>
      <c r="P419" s="1"/>
      <c r="Q419" s="1"/>
      <c r="R419" s="1"/>
    </row>
    <row r="420" spans="2:18" ht="15.75" customHeight="1">
      <c r="B420" s="1"/>
      <c r="C420" s="1"/>
      <c r="D420" s="1"/>
      <c r="E420" s="1"/>
      <c r="F420" s="1"/>
      <c r="G420" s="1"/>
      <c r="H420" s="1"/>
      <c r="I420" s="1"/>
      <c r="J420" s="1"/>
      <c r="K420" s="1"/>
      <c r="L420" s="1"/>
      <c r="M420" s="1"/>
      <c r="N420" s="1"/>
      <c r="O420" s="1"/>
      <c r="P420" s="1"/>
      <c r="Q420" s="1"/>
      <c r="R420" s="1"/>
    </row>
    <row r="421" spans="2:18" ht="15.75" customHeight="1">
      <c r="B421" s="1"/>
      <c r="C421" s="1"/>
      <c r="D421" s="1"/>
      <c r="E421" s="1"/>
      <c r="F421" s="1"/>
      <c r="G421" s="1"/>
      <c r="H421" s="1"/>
      <c r="I421" s="1"/>
      <c r="J421" s="1"/>
      <c r="K421" s="1"/>
      <c r="L421" s="1"/>
      <c r="M421" s="1"/>
      <c r="N421" s="1"/>
      <c r="O421" s="1"/>
      <c r="P421" s="1"/>
      <c r="Q421" s="1"/>
      <c r="R421" s="1"/>
    </row>
    <row r="422" spans="2:18" ht="15.75" customHeight="1">
      <c r="B422" s="1"/>
      <c r="C422" s="1"/>
      <c r="D422" s="1"/>
      <c r="E422" s="1"/>
      <c r="F422" s="1"/>
      <c r="G422" s="1"/>
      <c r="H422" s="1"/>
      <c r="I422" s="1"/>
      <c r="J422" s="1"/>
      <c r="K422" s="1"/>
      <c r="L422" s="1"/>
      <c r="M422" s="1"/>
      <c r="N422" s="1"/>
      <c r="O422" s="1"/>
      <c r="P422" s="1"/>
      <c r="Q422" s="1"/>
      <c r="R422" s="1"/>
    </row>
    <row r="423" spans="2:18" ht="15.75" customHeight="1">
      <c r="B423" s="1"/>
      <c r="C423" s="1"/>
      <c r="D423" s="1"/>
      <c r="E423" s="1"/>
      <c r="F423" s="1"/>
      <c r="G423" s="1"/>
      <c r="H423" s="1"/>
      <c r="I423" s="1"/>
      <c r="J423" s="1"/>
      <c r="K423" s="1"/>
      <c r="L423" s="1"/>
      <c r="M423" s="1"/>
      <c r="N423" s="1"/>
      <c r="O423" s="1"/>
      <c r="P423" s="1"/>
      <c r="Q423" s="1"/>
      <c r="R423" s="1"/>
    </row>
    <row r="424" spans="2:18" ht="15.75" customHeight="1">
      <c r="B424" s="1"/>
      <c r="C424" s="1"/>
      <c r="D424" s="1"/>
      <c r="E424" s="1"/>
      <c r="F424" s="1"/>
      <c r="G424" s="1"/>
      <c r="H424" s="1"/>
      <c r="I424" s="1"/>
      <c r="J424" s="1"/>
      <c r="K424" s="1"/>
      <c r="L424" s="1"/>
      <c r="M424" s="1"/>
      <c r="N424" s="1"/>
      <c r="O424" s="1"/>
      <c r="P424" s="1"/>
      <c r="Q424" s="1"/>
      <c r="R424" s="1"/>
    </row>
    <row r="425" spans="2:18" ht="15.75" customHeight="1">
      <c r="B425" s="1"/>
      <c r="C425" s="1"/>
      <c r="D425" s="1"/>
      <c r="E425" s="1"/>
      <c r="F425" s="1"/>
      <c r="G425" s="1"/>
      <c r="H425" s="1"/>
      <c r="I425" s="1"/>
      <c r="J425" s="1"/>
      <c r="K425" s="1"/>
      <c r="L425" s="1"/>
      <c r="M425" s="1"/>
      <c r="N425" s="1"/>
      <c r="O425" s="1"/>
      <c r="P425" s="1"/>
      <c r="Q425" s="1"/>
      <c r="R425" s="1"/>
    </row>
    <row r="426" spans="2:18" ht="15.75" customHeight="1">
      <c r="B426" s="1"/>
      <c r="C426" s="1"/>
      <c r="D426" s="1"/>
      <c r="E426" s="1"/>
      <c r="F426" s="1"/>
      <c r="G426" s="1"/>
      <c r="H426" s="1"/>
      <c r="I426" s="1"/>
      <c r="J426" s="1"/>
      <c r="K426" s="1"/>
      <c r="L426" s="1"/>
      <c r="M426" s="1"/>
      <c r="N426" s="1"/>
      <c r="O426" s="1"/>
      <c r="P426" s="1"/>
      <c r="Q426" s="1"/>
      <c r="R426" s="1"/>
    </row>
    <row r="427" spans="2:18" ht="15.75" customHeight="1">
      <c r="B427" s="1"/>
      <c r="C427" s="1"/>
      <c r="D427" s="1"/>
      <c r="E427" s="1"/>
      <c r="F427" s="1"/>
      <c r="G427" s="1"/>
      <c r="H427" s="1"/>
      <c r="I427" s="1"/>
      <c r="J427" s="1"/>
      <c r="K427" s="1"/>
      <c r="L427" s="1"/>
      <c r="M427" s="1"/>
      <c r="N427" s="1"/>
      <c r="O427" s="1"/>
      <c r="P427" s="1"/>
      <c r="Q427" s="1"/>
      <c r="R427" s="1"/>
    </row>
    <row r="428" spans="2:18" ht="15.75" customHeight="1">
      <c r="B428" s="1"/>
      <c r="C428" s="1"/>
      <c r="D428" s="1"/>
      <c r="E428" s="1"/>
      <c r="F428" s="1"/>
      <c r="G428" s="1"/>
      <c r="H428" s="1"/>
      <c r="I428" s="1"/>
      <c r="J428" s="1"/>
      <c r="K428" s="1"/>
      <c r="L428" s="1"/>
      <c r="M428" s="1"/>
      <c r="N428" s="1"/>
      <c r="O428" s="1"/>
      <c r="P428" s="1"/>
      <c r="Q428" s="1"/>
      <c r="R428" s="1"/>
    </row>
    <row r="429" spans="2:18" ht="15.75" customHeight="1">
      <c r="B429" s="1"/>
      <c r="C429" s="1"/>
      <c r="D429" s="1"/>
      <c r="E429" s="1"/>
      <c r="F429" s="1"/>
      <c r="G429" s="1"/>
      <c r="H429" s="1"/>
      <c r="I429" s="1"/>
      <c r="J429" s="1"/>
      <c r="K429" s="1"/>
      <c r="L429" s="1"/>
      <c r="M429" s="1"/>
      <c r="N429" s="1"/>
      <c r="O429" s="1"/>
      <c r="P429" s="1"/>
      <c r="Q429" s="1"/>
      <c r="R429" s="1"/>
    </row>
    <row r="430" spans="2:18" ht="15.75" customHeight="1">
      <c r="B430" s="1"/>
      <c r="C430" s="1"/>
      <c r="D430" s="1"/>
      <c r="E430" s="1"/>
      <c r="F430" s="1"/>
      <c r="G430" s="1"/>
      <c r="H430" s="1"/>
      <c r="I430" s="1"/>
      <c r="J430" s="1"/>
      <c r="K430" s="1"/>
      <c r="L430" s="1"/>
      <c r="M430" s="1"/>
      <c r="N430" s="1"/>
      <c r="O430" s="1"/>
      <c r="P430" s="1"/>
      <c r="Q430" s="1"/>
      <c r="R430" s="1"/>
    </row>
    <row r="431" spans="2:18" ht="15.75" customHeight="1">
      <c r="B431" s="1"/>
      <c r="C431" s="1"/>
      <c r="D431" s="1"/>
      <c r="E431" s="1"/>
      <c r="F431" s="1"/>
      <c r="G431" s="1"/>
      <c r="H431" s="1"/>
      <c r="I431" s="1"/>
      <c r="J431" s="1"/>
      <c r="K431" s="1"/>
      <c r="L431" s="1"/>
      <c r="M431" s="1"/>
      <c r="N431" s="1"/>
      <c r="O431" s="1"/>
      <c r="P431" s="1"/>
      <c r="Q431" s="1"/>
      <c r="R431" s="1"/>
    </row>
    <row r="432" spans="2:18" ht="15.75" customHeight="1">
      <c r="B432" s="1"/>
      <c r="C432" s="1"/>
      <c r="D432" s="1"/>
      <c r="E432" s="1"/>
      <c r="F432" s="1"/>
      <c r="G432" s="1"/>
      <c r="H432" s="1"/>
      <c r="I432" s="1"/>
      <c r="J432" s="1"/>
      <c r="K432" s="1"/>
      <c r="L432" s="1"/>
      <c r="M432" s="1"/>
      <c r="N432" s="1"/>
      <c r="O432" s="1"/>
      <c r="P432" s="1"/>
      <c r="Q432" s="1"/>
      <c r="R432" s="1"/>
    </row>
    <row r="433" spans="2:18" ht="15.75" customHeight="1">
      <c r="B433" s="1"/>
      <c r="C433" s="1"/>
      <c r="D433" s="1"/>
      <c r="E433" s="1"/>
      <c r="F433" s="1"/>
      <c r="G433" s="1"/>
      <c r="H433" s="1"/>
      <c r="I433" s="1"/>
      <c r="J433" s="1"/>
      <c r="K433" s="1"/>
      <c r="L433" s="1"/>
      <c r="M433" s="1"/>
      <c r="N433" s="1"/>
      <c r="O433" s="1"/>
      <c r="P433" s="1"/>
      <c r="Q433" s="1"/>
      <c r="R433" s="1"/>
    </row>
    <row r="434" spans="2:18" ht="15.75" customHeight="1">
      <c r="B434" s="1"/>
      <c r="C434" s="1"/>
      <c r="D434" s="1"/>
      <c r="E434" s="1"/>
      <c r="F434" s="1"/>
      <c r="G434" s="1"/>
      <c r="H434" s="1"/>
      <c r="I434" s="1"/>
      <c r="J434" s="1"/>
      <c r="K434" s="1"/>
      <c r="L434" s="1"/>
      <c r="M434" s="1"/>
      <c r="N434" s="1"/>
      <c r="O434" s="1"/>
      <c r="P434" s="1"/>
      <c r="Q434" s="1"/>
      <c r="R434" s="1"/>
    </row>
    <row r="435" spans="2:18" ht="15.75" customHeight="1">
      <c r="B435" s="1"/>
      <c r="C435" s="1"/>
      <c r="D435" s="1"/>
      <c r="E435" s="1"/>
      <c r="F435" s="1"/>
      <c r="G435" s="1"/>
      <c r="H435" s="1"/>
      <c r="I435" s="1"/>
      <c r="J435" s="1"/>
      <c r="K435" s="1"/>
      <c r="L435" s="1"/>
      <c r="M435" s="1"/>
      <c r="N435" s="1"/>
      <c r="O435" s="1"/>
      <c r="P435" s="1"/>
      <c r="Q435" s="1"/>
      <c r="R435" s="1"/>
    </row>
    <row r="436" spans="2:18" ht="15.75" customHeight="1">
      <c r="B436" s="1"/>
      <c r="C436" s="1"/>
      <c r="D436" s="1"/>
      <c r="E436" s="1"/>
      <c r="F436" s="1"/>
      <c r="G436" s="1"/>
      <c r="H436" s="1"/>
      <c r="I436" s="1"/>
      <c r="J436" s="1"/>
      <c r="K436" s="1"/>
      <c r="L436" s="1"/>
      <c r="M436" s="1"/>
      <c r="N436" s="1"/>
      <c r="O436" s="1"/>
      <c r="P436" s="1"/>
      <c r="Q436" s="1"/>
      <c r="R436" s="1"/>
    </row>
    <row r="437" spans="2:18" ht="15.75" customHeight="1">
      <c r="B437" s="1"/>
      <c r="C437" s="1"/>
      <c r="D437" s="1"/>
      <c r="E437" s="1"/>
      <c r="F437" s="1"/>
      <c r="G437" s="1"/>
      <c r="H437" s="1"/>
      <c r="I437" s="1"/>
      <c r="J437" s="1"/>
      <c r="K437" s="1"/>
      <c r="L437" s="1"/>
      <c r="M437" s="1"/>
      <c r="N437" s="1"/>
      <c r="O437" s="1"/>
      <c r="P437" s="1"/>
      <c r="Q437" s="1"/>
      <c r="R437" s="1"/>
    </row>
    <row r="438" spans="2:18" ht="15.75" customHeight="1">
      <c r="B438" s="1"/>
      <c r="C438" s="1"/>
      <c r="D438" s="1"/>
      <c r="E438" s="1"/>
      <c r="F438" s="1"/>
      <c r="G438" s="1"/>
      <c r="H438" s="1"/>
      <c r="I438" s="1"/>
      <c r="J438" s="1"/>
      <c r="K438" s="1"/>
      <c r="L438" s="1"/>
      <c r="M438" s="1"/>
      <c r="N438" s="1"/>
      <c r="O438" s="1"/>
      <c r="P438" s="1"/>
      <c r="Q438" s="1"/>
      <c r="R438" s="1"/>
    </row>
    <row r="439" spans="2:18" ht="15.75" customHeight="1">
      <c r="B439" s="1"/>
      <c r="C439" s="1"/>
      <c r="D439" s="1"/>
      <c r="E439" s="1"/>
      <c r="F439" s="1"/>
      <c r="G439" s="1"/>
      <c r="H439" s="1"/>
      <c r="I439" s="1"/>
      <c r="J439" s="1"/>
      <c r="K439" s="1"/>
      <c r="L439" s="1"/>
      <c r="M439" s="1"/>
      <c r="N439" s="1"/>
      <c r="O439" s="1"/>
      <c r="P439" s="1"/>
      <c r="Q439" s="1"/>
      <c r="R439" s="1"/>
    </row>
    <row r="440" spans="2:18" ht="15.75" customHeight="1">
      <c r="B440" s="1"/>
      <c r="C440" s="1"/>
      <c r="D440" s="1"/>
      <c r="E440" s="1"/>
      <c r="F440" s="1"/>
      <c r="G440" s="1"/>
      <c r="H440" s="1"/>
      <c r="I440" s="1"/>
      <c r="J440" s="1"/>
      <c r="K440" s="1"/>
      <c r="L440" s="1"/>
      <c r="M440" s="1"/>
      <c r="N440" s="1"/>
      <c r="O440" s="1"/>
      <c r="P440" s="1"/>
      <c r="Q440" s="1"/>
      <c r="R440" s="1"/>
    </row>
    <row r="441" spans="2:18" ht="15.75" customHeight="1">
      <c r="B441" s="1"/>
      <c r="C441" s="1"/>
      <c r="D441" s="1"/>
      <c r="E441" s="1"/>
      <c r="F441" s="1"/>
      <c r="G441" s="1"/>
      <c r="H441" s="1"/>
      <c r="I441" s="1"/>
      <c r="J441" s="1"/>
      <c r="K441" s="1"/>
      <c r="L441" s="1"/>
      <c r="M441" s="1"/>
      <c r="N441" s="1"/>
      <c r="O441" s="1"/>
      <c r="P441" s="1"/>
      <c r="Q441" s="1"/>
      <c r="R441" s="1"/>
    </row>
    <row r="442" spans="2:18" ht="15.75" customHeight="1">
      <c r="B442" s="1"/>
      <c r="C442" s="1"/>
      <c r="D442" s="1"/>
      <c r="E442" s="1"/>
      <c r="F442" s="1"/>
      <c r="G442" s="1"/>
      <c r="H442" s="1"/>
      <c r="I442" s="1"/>
      <c r="J442" s="1"/>
      <c r="K442" s="1"/>
      <c r="L442" s="1"/>
      <c r="M442" s="1"/>
      <c r="N442" s="1"/>
      <c r="O442" s="1"/>
      <c r="P442" s="1"/>
      <c r="Q442" s="1"/>
      <c r="R442" s="1"/>
    </row>
    <row r="443" spans="2:18" ht="15.75" customHeight="1">
      <c r="B443" s="1"/>
      <c r="C443" s="1"/>
      <c r="D443" s="1"/>
      <c r="E443" s="1"/>
      <c r="F443" s="1"/>
      <c r="G443" s="1"/>
      <c r="H443" s="1"/>
      <c r="I443" s="1"/>
      <c r="J443" s="1"/>
      <c r="K443" s="1"/>
      <c r="L443" s="1"/>
      <c r="M443" s="1"/>
      <c r="N443" s="1"/>
      <c r="O443" s="1"/>
      <c r="P443" s="1"/>
      <c r="Q443" s="1"/>
      <c r="R443" s="1"/>
    </row>
    <row r="444" spans="2:18" ht="15.75" customHeight="1">
      <c r="B444" s="1"/>
      <c r="C444" s="1"/>
      <c r="D444" s="1"/>
      <c r="E444" s="1"/>
      <c r="F444" s="1"/>
      <c r="G444" s="1"/>
      <c r="H444" s="1"/>
      <c r="I444" s="1"/>
      <c r="J444" s="1"/>
      <c r="K444" s="1"/>
      <c r="L444" s="1"/>
      <c r="M444" s="1"/>
      <c r="N444" s="1"/>
      <c r="O444" s="1"/>
      <c r="P444" s="1"/>
      <c r="Q444" s="1"/>
      <c r="R444" s="1"/>
    </row>
    <row r="445" spans="2:18" ht="15.75" customHeight="1">
      <c r="B445" s="1"/>
      <c r="C445" s="1"/>
      <c r="D445" s="1"/>
      <c r="E445" s="1"/>
      <c r="F445" s="1"/>
      <c r="G445" s="1"/>
      <c r="H445" s="1"/>
      <c r="I445" s="1"/>
      <c r="J445" s="1"/>
      <c r="K445" s="1"/>
      <c r="L445" s="1"/>
      <c r="M445" s="1"/>
      <c r="N445" s="1"/>
      <c r="O445" s="1"/>
      <c r="P445" s="1"/>
      <c r="Q445" s="1"/>
      <c r="R445" s="1"/>
    </row>
    <row r="446" spans="2:18" ht="15.75" customHeight="1">
      <c r="B446" s="1"/>
      <c r="C446" s="1"/>
      <c r="D446" s="1"/>
      <c r="E446" s="1"/>
      <c r="F446" s="1"/>
      <c r="G446" s="1"/>
      <c r="H446" s="1"/>
      <c r="I446" s="1"/>
      <c r="J446" s="1"/>
      <c r="K446" s="1"/>
      <c r="L446" s="1"/>
      <c r="M446" s="1"/>
      <c r="N446" s="1"/>
      <c r="O446" s="1"/>
      <c r="P446" s="1"/>
      <c r="Q446" s="1"/>
      <c r="R446" s="1"/>
    </row>
    <row r="447" spans="2:18" ht="15.75" customHeight="1">
      <c r="B447" s="1"/>
      <c r="C447" s="1"/>
      <c r="D447" s="1"/>
      <c r="E447" s="1"/>
      <c r="F447" s="1"/>
      <c r="G447" s="1"/>
      <c r="H447" s="1"/>
      <c r="I447" s="1"/>
      <c r="J447" s="1"/>
      <c r="K447" s="1"/>
      <c r="L447" s="1"/>
      <c r="M447" s="1"/>
      <c r="N447" s="1"/>
      <c r="O447" s="1"/>
      <c r="P447" s="1"/>
      <c r="Q447" s="1"/>
      <c r="R447" s="1"/>
    </row>
    <row r="448" spans="2:18" ht="15.75" customHeight="1">
      <c r="B448" s="1"/>
      <c r="C448" s="1"/>
      <c r="D448" s="1"/>
      <c r="E448" s="1"/>
      <c r="F448" s="1"/>
      <c r="G448" s="1"/>
      <c r="H448" s="1"/>
      <c r="I448" s="1"/>
      <c r="J448" s="1"/>
      <c r="K448" s="1"/>
      <c r="L448" s="1"/>
      <c r="M448" s="1"/>
      <c r="N448" s="1"/>
      <c r="O448" s="1"/>
      <c r="P448" s="1"/>
      <c r="Q448" s="1"/>
      <c r="R448" s="1"/>
    </row>
    <row r="449" spans="2:18" ht="15.75" customHeight="1">
      <c r="B449" s="1"/>
      <c r="C449" s="1"/>
      <c r="D449" s="1"/>
      <c r="E449" s="1"/>
      <c r="F449" s="1"/>
      <c r="G449" s="1"/>
      <c r="H449" s="1"/>
      <c r="I449" s="1"/>
      <c r="J449" s="1"/>
      <c r="K449" s="1"/>
      <c r="L449" s="1"/>
      <c r="M449" s="1"/>
      <c r="N449" s="1"/>
      <c r="O449" s="1"/>
      <c r="P449" s="1"/>
      <c r="Q449" s="1"/>
      <c r="R449" s="1"/>
    </row>
    <row r="450" spans="2:18" ht="15.75" customHeight="1">
      <c r="B450" s="1"/>
      <c r="C450" s="1"/>
      <c r="D450" s="1"/>
      <c r="E450" s="1"/>
      <c r="F450" s="1"/>
      <c r="G450" s="1"/>
      <c r="H450" s="1"/>
      <c r="I450" s="1"/>
      <c r="J450" s="1"/>
      <c r="K450" s="1"/>
      <c r="L450" s="1"/>
      <c r="M450" s="1"/>
      <c r="N450" s="1"/>
      <c r="O450" s="1"/>
      <c r="P450" s="1"/>
      <c r="Q450" s="1"/>
      <c r="R450" s="1"/>
    </row>
    <row r="451" spans="2:18" ht="15.75" customHeight="1">
      <c r="B451" s="1"/>
      <c r="C451" s="1"/>
      <c r="D451" s="1"/>
      <c r="E451" s="1"/>
      <c r="F451" s="1"/>
      <c r="G451" s="1"/>
      <c r="H451" s="1"/>
      <c r="I451" s="1"/>
      <c r="J451" s="1"/>
      <c r="K451" s="1"/>
      <c r="L451" s="1"/>
      <c r="M451" s="1"/>
      <c r="N451" s="1"/>
      <c r="O451" s="1"/>
      <c r="P451" s="1"/>
      <c r="Q451" s="1"/>
      <c r="R451" s="1"/>
    </row>
    <row r="452" spans="2:18" ht="15.75" customHeight="1">
      <c r="B452" s="1"/>
      <c r="C452" s="1"/>
      <c r="D452" s="1"/>
      <c r="E452" s="1"/>
      <c r="F452" s="1"/>
      <c r="G452" s="1"/>
      <c r="H452" s="1"/>
      <c r="I452" s="1"/>
      <c r="J452" s="1"/>
      <c r="K452" s="1"/>
      <c r="L452" s="1"/>
      <c r="M452" s="1"/>
      <c r="N452" s="1"/>
      <c r="O452" s="1"/>
      <c r="P452" s="1"/>
      <c r="Q452" s="1"/>
      <c r="R452" s="1"/>
    </row>
    <row r="453" spans="2:18" ht="15.75" customHeight="1">
      <c r="B453" s="1"/>
      <c r="C453" s="1"/>
      <c r="D453" s="1"/>
      <c r="E453" s="1"/>
      <c r="F453" s="1"/>
      <c r="G453" s="1"/>
      <c r="H453" s="1"/>
      <c r="I453" s="1"/>
      <c r="J453" s="1"/>
      <c r="K453" s="1"/>
      <c r="L453" s="1"/>
      <c r="M453" s="1"/>
      <c r="N453" s="1"/>
      <c r="O453" s="1"/>
      <c r="P453" s="1"/>
      <c r="Q453" s="1"/>
      <c r="R453" s="1"/>
    </row>
    <row r="454" spans="2:18" ht="15.75" customHeight="1">
      <c r="B454" s="1"/>
      <c r="C454" s="1"/>
      <c r="D454" s="1"/>
      <c r="E454" s="1"/>
      <c r="F454" s="1"/>
      <c r="G454" s="1"/>
      <c r="H454" s="1"/>
      <c r="I454" s="1"/>
      <c r="J454" s="1"/>
      <c r="K454" s="1"/>
      <c r="L454" s="1"/>
      <c r="M454" s="1"/>
      <c r="N454" s="1"/>
      <c r="O454" s="1"/>
      <c r="P454" s="1"/>
      <c r="Q454" s="1"/>
      <c r="R454" s="1"/>
    </row>
    <row r="455" spans="2:18" ht="15.75" customHeight="1">
      <c r="B455" s="1"/>
      <c r="C455" s="1"/>
      <c r="D455" s="1"/>
      <c r="E455" s="1"/>
      <c r="F455" s="1"/>
      <c r="G455" s="1"/>
      <c r="H455" s="1"/>
      <c r="I455" s="1"/>
      <c r="J455" s="1"/>
      <c r="K455" s="1"/>
      <c r="L455" s="1"/>
      <c r="M455" s="1"/>
      <c r="N455" s="1"/>
      <c r="O455" s="1"/>
      <c r="P455" s="1"/>
      <c r="Q455" s="1"/>
      <c r="R455" s="1"/>
    </row>
    <row r="456" spans="2:18" ht="15.75" customHeight="1">
      <c r="B456" s="1"/>
      <c r="C456" s="1"/>
      <c r="D456" s="1"/>
      <c r="E456" s="1"/>
      <c r="F456" s="1"/>
      <c r="G456" s="1"/>
      <c r="H456" s="1"/>
      <c r="I456" s="1"/>
      <c r="J456" s="1"/>
      <c r="K456" s="1"/>
      <c r="L456" s="1"/>
      <c r="M456" s="1"/>
      <c r="N456" s="1"/>
      <c r="O456" s="1"/>
      <c r="P456" s="1"/>
      <c r="Q456" s="1"/>
      <c r="R456" s="1"/>
    </row>
    <row r="457" spans="2:18" ht="15.75" customHeight="1">
      <c r="B457" s="1"/>
      <c r="C457" s="1"/>
      <c r="D457" s="1"/>
      <c r="E457" s="1"/>
      <c r="F457" s="1"/>
      <c r="G457" s="1"/>
      <c r="H457" s="1"/>
      <c r="I457" s="1"/>
      <c r="J457" s="1"/>
      <c r="K457" s="1"/>
      <c r="L457" s="1"/>
      <c r="M457" s="1"/>
      <c r="N457" s="1"/>
      <c r="O457" s="1"/>
      <c r="P457" s="1"/>
      <c r="Q457" s="1"/>
      <c r="R457" s="1"/>
    </row>
    <row r="458" spans="2:18" ht="15.75" customHeight="1">
      <c r="B458" s="1"/>
      <c r="C458" s="1"/>
      <c r="D458" s="1"/>
      <c r="E458" s="1"/>
      <c r="F458" s="1"/>
      <c r="G458" s="1"/>
      <c r="H458" s="1"/>
      <c r="I458" s="1"/>
      <c r="J458" s="1"/>
      <c r="K458" s="1"/>
      <c r="L458" s="1"/>
      <c r="M458" s="1"/>
      <c r="N458" s="1"/>
      <c r="O458" s="1"/>
      <c r="P458" s="1"/>
      <c r="Q458" s="1"/>
      <c r="R458" s="1"/>
    </row>
    <row r="459" spans="2:18" ht="15.75" customHeight="1">
      <c r="B459" s="1"/>
      <c r="C459" s="1"/>
      <c r="D459" s="1"/>
      <c r="E459" s="1"/>
      <c r="F459" s="1"/>
      <c r="G459" s="1"/>
      <c r="H459" s="1"/>
      <c r="I459" s="1"/>
      <c r="J459" s="1"/>
      <c r="K459" s="1"/>
      <c r="L459" s="1"/>
      <c r="M459" s="1"/>
      <c r="N459" s="1"/>
      <c r="O459" s="1"/>
      <c r="P459" s="1"/>
      <c r="Q459" s="1"/>
      <c r="R459" s="1"/>
    </row>
    <row r="460" spans="2:18" ht="15.75" customHeight="1">
      <c r="B460" s="1"/>
      <c r="C460" s="1"/>
      <c r="D460" s="1"/>
      <c r="E460" s="1"/>
      <c r="F460" s="1"/>
      <c r="G460" s="1"/>
      <c r="H460" s="1"/>
      <c r="I460" s="1"/>
      <c r="J460" s="1"/>
      <c r="K460" s="1"/>
      <c r="L460" s="1"/>
      <c r="M460" s="1"/>
      <c r="N460" s="1"/>
      <c r="O460" s="1"/>
      <c r="P460" s="1"/>
      <c r="Q460" s="1"/>
      <c r="R460" s="1"/>
    </row>
    <row r="461" spans="2:18" ht="15.75" customHeight="1">
      <c r="B461" s="1"/>
      <c r="C461" s="1"/>
      <c r="D461" s="1"/>
      <c r="E461" s="1"/>
      <c r="F461" s="1"/>
      <c r="G461" s="1"/>
      <c r="H461" s="1"/>
      <c r="I461" s="1"/>
      <c r="J461" s="1"/>
      <c r="K461" s="1"/>
      <c r="L461" s="1"/>
      <c r="M461" s="1"/>
      <c r="N461" s="1"/>
      <c r="O461" s="1"/>
      <c r="P461" s="1"/>
      <c r="Q461" s="1"/>
      <c r="R461" s="1"/>
    </row>
    <row r="462" spans="2:18" ht="15.75" customHeight="1">
      <c r="B462" s="1"/>
      <c r="C462" s="1"/>
      <c r="D462" s="1"/>
      <c r="E462" s="1"/>
      <c r="F462" s="1"/>
      <c r="G462" s="1"/>
      <c r="H462" s="1"/>
      <c r="I462" s="1"/>
      <c r="J462" s="1"/>
      <c r="K462" s="1"/>
      <c r="L462" s="1"/>
      <c r="M462" s="1"/>
      <c r="N462" s="1"/>
      <c r="O462" s="1"/>
      <c r="P462" s="1"/>
      <c r="Q462" s="1"/>
      <c r="R462" s="1"/>
    </row>
    <row r="463" spans="2:18" ht="15.75" customHeight="1">
      <c r="B463" s="1"/>
      <c r="C463" s="1"/>
      <c r="D463" s="1"/>
      <c r="E463" s="1"/>
      <c r="F463" s="1"/>
      <c r="G463" s="1"/>
      <c r="H463" s="1"/>
      <c r="I463" s="1"/>
      <c r="J463" s="1"/>
      <c r="K463" s="1"/>
      <c r="L463" s="1"/>
      <c r="M463" s="1"/>
      <c r="N463" s="1"/>
      <c r="O463" s="1"/>
      <c r="P463" s="1"/>
      <c r="Q463" s="1"/>
      <c r="R463" s="1"/>
    </row>
    <row r="464" spans="2:18" ht="15.75" customHeight="1">
      <c r="B464" s="1"/>
      <c r="C464" s="1"/>
      <c r="D464" s="1"/>
      <c r="E464" s="1"/>
      <c r="F464" s="1"/>
      <c r="G464" s="1"/>
      <c r="H464" s="1"/>
      <c r="I464" s="1"/>
      <c r="J464" s="1"/>
      <c r="K464" s="1"/>
      <c r="L464" s="1"/>
      <c r="M464" s="1"/>
      <c r="N464" s="1"/>
      <c r="O464" s="1"/>
      <c r="P464" s="1"/>
      <c r="Q464" s="1"/>
      <c r="R464" s="1"/>
    </row>
    <row r="465" spans="2:18" ht="15.75" customHeight="1">
      <c r="B465" s="1"/>
      <c r="C465" s="1"/>
      <c r="D465" s="1"/>
      <c r="E465" s="1"/>
      <c r="F465" s="1"/>
      <c r="G465" s="1"/>
      <c r="H465" s="1"/>
      <c r="I465" s="1"/>
      <c r="J465" s="1"/>
      <c r="K465" s="1"/>
      <c r="L465" s="1"/>
      <c r="M465" s="1"/>
      <c r="N465" s="1"/>
      <c r="O465" s="1"/>
      <c r="P465" s="1"/>
      <c r="Q465" s="1"/>
      <c r="R465" s="1"/>
    </row>
    <row r="466" spans="2:18" ht="15.75" customHeight="1">
      <c r="B466" s="1"/>
      <c r="C466" s="1"/>
      <c r="D466" s="1"/>
      <c r="E466" s="1"/>
      <c r="F466" s="1"/>
      <c r="G466" s="1"/>
      <c r="H466" s="1"/>
      <c r="I466" s="1"/>
      <c r="J466" s="1"/>
      <c r="K466" s="1"/>
      <c r="L466" s="1"/>
      <c r="M466" s="1"/>
      <c r="N466" s="1"/>
      <c r="O466" s="1"/>
      <c r="P466" s="1"/>
      <c r="Q466" s="1"/>
      <c r="R466" s="1"/>
    </row>
    <row r="467" spans="2:18" ht="15.75" customHeight="1">
      <c r="B467" s="1"/>
      <c r="C467" s="1"/>
      <c r="D467" s="1"/>
      <c r="E467" s="1"/>
      <c r="F467" s="1"/>
      <c r="G467" s="1"/>
      <c r="H467" s="1"/>
      <c r="I467" s="1"/>
      <c r="J467" s="1"/>
      <c r="K467" s="1"/>
      <c r="L467" s="1"/>
      <c r="M467" s="1"/>
      <c r="N467" s="1"/>
      <c r="O467" s="1"/>
      <c r="P467" s="1"/>
      <c r="Q467" s="1"/>
      <c r="R467" s="1"/>
    </row>
    <row r="468" spans="2:18" ht="15.75" customHeight="1">
      <c r="B468" s="1"/>
      <c r="C468" s="1"/>
      <c r="D468" s="1"/>
      <c r="E468" s="1"/>
      <c r="F468" s="1"/>
      <c r="G468" s="1"/>
      <c r="H468" s="1"/>
      <c r="I468" s="1"/>
      <c r="J468" s="1"/>
      <c r="K468" s="1"/>
      <c r="L468" s="1"/>
      <c r="M468" s="1"/>
      <c r="N468" s="1"/>
      <c r="O468" s="1"/>
      <c r="P468" s="1"/>
      <c r="Q468" s="1"/>
      <c r="R468" s="1"/>
    </row>
    <row r="469" spans="2:18" ht="15.75" customHeight="1">
      <c r="B469" s="1"/>
      <c r="C469" s="1"/>
      <c r="D469" s="1"/>
      <c r="E469" s="1"/>
      <c r="F469" s="1"/>
      <c r="G469" s="1"/>
      <c r="H469" s="1"/>
      <c r="I469" s="1"/>
      <c r="J469" s="1"/>
      <c r="K469" s="1"/>
      <c r="L469" s="1"/>
      <c r="M469" s="1"/>
      <c r="N469" s="1"/>
      <c r="O469" s="1"/>
      <c r="P469" s="1"/>
      <c r="Q469" s="1"/>
      <c r="R469" s="1"/>
    </row>
    <row r="470" spans="2:18" ht="15.75" customHeight="1">
      <c r="B470" s="1"/>
      <c r="C470" s="1"/>
      <c r="D470" s="1"/>
      <c r="E470" s="1"/>
      <c r="F470" s="1"/>
      <c r="G470" s="1"/>
      <c r="H470" s="1"/>
      <c r="I470" s="1"/>
      <c r="J470" s="1"/>
      <c r="K470" s="1"/>
      <c r="L470" s="1"/>
      <c r="M470" s="1"/>
      <c r="N470" s="1"/>
      <c r="O470" s="1"/>
      <c r="P470" s="1"/>
      <c r="Q470" s="1"/>
      <c r="R470" s="1"/>
    </row>
    <row r="471" spans="2:18" ht="15.75" customHeight="1">
      <c r="B471" s="1"/>
      <c r="C471" s="1"/>
      <c r="D471" s="1"/>
      <c r="E471" s="1"/>
      <c r="F471" s="1"/>
      <c r="G471" s="1"/>
      <c r="H471" s="1"/>
      <c r="I471" s="1"/>
      <c r="J471" s="1"/>
      <c r="K471" s="1"/>
      <c r="L471" s="1"/>
      <c r="M471" s="1"/>
      <c r="N471" s="1"/>
      <c r="O471" s="1"/>
      <c r="P471" s="1"/>
      <c r="Q471" s="1"/>
      <c r="R471" s="1"/>
    </row>
    <row r="472" spans="2:18" ht="15.75" customHeight="1">
      <c r="B472" s="1"/>
      <c r="C472" s="1"/>
      <c r="D472" s="1"/>
      <c r="E472" s="1"/>
      <c r="F472" s="1"/>
      <c r="G472" s="1"/>
      <c r="H472" s="1"/>
      <c r="I472" s="1"/>
      <c r="J472" s="1"/>
      <c r="K472" s="1"/>
      <c r="L472" s="1"/>
      <c r="M472" s="1"/>
      <c r="N472" s="1"/>
      <c r="O472" s="1"/>
      <c r="P472" s="1"/>
      <c r="Q472" s="1"/>
      <c r="R472" s="1"/>
    </row>
    <row r="473" spans="2:18" ht="15.75" customHeight="1">
      <c r="B473" s="1"/>
      <c r="C473" s="1"/>
      <c r="D473" s="1"/>
      <c r="E473" s="1"/>
      <c r="F473" s="1"/>
      <c r="G473" s="1"/>
      <c r="H473" s="1"/>
      <c r="I473" s="1"/>
      <c r="J473" s="1"/>
      <c r="K473" s="1"/>
      <c r="L473" s="1"/>
      <c r="M473" s="1"/>
      <c r="N473" s="1"/>
      <c r="O473" s="1"/>
      <c r="P473" s="1"/>
      <c r="Q473" s="1"/>
      <c r="R473" s="1"/>
    </row>
    <row r="474" spans="2:18" ht="15.75" customHeight="1">
      <c r="B474" s="1"/>
      <c r="C474" s="1"/>
      <c r="D474" s="1"/>
      <c r="E474" s="1"/>
      <c r="F474" s="1"/>
      <c r="G474" s="1"/>
      <c r="H474" s="1"/>
      <c r="I474" s="1"/>
      <c r="J474" s="1"/>
      <c r="K474" s="1"/>
      <c r="L474" s="1"/>
      <c r="M474" s="1"/>
      <c r="N474" s="1"/>
      <c r="O474" s="1"/>
      <c r="P474" s="1"/>
      <c r="Q474" s="1"/>
      <c r="R474" s="1"/>
    </row>
    <row r="475" spans="2:18" ht="15.75" customHeight="1">
      <c r="B475" s="1"/>
      <c r="C475" s="1"/>
      <c r="D475" s="1"/>
      <c r="E475" s="1"/>
      <c r="F475" s="1"/>
      <c r="G475" s="1"/>
      <c r="H475" s="1"/>
      <c r="I475" s="1"/>
      <c r="J475" s="1"/>
      <c r="K475" s="1"/>
      <c r="L475" s="1"/>
      <c r="M475" s="1"/>
      <c r="N475" s="1"/>
      <c r="O475" s="1"/>
      <c r="P475" s="1"/>
      <c r="Q475" s="1"/>
      <c r="R475" s="1"/>
    </row>
    <row r="476" spans="2:18" ht="15.75" customHeight="1">
      <c r="B476" s="1"/>
      <c r="C476" s="1"/>
      <c r="D476" s="1"/>
      <c r="E476" s="1"/>
      <c r="F476" s="1"/>
      <c r="G476" s="1"/>
      <c r="H476" s="1"/>
      <c r="I476" s="1"/>
      <c r="J476" s="1"/>
      <c r="K476" s="1"/>
      <c r="L476" s="1"/>
      <c r="M476" s="1"/>
      <c r="N476" s="1"/>
      <c r="O476" s="1"/>
      <c r="P476" s="1"/>
      <c r="Q476" s="1"/>
      <c r="R476" s="1"/>
    </row>
    <row r="477" spans="2:18" ht="15.75" customHeight="1">
      <c r="B477" s="1"/>
      <c r="C477" s="1"/>
      <c r="D477" s="1"/>
      <c r="E477" s="1"/>
      <c r="F477" s="1"/>
      <c r="G477" s="1"/>
      <c r="H477" s="1"/>
      <c r="I477" s="1"/>
      <c r="J477" s="1"/>
      <c r="K477" s="1"/>
      <c r="L477" s="1"/>
      <c r="M477" s="1"/>
      <c r="N477" s="1"/>
      <c r="O477" s="1"/>
      <c r="P477" s="1"/>
      <c r="Q477" s="1"/>
      <c r="R477" s="1"/>
    </row>
    <row r="478" spans="2:18" ht="15.75" customHeight="1">
      <c r="B478" s="1"/>
      <c r="C478" s="1"/>
      <c r="D478" s="1"/>
      <c r="E478" s="1"/>
      <c r="F478" s="1"/>
      <c r="G478" s="1"/>
      <c r="H478" s="1"/>
      <c r="I478" s="1"/>
      <c r="J478" s="1"/>
      <c r="K478" s="1"/>
      <c r="L478" s="1"/>
      <c r="M478" s="1"/>
      <c r="N478" s="1"/>
      <c r="O478" s="1"/>
      <c r="P478" s="1"/>
      <c r="Q478" s="1"/>
      <c r="R478" s="1"/>
    </row>
    <row r="479" spans="2:18" ht="15.75" customHeight="1">
      <c r="B479" s="1"/>
      <c r="C479" s="1"/>
      <c r="D479" s="1"/>
      <c r="E479" s="1"/>
      <c r="F479" s="1"/>
      <c r="G479" s="1"/>
      <c r="H479" s="1"/>
      <c r="I479" s="1"/>
      <c r="J479" s="1"/>
      <c r="K479" s="1"/>
      <c r="L479" s="1"/>
      <c r="M479" s="1"/>
      <c r="N479" s="1"/>
      <c r="O479" s="1"/>
      <c r="P479" s="1"/>
      <c r="Q479" s="1"/>
      <c r="R479" s="1"/>
    </row>
    <row r="480" spans="2:18" ht="15.75" customHeight="1">
      <c r="B480" s="1"/>
      <c r="C480" s="1"/>
      <c r="D480" s="1"/>
      <c r="E480" s="1"/>
      <c r="F480" s="1"/>
      <c r="G480" s="1"/>
      <c r="H480" s="1"/>
      <c r="I480" s="1"/>
      <c r="J480" s="1"/>
      <c r="K480" s="1"/>
      <c r="L480" s="1"/>
      <c r="M480" s="1"/>
      <c r="N480" s="1"/>
      <c r="O480" s="1"/>
      <c r="P480" s="1"/>
      <c r="Q480" s="1"/>
      <c r="R480" s="1"/>
    </row>
    <row r="481" spans="2:18" ht="15.75" customHeight="1">
      <c r="B481" s="1"/>
      <c r="C481" s="1"/>
      <c r="D481" s="1"/>
      <c r="E481" s="1"/>
      <c r="F481" s="1"/>
      <c r="G481" s="1"/>
      <c r="H481" s="1"/>
      <c r="I481" s="1"/>
      <c r="J481" s="1"/>
      <c r="K481" s="1"/>
      <c r="L481" s="1"/>
      <c r="M481" s="1"/>
      <c r="N481" s="1"/>
      <c r="O481" s="1"/>
      <c r="P481" s="1"/>
      <c r="Q481" s="1"/>
      <c r="R481" s="1"/>
    </row>
    <row r="482" spans="2:18" ht="15.75" customHeight="1">
      <c r="B482" s="1"/>
      <c r="C482" s="1"/>
      <c r="D482" s="1"/>
      <c r="E482" s="1"/>
      <c r="F482" s="1"/>
      <c r="G482" s="1"/>
      <c r="H482" s="1"/>
      <c r="I482" s="1"/>
      <c r="J482" s="1"/>
      <c r="K482" s="1"/>
      <c r="L482" s="1"/>
      <c r="M482" s="1"/>
      <c r="N482" s="1"/>
      <c r="O482" s="1"/>
      <c r="P482" s="1"/>
      <c r="Q482" s="1"/>
      <c r="R482" s="1"/>
    </row>
    <row r="483" spans="2:18" ht="15.75" customHeight="1">
      <c r="B483" s="1"/>
      <c r="C483" s="1"/>
      <c r="D483" s="1"/>
      <c r="E483" s="1"/>
      <c r="F483" s="1"/>
      <c r="G483" s="1"/>
      <c r="H483" s="1"/>
      <c r="I483" s="1"/>
      <c r="J483" s="1"/>
      <c r="K483" s="1"/>
      <c r="L483" s="1"/>
      <c r="M483" s="1"/>
      <c r="N483" s="1"/>
      <c r="O483" s="1"/>
      <c r="P483" s="1"/>
      <c r="Q483" s="1"/>
      <c r="R483" s="1"/>
    </row>
    <row r="484" spans="2:18" ht="15.75" customHeight="1">
      <c r="B484" s="1"/>
      <c r="C484" s="1"/>
      <c r="D484" s="1"/>
      <c r="E484" s="1"/>
      <c r="F484" s="1"/>
      <c r="G484" s="1"/>
      <c r="H484" s="1"/>
      <c r="I484" s="1"/>
      <c r="J484" s="1"/>
      <c r="K484" s="1"/>
      <c r="L484" s="1"/>
      <c r="M484" s="1"/>
      <c r="N484" s="1"/>
      <c r="O484" s="1"/>
      <c r="P484" s="1"/>
      <c r="Q484" s="1"/>
      <c r="R484" s="1"/>
    </row>
    <row r="485" spans="2:18" ht="15.75" customHeight="1">
      <c r="B485" s="1"/>
      <c r="C485" s="1"/>
      <c r="D485" s="1"/>
      <c r="E485" s="1"/>
      <c r="F485" s="1"/>
      <c r="G485" s="1"/>
      <c r="H485" s="1"/>
      <c r="I485" s="1"/>
      <c r="J485" s="1"/>
      <c r="K485" s="1"/>
      <c r="L485" s="1"/>
      <c r="M485" s="1"/>
      <c r="N485" s="1"/>
      <c r="O485" s="1"/>
      <c r="P485" s="1"/>
      <c r="Q485" s="1"/>
      <c r="R485" s="1"/>
    </row>
    <row r="486" spans="2:18" ht="15.75" customHeight="1">
      <c r="B486" s="1"/>
      <c r="C486" s="1"/>
      <c r="D486" s="1"/>
      <c r="E486" s="1"/>
      <c r="F486" s="1"/>
      <c r="G486" s="1"/>
      <c r="H486" s="1"/>
      <c r="I486" s="1"/>
      <c r="J486" s="1"/>
      <c r="K486" s="1"/>
      <c r="L486" s="1"/>
      <c r="M486" s="1"/>
      <c r="N486" s="1"/>
      <c r="O486" s="1"/>
      <c r="P486" s="1"/>
      <c r="Q486" s="1"/>
      <c r="R486" s="1"/>
    </row>
    <row r="487" spans="2:18" ht="15.75" customHeight="1">
      <c r="B487" s="1"/>
      <c r="C487" s="1"/>
      <c r="D487" s="1"/>
      <c r="E487" s="1"/>
      <c r="F487" s="1"/>
      <c r="G487" s="1"/>
      <c r="H487" s="1"/>
      <c r="I487" s="1"/>
      <c r="J487" s="1"/>
      <c r="K487" s="1"/>
      <c r="L487" s="1"/>
      <c r="M487" s="1"/>
      <c r="N487" s="1"/>
      <c r="O487" s="1"/>
      <c r="P487" s="1"/>
      <c r="Q487" s="1"/>
      <c r="R487" s="1"/>
    </row>
    <row r="488" spans="2:18" ht="15.75" customHeight="1">
      <c r="B488" s="1"/>
      <c r="C488" s="1"/>
      <c r="D488" s="1"/>
      <c r="E488" s="1"/>
      <c r="F488" s="1"/>
      <c r="G488" s="1"/>
      <c r="H488" s="1"/>
      <c r="I488" s="1"/>
      <c r="J488" s="1"/>
      <c r="K488" s="1"/>
      <c r="L488" s="1"/>
      <c r="M488" s="1"/>
      <c r="N488" s="1"/>
      <c r="O488" s="1"/>
      <c r="P488" s="1"/>
      <c r="Q488" s="1"/>
      <c r="R488" s="1"/>
    </row>
    <row r="489" spans="2:18" ht="15.75" customHeight="1">
      <c r="B489" s="1"/>
      <c r="C489" s="1"/>
      <c r="D489" s="1"/>
      <c r="E489" s="1"/>
      <c r="F489" s="1"/>
      <c r="G489" s="1"/>
      <c r="H489" s="1"/>
      <c r="I489" s="1"/>
      <c r="J489" s="1"/>
      <c r="K489" s="1"/>
      <c r="L489" s="1"/>
      <c r="M489" s="1"/>
      <c r="N489" s="1"/>
      <c r="O489" s="1"/>
      <c r="P489" s="1"/>
      <c r="Q489" s="1"/>
      <c r="R489" s="1"/>
    </row>
    <row r="490" spans="2:18" ht="15.75" customHeight="1">
      <c r="B490" s="1"/>
      <c r="C490" s="1"/>
      <c r="D490" s="1"/>
      <c r="E490" s="1"/>
      <c r="F490" s="1"/>
      <c r="G490" s="1"/>
      <c r="H490" s="1"/>
      <c r="I490" s="1"/>
      <c r="J490" s="1"/>
      <c r="K490" s="1"/>
      <c r="L490" s="1"/>
      <c r="M490" s="1"/>
      <c r="N490" s="1"/>
      <c r="O490" s="1"/>
      <c r="P490" s="1"/>
      <c r="Q490" s="1"/>
      <c r="R490" s="1"/>
    </row>
    <row r="491" spans="2:18" ht="15.75" customHeight="1">
      <c r="B491" s="1"/>
      <c r="C491" s="1"/>
      <c r="D491" s="1"/>
      <c r="E491" s="1"/>
      <c r="F491" s="1"/>
      <c r="G491" s="1"/>
      <c r="H491" s="1"/>
      <c r="I491" s="1"/>
      <c r="J491" s="1"/>
      <c r="K491" s="1"/>
      <c r="L491" s="1"/>
      <c r="M491" s="1"/>
      <c r="N491" s="1"/>
      <c r="O491" s="1"/>
      <c r="P491" s="1"/>
      <c r="Q491" s="1"/>
      <c r="R491" s="1"/>
    </row>
    <row r="492" spans="2:18" ht="15.75" customHeight="1">
      <c r="B492" s="1"/>
      <c r="C492" s="1"/>
      <c r="D492" s="1"/>
      <c r="E492" s="1"/>
      <c r="F492" s="1"/>
      <c r="G492" s="1"/>
      <c r="H492" s="1"/>
      <c r="I492" s="1"/>
      <c r="J492" s="1"/>
      <c r="K492" s="1"/>
      <c r="L492" s="1"/>
      <c r="M492" s="1"/>
      <c r="N492" s="1"/>
      <c r="O492" s="1"/>
      <c r="P492" s="1"/>
      <c r="Q492" s="1"/>
      <c r="R492" s="1"/>
    </row>
    <row r="493" spans="2:18" ht="15.75" customHeight="1">
      <c r="B493" s="1"/>
      <c r="C493" s="1"/>
      <c r="D493" s="1"/>
      <c r="E493" s="1"/>
      <c r="F493" s="1"/>
      <c r="G493" s="1"/>
      <c r="H493" s="1"/>
      <c r="I493" s="1"/>
      <c r="J493" s="1"/>
      <c r="K493" s="1"/>
      <c r="L493" s="1"/>
      <c r="M493" s="1"/>
      <c r="N493" s="1"/>
      <c r="O493" s="1"/>
      <c r="P493" s="1"/>
      <c r="Q493" s="1"/>
      <c r="R493" s="1"/>
    </row>
    <row r="494" spans="2:18" ht="15.75" customHeight="1">
      <c r="B494" s="1"/>
      <c r="C494" s="1"/>
      <c r="D494" s="1"/>
      <c r="E494" s="1"/>
      <c r="F494" s="1"/>
      <c r="G494" s="1"/>
      <c r="H494" s="1"/>
      <c r="I494" s="1"/>
      <c r="J494" s="1"/>
      <c r="K494" s="1"/>
      <c r="L494" s="1"/>
      <c r="M494" s="1"/>
      <c r="N494" s="1"/>
      <c r="O494" s="1"/>
      <c r="P494" s="1"/>
      <c r="Q494" s="1"/>
      <c r="R494" s="1"/>
    </row>
    <row r="495" spans="2:18" ht="15.75" customHeight="1">
      <c r="B495" s="1"/>
      <c r="C495" s="1"/>
      <c r="D495" s="1"/>
      <c r="E495" s="1"/>
      <c r="F495" s="1"/>
      <c r="G495" s="1"/>
      <c r="H495" s="1"/>
      <c r="I495" s="1"/>
      <c r="J495" s="1"/>
      <c r="K495" s="1"/>
      <c r="L495" s="1"/>
      <c r="M495" s="1"/>
      <c r="N495" s="1"/>
      <c r="O495" s="1"/>
      <c r="P495" s="1"/>
      <c r="Q495" s="1"/>
      <c r="R495" s="1"/>
    </row>
    <row r="496" spans="2:18" ht="15.75" customHeight="1">
      <c r="B496" s="1"/>
      <c r="C496" s="1"/>
      <c r="D496" s="1"/>
      <c r="E496" s="1"/>
      <c r="F496" s="1"/>
      <c r="G496" s="1"/>
      <c r="H496" s="1"/>
      <c r="I496" s="1"/>
      <c r="J496" s="1"/>
      <c r="K496" s="1"/>
      <c r="L496" s="1"/>
      <c r="M496" s="1"/>
      <c r="N496" s="1"/>
      <c r="O496" s="1"/>
      <c r="P496" s="1"/>
      <c r="Q496" s="1"/>
      <c r="R496" s="1"/>
    </row>
    <row r="497" spans="2:18" ht="15.75" customHeight="1">
      <c r="B497" s="1"/>
      <c r="C497" s="1"/>
      <c r="D497" s="1"/>
      <c r="E497" s="1"/>
      <c r="F497" s="1"/>
      <c r="G497" s="1"/>
      <c r="H497" s="1"/>
      <c r="I497" s="1"/>
      <c r="J497" s="1"/>
      <c r="K497" s="1"/>
      <c r="L497" s="1"/>
      <c r="M497" s="1"/>
      <c r="N497" s="1"/>
      <c r="O497" s="1"/>
      <c r="P497" s="1"/>
      <c r="Q497" s="1"/>
      <c r="R497" s="1"/>
    </row>
    <row r="498" spans="2:18" ht="15.75" customHeight="1">
      <c r="B498" s="1"/>
      <c r="C498" s="1"/>
      <c r="D498" s="1"/>
      <c r="E498" s="1"/>
      <c r="F498" s="1"/>
      <c r="G498" s="1"/>
      <c r="H498" s="1"/>
      <c r="I498" s="1"/>
      <c r="J498" s="1"/>
      <c r="K498" s="1"/>
      <c r="L498" s="1"/>
      <c r="M498" s="1"/>
      <c r="N498" s="1"/>
      <c r="O498" s="1"/>
      <c r="P498" s="1"/>
      <c r="Q498" s="1"/>
      <c r="R498" s="1"/>
    </row>
    <row r="499" spans="2:18" ht="15.75" customHeight="1">
      <c r="B499" s="1"/>
      <c r="C499" s="1"/>
      <c r="D499" s="1"/>
      <c r="E499" s="1"/>
      <c r="F499" s="1"/>
      <c r="G499" s="1"/>
      <c r="H499" s="1"/>
      <c r="I499" s="1"/>
      <c r="J499" s="1"/>
      <c r="K499" s="1"/>
      <c r="L499" s="1"/>
      <c r="M499" s="1"/>
      <c r="N499" s="1"/>
      <c r="O499" s="1"/>
      <c r="P499" s="1"/>
      <c r="Q499" s="1"/>
      <c r="R499" s="1"/>
    </row>
    <row r="500" spans="2:18" ht="15.75" customHeight="1">
      <c r="B500" s="1"/>
      <c r="C500" s="1"/>
      <c r="D500" s="1"/>
      <c r="E500" s="1"/>
      <c r="F500" s="1"/>
      <c r="G500" s="1"/>
      <c r="H500" s="1"/>
      <c r="I500" s="1"/>
      <c r="J500" s="1"/>
      <c r="K500" s="1"/>
      <c r="L500" s="1"/>
      <c r="M500" s="1"/>
      <c r="N500" s="1"/>
      <c r="O500" s="1"/>
      <c r="P500" s="1"/>
      <c r="Q500" s="1"/>
      <c r="R500" s="1"/>
    </row>
    <row r="501" spans="2:18" ht="15.75" customHeight="1">
      <c r="B501" s="1"/>
      <c r="C501" s="1"/>
      <c r="D501" s="1"/>
      <c r="E501" s="1"/>
      <c r="F501" s="1"/>
      <c r="G501" s="1"/>
      <c r="H501" s="1"/>
      <c r="I501" s="1"/>
      <c r="J501" s="1"/>
      <c r="K501" s="1"/>
      <c r="L501" s="1"/>
      <c r="M501" s="1"/>
      <c r="N501" s="1"/>
      <c r="O501" s="1"/>
      <c r="P501" s="1"/>
      <c r="Q501" s="1"/>
      <c r="R501" s="1"/>
    </row>
    <row r="502" spans="2:18" ht="15.75" customHeight="1">
      <c r="B502" s="1"/>
      <c r="C502" s="1"/>
      <c r="D502" s="1"/>
      <c r="E502" s="1"/>
      <c r="F502" s="1"/>
      <c r="G502" s="1"/>
      <c r="H502" s="1"/>
      <c r="I502" s="1"/>
      <c r="J502" s="1"/>
      <c r="K502" s="1"/>
      <c r="L502" s="1"/>
      <c r="M502" s="1"/>
      <c r="N502" s="1"/>
      <c r="O502" s="1"/>
      <c r="P502" s="1"/>
      <c r="Q502" s="1"/>
      <c r="R502" s="1"/>
    </row>
    <row r="503" spans="2:18" ht="15.75" customHeight="1">
      <c r="B503" s="1"/>
      <c r="C503" s="1"/>
      <c r="D503" s="1"/>
      <c r="E503" s="1"/>
      <c r="F503" s="1"/>
      <c r="G503" s="1"/>
      <c r="H503" s="1"/>
      <c r="I503" s="1"/>
      <c r="J503" s="1"/>
      <c r="K503" s="1"/>
      <c r="L503" s="1"/>
      <c r="M503" s="1"/>
      <c r="N503" s="1"/>
      <c r="O503" s="1"/>
      <c r="P503" s="1"/>
      <c r="Q503" s="1"/>
      <c r="R503" s="1"/>
    </row>
    <row r="504" spans="2:18" ht="15.75" customHeight="1">
      <c r="B504" s="1"/>
      <c r="C504" s="1"/>
      <c r="D504" s="1"/>
      <c r="E504" s="1"/>
      <c r="F504" s="1"/>
      <c r="G504" s="1"/>
      <c r="H504" s="1"/>
      <c r="I504" s="1"/>
      <c r="J504" s="1"/>
      <c r="K504" s="1"/>
      <c r="L504" s="1"/>
      <c r="M504" s="1"/>
      <c r="N504" s="1"/>
      <c r="O504" s="1"/>
      <c r="P504" s="1"/>
      <c r="Q504" s="1"/>
      <c r="R504" s="1"/>
    </row>
    <row r="505" spans="2:18" ht="15.75" customHeight="1">
      <c r="B505" s="1"/>
      <c r="C505" s="1"/>
      <c r="D505" s="1"/>
      <c r="E505" s="1"/>
      <c r="F505" s="1"/>
      <c r="G505" s="1"/>
      <c r="H505" s="1"/>
      <c r="I505" s="1"/>
      <c r="J505" s="1"/>
      <c r="K505" s="1"/>
      <c r="L505" s="1"/>
      <c r="M505" s="1"/>
      <c r="N505" s="1"/>
      <c r="O505" s="1"/>
      <c r="P505" s="1"/>
      <c r="Q505" s="1"/>
      <c r="R505" s="1"/>
    </row>
    <row r="506" spans="2:18" ht="15.75" customHeight="1">
      <c r="B506" s="1"/>
      <c r="C506" s="1"/>
      <c r="D506" s="1"/>
      <c r="E506" s="1"/>
      <c r="F506" s="1"/>
      <c r="G506" s="1"/>
      <c r="H506" s="1"/>
      <c r="I506" s="1"/>
      <c r="J506" s="1"/>
      <c r="K506" s="1"/>
      <c r="L506" s="1"/>
      <c r="M506" s="1"/>
      <c r="N506" s="1"/>
      <c r="O506" s="1"/>
      <c r="P506" s="1"/>
      <c r="Q506" s="1"/>
      <c r="R506" s="1"/>
    </row>
    <row r="507" spans="2:18" ht="15.75" customHeight="1">
      <c r="B507" s="1"/>
      <c r="C507" s="1"/>
      <c r="D507" s="1"/>
      <c r="E507" s="1"/>
      <c r="F507" s="1"/>
      <c r="G507" s="1"/>
      <c r="H507" s="1"/>
      <c r="I507" s="1"/>
      <c r="J507" s="1"/>
      <c r="K507" s="1"/>
      <c r="L507" s="1"/>
      <c r="M507" s="1"/>
      <c r="N507" s="1"/>
      <c r="O507" s="1"/>
      <c r="P507" s="1"/>
      <c r="Q507" s="1"/>
      <c r="R507" s="1"/>
    </row>
    <row r="508" spans="2:18" ht="15.75" customHeight="1">
      <c r="B508" s="1"/>
      <c r="C508" s="1"/>
      <c r="D508" s="1"/>
      <c r="E508" s="1"/>
      <c r="F508" s="1"/>
      <c r="G508" s="1"/>
      <c r="H508" s="1"/>
      <c r="I508" s="1"/>
      <c r="J508" s="1"/>
      <c r="K508" s="1"/>
      <c r="L508" s="1"/>
      <c r="M508" s="1"/>
      <c r="N508" s="1"/>
      <c r="O508" s="1"/>
      <c r="P508" s="1"/>
      <c r="Q508" s="1"/>
      <c r="R508" s="1"/>
    </row>
    <row r="509" spans="2:18" ht="15.75" customHeight="1">
      <c r="B509" s="1"/>
      <c r="C509" s="1"/>
      <c r="D509" s="1"/>
      <c r="E509" s="1"/>
      <c r="F509" s="1"/>
      <c r="G509" s="1"/>
      <c r="H509" s="1"/>
      <c r="I509" s="1"/>
      <c r="J509" s="1"/>
      <c r="K509" s="1"/>
      <c r="L509" s="1"/>
      <c r="M509" s="1"/>
      <c r="N509" s="1"/>
      <c r="O509" s="1"/>
      <c r="P509" s="1"/>
      <c r="Q509" s="1"/>
      <c r="R509" s="1"/>
    </row>
    <row r="510" spans="2:18" ht="15.75" customHeight="1">
      <c r="B510" s="1"/>
      <c r="C510" s="1"/>
      <c r="D510" s="1"/>
      <c r="E510" s="1"/>
      <c r="F510" s="1"/>
      <c r="G510" s="1"/>
      <c r="H510" s="1"/>
      <c r="I510" s="1"/>
      <c r="J510" s="1"/>
      <c r="K510" s="1"/>
      <c r="L510" s="1"/>
      <c r="M510" s="1"/>
      <c r="N510" s="1"/>
      <c r="O510" s="1"/>
      <c r="P510" s="1"/>
      <c r="Q510" s="1"/>
      <c r="R510" s="1"/>
    </row>
    <row r="511" spans="2:18" ht="15.75" customHeight="1">
      <c r="B511" s="1"/>
      <c r="C511" s="1"/>
      <c r="D511" s="1"/>
      <c r="E511" s="1"/>
      <c r="F511" s="1"/>
      <c r="G511" s="1"/>
      <c r="H511" s="1"/>
      <c r="I511" s="1"/>
      <c r="J511" s="1"/>
      <c r="K511" s="1"/>
      <c r="L511" s="1"/>
      <c r="M511" s="1"/>
      <c r="N511" s="1"/>
      <c r="O511" s="1"/>
      <c r="P511" s="1"/>
      <c r="Q511" s="1"/>
      <c r="R511" s="1"/>
    </row>
    <row r="512" spans="2:18" ht="15.75" customHeight="1">
      <c r="B512" s="1"/>
      <c r="C512" s="1"/>
      <c r="D512" s="1"/>
      <c r="E512" s="1"/>
      <c r="F512" s="1"/>
      <c r="G512" s="1"/>
      <c r="H512" s="1"/>
      <c r="I512" s="1"/>
      <c r="J512" s="1"/>
      <c r="K512" s="1"/>
      <c r="L512" s="1"/>
      <c r="M512" s="1"/>
      <c r="N512" s="1"/>
      <c r="O512" s="1"/>
      <c r="P512" s="1"/>
      <c r="Q512" s="1"/>
      <c r="R512" s="1"/>
    </row>
    <row r="513" spans="2:18" ht="15.75" customHeight="1">
      <c r="B513" s="1"/>
      <c r="C513" s="1"/>
      <c r="D513" s="1"/>
      <c r="E513" s="1"/>
      <c r="F513" s="1"/>
      <c r="G513" s="1"/>
      <c r="H513" s="1"/>
      <c r="I513" s="1"/>
      <c r="J513" s="1"/>
      <c r="K513" s="1"/>
      <c r="L513" s="1"/>
      <c r="M513" s="1"/>
      <c r="N513" s="1"/>
      <c r="O513" s="1"/>
      <c r="P513" s="1"/>
      <c r="Q513" s="1"/>
      <c r="R513" s="1"/>
    </row>
    <row r="514" spans="2:18" ht="15.75" customHeight="1">
      <c r="B514" s="1"/>
      <c r="C514" s="1"/>
      <c r="D514" s="1"/>
      <c r="E514" s="1"/>
      <c r="F514" s="1"/>
      <c r="G514" s="1"/>
      <c r="H514" s="1"/>
      <c r="I514" s="1"/>
      <c r="J514" s="1"/>
      <c r="K514" s="1"/>
      <c r="L514" s="1"/>
      <c r="M514" s="1"/>
      <c r="N514" s="1"/>
      <c r="O514" s="1"/>
      <c r="P514" s="1"/>
      <c r="Q514" s="1"/>
      <c r="R514" s="1"/>
    </row>
    <row r="515" spans="2:18" ht="15.75" customHeight="1">
      <c r="B515" s="1"/>
      <c r="C515" s="1"/>
      <c r="D515" s="1"/>
      <c r="E515" s="1"/>
      <c r="F515" s="1"/>
      <c r="G515" s="1"/>
      <c r="H515" s="1"/>
      <c r="I515" s="1"/>
      <c r="J515" s="1"/>
      <c r="K515" s="1"/>
      <c r="L515" s="1"/>
      <c r="M515" s="1"/>
      <c r="N515" s="1"/>
      <c r="O515" s="1"/>
      <c r="P515" s="1"/>
      <c r="Q515" s="1"/>
      <c r="R515" s="1"/>
    </row>
    <row r="516" spans="2:18" ht="15.75" customHeight="1">
      <c r="B516" s="1"/>
      <c r="C516" s="1"/>
      <c r="D516" s="1"/>
      <c r="E516" s="1"/>
      <c r="F516" s="1"/>
      <c r="G516" s="1"/>
      <c r="H516" s="1"/>
      <c r="I516" s="1"/>
      <c r="J516" s="1"/>
      <c r="K516" s="1"/>
      <c r="L516" s="1"/>
      <c r="M516" s="1"/>
      <c r="N516" s="1"/>
      <c r="O516" s="1"/>
      <c r="P516" s="1"/>
      <c r="Q516" s="1"/>
      <c r="R516" s="1"/>
    </row>
    <row r="517" spans="2:18" ht="15.75" customHeight="1">
      <c r="B517" s="1"/>
      <c r="C517" s="1"/>
      <c r="D517" s="1"/>
      <c r="E517" s="1"/>
      <c r="F517" s="1"/>
      <c r="G517" s="1"/>
      <c r="H517" s="1"/>
      <c r="I517" s="1"/>
      <c r="J517" s="1"/>
      <c r="K517" s="1"/>
      <c r="L517" s="1"/>
      <c r="M517" s="1"/>
      <c r="N517" s="1"/>
      <c r="O517" s="1"/>
      <c r="P517" s="1"/>
      <c r="Q517" s="1"/>
      <c r="R517" s="1"/>
    </row>
    <row r="518" spans="2:18" ht="15.75" customHeight="1">
      <c r="B518" s="1"/>
      <c r="C518" s="1"/>
      <c r="D518" s="1"/>
      <c r="E518" s="1"/>
      <c r="F518" s="1"/>
      <c r="G518" s="1"/>
      <c r="H518" s="1"/>
      <c r="I518" s="1"/>
      <c r="J518" s="1"/>
      <c r="K518" s="1"/>
      <c r="L518" s="1"/>
      <c r="M518" s="1"/>
      <c r="N518" s="1"/>
      <c r="O518" s="1"/>
      <c r="P518" s="1"/>
      <c r="Q518" s="1"/>
      <c r="R518" s="1"/>
    </row>
    <row r="519" spans="2:18" ht="15.75" customHeight="1">
      <c r="B519" s="1"/>
      <c r="C519" s="1"/>
      <c r="D519" s="1"/>
      <c r="E519" s="1"/>
      <c r="F519" s="1"/>
      <c r="G519" s="1"/>
      <c r="H519" s="1"/>
      <c r="I519" s="1"/>
      <c r="J519" s="1"/>
      <c r="K519" s="1"/>
      <c r="L519" s="1"/>
      <c r="M519" s="1"/>
      <c r="N519" s="1"/>
      <c r="O519" s="1"/>
      <c r="P519" s="1"/>
      <c r="Q519" s="1"/>
      <c r="R519" s="1"/>
    </row>
    <row r="520" spans="2:18" ht="15.75" customHeight="1">
      <c r="B520" s="1"/>
      <c r="C520" s="1"/>
      <c r="D520" s="1"/>
      <c r="E520" s="1"/>
      <c r="F520" s="1"/>
      <c r="G520" s="1"/>
      <c r="H520" s="1"/>
      <c r="I520" s="1"/>
      <c r="J520" s="1"/>
      <c r="K520" s="1"/>
      <c r="L520" s="1"/>
      <c r="M520" s="1"/>
      <c r="N520" s="1"/>
      <c r="O520" s="1"/>
      <c r="P520" s="1"/>
      <c r="Q520" s="1"/>
      <c r="R520" s="1"/>
    </row>
    <row r="521" spans="2:18" ht="15.75" customHeight="1">
      <c r="B521" s="1"/>
      <c r="C521" s="1"/>
      <c r="D521" s="1"/>
      <c r="E521" s="1"/>
      <c r="F521" s="1"/>
      <c r="G521" s="1"/>
      <c r="H521" s="1"/>
      <c r="I521" s="1"/>
      <c r="J521" s="1"/>
      <c r="K521" s="1"/>
      <c r="L521" s="1"/>
      <c r="M521" s="1"/>
      <c r="N521" s="1"/>
      <c r="O521" s="1"/>
      <c r="P521" s="1"/>
      <c r="Q521" s="1"/>
      <c r="R521" s="1"/>
    </row>
    <row r="522" spans="2:18" ht="15.75" customHeight="1">
      <c r="B522" s="1"/>
      <c r="C522" s="1"/>
      <c r="D522" s="1"/>
      <c r="E522" s="1"/>
      <c r="F522" s="1"/>
      <c r="G522" s="1"/>
      <c r="H522" s="1"/>
      <c r="I522" s="1"/>
      <c r="J522" s="1"/>
      <c r="K522" s="1"/>
      <c r="L522" s="1"/>
      <c r="M522" s="1"/>
      <c r="N522" s="1"/>
      <c r="O522" s="1"/>
      <c r="P522" s="1"/>
      <c r="Q522" s="1"/>
      <c r="R522" s="1"/>
    </row>
    <row r="523" spans="2:18" ht="15.75" customHeight="1">
      <c r="B523" s="1"/>
      <c r="C523" s="1"/>
      <c r="D523" s="1"/>
      <c r="E523" s="1"/>
      <c r="F523" s="1"/>
      <c r="G523" s="1"/>
      <c r="H523" s="1"/>
      <c r="I523" s="1"/>
      <c r="J523" s="1"/>
      <c r="K523" s="1"/>
      <c r="L523" s="1"/>
      <c r="M523" s="1"/>
      <c r="N523" s="1"/>
      <c r="O523" s="1"/>
      <c r="P523" s="1"/>
      <c r="Q523" s="1"/>
      <c r="R523" s="1"/>
    </row>
    <row r="524" spans="2:18" ht="15.75" customHeight="1">
      <c r="B524" s="1"/>
      <c r="C524" s="1"/>
      <c r="D524" s="1"/>
      <c r="E524" s="1"/>
      <c r="F524" s="1"/>
      <c r="G524" s="1"/>
      <c r="H524" s="1"/>
      <c r="I524" s="1"/>
      <c r="J524" s="1"/>
      <c r="K524" s="1"/>
      <c r="L524" s="1"/>
      <c r="M524" s="1"/>
      <c r="N524" s="1"/>
      <c r="O524" s="1"/>
      <c r="P524" s="1"/>
      <c r="Q524" s="1"/>
      <c r="R524" s="1"/>
    </row>
    <row r="525" spans="2:18" ht="15.75" customHeight="1">
      <c r="B525" s="1"/>
      <c r="C525" s="1"/>
      <c r="D525" s="1"/>
      <c r="E525" s="1"/>
      <c r="F525" s="1"/>
      <c r="G525" s="1"/>
      <c r="H525" s="1"/>
      <c r="I525" s="1"/>
      <c r="J525" s="1"/>
      <c r="K525" s="1"/>
      <c r="L525" s="1"/>
      <c r="M525" s="1"/>
      <c r="N525" s="1"/>
      <c r="O525" s="1"/>
      <c r="P525" s="1"/>
      <c r="Q525" s="1"/>
      <c r="R525" s="1"/>
    </row>
    <row r="526" spans="2:18" ht="15.75" customHeight="1">
      <c r="B526" s="1"/>
      <c r="C526" s="1"/>
      <c r="D526" s="1"/>
      <c r="E526" s="1"/>
      <c r="F526" s="1"/>
      <c r="G526" s="1"/>
      <c r="H526" s="1"/>
      <c r="I526" s="1"/>
      <c r="J526" s="1"/>
      <c r="K526" s="1"/>
      <c r="L526" s="1"/>
      <c r="M526" s="1"/>
      <c r="N526" s="1"/>
      <c r="O526" s="1"/>
      <c r="P526" s="1"/>
      <c r="Q526" s="1"/>
      <c r="R526" s="1"/>
    </row>
    <row r="527" spans="2:18" ht="15.75" customHeight="1">
      <c r="B527" s="1"/>
      <c r="C527" s="1"/>
      <c r="D527" s="1"/>
      <c r="E527" s="1"/>
      <c r="F527" s="1"/>
      <c r="G527" s="1"/>
      <c r="H527" s="1"/>
      <c r="I527" s="1"/>
      <c r="J527" s="1"/>
      <c r="K527" s="1"/>
      <c r="L527" s="1"/>
      <c r="M527" s="1"/>
      <c r="N527" s="1"/>
      <c r="O527" s="1"/>
      <c r="P527" s="1"/>
      <c r="Q527" s="1"/>
      <c r="R527" s="1"/>
    </row>
    <row r="528" spans="2:18" ht="15.75" customHeight="1">
      <c r="B528" s="1"/>
      <c r="C528" s="1"/>
      <c r="D528" s="1"/>
      <c r="E528" s="1"/>
      <c r="F528" s="1"/>
      <c r="G528" s="1"/>
      <c r="H528" s="1"/>
      <c r="I528" s="1"/>
      <c r="J528" s="1"/>
      <c r="K528" s="1"/>
      <c r="L528" s="1"/>
      <c r="M528" s="1"/>
      <c r="N528" s="1"/>
      <c r="O528" s="1"/>
      <c r="P528" s="1"/>
      <c r="Q528" s="1"/>
      <c r="R528" s="1"/>
    </row>
    <row r="529" spans="2:18" ht="15.75" customHeight="1">
      <c r="B529" s="1"/>
      <c r="C529" s="1"/>
      <c r="D529" s="1"/>
      <c r="E529" s="1"/>
      <c r="F529" s="1"/>
      <c r="G529" s="1"/>
      <c r="H529" s="1"/>
      <c r="I529" s="1"/>
      <c r="J529" s="1"/>
      <c r="K529" s="1"/>
      <c r="L529" s="1"/>
      <c r="M529" s="1"/>
      <c r="N529" s="1"/>
      <c r="O529" s="1"/>
      <c r="P529" s="1"/>
      <c r="Q529" s="1"/>
      <c r="R529" s="1"/>
    </row>
    <row r="530" spans="2:18" ht="15.75" customHeight="1">
      <c r="B530" s="1"/>
      <c r="C530" s="1"/>
      <c r="D530" s="1"/>
      <c r="E530" s="1"/>
      <c r="F530" s="1"/>
      <c r="G530" s="1"/>
      <c r="H530" s="1"/>
      <c r="I530" s="1"/>
      <c r="J530" s="1"/>
      <c r="K530" s="1"/>
      <c r="L530" s="1"/>
      <c r="M530" s="1"/>
      <c r="N530" s="1"/>
      <c r="O530" s="1"/>
      <c r="P530" s="1"/>
      <c r="Q530" s="1"/>
      <c r="R530" s="1"/>
    </row>
    <row r="531" spans="2:18" ht="15.75" customHeight="1">
      <c r="B531" s="1"/>
      <c r="C531" s="1"/>
      <c r="D531" s="1"/>
      <c r="E531" s="1"/>
      <c r="F531" s="1"/>
      <c r="G531" s="1"/>
      <c r="H531" s="1"/>
      <c r="I531" s="1"/>
      <c r="J531" s="1"/>
      <c r="K531" s="1"/>
      <c r="L531" s="1"/>
      <c r="M531" s="1"/>
      <c r="N531" s="1"/>
      <c r="O531" s="1"/>
      <c r="P531" s="1"/>
      <c r="Q531" s="1"/>
      <c r="R531" s="1"/>
    </row>
    <row r="532" spans="2:18" ht="15.75" customHeight="1">
      <c r="B532" s="1"/>
      <c r="C532" s="1"/>
      <c r="D532" s="1"/>
      <c r="E532" s="1"/>
      <c r="F532" s="1"/>
      <c r="G532" s="1"/>
      <c r="H532" s="1"/>
      <c r="I532" s="1"/>
      <c r="J532" s="1"/>
      <c r="K532" s="1"/>
      <c r="L532" s="1"/>
      <c r="M532" s="1"/>
      <c r="N532" s="1"/>
      <c r="O532" s="1"/>
      <c r="P532" s="1"/>
      <c r="Q532" s="1"/>
      <c r="R532" s="1"/>
    </row>
    <row r="533" spans="2:18" ht="15.75" customHeight="1">
      <c r="B533" s="1"/>
      <c r="C533" s="1"/>
      <c r="D533" s="1"/>
      <c r="E533" s="1"/>
      <c r="F533" s="1"/>
      <c r="G533" s="1"/>
      <c r="H533" s="1"/>
      <c r="I533" s="1"/>
      <c r="J533" s="1"/>
      <c r="K533" s="1"/>
      <c r="L533" s="1"/>
      <c r="M533" s="1"/>
      <c r="N533" s="1"/>
      <c r="O533" s="1"/>
      <c r="P533" s="1"/>
      <c r="Q533" s="1"/>
      <c r="R533" s="1"/>
    </row>
    <row r="534" spans="2:18" ht="15.75" customHeight="1">
      <c r="B534" s="1"/>
      <c r="C534" s="1"/>
      <c r="D534" s="1"/>
      <c r="E534" s="1"/>
      <c r="F534" s="1"/>
      <c r="G534" s="1"/>
      <c r="H534" s="1"/>
      <c r="I534" s="1"/>
      <c r="J534" s="1"/>
      <c r="K534" s="1"/>
      <c r="L534" s="1"/>
      <c r="M534" s="1"/>
      <c r="N534" s="1"/>
      <c r="O534" s="1"/>
      <c r="P534" s="1"/>
      <c r="Q534" s="1"/>
      <c r="R534" s="1"/>
    </row>
    <row r="535" spans="2:18" ht="15.75" customHeight="1">
      <c r="B535" s="1"/>
      <c r="C535" s="1"/>
      <c r="D535" s="1"/>
      <c r="E535" s="1"/>
      <c r="F535" s="1"/>
      <c r="G535" s="1"/>
      <c r="H535" s="1"/>
      <c r="I535" s="1"/>
      <c r="J535" s="1"/>
      <c r="K535" s="1"/>
      <c r="L535" s="1"/>
      <c r="M535" s="1"/>
      <c r="N535" s="1"/>
      <c r="O535" s="1"/>
      <c r="P535" s="1"/>
      <c r="Q535" s="1"/>
      <c r="R535" s="1"/>
    </row>
    <row r="536" spans="2:18" ht="15.75" customHeight="1">
      <c r="B536" s="1"/>
      <c r="C536" s="1"/>
      <c r="D536" s="1"/>
      <c r="E536" s="1"/>
      <c r="F536" s="1"/>
      <c r="G536" s="1"/>
      <c r="H536" s="1"/>
      <c r="I536" s="1"/>
      <c r="J536" s="1"/>
      <c r="K536" s="1"/>
      <c r="L536" s="1"/>
      <c r="M536" s="1"/>
      <c r="N536" s="1"/>
      <c r="O536" s="1"/>
      <c r="P536" s="1"/>
      <c r="Q536" s="1"/>
      <c r="R536" s="1"/>
    </row>
    <row r="537" spans="2:18" ht="15.75" customHeight="1">
      <c r="B537" s="1"/>
      <c r="C537" s="1"/>
      <c r="D537" s="1"/>
      <c r="E537" s="1"/>
      <c r="F537" s="1"/>
      <c r="G537" s="1"/>
      <c r="H537" s="1"/>
      <c r="I537" s="1"/>
      <c r="J537" s="1"/>
      <c r="K537" s="1"/>
      <c r="L537" s="1"/>
      <c r="M537" s="1"/>
      <c r="N537" s="1"/>
      <c r="O537" s="1"/>
      <c r="P537" s="1"/>
      <c r="Q537" s="1"/>
      <c r="R537" s="1"/>
    </row>
    <row r="538" spans="2:18" ht="15.75" customHeight="1">
      <c r="B538" s="1"/>
      <c r="C538" s="1"/>
      <c r="D538" s="1"/>
      <c r="E538" s="1"/>
      <c r="F538" s="1"/>
      <c r="G538" s="1"/>
      <c r="H538" s="1"/>
      <c r="I538" s="1"/>
      <c r="J538" s="1"/>
      <c r="K538" s="1"/>
      <c r="L538" s="1"/>
      <c r="M538" s="1"/>
      <c r="N538" s="1"/>
      <c r="O538" s="1"/>
      <c r="P538" s="1"/>
      <c r="Q538" s="1"/>
      <c r="R538" s="1"/>
    </row>
    <row r="539" spans="2:18" ht="15.75" customHeight="1">
      <c r="B539" s="1"/>
      <c r="C539" s="1"/>
      <c r="D539" s="1"/>
      <c r="E539" s="1"/>
      <c r="F539" s="1"/>
      <c r="G539" s="1"/>
      <c r="H539" s="1"/>
      <c r="I539" s="1"/>
      <c r="J539" s="1"/>
      <c r="K539" s="1"/>
      <c r="L539" s="1"/>
      <c r="M539" s="1"/>
      <c r="N539" s="1"/>
      <c r="O539" s="1"/>
      <c r="P539" s="1"/>
      <c r="Q539" s="1"/>
      <c r="R539" s="1"/>
    </row>
    <row r="540" spans="2:18" ht="15.75" customHeight="1">
      <c r="B540" s="1"/>
      <c r="C540" s="1"/>
      <c r="D540" s="1"/>
      <c r="E540" s="1"/>
      <c r="F540" s="1"/>
      <c r="G540" s="1"/>
      <c r="H540" s="1"/>
      <c r="I540" s="1"/>
      <c r="J540" s="1"/>
      <c r="K540" s="1"/>
      <c r="L540" s="1"/>
      <c r="M540" s="1"/>
      <c r="N540" s="1"/>
      <c r="O540" s="1"/>
      <c r="P540" s="1"/>
      <c r="Q540" s="1"/>
      <c r="R540" s="1"/>
    </row>
    <row r="541" spans="2:18" ht="15.75" customHeight="1">
      <c r="B541" s="1"/>
      <c r="C541" s="1"/>
      <c r="D541" s="1"/>
      <c r="E541" s="1"/>
      <c r="F541" s="1"/>
      <c r="G541" s="1"/>
      <c r="H541" s="1"/>
      <c r="I541" s="1"/>
      <c r="J541" s="1"/>
      <c r="K541" s="1"/>
      <c r="L541" s="1"/>
      <c r="M541" s="1"/>
      <c r="N541" s="1"/>
      <c r="O541" s="1"/>
      <c r="P541" s="1"/>
      <c r="Q541" s="1"/>
      <c r="R541" s="1"/>
    </row>
    <row r="542" spans="2:18" ht="15.75" customHeight="1">
      <c r="B542" s="1"/>
      <c r="C542" s="1"/>
      <c r="D542" s="1"/>
      <c r="E542" s="1"/>
      <c r="F542" s="1"/>
      <c r="G542" s="1"/>
      <c r="H542" s="1"/>
      <c r="I542" s="1"/>
      <c r="J542" s="1"/>
      <c r="K542" s="1"/>
      <c r="L542" s="1"/>
      <c r="M542" s="1"/>
      <c r="N542" s="1"/>
      <c r="O542" s="1"/>
      <c r="P542" s="1"/>
      <c r="Q542" s="1"/>
      <c r="R542" s="1"/>
    </row>
    <row r="543" spans="2:18" ht="15.75" customHeight="1">
      <c r="B543" s="1"/>
      <c r="C543" s="1"/>
      <c r="D543" s="1"/>
      <c r="E543" s="1"/>
      <c r="F543" s="1"/>
      <c r="G543" s="1"/>
      <c r="H543" s="1"/>
      <c r="I543" s="1"/>
      <c r="J543" s="1"/>
      <c r="K543" s="1"/>
      <c r="L543" s="1"/>
      <c r="M543" s="1"/>
      <c r="N543" s="1"/>
      <c r="O543" s="1"/>
      <c r="P543" s="1"/>
      <c r="Q543" s="1"/>
      <c r="R543" s="1"/>
    </row>
    <row r="544" spans="2:18" ht="15.75" customHeight="1">
      <c r="B544" s="1"/>
      <c r="C544" s="1"/>
      <c r="D544" s="1"/>
      <c r="E544" s="1"/>
      <c r="F544" s="1"/>
      <c r="G544" s="1"/>
      <c r="H544" s="1"/>
      <c r="I544" s="1"/>
      <c r="J544" s="1"/>
      <c r="K544" s="1"/>
      <c r="L544" s="1"/>
      <c r="M544" s="1"/>
      <c r="N544" s="1"/>
      <c r="O544" s="1"/>
      <c r="P544" s="1"/>
      <c r="Q544" s="1"/>
      <c r="R544" s="1"/>
    </row>
    <row r="545" spans="2:18" ht="15.75" customHeight="1">
      <c r="B545" s="1"/>
      <c r="C545" s="1"/>
      <c r="D545" s="1"/>
      <c r="E545" s="1"/>
      <c r="F545" s="1"/>
      <c r="G545" s="1"/>
      <c r="H545" s="1"/>
      <c r="I545" s="1"/>
      <c r="J545" s="1"/>
      <c r="K545" s="1"/>
      <c r="L545" s="1"/>
      <c r="M545" s="1"/>
      <c r="N545" s="1"/>
      <c r="O545" s="1"/>
      <c r="P545" s="1"/>
      <c r="Q545" s="1"/>
      <c r="R545" s="1"/>
    </row>
    <row r="546" spans="2:18" ht="15.75" customHeight="1">
      <c r="B546" s="1"/>
      <c r="C546" s="1"/>
      <c r="D546" s="1"/>
      <c r="E546" s="1"/>
      <c r="F546" s="1"/>
      <c r="G546" s="1"/>
      <c r="H546" s="1"/>
      <c r="I546" s="1"/>
      <c r="J546" s="1"/>
      <c r="K546" s="1"/>
      <c r="L546" s="1"/>
      <c r="M546" s="1"/>
      <c r="N546" s="1"/>
      <c r="O546" s="1"/>
      <c r="P546" s="1"/>
      <c r="Q546" s="1"/>
      <c r="R546" s="1"/>
    </row>
    <row r="547" spans="2:18" ht="15.75" customHeight="1">
      <c r="B547" s="1"/>
      <c r="C547" s="1"/>
      <c r="D547" s="1"/>
      <c r="E547" s="1"/>
      <c r="F547" s="1"/>
      <c r="G547" s="1"/>
      <c r="H547" s="1"/>
      <c r="I547" s="1"/>
      <c r="J547" s="1"/>
      <c r="K547" s="1"/>
      <c r="L547" s="1"/>
      <c r="M547" s="1"/>
      <c r="N547" s="1"/>
      <c r="O547" s="1"/>
      <c r="P547" s="1"/>
      <c r="Q547" s="1"/>
      <c r="R547" s="1"/>
    </row>
    <row r="548" spans="2:18" ht="15.75" customHeight="1">
      <c r="B548" s="1"/>
      <c r="C548" s="1"/>
      <c r="D548" s="1"/>
      <c r="E548" s="1"/>
      <c r="F548" s="1"/>
      <c r="G548" s="1"/>
      <c r="H548" s="1"/>
      <c r="I548" s="1"/>
      <c r="J548" s="1"/>
      <c r="K548" s="1"/>
      <c r="L548" s="1"/>
      <c r="M548" s="1"/>
      <c r="N548" s="1"/>
      <c r="O548" s="1"/>
      <c r="P548" s="1"/>
      <c r="Q548" s="1"/>
      <c r="R548" s="1"/>
    </row>
    <row r="549" spans="2:18" ht="15.75" customHeight="1">
      <c r="B549" s="1"/>
      <c r="C549" s="1"/>
      <c r="D549" s="1"/>
      <c r="E549" s="1"/>
      <c r="F549" s="1"/>
      <c r="G549" s="1"/>
      <c r="H549" s="1"/>
      <c r="I549" s="1"/>
      <c r="J549" s="1"/>
      <c r="K549" s="1"/>
      <c r="L549" s="1"/>
      <c r="M549" s="1"/>
      <c r="N549" s="1"/>
      <c r="O549" s="1"/>
      <c r="P549" s="1"/>
      <c r="Q549" s="1"/>
      <c r="R549" s="1"/>
    </row>
    <row r="550" spans="2:18" ht="15.75" customHeight="1">
      <c r="B550" s="1"/>
      <c r="C550" s="1"/>
      <c r="D550" s="1"/>
      <c r="E550" s="1"/>
      <c r="F550" s="1"/>
      <c r="G550" s="1"/>
      <c r="H550" s="1"/>
      <c r="I550" s="1"/>
      <c r="J550" s="1"/>
      <c r="K550" s="1"/>
      <c r="L550" s="1"/>
      <c r="M550" s="1"/>
      <c r="N550" s="1"/>
      <c r="O550" s="1"/>
      <c r="P550" s="1"/>
      <c r="Q550" s="1"/>
      <c r="R550" s="1"/>
    </row>
    <row r="551" spans="2:18" ht="15.75" customHeight="1">
      <c r="B551" s="1"/>
      <c r="C551" s="1"/>
      <c r="D551" s="1"/>
      <c r="E551" s="1"/>
      <c r="F551" s="1"/>
      <c r="G551" s="1"/>
      <c r="H551" s="1"/>
      <c r="I551" s="1"/>
      <c r="J551" s="1"/>
      <c r="K551" s="1"/>
      <c r="L551" s="1"/>
      <c r="M551" s="1"/>
      <c r="N551" s="1"/>
      <c r="O551" s="1"/>
      <c r="P551" s="1"/>
      <c r="Q551" s="1"/>
      <c r="R551" s="1"/>
    </row>
    <row r="552" spans="2:18" ht="15.75" customHeight="1">
      <c r="B552" s="1"/>
      <c r="C552" s="1"/>
      <c r="D552" s="1"/>
      <c r="E552" s="1"/>
      <c r="F552" s="1"/>
      <c r="G552" s="1"/>
      <c r="H552" s="1"/>
      <c r="I552" s="1"/>
      <c r="J552" s="1"/>
      <c r="K552" s="1"/>
      <c r="L552" s="1"/>
      <c r="M552" s="1"/>
      <c r="N552" s="1"/>
      <c r="O552" s="1"/>
      <c r="P552" s="1"/>
      <c r="Q552" s="1"/>
      <c r="R552" s="1"/>
    </row>
    <row r="553" spans="2:18" ht="15.75" customHeight="1">
      <c r="B553" s="1"/>
      <c r="C553" s="1"/>
      <c r="D553" s="1"/>
      <c r="E553" s="1"/>
      <c r="F553" s="1"/>
      <c r="G553" s="1"/>
      <c r="H553" s="1"/>
      <c r="I553" s="1"/>
      <c r="J553" s="1"/>
      <c r="K553" s="1"/>
      <c r="L553" s="1"/>
      <c r="M553" s="1"/>
      <c r="N553" s="1"/>
      <c r="O553" s="1"/>
      <c r="P553" s="1"/>
      <c r="Q553" s="1"/>
      <c r="R553" s="1"/>
    </row>
    <row r="554" spans="2:18" ht="15.75" customHeight="1">
      <c r="B554" s="1"/>
      <c r="C554" s="1"/>
      <c r="D554" s="1"/>
      <c r="E554" s="1"/>
      <c r="F554" s="1"/>
      <c r="G554" s="1"/>
      <c r="H554" s="1"/>
      <c r="I554" s="1"/>
      <c r="J554" s="1"/>
      <c r="K554" s="1"/>
      <c r="L554" s="1"/>
      <c r="M554" s="1"/>
      <c r="N554" s="1"/>
      <c r="O554" s="1"/>
      <c r="P554" s="1"/>
      <c r="Q554" s="1"/>
      <c r="R554" s="1"/>
    </row>
    <row r="555" spans="2:18" ht="15.75" customHeight="1">
      <c r="B555" s="1"/>
      <c r="C555" s="1"/>
      <c r="D555" s="1"/>
      <c r="E555" s="1"/>
      <c r="F555" s="1"/>
      <c r="G555" s="1"/>
      <c r="H555" s="1"/>
      <c r="I555" s="1"/>
      <c r="J555" s="1"/>
      <c r="K555" s="1"/>
      <c r="L555" s="1"/>
      <c r="M555" s="1"/>
      <c r="N555" s="1"/>
      <c r="O555" s="1"/>
      <c r="P555" s="1"/>
      <c r="Q555" s="1"/>
      <c r="R555" s="1"/>
    </row>
    <row r="556" spans="2:18" ht="15.75" customHeight="1">
      <c r="B556" s="1"/>
      <c r="C556" s="1"/>
      <c r="D556" s="1"/>
      <c r="E556" s="1"/>
      <c r="F556" s="1"/>
      <c r="G556" s="1"/>
      <c r="H556" s="1"/>
      <c r="I556" s="1"/>
      <c r="J556" s="1"/>
      <c r="K556" s="1"/>
      <c r="L556" s="1"/>
      <c r="M556" s="1"/>
      <c r="N556" s="1"/>
      <c r="O556" s="1"/>
      <c r="P556" s="1"/>
      <c r="Q556" s="1"/>
      <c r="R556" s="1"/>
    </row>
    <row r="557" spans="2:18" ht="15.75" customHeight="1">
      <c r="B557" s="1"/>
      <c r="C557" s="1"/>
      <c r="D557" s="1"/>
      <c r="E557" s="1"/>
      <c r="F557" s="1"/>
      <c r="G557" s="1"/>
      <c r="H557" s="1"/>
      <c r="I557" s="1"/>
      <c r="J557" s="1"/>
      <c r="K557" s="1"/>
      <c r="L557" s="1"/>
      <c r="M557" s="1"/>
      <c r="N557" s="1"/>
      <c r="O557" s="1"/>
      <c r="P557" s="1"/>
      <c r="Q557" s="1"/>
      <c r="R557" s="1"/>
    </row>
    <row r="558" spans="2:18" ht="15.75" customHeight="1">
      <c r="B558" s="1"/>
      <c r="C558" s="1"/>
      <c r="D558" s="1"/>
      <c r="E558" s="1"/>
      <c r="F558" s="1"/>
      <c r="G558" s="1"/>
      <c r="H558" s="1"/>
      <c r="I558" s="1"/>
      <c r="J558" s="1"/>
      <c r="K558" s="1"/>
      <c r="L558" s="1"/>
      <c r="M558" s="1"/>
      <c r="N558" s="1"/>
      <c r="O558" s="1"/>
      <c r="P558" s="1"/>
      <c r="Q558" s="1"/>
      <c r="R558" s="1"/>
    </row>
    <row r="559" spans="2:18" ht="15.75" customHeight="1">
      <c r="B559" s="1"/>
      <c r="C559" s="1"/>
      <c r="D559" s="1"/>
      <c r="E559" s="1"/>
      <c r="F559" s="1"/>
      <c r="G559" s="1"/>
      <c r="H559" s="1"/>
      <c r="I559" s="1"/>
      <c r="J559" s="1"/>
      <c r="K559" s="1"/>
      <c r="L559" s="1"/>
      <c r="M559" s="1"/>
      <c r="N559" s="1"/>
      <c r="O559" s="1"/>
      <c r="P559" s="1"/>
      <c r="Q559" s="1"/>
      <c r="R559" s="1"/>
    </row>
    <row r="560" spans="2:18" ht="15.75" customHeight="1">
      <c r="B560" s="1"/>
      <c r="C560" s="1"/>
      <c r="D560" s="1"/>
      <c r="E560" s="1"/>
      <c r="F560" s="1"/>
      <c r="G560" s="1"/>
      <c r="H560" s="1"/>
      <c r="I560" s="1"/>
      <c r="J560" s="1"/>
      <c r="K560" s="1"/>
      <c r="L560" s="1"/>
      <c r="M560" s="1"/>
      <c r="N560" s="1"/>
      <c r="O560" s="1"/>
      <c r="P560" s="1"/>
      <c r="Q560" s="1"/>
      <c r="R560" s="1"/>
    </row>
    <row r="561" spans="2:18" ht="15.75" customHeight="1">
      <c r="B561" s="1"/>
      <c r="C561" s="1"/>
      <c r="D561" s="1"/>
      <c r="E561" s="1"/>
      <c r="F561" s="1"/>
      <c r="G561" s="1"/>
      <c r="H561" s="1"/>
      <c r="I561" s="1"/>
      <c r="J561" s="1"/>
      <c r="K561" s="1"/>
      <c r="L561" s="1"/>
      <c r="M561" s="1"/>
      <c r="N561" s="1"/>
      <c r="O561" s="1"/>
      <c r="P561" s="1"/>
      <c r="Q561" s="1"/>
      <c r="R561" s="1"/>
    </row>
    <row r="562" spans="2:18" ht="15.75" customHeight="1">
      <c r="B562" s="1"/>
      <c r="C562" s="1"/>
      <c r="D562" s="1"/>
      <c r="E562" s="1"/>
      <c r="F562" s="1"/>
      <c r="G562" s="1"/>
      <c r="H562" s="1"/>
      <c r="I562" s="1"/>
      <c r="J562" s="1"/>
      <c r="K562" s="1"/>
      <c r="L562" s="1"/>
      <c r="M562" s="1"/>
      <c r="N562" s="1"/>
      <c r="O562" s="1"/>
      <c r="P562" s="1"/>
      <c r="Q562" s="1"/>
      <c r="R562" s="1"/>
    </row>
    <row r="563" spans="2:18" ht="15.75" customHeight="1">
      <c r="B563" s="1"/>
      <c r="C563" s="1"/>
      <c r="D563" s="1"/>
      <c r="E563" s="1"/>
      <c r="F563" s="1"/>
      <c r="G563" s="1"/>
      <c r="H563" s="1"/>
      <c r="I563" s="1"/>
      <c r="J563" s="1"/>
      <c r="K563" s="1"/>
      <c r="L563" s="1"/>
      <c r="M563" s="1"/>
      <c r="N563" s="1"/>
      <c r="O563" s="1"/>
      <c r="P563" s="1"/>
      <c r="Q563" s="1"/>
      <c r="R563" s="1"/>
    </row>
    <row r="564" spans="2:18" ht="15.75" customHeight="1">
      <c r="B564" s="1"/>
      <c r="C564" s="1"/>
      <c r="D564" s="1"/>
      <c r="E564" s="1"/>
      <c r="F564" s="1"/>
      <c r="G564" s="1"/>
      <c r="H564" s="1"/>
      <c r="I564" s="1"/>
      <c r="J564" s="1"/>
      <c r="K564" s="1"/>
      <c r="L564" s="1"/>
      <c r="M564" s="1"/>
      <c r="N564" s="1"/>
      <c r="O564" s="1"/>
      <c r="P564" s="1"/>
      <c r="Q564" s="1"/>
      <c r="R564" s="1"/>
    </row>
    <row r="565" spans="2:18" ht="15.75" customHeight="1">
      <c r="B565" s="1"/>
      <c r="C565" s="1"/>
      <c r="D565" s="1"/>
      <c r="E565" s="1"/>
      <c r="F565" s="1"/>
      <c r="G565" s="1"/>
      <c r="H565" s="1"/>
      <c r="I565" s="1"/>
      <c r="J565" s="1"/>
      <c r="K565" s="1"/>
      <c r="L565" s="1"/>
      <c r="M565" s="1"/>
      <c r="N565" s="1"/>
      <c r="O565" s="1"/>
      <c r="P565" s="1"/>
      <c r="Q565" s="1"/>
      <c r="R565" s="1"/>
    </row>
    <row r="566" spans="2:18" ht="15.75" customHeight="1">
      <c r="B566" s="1"/>
      <c r="C566" s="1"/>
      <c r="D566" s="1"/>
      <c r="E566" s="1"/>
      <c r="F566" s="1"/>
      <c r="G566" s="1"/>
      <c r="H566" s="1"/>
      <c r="I566" s="1"/>
      <c r="J566" s="1"/>
      <c r="K566" s="1"/>
      <c r="L566" s="1"/>
      <c r="M566" s="1"/>
      <c r="N566" s="1"/>
      <c r="O566" s="1"/>
      <c r="P566" s="1"/>
      <c r="Q566" s="1"/>
      <c r="R566" s="1"/>
    </row>
    <row r="567" spans="2:18" ht="15.75" customHeight="1">
      <c r="B567" s="1"/>
      <c r="C567" s="1"/>
      <c r="D567" s="1"/>
      <c r="E567" s="1"/>
      <c r="F567" s="1"/>
      <c r="G567" s="1"/>
      <c r="H567" s="1"/>
      <c r="I567" s="1"/>
      <c r="J567" s="1"/>
      <c r="K567" s="1"/>
      <c r="L567" s="1"/>
      <c r="M567" s="1"/>
      <c r="N567" s="1"/>
      <c r="O567" s="1"/>
      <c r="P567" s="1"/>
      <c r="Q567" s="1"/>
      <c r="R567" s="1"/>
    </row>
    <row r="568" spans="2:18" ht="15.75" customHeight="1">
      <c r="B568" s="1"/>
      <c r="C568" s="1"/>
      <c r="D568" s="1"/>
      <c r="E568" s="1"/>
      <c r="F568" s="1"/>
      <c r="G568" s="1"/>
      <c r="H568" s="1"/>
      <c r="I568" s="1"/>
      <c r="J568" s="1"/>
      <c r="K568" s="1"/>
      <c r="L568" s="1"/>
      <c r="M568" s="1"/>
      <c r="N568" s="1"/>
      <c r="O568" s="1"/>
      <c r="P568" s="1"/>
      <c r="Q568" s="1"/>
      <c r="R568" s="1"/>
    </row>
    <row r="569" spans="2:18" ht="15.75" customHeight="1">
      <c r="B569" s="1"/>
      <c r="C569" s="1"/>
      <c r="D569" s="1"/>
      <c r="E569" s="1"/>
      <c r="F569" s="1"/>
      <c r="G569" s="1"/>
      <c r="H569" s="1"/>
      <c r="I569" s="1"/>
      <c r="J569" s="1"/>
      <c r="K569" s="1"/>
      <c r="L569" s="1"/>
      <c r="M569" s="1"/>
      <c r="N569" s="1"/>
      <c r="O569" s="1"/>
      <c r="P569" s="1"/>
      <c r="Q569" s="1"/>
      <c r="R569" s="1"/>
    </row>
    <row r="570" spans="2:18" ht="15.75" customHeight="1">
      <c r="B570" s="1"/>
      <c r="C570" s="1"/>
      <c r="D570" s="1"/>
      <c r="E570" s="1"/>
      <c r="F570" s="1"/>
      <c r="G570" s="1"/>
      <c r="H570" s="1"/>
      <c r="I570" s="1"/>
      <c r="J570" s="1"/>
      <c r="K570" s="1"/>
      <c r="L570" s="1"/>
      <c r="M570" s="1"/>
      <c r="N570" s="1"/>
      <c r="O570" s="1"/>
      <c r="P570" s="1"/>
      <c r="Q570" s="1"/>
      <c r="R570" s="1"/>
    </row>
    <row r="571" spans="2:18" ht="15.75" customHeight="1">
      <c r="B571" s="1"/>
      <c r="C571" s="1"/>
      <c r="D571" s="1"/>
      <c r="E571" s="1"/>
      <c r="F571" s="1"/>
      <c r="G571" s="1"/>
      <c r="H571" s="1"/>
      <c r="I571" s="1"/>
      <c r="J571" s="1"/>
      <c r="K571" s="1"/>
      <c r="L571" s="1"/>
      <c r="M571" s="1"/>
      <c r="N571" s="1"/>
      <c r="O571" s="1"/>
      <c r="P571" s="1"/>
      <c r="Q571" s="1"/>
      <c r="R571" s="1"/>
    </row>
    <row r="572" spans="2:18" ht="15.75" customHeight="1">
      <c r="B572" s="1"/>
      <c r="C572" s="1"/>
      <c r="D572" s="1"/>
      <c r="E572" s="1"/>
      <c r="F572" s="1"/>
      <c r="G572" s="1"/>
      <c r="H572" s="1"/>
      <c r="I572" s="1"/>
      <c r="J572" s="1"/>
      <c r="K572" s="1"/>
      <c r="L572" s="1"/>
      <c r="M572" s="1"/>
      <c r="N572" s="1"/>
      <c r="O572" s="1"/>
      <c r="P572" s="1"/>
      <c r="Q572" s="1"/>
      <c r="R572" s="1"/>
    </row>
    <row r="573" spans="2:18" ht="15.75" customHeight="1">
      <c r="B573" s="1"/>
      <c r="C573" s="1"/>
      <c r="D573" s="1"/>
      <c r="E573" s="1"/>
      <c r="F573" s="1"/>
      <c r="G573" s="1"/>
      <c r="H573" s="1"/>
      <c r="I573" s="1"/>
      <c r="J573" s="1"/>
      <c r="K573" s="1"/>
      <c r="L573" s="1"/>
      <c r="M573" s="1"/>
      <c r="N573" s="1"/>
      <c r="O573" s="1"/>
      <c r="P573" s="1"/>
      <c r="Q573" s="1"/>
      <c r="R573" s="1"/>
    </row>
    <row r="574" spans="2:18" ht="15.75" customHeight="1">
      <c r="B574" s="1"/>
      <c r="C574" s="1"/>
      <c r="D574" s="1"/>
      <c r="E574" s="1"/>
      <c r="F574" s="1"/>
      <c r="G574" s="1"/>
      <c r="H574" s="1"/>
      <c r="I574" s="1"/>
      <c r="J574" s="1"/>
      <c r="K574" s="1"/>
      <c r="L574" s="1"/>
      <c r="M574" s="1"/>
      <c r="N574" s="1"/>
      <c r="O574" s="1"/>
      <c r="P574" s="1"/>
      <c r="Q574" s="1"/>
      <c r="R574" s="1"/>
    </row>
    <row r="575" spans="2:18" ht="15.75" customHeight="1">
      <c r="B575" s="1"/>
      <c r="C575" s="1"/>
      <c r="D575" s="1"/>
      <c r="E575" s="1"/>
      <c r="F575" s="1"/>
      <c r="G575" s="1"/>
      <c r="H575" s="1"/>
      <c r="I575" s="1"/>
      <c r="J575" s="1"/>
      <c r="K575" s="1"/>
      <c r="L575" s="1"/>
      <c r="M575" s="1"/>
      <c r="N575" s="1"/>
      <c r="O575" s="1"/>
      <c r="P575" s="1"/>
      <c r="Q575" s="1"/>
      <c r="R575" s="1"/>
    </row>
    <row r="576" spans="2:18" ht="15.75" customHeight="1">
      <c r="B576" s="1"/>
      <c r="C576" s="1"/>
      <c r="D576" s="1"/>
      <c r="E576" s="1"/>
      <c r="F576" s="1"/>
      <c r="G576" s="1"/>
      <c r="H576" s="1"/>
      <c r="I576" s="1"/>
      <c r="J576" s="1"/>
      <c r="K576" s="1"/>
      <c r="L576" s="1"/>
      <c r="M576" s="1"/>
      <c r="N576" s="1"/>
      <c r="O576" s="1"/>
      <c r="P576" s="1"/>
      <c r="Q576" s="1"/>
      <c r="R576" s="1"/>
    </row>
    <row r="577" spans="2:18" ht="15.75" customHeight="1">
      <c r="B577" s="1"/>
      <c r="C577" s="1"/>
      <c r="D577" s="1"/>
      <c r="E577" s="1"/>
      <c r="F577" s="1"/>
      <c r="G577" s="1"/>
      <c r="H577" s="1"/>
      <c r="I577" s="1"/>
      <c r="J577" s="1"/>
      <c r="K577" s="1"/>
      <c r="L577" s="1"/>
      <c r="M577" s="1"/>
      <c r="N577" s="1"/>
      <c r="O577" s="1"/>
      <c r="P577" s="1"/>
      <c r="Q577" s="1"/>
      <c r="R577" s="1"/>
    </row>
    <row r="578" spans="2:18" ht="15.75" customHeight="1">
      <c r="B578" s="1"/>
      <c r="C578" s="1"/>
      <c r="D578" s="1"/>
      <c r="E578" s="1"/>
      <c r="F578" s="1"/>
      <c r="G578" s="1"/>
      <c r="H578" s="1"/>
      <c r="I578" s="1"/>
      <c r="J578" s="1"/>
      <c r="K578" s="1"/>
      <c r="L578" s="1"/>
      <c r="M578" s="1"/>
      <c r="N578" s="1"/>
      <c r="O578" s="1"/>
      <c r="P578" s="1"/>
      <c r="Q578" s="1"/>
      <c r="R578" s="1"/>
    </row>
    <row r="579" spans="2:18" ht="15.75" customHeight="1">
      <c r="B579" s="1"/>
      <c r="C579" s="1"/>
      <c r="D579" s="1"/>
      <c r="E579" s="1"/>
      <c r="F579" s="1"/>
      <c r="G579" s="1"/>
      <c r="H579" s="1"/>
      <c r="I579" s="1"/>
      <c r="J579" s="1"/>
      <c r="K579" s="1"/>
      <c r="L579" s="1"/>
      <c r="M579" s="1"/>
      <c r="N579" s="1"/>
      <c r="O579" s="1"/>
      <c r="P579" s="1"/>
      <c r="Q579" s="1"/>
      <c r="R579" s="1"/>
    </row>
    <row r="580" spans="2:18" ht="15.75" customHeight="1">
      <c r="B580" s="1"/>
      <c r="C580" s="1"/>
      <c r="D580" s="1"/>
      <c r="E580" s="1"/>
      <c r="F580" s="1"/>
      <c r="G580" s="1"/>
      <c r="H580" s="1"/>
      <c r="I580" s="1"/>
      <c r="J580" s="1"/>
      <c r="K580" s="1"/>
      <c r="L580" s="1"/>
      <c r="M580" s="1"/>
      <c r="N580" s="1"/>
      <c r="O580" s="1"/>
      <c r="P580" s="1"/>
      <c r="Q580" s="1"/>
      <c r="R580" s="1"/>
    </row>
    <row r="581" spans="2:18" ht="15.75" customHeight="1">
      <c r="B581" s="1"/>
      <c r="C581" s="1"/>
      <c r="D581" s="1"/>
      <c r="E581" s="1"/>
      <c r="F581" s="1"/>
      <c r="G581" s="1"/>
      <c r="H581" s="1"/>
      <c r="I581" s="1"/>
      <c r="J581" s="1"/>
      <c r="K581" s="1"/>
      <c r="L581" s="1"/>
      <c r="M581" s="1"/>
      <c r="N581" s="1"/>
      <c r="O581" s="1"/>
      <c r="P581" s="1"/>
      <c r="Q581" s="1"/>
      <c r="R581" s="1"/>
    </row>
    <row r="582" spans="2:18" ht="15.75" customHeight="1">
      <c r="B582" s="1"/>
      <c r="C582" s="1"/>
      <c r="D582" s="1"/>
      <c r="E582" s="1"/>
      <c r="F582" s="1"/>
      <c r="G582" s="1"/>
      <c r="H582" s="1"/>
      <c r="I582" s="1"/>
      <c r="J582" s="1"/>
      <c r="K582" s="1"/>
      <c r="L582" s="1"/>
      <c r="M582" s="1"/>
      <c r="N582" s="1"/>
      <c r="O582" s="1"/>
      <c r="P582" s="1"/>
      <c r="Q582" s="1"/>
      <c r="R582" s="1"/>
    </row>
    <row r="583" spans="2:18" ht="15.75" customHeight="1">
      <c r="B583" s="1"/>
      <c r="C583" s="1"/>
      <c r="D583" s="1"/>
      <c r="E583" s="1"/>
      <c r="F583" s="1"/>
      <c r="G583" s="1"/>
      <c r="H583" s="1"/>
      <c r="I583" s="1"/>
      <c r="J583" s="1"/>
      <c r="K583" s="1"/>
      <c r="L583" s="1"/>
      <c r="M583" s="1"/>
      <c r="N583" s="1"/>
      <c r="O583" s="1"/>
      <c r="P583" s="1"/>
      <c r="Q583" s="1"/>
      <c r="R583" s="1"/>
    </row>
    <row r="584" spans="2:18" ht="15.75" customHeight="1">
      <c r="B584" s="1"/>
      <c r="C584" s="1"/>
      <c r="D584" s="1"/>
      <c r="E584" s="1"/>
      <c r="F584" s="1"/>
      <c r="G584" s="1"/>
      <c r="H584" s="1"/>
      <c r="I584" s="1"/>
      <c r="J584" s="1"/>
      <c r="K584" s="1"/>
      <c r="L584" s="1"/>
      <c r="M584" s="1"/>
      <c r="N584" s="1"/>
      <c r="O584" s="1"/>
      <c r="P584" s="1"/>
      <c r="Q584" s="1"/>
      <c r="R584" s="1"/>
    </row>
    <row r="585" spans="2:18" ht="15.75" customHeight="1">
      <c r="B585" s="1"/>
      <c r="C585" s="1"/>
      <c r="D585" s="1"/>
      <c r="E585" s="1"/>
      <c r="F585" s="1"/>
      <c r="G585" s="1"/>
      <c r="H585" s="1"/>
      <c r="I585" s="1"/>
      <c r="J585" s="1"/>
      <c r="K585" s="1"/>
      <c r="L585" s="1"/>
      <c r="M585" s="1"/>
      <c r="N585" s="1"/>
      <c r="O585" s="1"/>
      <c r="P585" s="1"/>
      <c r="Q585" s="1"/>
      <c r="R585" s="1"/>
    </row>
    <row r="586" spans="2:18" ht="15.75" customHeight="1">
      <c r="B586" s="1"/>
      <c r="C586" s="1"/>
      <c r="D586" s="1"/>
      <c r="E586" s="1"/>
      <c r="F586" s="1"/>
      <c r="G586" s="1"/>
      <c r="H586" s="1"/>
      <c r="I586" s="1"/>
      <c r="J586" s="1"/>
      <c r="K586" s="1"/>
      <c r="L586" s="1"/>
      <c r="M586" s="1"/>
      <c r="N586" s="1"/>
      <c r="O586" s="1"/>
      <c r="P586" s="1"/>
      <c r="Q586" s="1"/>
      <c r="R586" s="1"/>
    </row>
    <row r="587" spans="2:18" ht="15.75" customHeight="1">
      <c r="B587" s="1"/>
      <c r="C587" s="1"/>
      <c r="D587" s="1"/>
      <c r="E587" s="1"/>
      <c r="F587" s="1"/>
      <c r="G587" s="1"/>
      <c r="H587" s="1"/>
      <c r="I587" s="1"/>
      <c r="J587" s="1"/>
      <c r="K587" s="1"/>
      <c r="L587" s="1"/>
      <c r="M587" s="1"/>
      <c r="N587" s="1"/>
      <c r="O587" s="1"/>
      <c r="P587" s="1"/>
      <c r="Q587" s="1"/>
      <c r="R587" s="1"/>
    </row>
    <row r="588" spans="2:18" ht="15.75" customHeight="1">
      <c r="B588" s="1"/>
      <c r="C588" s="1"/>
      <c r="D588" s="1"/>
      <c r="E588" s="1"/>
      <c r="F588" s="1"/>
      <c r="G588" s="1"/>
      <c r="H588" s="1"/>
      <c r="I588" s="1"/>
      <c r="J588" s="1"/>
      <c r="K588" s="1"/>
      <c r="L588" s="1"/>
      <c r="M588" s="1"/>
      <c r="N588" s="1"/>
      <c r="O588" s="1"/>
      <c r="P588" s="1"/>
      <c r="Q588" s="1"/>
      <c r="R588" s="1"/>
    </row>
    <row r="589" spans="2:18" ht="15.75" customHeight="1">
      <c r="B589" s="1"/>
      <c r="C589" s="1"/>
      <c r="D589" s="1"/>
      <c r="E589" s="1"/>
      <c r="F589" s="1"/>
      <c r="G589" s="1"/>
      <c r="H589" s="1"/>
      <c r="I589" s="1"/>
      <c r="J589" s="1"/>
      <c r="K589" s="1"/>
      <c r="L589" s="1"/>
      <c r="M589" s="1"/>
      <c r="N589" s="1"/>
      <c r="O589" s="1"/>
      <c r="P589" s="1"/>
      <c r="Q589" s="1"/>
      <c r="R589" s="1"/>
    </row>
    <row r="590" spans="2:18" ht="15.75" customHeight="1">
      <c r="B590" s="1"/>
      <c r="C590" s="1"/>
      <c r="D590" s="1"/>
      <c r="E590" s="1"/>
      <c r="F590" s="1"/>
      <c r="G590" s="1"/>
      <c r="H590" s="1"/>
      <c r="I590" s="1"/>
      <c r="J590" s="1"/>
      <c r="K590" s="1"/>
      <c r="L590" s="1"/>
      <c r="M590" s="1"/>
      <c r="N590" s="1"/>
      <c r="O590" s="1"/>
      <c r="P590" s="1"/>
      <c r="Q590" s="1"/>
      <c r="R590" s="1"/>
    </row>
    <row r="591" spans="2:18" ht="15.75" customHeight="1">
      <c r="B591" s="1"/>
      <c r="C591" s="1"/>
      <c r="D591" s="1"/>
      <c r="E591" s="1"/>
      <c r="F591" s="1"/>
      <c r="G591" s="1"/>
      <c r="H591" s="1"/>
      <c r="I591" s="1"/>
      <c r="J591" s="1"/>
      <c r="K591" s="1"/>
      <c r="L591" s="1"/>
      <c r="M591" s="1"/>
      <c r="N591" s="1"/>
      <c r="O591" s="1"/>
      <c r="P591" s="1"/>
      <c r="Q591" s="1"/>
      <c r="R591" s="1"/>
    </row>
    <row r="592" spans="2:18" ht="15.75" customHeight="1">
      <c r="B592" s="1"/>
      <c r="C592" s="1"/>
      <c r="D592" s="1"/>
      <c r="E592" s="1"/>
      <c r="F592" s="1"/>
      <c r="G592" s="1"/>
      <c r="H592" s="1"/>
      <c r="I592" s="1"/>
      <c r="J592" s="1"/>
      <c r="K592" s="1"/>
      <c r="L592" s="1"/>
      <c r="M592" s="1"/>
      <c r="N592" s="1"/>
      <c r="O592" s="1"/>
      <c r="P592" s="1"/>
      <c r="Q592" s="1"/>
      <c r="R592" s="1"/>
    </row>
    <row r="593" spans="2:18" ht="15.75" customHeight="1">
      <c r="B593" s="1"/>
      <c r="C593" s="1"/>
      <c r="D593" s="1"/>
      <c r="E593" s="1"/>
      <c r="F593" s="1"/>
      <c r="G593" s="1"/>
      <c r="H593" s="1"/>
      <c r="I593" s="1"/>
      <c r="J593" s="1"/>
      <c r="K593" s="1"/>
      <c r="L593" s="1"/>
      <c r="M593" s="1"/>
      <c r="N593" s="1"/>
      <c r="O593" s="1"/>
      <c r="P593" s="1"/>
      <c r="Q593" s="1"/>
      <c r="R593" s="1"/>
    </row>
    <row r="594" spans="2:18" ht="15.75" customHeight="1">
      <c r="B594" s="1"/>
      <c r="C594" s="1"/>
      <c r="D594" s="1"/>
      <c r="E594" s="1"/>
      <c r="F594" s="1"/>
      <c r="G594" s="1"/>
      <c r="H594" s="1"/>
      <c r="I594" s="1"/>
      <c r="J594" s="1"/>
      <c r="K594" s="1"/>
      <c r="L594" s="1"/>
      <c r="M594" s="1"/>
      <c r="N594" s="1"/>
      <c r="O594" s="1"/>
      <c r="P594" s="1"/>
      <c r="Q594" s="1"/>
      <c r="R594" s="1"/>
    </row>
    <row r="595" spans="2:18" ht="15.75" customHeight="1">
      <c r="B595" s="1"/>
      <c r="C595" s="1"/>
      <c r="D595" s="1"/>
      <c r="E595" s="1"/>
      <c r="F595" s="1"/>
      <c r="G595" s="1"/>
      <c r="H595" s="1"/>
      <c r="I595" s="1"/>
      <c r="J595" s="1"/>
      <c r="K595" s="1"/>
      <c r="L595" s="1"/>
      <c r="M595" s="1"/>
      <c r="N595" s="1"/>
      <c r="O595" s="1"/>
      <c r="P595" s="1"/>
      <c r="Q595" s="1"/>
      <c r="R595" s="1"/>
    </row>
    <row r="596" spans="2:18" ht="15.75" customHeight="1">
      <c r="B596" s="1"/>
      <c r="C596" s="1"/>
      <c r="D596" s="1"/>
      <c r="E596" s="1"/>
      <c r="F596" s="1"/>
      <c r="G596" s="1"/>
      <c r="H596" s="1"/>
      <c r="I596" s="1"/>
      <c r="J596" s="1"/>
      <c r="K596" s="1"/>
      <c r="L596" s="1"/>
      <c r="M596" s="1"/>
      <c r="N596" s="1"/>
      <c r="O596" s="1"/>
      <c r="P596" s="1"/>
      <c r="Q596" s="1"/>
      <c r="R596" s="1"/>
    </row>
    <row r="597" spans="2:18" ht="15.75" customHeight="1">
      <c r="B597" s="1"/>
      <c r="C597" s="1"/>
      <c r="D597" s="1"/>
      <c r="E597" s="1"/>
      <c r="F597" s="1"/>
      <c r="G597" s="1"/>
      <c r="H597" s="1"/>
      <c r="I597" s="1"/>
      <c r="J597" s="1"/>
      <c r="K597" s="1"/>
      <c r="L597" s="1"/>
      <c r="M597" s="1"/>
      <c r="N597" s="1"/>
      <c r="O597" s="1"/>
      <c r="P597" s="1"/>
      <c r="Q597" s="1"/>
      <c r="R597" s="1"/>
    </row>
    <row r="598" spans="2:18" ht="15.75" customHeight="1">
      <c r="B598" s="1"/>
      <c r="C598" s="1"/>
      <c r="D598" s="1"/>
      <c r="E598" s="1"/>
      <c r="F598" s="1"/>
      <c r="G598" s="1"/>
      <c r="H598" s="1"/>
      <c r="I598" s="1"/>
      <c r="J598" s="1"/>
      <c r="K598" s="1"/>
      <c r="L598" s="1"/>
      <c r="M598" s="1"/>
      <c r="N598" s="1"/>
      <c r="O598" s="1"/>
      <c r="P598" s="1"/>
      <c r="Q598" s="1"/>
      <c r="R598" s="1"/>
    </row>
    <row r="599" spans="2:18" ht="15.75" customHeight="1">
      <c r="B599" s="1"/>
      <c r="C599" s="1"/>
      <c r="D599" s="1"/>
      <c r="E599" s="1"/>
      <c r="F599" s="1"/>
      <c r="G599" s="1"/>
      <c r="H599" s="1"/>
      <c r="I599" s="1"/>
      <c r="J599" s="1"/>
      <c r="K599" s="1"/>
      <c r="L599" s="1"/>
      <c r="M599" s="1"/>
      <c r="N599" s="1"/>
      <c r="O599" s="1"/>
      <c r="P599" s="1"/>
      <c r="Q599" s="1"/>
      <c r="R599" s="1"/>
    </row>
    <row r="600" spans="2:18" ht="15.75" customHeight="1">
      <c r="B600" s="1"/>
      <c r="C600" s="1"/>
      <c r="D600" s="1"/>
      <c r="E600" s="1"/>
      <c r="F600" s="1"/>
      <c r="G600" s="1"/>
      <c r="H600" s="1"/>
      <c r="I600" s="1"/>
      <c r="J600" s="1"/>
      <c r="K600" s="1"/>
      <c r="L600" s="1"/>
      <c r="M600" s="1"/>
      <c r="N600" s="1"/>
      <c r="O600" s="1"/>
      <c r="P600" s="1"/>
      <c r="Q600" s="1"/>
      <c r="R600" s="1"/>
    </row>
    <row r="601" spans="2:18" ht="15.75" customHeight="1">
      <c r="B601" s="1"/>
      <c r="C601" s="1"/>
      <c r="D601" s="1"/>
      <c r="E601" s="1"/>
      <c r="F601" s="1"/>
      <c r="G601" s="1"/>
      <c r="H601" s="1"/>
      <c r="I601" s="1"/>
      <c r="J601" s="1"/>
      <c r="K601" s="1"/>
      <c r="L601" s="1"/>
      <c r="M601" s="1"/>
      <c r="N601" s="1"/>
      <c r="O601" s="1"/>
      <c r="P601" s="1"/>
      <c r="Q601" s="1"/>
      <c r="R601" s="1"/>
    </row>
    <row r="602" spans="2:18" ht="15.75" customHeight="1">
      <c r="B602" s="1"/>
      <c r="C602" s="1"/>
      <c r="D602" s="1"/>
      <c r="E602" s="1"/>
      <c r="F602" s="1"/>
      <c r="G602" s="1"/>
      <c r="H602" s="1"/>
      <c r="I602" s="1"/>
      <c r="J602" s="1"/>
      <c r="K602" s="1"/>
      <c r="L602" s="1"/>
      <c r="M602" s="1"/>
      <c r="N602" s="1"/>
      <c r="O602" s="1"/>
      <c r="P602" s="1"/>
      <c r="Q602" s="1"/>
      <c r="R602" s="1"/>
    </row>
    <row r="603" spans="2:18" ht="15.75" customHeight="1">
      <c r="B603" s="1"/>
      <c r="C603" s="1"/>
      <c r="D603" s="1"/>
      <c r="E603" s="1"/>
      <c r="F603" s="1"/>
      <c r="G603" s="1"/>
      <c r="H603" s="1"/>
      <c r="I603" s="1"/>
      <c r="J603" s="1"/>
      <c r="K603" s="1"/>
      <c r="L603" s="1"/>
      <c r="M603" s="1"/>
      <c r="N603" s="1"/>
      <c r="O603" s="1"/>
      <c r="P603" s="1"/>
      <c r="Q603" s="1"/>
      <c r="R603" s="1"/>
    </row>
    <row r="604" spans="2:18" ht="15.75" customHeight="1">
      <c r="B604" s="1"/>
      <c r="C604" s="1"/>
      <c r="D604" s="1"/>
      <c r="E604" s="1"/>
      <c r="F604" s="1"/>
      <c r="G604" s="1"/>
      <c r="H604" s="1"/>
      <c r="I604" s="1"/>
      <c r="J604" s="1"/>
      <c r="K604" s="1"/>
      <c r="L604" s="1"/>
      <c r="M604" s="1"/>
      <c r="N604" s="1"/>
      <c r="O604" s="1"/>
      <c r="P604" s="1"/>
      <c r="Q604" s="1"/>
      <c r="R604" s="1"/>
    </row>
    <row r="605" spans="2:18" ht="15.75" customHeight="1">
      <c r="B605" s="1"/>
      <c r="C605" s="1"/>
      <c r="D605" s="1"/>
      <c r="E605" s="1"/>
      <c r="F605" s="1"/>
      <c r="G605" s="1"/>
      <c r="H605" s="1"/>
      <c r="I605" s="1"/>
      <c r="J605" s="1"/>
      <c r="K605" s="1"/>
      <c r="L605" s="1"/>
      <c r="M605" s="1"/>
      <c r="N605" s="1"/>
      <c r="O605" s="1"/>
      <c r="P605" s="1"/>
      <c r="Q605" s="1"/>
      <c r="R605" s="1"/>
    </row>
    <row r="606" spans="2:18" ht="15.75" customHeight="1">
      <c r="B606" s="1"/>
      <c r="C606" s="1"/>
      <c r="D606" s="1"/>
      <c r="E606" s="1"/>
      <c r="F606" s="1"/>
      <c r="G606" s="1"/>
      <c r="H606" s="1"/>
      <c r="I606" s="1"/>
      <c r="J606" s="1"/>
      <c r="K606" s="1"/>
      <c r="L606" s="1"/>
      <c r="M606" s="1"/>
      <c r="N606" s="1"/>
      <c r="O606" s="1"/>
      <c r="P606" s="1"/>
      <c r="Q606" s="1"/>
      <c r="R606" s="1"/>
    </row>
    <row r="607" spans="2:18" ht="15.75" customHeight="1">
      <c r="B607" s="1"/>
      <c r="C607" s="1"/>
      <c r="D607" s="1"/>
      <c r="E607" s="1"/>
      <c r="F607" s="1"/>
      <c r="G607" s="1"/>
      <c r="H607" s="1"/>
      <c r="I607" s="1"/>
      <c r="J607" s="1"/>
      <c r="K607" s="1"/>
      <c r="L607" s="1"/>
      <c r="M607" s="1"/>
      <c r="N607" s="1"/>
      <c r="O607" s="1"/>
      <c r="P607" s="1"/>
      <c r="Q607" s="1"/>
      <c r="R607" s="1"/>
    </row>
    <row r="608" spans="2:18" ht="15.75" customHeight="1">
      <c r="B608" s="1"/>
      <c r="C608" s="1"/>
      <c r="D608" s="1"/>
      <c r="E608" s="1"/>
      <c r="F608" s="1"/>
      <c r="G608" s="1"/>
      <c r="H608" s="1"/>
      <c r="I608" s="1"/>
      <c r="J608" s="1"/>
      <c r="K608" s="1"/>
      <c r="L608" s="1"/>
      <c r="M608" s="1"/>
      <c r="N608" s="1"/>
      <c r="O608" s="1"/>
      <c r="P608" s="1"/>
      <c r="Q608" s="1"/>
      <c r="R608" s="1"/>
    </row>
    <row r="609" spans="2:18" ht="15.75" customHeight="1">
      <c r="B609" s="1"/>
      <c r="C609" s="1"/>
      <c r="D609" s="1"/>
      <c r="E609" s="1"/>
      <c r="F609" s="1"/>
      <c r="G609" s="1"/>
      <c r="H609" s="1"/>
      <c r="I609" s="1"/>
      <c r="J609" s="1"/>
      <c r="K609" s="1"/>
      <c r="L609" s="1"/>
      <c r="M609" s="1"/>
      <c r="N609" s="1"/>
      <c r="O609" s="1"/>
      <c r="P609" s="1"/>
      <c r="Q609" s="1"/>
      <c r="R609" s="1"/>
    </row>
    <row r="610" spans="2:18" ht="15.75" customHeight="1">
      <c r="B610" s="1"/>
      <c r="C610" s="1"/>
      <c r="D610" s="1"/>
      <c r="E610" s="1"/>
      <c r="F610" s="1"/>
      <c r="G610" s="1"/>
      <c r="H610" s="1"/>
      <c r="I610" s="1"/>
      <c r="J610" s="1"/>
      <c r="K610" s="1"/>
      <c r="L610" s="1"/>
      <c r="M610" s="1"/>
      <c r="N610" s="1"/>
      <c r="O610" s="1"/>
      <c r="P610" s="1"/>
      <c r="Q610" s="1"/>
      <c r="R610" s="1"/>
    </row>
    <row r="611" spans="2:18" ht="15.75" customHeight="1">
      <c r="B611" s="1"/>
      <c r="C611" s="1"/>
      <c r="D611" s="1"/>
      <c r="E611" s="1"/>
      <c r="F611" s="1"/>
      <c r="G611" s="1"/>
      <c r="H611" s="1"/>
      <c r="I611" s="1"/>
      <c r="J611" s="1"/>
      <c r="K611" s="1"/>
      <c r="L611" s="1"/>
      <c r="M611" s="1"/>
      <c r="N611" s="1"/>
      <c r="O611" s="1"/>
      <c r="P611" s="1"/>
      <c r="Q611" s="1"/>
      <c r="R611" s="1"/>
    </row>
    <row r="612" spans="2:18" ht="15.75" customHeight="1">
      <c r="B612" s="1"/>
      <c r="C612" s="1"/>
      <c r="D612" s="1"/>
      <c r="E612" s="1"/>
      <c r="F612" s="1"/>
      <c r="G612" s="1"/>
      <c r="H612" s="1"/>
      <c r="I612" s="1"/>
      <c r="J612" s="1"/>
      <c r="K612" s="1"/>
      <c r="L612" s="1"/>
      <c r="M612" s="1"/>
      <c r="N612" s="1"/>
      <c r="O612" s="1"/>
      <c r="P612" s="1"/>
      <c r="Q612" s="1"/>
      <c r="R612" s="1"/>
    </row>
    <row r="613" spans="2:18" ht="15.75" customHeight="1">
      <c r="B613" s="1"/>
      <c r="C613" s="1"/>
      <c r="D613" s="1"/>
      <c r="E613" s="1"/>
      <c r="F613" s="1"/>
      <c r="G613" s="1"/>
      <c r="H613" s="1"/>
      <c r="I613" s="1"/>
      <c r="J613" s="1"/>
      <c r="K613" s="1"/>
      <c r="L613" s="1"/>
      <c r="M613" s="1"/>
      <c r="N613" s="1"/>
      <c r="O613" s="1"/>
      <c r="P613" s="1"/>
      <c r="Q613" s="1"/>
      <c r="R613" s="1"/>
    </row>
    <row r="614" spans="2:18" ht="15.75" customHeight="1">
      <c r="B614" s="1"/>
      <c r="C614" s="1"/>
      <c r="D614" s="1"/>
      <c r="E614" s="1"/>
      <c r="F614" s="1"/>
      <c r="G614" s="1"/>
      <c r="H614" s="1"/>
      <c r="I614" s="1"/>
      <c r="J614" s="1"/>
      <c r="K614" s="1"/>
      <c r="L614" s="1"/>
      <c r="M614" s="1"/>
      <c r="N614" s="1"/>
      <c r="O614" s="1"/>
      <c r="P614" s="1"/>
      <c r="Q614" s="1"/>
      <c r="R614" s="1"/>
    </row>
    <row r="615" spans="2:18" ht="15.75" customHeight="1">
      <c r="B615" s="1"/>
      <c r="C615" s="1"/>
      <c r="D615" s="1"/>
      <c r="E615" s="1"/>
      <c r="F615" s="1"/>
      <c r="G615" s="1"/>
      <c r="H615" s="1"/>
      <c r="I615" s="1"/>
      <c r="J615" s="1"/>
      <c r="K615" s="1"/>
      <c r="L615" s="1"/>
      <c r="M615" s="1"/>
      <c r="N615" s="1"/>
      <c r="O615" s="1"/>
      <c r="P615" s="1"/>
      <c r="Q615" s="1"/>
      <c r="R615" s="1"/>
    </row>
    <row r="616" spans="2:18" ht="15.75" customHeight="1">
      <c r="B616" s="1"/>
      <c r="C616" s="1"/>
      <c r="D616" s="1"/>
      <c r="E616" s="1"/>
      <c r="F616" s="1"/>
      <c r="G616" s="1"/>
      <c r="H616" s="1"/>
      <c r="I616" s="1"/>
      <c r="J616" s="1"/>
      <c r="K616" s="1"/>
      <c r="L616" s="1"/>
      <c r="M616" s="1"/>
      <c r="N616" s="1"/>
      <c r="O616" s="1"/>
      <c r="P616" s="1"/>
      <c r="Q616" s="1"/>
      <c r="R616" s="1"/>
    </row>
    <row r="617" spans="2:18" ht="15.75" customHeight="1">
      <c r="B617" s="1"/>
      <c r="C617" s="1"/>
      <c r="D617" s="1"/>
      <c r="E617" s="1"/>
      <c r="F617" s="1"/>
      <c r="G617" s="1"/>
      <c r="H617" s="1"/>
      <c r="I617" s="1"/>
      <c r="J617" s="1"/>
      <c r="K617" s="1"/>
      <c r="L617" s="1"/>
      <c r="M617" s="1"/>
      <c r="N617" s="1"/>
      <c r="O617" s="1"/>
      <c r="P617" s="1"/>
      <c r="Q617" s="1"/>
      <c r="R617" s="1"/>
    </row>
    <row r="618" spans="2:18" ht="15.75" customHeight="1">
      <c r="B618" s="1"/>
      <c r="C618" s="1"/>
      <c r="D618" s="1"/>
      <c r="E618" s="1"/>
      <c r="F618" s="1"/>
      <c r="G618" s="1"/>
      <c r="H618" s="1"/>
      <c r="I618" s="1"/>
      <c r="J618" s="1"/>
      <c r="K618" s="1"/>
      <c r="L618" s="1"/>
      <c r="M618" s="1"/>
      <c r="N618" s="1"/>
      <c r="O618" s="1"/>
      <c r="P618" s="1"/>
      <c r="Q618" s="1"/>
      <c r="R618" s="1"/>
    </row>
    <row r="619" spans="2:18" ht="15.75" customHeight="1">
      <c r="B619" s="1"/>
      <c r="C619" s="1"/>
      <c r="D619" s="1"/>
      <c r="E619" s="1"/>
      <c r="F619" s="1"/>
      <c r="G619" s="1"/>
      <c r="H619" s="1"/>
      <c r="I619" s="1"/>
      <c r="J619" s="1"/>
      <c r="K619" s="1"/>
      <c r="L619" s="1"/>
      <c r="M619" s="1"/>
      <c r="N619" s="1"/>
      <c r="O619" s="1"/>
      <c r="P619" s="1"/>
      <c r="Q619" s="1"/>
      <c r="R619" s="1"/>
    </row>
    <row r="620" spans="2:18" ht="15.75" customHeight="1">
      <c r="B620" s="1"/>
      <c r="C620" s="1"/>
      <c r="D620" s="1"/>
      <c r="E620" s="1"/>
      <c r="F620" s="1"/>
      <c r="G620" s="1"/>
      <c r="H620" s="1"/>
      <c r="I620" s="1"/>
      <c r="J620" s="1"/>
      <c r="K620" s="1"/>
      <c r="L620" s="1"/>
      <c r="M620" s="1"/>
      <c r="N620" s="1"/>
      <c r="O620" s="1"/>
      <c r="P620" s="1"/>
      <c r="Q620" s="1"/>
      <c r="R620" s="1"/>
    </row>
    <row r="621" spans="2:18" ht="15.75" customHeight="1">
      <c r="B621" s="1"/>
      <c r="C621" s="1"/>
      <c r="D621" s="1"/>
      <c r="E621" s="1"/>
      <c r="F621" s="1"/>
      <c r="G621" s="1"/>
      <c r="H621" s="1"/>
      <c r="I621" s="1"/>
      <c r="J621" s="1"/>
      <c r="K621" s="1"/>
      <c r="L621" s="1"/>
      <c r="M621" s="1"/>
      <c r="N621" s="1"/>
      <c r="O621" s="1"/>
      <c r="P621" s="1"/>
      <c r="Q621" s="1"/>
      <c r="R621" s="1"/>
    </row>
    <row r="622" spans="2:18" ht="15.75" customHeight="1">
      <c r="B622" s="1"/>
      <c r="C622" s="1"/>
      <c r="D622" s="1"/>
      <c r="E622" s="1"/>
      <c r="F622" s="1"/>
      <c r="G622" s="1"/>
      <c r="H622" s="1"/>
      <c r="I622" s="1"/>
      <c r="J622" s="1"/>
      <c r="K622" s="1"/>
      <c r="L622" s="1"/>
      <c r="M622" s="1"/>
      <c r="N622" s="1"/>
      <c r="O622" s="1"/>
      <c r="P622" s="1"/>
      <c r="Q622" s="1"/>
      <c r="R622" s="1"/>
    </row>
    <row r="623" spans="2:18" ht="15.75" customHeight="1">
      <c r="B623" s="1"/>
      <c r="C623" s="1"/>
      <c r="D623" s="1"/>
      <c r="E623" s="1"/>
      <c r="F623" s="1"/>
      <c r="G623" s="1"/>
      <c r="H623" s="1"/>
      <c r="I623" s="1"/>
      <c r="J623" s="1"/>
      <c r="K623" s="1"/>
      <c r="L623" s="1"/>
      <c r="M623" s="1"/>
      <c r="N623" s="1"/>
      <c r="O623" s="1"/>
      <c r="P623" s="1"/>
      <c r="Q623" s="1"/>
      <c r="R623" s="1"/>
    </row>
    <row r="624" spans="2:18" ht="15.75" customHeight="1">
      <c r="B624" s="1"/>
      <c r="C624" s="1"/>
      <c r="D624" s="1"/>
      <c r="E624" s="1"/>
      <c r="F624" s="1"/>
      <c r="G624" s="1"/>
      <c r="H624" s="1"/>
      <c r="I624" s="1"/>
      <c r="J624" s="1"/>
      <c r="K624" s="1"/>
      <c r="L624" s="1"/>
      <c r="M624" s="1"/>
      <c r="N624" s="1"/>
      <c r="O624" s="1"/>
      <c r="P624" s="1"/>
      <c r="Q624" s="1"/>
      <c r="R624" s="1"/>
    </row>
    <row r="625" spans="2:18" ht="15.75" customHeight="1">
      <c r="B625" s="1"/>
      <c r="C625" s="1"/>
      <c r="D625" s="1"/>
      <c r="E625" s="1"/>
      <c r="F625" s="1"/>
      <c r="G625" s="1"/>
      <c r="H625" s="1"/>
      <c r="I625" s="1"/>
      <c r="J625" s="1"/>
      <c r="K625" s="1"/>
      <c r="L625" s="1"/>
      <c r="M625" s="1"/>
      <c r="N625" s="1"/>
      <c r="O625" s="1"/>
      <c r="P625" s="1"/>
      <c r="Q625" s="1"/>
      <c r="R625" s="1"/>
    </row>
    <row r="626" spans="2:18" ht="15.75" customHeight="1">
      <c r="B626" s="1"/>
      <c r="C626" s="1"/>
      <c r="D626" s="1"/>
      <c r="E626" s="1"/>
      <c r="F626" s="1"/>
      <c r="G626" s="1"/>
      <c r="H626" s="1"/>
      <c r="I626" s="1"/>
      <c r="J626" s="1"/>
      <c r="K626" s="1"/>
      <c r="L626" s="1"/>
      <c r="M626" s="1"/>
      <c r="N626" s="1"/>
      <c r="O626" s="1"/>
      <c r="P626" s="1"/>
      <c r="Q626" s="1"/>
      <c r="R626" s="1"/>
    </row>
    <row r="627" spans="2:18" ht="15.75" customHeight="1">
      <c r="B627" s="1"/>
      <c r="C627" s="1"/>
      <c r="D627" s="1"/>
      <c r="E627" s="1"/>
      <c r="F627" s="1"/>
      <c r="G627" s="1"/>
      <c r="H627" s="1"/>
      <c r="I627" s="1"/>
      <c r="J627" s="1"/>
      <c r="K627" s="1"/>
      <c r="L627" s="1"/>
      <c r="M627" s="1"/>
      <c r="N627" s="1"/>
      <c r="O627" s="1"/>
      <c r="P627" s="1"/>
      <c r="Q627" s="1"/>
      <c r="R627" s="1"/>
    </row>
    <row r="628" spans="2:18" ht="15.75" customHeight="1">
      <c r="B628" s="1"/>
      <c r="C628" s="1"/>
      <c r="D628" s="1"/>
      <c r="E628" s="1"/>
      <c r="F628" s="1"/>
      <c r="G628" s="1"/>
      <c r="H628" s="1"/>
      <c r="I628" s="1"/>
      <c r="J628" s="1"/>
      <c r="K628" s="1"/>
      <c r="L628" s="1"/>
      <c r="M628" s="1"/>
      <c r="N628" s="1"/>
      <c r="O628" s="1"/>
      <c r="P628" s="1"/>
      <c r="Q628" s="1"/>
      <c r="R628" s="1"/>
    </row>
    <row r="629" spans="2:18" ht="15.75" customHeight="1">
      <c r="B629" s="1"/>
      <c r="C629" s="1"/>
      <c r="D629" s="1"/>
      <c r="E629" s="1"/>
      <c r="F629" s="1"/>
      <c r="G629" s="1"/>
      <c r="H629" s="1"/>
      <c r="I629" s="1"/>
      <c r="J629" s="1"/>
      <c r="K629" s="1"/>
      <c r="L629" s="1"/>
      <c r="M629" s="1"/>
      <c r="N629" s="1"/>
      <c r="O629" s="1"/>
      <c r="P629" s="1"/>
      <c r="Q629" s="1"/>
      <c r="R629" s="1"/>
    </row>
    <row r="630" spans="2:18" ht="15.75" customHeight="1">
      <c r="B630" s="1"/>
      <c r="C630" s="1"/>
      <c r="D630" s="1"/>
      <c r="E630" s="1"/>
      <c r="F630" s="1"/>
      <c r="G630" s="1"/>
      <c r="H630" s="1"/>
      <c r="I630" s="1"/>
      <c r="J630" s="1"/>
      <c r="K630" s="1"/>
      <c r="L630" s="1"/>
      <c r="M630" s="1"/>
      <c r="N630" s="1"/>
      <c r="O630" s="1"/>
      <c r="P630" s="1"/>
      <c r="Q630" s="1"/>
      <c r="R630" s="1"/>
    </row>
    <row r="631" spans="2:18" ht="15.75" customHeight="1">
      <c r="B631" s="1"/>
      <c r="C631" s="1"/>
      <c r="D631" s="1"/>
      <c r="E631" s="1"/>
      <c r="F631" s="1"/>
      <c r="G631" s="1"/>
      <c r="H631" s="1"/>
      <c r="I631" s="1"/>
      <c r="J631" s="1"/>
      <c r="K631" s="1"/>
      <c r="L631" s="1"/>
      <c r="M631" s="1"/>
      <c r="N631" s="1"/>
      <c r="O631" s="1"/>
      <c r="P631" s="1"/>
      <c r="Q631" s="1"/>
      <c r="R631" s="1"/>
    </row>
    <row r="632" spans="2:18" ht="15.75" customHeight="1">
      <c r="B632" s="1"/>
      <c r="C632" s="1"/>
      <c r="D632" s="1"/>
      <c r="E632" s="1"/>
      <c r="F632" s="1"/>
      <c r="G632" s="1"/>
      <c r="H632" s="1"/>
      <c r="I632" s="1"/>
      <c r="J632" s="1"/>
      <c r="K632" s="1"/>
      <c r="L632" s="1"/>
      <c r="M632" s="1"/>
      <c r="N632" s="1"/>
      <c r="O632" s="1"/>
      <c r="P632" s="1"/>
      <c r="Q632" s="1"/>
      <c r="R632" s="1"/>
    </row>
    <row r="633" spans="2:18" ht="15.75" customHeight="1">
      <c r="B633" s="1"/>
      <c r="C633" s="1"/>
      <c r="D633" s="1"/>
      <c r="E633" s="1"/>
      <c r="F633" s="1"/>
      <c r="G633" s="1"/>
      <c r="H633" s="1"/>
      <c r="I633" s="1"/>
      <c r="J633" s="1"/>
      <c r="K633" s="1"/>
      <c r="L633" s="1"/>
      <c r="M633" s="1"/>
      <c r="N633" s="1"/>
      <c r="O633" s="1"/>
      <c r="P633" s="1"/>
      <c r="Q633" s="1"/>
      <c r="R633" s="1"/>
    </row>
    <row r="634" spans="2:18" ht="15.75" customHeight="1">
      <c r="B634" s="1"/>
      <c r="C634" s="1"/>
      <c r="D634" s="1"/>
      <c r="E634" s="1"/>
      <c r="F634" s="1"/>
      <c r="G634" s="1"/>
      <c r="H634" s="1"/>
      <c r="I634" s="1"/>
      <c r="J634" s="1"/>
      <c r="K634" s="1"/>
      <c r="L634" s="1"/>
      <c r="M634" s="1"/>
      <c r="N634" s="1"/>
      <c r="O634" s="1"/>
      <c r="P634" s="1"/>
      <c r="Q634" s="1"/>
      <c r="R634" s="1"/>
    </row>
    <row r="635" spans="2:18" ht="15.75" customHeight="1">
      <c r="B635" s="1"/>
      <c r="C635" s="1"/>
      <c r="D635" s="1"/>
      <c r="E635" s="1"/>
      <c r="F635" s="1"/>
      <c r="G635" s="1"/>
      <c r="H635" s="1"/>
      <c r="I635" s="1"/>
      <c r="J635" s="1"/>
      <c r="K635" s="1"/>
      <c r="L635" s="1"/>
      <c r="M635" s="1"/>
      <c r="N635" s="1"/>
      <c r="O635" s="1"/>
      <c r="P635" s="1"/>
      <c r="Q635" s="1"/>
      <c r="R635" s="1"/>
    </row>
    <row r="636" spans="2:18" ht="15.75" customHeight="1">
      <c r="B636" s="1"/>
      <c r="C636" s="1"/>
      <c r="D636" s="1"/>
      <c r="E636" s="1"/>
      <c r="F636" s="1"/>
      <c r="G636" s="1"/>
      <c r="H636" s="1"/>
      <c r="I636" s="1"/>
      <c r="J636" s="1"/>
      <c r="K636" s="1"/>
      <c r="L636" s="1"/>
      <c r="M636" s="1"/>
      <c r="N636" s="1"/>
      <c r="O636" s="1"/>
      <c r="P636" s="1"/>
      <c r="Q636" s="1"/>
      <c r="R636" s="1"/>
    </row>
    <row r="637" spans="2:18" ht="15.75" customHeight="1">
      <c r="B637" s="1"/>
      <c r="C637" s="1"/>
      <c r="D637" s="1"/>
      <c r="E637" s="1"/>
      <c r="F637" s="1"/>
      <c r="G637" s="1"/>
      <c r="H637" s="1"/>
      <c r="I637" s="1"/>
      <c r="J637" s="1"/>
      <c r="K637" s="1"/>
      <c r="L637" s="1"/>
      <c r="M637" s="1"/>
      <c r="N637" s="1"/>
      <c r="O637" s="1"/>
      <c r="P637" s="1"/>
      <c r="Q637" s="1"/>
      <c r="R637" s="1"/>
    </row>
    <row r="638" spans="2:18" ht="15.75" customHeight="1">
      <c r="B638" s="1"/>
      <c r="C638" s="1"/>
      <c r="D638" s="1"/>
      <c r="E638" s="1"/>
      <c r="F638" s="1"/>
      <c r="G638" s="1"/>
      <c r="H638" s="1"/>
      <c r="I638" s="1"/>
      <c r="J638" s="1"/>
      <c r="K638" s="1"/>
      <c r="L638" s="1"/>
      <c r="M638" s="1"/>
      <c r="N638" s="1"/>
      <c r="O638" s="1"/>
      <c r="P638" s="1"/>
      <c r="Q638" s="1"/>
      <c r="R638" s="1"/>
    </row>
    <row r="639" spans="2:18" ht="15.75" customHeight="1">
      <c r="B639" s="1"/>
      <c r="C639" s="1"/>
      <c r="D639" s="1"/>
      <c r="E639" s="1"/>
      <c r="F639" s="1"/>
      <c r="G639" s="1"/>
      <c r="H639" s="1"/>
      <c r="I639" s="1"/>
      <c r="J639" s="1"/>
      <c r="K639" s="1"/>
      <c r="L639" s="1"/>
      <c r="M639" s="1"/>
      <c r="N639" s="1"/>
      <c r="O639" s="1"/>
      <c r="P639" s="1"/>
      <c r="Q639" s="1"/>
      <c r="R639" s="1"/>
    </row>
    <row r="640" spans="2:18" ht="15.75" customHeight="1">
      <c r="B640" s="1"/>
      <c r="C640" s="1"/>
      <c r="D640" s="1"/>
      <c r="E640" s="1"/>
      <c r="F640" s="1"/>
      <c r="G640" s="1"/>
      <c r="H640" s="1"/>
      <c r="I640" s="1"/>
      <c r="J640" s="1"/>
      <c r="K640" s="1"/>
      <c r="L640" s="1"/>
      <c r="M640" s="1"/>
      <c r="N640" s="1"/>
      <c r="O640" s="1"/>
      <c r="P640" s="1"/>
      <c r="Q640" s="1"/>
      <c r="R640" s="1"/>
    </row>
    <row r="641" spans="2:18" ht="15.75" customHeight="1">
      <c r="B641" s="1"/>
      <c r="C641" s="1"/>
      <c r="D641" s="1"/>
      <c r="E641" s="1"/>
      <c r="F641" s="1"/>
      <c r="G641" s="1"/>
      <c r="H641" s="1"/>
      <c r="I641" s="1"/>
      <c r="J641" s="1"/>
      <c r="K641" s="1"/>
      <c r="L641" s="1"/>
      <c r="M641" s="1"/>
      <c r="N641" s="1"/>
      <c r="O641" s="1"/>
      <c r="P641" s="1"/>
      <c r="Q641" s="1"/>
      <c r="R641" s="1"/>
    </row>
    <row r="642" spans="2:18" ht="15.75" customHeight="1">
      <c r="B642" s="1"/>
      <c r="C642" s="1"/>
      <c r="D642" s="1"/>
      <c r="E642" s="1"/>
      <c r="F642" s="1"/>
      <c r="G642" s="1"/>
      <c r="H642" s="1"/>
      <c r="I642" s="1"/>
      <c r="J642" s="1"/>
      <c r="K642" s="1"/>
      <c r="L642" s="1"/>
      <c r="M642" s="1"/>
      <c r="N642" s="1"/>
      <c r="O642" s="1"/>
      <c r="P642" s="1"/>
      <c r="Q642" s="1"/>
      <c r="R642" s="1"/>
    </row>
    <row r="643" spans="2:18" ht="15.75" customHeight="1">
      <c r="B643" s="1"/>
      <c r="C643" s="1"/>
      <c r="D643" s="1"/>
      <c r="E643" s="1"/>
      <c r="F643" s="1"/>
      <c r="G643" s="1"/>
      <c r="H643" s="1"/>
      <c r="I643" s="1"/>
      <c r="J643" s="1"/>
      <c r="K643" s="1"/>
      <c r="L643" s="1"/>
      <c r="M643" s="1"/>
      <c r="N643" s="1"/>
      <c r="O643" s="1"/>
      <c r="P643" s="1"/>
      <c r="Q643" s="1"/>
      <c r="R643" s="1"/>
    </row>
    <row r="644" spans="2:18" ht="15.75" customHeight="1">
      <c r="B644" s="1"/>
      <c r="C644" s="1"/>
      <c r="D644" s="1"/>
      <c r="E644" s="1"/>
      <c r="F644" s="1"/>
      <c r="G644" s="1"/>
      <c r="H644" s="1"/>
      <c r="I644" s="1"/>
      <c r="J644" s="1"/>
      <c r="K644" s="1"/>
      <c r="L644" s="1"/>
      <c r="M644" s="1"/>
      <c r="N644" s="1"/>
      <c r="O644" s="1"/>
      <c r="P644" s="1"/>
      <c r="Q644" s="1"/>
      <c r="R644" s="1"/>
    </row>
    <row r="645" spans="2:18" ht="15.75" customHeight="1">
      <c r="B645" s="1"/>
      <c r="C645" s="1"/>
      <c r="D645" s="1"/>
      <c r="E645" s="1"/>
      <c r="F645" s="1"/>
      <c r="G645" s="1"/>
      <c r="H645" s="1"/>
      <c r="I645" s="1"/>
      <c r="J645" s="1"/>
      <c r="K645" s="1"/>
      <c r="L645" s="1"/>
      <c r="M645" s="1"/>
      <c r="N645" s="1"/>
      <c r="O645" s="1"/>
      <c r="P645" s="1"/>
      <c r="Q645" s="1"/>
      <c r="R645" s="1"/>
    </row>
    <row r="646" spans="2:18" ht="15.75" customHeight="1">
      <c r="B646" s="1"/>
      <c r="C646" s="1"/>
      <c r="D646" s="1"/>
      <c r="E646" s="1"/>
      <c r="F646" s="1"/>
      <c r="G646" s="1"/>
      <c r="H646" s="1"/>
      <c r="I646" s="1"/>
      <c r="J646" s="1"/>
      <c r="K646" s="1"/>
      <c r="L646" s="1"/>
      <c r="M646" s="1"/>
      <c r="N646" s="1"/>
      <c r="O646" s="1"/>
      <c r="P646" s="1"/>
      <c r="Q646" s="1"/>
      <c r="R646" s="1"/>
    </row>
    <row r="647" spans="2:18" ht="15.75" customHeight="1">
      <c r="B647" s="1"/>
      <c r="C647" s="1"/>
      <c r="D647" s="1"/>
      <c r="E647" s="1"/>
      <c r="F647" s="1"/>
      <c r="G647" s="1"/>
      <c r="H647" s="1"/>
      <c r="I647" s="1"/>
      <c r="J647" s="1"/>
      <c r="K647" s="1"/>
      <c r="L647" s="1"/>
      <c r="M647" s="1"/>
      <c r="N647" s="1"/>
      <c r="O647" s="1"/>
      <c r="P647" s="1"/>
      <c r="Q647" s="1"/>
      <c r="R647" s="1"/>
    </row>
    <row r="648" spans="2:18" ht="15.75" customHeight="1">
      <c r="B648" s="1"/>
      <c r="C648" s="1"/>
      <c r="D648" s="1"/>
      <c r="E648" s="1"/>
      <c r="F648" s="1"/>
      <c r="G648" s="1"/>
      <c r="H648" s="1"/>
      <c r="I648" s="1"/>
      <c r="J648" s="1"/>
      <c r="K648" s="1"/>
      <c r="L648" s="1"/>
      <c r="M648" s="1"/>
      <c r="N648" s="1"/>
      <c r="O648" s="1"/>
      <c r="P648" s="1"/>
      <c r="Q648" s="1"/>
      <c r="R648" s="1"/>
    </row>
    <row r="649" spans="2:18" ht="15.75" customHeight="1">
      <c r="B649" s="1"/>
      <c r="C649" s="1"/>
      <c r="D649" s="1"/>
      <c r="E649" s="1"/>
      <c r="F649" s="1"/>
      <c r="G649" s="1"/>
      <c r="H649" s="1"/>
      <c r="I649" s="1"/>
      <c r="J649" s="1"/>
      <c r="K649" s="1"/>
      <c r="L649" s="1"/>
      <c r="M649" s="1"/>
      <c r="N649" s="1"/>
      <c r="O649" s="1"/>
      <c r="P649" s="1"/>
      <c r="Q649" s="1"/>
      <c r="R649" s="1"/>
    </row>
    <row r="650" spans="2:18" ht="15.75" customHeight="1">
      <c r="B650" s="1"/>
      <c r="C650" s="1"/>
      <c r="D650" s="1"/>
      <c r="E650" s="1"/>
      <c r="F650" s="1"/>
      <c r="G650" s="1"/>
      <c r="H650" s="1"/>
      <c r="I650" s="1"/>
      <c r="J650" s="1"/>
      <c r="K650" s="1"/>
      <c r="L650" s="1"/>
      <c r="M650" s="1"/>
      <c r="N650" s="1"/>
      <c r="O650" s="1"/>
      <c r="P650" s="1"/>
      <c r="Q650" s="1"/>
      <c r="R650" s="1"/>
    </row>
    <row r="651" spans="2:18" ht="15.75" customHeight="1">
      <c r="B651" s="1"/>
      <c r="C651" s="1"/>
      <c r="D651" s="1"/>
      <c r="E651" s="1"/>
      <c r="F651" s="1"/>
      <c r="G651" s="1"/>
      <c r="H651" s="1"/>
      <c r="I651" s="1"/>
      <c r="J651" s="1"/>
      <c r="K651" s="1"/>
      <c r="L651" s="1"/>
      <c r="M651" s="1"/>
      <c r="N651" s="1"/>
      <c r="O651" s="1"/>
      <c r="P651" s="1"/>
      <c r="Q651" s="1"/>
      <c r="R651" s="1"/>
    </row>
    <row r="652" spans="2:18" ht="15.75" customHeight="1">
      <c r="B652" s="1"/>
      <c r="C652" s="1"/>
      <c r="D652" s="1"/>
      <c r="E652" s="1"/>
      <c r="F652" s="1"/>
      <c r="G652" s="1"/>
      <c r="H652" s="1"/>
      <c r="I652" s="1"/>
      <c r="J652" s="1"/>
      <c r="K652" s="1"/>
      <c r="L652" s="1"/>
      <c r="M652" s="1"/>
      <c r="N652" s="1"/>
      <c r="O652" s="1"/>
      <c r="P652" s="1"/>
      <c r="Q652" s="1"/>
      <c r="R652" s="1"/>
    </row>
    <row r="653" spans="2:18" ht="15.75" customHeight="1">
      <c r="B653" s="1"/>
      <c r="C653" s="1"/>
      <c r="D653" s="1"/>
      <c r="E653" s="1"/>
      <c r="F653" s="1"/>
      <c r="G653" s="1"/>
      <c r="H653" s="1"/>
      <c r="I653" s="1"/>
      <c r="J653" s="1"/>
      <c r="K653" s="1"/>
      <c r="L653" s="1"/>
      <c r="M653" s="1"/>
      <c r="N653" s="1"/>
      <c r="O653" s="1"/>
      <c r="P653" s="1"/>
      <c r="Q653" s="1"/>
      <c r="R653" s="1"/>
    </row>
    <row r="654" spans="2:18" ht="15.75" customHeight="1">
      <c r="B654" s="1"/>
      <c r="C654" s="1"/>
      <c r="D654" s="1"/>
      <c r="E654" s="1"/>
      <c r="F654" s="1"/>
      <c r="G654" s="1"/>
      <c r="H654" s="1"/>
      <c r="I654" s="1"/>
      <c r="J654" s="1"/>
      <c r="K654" s="1"/>
      <c r="L654" s="1"/>
      <c r="M654" s="1"/>
      <c r="N654" s="1"/>
      <c r="O654" s="1"/>
      <c r="P654" s="1"/>
      <c r="Q654" s="1"/>
      <c r="R654" s="1"/>
    </row>
    <row r="655" spans="2:18" ht="15.75" customHeight="1">
      <c r="B655" s="1"/>
      <c r="C655" s="1"/>
      <c r="D655" s="1"/>
      <c r="E655" s="1"/>
      <c r="F655" s="1"/>
      <c r="G655" s="1"/>
      <c r="H655" s="1"/>
      <c r="I655" s="1"/>
      <c r="J655" s="1"/>
      <c r="K655" s="1"/>
      <c r="L655" s="1"/>
      <c r="M655" s="1"/>
      <c r="N655" s="1"/>
      <c r="O655" s="1"/>
      <c r="P655" s="1"/>
      <c r="Q655" s="1"/>
      <c r="R655" s="1"/>
    </row>
    <row r="656" spans="2:18" ht="15.75" customHeight="1">
      <c r="B656" s="1"/>
      <c r="C656" s="1"/>
      <c r="D656" s="1"/>
      <c r="E656" s="1"/>
      <c r="F656" s="1"/>
      <c r="G656" s="1"/>
      <c r="H656" s="1"/>
      <c r="I656" s="1"/>
      <c r="J656" s="1"/>
      <c r="K656" s="1"/>
      <c r="L656" s="1"/>
      <c r="M656" s="1"/>
      <c r="N656" s="1"/>
      <c r="O656" s="1"/>
      <c r="P656" s="1"/>
      <c r="Q656" s="1"/>
      <c r="R656" s="1"/>
    </row>
    <row r="657" spans="2:18" ht="15.75" customHeight="1">
      <c r="B657" s="1"/>
      <c r="C657" s="1"/>
      <c r="D657" s="1"/>
      <c r="E657" s="1"/>
      <c r="F657" s="1"/>
      <c r="G657" s="1"/>
      <c r="H657" s="1"/>
      <c r="I657" s="1"/>
      <c r="J657" s="1"/>
      <c r="K657" s="1"/>
      <c r="L657" s="1"/>
      <c r="M657" s="1"/>
      <c r="N657" s="1"/>
      <c r="O657" s="1"/>
      <c r="P657" s="1"/>
      <c r="Q657" s="1"/>
      <c r="R657" s="1"/>
    </row>
    <row r="658" spans="2:18" ht="15.75" customHeight="1">
      <c r="B658" s="1"/>
      <c r="C658" s="1"/>
      <c r="D658" s="1"/>
      <c r="E658" s="1"/>
      <c r="F658" s="1"/>
      <c r="G658" s="1"/>
      <c r="H658" s="1"/>
      <c r="I658" s="1"/>
      <c r="J658" s="1"/>
      <c r="K658" s="1"/>
      <c r="L658" s="1"/>
      <c r="M658" s="1"/>
      <c r="N658" s="1"/>
      <c r="O658" s="1"/>
      <c r="P658" s="1"/>
      <c r="Q658" s="1"/>
      <c r="R658" s="1"/>
    </row>
    <row r="659" spans="2:18" ht="15.75" customHeight="1">
      <c r="B659" s="1"/>
      <c r="C659" s="1"/>
      <c r="D659" s="1"/>
      <c r="E659" s="1"/>
      <c r="F659" s="1"/>
      <c r="G659" s="1"/>
      <c r="H659" s="1"/>
      <c r="I659" s="1"/>
      <c r="J659" s="1"/>
      <c r="K659" s="1"/>
      <c r="L659" s="1"/>
      <c r="M659" s="1"/>
      <c r="N659" s="1"/>
      <c r="O659" s="1"/>
      <c r="P659" s="1"/>
      <c r="Q659" s="1"/>
      <c r="R659" s="1"/>
    </row>
    <row r="660" spans="2:18" ht="15.75" customHeight="1">
      <c r="B660" s="1"/>
      <c r="C660" s="1"/>
      <c r="D660" s="1"/>
      <c r="E660" s="1"/>
      <c r="F660" s="1"/>
      <c r="G660" s="1"/>
      <c r="H660" s="1"/>
      <c r="I660" s="1"/>
      <c r="J660" s="1"/>
      <c r="K660" s="1"/>
      <c r="L660" s="1"/>
      <c r="M660" s="1"/>
      <c r="N660" s="1"/>
      <c r="O660" s="1"/>
      <c r="P660" s="1"/>
      <c r="Q660" s="1"/>
      <c r="R660" s="1"/>
    </row>
    <row r="661" spans="2:18" ht="15.75" customHeight="1">
      <c r="B661" s="1"/>
      <c r="C661" s="1"/>
      <c r="D661" s="1"/>
      <c r="E661" s="1"/>
      <c r="F661" s="1"/>
      <c r="G661" s="1"/>
      <c r="H661" s="1"/>
      <c r="I661" s="1"/>
      <c r="J661" s="1"/>
      <c r="K661" s="1"/>
      <c r="L661" s="1"/>
      <c r="M661" s="1"/>
      <c r="N661" s="1"/>
      <c r="O661" s="1"/>
      <c r="P661" s="1"/>
      <c r="Q661" s="1"/>
      <c r="R661" s="1"/>
    </row>
    <row r="662" spans="2:18" ht="15.75" customHeight="1">
      <c r="B662" s="1"/>
      <c r="C662" s="1"/>
      <c r="D662" s="1"/>
      <c r="E662" s="1"/>
      <c r="F662" s="1"/>
      <c r="G662" s="1"/>
      <c r="H662" s="1"/>
      <c r="I662" s="1"/>
      <c r="J662" s="1"/>
      <c r="K662" s="1"/>
      <c r="L662" s="1"/>
      <c r="M662" s="1"/>
      <c r="N662" s="1"/>
      <c r="O662" s="1"/>
      <c r="P662" s="1"/>
      <c r="Q662" s="1"/>
      <c r="R662" s="1"/>
    </row>
    <row r="663" spans="2:18" ht="15.75" customHeight="1">
      <c r="B663" s="1"/>
      <c r="C663" s="1"/>
      <c r="D663" s="1"/>
      <c r="E663" s="1"/>
      <c r="F663" s="1"/>
      <c r="G663" s="1"/>
      <c r="H663" s="1"/>
      <c r="I663" s="1"/>
      <c r="J663" s="1"/>
      <c r="K663" s="1"/>
      <c r="L663" s="1"/>
      <c r="M663" s="1"/>
      <c r="N663" s="1"/>
      <c r="O663" s="1"/>
      <c r="P663" s="1"/>
      <c r="Q663" s="1"/>
      <c r="R663" s="1"/>
    </row>
    <row r="664" spans="2:18" ht="15.75" customHeight="1">
      <c r="B664" s="1"/>
      <c r="C664" s="1"/>
      <c r="D664" s="1"/>
      <c r="E664" s="1"/>
      <c r="F664" s="1"/>
      <c r="G664" s="1"/>
      <c r="H664" s="1"/>
      <c r="I664" s="1"/>
      <c r="J664" s="1"/>
      <c r="K664" s="1"/>
      <c r="L664" s="1"/>
      <c r="M664" s="1"/>
      <c r="N664" s="1"/>
      <c r="O664" s="1"/>
      <c r="P664" s="1"/>
      <c r="Q664" s="1"/>
      <c r="R664" s="1"/>
    </row>
    <row r="665" spans="2:18" ht="15.75" customHeight="1">
      <c r="B665" s="1"/>
      <c r="C665" s="1"/>
      <c r="D665" s="1"/>
      <c r="E665" s="1"/>
      <c r="F665" s="1"/>
      <c r="G665" s="1"/>
      <c r="H665" s="1"/>
      <c r="I665" s="1"/>
      <c r="J665" s="1"/>
      <c r="K665" s="1"/>
      <c r="L665" s="1"/>
      <c r="M665" s="1"/>
      <c r="N665" s="1"/>
      <c r="O665" s="1"/>
      <c r="P665" s="1"/>
      <c r="Q665" s="1"/>
      <c r="R665" s="1"/>
    </row>
    <row r="666" spans="2:18" ht="15.75" customHeight="1">
      <c r="B666" s="1"/>
      <c r="C666" s="1"/>
      <c r="D666" s="1"/>
      <c r="E666" s="1"/>
      <c r="F666" s="1"/>
      <c r="G666" s="1"/>
      <c r="H666" s="1"/>
      <c r="I666" s="1"/>
      <c r="J666" s="1"/>
      <c r="K666" s="1"/>
      <c r="L666" s="1"/>
      <c r="M666" s="1"/>
      <c r="N666" s="1"/>
      <c r="O666" s="1"/>
      <c r="P666" s="1"/>
      <c r="Q666" s="1"/>
      <c r="R666" s="1"/>
    </row>
    <row r="667" spans="2:18" ht="15.75" customHeight="1">
      <c r="B667" s="1"/>
      <c r="C667" s="1"/>
      <c r="D667" s="1"/>
      <c r="E667" s="1"/>
      <c r="F667" s="1"/>
      <c r="G667" s="1"/>
      <c r="H667" s="1"/>
      <c r="I667" s="1"/>
      <c r="J667" s="1"/>
      <c r="K667" s="1"/>
      <c r="L667" s="1"/>
      <c r="M667" s="1"/>
      <c r="N667" s="1"/>
      <c r="O667" s="1"/>
      <c r="P667" s="1"/>
      <c r="Q667" s="1"/>
      <c r="R667" s="1"/>
    </row>
    <row r="668" spans="2:18" ht="15.75" customHeight="1">
      <c r="B668" s="1"/>
      <c r="C668" s="1"/>
      <c r="D668" s="1"/>
      <c r="E668" s="1"/>
      <c r="F668" s="1"/>
      <c r="G668" s="1"/>
      <c r="H668" s="1"/>
      <c r="I668" s="1"/>
      <c r="J668" s="1"/>
      <c r="K668" s="1"/>
      <c r="L668" s="1"/>
      <c r="M668" s="1"/>
      <c r="N668" s="1"/>
      <c r="O668" s="1"/>
      <c r="P668" s="1"/>
      <c r="Q668" s="1"/>
      <c r="R668" s="1"/>
    </row>
    <row r="669" spans="2:18" ht="15.75" customHeight="1">
      <c r="B669" s="1"/>
      <c r="C669" s="1"/>
      <c r="D669" s="1"/>
      <c r="E669" s="1"/>
      <c r="F669" s="1"/>
      <c r="G669" s="1"/>
      <c r="H669" s="1"/>
      <c r="I669" s="1"/>
      <c r="J669" s="1"/>
      <c r="K669" s="1"/>
      <c r="L669" s="1"/>
      <c r="M669" s="1"/>
      <c r="N669" s="1"/>
      <c r="O669" s="1"/>
      <c r="P669" s="1"/>
      <c r="Q669" s="1"/>
      <c r="R669" s="1"/>
    </row>
    <row r="670" spans="2:18" ht="15.75" customHeight="1">
      <c r="B670" s="1"/>
      <c r="C670" s="1"/>
      <c r="D670" s="1"/>
      <c r="E670" s="1"/>
      <c r="F670" s="1"/>
      <c r="G670" s="1"/>
      <c r="H670" s="1"/>
      <c r="I670" s="1"/>
      <c r="J670" s="1"/>
      <c r="K670" s="1"/>
      <c r="L670" s="1"/>
      <c r="M670" s="1"/>
      <c r="N670" s="1"/>
      <c r="O670" s="1"/>
      <c r="P670" s="1"/>
      <c r="Q670" s="1"/>
      <c r="R670" s="1"/>
    </row>
    <row r="671" spans="2:18" ht="15.75" customHeight="1">
      <c r="B671" s="1"/>
      <c r="C671" s="1"/>
      <c r="D671" s="1"/>
      <c r="E671" s="1"/>
      <c r="F671" s="1"/>
      <c r="G671" s="1"/>
      <c r="H671" s="1"/>
      <c r="I671" s="1"/>
      <c r="J671" s="1"/>
      <c r="K671" s="1"/>
      <c r="L671" s="1"/>
      <c r="M671" s="1"/>
      <c r="N671" s="1"/>
      <c r="O671" s="1"/>
      <c r="P671" s="1"/>
      <c r="Q671" s="1"/>
      <c r="R671" s="1"/>
    </row>
    <row r="672" spans="2:18" ht="15.75" customHeight="1">
      <c r="B672" s="1"/>
      <c r="C672" s="1"/>
      <c r="D672" s="1"/>
      <c r="E672" s="1"/>
      <c r="F672" s="1"/>
      <c r="G672" s="1"/>
      <c r="H672" s="1"/>
      <c r="I672" s="1"/>
      <c r="J672" s="1"/>
      <c r="K672" s="1"/>
      <c r="L672" s="1"/>
      <c r="M672" s="1"/>
      <c r="N672" s="1"/>
      <c r="O672" s="1"/>
      <c r="P672" s="1"/>
      <c r="Q672" s="1"/>
      <c r="R672" s="1"/>
    </row>
    <row r="673" spans="2:18" ht="15.75" customHeight="1">
      <c r="B673" s="1"/>
      <c r="C673" s="1"/>
      <c r="D673" s="1"/>
      <c r="E673" s="1"/>
      <c r="F673" s="1"/>
      <c r="G673" s="1"/>
      <c r="H673" s="1"/>
      <c r="I673" s="1"/>
      <c r="J673" s="1"/>
      <c r="K673" s="1"/>
      <c r="L673" s="1"/>
      <c r="M673" s="1"/>
      <c r="N673" s="1"/>
      <c r="O673" s="1"/>
      <c r="P673" s="1"/>
      <c r="Q673" s="1"/>
      <c r="R673" s="1"/>
    </row>
    <row r="674" spans="2:18" ht="15.75" customHeight="1">
      <c r="B674" s="1"/>
      <c r="C674" s="1"/>
      <c r="D674" s="1"/>
      <c r="E674" s="1"/>
      <c r="F674" s="1"/>
      <c r="G674" s="1"/>
      <c r="H674" s="1"/>
      <c r="I674" s="1"/>
      <c r="J674" s="1"/>
      <c r="K674" s="1"/>
      <c r="L674" s="1"/>
      <c r="M674" s="1"/>
      <c r="N674" s="1"/>
      <c r="O674" s="1"/>
      <c r="P674" s="1"/>
      <c r="Q674" s="1"/>
      <c r="R674" s="1"/>
    </row>
    <row r="675" spans="2:18" ht="15.75" customHeight="1">
      <c r="B675" s="1"/>
      <c r="C675" s="1"/>
      <c r="D675" s="1"/>
      <c r="E675" s="1"/>
      <c r="F675" s="1"/>
      <c r="G675" s="1"/>
      <c r="H675" s="1"/>
      <c r="I675" s="1"/>
      <c r="J675" s="1"/>
      <c r="K675" s="1"/>
      <c r="L675" s="1"/>
      <c r="M675" s="1"/>
      <c r="N675" s="1"/>
      <c r="O675" s="1"/>
      <c r="P675" s="1"/>
      <c r="Q675" s="1"/>
      <c r="R675" s="1"/>
    </row>
    <row r="676" spans="2:18" ht="15.75" customHeight="1">
      <c r="B676" s="1"/>
      <c r="C676" s="1"/>
      <c r="D676" s="1"/>
      <c r="E676" s="1"/>
      <c r="F676" s="1"/>
      <c r="G676" s="1"/>
      <c r="H676" s="1"/>
      <c r="I676" s="1"/>
      <c r="J676" s="1"/>
      <c r="K676" s="1"/>
      <c r="L676" s="1"/>
      <c r="M676" s="1"/>
      <c r="N676" s="1"/>
      <c r="O676" s="1"/>
      <c r="P676" s="1"/>
      <c r="Q676" s="1"/>
      <c r="R676" s="1"/>
    </row>
    <row r="677" spans="2:18" ht="15.75" customHeight="1">
      <c r="B677" s="1"/>
      <c r="C677" s="1"/>
      <c r="D677" s="1"/>
      <c r="E677" s="1"/>
      <c r="F677" s="1"/>
      <c r="G677" s="1"/>
      <c r="H677" s="1"/>
      <c r="I677" s="1"/>
      <c r="J677" s="1"/>
      <c r="K677" s="1"/>
      <c r="L677" s="1"/>
      <c r="M677" s="1"/>
      <c r="N677" s="1"/>
      <c r="O677" s="1"/>
      <c r="P677" s="1"/>
      <c r="Q677" s="1"/>
      <c r="R677" s="1"/>
    </row>
    <row r="678" spans="2:18" ht="15.75" customHeight="1">
      <c r="B678" s="1"/>
      <c r="C678" s="1"/>
      <c r="D678" s="1"/>
      <c r="E678" s="1"/>
      <c r="F678" s="1"/>
      <c r="G678" s="1"/>
      <c r="H678" s="1"/>
      <c r="I678" s="1"/>
      <c r="J678" s="1"/>
      <c r="K678" s="1"/>
      <c r="L678" s="1"/>
      <c r="M678" s="1"/>
      <c r="N678" s="1"/>
      <c r="O678" s="1"/>
      <c r="P678" s="1"/>
      <c r="Q678" s="1"/>
      <c r="R678" s="1"/>
    </row>
    <row r="679" spans="2:18" ht="15.75" customHeight="1">
      <c r="B679" s="1"/>
      <c r="C679" s="1"/>
      <c r="D679" s="1"/>
      <c r="E679" s="1"/>
      <c r="F679" s="1"/>
      <c r="G679" s="1"/>
      <c r="H679" s="1"/>
      <c r="I679" s="1"/>
      <c r="J679" s="1"/>
      <c r="K679" s="1"/>
      <c r="L679" s="1"/>
      <c r="M679" s="1"/>
      <c r="N679" s="1"/>
      <c r="O679" s="1"/>
      <c r="P679" s="1"/>
      <c r="Q679" s="1"/>
      <c r="R679" s="1"/>
    </row>
    <row r="680" spans="2:18" ht="15.75" customHeight="1">
      <c r="B680" s="1"/>
      <c r="C680" s="1"/>
      <c r="D680" s="1"/>
      <c r="E680" s="1"/>
      <c r="F680" s="1"/>
      <c r="G680" s="1"/>
      <c r="H680" s="1"/>
      <c r="I680" s="1"/>
      <c r="J680" s="1"/>
      <c r="K680" s="1"/>
      <c r="L680" s="1"/>
      <c r="M680" s="1"/>
      <c r="N680" s="1"/>
      <c r="O680" s="1"/>
      <c r="P680" s="1"/>
      <c r="Q680" s="1"/>
      <c r="R680" s="1"/>
    </row>
    <row r="681" spans="2:18" ht="15.75" customHeight="1">
      <c r="B681" s="1"/>
      <c r="C681" s="1"/>
      <c r="D681" s="1"/>
      <c r="E681" s="1"/>
      <c r="F681" s="1"/>
      <c r="G681" s="1"/>
      <c r="H681" s="1"/>
      <c r="I681" s="1"/>
      <c r="J681" s="1"/>
      <c r="K681" s="1"/>
      <c r="L681" s="1"/>
      <c r="M681" s="1"/>
      <c r="N681" s="1"/>
      <c r="O681" s="1"/>
      <c r="P681" s="1"/>
      <c r="Q681" s="1"/>
      <c r="R681" s="1"/>
    </row>
    <row r="682" spans="2:18" ht="15.75" customHeight="1">
      <c r="B682" s="1"/>
      <c r="C682" s="1"/>
      <c r="D682" s="1"/>
      <c r="E682" s="1"/>
      <c r="F682" s="1"/>
      <c r="G682" s="1"/>
      <c r="H682" s="1"/>
      <c r="I682" s="1"/>
      <c r="J682" s="1"/>
      <c r="K682" s="1"/>
      <c r="L682" s="1"/>
      <c r="M682" s="1"/>
      <c r="N682" s="1"/>
      <c r="O682" s="1"/>
      <c r="P682" s="1"/>
      <c r="Q682" s="1"/>
      <c r="R682" s="1"/>
    </row>
    <row r="683" spans="2:18" ht="15.75" customHeight="1">
      <c r="B683" s="1"/>
      <c r="C683" s="1"/>
      <c r="D683" s="1"/>
      <c r="E683" s="1"/>
      <c r="F683" s="1"/>
      <c r="G683" s="1"/>
      <c r="H683" s="1"/>
      <c r="I683" s="1"/>
      <c r="J683" s="1"/>
      <c r="K683" s="1"/>
      <c r="L683" s="1"/>
      <c r="M683" s="1"/>
      <c r="N683" s="1"/>
      <c r="O683" s="1"/>
      <c r="P683" s="1"/>
      <c r="Q683" s="1"/>
      <c r="R683" s="1"/>
    </row>
    <row r="684" spans="2:18" ht="15.75" customHeight="1">
      <c r="B684" s="1"/>
      <c r="C684" s="1"/>
      <c r="D684" s="1"/>
      <c r="E684" s="1"/>
      <c r="F684" s="1"/>
      <c r="G684" s="1"/>
      <c r="H684" s="1"/>
      <c r="I684" s="1"/>
      <c r="J684" s="1"/>
      <c r="K684" s="1"/>
      <c r="L684" s="1"/>
      <c r="M684" s="1"/>
      <c r="N684" s="1"/>
      <c r="O684" s="1"/>
      <c r="P684" s="1"/>
      <c r="Q684" s="1"/>
      <c r="R684" s="1"/>
    </row>
    <row r="685" spans="2:18" ht="15.75" customHeight="1">
      <c r="B685" s="1"/>
      <c r="C685" s="1"/>
      <c r="D685" s="1"/>
      <c r="E685" s="1"/>
      <c r="F685" s="1"/>
      <c r="G685" s="1"/>
      <c r="H685" s="1"/>
      <c r="I685" s="1"/>
      <c r="J685" s="1"/>
      <c r="K685" s="1"/>
      <c r="L685" s="1"/>
      <c r="M685" s="1"/>
      <c r="N685" s="1"/>
      <c r="O685" s="1"/>
      <c r="P685" s="1"/>
      <c r="Q685" s="1"/>
      <c r="R685" s="1"/>
    </row>
    <row r="686" spans="2:18" ht="15.75" customHeight="1">
      <c r="B686" s="1"/>
      <c r="C686" s="1"/>
      <c r="D686" s="1"/>
      <c r="E686" s="1"/>
      <c r="F686" s="1"/>
      <c r="G686" s="1"/>
      <c r="H686" s="1"/>
      <c r="I686" s="1"/>
      <c r="J686" s="1"/>
      <c r="K686" s="1"/>
      <c r="L686" s="1"/>
      <c r="M686" s="1"/>
      <c r="N686" s="1"/>
      <c r="O686" s="1"/>
      <c r="P686" s="1"/>
      <c r="Q686" s="1"/>
      <c r="R686" s="1"/>
    </row>
    <row r="687" spans="2:18" ht="15.75" customHeight="1">
      <c r="B687" s="1"/>
      <c r="C687" s="1"/>
      <c r="D687" s="1"/>
      <c r="E687" s="1"/>
      <c r="F687" s="1"/>
      <c r="G687" s="1"/>
      <c r="H687" s="1"/>
      <c r="I687" s="1"/>
      <c r="J687" s="1"/>
      <c r="K687" s="1"/>
      <c r="L687" s="1"/>
      <c r="M687" s="1"/>
      <c r="N687" s="1"/>
      <c r="O687" s="1"/>
      <c r="P687" s="1"/>
      <c r="Q687" s="1"/>
      <c r="R687" s="1"/>
    </row>
    <row r="688" spans="2:18" ht="15.75" customHeight="1">
      <c r="B688" s="1"/>
      <c r="C688" s="1"/>
      <c r="D688" s="1"/>
      <c r="E688" s="1"/>
      <c r="F688" s="1"/>
      <c r="G688" s="1"/>
      <c r="H688" s="1"/>
      <c r="I688" s="1"/>
      <c r="J688" s="1"/>
      <c r="K688" s="1"/>
      <c r="L688" s="1"/>
      <c r="M688" s="1"/>
      <c r="N688" s="1"/>
      <c r="O688" s="1"/>
      <c r="P688" s="1"/>
      <c r="Q688" s="1"/>
      <c r="R688" s="1"/>
    </row>
    <row r="689" spans="2:18" ht="15.75" customHeight="1">
      <c r="B689" s="1"/>
      <c r="C689" s="1"/>
      <c r="D689" s="1"/>
      <c r="E689" s="1"/>
      <c r="F689" s="1"/>
      <c r="G689" s="1"/>
      <c r="H689" s="1"/>
      <c r="I689" s="1"/>
      <c r="J689" s="1"/>
      <c r="K689" s="1"/>
      <c r="L689" s="1"/>
      <c r="M689" s="1"/>
      <c r="N689" s="1"/>
      <c r="O689" s="1"/>
      <c r="P689" s="1"/>
      <c r="Q689" s="1"/>
      <c r="R689" s="1"/>
    </row>
    <row r="690" spans="2:18" ht="15.75" customHeight="1">
      <c r="B690" s="1"/>
      <c r="C690" s="1"/>
      <c r="D690" s="1"/>
      <c r="E690" s="1"/>
      <c r="F690" s="1"/>
      <c r="G690" s="1"/>
      <c r="H690" s="1"/>
      <c r="I690" s="1"/>
      <c r="J690" s="1"/>
      <c r="K690" s="1"/>
      <c r="L690" s="1"/>
      <c r="M690" s="1"/>
      <c r="N690" s="1"/>
      <c r="O690" s="1"/>
      <c r="P690" s="1"/>
      <c r="Q690" s="1"/>
      <c r="R690" s="1"/>
    </row>
    <row r="691" spans="2:18" ht="15.75" customHeight="1">
      <c r="B691" s="1"/>
      <c r="C691" s="1"/>
      <c r="D691" s="1"/>
      <c r="E691" s="1"/>
      <c r="F691" s="1"/>
      <c r="G691" s="1"/>
      <c r="H691" s="1"/>
      <c r="I691" s="1"/>
      <c r="J691" s="1"/>
      <c r="K691" s="1"/>
      <c r="L691" s="1"/>
      <c r="M691" s="1"/>
      <c r="N691" s="1"/>
      <c r="O691" s="1"/>
      <c r="P691" s="1"/>
      <c r="Q691" s="1"/>
      <c r="R691" s="1"/>
    </row>
    <row r="692" spans="2:18" ht="15.75" customHeight="1">
      <c r="B692" s="1"/>
      <c r="C692" s="1"/>
      <c r="D692" s="1"/>
      <c r="E692" s="1"/>
      <c r="F692" s="1"/>
      <c r="G692" s="1"/>
      <c r="H692" s="1"/>
      <c r="I692" s="1"/>
      <c r="J692" s="1"/>
      <c r="K692" s="1"/>
      <c r="L692" s="1"/>
      <c r="M692" s="1"/>
      <c r="N692" s="1"/>
      <c r="O692" s="1"/>
      <c r="P692" s="1"/>
      <c r="Q692" s="1"/>
      <c r="R692" s="1"/>
    </row>
    <row r="693" spans="2:18" ht="15.75" customHeight="1">
      <c r="B693" s="1"/>
      <c r="C693" s="1"/>
      <c r="D693" s="1"/>
      <c r="E693" s="1"/>
      <c r="F693" s="1"/>
      <c r="G693" s="1"/>
      <c r="H693" s="1"/>
      <c r="I693" s="1"/>
      <c r="J693" s="1"/>
      <c r="K693" s="1"/>
      <c r="L693" s="1"/>
      <c r="M693" s="1"/>
      <c r="N693" s="1"/>
      <c r="O693" s="1"/>
      <c r="P693" s="1"/>
      <c r="Q693" s="1"/>
      <c r="R693" s="1"/>
    </row>
    <row r="694" spans="2:18" ht="15.75" customHeight="1">
      <c r="B694" s="1"/>
      <c r="C694" s="1"/>
      <c r="D694" s="1"/>
      <c r="E694" s="1"/>
      <c r="F694" s="1"/>
      <c r="G694" s="1"/>
      <c r="H694" s="1"/>
      <c r="I694" s="1"/>
      <c r="J694" s="1"/>
      <c r="K694" s="1"/>
      <c r="L694" s="1"/>
      <c r="M694" s="1"/>
      <c r="N694" s="1"/>
      <c r="O694" s="1"/>
      <c r="P694" s="1"/>
      <c r="Q694" s="1"/>
      <c r="R694" s="1"/>
    </row>
    <row r="695" spans="2:18" ht="15.75" customHeight="1">
      <c r="B695" s="1"/>
      <c r="C695" s="1"/>
      <c r="D695" s="1"/>
      <c r="E695" s="1"/>
      <c r="F695" s="1"/>
      <c r="G695" s="1"/>
      <c r="H695" s="1"/>
      <c r="I695" s="1"/>
      <c r="J695" s="1"/>
      <c r="K695" s="1"/>
      <c r="L695" s="1"/>
      <c r="M695" s="1"/>
      <c r="N695" s="1"/>
      <c r="O695" s="1"/>
      <c r="P695" s="1"/>
      <c r="Q695" s="1"/>
      <c r="R695" s="1"/>
    </row>
    <row r="696" spans="2:18" ht="15.75" customHeight="1">
      <c r="B696" s="1"/>
      <c r="C696" s="1"/>
      <c r="D696" s="1"/>
      <c r="E696" s="1"/>
      <c r="F696" s="1"/>
      <c r="G696" s="1"/>
      <c r="H696" s="1"/>
      <c r="I696" s="1"/>
      <c r="J696" s="1"/>
      <c r="K696" s="1"/>
      <c r="L696" s="1"/>
      <c r="M696" s="1"/>
      <c r="N696" s="1"/>
      <c r="O696" s="1"/>
      <c r="P696" s="1"/>
      <c r="Q696" s="1"/>
      <c r="R696" s="1"/>
    </row>
    <row r="697" spans="2:18" ht="15.75" customHeight="1">
      <c r="B697" s="1"/>
      <c r="C697" s="1"/>
      <c r="D697" s="1"/>
      <c r="E697" s="1"/>
      <c r="F697" s="1"/>
      <c r="G697" s="1"/>
      <c r="H697" s="1"/>
      <c r="I697" s="1"/>
      <c r="J697" s="1"/>
      <c r="K697" s="1"/>
      <c r="L697" s="1"/>
      <c r="M697" s="1"/>
      <c r="N697" s="1"/>
      <c r="O697" s="1"/>
      <c r="P697" s="1"/>
      <c r="Q697" s="1"/>
      <c r="R697" s="1"/>
    </row>
    <row r="698" spans="2:18" ht="15.75" customHeight="1">
      <c r="B698" s="1"/>
      <c r="C698" s="1"/>
      <c r="D698" s="1"/>
      <c r="E698" s="1"/>
      <c r="F698" s="1"/>
      <c r="G698" s="1"/>
      <c r="H698" s="1"/>
      <c r="I698" s="1"/>
      <c r="J698" s="1"/>
      <c r="K698" s="1"/>
      <c r="L698" s="1"/>
      <c r="M698" s="1"/>
      <c r="N698" s="1"/>
      <c r="O698" s="1"/>
      <c r="P698" s="1"/>
      <c r="Q698" s="1"/>
      <c r="R698" s="1"/>
    </row>
    <row r="699" spans="2:18" ht="15.75" customHeight="1">
      <c r="B699" s="1"/>
      <c r="C699" s="1"/>
      <c r="D699" s="1"/>
      <c r="E699" s="1"/>
      <c r="F699" s="1"/>
      <c r="G699" s="1"/>
      <c r="H699" s="1"/>
      <c r="I699" s="1"/>
      <c r="J699" s="1"/>
      <c r="K699" s="1"/>
      <c r="L699" s="1"/>
      <c r="M699" s="1"/>
      <c r="N699" s="1"/>
      <c r="O699" s="1"/>
      <c r="P699" s="1"/>
      <c r="Q699" s="1"/>
      <c r="R699" s="1"/>
    </row>
    <row r="700" spans="2:18" ht="15.75" customHeight="1">
      <c r="B700" s="1"/>
      <c r="C700" s="1"/>
      <c r="D700" s="1"/>
      <c r="E700" s="1"/>
      <c r="F700" s="1"/>
      <c r="G700" s="1"/>
      <c r="H700" s="1"/>
      <c r="I700" s="1"/>
      <c r="J700" s="1"/>
      <c r="K700" s="1"/>
      <c r="L700" s="1"/>
      <c r="M700" s="1"/>
      <c r="N700" s="1"/>
      <c r="O700" s="1"/>
      <c r="P700" s="1"/>
      <c r="Q700" s="1"/>
      <c r="R700" s="1"/>
    </row>
    <row r="701" spans="2:18" ht="15.75" customHeight="1">
      <c r="B701" s="1"/>
      <c r="C701" s="1"/>
      <c r="D701" s="1"/>
      <c r="E701" s="1"/>
      <c r="F701" s="1"/>
      <c r="G701" s="1"/>
      <c r="H701" s="1"/>
      <c r="I701" s="1"/>
      <c r="J701" s="1"/>
      <c r="K701" s="1"/>
      <c r="L701" s="1"/>
      <c r="M701" s="1"/>
      <c r="N701" s="1"/>
      <c r="O701" s="1"/>
      <c r="P701" s="1"/>
      <c r="Q701" s="1"/>
      <c r="R701" s="1"/>
    </row>
    <row r="702" spans="2:18" ht="15.75" customHeight="1">
      <c r="B702" s="1"/>
      <c r="C702" s="1"/>
      <c r="D702" s="1"/>
      <c r="E702" s="1"/>
      <c r="F702" s="1"/>
      <c r="G702" s="1"/>
      <c r="H702" s="1"/>
      <c r="I702" s="1"/>
      <c r="J702" s="1"/>
      <c r="K702" s="1"/>
      <c r="L702" s="1"/>
      <c r="M702" s="1"/>
      <c r="N702" s="1"/>
      <c r="O702" s="1"/>
      <c r="P702" s="1"/>
      <c r="Q702" s="1"/>
      <c r="R702" s="1"/>
    </row>
    <row r="703" spans="2:18" ht="15.75" customHeight="1">
      <c r="B703" s="1"/>
      <c r="C703" s="1"/>
      <c r="D703" s="1"/>
      <c r="E703" s="1"/>
      <c r="F703" s="1"/>
      <c r="G703" s="1"/>
      <c r="H703" s="1"/>
      <c r="I703" s="1"/>
      <c r="J703" s="1"/>
      <c r="K703" s="1"/>
      <c r="L703" s="1"/>
      <c r="M703" s="1"/>
      <c r="N703" s="1"/>
      <c r="O703" s="1"/>
      <c r="P703" s="1"/>
      <c r="Q703" s="1"/>
      <c r="R703" s="1"/>
    </row>
    <row r="704" spans="2:18" ht="15.75" customHeight="1">
      <c r="B704" s="1"/>
      <c r="C704" s="1"/>
      <c r="D704" s="1"/>
      <c r="E704" s="1"/>
      <c r="F704" s="1"/>
      <c r="G704" s="1"/>
      <c r="H704" s="1"/>
      <c r="I704" s="1"/>
      <c r="J704" s="1"/>
      <c r="K704" s="1"/>
      <c r="L704" s="1"/>
      <c r="M704" s="1"/>
      <c r="N704" s="1"/>
      <c r="O704" s="1"/>
      <c r="P704" s="1"/>
      <c r="Q704" s="1"/>
      <c r="R704" s="1"/>
    </row>
    <row r="705" spans="2:18" ht="15.75" customHeight="1">
      <c r="B705" s="1"/>
      <c r="C705" s="1"/>
      <c r="D705" s="1"/>
      <c r="E705" s="1"/>
      <c r="F705" s="1"/>
      <c r="G705" s="1"/>
      <c r="H705" s="1"/>
      <c r="I705" s="1"/>
      <c r="J705" s="1"/>
      <c r="K705" s="1"/>
      <c r="L705" s="1"/>
      <c r="M705" s="1"/>
      <c r="N705" s="1"/>
      <c r="O705" s="1"/>
      <c r="P705" s="1"/>
      <c r="Q705" s="1"/>
      <c r="R705" s="1"/>
    </row>
    <row r="706" spans="2:18" ht="15.75" customHeight="1">
      <c r="B706" s="1"/>
      <c r="C706" s="1"/>
      <c r="D706" s="1"/>
      <c r="E706" s="1"/>
      <c r="F706" s="1"/>
      <c r="G706" s="1"/>
      <c r="H706" s="1"/>
      <c r="I706" s="1"/>
      <c r="J706" s="1"/>
      <c r="K706" s="1"/>
      <c r="L706" s="1"/>
      <c r="M706" s="1"/>
      <c r="N706" s="1"/>
      <c r="O706" s="1"/>
      <c r="P706" s="1"/>
      <c r="Q706" s="1"/>
      <c r="R706" s="1"/>
    </row>
    <row r="707" spans="2:18" ht="15.75" customHeight="1">
      <c r="B707" s="1"/>
      <c r="C707" s="1"/>
      <c r="D707" s="1"/>
      <c r="E707" s="1"/>
      <c r="F707" s="1"/>
      <c r="G707" s="1"/>
      <c r="H707" s="1"/>
      <c r="I707" s="1"/>
      <c r="J707" s="1"/>
      <c r="K707" s="1"/>
      <c r="L707" s="1"/>
      <c r="M707" s="1"/>
      <c r="N707" s="1"/>
      <c r="O707" s="1"/>
      <c r="P707" s="1"/>
      <c r="Q707" s="1"/>
      <c r="R707" s="1"/>
    </row>
    <row r="708" spans="2:18" ht="15.75" customHeight="1">
      <c r="B708" s="1"/>
      <c r="C708" s="1"/>
      <c r="D708" s="1"/>
      <c r="E708" s="1"/>
      <c r="F708" s="1"/>
      <c r="G708" s="1"/>
      <c r="H708" s="1"/>
      <c r="I708" s="1"/>
      <c r="J708" s="1"/>
      <c r="K708" s="1"/>
      <c r="L708" s="1"/>
      <c r="M708" s="1"/>
      <c r="N708" s="1"/>
      <c r="O708" s="1"/>
      <c r="P708" s="1"/>
      <c r="Q708" s="1"/>
      <c r="R708" s="1"/>
    </row>
    <row r="709" spans="2:18" ht="15.75" customHeight="1">
      <c r="B709" s="1"/>
      <c r="C709" s="1"/>
      <c r="D709" s="1"/>
      <c r="E709" s="1"/>
      <c r="F709" s="1"/>
      <c r="G709" s="1"/>
      <c r="H709" s="1"/>
      <c r="I709" s="1"/>
      <c r="J709" s="1"/>
      <c r="K709" s="1"/>
      <c r="L709" s="1"/>
      <c r="M709" s="1"/>
      <c r="N709" s="1"/>
      <c r="O709" s="1"/>
      <c r="P709" s="1"/>
      <c r="Q709" s="1"/>
      <c r="R709" s="1"/>
    </row>
    <row r="710" spans="2:18" ht="15.75" customHeight="1">
      <c r="B710" s="1"/>
      <c r="C710" s="1"/>
      <c r="D710" s="1"/>
      <c r="E710" s="1"/>
      <c r="F710" s="1"/>
      <c r="G710" s="1"/>
      <c r="H710" s="1"/>
      <c r="I710" s="1"/>
      <c r="J710" s="1"/>
      <c r="K710" s="1"/>
      <c r="L710" s="1"/>
      <c r="M710" s="1"/>
      <c r="N710" s="1"/>
      <c r="O710" s="1"/>
      <c r="P710" s="1"/>
      <c r="Q710" s="1"/>
      <c r="R710" s="1"/>
    </row>
    <row r="711" spans="2:18" ht="15.75" customHeight="1">
      <c r="B711" s="1"/>
      <c r="C711" s="1"/>
      <c r="D711" s="1"/>
      <c r="E711" s="1"/>
      <c r="F711" s="1"/>
      <c r="G711" s="1"/>
      <c r="H711" s="1"/>
      <c r="I711" s="1"/>
      <c r="J711" s="1"/>
      <c r="K711" s="1"/>
      <c r="L711" s="1"/>
      <c r="M711" s="1"/>
      <c r="N711" s="1"/>
      <c r="O711" s="1"/>
      <c r="P711" s="1"/>
      <c r="Q711" s="1"/>
      <c r="R711" s="1"/>
    </row>
    <row r="712" spans="2:18" ht="15.75" customHeight="1">
      <c r="B712" s="1"/>
      <c r="C712" s="1"/>
      <c r="D712" s="1"/>
      <c r="E712" s="1"/>
      <c r="F712" s="1"/>
      <c r="G712" s="1"/>
      <c r="H712" s="1"/>
      <c r="I712" s="1"/>
      <c r="J712" s="1"/>
      <c r="K712" s="1"/>
      <c r="L712" s="1"/>
      <c r="M712" s="1"/>
      <c r="N712" s="1"/>
      <c r="O712" s="1"/>
      <c r="P712" s="1"/>
      <c r="Q712" s="1"/>
      <c r="R712" s="1"/>
    </row>
    <row r="713" spans="2:18" ht="15.75" customHeight="1">
      <c r="B713" s="1"/>
      <c r="C713" s="1"/>
      <c r="D713" s="1"/>
      <c r="E713" s="1"/>
      <c r="F713" s="1"/>
      <c r="G713" s="1"/>
      <c r="H713" s="1"/>
      <c r="I713" s="1"/>
      <c r="J713" s="1"/>
      <c r="K713" s="1"/>
      <c r="L713" s="1"/>
      <c r="M713" s="1"/>
      <c r="N713" s="1"/>
      <c r="O713" s="1"/>
      <c r="P713" s="1"/>
      <c r="Q713" s="1"/>
      <c r="R713" s="1"/>
    </row>
    <row r="714" spans="2:18" ht="15.75" customHeight="1">
      <c r="B714" s="1"/>
      <c r="C714" s="1"/>
      <c r="D714" s="1"/>
      <c r="E714" s="1"/>
      <c r="F714" s="1"/>
      <c r="G714" s="1"/>
      <c r="H714" s="1"/>
      <c r="I714" s="1"/>
      <c r="J714" s="1"/>
      <c r="K714" s="1"/>
      <c r="L714" s="1"/>
      <c r="M714" s="1"/>
      <c r="N714" s="1"/>
      <c r="O714" s="1"/>
      <c r="P714" s="1"/>
      <c r="Q714" s="1"/>
      <c r="R714" s="1"/>
    </row>
    <row r="715" spans="2:18" ht="15.75" customHeight="1">
      <c r="B715" s="1"/>
      <c r="C715" s="1"/>
      <c r="D715" s="1"/>
      <c r="E715" s="1"/>
      <c r="F715" s="1"/>
      <c r="G715" s="1"/>
      <c r="H715" s="1"/>
      <c r="I715" s="1"/>
      <c r="J715" s="1"/>
      <c r="K715" s="1"/>
      <c r="L715" s="1"/>
      <c r="M715" s="1"/>
      <c r="N715" s="1"/>
      <c r="O715" s="1"/>
      <c r="P715" s="1"/>
      <c r="Q715" s="1"/>
      <c r="R715" s="1"/>
    </row>
    <row r="716" spans="2:18" ht="15.75" customHeight="1">
      <c r="B716" s="1"/>
      <c r="C716" s="1"/>
      <c r="D716" s="1"/>
      <c r="E716" s="1"/>
      <c r="F716" s="1"/>
      <c r="G716" s="1"/>
      <c r="H716" s="1"/>
      <c r="I716" s="1"/>
      <c r="J716" s="1"/>
      <c r="K716" s="1"/>
      <c r="L716" s="1"/>
      <c r="M716" s="1"/>
      <c r="N716" s="1"/>
      <c r="O716" s="1"/>
      <c r="P716" s="1"/>
      <c r="Q716" s="1"/>
      <c r="R716" s="1"/>
    </row>
    <row r="717" spans="2:18" ht="15.75" customHeight="1">
      <c r="B717" s="1"/>
      <c r="C717" s="1"/>
      <c r="D717" s="1"/>
      <c r="E717" s="1"/>
      <c r="F717" s="1"/>
      <c r="G717" s="1"/>
      <c r="H717" s="1"/>
      <c r="I717" s="1"/>
      <c r="J717" s="1"/>
      <c r="K717" s="1"/>
      <c r="L717" s="1"/>
      <c r="M717" s="1"/>
      <c r="N717" s="1"/>
      <c r="O717" s="1"/>
      <c r="P717" s="1"/>
      <c r="Q717" s="1"/>
      <c r="R717" s="1"/>
    </row>
    <row r="718" spans="2:18" ht="15.75" customHeight="1">
      <c r="B718" s="1"/>
      <c r="C718" s="1"/>
      <c r="D718" s="1"/>
      <c r="E718" s="1"/>
      <c r="F718" s="1"/>
      <c r="G718" s="1"/>
      <c r="H718" s="1"/>
      <c r="I718" s="1"/>
      <c r="J718" s="1"/>
      <c r="K718" s="1"/>
      <c r="L718" s="1"/>
      <c r="M718" s="1"/>
      <c r="N718" s="1"/>
      <c r="O718" s="1"/>
      <c r="P718" s="1"/>
      <c r="Q718" s="1"/>
      <c r="R718" s="1"/>
    </row>
    <row r="719" spans="2:18" ht="15.75" customHeight="1">
      <c r="B719" s="1"/>
      <c r="C719" s="1"/>
      <c r="D719" s="1"/>
      <c r="E719" s="1"/>
      <c r="F719" s="1"/>
      <c r="G719" s="1"/>
      <c r="H719" s="1"/>
      <c r="I719" s="1"/>
      <c r="J719" s="1"/>
      <c r="K719" s="1"/>
      <c r="L719" s="1"/>
      <c r="M719" s="1"/>
      <c r="N719" s="1"/>
      <c r="O719" s="1"/>
      <c r="P719" s="1"/>
      <c r="Q719" s="1"/>
      <c r="R719" s="1"/>
    </row>
    <row r="720" spans="2:18" ht="15.75" customHeight="1">
      <c r="B720" s="1"/>
      <c r="C720" s="1"/>
      <c r="D720" s="1"/>
      <c r="E720" s="1"/>
      <c r="F720" s="1"/>
      <c r="G720" s="1"/>
      <c r="H720" s="1"/>
      <c r="I720" s="1"/>
      <c r="J720" s="1"/>
      <c r="K720" s="1"/>
      <c r="L720" s="1"/>
      <c r="M720" s="1"/>
      <c r="N720" s="1"/>
      <c r="O720" s="1"/>
      <c r="P720" s="1"/>
      <c r="Q720" s="1"/>
      <c r="R720" s="1"/>
    </row>
    <row r="721" spans="2:18" ht="15.75" customHeight="1">
      <c r="B721" s="1"/>
      <c r="C721" s="1"/>
      <c r="D721" s="1"/>
      <c r="E721" s="1"/>
      <c r="F721" s="1"/>
      <c r="G721" s="1"/>
      <c r="H721" s="1"/>
      <c r="I721" s="1"/>
      <c r="J721" s="1"/>
      <c r="K721" s="1"/>
      <c r="L721" s="1"/>
      <c r="M721" s="1"/>
      <c r="N721" s="1"/>
      <c r="O721" s="1"/>
      <c r="P721" s="1"/>
      <c r="Q721" s="1"/>
      <c r="R721" s="1"/>
    </row>
    <row r="722" spans="2:18" ht="15.75" customHeight="1">
      <c r="B722" s="1"/>
      <c r="C722" s="1"/>
      <c r="D722" s="1"/>
      <c r="E722" s="1"/>
      <c r="F722" s="1"/>
      <c r="G722" s="1"/>
      <c r="H722" s="1"/>
      <c r="I722" s="1"/>
      <c r="J722" s="1"/>
      <c r="K722" s="1"/>
      <c r="L722" s="1"/>
      <c r="M722" s="1"/>
      <c r="N722" s="1"/>
      <c r="O722" s="1"/>
      <c r="P722" s="1"/>
      <c r="Q722" s="1"/>
      <c r="R722" s="1"/>
    </row>
    <row r="723" spans="2:18" ht="15.75" customHeight="1">
      <c r="B723" s="1"/>
      <c r="C723" s="1"/>
      <c r="D723" s="1"/>
      <c r="E723" s="1"/>
      <c r="F723" s="1"/>
      <c r="G723" s="1"/>
      <c r="H723" s="1"/>
      <c r="I723" s="1"/>
      <c r="J723" s="1"/>
      <c r="K723" s="1"/>
      <c r="L723" s="1"/>
      <c r="M723" s="1"/>
      <c r="N723" s="1"/>
      <c r="O723" s="1"/>
      <c r="P723" s="1"/>
      <c r="Q723" s="1"/>
      <c r="R723" s="1"/>
    </row>
    <row r="724" spans="2:18" ht="15.75" customHeight="1">
      <c r="B724" s="1"/>
      <c r="C724" s="1"/>
      <c r="D724" s="1"/>
      <c r="E724" s="1"/>
      <c r="F724" s="1"/>
      <c r="G724" s="1"/>
      <c r="H724" s="1"/>
      <c r="I724" s="1"/>
      <c r="J724" s="1"/>
      <c r="K724" s="1"/>
      <c r="L724" s="1"/>
      <c r="M724" s="1"/>
      <c r="N724" s="1"/>
      <c r="O724" s="1"/>
      <c r="P724" s="1"/>
      <c r="Q724" s="1"/>
      <c r="R724" s="1"/>
    </row>
    <row r="725" spans="2:18" ht="15.75" customHeight="1">
      <c r="B725" s="1"/>
      <c r="C725" s="1"/>
      <c r="D725" s="1"/>
      <c r="E725" s="1"/>
      <c r="F725" s="1"/>
      <c r="G725" s="1"/>
      <c r="H725" s="1"/>
      <c r="I725" s="1"/>
      <c r="J725" s="1"/>
      <c r="K725" s="1"/>
      <c r="L725" s="1"/>
      <c r="M725" s="1"/>
      <c r="N725" s="1"/>
      <c r="O725" s="1"/>
      <c r="P725" s="1"/>
      <c r="Q725" s="1"/>
      <c r="R725" s="1"/>
    </row>
    <row r="726" spans="2:18" ht="15.75" customHeight="1">
      <c r="B726" s="1"/>
      <c r="C726" s="1"/>
      <c r="D726" s="1"/>
      <c r="E726" s="1"/>
      <c r="F726" s="1"/>
      <c r="G726" s="1"/>
      <c r="H726" s="1"/>
      <c r="I726" s="1"/>
      <c r="J726" s="1"/>
      <c r="K726" s="1"/>
      <c r="L726" s="1"/>
      <c r="M726" s="1"/>
      <c r="N726" s="1"/>
      <c r="O726" s="1"/>
      <c r="P726" s="1"/>
      <c r="Q726" s="1"/>
      <c r="R726" s="1"/>
    </row>
    <row r="727" spans="2:18" ht="15.75" customHeight="1">
      <c r="B727" s="1"/>
      <c r="C727" s="1"/>
      <c r="D727" s="1"/>
      <c r="E727" s="1"/>
      <c r="F727" s="1"/>
      <c r="G727" s="1"/>
      <c r="H727" s="1"/>
      <c r="I727" s="1"/>
      <c r="J727" s="1"/>
      <c r="K727" s="1"/>
      <c r="L727" s="1"/>
      <c r="M727" s="1"/>
      <c r="N727" s="1"/>
      <c r="O727" s="1"/>
      <c r="P727" s="1"/>
      <c r="Q727" s="1"/>
      <c r="R727" s="1"/>
    </row>
    <row r="728" spans="2:18" ht="15.75" customHeight="1">
      <c r="B728" s="1"/>
      <c r="C728" s="1"/>
      <c r="D728" s="1"/>
      <c r="E728" s="1"/>
      <c r="F728" s="1"/>
      <c r="G728" s="1"/>
      <c r="H728" s="1"/>
      <c r="I728" s="1"/>
      <c r="J728" s="1"/>
      <c r="K728" s="1"/>
      <c r="L728" s="1"/>
      <c r="M728" s="1"/>
      <c r="N728" s="1"/>
      <c r="O728" s="1"/>
      <c r="P728" s="1"/>
      <c r="Q728" s="1"/>
      <c r="R728" s="1"/>
    </row>
    <row r="729" spans="2:18" ht="15.75" customHeight="1">
      <c r="B729" s="1"/>
      <c r="C729" s="1"/>
      <c r="D729" s="1"/>
      <c r="E729" s="1"/>
      <c r="F729" s="1"/>
      <c r="G729" s="1"/>
      <c r="H729" s="1"/>
      <c r="I729" s="1"/>
      <c r="J729" s="1"/>
      <c r="K729" s="1"/>
      <c r="L729" s="1"/>
      <c r="M729" s="1"/>
      <c r="N729" s="1"/>
      <c r="O729" s="1"/>
      <c r="P729" s="1"/>
      <c r="Q729" s="1"/>
      <c r="R729" s="1"/>
    </row>
    <row r="730" spans="2:18" ht="15.75" customHeight="1">
      <c r="B730" s="1"/>
      <c r="C730" s="1"/>
      <c r="D730" s="1"/>
      <c r="E730" s="1"/>
      <c r="F730" s="1"/>
      <c r="G730" s="1"/>
      <c r="H730" s="1"/>
      <c r="I730" s="1"/>
      <c r="J730" s="1"/>
      <c r="K730" s="1"/>
      <c r="L730" s="1"/>
      <c r="M730" s="1"/>
      <c r="N730" s="1"/>
      <c r="O730" s="1"/>
      <c r="P730" s="1"/>
      <c r="Q730" s="1"/>
      <c r="R730" s="1"/>
    </row>
    <row r="731" spans="2:18" ht="15.75" customHeight="1">
      <c r="B731" s="1"/>
      <c r="C731" s="1"/>
      <c r="D731" s="1"/>
      <c r="E731" s="1"/>
      <c r="F731" s="1"/>
      <c r="G731" s="1"/>
      <c r="H731" s="1"/>
      <c r="I731" s="1"/>
      <c r="J731" s="1"/>
      <c r="K731" s="1"/>
      <c r="L731" s="1"/>
      <c r="M731" s="1"/>
      <c r="N731" s="1"/>
      <c r="O731" s="1"/>
      <c r="P731" s="1"/>
      <c r="Q731" s="1"/>
      <c r="R731" s="1"/>
    </row>
    <row r="732" spans="2:18" ht="15.75" customHeight="1">
      <c r="B732" s="1"/>
      <c r="C732" s="1"/>
      <c r="D732" s="1"/>
      <c r="E732" s="1"/>
      <c r="F732" s="1"/>
      <c r="G732" s="1"/>
      <c r="H732" s="1"/>
      <c r="I732" s="1"/>
      <c r="J732" s="1"/>
      <c r="K732" s="1"/>
      <c r="L732" s="1"/>
      <c r="M732" s="1"/>
      <c r="N732" s="1"/>
      <c r="O732" s="1"/>
      <c r="P732" s="1"/>
      <c r="Q732" s="1"/>
      <c r="R732" s="1"/>
    </row>
    <row r="733" spans="2:18" ht="15.75" customHeight="1">
      <c r="B733" s="1"/>
      <c r="C733" s="1"/>
      <c r="D733" s="1"/>
      <c r="E733" s="1"/>
      <c r="F733" s="1"/>
      <c r="G733" s="1"/>
      <c r="H733" s="1"/>
      <c r="I733" s="1"/>
      <c r="J733" s="1"/>
      <c r="K733" s="1"/>
      <c r="L733" s="1"/>
      <c r="M733" s="1"/>
      <c r="N733" s="1"/>
      <c r="O733" s="1"/>
      <c r="P733" s="1"/>
      <c r="Q733" s="1"/>
      <c r="R733" s="1"/>
    </row>
    <row r="734" spans="2:18" ht="15.75" customHeight="1">
      <c r="B734" s="1"/>
      <c r="C734" s="1"/>
      <c r="D734" s="1"/>
      <c r="E734" s="1"/>
      <c r="F734" s="1"/>
      <c r="G734" s="1"/>
      <c r="H734" s="1"/>
      <c r="I734" s="1"/>
      <c r="J734" s="1"/>
      <c r="K734" s="1"/>
      <c r="L734" s="1"/>
      <c r="M734" s="1"/>
      <c r="N734" s="1"/>
      <c r="O734" s="1"/>
      <c r="P734" s="1"/>
      <c r="Q734" s="1"/>
      <c r="R734" s="1"/>
    </row>
    <row r="735" spans="2:18" ht="15.75" customHeight="1">
      <c r="B735" s="1"/>
      <c r="C735" s="1"/>
      <c r="D735" s="1"/>
      <c r="E735" s="1"/>
      <c r="F735" s="1"/>
      <c r="G735" s="1"/>
      <c r="H735" s="1"/>
      <c r="I735" s="1"/>
      <c r="J735" s="1"/>
      <c r="K735" s="1"/>
      <c r="L735" s="1"/>
      <c r="M735" s="1"/>
      <c r="N735" s="1"/>
      <c r="O735" s="1"/>
      <c r="P735" s="1"/>
      <c r="Q735" s="1"/>
      <c r="R735" s="1"/>
    </row>
    <row r="736" spans="2:18" ht="15.75" customHeight="1">
      <c r="B736" s="1"/>
      <c r="C736" s="1"/>
      <c r="D736" s="1"/>
      <c r="E736" s="1"/>
      <c r="F736" s="1"/>
      <c r="G736" s="1"/>
      <c r="H736" s="1"/>
      <c r="I736" s="1"/>
      <c r="J736" s="1"/>
      <c r="K736" s="1"/>
      <c r="L736" s="1"/>
      <c r="M736" s="1"/>
      <c r="N736" s="1"/>
      <c r="O736" s="1"/>
      <c r="P736" s="1"/>
      <c r="Q736" s="1"/>
      <c r="R736" s="1"/>
    </row>
    <row r="737" spans="2:18" ht="15.75" customHeight="1">
      <c r="B737" s="1"/>
      <c r="C737" s="1"/>
      <c r="D737" s="1"/>
      <c r="E737" s="1"/>
      <c r="F737" s="1"/>
      <c r="G737" s="1"/>
      <c r="H737" s="1"/>
      <c r="I737" s="1"/>
      <c r="J737" s="1"/>
      <c r="K737" s="1"/>
      <c r="L737" s="1"/>
      <c r="M737" s="1"/>
      <c r="N737" s="1"/>
      <c r="O737" s="1"/>
      <c r="P737" s="1"/>
      <c r="Q737" s="1"/>
      <c r="R737" s="1"/>
    </row>
    <row r="738" spans="2:18" ht="15.75" customHeight="1">
      <c r="B738" s="1"/>
      <c r="C738" s="1"/>
      <c r="D738" s="1"/>
      <c r="E738" s="1"/>
      <c r="F738" s="1"/>
      <c r="G738" s="1"/>
      <c r="H738" s="1"/>
      <c r="I738" s="1"/>
      <c r="J738" s="1"/>
      <c r="K738" s="1"/>
      <c r="L738" s="1"/>
      <c r="M738" s="1"/>
      <c r="N738" s="1"/>
      <c r="O738" s="1"/>
      <c r="P738" s="1"/>
      <c r="Q738" s="1"/>
      <c r="R738" s="1"/>
    </row>
    <row r="739" spans="2:18" ht="15.75" customHeight="1">
      <c r="B739" s="1"/>
      <c r="C739" s="1"/>
      <c r="D739" s="1"/>
      <c r="E739" s="1"/>
      <c r="F739" s="1"/>
      <c r="G739" s="1"/>
      <c r="H739" s="1"/>
      <c r="I739" s="1"/>
      <c r="J739" s="1"/>
      <c r="K739" s="1"/>
      <c r="L739" s="1"/>
      <c r="M739" s="1"/>
      <c r="N739" s="1"/>
      <c r="O739" s="1"/>
      <c r="P739" s="1"/>
      <c r="Q739" s="1"/>
      <c r="R739" s="1"/>
    </row>
    <row r="740" spans="2:18" ht="15.75" customHeight="1">
      <c r="B740" s="1"/>
      <c r="C740" s="1"/>
      <c r="D740" s="1"/>
      <c r="E740" s="1"/>
      <c r="F740" s="1"/>
      <c r="G740" s="1"/>
      <c r="H740" s="1"/>
      <c r="I740" s="1"/>
      <c r="J740" s="1"/>
      <c r="K740" s="1"/>
      <c r="L740" s="1"/>
      <c r="M740" s="1"/>
      <c r="N740" s="1"/>
      <c r="O740" s="1"/>
      <c r="P740" s="1"/>
      <c r="Q740" s="1"/>
      <c r="R740" s="1"/>
    </row>
    <row r="741" spans="2:18" ht="15.75" customHeight="1">
      <c r="B741" s="1"/>
      <c r="C741" s="1"/>
      <c r="D741" s="1"/>
      <c r="E741" s="1"/>
      <c r="F741" s="1"/>
      <c r="G741" s="1"/>
      <c r="H741" s="1"/>
      <c r="I741" s="1"/>
      <c r="J741" s="1"/>
      <c r="K741" s="1"/>
      <c r="L741" s="1"/>
      <c r="M741" s="1"/>
      <c r="N741" s="1"/>
      <c r="O741" s="1"/>
      <c r="P741" s="1"/>
      <c r="Q741" s="1"/>
      <c r="R741" s="1"/>
    </row>
    <row r="742" spans="2:18" ht="15.75" customHeight="1">
      <c r="B742" s="1"/>
      <c r="C742" s="1"/>
      <c r="D742" s="1"/>
      <c r="E742" s="1"/>
      <c r="F742" s="1"/>
      <c r="G742" s="1"/>
      <c r="H742" s="1"/>
      <c r="I742" s="1"/>
      <c r="J742" s="1"/>
      <c r="K742" s="1"/>
      <c r="L742" s="1"/>
      <c r="M742" s="1"/>
      <c r="N742" s="1"/>
      <c r="O742" s="1"/>
      <c r="P742" s="1"/>
      <c r="Q742" s="1"/>
      <c r="R742" s="1"/>
    </row>
    <row r="743" spans="2:18" ht="15.75" customHeight="1">
      <c r="B743" s="1"/>
      <c r="C743" s="1"/>
      <c r="D743" s="1"/>
      <c r="E743" s="1"/>
      <c r="F743" s="1"/>
      <c r="G743" s="1"/>
      <c r="H743" s="1"/>
      <c r="I743" s="1"/>
      <c r="J743" s="1"/>
      <c r="K743" s="1"/>
      <c r="L743" s="1"/>
      <c r="M743" s="1"/>
      <c r="N743" s="1"/>
      <c r="O743" s="1"/>
      <c r="P743" s="1"/>
      <c r="Q743" s="1"/>
      <c r="R743" s="1"/>
    </row>
    <row r="744" spans="2:18" ht="15.75" customHeight="1">
      <c r="B744" s="1"/>
      <c r="C744" s="1"/>
      <c r="D744" s="1"/>
      <c r="E744" s="1"/>
      <c r="F744" s="1"/>
      <c r="G744" s="1"/>
      <c r="H744" s="1"/>
      <c r="I744" s="1"/>
      <c r="J744" s="1"/>
      <c r="K744" s="1"/>
      <c r="L744" s="1"/>
      <c r="M744" s="1"/>
      <c r="N744" s="1"/>
      <c r="O744" s="1"/>
      <c r="P744" s="1"/>
      <c r="Q744" s="1"/>
      <c r="R744" s="1"/>
    </row>
    <row r="745" spans="2:18" ht="15.75" customHeight="1">
      <c r="B745" s="1"/>
      <c r="C745" s="1"/>
      <c r="D745" s="1"/>
      <c r="E745" s="1"/>
      <c r="F745" s="1"/>
      <c r="G745" s="1"/>
      <c r="H745" s="1"/>
      <c r="I745" s="1"/>
      <c r="J745" s="1"/>
      <c r="K745" s="1"/>
      <c r="L745" s="1"/>
      <c r="M745" s="1"/>
      <c r="N745" s="1"/>
      <c r="O745" s="1"/>
      <c r="P745" s="1"/>
      <c r="Q745" s="1"/>
      <c r="R745" s="1"/>
    </row>
    <row r="746" spans="2:18" ht="15.75" customHeight="1">
      <c r="B746" s="1"/>
      <c r="C746" s="1"/>
      <c r="D746" s="1"/>
      <c r="E746" s="1"/>
      <c r="F746" s="1"/>
      <c r="G746" s="1"/>
      <c r="H746" s="1"/>
      <c r="I746" s="1"/>
      <c r="J746" s="1"/>
      <c r="K746" s="1"/>
      <c r="L746" s="1"/>
      <c r="M746" s="1"/>
      <c r="N746" s="1"/>
      <c r="O746" s="1"/>
      <c r="P746" s="1"/>
      <c r="Q746" s="1"/>
      <c r="R746" s="1"/>
    </row>
    <row r="747" spans="2:18" ht="15.75" customHeight="1">
      <c r="B747" s="1"/>
      <c r="C747" s="1"/>
      <c r="D747" s="1"/>
      <c r="E747" s="1"/>
      <c r="F747" s="1"/>
      <c r="G747" s="1"/>
      <c r="H747" s="1"/>
      <c r="I747" s="1"/>
      <c r="J747" s="1"/>
      <c r="K747" s="1"/>
      <c r="L747" s="1"/>
      <c r="M747" s="1"/>
      <c r="N747" s="1"/>
      <c r="O747" s="1"/>
      <c r="P747" s="1"/>
      <c r="Q747" s="1"/>
      <c r="R747" s="1"/>
    </row>
    <row r="748" spans="2:18" ht="15.75" customHeight="1">
      <c r="B748" s="1"/>
      <c r="C748" s="1"/>
      <c r="D748" s="1"/>
      <c r="E748" s="1"/>
      <c r="F748" s="1"/>
      <c r="G748" s="1"/>
      <c r="H748" s="1"/>
      <c r="I748" s="1"/>
      <c r="J748" s="1"/>
      <c r="K748" s="1"/>
      <c r="L748" s="1"/>
      <c r="M748" s="1"/>
      <c r="N748" s="1"/>
      <c r="O748" s="1"/>
      <c r="P748" s="1"/>
      <c r="Q748" s="1"/>
      <c r="R748" s="1"/>
    </row>
    <row r="749" spans="2:18" ht="15.75" customHeight="1">
      <c r="B749" s="1"/>
      <c r="C749" s="1"/>
      <c r="D749" s="1"/>
      <c r="E749" s="1"/>
      <c r="F749" s="1"/>
      <c r="G749" s="1"/>
      <c r="H749" s="1"/>
      <c r="I749" s="1"/>
      <c r="J749" s="1"/>
      <c r="K749" s="1"/>
      <c r="L749" s="1"/>
      <c r="M749" s="1"/>
      <c r="N749" s="1"/>
      <c r="O749" s="1"/>
      <c r="P749" s="1"/>
      <c r="Q749" s="1"/>
      <c r="R749" s="1"/>
    </row>
    <row r="750" spans="2:18" ht="15.75" customHeight="1">
      <c r="B750" s="1"/>
      <c r="C750" s="1"/>
      <c r="D750" s="1"/>
      <c r="E750" s="1"/>
      <c r="F750" s="1"/>
      <c r="G750" s="1"/>
      <c r="H750" s="1"/>
      <c r="I750" s="1"/>
      <c r="J750" s="1"/>
      <c r="K750" s="1"/>
      <c r="L750" s="1"/>
      <c r="M750" s="1"/>
      <c r="N750" s="1"/>
      <c r="O750" s="1"/>
      <c r="P750" s="1"/>
      <c r="Q750" s="1"/>
      <c r="R750" s="1"/>
    </row>
    <row r="751" spans="2:18" ht="15.75" customHeight="1">
      <c r="B751" s="1"/>
      <c r="C751" s="1"/>
      <c r="D751" s="1"/>
      <c r="E751" s="1"/>
      <c r="F751" s="1"/>
      <c r="G751" s="1"/>
      <c r="H751" s="1"/>
      <c r="I751" s="1"/>
      <c r="J751" s="1"/>
      <c r="K751" s="1"/>
      <c r="L751" s="1"/>
      <c r="M751" s="1"/>
      <c r="N751" s="1"/>
      <c r="O751" s="1"/>
      <c r="P751" s="1"/>
      <c r="Q751" s="1"/>
      <c r="R751" s="1"/>
    </row>
    <row r="752" spans="2:18" ht="15.75" customHeight="1">
      <c r="B752" s="1"/>
      <c r="C752" s="1"/>
      <c r="D752" s="1"/>
      <c r="E752" s="1"/>
      <c r="F752" s="1"/>
      <c r="G752" s="1"/>
      <c r="H752" s="1"/>
      <c r="I752" s="1"/>
      <c r="J752" s="1"/>
      <c r="K752" s="1"/>
      <c r="L752" s="1"/>
      <c r="M752" s="1"/>
      <c r="N752" s="1"/>
      <c r="O752" s="1"/>
      <c r="P752" s="1"/>
      <c r="Q752" s="1"/>
      <c r="R752" s="1"/>
    </row>
    <row r="753" spans="2:18" ht="15.75" customHeight="1">
      <c r="B753" s="1"/>
      <c r="C753" s="1"/>
      <c r="D753" s="1"/>
      <c r="E753" s="1"/>
      <c r="F753" s="1"/>
      <c r="G753" s="1"/>
      <c r="H753" s="1"/>
      <c r="I753" s="1"/>
      <c r="J753" s="1"/>
      <c r="K753" s="1"/>
      <c r="L753" s="1"/>
      <c r="M753" s="1"/>
      <c r="N753" s="1"/>
      <c r="O753" s="1"/>
      <c r="P753" s="1"/>
      <c r="Q753" s="1"/>
      <c r="R753" s="1"/>
    </row>
    <row r="754" spans="2:18" ht="15.75" customHeight="1">
      <c r="B754" s="1"/>
      <c r="C754" s="1"/>
      <c r="D754" s="1"/>
      <c r="E754" s="1"/>
      <c r="F754" s="1"/>
      <c r="G754" s="1"/>
      <c r="H754" s="1"/>
      <c r="I754" s="1"/>
      <c r="J754" s="1"/>
      <c r="K754" s="1"/>
      <c r="L754" s="1"/>
      <c r="M754" s="1"/>
      <c r="N754" s="1"/>
      <c r="O754" s="1"/>
      <c r="P754" s="1"/>
      <c r="Q754" s="1"/>
      <c r="R754" s="1"/>
    </row>
    <row r="755" spans="2:18" ht="15.75" customHeight="1">
      <c r="B755" s="1"/>
      <c r="C755" s="1"/>
      <c r="D755" s="1"/>
      <c r="E755" s="1"/>
      <c r="F755" s="1"/>
      <c r="G755" s="1"/>
      <c r="H755" s="1"/>
      <c r="I755" s="1"/>
      <c r="J755" s="1"/>
      <c r="K755" s="1"/>
      <c r="L755" s="1"/>
      <c r="M755" s="1"/>
      <c r="N755" s="1"/>
      <c r="O755" s="1"/>
      <c r="P755" s="1"/>
      <c r="Q755" s="1"/>
      <c r="R755" s="1"/>
    </row>
    <row r="756" spans="2:18" ht="15.75" customHeight="1">
      <c r="B756" s="1"/>
      <c r="C756" s="1"/>
      <c r="D756" s="1"/>
      <c r="E756" s="1"/>
      <c r="F756" s="1"/>
      <c r="G756" s="1"/>
      <c r="H756" s="1"/>
      <c r="I756" s="1"/>
      <c r="J756" s="1"/>
      <c r="K756" s="1"/>
      <c r="L756" s="1"/>
      <c r="M756" s="1"/>
      <c r="N756" s="1"/>
      <c r="O756" s="1"/>
      <c r="P756" s="1"/>
      <c r="Q756" s="1"/>
      <c r="R756" s="1"/>
    </row>
    <row r="757" spans="2:18" ht="15.75" customHeight="1">
      <c r="B757" s="1"/>
      <c r="C757" s="1"/>
      <c r="D757" s="1"/>
      <c r="E757" s="1"/>
      <c r="F757" s="1"/>
      <c r="G757" s="1"/>
      <c r="H757" s="1"/>
      <c r="I757" s="1"/>
      <c r="J757" s="1"/>
      <c r="K757" s="1"/>
      <c r="L757" s="1"/>
      <c r="M757" s="1"/>
      <c r="N757" s="1"/>
      <c r="O757" s="1"/>
      <c r="P757" s="1"/>
      <c r="Q757" s="1"/>
      <c r="R757" s="1"/>
    </row>
    <row r="758" spans="2:18" ht="15.75" customHeight="1">
      <c r="B758" s="1"/>
      <c r="C758" s="1"/>
      <c r="D758" s="1"/>
      <c r="E758" s="1"/>
      <c r="F758" s="1"/>
      <c r="G758" s="1"/>
      <c r="H758" s="1"/>
      <c r="I758" s="1"/>
      <c r="J758" s="1"/>
      <c r="K758" s="1"/>
      <c r="L758" s="1"/>
      <c r="M758" s="1"/>
      <c r="N758" s="1"/>
      <c r="O758" s="1"/>
      <c r="P758" s="1"/>
      <c r="Q758" s="1"/>
      <c r="R758" s="1"/>
    </row>
    <row r="759" spans="2:18" ht="15.75" customHeight="1">
      <c r="B759" s="1"/>
      <c r="C759" s="1"/>
      <c r="D759" s="1"/>
      <c r="E759" s="1"/>
      <c r="F759" s="1"/>
      <c r="G759" s="1"/>
      <c r="H759" s="1"/>
      <c r="I759" s="1"/>
      <c r="J759" s="1"/>
      <c r="K759" s="1"/>
      <c r="L759" s="1"/>
      <c r="M759" s="1"/>
      <c r="N759" s="1"/>
      <c r="O759" s="1"/>
      <c r="P759" s="1"/>
      <c r="Q759" s="1"/>
      <c r="R759" s="1"/>
    </row>
    <row r="760" spans="2:18" ht="15.75" customHeight="1">
      <c r="B760" s="1"/>
      <c r="C760" s="1"/>
      <c r="D760" s="1"/>
      <c r="E760" s="1"/>
      <c r="F760" s="1"/>
      <c r="G760" s="1"/>
      <c r="H760" s="1"/>
      <c r="I760" s="1"/>
      <c r="J760" s="1"/>
      <c r="K760" s="1"/>
      <c r="L760" s="1"/>
      <c r="M760" s="1"/>
      <c r="N760" s="1"/>
      <c r="O760" s="1"/>
      <c r="P760" s="1"/>
      <c r="Q760" s="1"/>
      <c r="R760" s="1"/>
    </row>
    <row r="761" spans="2:18" ht="15.75" customHeight="1">
      <c r="B761" s="1"/>
      <c r="C761" s="1"/>
      <c r="D761" s="1"/>
      <c r="E761" s="1"/>
      <c r="F761" s="1"/>
      <c r="G761" s="1"/>
      <c r="H761" s="1"/>
      <c r="I761" s="1"/>
      <c r="J761" s="1"/>
      <c r="K761" s="1"/>
      <c r="L761" s="1"/>
      <c r="M761" s="1"/>
      <c r="N761" s="1"/>
      <c r="O761" s="1"/>
      <c r="P761" s="1"/>
      <c r="Q761" s="1"/>
      <c r="R761" s="1"/>
    </row>
    <row r="762" spans="2:18" ht="15.75" customHeight="1">
      <c r="B762" s="1"/>
      <c r="C762" s="1"/>
      <c r="D762" s="1"/>
      <c r="E762" s="1"/>
      <c r="F762" s="1"/>
      <c r="G762" s="1"/>
      <c r="H762" s="1"/>
      <c r="I762" s="1"/>
      <c r="J762" s="1"/>
      <c r="K762" s="1"/>
      <c r="L762" s="1"/>
      <c r="M762" s="1"/>
      <c r="N762" s="1"/>
      <c r="O762" s="1"/>
      <c r="P762" s="1"/>
      <c r="Q762" s="1"/>
      <c r="R762" s="1"/>
    </row>
    <row r="763" spans="2:18" ht="15.75" customHeight="1">
      <c r="B763" s="1"/>
      <c r="C763" s="1"/>
      <c r="D763" s="1"/>
      <c r="E763" s="1"/>
      <c r="F763" s="1"/>
      <c r="G763" s="1"/>
      <c r="H763" s="1"/>
      <c r="I763" s="1"/>
      <c r="J763" s="1"/>
      <c r="K763" s="1"/>
      <c r="L763" s="1"/>
      <c r="M763" s="1"/>
      <c r="N763" s="1"/>
      <c r="O763" s="1"/>
      <c r="P763" s="1"/>
      <c r="Q763" s="1"/>
      <c r="R763" s="1"/>
    </row>
    <row r="764" spans="2:18" ht="15.75" customHeight="1">
      <c r="B764" s="1"/>
      <c r="C764" s="1"/>
      <c r="D764" s="1"/>
      <c r="E764" s="1"/>
      <c r="F764" s="1"/>
      <c r="G764" s="1"/>
      <c r="H764" s="1"/>
      <c r="I764" s="1"/>
      <c r="J764" s="1"/>
      <c r="K764" s="1"/>
      <c r="L764" s="1"/>
      <c r="M764" s="1"/>
      <c r="N764" s="1"/>
      <c r="O764" s="1"/>
      <c r="P764" s="1"/>
      <c r="Q764" s="1"/>
      <c r="R764" s="1"/>
    </row>
    <row r="765" spans="2:18" ht="15.75" customHeight="1">
      <c r="B765" s="1"/>
      <c r="C765" s="1"/>
      <c r="D765" s="1"/>
      <c r="E765" s="1"/>
      <c r="F765" s="1"/>
      <c r="G765" s="1"/>
      <c r="H765" s="1"/>
      <c r="I765" s="1"/>
      <c r="J765" s="1"/>
      <c r="K765" s="1"/>
      <c r="L765" s="1"/>
      <c r="M765" s="1"/>
      <c r="N765" s="1"/>
      <c r="O765" s="1"/>
      <c r="P765" s="1"/>
      <c r="Q765" s="1"/>
      <c r="R765" s="1"/>
    </row>
    <row r="766" spans="2:18" ht="15.75" customHeight="1">
      <c r="B766" s="1"/>
      <c r="C766" s="1"/>
      <c r="D766" s="1"/>
      <c r="E766" s="1"/>
      <c r="F766" s="1"/>
      <c r="G766" s="1"/>
      <c r="H766" s="1"/>
      <c r="I766" s="1"/>
      <c r="J766" s="1"/>
      <c r="K766" s="1"/>
      <c r="L766" s="1"/>
      <c r="M766" s="1"/>
      <c r="N766" s="1"/>
      <c r="O766" s="1"/>
      <c r="P766" s="1"/>
      <c r="Q766" s="1"/>
      <c r="R766" s="1"/>
    </row>
    <row r="767" spans="2:18" ht="15.75" customHeight="1">
      <c r="B767" s="1"/>
      <c r="C767" s="1"/>
      <c r="D767" s="1"/>
      <c r="E767" s="1"/>
      <c r="F767" s="1"/>
      <c r="G767" s="1"/>
      <c r="H767" s="1"/>
      <c r="I767" s="1"/>
      <c r="J767" s="1"/>
      <c r="K767" s="1"/>
      <c r="L767" s="1"/>
      <c r="M767" s="1"/>
      <c r="N767" s="1"/>
      <c r="O767" s="1"/>
      <c r="P767" s="1"/>
      <c r="Q767" s="1"/>
      <c r="R767" s="1"/>
    </row>
    <row r="768" spans="2:18" ht="15.75" customHeight="1">
      <c r="B768" s="1"/>
      <c r="C768" s="1"/>
      <c r="D768" s="1"/>
      <c r="E768" s="1"/>
      <c r="F768" s="1"/>
      <c r="G768" s="1"/>
      <c r="H768" s="1"/>
      <c r="I768" s="1"/>
      <c r="J768" s="1"/>
      <c r="K768" s="1"/>
      <c r="L768" s="1"/>
      <c r="M768" s="1"/>
      <c r="N768" s="1"/>
      <c r="O768" s="1"/>
      <c r="P768" s="1"/>
      <c r="Q768" s="1"/>
      <c r="R768" s="1"/>
    </row>
    <row r="769" spans="2:18" ht="15.75" customHeight="1">
      <c r="B769" s="1"/>
      <c r="C769" s="1"/>
      <c r="D769" s="1"/>
      <c r="E769" s="1"/>
      <c r="F769" s="1"/>
      <c r="G769" s="1"/>
      <c r="H769" s="1"/>
      <c r="I769" s="1"/>
      <c r="J769" s="1"/>
      <c r="K769" s="1"/>
      <c r="L769" s="1"/>
      <c r="M769" s="1"/>
      <c r="N769" s="1"/>
      <c r="O769" s="1"/>
      <c r="P769" s="1"/>
      <c r="Q769" s="1"/>
      <c r="R769" s="1"/>
    </row>
    <row r="770" spans="2:18" ht="15.75" customHeight="1">
      <c r="B770" s="1"/>
      <c r="C770" s="1"/>
      <c r="D770" s="1"/>
      <c r="E770" s="1"/>
      <c r="F770" s="1"/>
      <c r="G770" s="1"/>
      <c r="H770" s="1"/>
      <c r="I770" s="1"/>
      <c r="J770" s="1"/>
      <c r="K770" s="1"/>
      <c r="L770" s="1"/>
      <c r="M770" s="1"/>
      <c r="N770" s="1"/>
      <c r="O770" s="1"/>
      <c r="P770" s="1"/>
      <c r="Q770" s="1"/>
      <c r="R770" s="1"/>
    </row>
    <row r="771" spans="2:18" ht="15.75" customHeight="1">
      <c r="B771" s="1"/>
      <c r="C771" s="1"/>
      <c r="D771" s="1"/>
      <c r="E771" s="1"/>
      <c r="F771" s="1"/>
      <c r="G771" s="1"/>
      <c r="H771" s="1"/>
      <c r="I771" s="1"/>
      <c r="J771" s="1"/>
      <c r="K771" s="1"/>
      <c r="L771" s="1"/>
      <c r="M771" s="1"/>
      <c r="N771" s="1"/>
      <c r="O771" s="1"/>
      <c r="P771" s="1"/>
      <c r="Q771" s="1"/>
      <c r="R771" s="1"/>
    </row>
    <row r="772" spans="2:18" ht="15.75" customHeight="1">
      <c r="B772" s="1"/>
      <c r="C772" s="1"/>
      <c r="D772" s="1"/>
      <c r="E772" s="1"/>
      <c r="F772" s="1"/>
      <c r="G772" s="1"/>
      <c r="H772" s="1"/>
      <c r="I772" s="1"/>
      <c r="J772" s="1"/>
      <c r="K772" s="1"/>
      <c r="L772" s="1"/>
      <c r="M772" s="1"/>
      <c r="N772" s="1"/>
      <c r="O772" s="1"/>
      <c r="P772" s="1"/>
      <c r="Q772" s="1"/>
      <c r="R772" s="1"/>
    </row>
    <row r="773" spans="2:18" ht="15.75" customHeight="1">
      <c r="B773" s="1"/>
      <c r="C773" s="1"/>
      <c r="D773" s="1"/>
      <c r="E773" s="1"/>
      <c r="F773" s="1"/>
      <c r="G773" s="1"/>
      <c r="H773" s="1"/>
      <c r="I773" s="1"/>
      <c r="J773" s="1"/>
      <c r="K773" s="1"/>
      <c r="L773" s="1"/>
      <c r="M773" s="1"/>
      <c r="N773" s="1"/>
      <c r="O773" s="1"/>
      <c r="P773" s="1"/>
      <c r="Q773" s="1"/>
      <c r="R773" s="1"/>
    </row>
    <row r="774" spans="2:18" ht="15.75" customHeight="1">
      <c r="B774" s="1"/>
      <c r="C774" s="1"/>
      <c r="D774" s="1"/>
      <c r="E774" s="1"/>
      <c r="F774" s="1"/>
      <c r="G774" s="1"/>
      <c r="H774" s="1"/>
      <c r="I774" s="1"/>
      <c r="J774" s="1"/>
      <c r="K774" s="1"/>
      <c r="L774" s="1"/>
      <c r="M774" s="1"/>
      <c r="N774" s="1"/>
      <c r="O774" s="1"/>
      <c r="P774" s="1"/>
      <c r="Q774" s="1"/>
      <c r="R774" s="1"/>
    </row>
    <row r="775" spans="2:18" ht="15.75" customHeight="1">
      <c r="B775" s="1"/>
      <c r="C775" s="1"/>
      <c r="D775" s="1"/>
      <c r="E775" s="1"/>
      <c r="F775" s="1"/>
      <c r="G775" s="1"/>
      <c r="H775" s="1"/>
      <c r="I775" s="1"/>
      <c r="J775" s="1"/>
      <c r="K775" s="1"/>
      <c r="L775" s="1"/>
      <c r="M775" s="1"/>
      <c r="N775" s="1"/>
      <c r="O775" s="1"/>
      <c r="P775" s="1"/>
      <c r="Q775" s="1"/>
      <c r="R775" s="1"/>
    </row>
    <row r="776" spans="2:18" ht="15.75" customHeight="1">
      <c r="B776" s="1"/>
      <c r="C776" s="1"/>
      <c r="D776" s="1"/>
      <c r="E776" s="1"/>
      <c r="F776" s="1"/>
      <c r="G776" s="1"/>
      <c r="H776" s="1"/>
      <c r="I776" s="1"/>
      <c r="J776" s="1"/>
      <c r="K776" s="1"/>
      <c r="L776" s="1"/>
      <c r="M776" s="1"/>
      <c r="N776" s="1"/>
      <c r="O776" s="1"/>
      <c r="P776" s="1"/>
      <c r="Q776" s="1"/>
      <c r="R776" s="1"/>
    </row>
    <row r="777" spans="2:18" ht="15.75" customHeight="1">
      <c r="B777" s="1"/>
      <c r="C777" s="1"/>
      <c r="D777" s="1"/>
      <c r="E777" s="1"/>
      <c r="F777" s="1"/>
      <c r="G777" s="1"/>
      <c r="H777" s="1"/>
      <c r="I777" s="1"/>
      <c r="J777" s="1"/>
      <c r="K777" s="1"/>
      <c r="L777" s="1"/>
      <c r="M777" s="1"/>
      <c r="N777" s="1"/>
      <c r="O777" s="1"/>
      <c r="P777" s="1"/>
      <c r="Q777" s="1"/>
      <c r="R777" s="1"/>
    </row>
    <row r="778" spans="2:18" ht="15.75" customHeight="1">
      <c r="B778" s="1"/>
      <c r="C778" s="1"/>
      <c r="D778" s="1"/>
      <c r="E778" s="1"/>
      <c r="F778" s="1"/>
      <c r="G778" s="1"/>
      <c r="H778" s="1"/>
      <c r="I778" s="1"/>
      <c r="J778" s="1"/>
      <c r="K778" s="1"/>
      <c r="L778" s="1"/>
      <c r="M778" s="1"/>
      <c r="N778" s="1"/>
      <c r="O778" s="1"/>
      <c r="P778" s="1"/>
      <c r="Q778" s="1"/>
      <c r="R778" s="1"/>
    </row>
    <row r="779" spans="2:18" ht="15.75" customHeight="1">
      <c r="B779" s="1"/>
      <c r="C779" s="1"/>
      <c r="D779" s="1"/>
      <c r="E779" s="1"/>
      <c r="F779" s="1"/>
      <c r="G779" s="1"/>
      <c r="H779" s="1"/>
      <c r="I779" s="1"/>
      <c r="J779" s="1"/>
      <c r="K779" s="1"/>
      <c r="L779" s="1"/>
      <c r="M779" s="1"/>
      <c r="N779" s="1"/>
      <c r="O779" s="1"/>
      <c r="P779" s="1"/>
      <c r="Q779" s="1"/>
      <c r="R779" s="1"/>
    </row>
    <row r="780" spans="2:18" ht="15.75" customHeight="1">
      <c r="B780" s="1"/>
      <c r="C780" s="1"/>
      <c r="D780" s="1"/>
      <c r="E780" s="1"/>
      <c r="F780" s="1"/>
      <c r="G780" s="1"/>
      <c r="H780" s="1"/>
      <c r="I780" s="1"/>
      <c r="J780" s="1"/>
      <c r="K780" s="1"/>
      <c r="L780" s="1"/>
      <c r="M780" s="1"/>
      <c r="N780" s="1"/>
      <c r="O780" s="1"/>
      <c r="P780" s="1"/>
      <c r="Q780" s="1"/>
      <c r="R780" s="1"/>
    </row>
    <row r="781" spans="2:18" ht="15.75" customHeight="1">
      <c r="B781" s="1"/>
      <c r="C781" s="1"/>
      <c r="D781" s="1"/>
      <c r="E781" s="1"/>
      <c r="F781" s="1"/>
      <c r="G781" s="1"/>
      <c r="H781" s="1"/>
      <c r="I781" s="1"/>
      <c r="J781" s="1"/>
      <c r="K781" s="1"/>
      <c r="L781" s="1"/>
      <c r="M781" s="1"/>
      <c r="N781" s="1"/>
      <c r="O781" s="1"/>
      <c r="P781" s="1"/>
      <c r="Q781" s="1"/>
      <c r="R781" s="1"/>
    </row>
    <row r="782" spans="2:18" ht="15.75" customHeight="1">
      <c r="B782" s="1"/>
      <c r="C782" s="1"/>
      <c r="D782" s="1"/>
      <c r="E782" s="1"/>
      <c r="F782" s="1"/>
      <c r="G782" s="1"/>
      <c r="H782" s="1"/>
      <c r="I782" s="1"/>
      <c r="J782" s="1"/>
      <c r="K782" s="1"/>
      <c r="L782" s="1"/>
      <c r="M782" s="1"/>
      <c r="N782" s="1"/>
      <c r="O782" s="1"/>
      <c r="P782" s="1"/>
      <c r="Q782" s="1"/>
      <c r="R782" s="1"/>
    </row>
    <row r="783" spans="2:18" ht="15.75" customHeight="1">
      <c r="B783" s="1"/>
      <c r="C783" s="1"/>
      <c r="D783" s="1"/>
      <c r="E783" s="1"/>
      <c r="F783" s="1"/>
      <c r="G783" s="1"/>
      <c r="H783" s="1"/>
      <c r="I783" s="1"/>
      <c r="J783" s="1"/>
      <c r="K783" s="1"/>
      <c r="L783" s="1"/>
      <c r="M783" s="1"/>
      <c r="N783" s="1"/>
      <c r="O783" s="1"/>
      <c r="P783" s="1"/>
      <c r="Q783" s="1"/>
      <c r="R783" s="1"/>
    </row>
    <row r="784" spans="2:18" ht="15.75" customHeight="1">
      <c r="B784" s="1"/>
      <c r="C784" s="1"/>
      <c r="D784" s="1"/>
      <c r="E784" s="1"/>
      <c r="F784" s="1"/>
      <c r="G784" s="1"/>
      <c r="H784" s="1"/>
      <c r="I784" s="1"/>
      <c r="J784" s="1"/>
      <c r="K784" s="1"/>
      <c r="L784" s="1"/>
      <c r="M784" s="1"/>
      <c r="N784" s="1"/>
      <c r="O784" s="1"/>
      <c r="P784" s="1"/>
      <c r="Q784" s="1"/>
      <c r="R784" s="1"/>
    </row>
    <row r="785" spans="2:18" ht="15.75" customHeight="1">
      <c r="B785" s="1"/>
      <c r="C785" s="1"/>
      <c r="D785" s="1"/>
      <c r="E785" s="1"/>
      <c r="F785" s="1"/>
      <c r="G785" s="1"/>
      <c r="H785" s="1"/>
      <c r="I785" s="1"/>
      <c r="J785" s="1"/>
      <c r="K785" s="1"/>
      <c r="L785" s="1"/>
      <c r="M785" s="1"/>
      <c r="N785" s="1"/>
      <c r="O785" s="1"/>
      <c r="P785" s="1"/>
      <c r="Q785" s="1"/>
      <c r="R785" s="1"/>
    </row>
    <row r="786" spans="2:18" ht="15.75" customHeight="1">
      <c r="B786" s="1"/>
      <c r="C786" s="1"/>
      <c r="D786" s="1"/>
      <c r="E786" s="1"/>
      <c r="F786" s="1"/>
      <c r="G786" s="1"/>
      <c r="H786" s="1"/>
      <c r="I786" s="1"/>
      <c r="J786" s="1"/>
      <c r="K786" s="1"/>
      <c r="L786" s="1"/>
      <c r="M786" s="1"/>
      <c r="N786" s="1"/>
      <c r="O786" s="1"/>
      <c r="P786" s="1"/>
      <c r="Q786" s="1"/>
      <c r="R786" s="1"/>
    </row>
    <row r="787" spans="2:18" ht="15.75" customHeight="1">
      <c r="B787" s="1"/>
      <c r="C787" s="1"/>
      <c r="D787" s="1"/>
      <c r="E787" s="1"/>
      <c r="F787" s="1"/>
      <c r="G787" s="1"/>
      <c r="H787" s="1"/>
      <c r="I787" s="1"/>
      <c r="J787" s="1"/>
      <c r="K787" s="1"/>
      <c r="L787" s="1"/>
      <c r="M787" s="1"/>
      <c r="N787" s="1"/>
      <c r="O787" s="1"/>
      <c r="P787" s="1"/>
      <c r="Q787" s="1"/>
      <c r="R787" s="1"/>
    </row>
    <row r="788" spans="2:18" ht="15.75" customHeight="1">
      <c r="B788" s="1"/>
      <c r="C788" s="1"/>
      <c r="D788" s="1"/>
      <c r="E788" s="1"/>
      <c r="F788" s="1"/>
      <c r="G788" s="1"/>
      <c r="H788" s="1"/>
      <c r="I788" s="1"/>
      <c r="J788" s="1"/>
      <c r="K788" s="1"/>
      <c r="L788" s="1"/>
      <c r="M788" s="1"/>
      <c r="N788" s="1"/>
      <c r="O788" s="1"/>
      <c r="P788" s="1"/>
      <c r="Q788" s="1"/>
      <c r="R788" s="1"/>
    </row>
    <row r="789" spans="2:18" ht="15.75" customHeight="1">
      <c r="B789" s="1"/>
      <c r="C789" s="1"/>
      <c r="D789" s="1"/>
      <c r="E789" s="1"/>
      <c r="F789" s="1"/>
      <c r="G789" s="1"/>
      <c r="H789" s="1"/>
      <c r="I789" s="1"/>
      <c r="J789" s="1"/>
      <c r="K789" s="1"/>
      <c r="L789" s="1"/>
      <c r="M789" s="1"/>
      <c r="N789" s="1"/>
      <c r="O789" s="1"/>
      <c r="P789" s="1"/>
      <c r="Q789" s="1"/>
      <c r="R789" s="1"/>
    </row>
    <row r="790" spans="2:18" ht="15.75" customHeight="1">
      <c r="B790" s="1"/>
      <c r="C790" s="1"/>
      <c r="D790" s="1"/>
      <c r="E790" s="1"/>
      <c r="F790" s="1"/>
      <c r="G790" s="1"/>
      <c r="H790" s="1"/>
      <c r="I790" s="1"/>
      <c r="J790" s="1"/>
      <c r="K790" s="1"/>
      <c r="L790" s="1"/>
      <c r="M790" s="1"/>
      <c r="N790" s="1"/>
      <c r="O790" s="1"/>
      <c r="P790" s="1"/>
      <c r="Q790" s="1"/>
      <c r="R790" s="1"/>
    </row>
    <row r="791" spans="2:18" ht="15.75" customHeight="1">
      <c r="B791" s="1"/>
      <c r="C791" s="1"/>
      <c r="D791" s="1"/>
      <c r="E791" s="1"/>
      <c r="F791" s="1"/>
      <c r="G791" s="1"/>
      <c r="H791" s="1"/>
      <c r="I791" s="1"/>
      <c r="J791" s="1"/>
      <c r="K791" s="1"/>
      <c r="L791" s="1"/>
      <c r="M791" s="1"/>
      <c r="N791" s="1"/>
      <c r="O791" s="1"/>
      <c r="P791" s="1"/>
      <c r="Q791" s="1"/>
      <c r="R791" s="1"/>
    </row>
    <row r="792" spans="2:18" ht="15.75" customHeight="1">
      <c r="B792" s="1"/>
      <c r="C792" s="1"/>
      <c r="D792" s="1"/>
      <c r="E792" s="1"/>
      <c r="F792" s="1"/>
      <c r="G792" s="1"/>
      <c r="H792" s="1"/>
      <c r="I792" s="1"/>
      <c r="J792" s="1"/>
      <c r="K792" s="1"/>
      <c r="L792" s="1"/>
      <c r="M792" s="1"/>
      <c r="N792" s="1"/>
      <c r="O792" s="1"/>
      <c r="P792" s="1"/>
      <c r="Q792" s="1"/>
      <c r="R792" s="1"/>
    </row>
    <row r="793" spans="2:18" ht="15.75" customHeight="1">
      <c r="B793" s="1"/>
      <c r="C793" s="1"/>
      <c r="D793" s="1"/>
      <c r="E793" s="1"/>
      <c r="F793" s="1"/>
      <c r="G793" s="1"/>
      <c r="H793" s="1"/>
      <c r="I793" s="1"/>
      <c r="J793" s="1"/>
      <c r="K793" s="1"/>
      <c r="L793" s="1"/>
      <c r="M793" s="1"/>
      <c r="N793" s="1"/>
      <c r="O793" s="1"/>
      <c r="P793" s="1"/>
      <c r="Q793" s="1"/>
      <c r="R793" s="1"/>
    </row>
    <row r="794" spans="2:18" ht="15.75" customHeight="1">
      <c r="B794" s="1"/>
      <c r="C794" s="1"/>
      <c r="D794" s="1"/>
      <c r="E794" s="1"/>
      <c r="F794" s="1"/>
      <c r="G794" s="1"/>
      <c r="H794" s="1"/>
      <c r="I794" s="1"/>
      <c r="J794" s="1"/>
      <c r="K794" s="1"/>
      <c r="L794" s="1"/>
      <c r="M794" s="1"/>
      <c r="N794" s="1"/>
      <c r="O794" s="1"/>
      <c r="P794" s="1"/>
      <c r="Q794" s="1"/>
      <c r="R794" s="1"/>
    </row>
    <row r="795" spans="2:18" ht="15.75" customHeight="1">
      <c r="B795" s="1"/>
      <c r="C795" s="1"/>
      <c r="D795" s="1"/>
      <c r="E795" s="1"/>
      <c r="F795" s="1"/>
      <c r="G795" s="1"/>
      <c r="H795" s="1"/>
      <c r="I795" s="1"/>
      <c r="J795" s="1"/>
      <c r="K795" s="1"/>
      <c r="L795" s="1"/>
      <c r="M795" s="1"/>
      <c r="N795" s="1"/>
      <c r="O795" s="1"/>
      <c r="P795" s="1"/>
      <c r="Q795" s="1"/>
      <c r="R795" s="1"/>
    </row>
    <row r="796" spans="2:18" ht="15.75" customHeight="1">
      <c r="B796" s="1"/>
      <c r="C796" s="1"/>
      <c r="D796" s="1"/>
      <c r="E796" s="1"/>
      <c r="F796" s="1"/>
      <c r="G796" s="1"/>
      <c r="H796" s="1"/>
      <c r="I796" s="1"/>
      <c r="J796" s="1"/>
      <c r="K796" s="1"/>
      <c r="L796" s="1"/>
      <c r="M796" s="1"/>
      <c r="N796" s="1"/>
      <c r="O796" s="1"/>
      <c r="P796" s="1"/>
      <c r="Q796" s="1"/>
      <c r="R796" s="1"/>
    </row>
    <row r="797" spans="2:18" ht="15.75" customHeight="1">
      <c r="B797" s="1"/>
      <c r="C797" s="1"/>
      <c r="D797" s="1"/>
      <c r="E797" s="1"/>
      <c r="F797" s="1"/>
      <c r="G797" s="1"/>
      <c r="H797" s="1"/>
      <c r="I797" s="1"/>
      <c r="J797" s="1"/>
      <c r="K797" s="1"/>
      <c r="L797" s="1"/>
      <c r="M797" s="1"/>
      <c r="N797" s="1"/>
      <c r="O797" s="1"/>
      <c r="P797" s="1"/>
      <c r="Q797" s="1"/>
      <c r="R797" s="1"/>
    </row>
    <row r="798" spans="2:18" ht="15.75" customHeight="1">
      <c r="B798" s="1"/>
      <c r="C798" s="1"/>
      <c r="D798" s="1"/>
      <c r="E798" s="1"/>
      <c r="F798" s="1"/>
      <c r="G798" s="1"/>
      <c r="H798" s="1"/>
      <c r="I798" s="1"/>
      <c r="J798" s="1"/>
      <c r="K798" s="1"/>
      <c r="L798" s="1"/>
      <c r="M798" s="1"/>
      <c r="N798" s="1"/>
      <c r="O798" s="1"/>
      <c r="P798" s="1"/>
      <c r="Q798" s="1"/>
      <c r="R798" s="1"/>
    </row>
    <row r="799" spans="2:18" ht="15.75" customHeight="1">
      <c r="B799" s="1"/>
      <c r="C799" s="1"/>
      <c r="D799" s="1"/>
      <c r="E799" s="1"/>
      <c r="F799" s="1"/>
      <c r="G799" s="1"/>
      <c r="H799" s="1"/>
      <c r="I799" s="1"/>
      <c r="J799" s="1"/>
      <c r="K799" s="1"/>
      <c r="L799" s="1"/>
      <c r="M799" s="1"/>
      <c r="N799" s="1"/>
      <c r="O799" s="1"/>
      <c r="P799" s="1"/>
      <c r="Q799" s="1"/>
      <c r="R799" s="1"/>
    </row>
    <row r="800" spans="2:18" ht="15.75" customHeight="1">
      <c r="B800" s="1"/>
      <c r="C800" s="1"/>
      <c r="D800" s="1"/>
      <c r="E800" s="1"/>
      <c r="F800" s="1"/>
      <c r="G800" s="1"/>
      <c r="H800" s="1"/>
      <c r="I800" s="1"/>
      <c r="J800" s="1"/>
      <c r="K800" s="1"/>
      <c r="L800" s="1"/>
      <c r="M800" s="1"/>
      <c r="N800" s="1"/>
      <c r="O800" s="1"/>
      <c r="P800" s="1"/>
      <c r="Q800" s="1"/>
      <c r="R800" s="1"/>
    </row>
    <row r="801" spans="2:18" ht="15.75" customHeight="1">
      <c r="B801" s="1"/>
      <c r="C801" s="1"/>
      <c r="D801" s="1"/>
      <c r="E801" s="1"/>
      <c r="F801" s="1"/>
      <c r="G801" s="1"/>
      <c r="H801" s="1"/>
      <c r="I801" s="1"/>
      <c r="J801" s="1"/>
      <c r="K801" s="1"/>
      <c r="L801" s="1"/>
      <c r="M801" s="1"/>
      <c r="N801" s="1"/>
      <c r="O801" s="1"/>
      <c r="P801" s="1"/>
      <c r="Q801" s="1"/>
      <c r="R801" s="1"/>
    </row>
    <row r="802" spans="2:18" ht="15.75" customHeight="1">
      <c r="B802" s="1"/>
      <c r="C802" s="1"/>
      <c r="D802" s="1"/>
      <c r="E802" s="1"/>
      <c r="F802" s="1"/>
      <c r="G802" s="1"/>
      <c r="H802" s="1"/>
      <c r="I802" s="1"/>
      <c r="J802" s="1"/>
      <c r="K802" s="1"/>
      <c r="L802" s="1"/>
      <c r="M802" s="1"/>
      <c r="N802" s="1"/>
      <c r="O802" s="1"/>
      <c r="P802" s="1"/>
      <c r="Q802" s="1"/>
      <c r="R802" s="1"/>
    </row>
    <row r="803" spans="2:18" ht="15.75" customHeight="1">
      <c r="B803" s="1"/>
      <c r="C803" s="1"/>
      <c r="D803" s="1"/>
      <c r="E803" s="1"/>
      <c r="F803" s="1"/>
      <c r="G803" s="1"/>
      <c r="H803" s="1"/>
      <c r="I803" s="1"/>
      <c r="J803" s="1"/>
      <c r="K803" s="1"/>
      <c r="L803" s="1"/>
      <c r="M803" s="1"/>
      <c r="N803" s="1"/>
      <c r="O803" s="1"/>
      <c r="P803" s="1"/>
      <c r="Q803" s="1"/>
      <c r="R803" s="1"/>
    </row>
    <row r="804" spans="2:18" ht="15.75" customHeight="1">
      <c r="B804" s="1"/>
      <c r="C804" s="1"/>
      <c r="D804" s="1"/>
      <c r="E804" s="1"/>
      <c r="F804" s="1"/>
      <c r="G804" s="1"/>
      <c r="H804" s="1"/>
      <c r="I804" s="1"/>
      <c r="J804" s="1"/>
      <c r="K804" s="1"/>
      <c r="L804" s="1"/>
      <c r="M804" s="1"/>
      <c r="N804" s="1"/>
      <c r="O804" s="1"/>
      <c r="P804" s="1"/>
      <c r="Q804" s="1"/>
      <c r="R804" s="1"/>
    </row>
    <row r="805" spans="2:18" ht="15.75" customHeight="1">
      <c r="B805" s="1"/>
      <c r="C805" s="1"/>
      <c r="D805" s="1"/>
      <c r="E805" s="1"/>
      <c r="F805" s="1"/>
      <c r="G805" s="1"/>
      <c r="H805" s="1"/>
      <c r="I805" s="1"/>
      <c r="J805" s="1"/>
      <c r="K805" s="1"/>
      <c r="L805" s="1"/>
      <c r="M805" s="1"/>
      <c r="N805" s="1"/>
      <c r="O805" s="1"/>
      <c r="P805" s="1"/>
      <c r="Q805" s="1"/>
      <c r="R805" s="1"/>
    </row>
    <row r="806" spans="2:18" ht="15.75" customHeight="1">
      <c r="B806" s="1"/>
      <c r="C806" s="1"/>
      <c r="D806" s="1"/>
      <c r="E806" s="1"/>
      <c r="F806" s="1"/>
      <c r="G806" s="1"/>
      <c r="H806" s="1"/>
      <c r="I806" s="1"/>
      <c r="J806" s="1"/>
      <c r="K806" s="1"/>
      <c r="L806" s="1"/>
      <c r="M806" s="1"/>
      <c r="N806" s="1"/>
      <c r="O806" s="1"/>
      <c r="P806" s="1"/>
      <c r="Q806" s="1"/>
      <c r="R806" s="1"/>
    </row>
    <row r="807" spans="2:18" ht="15.75" customHeight="1">
      <c r="B807" s="1"/>
      <c r="C807" s="1"/>
      <c r="D807" s="1"/>
      <c r="E807" s="1"/>
      <c r="F807" s="1"/>
      <c r="G807" s="1"/>
      <c r="H807" s="1"/>
      <c r="I807" s="1"/>
      <c r="J807" s="1"/>
      <c r="K807" s="1"/>
      <c r="L807" s="1"/>
      <c r="M807" s="1"/>
      <c r="N807" s="1"/>
      <c r="O807" s="1"/>
      <c r="P807" s="1"/>
      <c r="Q807" s="1"/>
      <c r="R807" s="1"/>
    </row>
    <row r="808" spans="2:18" ht="15.75" customHeight="1">
      <c r="B808" s="1"/>
      <c r="C808" s="1"/>
      <c r="D808" s="1"/>
      <c r="E808" s="1"/>
      <c r="F808" s="1"/>
      <c r="G808" s="1"/>
      <c r="H808" s="1"/>
      <c r="I808" s="1"/>
      <c r="J808" s="1"/>
      <c r="K808" s="1"/>
      <c r="L808" s="1"/>
      <c r="M808" s="1"/>
      <c r="N808" s="1"/>
      <c r="O808" s="1"/>
      <c r="P808" s="1"/>
      <c r="Q808" s="1"/>
      <c r="R808" s="1"/>
    </row>
    <row r="809" spans="2:18" ht="15.75" customHeight="1">
      <c r="B809" s="1"/>
      <c r="C809" s="1"/>
      <c r="D809" s="1"/>
      <c r="E809" s="1"/>
      <c r="F809" s="1"/>
      <c r="G809" s="1"/>
      <c r="H809" s="1"/>
      <c r="I809" s="1"/>
      <c r="J809" s="1"/>
      <c r="K809" s="1"/>
      <c r="L809" s="1"/>
      <c r="M809" s="1"/>
      <c r="N809" s="1"/>
      <c r="O809" s="1"/>
      <c r="P809" s="1"/>
      <c r="Q809" s="1"/>
      <c r="R809" s="1"/>
    </row>
    <row r="810" spans="2:18" ht="15.75" customHeight="1">
      <c r="B810" s="1"/>
      <c r="C810" s="1"/>
      <c r="D810" s="1"/>
      <c r="E810" s="1"/>
      <c r="F810" s="1"/>
      <c r="G810" s="1"/>
      <c r="H810" s="1"/>
      <c r="I810" s="1"/>
      <c r="J810" s="1"/>
      <c r="K810" s="1"/>
      <c r="L810" s="1"/>
      <c r="M810" s="1"/>
      <c r="N810" s="1"/>
      <c r="O810" s="1"/>
      <c r="P810" s="1"/>
      <c r="Q810" s="1"/>
      <c r="R810" s="1"/>
    </row>
    <row r="811" spans="2:18" ht="15.75" customHeight="1">
      <c r="B811" s="1"/>
      <c r="C811" s="1"/>
      <c r="D811" s="1"/>
      <c r="E811" s="1"/>
      <c r="F811" s="1"/>
      <c r="G811" s="1"/>
      <c r="H811" s="1"/>
      <c r="I811" s="1"/>
      <c r="J811" s="1"/>
      <c r="K811" s="1"/>
      <c r="L811" s="1"/>
      <c r="M811" s="1"/>
      <c r="N811" s="1"/>
      <c r="O811" s="1"/>
      <c r="P811" s="1"/>
      <c r="Q811" s="1"/>
      <c r="R811" s="1"/>
    </row>
    <row r="812" spans="2:18" ht="15.75" customHeight="1">
      <c r="B812" s="1"/>
      <c r="C812" s="1"/>
      <c r="D812" s="1"/>
      <c r="E812" s="1"/>
      <c r="F812" s="1"/>
      <c r="G812" s="1"/>
      <c r="H812" s="1"/>
      <c r="I812" s="1"/>
      <c r="J812" s="1"/>
      <c r="K812" s="1"/>
      <c r="L812" s="1"/>
      <c r="M812" s="1"/>
      <c r="N812" s="1"/>
      <c r="O812" s="1"/>
      <c r="P812" s="1"/>
      <c r="Q812" s="1"/>
      <c r="R812" s="1"/>
    </row>
    <row r="813" spans="2:18" ht="15.75" customHeight="1">
      <c r="B813" s="1"/>
      <c r="C813" s="1"/>
      <c r="D813" s="1"/>
      <c r="E813" s="1"/>
      <c r="F813" s="1"/>
      <c r="G813" s="1"/>
      <c r="H813" s="1"/>
      <c r="I813" s="1"/>
      <c r="J813" s="1"/>
      <c r="K813" s="1"/>
      <c r="L813" s="1"/>
      <c r="M813" s="1"/>
      <c r="N813" s="1"/>
      <c r="O813" s="1"/>
      <c r="P813" s="1"/>
      <c r="Q813" s="1"/>
      <c r="R813" s="1"/>
    </row>
    <row r="814" spans="2:18" ht="15.75" customHeight="1">
      <c r="B814" s="1"/>
      <c r="C814" s="1"/>
      <c r="D814" s="1"/>
      <c r="E814" s="1"/>
      <c r="F814" s="1"/>
      <c r="G814" s="1"/>
      <c r="H814" s="1"/>
      <c r="I814" s="1"/>
      <c r="J814" s="1"/>
      <c r="K814" s="1"/>
      <c r="L814" s="1"/>
      <c r="M814" s="1"/>
      <c r="N814" s="1"/>
      <c r="O814" s="1"/>
      <c r="P814" s="1"/>
      <c r="Q814" s="1"/>
      <c r="R814" s="1"/>
    </row>
    <row r="815" spans="2:18" ht="15.75" customHeight="1">
      <c r="B815" s="1"/>
      <c r="C815" s="1"/>
      <c r="D815" s="1"/>
      <c r="E815" s="1"/>
      <c r="F815" s="1"/>
      <c r="G815" s="1"/>
      <c r="H815" s="1"/>
      <c r="I815" s="1"/>
      <c r="J815" s="1"/>
      <c r="K815" s="1"/>
      <c r="L815" s="1"/>
      <c r="M815" s="1"/>
      <c r="N815" s="1"/>
      <c r="O815" s="1"/>
      <c r="P815" s="1"/>
      <c r="Q815" s="1"/>
      <c r="R815" s="1"/>
    </row>
    <row r="816" spans="2:18" ht="15.75" customHeight="1">
      <c r="B816" s="1"/>
      <c r="C816" s="1"/>
      <c r="D816" s="1"/>
      <c r="E816" s="1"/>
      <c r="F816" s="1"/>
      <c r="G816" s="1"/>
      <c r="H816" s="1"/>
      <c r="I816" s="1"/>
      <c r="J816" s="1"/>
      <c r="K816" s="1"/>
      <c r="L816" s="1"/>
      <c r="M816" s="1"/>
      <c r="N816" s="1"/>
      <c r="O816" s="1"/>
      <c r="P816" s="1"/>
      <c r="Q816" s="1"/>
      <c r="R816" s="1"/>
    </row>
    <row r="817" spans="2:18" ht="15.75" customHeight="1">
      <c r="B817" s="1"/>
      <c r="C817" s="1"/>
      <c r="D817" s="1"/>
      <c r="E817" s="1"/>
      <c r="F817" s="1"/>
      <c r="G817" s="1"/>
      <c r="H817" s="1"/>
      <c r="I817" s="1"/>
      <c r="J817" s="1"/>
      <c r="K817" s="1"/>
      <c r="L817" s="1"/>
      <c r="M817" s="1"/>
      <c r="N817" s="1"/>
      <c r="O817" s="1"/>
      <c r="P817" s="1"/>
      <c r="Q817" s="1"/>
      <c r="R817" s="1"/>
    </row>
    <row r="818" spans="2:18" ht="15.75" customHeight="1">
      <c r="B818" s="1"/>
      <c r="C818" s="1"/>
      <c r="D818" s="1"/>
      <c r="E818" s="1"/>
      <c r="F818" s="1"/>
      <c r="G818" s="1"/>
      <c r="H818" s="1"/>
      <c r="I818" s="1"/>
      <c r="J818" s="1"/>
      <c r="K818" s="1"/>
      <c r="L818" s="1"/>
      <c r="M818" s="1"/>
      <c r="N818" s="1"/>
      <c r="O818" s="1"/>
      <c r="P818" s="1"/>
      <c r="Q818" s="1"/>
      <c r="R818" s="1"/>
    </row>
    <row r="819" spans="2:18" ht="15.75" customHeight="1">
      <c r="B819" s="1"/>
      <c r="C819" s="1"/>
      <c r="D819" s="1"/>
      <c r="E819" s="1"/>
      <c r="F819" s="1"/>
      <c r="G819" s="1"/>
      <c r="H819" s="1"/>
      <c r="I819" s="1"/>
      <c r="J819" s="1"/>
      <c r="K819" s="1"/>
      <c r="L819" s="1"/>
      <c r="M819" s="1"/>
      <c r="N819" s="1"/>
      <c r="O819" s="1"/>
      <c r="P819" s="1"/>
      <c r="Q819" s="1"/>
      <c r="R819" s="1"/>
    </row>
    <row r="820" spans="2:18" ht="15.75" customHeight="1">
      <c r="B820" s="1"/>
      <c r="C820" s="1"/>
      <c r="D820" s="1"/>
      <c r="E820" s="1"/>
      <c r="F820" s="1"/>
      <c r="G820" s="1"/>
      <c r="H820" s="1"/>
      <c r="I820" s="1"/>
      <c r="J820" s="1"/>
      <c r="K820" s="1"/>
      <c r="L820" s="1"/>
      <c r="M820" s="1"/>
      <c r="N820" s="1"/>
      <c r="O820" s="1"/>
      <c r="P820" s="1"/>
      <c r="Q820" s="1"/>
      <c r="R820" s="1"/>
    </row>
    <row r="821" spans="2:18" ht="15.75" customHeight="1">
      <c r="B821" s="1"/>
      <c r="C821" s="1"/>
      <c r="D821" s="1"/>
      <c r="E821" s="1"/>
      <c r="F821" s="1"/>
      <c r="G821" s="1"/>
      <c r="H821" s="1"/>
      <c r="I821" s="1"/>
      <c r="J821" s="1"/>
      <c r="K821" s="1"/>
      <c r="L821" s="1"/>
      <c r="M821" s="1"/>
      <c r="N821" s="1"/>
      <c r="O821" s="1"/>
      <c r="P821" s="1"/>
      <c r="Q821" s="1"/>
      <c r="R821" s="1"/>
    </row>
    <row r="822" spans="2:18" ht="15.75" customHeight="1">
      <c r="B822" s="1"/>
      <c r="C822" s="1"/>
      <c r="D822" s="1"/>
      <c r="E822" s="1"/>
      <c r="F822" s="1"/>
      <c r="G822" s="1"/>
      <c r="H822" s="1"/>
      <c r="I822" s="1"/>
      <c r="J822" s="1"/>
      <c r="K822" s="1"/>
      <c r="L822" s="1"/>
      <c r="M822" s="1"/>
      <c r="N822" s="1"/>
      <c r="O822" s="1"/>
      <c r="P822" s="1"/>
      <c r="Q822" s="1"/>
      <c r="R822" s="1"/>
    </row>
    <row r="823" spans="2:18" ht="15.75" customHeight="1">
      <c r="B823" s="1"/>
      <c r="C823" s="1"/>
      <c r="D823" s="1"/>
      <c r="E823" s="1"/>
      <c r="F823" s="1"/>
      <c r="G823" s="1"/>
      <c r="H823" s="1"/>
      <c r="I823" s="1"/>
      <c r="J823" s="1"/>
      <c r="K823" s="1"/>
      <c r="L823" s="1"/>
      <c r="M823" s="1"/>
      <c r="N823" s="1"/>
      <c r="O823" s="1"/>
      <c r="P823" s="1"/>
      <c r="Q823" s="1"/>
      <c r="R823" s="1"/>
    </row>
    <row r="824" spans="2:18" ht="15.75" customHeight="1">
      <c r="B824" s="1"/>
      <c r="C824" s="1"/>
      <c r="D824" s="1"/>
      <c r="E824" s="1"/>
      <c r="F824" s="1"/>
      <c r="G824" s="1"/>
      <c r="H824" s="1"/>
      <c r="I824" s="1"/>
      <c r="J824" s="1"/>
      <c r="K824" s="1"/>
      <c r="L824" s="1"/>
      <c r="M824" s="1"/>
      <c r="N824" s="1"/>
      <c r="O824" s="1"/>
      <c r="P824" s="1"/>
      <c r="Q824" s="1"/>
      <c r="R824" s="1"/>
    </row>
    <row r="825" spans="2:18" ht="15.75" customHeight="1">
      <c r="B825" s="1"/>
      <c r="C825" s="1"/>
      <c r="D825" s="1"/>
      <c r="E825" s="1"/>
      <c r="F825" s="1"/>
      <c r="G825" s="1"/>
      <c r="H825" s="1"/>
      <c r="I825" s="1"/>
      <c r="J825" s="1"/>
      <c r="K825" s="1"/>
      <c r="L825" s="1"/>
      <c r="M825" s="1"/>
      <c r="N825" s="1"/>
      <c r="O825" s="1"/>
      <c r="P825" s="1"/>
      <c r="Q825" s="1"/>
      <c r="R825" s="1"/>
    </row>
    <row r="826" spans="2:18" ht="15.75" customHeight="1">
      <c r="B826" s="1"/>
      <c r="C826" s="1"/>
      <c r="D826" s="1"/>
      <c r="E826" s="1"/>
      <c r="F826" s="1"/>
      <c r="G826" s="1"/>
      <c r="H826" s="1"/>
      <c r="I826" s="1"/>
      <c r="J826" s="1"/>
      <c r="K826" s="1"/>
      <c r="L826" s="1"/>
      <c r="M826" s="1"/>
      <c r="N826" s="1"/>
      <c r="O826" s="1"/>
      <c r="P826" s="1"/>
      <c r="Q826" s="1"/>
      <c r="R826" s="1"/>
    </row>
    <row r="827" spans="2:18" ht="15.75" customHeight="1">
      <c r="B827" s="1"/>
      <c r="C827" s="1"/>
      <c r="D827" s="1"/>
      <c r="E827" s="1"/>
      <c r="F827" s="1"/>
      <c r="G827" s="1"/>
      <c r="H827" s="1"/>
      <c r="I827" s="1"/>
      <c r="J827" s="1"/>
      <c r="K827" s="1"/>
      <c r="L827" s="1"/>
      <c r="M827" s="1"/>
      <c r="N827" s="1"/>
      <c r="O827" s="1"/>
      <c r="P827" s="1"/>
      <c r="Q827" s="1"/>
      <c r="R827" s="1"/>
    </row>
    <row r="828" spans="2:18" ht="15.75" customHeight="1">
      <c r="B828" s="1"/>
      <c r="C828" s="1"/>
      <c r="D828" s="1"/>
      <c r="E828" s="1"/>
      <c r="F828" s="1"/>
      <c r="G828" s="1"/>
      <c r="H828" s="1"/>
      <c r="I828" s="1"/>
      <c r="J828" s="1"/>
      <c r="K828" s="1"/>
      <c r="L828" s="1"/>
      <c r="M828" s="1"/>
      <c r="N828" s="1"/>
      <c r="O828" s="1"/>
      <c r="P828" s="1"/>
      <c r="Q828" s="1"/>
      <c r="R828" s="1"/>
    </row>
    <row r="829" spans="2:18" ht="15.75" customHeight="1">
      <c r="B829" s="1"/>
      <c r="C829" s="1"/>
      <c r="D829" s="1"/>
      <c r="E829" s="1"/>
      <c r="F829" s="1"/>
      <c r="G829" s="1"/>
      <c r="H829" s="1"/>
      <c r="I829" s="1"/>
      <c r="J829" s="1"/>
      <c r="K829" s="1"/>
      <c r="L829" s="1"/>
      <c r="M829" s="1"/>
      <c r="N829" s="1"/>
      <c r="O829" s="1"/>
      <c r="P829" s="1"/>
      <c r="Q829" s="1"/>
      <c r="R829" s="1"/>
    </row>
    <row r="830" spans="2:18" ht="15.75" customHeight="1">
      <c r="B830" s="1"/>
      <c r="C830" s="1"/>
      <c r="D830" s="1"/>
      <c r="E830" s="1"/>
      <c r="F830" s="1"/>
      <c r="G830" s="1"/>
      <c r="H830" s="1"/>
      <c r="I830" s="1"/>
      <c r="J830" s="1"/>
      <c r="K830" s="1"/>
      <c r="L830" s="1"/>
      <c r="M830" s="1"/>
      <c r="N830" s="1"/>
      <c r="O830" s="1"/>
      <c r="P830" s="1"/>
      <c r="Q830" s="1"/>
      <c r="R830" s="1"/>
    </row>
    <row r="831" spans="2:18" ht="15.75" customHeight="1">
      <c r="B831" s="1"/>
      <c r="C831" s="1"/>
      <c r="D831" s="1"/>
      <c r="E831" s="1"/>
      <c r="F831" s="1"/>
      <c r="G831" s="1"/>
      <c r="H831" s="1"/>
      <c r="I831" s="1"/>
      <c r="J831" s="1"/>
      <c r="K831" s="1"/>
      <c r="L831" s="1"/>
      <c r="M831" s="1"/>
      <c r="N831" s="1"/>
      <c r="O831" s="1"/>
      <c r="P831" s="1"/>
      <c r="Q831" s="1"/>
      <c r="R831" s="1"/>
    </row>
    <row r="832" spans="2:18" ht="15.75" customHeight="1">
      <c r="B832" s="1"/>
      <c r="C832" s="1"/>
      <c r="D832" s="1"/>
      <c r="E832" s="1"/>
      <c r="F832" s="1"/>
      <c r="G832" s="1"/>
      <c r="H832" s="1"/>
      <c r="I832" s="1"/>
      <c r="J832" s="1"/>
      <c r="K832" s="1"/>
      <c r="L832" s="1"/>
      <c r="M832" s="1"/>
      <c r="N832" s="1"/>
      <c r="O832" s="1"/>
      <c r="P832" s="1"/>
      <c r="Q832" s="1"/>
      <c r="R832" s="1"/>
    </row>
    <row r="833" spans="2:18" ht="15.75" customHeight="1">
      <c r="B833" s="1"/>
      <c r="C833" s="1"/>
      <c r="D833" s="1"/>
      <c r="E833" s="1"/>
      <c r="F833" s="1"/>
      <c r="G833" s="1"/>
      <c r="H833" s="1"/>
      <c r="I833" s="1"/>
      <c r="J833" s="1"/>
      <c r="K833" s="1"/>
      <c r="L833" s="1"/>
      <c r="M833" s="1"/>
      <c r="N833" s="1"/>
      <c r="O833" s="1"/>
      <c r="P833" s="1"/>
      <c r="Q833" s="1"/>
      <c r="R833" s="1"/>
    </row>
    <row r="834" spans="2:18" ht="15.75" customHeight="1">
      <c r="B834" s="1"/>
      <c r="C834" s="1"/>
      <c r="D834" s="1"/>
      <c r="E834" s="1"/>
      <c r="F834" s="1"/>
      <c r="G834" s="1"/>
      <c r="H834" s="1"/>
      <c r="I834" s="1"/>
      <c r="J834" s="1"/>
      <c r="K834" s="1"/>
      <c r="L834" s="1"/>
      <c r="M834" s="1"/>
      <c r="N834" s="1"/>
      <c r="O834" s="1"/>
      <c r="P834" s="1"/>
      <c r="Q834" s="1"/>
      <c r="R834" s="1"/>
    </row>
    <row r="835" spans="2:18" ht="15.75" customHeight="1">
      <c r="B835" s="1"/>
      <c r="C835" s="1"/>
      <c r="D835" s="1"/>
      <c r="E835" s="1"/>
      <c r="F835" s="1"/>
      <c r="G835" s="1"/>
      <c r="H835" s="1"/>
      <c r="I835" s="1"/>
      <c r="J835" s="1"/>
      <c r="K835" s="1"/>
      <c r="L835" s="1"/>
      <c r="M835" s="1"/>
      <c r="N835" s="1"/>
      <c r="O835" s="1"/>
      <c r="P835" s="1"/>
      <c r="Q835" s="1"/>
      <c r="R835" s="1"/>
    </row>
    <row r="836" spans="2:18" ht="15.75" customHeight="1">
      <c r="B836" s="1"/>
      <c r="C836" s="1"/>
      <c r="D836" s="1"/>
      <c r="E836" s="1"/>
      <c r="F836" s="1"/>
      <c r="G836" s="1"/>
      <c r="H836" s="1"/>
      <c r="I836" s="1"/>
      <c r="J836" s="1"/>
      <c r="K836" s="1"/>
      <c r="L836" s="1"/>
      <c r="M836" s="1"/>
      <c r="N836" s="1"/>
      <c r="O836" s="1"/>
      <c r="P836" s="1"/>
      <c r="Q836" s="1"/>
      <c r="R836" s="1"/>
    </row>
    <row r="837" spans="2:18" ht="15.75" customHeight="1">
      <c r="B837" s="1"/>
      <c r="C837" s="1"/>
      <c r="D837" s="1"/>
      <c r="E837" s="1"/>
      <c r="F837" s="1"/>
      <c r="G837" s="1"/>
      <c r="H837" s="1"/>
      <c r="I837" s="1"/>
      <c r="J837" s="1"/>
      <c r="K837" s="1"/>
      <c r="L837" s="1"/>
      <c r="M837" s="1"/>
      <c r="N837" s="1"/>
      <c r="O837" s="1"/>
      <c r="P837" s="1"/>
      <c r="Q837" s="1"/>
      <c r="R837" s="1"/>
    </row>
    <row r="838" spans="2:18" ht="15.75" customHeight="1">
      <c r="B838" s="1"/>
      <c r="C838" s="1"/>
      <c r="D838" s="1"/>
      <c r="E838" s="1"/>
      <c r="F838" s="1"/>
      <c r="G838" s="1"/>
      <c r="H838" s="1"/>
      <c r="I838" s="1"/>
      <c r="J838" s="1"/>
      <c r="K838" s="1"/>
      <c r="L838" s="1"/>
      <c r="M838" s="1"/>
      <c r="N838" s="1"/>
      <c r="O838" s="1"/>
      <c r="P838" s="1"/>
      <c r="Q838" s="1"/>
      <c r="R838" s="1"/>
    </row>
    <row r="839" spans="2:18" ht="15.75" customHeight="1">
      <c r="B839" s="1"/>
      <c r="C839" s="1"/>
      <c r="D839" s="1"/>
      <c r="E839" s="1"/>
      <c r="F839" s="1"/>
      <c r="G839" s="1"/>
      <c r="H839" s="1"/>
      <c r="I839" s="1"/>
      <c r="J839" s="1"/>
      <c r="K839" s="1"/>
      <c r="L839" s="1"/>
      <c r="M839" s="1"/>
      <c r="N839" s="1"/>
      <c r="O839" s="1"/>
      <c r="P839" s="1"/>
      <c r="Q839" s="1"/>
      <c r="R839" s="1"/>
    </row>
    <row r="840" spans="2:18" ht="15.75" customHeight="1">
      <c r="B840" s="1"/>
      <c r="C840" s="1"/>
      <c r="D840" s="1"/>
      <c r="E840" s="1"/>
      <c r="F840" s="1"/>
      <c r="G840" s="1"/>
      <c r="H840" s="1"/>
      <c r="I840" s="1"/>
      <c r="J840" s="1"/>
      <c r="K840" s="1"/>
      <c r="L840" s="1"/>
      <c r="M840" s="1"/>
      <c r="N840" s="1"/>
      <c r="O840" s="1"/>
      <c r="P840" s="1"/>
      <c r="Q840" s="1"/>
      <c r="R840" s="1"/>
    </row>
    <row r="841" spans="2:18" ht="15.75" customHeight="1">
      <c r="B841" s="1"/>
      <c r="C841" s="1"/>
      <c r="D841" s="1"/>
      <c r="E841" s="1"/>
      <c r="F841" s="1"/>
      <c r="G841" s="1"/>
      <c r="H841" s="1"/>
      <c r="I841" s="1"/>
      <c r="J841" s="1"/>
      <c r="K841" s="1"/>
      <c r="L841" s="1"/>
      <c r="M841" s="1"/>
      <c r="N841" s="1"/>
      <c r="O841" s="1"/>
      <c r="P841" s="1"/>
      <c r="Q841" s="1"/>
      <c r="R841" s="1"/>
    </row>
    <row r="842" spans="2:18" ht="15.75" customHeight="1">
      <c r="B842" s="1"/>
      <c r="C842" s="1"/>
      <c r="D842" s="1"/>
      <c r="E842" s="1"/>
      <c r="F842" s="1"/>
      <c r="G842" s="1"/>
      <c r="H842" s="1"/>
      <c r="I842" s="1"/>
      <c r="J842" s="1"/>
      <c r="K842" s="1"/>
      <c r="L842" s="1"/>
      <c r="M842" s="1"/>
      <c r="N842" s="1"/>
      <c r="O842" s="1"/>
      <c r="P842" s="1"/>
      <c r="Q842" s="1"/>
      <c r="R842" s="1"/>
    </row>
    <row r="843" spans="2:18" ht="15.75" customHeight="1">
      <c r="B843" s="1"/>
      <c r="C843" s="1"/>
      <c r="D843" s="1"/>
      <c r="E843" s="1"/>
      <c r="F843" s="1"/>
      <c r="G843" s="1"/>
      <c r="H843" s="1"/>
      <c r="I843" s="1"/>
      <c r="J843" s="1"/>
      <c r="K843" s="1"/>
      <c r="L843" s="1"/>
      <c r="M843" s="1"/>
      <c r="N843" s="1"/>
      <c r="O843" s="1"/>
      <c r="P843" s="1"/>
      <c r="Q843" s="1"/>
      <c r="R843" s="1"/>
    </row>
    <row r="844" spans="2:18" ht="15.75" customHeight="1">
      <c r="B844" s="1"/>
      <c r="C844" s="1"/>
      <c r="D844" s="1"/>
      <c r="E844" s="1"/>
      <c r="F844" s="1"/>
      <c r="G844" s="1"/>
      <c r="H844" s="1"/>
      <c r="I844" s="1"/>
      <c r="J844" s="1"/>
      <c r="K844" s="1"/>
      <c r="L844" s="1"/>
      <c r="M844" s="1"/>
      <c r="N844" s="1"/>
      <c r="O844" s="1"/>
      <c r="P844" s="1"/>
      <c r="Q844" s="1"/>
      <c r="R844" s="1"/>
    </row>
    <row r="845" spans="2:18" ht="15.75" customHeight="1">
      <c r="B845" s="1"/>
      <c r="C845" s="1"/>
      <c r="D845" s="1"/>
      <c r="E845" s="1"/>
      <c r="F845" s="1"/>
      <c r="G845" s="1"/>
      <c r="H845" s="1"/>
      <c r="I845" s="1"/>
      <c r="J845" s="1"/>
      <c r="K845" s="1"/>
      <c r="L845" s="1"/>
      <c r="M845" s="1"/>
      <c r="N845" s="1"/>
      <c r="O845" s="1"/>
      <c r="P845" s="1"/>
      <c r="Q845" s="1"/>
      <c r="R845" s="1"/>
    </row>
    <row r="846" spans="2:18" ht="15.75" customHeight="1">
      <c r="B846" s="1"/>
      <c r="C846" s="1"/>
      <c r="D846" s="1"/>
      <c r="E846" s="1"/>
      <c r="F846" s="1"/>
      <c r="G846" s="1"/>
      <c r="H846" s="1"/>
      <c r="I846" s="1"/>
      <c r="J846" s="1"/>
      <c r="K846" s="1"/>
      <c r="L846" s="1"/>
      <c r="M846" s="1"/>
      <c r="N846" s="1"/>
      <c r="O846" s="1"/>
      <c r="P846" s="1"/>
      <c r="Q846" s="1"/>
      <c r="R846" s="1"/>
    </row>
    <row r="847" spans="2:18" ht="15.75" customHeight="1">
      <c r="B847" s="1"/>
      <c r="C847" s="1"/>
      <c r="D847" s="1"/>
      <c r="E847" s="1"/>
      <c r="F847" s="1"/>
      <c r="G847" s="1"/>
      <c r="H847" s="1"/>
      <c r="I847" s="1"/>
      <c r="J847" s="1"/>
      <c r="K847" s="1"/>
      <c r="L847" s="1"/>
      <c r="M847" s="1"/>
      <c r="N847" s="1"/>
      <c r="O847" s="1"/>
      <c r="P847" s="1"/>
      <c r="Q847" s="1"/>
      <c r="R847" s="1"/>
    </row>
    <row r="848" spans="2:18" ht="15.75" customHeight="1">
      <c r="B848" s="1"/>
      <c r="C848" s="1"/>
      <c r="D848" s="1"/>
      <c r="E848" s="1"/>
      <c r="F848" s="1"/>
      <c r="G848" s="1"/>
      <c r="H848" s="1"/>
      <c r="I848" s="1"/>
      <c r="J848" s="1"/>
      <c r="K848" s="1"/>
      <c r="L848" s="1"/>
      <c r="M848" s="1"/>
      <c r="N848" s="1"/>
      <c r="O848" s="1"/>
      <c r="P848" s="1"/>
      <c r="Q848" s="1"/>
      <c r="R848" s="1"/>
    </row>
    <row r="849" spans="2:18" ht="15.75" customHeight="1">
      <c r="B849" s="1"/>
      <c r="C849" s="1"/>
      <c r="D849" s="1"/>
      <c r="E849" s="1"/>
      <c r="F849" s="1"/>
      <c r="G849" s="1"/>
      <c r="H849" s="1"/>
      <c r="I849" s="1"/>
      <c r="J849" s="1"/>
      <c r="K849" s="1"/>
      <c r="L849" s="1"/>
      <c r="M849" s="1"/>
      <c r="N849" s="1"/>
      <c r="O849" s="1"/>
      <c r="P849" s="1"/>
      <c r="Q849" s="1"/>
      <c r="R849" s="1"/>
    </row>
    <row r="850" spans="2:18" ht="15.75" customHeight="1">
      <c r="B850" s="1"/>
      <c r="C850" s="1"/>
      <c r="D850" s="1"/>
      <c r="E850" s="1"/>
      <c r="F850" s="1"/>
      <c r="G850" s="1"/>
      <c r="H850" s="1"/>
      <c r="I850" s="1"/>
      <c r="J850" s="1"/>
      <c r="K850" s="1"/>
      <c r="L850" s="1"/>
      <c r="M850" s="1"/>
      <c r="N850" s="1"/>
      <c r="O850" s="1"/>
      <c r="P850" s="1"/>
      <c r="Q850" s="1"/>
      <c r="R850" s="1"/>
    </row>
    <row r="851" spans="2:18" ht="15.75" customHeight="1">
      <c r="B851" s="1"/>
      <c r="C851" s="1"/>
      <c r="D851" s="1"/>
      <c r="E851" s="1"/>
      <c r="F851" s="1"/>
      <c r="G851" s="1"/>
      <c r="H851" s="1"/>
      <c r="I851" s="1"/>
      <c r="J851" s="1"/>
      <c r="K851" s="1"/>
      <c r="L851" s="1"/>
      <c r="M851" s="1"/>
      <c r="N851" s="1"/>
      <c r="O851" s="1"/>
      <c r="P851" s="1"/>
      <c r="Q851" s="1"/>
      <c r="R851" s="1"/>
    </row>
    <row r="852" spans="2:18" ht="15.75" customHeight="1">
      <c r="B852" s="1"/>
      <c r="C852" s="1"/>
      <c r="D852" s="1"/>
      <c r="E852" s="1"/>
      <c r="F852" s="1"/>
      <c r="G852" s="1"/>
      <c r="H852" s="1"/>
      <c r="I852" s="1"/>
      <c r="J852" s="1"/>
      <c r="K852" s="1"/>
      <c r="L852" s="1"/>
      <c r="M852" s="1"/>
      <c r="N852" s="1"/>
      <c r="O852" s="1"/>
      <c r="P852" s="1"/>
      <c r="Q852" s="1"/>
      <c r="R852" s="1"/>
    </row>
    <row r="853" spans="2:18" ht="15.75" customHeight="1">
      <c r="B853" s="1"/>
      <c r="C853" s="1"/>
      <c r="D853" s="1"/>
      <c r="E853" s="1"/>
      <c r="F853" s="1"/>
      <c r="G853" s="1"/>
      <c r="H853" s="1"/>
      <c r="I853" s="1"/>
      <c r="J853" s="1"/>
      <c r="K853" s="1"/>
      <c r="L853" s="1"/>
      <c r="M853" s="1"/>
      <c r="N853" s="1"/>
      <c r="O853" s="1"/>
      <c r="P853" s="1"/>
      <c r="Q853" s="1"/>
      <c r="R853" s="1"/>
    </row>
    <row r="854" spans="2:18" ht="15.75" customHeight="1">
      <c r="B854" s="1"/>
      <c r="C854" s="1"/>
      <c r="D854" s="1"/>
      <c r="E854" s="1"/>
      <c r="F854" s="1"/>
      <c r="G854" s="1"/>
      <c r="H854" s="1"/>
      <c r="I854" s="1"/>
      <c r="J854" s="1"/>
      <c r="K854" s="1"/>
      <c r="L854" s="1"/>
      <c r="M854" s="1"/>
      <c r="N854" s="1"/>
      <c r="O854" s="1"/>
      <c r="P854" s="1"/>
      <c r="Q854" s="1"/>
      <c r="R854" s="1"/>
    </row>
    <row r="855" spans="2:18" ht="15.75" customHeight="1">
      <c r="B855" s="1"/>
      <c r="C855" s="1"/>
      <c r="D855" s="1"/>
      <c r="E855" s="1"/>
      <c r="F855" s="1"/>
      <c r="G855" s="1"/>
      <c r="H855" s="1"/>
      <c r="I855" s="1"/>
      <c r="J855" s="1"/>
      <c r="K855" s="1"/>
      <c r="L855" s="1"/>
      <c r="M855" s="1"/>
      <c r="N855" s="1"/>
      <c r="O855" s="1"/>
      <c r="P855" s="1"/>
      <c r="Q855" s="1"/>
      <c r="R855" s="1"/>
    </row>
    <row r="856" spans="2:18" ht="15.75" customHeight="1">
      <c r="B856" s="1"/>
      <c r="C856" s="1"/>
      <c r="D856" s="1"/>
      <c r="E856" s="1"/>
      <c r="F856" s="1"/>
      <c r="G856" s="1"/>
      <c r="H856" s="1"/>
      <c r="I856" s="1"/>
      <c r="J856" s="1"/>
      <c r="K856" s="1"/>
      <c r="L856" s="1"/>
      <c r="M856" s="1"/>
      <c r="N856" s="1"/>
      <c r="O856" s="1"/>
      <c r="P856" s="1"/>
      <c r="Q856" s="1"/>
      <c r="R856" s="1"/>
    </row>
    <row r="857" spans="2:18" ht="15.75" customHeight="1">
      <c r="B857" s="1"/>
      <c r="C857" s="1"/>
      <c r="D857" s="1"/>
      <c r="E857" s="1"/>
      <c r="F857" s="1"/>
      <c r="G857" s="1"/>
      <c r="H857" s="1"/>
      <c r="I857" s="1"/>
      <c r="J857" s="1"/>
      <c r="K857" s="1"/>
      <c r="L857" s="1"/>
      <c r="M857" s="1"/>
      <c r="N857" s="1"/>
      <c r="O857" s="1"/>
      <c r="P857" s="1"/>
      <c r="Q857" s="1"/>
      <c r="R857" s="1"/>
    </row>
    <row r="858" spans="2:18" ht="15.75" customHeight="1">
      <c r="B858" s="1"/>
      <c r="C858" s="1"/>
      <c r="D858" s="1"/>
      <c r="E858" s="1"/>
      <c r="F858" s="1"/>
      <c r="G858" s="1"/>
      <c r="H858" s="1"/>
      <c r="I858" s="1"/>
      <c r="J858" s="1"/>
      <c r="K858" s="1"/>
      <c r="L858" s="1"/>
      <c r="M858" s="1"/>
      <c r="N858" s="1"/>
      <c r="O858" s="1"/>
      <c r="P858" s="1"/>
      <c r="Q858" s="1"/>
      <c r="R858" s="1"/>
    </row>
    <row r="859" spans="2:18" ht="15.75" customHeight="1">
      <c r="B859" s="1"/>
      <c r="C859" s="1"/>
      <c r="D859" s="1"/>
      <c r="E859" s="1"/>
      <c r="F859" s="1"/>
      <c r="G859" s="1"/>
      <c r="H859" s="1"/>
      <c r="I859" s="1"/>
      <c r="J859" s="1"/>
      <c r="K859" s="1"/>
      <c r="L859" s="1"/>
      <c r="M859" s="1"/>
      <c r="N859" s="1"/>
      <c r="O859" s="1"/>
      <c r="P859" s="1"/>
      <c r="Q859" s="1"/>
      <c r="R859" s="1"/>
    </row>
    <row r="860" spans="2:18" ht="15.75" customHeight="1">
      <c r="B860" s="1"/>
      <c r="C860" s="1"/>
      <c r="D860" s="1"/>
      <c r="E860" s="1"/>
      <c r="F860" s="1"/>
      <c r="G860" s="1"/>
      <c r="H860" s="1"/>
      <c r="I860" s="1"/>
      <c r="J860" s="1"/>
      <c r="K860" s="1"/>
      <c r="L860" s="1"/>
      <c r="M860" s="1"/>
      <c r="N860" s="1"/>
      <c r="O860" s="1"/>
      <c r="P860" s="1"/>
      <c r="Q860" s="1"/>
      <c r="R860" s="1"/>
    </row>
    <row r="861" spans="2:18" ht="15.75" customHeight="1">
      <c r="B861" s="1"/>
      <c r="C861" s="1"/>
      <c r="D861" s="1"/>
      <c r="E861" s="1"/>
      <c r="F861" s="1"/>
      <c r="G861" s="1"/>
      <c r="H861" s="1"/>
      <c r="I861" s="1"/>
      <c r="J861" s="1"/>
      <c r="K861" s="1"/>
      <c r="L861" s="1"/>
      <c r="M861" s="1"/>
      <c r="N861" s="1"/>
      <c r="O861" s="1"/>
      <c r="P861" s="1"/>
      <c r="Q861" s="1"/>
      <c r="R861" s="1"/>
    </row>
    <row r="862" spans="2:18" ht="15.75" customHeight="1">
      <c r="B862" s="1"/>
      <c r="C862" s="1"/>
      <c r="D862" s="1"/>
      <c r="E862" s="1"/>
      <c r="F862" s="1"/>
      <c r="G862" s="1"/>
      <c r="H862" s="1"/>
      <c r="I862" s="1"/>
      <c r="J862" s="1"/>
      <c r="K862" s="1"/>
      <c r="L862" s="1"/>
      <c r="M862" s="1"/>
      <c r="N862" s="1"/>
      <c r="O862" s="1"/>
      <c r="P862" s="1"/>
      <c r="Q862" s="1"/>
      <c r="R862" s="1"/>
    </row>
    <row r="863" spans="2:18" ht="15.75" customHeight="1">
      <c r="B863" s="1"/>
      <c r="C863" s="1"/>
      <c r="D863" s="1"/>
      <c r="E863" s="1"/>
      <c r="F863" s="1"/>
      <c r="G863" s="1"/>
      <c r="H863" s="1"/>
      <c r="I863" s="1"/>
      <c r="J863" s="1"/>
      <c r="K863" s="1"/>
      <c r="L863" s="1"/>
      <c r="M863" s="1"/>
      <c r="N863" s="1"/>
      <c r="O863" s="1"/>
      <c r="P863" s="1"/>
      <c r="Q863" s="1"/>
      <c r="R863" s="1"/>
    </row>
    <row r="864" spans="2:18" ht="15.75" customHeight="1">
      <c r="B864" s="1"/>
      <c r="C864" s="1"/>
      <c r="D864" s="1"/>
      <c r="E864" s="1"/>
      <c r="F864" s="1"/>
      <c r="G864" s="1"/>
      <c r="H864" s="1"/>
      <c r="I864" s="1"/>
      <c r="J864" s="1"/>
      <c r="K864" s="1"/>
      <c r="L864" s="1"/>
      <c r="M864" s="1"/>
      <c r="N864" s="1"/>
      <c r="O864" s="1"/>
      <c r="P864" s="1"/>
      <c r="Q864" s="1"/>
      <c r="R864" s="1"/>
    </row>
    <row r="865" spans="2:18" ht="15.75" customHeight="1">
      <c r="B865" s="1"/>
      <c r="C865" s="1"/>
      <c r="D865" s="1"/>
      <c r="E865" s="1"/>
      <c r="F865" s="1"/>
      <c r="G865" s="1"/>
      <c r="H865" s="1"/>
      <c r="I865" s="1"/>
      <c r="J865" s="1"/>
      <c r="K865" s="1"/>
      <c r="L865" s="1"/>
      <c r="M865" s="1"/>
      <c r="N865" s="1"/>
      <c r="O865" s="1"/>
      <c r="P865" s="1"/>
      <c r="Q865" s="1"/>
      <c r="R865" s="1"/>
    </row>
    <row r="866" spans="2:18" ht="15.75" customHeight="1">
      <c r="B866" s="1"/>
      <c r="C866" s="1"/>
      <c r="D866" s="1"/>
      <c r="E866" s="1"/>
      <c r="F866" s="1"/>
      <c r="G866" s="1"/>
      <c r="H866" s="1"/>
      <c r="I866" s="1"/>
      <c r="J866" s="1"/>
      <c r="K866" s="1"/>
      <c r="L866" s="1"/>
      <c r="M866" s="1"/>
      <c r="N866" s="1"/>
      <c r="O866" s="1"/>
      <c r="P866" s="1"/>
      <c r="Q866" s="1"/>
      <c r="R866" s="1"/>
    </row>
    <row r="867" spans="2:18" ht="15.75" customHeight="1">
      <c r="B867" s="1"/>
      <c r="C867" s="1"/>
      <c r="D867" s="1"/>
      <c r="E867" s="1"/>
      <c r="F867" s="1"/>
      <c r="G867" s="1"/>
      <c r="H867" s="1"/>
      <c r="I867" s="1"/>
      <c r="J867" s="1"/>
      <c r="K867" s="1"/>
      <c r="L867" s="1"/>
      <c r="M867" s="1"/>
      <c r="N867" s="1"/>
      <c r="O867" s="1"/>
      <c r="P867" s="1"/>
      <c r="Q867" s="1"/>
      <c r="R867" s="1"/>
    </row>
    <row r="868" spans="2:18" ht="15.75" customHeight="1">
      <c r="B868" s="1"/>
      <c r="C868" s="1"/>
      <c r="D868" s="1"/>
      <c r="E868" s="1"/>
      <c r="F868" s="1"/>
      <c r="G868" s="1"/>
      <c r="H868" s="1"/>
      <c r="I868" s="1"/>
      <c r="J868" s="1"/>
      <c r="K868" s="1"/>
      <c r="L868" s="1"/>
      <c r="M868" s="1"/>
      <c r="N868" s="1"/>
      <c r="O868" s="1"/>
      <c r="P868" s="1"/>
      <c r="Q868" s="1"/>
      <c r="R868" s="1"/>
    </row>
    <row r="869" spans="2:18" ht="15.75" customHeight="1">
      <c r="B869" s="1"/>
      <c r="C869" s="1"/>
      <c r="D869" s="1"/>
      <c r="E869" s="1"/>
      <c r="F869" s="1"/>
      <c r="G869" s="1"/>
      <c r="H869" s="1"/>
      <c r="I869" s="1"/>
      <c r="J869" s="1"/>
      <c r="K869" s="1"/>
      <c r="L869" s="1"/>
      <c r="M869" s="1"/>
      <c r="N869" s="1"/>
      <c r="O869" s="1"/>
      <c r="P869" s="1"/>
      <c r="Q869" s="1"/>
      <c r="R869" s="1"/>
    </row>
    <row r="870" spans="2:18" ht="15.75" customHeight="1">
      <c r="B870" s="1"/>
      <c r="C870" s="1"/>
      <c r="D870" s="1"/>
      <c r="E870" s="1"/>
      <c r="F870" s="1"/>
      <c r="G870" s="1"/>
      <c r="H870" s="1"/>
      <c r="I870" s="1"/>
      <c r="J870" s="1"/>
      <c r="K870" s="1"/>
      <c r="L870" s="1"/>
      <c r="M870" s="1"/>
      <c r="N870" s="1"/>
      <c r="O870" s="1"/>
      <c r="P870" s="1"/>
      <c r="Q870" s="1"/>
      <c r="R870" s="1"/>
    </row>
    <row r="871" spans="2:18" ht="15.75" customHeight="1">
      <c r="B871" s="1"/>
      <c r="C871" s="1"/>
      <c r="D871" s="1"/>
      <c r="E871" s="1"/>
      <c r="F871" s="1"/>
      <c r="G871" s="1"/>
      <c r="H871" s="1"/>
      <c r="I871" s="1"/>
      <c r="J871" s="1"/>
      <c r="K871" s="1"/>
      <c r="L871" s="1"/>
      <c r="M871" s="1"/>
      <c r="N871" s="1"/>
      <c r="O871" s="1"/>
      <c r="P871" s="1"/>
      <c r="Q871" s="1"/>
      <c r="R871" s="1"/>
    </row>
    <row r="872" spans="2:18" ht="15.75" customHeight="1">
      <c r="B872" s="1"/>
      <c r="C872" s="1"/>
      <c r="D872" s="1"/>
      <c r="E872" s="1"/>
      <c r="F872" s="1"/>
      <c r="G872" s="1"/>
      <c r="H872" s="1"/>
      <c r="I872" s="1"/>
      <c r="J872" s="1"/>
      <c r="K872" s="1"/>
      <c r="L872" s="1"/>
      <c r="M872" s="1"/>
      <c r="N872" s="1"/>
      <c r="O872" s="1"/>
      <c r="P872" s="1"/>
      <c r="Q872" s="1"/>
      <c r="R872" s="1"/>
    </row>
    <row r="873" spans="2:18" ht="15.75" customHeight="1">
      <c r="B873" s="1"/>
      <c r="C873" s="1"/>
      <c r="D873" s="1"/>
      <c r="E873" s="1"/>
      <c r="F873" s="1"/>
      <c r="G873" s="1"/>
      <c r="H873" s="1"/>
      <c r="I873" s="1"/>
      <c r="J873" s="1"/>
      <c r="K873" s="1"/>
      <c r="L873" s="1"/>
      <c r="M873" s="1"/>
      <c r="N873" s="1"/>
      <c r="O873" s="1"/>
      <c r="P873" s="1"/>
      <c r="Q873" s="1"/>
      <c r="R873" s="1"/>
    </row>
    <row r="874" spans="2:18" ht="15.75" customHeight="1">
      <c r="B874" s="1"/>
      <c r="C874" s="1"/>
      <c r="D874" s="1"/>
      <c r="E874" s="1"/>
      <c r="F874" s="1"/>
      <c r="G874" s="1"/>
      <c r="H874" s="1"/>
      <c r="I874" s="1"/>
      <c r="J874" s="1"/>
      <c r="K874" s="1"/>
      <c r="L874" s="1"/>
      <c r="M874" s="1"/>
      <c r="N874" s="1"/>
      <c r="O874" s="1"/>
      <c r="P874" s="1"/>
      <c r="Q874" s="1"/>
      <c r="R874" s="1"/>
    </row>
    <row r="875" spans="2:18" ht="15.75" customHeight="1">
      <c r="B875" s="1"/>
      <c r="C875" s="1"/>
      <c r="D875" s="1"/>
      <c r="E875" s="1"/>
      <c r="F875" s="1"/>
      <c r="G875" s="1"/>
      <c r="H875" s="1"/>
      <c r="I875" s="1"/>
      <c r="J875" s="1"/>
      <c r="K875" s="1"/>
      <c r="L875" s="1"/>
      <c r="M875" s="1"/>
      <c r="N875" s="1"/>
      <c r="O875" s="1"/>
      <c r="P875" s="1"/>
      <c r="Q875" s="1"/>
      <c r="R875" s="1"/>
    </row>
    <row r="876" spans="2:18" ht="15.75" customHeight="1">
      <c r="B876" s="1"/>
      <c r="C876" s="1"/>
      <c r="D876" s="1"/>
      <c r="E876" s="1"/>
      <c r="F876" s="1"/>
      <c r="G876" s="1"/>
      <c r="H876" s="1"/>
      <c r="I876" s="1"/>
      <c r="J876" s="1"/>
      <c r="K876" s="1"/>
      <c r="L876" s="1"/>
      <c r="M876" s="1"/>
      <c r="N876" s="1"/>
      <c r="O876" s="1"/>
      <c r="P876" s="1"/>
      <c r="Q876" s="1"/>
      <c r="R876" s="1"/>
    </row>
    <row r="877" spans="2:18" ht="15.75" customHeight="1">
      <c r="B877" s="1"/>
      <c r="C877" s="1"/>
      <c r="D877" s="1"/>
      <c r="E877" s="1"/>
      <c r="F877" s="1"/>
      <c r="G877" s="1"/>
      <c r="H877" s="1"/>
      <c r="I877" s="1"/>
      <c r="J877" s="1"/>
      <c r="K877" s="1"/>
      <c r="L877" s="1"/>
      <c r="M877" s="1"/>
      <c r="N877" s="1"/>
      <c r="O877" s="1"/>
      <c r="P877" s="1"/>
      <c r="Q877" s="1"/>
      <c r="R877" s="1"/>
    </row>
    <row r="878" spans="2:18" ht="15.75" customHeight="1">
      <c r="B878" s="1"/>
      <c r="C878" s="1"/>
      <c r="D878" s="1"/>
      <c r="E878" s="1"/>
      <c r="F878" s="1"/>
      <c r="G878" s="1"/>
      <c r="H878" s="1"/>
      <c r="I878" s="1"/>
      <c r="J878" s="1"/>
      <c r="K878" s="1"/>
      <c r="L878" s="1"/>
      <c r="M878" s="1"/>
      <c r="N878" s="1"/>
      <c r="O878" s="1"/>
      <c r="P878" s="1"/>
      <c r="Q878" s="1"/>
      <c r="R878" s="1"/>
    </row>
    <row r="879" spans="2:18" ht="15.75" customHeight="1">
      <c r="B879" s="1"/>
      <c r="C879" s="1"/>
      <c r="D879" s="1"/>
      <c r="E879" s="1"/>
      <c r="F879" s="1"/>
      <c r="G879" s="1"/>
      <c r="H879" s="1"/>
      <c r="I879" s="1"/>
      <c r="J879" s="1"/>
      <c r="K879" s="1"/>
      <c r="L879" s="1"/>
      <c r="M879" s="1"/>
      <c r="N879" s="1"/>
      <c r="O879" s="1"/>
      <c r="P879" s="1"/>
      <c r="Q879" s="1"/>
      <c r="R879" s="1"/>
    </row>
    <row r="880" spans="2:18" ht="15.75" customHeight="1">
      <c r="B880" s="1"/>
      <c r="C880" s="1"/>
      <c r="D880" s="1"/>
      <c r="E880" s="1"/>
      <c r="F880" s="1"/>
      <c r="G880" s="1"/>
      <c r="H880" s="1"/>
      <c r="I880" s="1"/>
      <c r="J880" s="1"/>
      <c r="K880" s="1"/>
      <c r="L880" s="1"/>
      <c r="M880" s="1"/>
      <c r="N880" s="1"/>
      <c r="O880" s="1"/>
      <c r="P880" s="1"/>
      <c r="Q880" s="1"/>
      <c r="R880" s="1"/>
    </row>
    <row r="881" spans="2:18" ht="15.75" customHeight="1">
      <c r="B881" s="1"/>
      <c r="C881" s="1"/>
      <c r="D881" s="1"/>
      <c r="E881" s="1"/>
      <c r="F881" s="1"/>
      <c r="G881" s="1"/>
      <c r="H881" s="1"/>
      <c r="I881" s="1"/>
      <c r="J881" s="1"/>
      <c r="K881" s="1"/>
      <c r="L881" s="1"/>
      <c r="M881" s="1"/>
      <c r="N881" s="1"/>
      <c r="O881" s="1"/>
      <c r="P881" s="1"/>
      <c r="Q881" s="1"/>
      <c r="R881" s="1"/>
    </row>
    <row r="882" spans="2:18" ht="15.75" customHeight="1">
      <c r="B882" s="1"/>
      <c r="C882" s="1"/>
      <c r="D882" s="1"/>
      <c r="E882" s="1"/>
      <c r="F882" s="1"/>
      <c r="G882" s="1"/>
      <c r="H882" s="1"/>
      <c r="I882" s="1"/>
      <c r="J882" s="1"/>
      <c r="K882" s="1"/>
      <c r="L882" s="1"/>
      <c r="M882" s="1"/>
      <c r="N882" s="1"/>
      <c r="O882" s="1"/>
      <c r="P882" s="1"/>
      <c r="Q882" s="1"/>
      <c r="R882" s="1"/>
    </row>
    <row r="883" spans="2:18" ht="15.75" customHeight="1">
      <c r="B883" s="1"/>
      <c r="C883" s="1"/>
      <c r="D883" s="1"/>
      <c r="E883" s="1"/>
      <c r="F883" s="1"/>
      <c r="G883" s="1"/>
      <c r="H883" s="1"/>
      <c r="I883" s="1"/>
      <c r="J883" s="1"/>
      <c r="K883" s="1"/>
      <c r="L883" s="1"/>
      <c r="M883" s="1"/>
      <c r="N883" s="1"/>
      <c r="O883" s="1"/>
      <c r="P883" s="1"/>
      <c r="Q883" s="1"/>
      <c r="R883" s="1"/>
    </row>
    <row r="884" spans="2:18" ht="15.75" customHeight="1">
      <c r="B884" s="1"/>
      <c r="C884" s="1"/>
      <c r="D884" s="1"/>
      <c r="E884" s="1"/>
      <c r="F884" s="1"/>
      <c r="G884" s="1"/>
      <c r="H884" s="1"/>
      <c r="I884" s="1"/>
      <c r="J884" s="1"/>
      <c r="K884" s="1"/>
      <c r="L884" s="1"/>
      <c r="M884" s="1"/>
      <c r="N884" s="1"/>
      <c r="O884" s="1"/>
      <c r="P884" s="1"/>
      <c r="Q884" s="1"/>
      <c r="R884" s="1"/>
    </row>
    <row r="885" spans="2:18" ht="15.75" customHeight="1">
      <c r="B885" s="1"/>
      <c r="C885" s="1"/>
      <c r="D885" s="1"/>
      <c r="E885" s="1"/>
      <c r="F885" s="1"/>
      <c r="G885" s="1"/>
      <c r="H885" s="1"/>
      <c r="I885" s="1"/>
      <c r="J885" s="1"/>
      <c r="K885" s="1"/>
      <c r="L885" s="1"/>
      <c r="M885" s="1"/>
      <c r="N885" s="1"/>
      <c r="O885" s="1"/>
      <c r="P885" s="1"/>
      <c r="Q885" s="1"/>
      <c r="R885" s="1"/>
    </row>
    <row r="886" spans="2:18" ht="15.75" customHeight="1">
      <c r="B886" s="1"/>
      <c r="C886" s="1"/>
      <c r="D886" s="1"/>
      <c r="E886" s="1"/>
      <c r="F886" s="1"/>
      <c r="G886" s="1"/>
      <c r="H886" s="1"/>
      <c r="I886" s="1"/>
      <c r="J886" s="1"/>
      <c r="K886" s="1"/>
      <c r="L886" s="1"/>
      <c r="M886" s="1"/>
      <c r="N886" s="1"/>
      <c r="O886" s="1"/>
      <c r="P886" s="1"/>
      <c r="Q886" s="1"/>
      <c r="R886" s="1"/>
    </row>
    <row r="887" spans="2:18" ht="15.75" customHeight="1">
      <c r="B887" s="1"/>
      <c r="C887" s="1"/>
      <c r="D887" s="1"/>
      <c r="E887" s="1"/>
      <c r="F887" s="1"/>
      <c r="G887" s="1"/>
      <c r="H887" s="1"/>
      <c r="I887" s="1"/>
      <c r="J887" s="1"/>
      <c r="K887" s="1"/>
      <c r="L887" s="1"/>
      <c r="M887" s="1"/>
      <c r="N887" s="1"/>
      <c r="O887" s="1"/>
      <c r="P887" s="1"/>
      <c r="Q887" s="1"/>
      <c r="R887" s="1"/>
    </row>
    <row r="888" spans="2:18" ht="15.75" customHeight="1">
      <c r="B888" s="1"/>
      <c r="C888" s="1"/>
      <c r="D888" s="1"/>
      <c r="E888" s="1"/>
      <c r="F888" s="1"/>
      <c r="G888" s="1"/>
      <c r="H888" s="1"/>
      <c r="I888" s="1"/>
      <c r="J888" s="1"/>
      <c r="K888" s="1"/>
      <c r="L888" s="1"/>
      <c r="M888" s="1"/>
      <c r="N888" s="1"/>
      <c r="O888" s="1"/>
      <c r="P888" s="1"/>
      <c r="Q888" s="1"/>
      <c r="R888" s="1"/>
    </row>
    <row r="889" spans="2:18" ht="15.75" customHeight="1">
      <c r="B889" s="1"/>
      <c r="C889" s="1"/>
      <c r="D889" s="1"/>
      <c r="E889" s="1"/>
      <c r="F889" s="1"/>
      <c r="G889" s="1"/>
      <c r="H889" s="1"/>
      <c r="I889" s="1"/>
      <c r="J889" s="1"/>
      <c r="K889" s="1"/>
      <c r="L889" s="1"/>
      <c r="M889" s="1"/>
      <c r="N889" s="1"/>
      <c r="O889" s="1"/>
      <c r="P889" s="1"/>
      <c r="Q889" s="1"/>
      <c r="R889" s="1"/>
    </row>
    <row r="890" spans="2:18" ht="15.75" customHeight="1">
      <c r="B890" s="1"/>
      <c r="C890" s="1"/>
      <c r="D890" s="1"/>
      <c r="E890" s="1"/>
      <c r="F890" s="1"/>
      <c r="G890" s="1"/>
      <c r="H890" s="1"/>
      <c r="I890" s="1"/>
      <c r="J890" s="1"/>
      <c r="K890" s="1"/>
      <c r="L890" s="1"/>
      <c r="M890" s="1"/>
      <c r="N890" s="1"/>
      <c r="O890" s="1"/>
      <c r="P890" s="1"/>
      <c r="Q890" s="1"/>
      <c r="R890" s="1"/>
    </row>
    <row r="891" spans="2:18" ht="15.75" customHeight="1">
      <c r="B891" s="1"/>
      <c r="C891" s="1"/>
      <c r="D891" s="1"/>
      <c r="E891" s="1"/>
      <c r="F891" s="1"/>
      <c r="G891" s="1"/>
      <c r="H891" s="1"/>
      <c r="I891" s="1"/>
      <c r="J891" s="1"/>
      <c r="K891" s="1"/>
      <c r="L891" s="1"/>
      <c r="M891" s="1"/>
      <c r="N891" s="1"/>
      <c r="O891" s="1"/>
      <c r="P891" s="1"/>
      <c r="Q891" s="1"/>
      <c r="R891" s="1"/>
    </row>
    <row r="892" spans="2:18" ht="15.75" customHeight="1">
      <c r="B892" s="1"/>
      <c r="C892" s="1"/>
      <c r="D892" s="1"/>
      <c r="E892" s="1"/>
      <c r="F892" s="1"/>
      <c r="G892" s="1"/>
      <c r="H892" s="1"/>
      <c r="I892" s="1"/>
      <c r="J892" s="1"/>
      <c r="K892" s="1"/>
      <c r="L892" s="1"/>
      <c r="M892" s="1"/>
      <c r="N892" s="1"/>
      <c r="O892" s="1"/>
      <c r="P892" s="1"/>
      <c r="Q892" s="1"/>
      <c r="R892" s="1"/>
    </row>
    <row r="893" spans="2:18" ht="15.75" customHeight="1">
      <c r="B893" s="1"/>
      <c r="C893" s="1"/>
      <c r="D893" s="1"/>
      <c r="E893" s="1"/>
      <c r="F893" s="1"/>
      <c r="G893" s="1"/>
      <c r="H893" s="1"/>
      <c r="I893" s="1"/>
      <c r="J893" s="1"/>
      <c r="K893" s="1"/>
      <c r="L893" s="1"/>
      <c r="M893" s="1"/>
      <c r="N893" s="1"/>
      <c r="O893" s="1"/>
      <c r="P893" s="1"/>
      <c r="Q893" s="1"/>
      <c r="R893" s="1"/>
    </row>
    <row r="894" spans="2:18" ht="15.75" customHeight="1">
      <c r="B894" s="1"/>
      <c r="C894" s="1"/>
      <c r="D894" s="1"/>
      <c r="E894" s="1"/>
      <c r="F894" s="1"/>
      <c r="G894" s="1"/>
      <c r="H894" s="1"/>
      <c r="I894" s="1"/>
      <c r="J894" s="1"/>
      <c r="K894" s="1"/>
      <c r="L894" s="1"/>
      <c r="M894" s="1"/>
      <c r="N894" s="1"/>
      <c r="O894" s="1"/>
      <c r="P894" s="1"/>
      <c r="Q894" s="1"/>
      <c r="R894" s="1"/>
    </row>
    <row r="895" spans="2:18" ht="15.75" customHeight="1">
      <c r="B895" s="1"/>
      <c r="C895" s="1"/>
      <c r="D895" s="1"/>
      <c r="E895" s="1"/>
      <c r="F895" s="1"/>
      <c r="G895" s="1"/>
      <c r="H895" s="1"/>
      <c r="I895" s="1"/>
      <c r="J895" s="1"/>
      <c r="K895" s="1"/>
      <c r="L895" s="1"/>
      <c r="M895" s="1"/>
      <c r="N895" s="1"/>
      <c r="O895" s="1"/>
      <c r="P895" s="1"/>
      <c r="Q895" s="1"/>
      <c r="R895" s="1"/>
    </row>
    <row r="896" spans="2:18" ht="15.75" customHeight="1">
      <c r="B896" s="1"/>
      <c r="C896" s="1"/>
      <c r="D896" s="1"/>
      <c r="E896" s="1"/>
      <c r="F896" s="1"/>
      <c r="G896" s="1"/>
      <c r="H896" s="1"/>
      <c r="I896" s="1"/>
      <c r="J896" s="1"/>
      <c r="K896" s="1"/>
      <c r="L896" s="1"/>
      <c r="M896" s="1"/>
      <c r="N896" s="1"/>
      <c r="O896" s="1"/>
      <c r="P896" s="1"/>
      <c r="Q896" s="1"/>
      <c r="R896" s="1"/>
    </row>
    <row r="897" spans="2:18" ht="15.75" customHeight="1">
      <c r="B897" s="1"/>
      <c r="C897" s="1"/>
      <c r="D897" s="1"/>
      <c r="E897" s="1"/>
      <c r="F897" s="1"/>
      <c r="G897" s="1"/>
      <c r="H897" s="1"/>
      <c r="I897" s="1"/>
      <c r="J897" s="1"/>
      <c r="K897" s="1"/>
      <c r="L897" s="1"/>
      <c r="M897" s="1"/>
      <c r="N897" s="1"/>
      <c r="O897" s="1"/>
      <c r="P897" s="1"/>
      <c r="Q897" s="1"/>
      <c r="R897" s="1"/>
    </row>
    <row r="898" spans="2:18" ht="15.75" customHeight="1">
      <c r="B898" s="1"/>
      <c r="C898" s="1"/>
      <c r="D898" s="1"/>
      <c r="E898" s="1"/>
      <c r="F898" s="1"/>
      <c r="G898" s="1"/>
      <c r="H898" s="1"/>
      <c r="I898" s="1"/>
      <c r="J898" s="1"/>
      <c r="K898" s="1"/>
      <c r="L898" s="1"/>
      <c r="M898" s="1"/>
      <c r="N898" s="1"/>
      <c r="O898" s="1"/>
      <c r="P898" s="1"/>
      <c r="Q898" s="1"/>
      <c r="R898" s="1"/>
    </row>
    <row r="899" spans="2:18" ht="15.75" customHeight="1">
      <c r="B899" s="1"/>
      <c r="C899" s="1"/>
      <c r="D899" s="1"/>
      <c r="E899" s="1"/>
      <c r="F899" s="1"/>
      <c r="G899" s="1"/>
      <c r="H899" s="1"/>
      <c r="I899" s="1"/>
      <c r="J899" s="1"/>
      <c r="K899" s="1"/>
      <c r="L899" s="1"/>
      <c r="M899" s="1"/>
      <c r="N899" s="1"/>
      <c r="O899" s="1"/>
      <c r="P899" s="1"/>
      <c r="Q899" s="1"/>
      <c r="R899" s="1"/>
    </row>
    <row r="900" spans="2:18" ht="15.75" customHeight="1">
      <c r="B900" s="1"/>
      <c r="C900" s="1"/>
      <c r="D900" s="1"/>
      <c r="E900" s="1"/>
      <c r="F900" s="1"/>
      <c r="G900" s="1"/>
      <c r="H900" s="1"/>
      <c r="I900" s="1"/>
      <c r="J900" s="1"/>
      <c r="K900" s="1"/>
      <c r="L900" s="1"/>
      <c r="M900" s="1"/>
      <c r="N900" s="1"/>
      <c r="O900" s="1"/>
      <c r="P900" s="1"/>
      <c r="Q900" s="1"/>
      <c r="R900" s="1"/>
    </row>
    <row r="901" spans="2:18" ht="15.75" customHeight="1">
      <c r="B901" s="1"/>
      <c r="C901" s="1"/>
      <c r="D901" s="1"/>
      <c r="E901" s="1"/>
      <c r="F901" s="1"/>
      <c r="G901" s="1"/>
      <c r="H901" s="1"/>
      <c r="I901" s="1"/>
      <c r="J901" s="1"/>
      <c r="K901" s="1"/>
      <c r="L901" s="1"/>
      <c r="M901" s="1"/>
      <c r="N901" s="1"/>
      <c r="O901" s="1"/>
      <c r="P901" s="1"/>
      <c r="Q901" s="1"/>
      <c r="R901" s="1"/>
    </row>
    <row r="902" spans="2:18" ht="15.75" customHeight="1">
      <c r="B902" s="1"/>
      <c r="C902" s="1"/>
      <c r="D902" s="1"/>
      <c r="E902" s="1"/>
      <c r="F902" s="1"/>
      <c r="G902" s="1"/>
      <c r="H902" s="1"/>
      <c r="I902" s="1"/>
      <c r="J902" s="1"/>
      <c r="K902" s="1"/>
      <c r="L902" s="1"/>
      <c r="M902" s="1"/>
      <c r="N902" s="1"/>
      <c r="O902" s="1"/>
      <c r="P902" s="1"/>
      <c r="Q902" s="1"/>
      <c r="R902" s="1"/>
    </row>
    <row r="903" spans="2:18" ht="15.75" customHeight="1">
      <c r="B903" s="1"/>
      <c r="C903" s="1"/>
      <c r="D903" s="1"/>
      <c r="E903" s="1"/>
      <c r="F903" s="1"/>
      <c r="G903" s="1"/>
      <c r="H903" s="1"/>
      <c r="I903" s="1"/>
      <c r="J903" s="1"/>
      <c r="K903" s="1"/>
      <c r="L903" s="1"/>
      <c r="M903" s="1"/>
      <c r="N903" s="1"/>
      <c r="O903" s="1"/>
      <c r="P903" s="1"/>
      <c r="Q903" s="1"/>
      <c r="R903" s="1"/>
    </row>
    <row r="904" spans="2:18" ht="15.75" customHeight="1">
      <c r="B904" s="1"/>
      <c r="C904" s="1"/>
      <c r="D904" s="1"/>
      <c r="E904" s="1"/>
      <c r="F904" s="1"/>
      <c r="G904" s="1"/>
      <c r="H904" s="1"/>
      <c r="I904" s="1"/>
      <c r="J904" s="1"/>
      <c r="K904" s="1"/>
      <c r="L904" s="1"/>
      <c r="M904" s="1"/>
      <c r="N904" s="1"/>
      <c r="O904" s="1"/>
      <c r="P904" s="1"/>
      <c r="Q904" s="1"/>
      <c r="R904" s="1"/>
    </row>
    <row r="905" spans="2:18" ht="15.75" customHeight="1">
      <c r="B905" s="1"/>
      <c r="C905" s="1"/>
      <c r="D905" s="1"/>
      <c r="E905" s="1"/>
      <c r="F905" s="1"/>
      <c r="G905" s="1"/>
      <c r="H905" s="1"/>
      <c r="I905" s="1"/>
      <c r="J905" s="1"/>
      <c r="K905" s="1"/>
      <c r="L905" s="1"/>
      <c r="M905" s="1"/>
      <c r="N905" s="1"/>
      <c r="O905" s="1"/>
      <c r="P905" s="1"/>
      <c r="Q905" s="1"/>
      <c r="R905" s="1"/>
    </row>
    <row r="906" spans="2:18" ht="15.75" customHeight="1">
      <c r="B906" s="1"/>
      <c r="C906" s="1"/>
      <c r="D906" s="1"/>
      <c r="E906" s="1"/>
      <c r="F906" s="1"/>
      <c r="G906" s="1"/>
      <c r="H906" s="1"/>
      <c r="I906" s="1"/>
      <c r="J906" s="1"/>
      <c r="K906" s="1"/>
      <c r="L906" s="1"/>
      <c r="M906" s="1"/>
      <c r="N906" s="1"/>
      <c r="O906" s="1"/>
      <c r="P906" s="1"/>
      <c r="Q906" s="1"/>
      <c r="R906" s="1"/>
    </row>
    <row r="907" spans="2:18" ht="15.75" customHeight="1">
      <c r="B907" s="1"/>
      <c r="C907" s="1"/>
      <c r="D907" s="1"/>
      <c r="E907" s="1"/>
      <c r="F907" s="1"/>
      <c r="G907" s="1"/>
      <c r="H907" s="1"/>
      <c r="I907" s="1"/>
      <c r="J907" s="1"/>
      <c r="K907" s="1"/>
      <c r="L907" s="1"/>
      <c r="M907" s="1"/>
      <c r="N907" s="1"/>
      <c r="O907" s="1"/>
      <c r="P907" s="1"/>
      <c r="Q907" s="1"/>
      <c r="R907" s="1"/>
    </row>
    <row r="908" spans="2:18" ht="15.75" customHeight="1">
      <c r="B908" s="1"/>
      <c r="C908" s="1"/>
      <c r="D908" s="1"/>
      <c r="E908" s="1"/>
      <c r="F908" s="1"/>
      <c r="G908" s="1"/>
      <c r="H908" s="1"/>
      <c r="I908" s="1"/>
      <c r="J908" s="1"/>
      <c r="K908" s="1"/>
      <c r="L908" s="1"/>
      <c r="M908" s="1"/>
      <c r="N908" s="1"/>
      <c r="O908" s="1"/>
      <c r="P908" s="1"/>
      <c r="Q908" s="1"/>
      <c r="R908" s="1"/>
    </row>
    <row r="909" spans="2:18" ht="15.75" customHeight="1">
      <c r="B909" s="1"/>
      <c r="C909" s="1"/>
      <c r="D909" s="1"/>
      <c r="E909" s="1"/>
      <c r="F909" s="1"/>
      <c r="G909" s="1"/>
      <c r="H909" s="1"/>
      <c r="I909" s="1"/>
      <c r="J909" s="1"/>
      <c r="K909" s="1"/>
      <c r="L909" s="1"/>
      <c r="M909" s="1"/>
      <c r="N909" s="1"/>
      <c r="O909" s="1"/>
      <c r="P909" s="1"/>
      <c r="Q909" s="1"/>
      <c r="R909" s="1"/>
    </row>
    <row r="910" spans="2:18" ht="15.75" customHeight="1">
      <c r="B910" s="1"/>
      <c r="C910" s="1"/>
      <c r="D910" s="1"/>
      <c r="E910" s="1"/>
      <c r="F910" s="1"/>
      <c r="G910" s="1"/>
      <c r="H910" s="1"/>
      <c r="I910" s="1"/>
      <c r="J910" s="1"/>
      <c r="K910" s="1"/>
      <c r="L910" s="1"/>
      <c r="M910" s="1"/>
      <c r="N910" s="1"/>
      <c r="O910" s="1"/>
      <c r="P910" s="1"/>
      <c r="Q910" s="1"/>
      <c r="R910" s="1"/>
    </row>
    <row r="911" spans="2:18" ht="15.75" customHeight="1">
      <c r="B911" s="1"/>
      <c r="C911" s="1"/>
      <c r="D911" s="1"/>
      <c r="E911" s="1"/>
      <c r="F911" s="1"/>
      <c r="G911" s="1"/>
      <c r="H911" s="1"/>
      <c r="I911" s="1"/>
      <c r="J911" s="1"/>
      <c r="K911" s="1"/>
      <c r="L911" s="1"/>
      <c r="M911" s="1"/>
      <c r="N911" s="1"/>
      <c r="O911" s="1"/>
      <c r="P911" s="1"/>
      <c r="Q911" s="1"/>
      <c r="R911" s="1"/>
    </row>
    <row r="912" spans="2:18" ht="15.75" customHeight="1">
      <c r="B912" s="1"/>
      <c r="C912" s="1"/>
      <c r="D912" s="1"/>
      <c r="E912" s="1"/>
      <c r="F912" s="1"/>
      <c r="G912" s="1"/>
      <c r="H912" s="1"/>
      <c r="I912" s="1"/>
      <c r="J912" s="1"/>
      <c r="K912" s="1"/>
      <c r="L912" s="1"/>
      <c r="M912" s="1"/>
      <c r="N912" s="1"/>
      <c r="O912" s="1"/>
      <c r="P912" s="1"/>
      <c r="Q912" s="1"/>
      <c r="R912" s="1"/>
    </row>
    <row r="913" spans="2:18" ht="15.75" customHeight="1">
      <c r="B913" s="1"/>
      <c r="C913" s="1"/>
      <c r="D913" s="1"/>
      <c r="E913" s="1"/>
      <c r="F913" s="1"/>
      <c r="G913" s="1"/>
      <c r="H913" s="1"/>
      <c r="I913" s="1"/>
      <c r="J913" s="1"/>
      <c r="K913" s="1"/>
      <c r="L913" s="1"/>
      <c r="M913" s="1"/>
      <c r="N913" s="1"/>
      <c r="O913" s="1"/>
      <c r="P913" s="1"/>
      <c r="Q913" s="1"/>
      <c r="R913" s="1"/>
    </row>
    <row r="914" spans="2:18" ht="15.75" customHeight="1">
      <c r="B914" s="1"/>
      <c r="C914" s="1"/>
      <c r="D914" s="1"/>
      <c r="E914" s="1"/>
      <c r="F914" s="1"/>
      <c r="G914" s="1"/>
      <c r="H914" s="1"/>
      <c r="I914" s="1"/>
      <c r="J914" s="1"/>
      <c r="K914" s="1"/>
      <c r="L914" s="1"/>
      <c r="M914" s="1"/>
      <c r="N914" s="1"/>
      <c r="O914" s="1"/>
      <c r="P914" s="1"/>
      <c r="Q914" s="1"/>
      <c r="R914" s="1"/>
    </row>
    <row r="915" spans="2:18" ht="15.75" customHeight="1">
      <c r="B915" s="1"/>
      <c r="C915" s="1"/>
      <c r="D915" s="1"/>
      <c r="E915" s="1"/>
      <c r="F915" s="1"/>
      <c r="G915" s="1"/>
      <c r="H915" s="1"/>
      <c r="I915" s="1"/>
      <c r="J915" s="1"/>
      <c r="K915" s="1"/>
      <c r="L915" s="1"/>
      <c r="M915" s="1"/>
      <c r="N915" s="1"/>
      <c r="O915" s="1"/>
      <c r="P915" s="1"/>
      <c r="Q915" s="1"/>
      <c r="R915" s="1"/>
    </row>
    <row r="916" spans="2:18" ht="15.75" customHeight="1">
      <c r="B916" s="1"/>
      <c r="C916" s="1"/>
      <c r="D916" s="1"/>
      <c r="E916" s="1"/>
      <c r="F916" s="1"/>
      <c r="G916" s="1"/>
      <c r="H916" s="1"/>
      <c r="I916" s="1"/>
      <c r="J916" s="1"/>
      <c r="K916" s="1"/>
      <c r="L916" s="1"/>
      <c r="M916" s="1"/>
      <c r="N916" s="1"/>
      <c r="O916" s="1"/>
      <c r="P916" s="1"/>
      <c r="Q916" s="1"/>
      <c r="R916" s="1"/>
    </row>
    <row r="917" spans="2:18" ht="15.75" customHeight="1">
      <c r="B917" s="1"/>
      <c r="C917" s="1"/>
      <c r="D917" s="1"/>
      <c r="E917" s="1"/>
      <c r="F917" s="1"/>
      <c r="G917" s="1"/>
      <c r="H917" s="1"/>
      <c r="I917" s="1"/>
      <c r="J917" s="1"/>
      <c r="K917" s="1"/>
      <c r="L917" s="1"/>
      <c r="M917" s="1"/>
      <c r="N917" s="1"/>
      <c r="O917" s="1"/>
      <c r="P917" s="1"/>
      <c r="Q917" s="1"/>
      <c r="R917" s="1"/>
    </row>
    <row r="918" spans="2:18" ht="15.75" customHeight="1">
      <c r="B918" s="1"/>
      <c r="C918" s="1"/>
      <c r="D918" s="1"/>
      <c r="E918" s="1"/>
      <c r="F918" s="1"/>
      <c r="G918" s="1"/>
      <c r="H918" s="1"/>
      <c r="I918" s="1"/>
      <c r="J918" s="1"/>
      <c r="K918" s="1"/>
      <c r="L918" s="1"/>
      <c r="M918" s="1"/>
      <c r="N918" s="1"/>
      <c r="O918" s="1"/>
      <c r="P918" s="1"/>
      <c r="Q918" s="1"/>
      <c r="R918" s="1"/>
    </row>
    <row r="919" spans="2:18" ht="15.75" customHeight="1">
      <c r="B919" s="1"/>
      <c r="C919" s="1"/>
      <c r="D919" s="1"/>
      <c r="E919" s="1"/>
      <c r="F919" s="1"/>
      <c r="G919" s="1"/>
      <c r="H919" s="1"/>
      <c r="I919" s="1"/>
      <c r="J919" s="1"/>
      <c r="K919" s="1"/>
      <c r="L919" s="1"/>
      <c r="M919" s="1"/>
      <c r="N919" s="1"/>
      <c r="O919" s="1"/>
      <c r="P919" s="1"/>
      <c r="Q919" s="1"/>
      <c r="R919" s="1"/>
    </row>
    <row r="920" spans="2:18" ht="15.75" customHeight="1">
      <c r="B920" s="1"/>
      <c r="C920" s="1"/>
      <c r="D920" s="1"/>
      <c r="E920" s="1"/>
      <c r="F920" s="1"/>
      <c r="G920" s="1"/>
      <c r="H920" s="1"/>
      <c r="I920" s="1"/>
      <c r="J920" s="1"/>
      <c r="K920" s="1"/>
      <c r="L920" s="1"/>
      <c r="M920" s="1"/>
      <c r="N920" s="1"/>
      <c r="O920" s="1"/>
      <c r="P920" s="1"/>
      <c r="Q920" s="1"/>
      <c r="R920" s="1"/>
    </row>
    <row r="921" spans="2:18" ht="15.75" customHeight="1">
      <c r="B921" s="1"/>
      <c r="C921" s="1"/>
      <c r="D921" s="1"/>
      <c r="E921" s="1"/>
      <c r="F921" s="1"/>
      <c r="G921" s="1"/>
      <c r="H921" s="1"/>
      <c r="I921" s="1"/>
      <c r="J921" s="1"/>
      <c r="K921" s="1"/>
      <c r="L921" s="1"/>
      <c r="M921" s="1"/>
      <c r="N921" s="1"/>
      <c r="O921" s="1"/>
      <c r="P921" s="1"/>
      <c r="Q921" s="1"/>
      <c r="R921" s="1"/>
    </row>
    <row r="922" spans="2:18" ht="15.75" customHeight="1">
      <c r="B922" s="1"/>
      <c r="C922" s="1"/>
      <c r="D922" s="1"/>
      <c r="E922" s="1"/>
      <c r="F922" s="1"/>
      <c r="G922" s="1"/>
      <c r="H922" s="1"/>
      <c r="I922" s="1"/>
      <c r="J922" s="1"/>
      <c r="K922" s="1"/>
      <c r="L922" s="1"/>
      <c r="M922" s="1"/>
      <c r="N922" s="1"/>
      <c r="O922" s="1"/>
      <c r="P922" s="1"/>
      <c r="Q922" s="1"/>
      <c r="R922" s="1"/>
    </row>
    <row r="923" spans="2:18" ht="15.75" customHeight="1">
      <c r="B923" s="1"/>
      <c r="C923" s="1"/>
      <c r="D923" s="1"/>
      <c r="E923" s="1"/>
      <c r="F923" s="1"/>
      <c r="G923" s="1"/>
      <c r="H923" s="1"/>
      <c r="I923" s="1"/>
      <c r="J923" s="1"/>
      <c r="K923" s="1"/>
      <c r="L923" s="1"/>
      <c r="M923" s="1"/>
      <c r="N923" s="1"/>
      <c r="O923" s="1"/>
      <c r="P923" s="1"/>
      <c r="Q923" s="1"/>
      <c r="R923" s="1"/>
    </row>
    <row r="924" spans="2:18" ht="15.75" customHeight="1">
      <c r="B924" s="1"/>
      <c r="C924" s="1"/>
      <c r="D924" s="1"/>
      <c r="E924" s="1"/>
      <c r="F924" s="1"/>
      <c r="G924" s="1"/>
      <c r="H924" s="1"/>
      <c r="I924" s="1"/>
      <c r="J924" s="1"/>
      <c r="K924" s="1"/>
      <c r="L924" s="1"/>
      <c r="M924" s="1"/>
      <c r="N924" s="1"/>
      <c r="O924" s="1"/>
      <c r="P924" s="1"/>
      <c r="Q924" s="1"/>
      <c r="R924" s="1"/>
    </row>
    <row r="925" spans="2:18" ht="15.75" customHeight="1">
      <c r="B925" s="1"/>
      <c r="C925" s="1"/>
      <c r="D925" s="1"/>
      <c r="E925" s="1"/>
      <c r="F925" s="1"/>
      <c r="G925" s="1"/>
      <c r="H925" s="1"/>
      <c r="I925" s="1"/>
      <c r="J925" s="1"/>
      <c r="K925" s="1"/>
      <c r="L925" s="1"/>
      <c r="M925" s="1"/>
      <c r="N925" s="1"/>
      <c r="O925" s="1"/>
      <c r="P925" s="1"/>
      <c r="Q925" s="1"/>
      <c r="R925" s="1"/>
    </row>
    <row r="926" spans="2:18" ht="15.75" customHeight="1">
      <c r="B926" s="1"/>
      <c r="C926" s="1"/>
      <c r="D926" s="1"/>
      <c r="E926" s="1"/>
      <c r="F926" s="1"/>
      <c r="G926" s="1"/>
      <c r="H926" s="1"/>
      <c r="I926" s="1"/>
      <c r="J926" s="1"/>
      <c r="K926" s="1"/>
      <c r="L926" s="1"/>
      <c r="M926" s="1"/>
      <c r="N926" s="1"/>
      <c r="O926" s="1"/>
      <c r="P926" s="1"/>
      <c r="Q926" s="1"/>
      <c r="R926" s="1"/>
    </row>
    <row r="927" spans="2:18" ht="15.75" customHeight="1">
      <c r="B927" s="1"/>
      <c r="C927" s="1"/>
      <c r="D927" s="1"/>
      <c r="E927" s="1"/>
      <c r="F927" s="1"/>
      <c r="G927" s="1"/>
      <c r="H927" s="1"/>
      <c r="I927" s="1"/>
      <c r="J927" s="1"/>
      <c r="K927" s="1"/>
      <c r="L927" s="1"/>
      <c r="M927" s="1"/>
      <c r="N927" s="1"/>
      <c r="O927" s="1"/>
      <c r="P927" s="1"/>
      <c r="Q927" s="1"/>
      <c r="R927" s="1"/>
    </row>
    <row r="928" spans="2:18" ht="15.75" customHeight="1">
      <c r="B928" s="1"/>
      <c r="C928" s="1"/>
      <c r="D928" s="1"/>
      <c r="E928" s="1"/>
      <c r="F928" s="1"/>
      <c r="G928" s="1"/>
      <c r="H928" s="1"/>
      <c r="I928" s="1"/>
      <c r="J928" s="1"/>
      <c r="K928" s="1"/>
      <c r="L928" s="1"/>
      <c r="M928" s="1"/>
      <c r="N928" s="1"/>
      <c r="O928" s="1"/>
      <c r="P928" s="1"/>
      <c r="Q928" s="1"/>
      <c r="R928" s="1"/>
    </row>
    <row r="929" spans="2:18" ht="15.75" customHeight="1">
      <c r="B929" s="1"/>
      <c r="C929" s="1"/>
      <c r="D929" s="1"/>
      <c r="E929" s="1"/>
      <c r="F929" s="1"/>
      <c r="G929" s="1"/>
      <c r="H929" s="1"/>
      <c r="I929" s="1"/>
      <c r="J929" s="1"/>
      <c r="K929" s="1"/>
      <c r="L929" s="1"/>
      <c r="M929" s="1"/>
      <c r="N929" s="1"/>
      <c r="O929" s="1"/>
      <c r="P929" s="1"/>
      <c r="Q929" s="1"/>
      <c r="R929" s="1"/>
    </row>
    <row r="930" spans="2:18" ht="15.75" customHeight="1">
      <c r="B930" s="1"/>
      <c r="C930" s="1"/>
      <c r="D930" s="1"/>
      <c r="E930" s="1"/>
      <c r="F930" s="1"/>
      <c r="G930" s="1"/>
      <c r="H930" s="1"/>
      <c r="I930" s="1"/>
      <c r="J930" s="1"/>
      <c r="K930" s="1"/>
      <c r="L930" s="1"/>
      <c r="M930" s="1"/>
      <c r="N930" s="1"/>
      <c r="O930" s="1"/>
      <c r="P930" s="1"/>
      <c r="Q930" s="1"/>
      <c r="R930" s="1"/>
    </row>
    <row r="931" spans="2:18" ht="15.75" customHeight="1">
      <c r="B931" s="1"/>
      <c r="C931" s="1"/>
      <c r="D931" s="1"/>
      <c r="E931" s="1"/>
      <c r="F931" s="1"/>
      <c r="G931" s="1"/>
      <c r="H931" s="1"/>
      <c r="I931" s="1"/>
      <c r="J931" s="1"/>
      <c r="K931" s="1"/>
      <c r="L931" s="1"/>
      <c r="M931" s="1"/>
      <c r="N931" s="1"/>
      <c r="O931" s="1"/>
      <c r="P931" s="1"/>
      <c r="Q931" s="1"/>
      <c r="R931" s="1"/>
    </row>
    <row r="932" spans="2:18" ht="15.75" customHeight="1">
      <c r="B932" s="1"/>
      <c r="C932" s="1"/>
      <c r="D932" s="1"/>
      <c r="E932" s="1"/>
      <c r="F932" s="1"/>
      <c r="G932" s="1"/>
      <c r="H932" s="1"/>
      <c r="I932" s="1"/>
      <c r="J932" s="1"/>
      <c r="K932" s="1"/>
      <c r="L932" s="1"/>
      <c r="M932" s="1"/>
      <c r="N932" s="1"/>
      <c r="O932" s="1"/>
      <c r="P932" s="1"/>
      <c r="Q932" s="1"/>
      <c r="R932" s="1"/>
    </row>
    <row r="933" spans="2:18" ht="15.75" customHeight="1">
      <c r="B933" s="1"/>
      <c r="C933" s="1"/>
      <c r="D933" s="1"/>
      <c r="E933" s="1"/>
      <c r="F933" s="1"/>
      <c r="G933" s="1"/>
      <c r="H933" s="1"/>
      <c r="I933" s="1"/>
      <c r="J933" s="1"/>
      <c r="K933" s="1"/>
      <c r="L933" s="1"/>
      <c r="M933" s="1"/>
      <c r="N933" s="1"/>
      <c r="O933" s="1"/>
      <c r="P933" s="1"/>
      <c r="Q933" s="1"/>
      <c r="R933" s="1"/>
    </row>
    <row r="934" spans="2:18" ht="15.75" customHeight="1">
      <c r="B934" s="1"/>
      <c r="C934" s="1"/>
      <c r="D934" s="1"/>
      <c r="E934" s="1"/>
      <c r="F934" s="1"/>
      <c r="G934" s="1"/>
      <c r="H934" s="1"/>
      <c r="I934" s="1"/>
      <c r="J934" s="1"/>
      <c r="K934" s="1"/>
      <c r="L934" s="1"/>
      <c r="M934" s="1"/>
      <c r="N934" s="1"/>
      <c r="O934" s="1"/>
      <c r="P934" s="1"/>
      <c r="Q934" s="1"/>
      <c r="R934" s="1"/>
    </row>
    <row r="935" spans="2:18" ht="15.75" customHeight="1">
      <c r="B935" s="1"/>
      <c r="C935" s="1"/>
      <c r="D935" s="1"/>
      <c r="E935" s="1"/>
      <c r="F935" s="1"/>
      <c r="G935" s="1"/>
      <c r="H935" s="1"/>
      <c r="I935" s="1"/>
      <c r="J935" s="1"/>
      <c r="K935" s="1"/>
      <c r="L935" s="1"/>
      <c r="M935" s="1"/>
      <c r="N935" s="1"/>
      <c r="O935" s="1"/>
      <c r="P935" s="1"/>
      <c r="Q935" s="1"/>
      <c r="R935" s="1"/>
    </row>
    <row r="936" spans="2:18" ht="15.75" customHeight="1">
      <c r="B936" s="1"/>
      <c r="C936" s="1"/>
      <c r="D936" s="1"/>
      <c r="E936" s="1"/>
      <c r="F936" s="1"/>
      <c r="G936" s="1"/>
      <c r="H936" s="1"/>
      <c r="I936" s="1"/>
      <c r="J936" s="1"/>
      <c r="K936" s="1"/>
      <c r="L936" s="1"/>
      <c r="M936" s="1"/>
      <c r="N936" s="1"/>
      <c r="O936" s="1"/>
      <c r="P936" s="1"/>
      <c r="Q936" s="1"/>
      <c r="R936" s="1"/>
    </row>
    <row r="937" spans="2:18" ht="15.75" customHeight="1">
      <c r="B937" s="1"/>
      <c r="C937" s="1"/>
      <c r="D937" s="1"/>
      <c r="E937" s="1"/>
      <c r="F937" s="1"/>
      <c r="G937" s="1"/>
      <c r="H937" s="1"/>
      <c r="I937" s="1"/>
      <c r="J937" s="1"/>
      <c r="K937" s="1"/>
      <c r="L937" s="1"/>
      <c r="M937" s="1"/>
      <c r="N937" s="1"/>
      <c r="O937" s="1"/>
      <c r="P937" s="1"/>
      <c r="Q937" s="1"/>
      <c r="R937" s="1"/>
    </row>
    <row r="938" spans="2:18" ht="15.75" customHeight="1">
      <c r="B938" s="1"/>
      <c r="C938" s="1"/>
      <c r="D938" s="1"/>
      <c r="E938" s="1"/>
      <c r="F938" s="1"/>
      <c r="G938" s="1"/>
      <c r="H938" s="1"/>
      <c r="I938" s="1"/>
      <c r="J938" s="1"/>
      <c r="K938" s="1"/>
      <c r="L938" s="1"/>
      <c r="M938" s="1"/>
      <c r="N938" s="1"/>
      <c r="O938" s="1"/>
      <c r="P938" s="1"/>
      <c r="Q938" s="1"/>
      <c r="R938" s="1"/>
    </row>
    <row r="939" spans="2:18" ht="15.75" customHeight="1">
      <c r="B939" s="1"/>
      <c r="C939" s="1"/>
      <c r="D939" s="1"/>
      <c r="E939" s="1"/>
      <c r="F939" s="1"/>
      <c r="G939" s="1"/>
      <c r="H939" s="1"/>
      <c r="I939" s="1"/>
      <c r="J939" s="1"/>
      <c r="K939" s="1"/>
      <c r="L939" s="1"/>
      <c r="M939" s="1"/>
      <c r="N939" s="1"/>
      <c r="O939" s="1"/>
      <c r="P939" s="1"/>
      <c r="Q939" s="1"/>
      <c r="R939" s="1"/>
    </row>
    <row r="940" spans="2:18" ht="15.75" customHeight="1">
      <c r="B940" s="1"/>
      <c r="C940" s="1"/>
      <c r="D940" s="1"/>
      <c r="E940" s="1"/>
      <c r="F940" s="1"/>
      <c r="G940" s="1"/>
      <c r="H940" s="1"/>
      <c r="I940" s="1"/>
      <c r="J940" s="1"/>
      <c r="K940" s="1"/>
      <c r="L940" s="1"/>
      <c r="M940" s="1"/>
      <c r="N940" s="1"/>
      <c r="O940" s="1"/>
      <c r="P940" s="1"/>
      <c r="Q940" s="1"/>
      <c r="R940" s="1"/>
    </row>
    <row r="941" spans="2:18" ht="15.75" customHeight="1">
      <c r="B941" s="1"/>
      <c r="C941" s="1"/>
      <c r="D941" s="1"/>
      <c r="E941" s="1"/>
      <c r="F941" s="1"/>
      <c r="G941" s="1"/>
      <c r="H941" s="1"/>
      <c r="I941" s="1"/>
      <c r="J941" s="1"/>
      <c r="K941" s="1"/>
      <c r="L941" s="1"/>
      <c r="M941" s="1"/>
      <c r="N941" s="1"/>
      <c r="O941" s="1"/>
      <c r="P941" s="1"/>
      <c r="Q941" s="1"/>
      <c r="R941" s="1"/>
    </row>
    <row r="942" spans="2:18" ht="15.75" customHeight="1">
      <c r="B942" s="1"/>
      <c r="C942" s="1"/>
      <c r="D942" s="1"/>
      <c r="E942" s="1"/>
      <c r="F942" s="1"/>
      <c r="G942" s="1"/>
      <c r="H942" s="1"/>
      <c r="I942" s="1"/>
      <c r="J942" s="1"/>
      <c r="K942" s="1"/>
      <c r="L942" s="1"/>
      <c r="M942" s="1"/>
      <c r="N942" s="1"/>
      <c r="O942" s="1"/>
      <c r="P942" s="1"/>
      <c r="Q942" s="1"/>
      <c r="R942" s="1"/>
    </row>
    <row r="943" spans="2:18" ht="15.75" customHeight="1">
      <c r="B943" s="1"/>
      <c r="C943" s="1"/>
      <c r="D943" s="1"/>
      <c r="E943" s="1"/>
      <c r="F943" s="1"/>
      <c r="G943" s="1"/>
      <c r="H943" s="1"/>
      <c r="I943" s="1"/>
      <c r="J943" s="1"/>
      <c r="K943" s="1"/>
      <c r="L943" s="1"/>
      <c r="M943" s="1"/>
      <c r="N943" s="1"/>
      <c r="O943" s="1"/>
      <c r="P943" s="1"/>
      <c r="Q943" s="1"/>
      <c r="R943" s="1"/>
    </row>
    <row r="944" spans="2:18" ht="15.75" customHeight="1">
      <c r="B944" s="1"/>
      <c r="C944" s="1"/>
      <c r="D944" s="1"/>
      <c r="E944" s="1"/>
      <c r="F944" s="1"/>
      <c r="G944" s="1"/>
      <c r="H944" s="1"/>
      <c r="I944" s="1"/>
      <c r="J944" s="1"/>
      <c r="K944" s="1"/>
      <c r="L944" s="1"/>
      <c r="M944" s="1"/>
      <c r="N944" s="1"/>
      <c r="O944" s="1"/>
      <c r="P944" s="1"/>
      <c r="Q944" s="1"/>
      <c r="R944" s="1"/>
    </row>
    <row r="945" spans="2:18" ht="15.75" customHeight="1">
      <c r="B945" s="1"/>
      <c r="C945" s="1"/>
      <c r="D945" s="1"/>
      <c r="E945" s="1"/>
      <c r="F945" s="1"/>
      <c r="G945" s="1"/>
      <c r="H945" s="1"/>
      <c r="I945" s="1"/>
      <c r="J945" s="1"/>
      <c r="K945" s="1"/>
      <c r="L945" s="1"/>
      <c r="M945" s="1"/>
      <c r="N945" s="1"/>
      <c r="O945" s="1"/>
      <c r="P945" s="1"/>
      <c r="Q945" s="1"/>
      <c r="R945" s="1"/>
    </row>
    <row r="946" spans="2:18" ht="15.75" customHeight="1">
      <c r="B946" s="1"/>
      <c r="C946" s="1"/>
      <c r="D946" s="1"/>
      <c r="E946" s="1"/>
      <c r="F946" s="1"/>
      <c r="G946" s="1"/>
      <c r="H946" s="1"/>
      <c r="I946" s="1"/>
      <c r="J946" s="1"/>
      <c r="K946" s="1"/>
      <c r="L946" s="1"/>
      <c r="M946" s="1"/>
      <c r="N946" s="1"/>
      <c r="O946" s="1"/>
      <c r="P946" s="1"/>
      <c r="Q946" s="1"/>
      <c r="R946" s="1"/>
    </row>
    <row r="947" spans="2:18" ht="15.75" customHeight="1">
      <c r="B947" s="1"/>
      <c r="C947" s="1"/>
      <c r="D947" s="1"/>
      <c r="E947" s="1"/>
      <c r="F947" s="1"/>
      <c r="G947" s="1"/>
      <c r="H947" s="1"/>
      <c r="I947" s="1"/>
      <c r="J947" s="1"/>
      <c r="K947" s="1"/>
      <c r="L947" s="1"/>
      <c r="M947" s="1"/>
      <c r="N947" s="1"/>
      <c r="O947" s="1"/>
      <c r="P947" s="1"/>
      <c r="Q947" s="1"/>
      <c r="R947" s="1"/>
    </row>
    <row r="948" spans="2:18" ht="15.75" customHeight="1">
      <c r="B948" s="1"/>
      <c r="C948" s="1"/>
      <c r="D948" s="1"/>
      <c r="E948" s="1"/>
      <c r="F948" s="1"/>
      <c r="G948" s="1"/>
      <c r="H948" s="1"/>
      <c r="I948" s="1"/>
      <c r="J948" s="1"/>
      <c r="K948" s="1"/>
      <c r="L948" s="1"/>
      <c r="M948" s="1"/>
      <c r="N948" s="1"/>
      <c r="O948" s="1"/>
      <c r="P948" s="1"/>
      <c r="Q948" s="1"/>
      <c r="R948" s="1"/>
    </row>
    <row r="949" spans="2:18" ht="15.75" customHeight="1">
      <c r="B949" s="1"/>
      <c r="C949" s="1"/>
      <c r="D949" s="1"/>
      <c r="E949" s="1"/>
      <c r="F949" s="1"/>
      <c r="G949" s="1"/>
      <c r="H949" s="1"/>
      <c r="I949" s="1"/>
      <c r="J949" s="1"/>
      <c r="K949" s="1"/>
      <c r="L949" s="1"/>
      <c r="M949" s="1"/>
      <c r="N949" s="1"/>
      <c r="O949" s="1"/>
      <c r="P949" s="1"/>
      <c r="Q949" s="1"/>
      <c r="R949" s="1"/>
    </row>
    <row r="950" spans="2:18" ht="15.75" customHeight="1">
      <c r="B950" s="1"/>
      <c r="C950" s="1"/>
      <c r="D950" s="1"/>
      <c r="E950" s="1"/>
      <c r="F950" s="1"/>
      <c r="G950" s="1"/>
      <c r="H950" s="1"/>
      <c r="I950" s="1"/>
      <c r="J950" s="1"/>
      <c r="K950" s="1"/>
      <c r="L950" s="1"/>
      <c r="M950" s="1"/>
      <c r="N950" s="1"/>
      <c r="O950" s="1"/>
      <c r="P950" s="1"/>
      <c r="Q950" s="1"/>
      <c r="R950" s="1"/>
    </row>
    <row r="951" spans="2:18" ht="15.75" customHeight="1">
      <c r="B951" s="1"/>
      <c r="C951" s="1"/>
      <c r="D951" s="1"/>
      <c r="E951" s="1"/>
      <c r="F951" s="1"/>
      <c r="G951" s="1"/>
      <c r="H951" s="1"/>
      <c r="I951" s="1"/>
      <c r="J951" s="1"/>
      <c r="K951" s="1"/>
      <c r="L951" s="1"/>
      <c r="M951" s="1"/>
      <c r="N951" s="1"/>
      <c r="O951" s="1"/>
      <c r="P951" s="1"/>
      <c r="Q951" s="1"/>
      <c r="R951" s="1"/>
    </row>
    <row r="952" spans="2:18" ht="15.75" customHeight="1">
      <c r="B952" s="1"/>
      <c r="C952" s="1"/>
      <c r="D952" s="1"/>
      <c r="E952" s="1"/>
      <c r="F952" s="1"/>
      <c r="G952" s="1"/>
      <c r="H952" s="1"/>
      <c r="I952" s="1"/>
      <c r="J952" s="1"/>
      <c r="K952" s="1"/>
      <c r="L952" s="1"/>
      <c r="M952" s="1"/>
      <c r="N952" s="1"/>
      <c r="O952" s="1"/>
      <c r="P952" s="1"/>
      <c r="Q952" s="1"/>
      <c r="R952" s="1"/>
    </row>
    <row r="953" spans="2:18" ht="15.75" customHeight="1">
      <c r="B953" s="1"/>
      <c r="C953" s="1"/>
      <c r="D953" s="1"/>
      <c r="E953" s="1"/>
      <c r="F953" s="1"/>
      <c r="G953" s="1"/>
      <c r="H953" s="1"/>
      <c r="I953" s="1"/>
      <c r="J953" s="1"/>
      <c r="K953" s="1"/>
      <c r="L953" s="1"/>
      <c r="M953" s="1"/>
      <c r="N953" s="1"/>
      <c r="O953" s="1"/>
      <c r="P953" s="1"/>
      <c r="Q953" s="1"/>
      <c r="R953" s="1"/>
    </row>
    <row r="954" spans="2:18" ht="15.75" customHeight="1">
      <c r="B954" s="1"/>
      <c r="C954" s="1"/>
      <c r="D954" s="1"/>
      <c r="E954" s="1"/>
      <c r="F954" s="1"/>
      <c r="G954" s="1"/>
      <c r="H954" s="1"/>
      <c r="I954" s="1"/>
      <c r="J954" s="1"/>
      <c r="K954" s="1"/>
      <c r="L954" s="1"/>
      <c r="M954" s="1"/>
      <c r="N954" s="1"/>
      <c r="O954" s="1"/>
      <c r="P954" s="1"/>
      <c r="Q954" s="1"/>
      <c r="R954" s="1"/>
    </row>
    <row r="955" spans="2:18" ht="15.75" customHeight="1">
      <c r="B955" s="1"/>
      <c r="C955" s="1"/>
      <c r="D955" s="1"/>
      <c r="E955" s="1"/>
      <c r="F955" s="1"/>
      <c r="G955" s="1"/>
      <c r="H955" s="1"/>
      <c r="I955" s="1"/>
      <c r="J955" s="1"/>
      <c r="K955" s="1"/>
      <c r="L955" s="1"/>
      <c r="M955" s="1"/>
      <c r="N955" s="1"/>
      <c r="O955" s="1"/>
      <c r="P955" s="1"/>
      <c r="Q955" s="1"/>
      <c r="R955" s="1"/>
    </row>
    <row r="956" spans="2:18" ht="15.75" customHeight="1">
      <c r="B956" s="1"/>
      <c r="C956" s="1"/>
      <c r="D956" s="1"/>
      <c r="E956" s="1"/>
      <c r="F956" s="1"/>
      <c r="G956" s="1"/>
      <c r="H956" s="1"/>
      <c r="I956" s="1"/>
      <c r="J956" s="1"/>
      <c r="K956" s="1"/>
      <c r="L956" s="1"/>
      <c r="M956" s="1"/>
      <c r="N956" s="1"/>
      <c r="O956" s="1"/>
      <c r="P956" s="1"/>
      <c r="Q956" s="1"/>
      <c r="R956" s="1"/>
    </row>
    <row r="957" spans="2:18" ht="15.75" customHeight="1">
      <c r="B957" s="1"/>
      <c r="C957" s="1"/>
      <c r="D957" s="1"/>
      <c r="E957" s="1"/>
      <c r="F957" s="1"/>
      <c r="G957" s="1"/>
      <c r="H957" s="1"/>
      <c r="I957" s="1"/>
      <c r="J957" s="1"/>
      <c r="K957" s="1"/>
      <c r="L957" s="1"/>
      <c r="M957" s="1"/>
      <c r="N957" s="1"/>
      <c r="O957" s="1"/>
      <c r="P957" s="1"/>
      <c r="Q957" s="1"/>
      <c r="R957" s="1"/>
    </row>
    <row r="958" spans="2:18" ht="15.75" customHeight="1">
      <c r="B958" s="1"/>
      <c r="C958" s="1"/>
      <c r="D958" s="1"/>
      <c r="E958" s="1"/>
      <c r="F958" s="1"/>
      <c r="G958" s="1"/>
      <c r="H958" s="1"/>
      <c r="I958" s="1"/>
      <c r="J958" s="1"/>
      <c r="K958" s="1"/>
      <c r="L958" s="1"/>
      <c r="M958" s="1"/>
      <c r="N958" s="1"/>
      <c r="O958" s="1"/>
      <c r="P958" s="1"/>
      <c r="Q958" s="1"/>
      <c r="R958" s="1"/>
    </row>
    <row r="959" spans="2:18" ht="15.75" customHeight="1">
      <c r="B959" s="1"/>
      <c r="C959" s="1"/>
      <c r="D959" s="1"/>
      <c r="E959" s="1"/>
      <c r="F959" s="1"/>
      <c r="G959" s="1"/>
      <c r="H959" s="1"/>
      <c r="I959" s="1"/>
      <c r="J959" s="1"/>
      <c r="K959" s="1"/>
      <c r="L959" s="1"/>
      <c r="M959" s="1"/>
      <c r="N959" s="1"/>
      <c r="O959" s="1"/>
      <c r="P959" s="1"/>
      <c r="Q959" s="1"/>
      <c r="R959" s="1"/>
    </row>
    <row r="960" spans="2:18" ht="15.75" customHeight="1">
      <c r="B960" s="1"/>
      <c r="C960" s="1"/>
      <c r="D960" s="1"/>
      <c r="E960" s="1"/>
      <c r="F960" s="1"/>
      <c r="G960" s="1"/>
      <c r="H960" s="1"/>
      <c r="I960" s="1"/>
      <c r="J960" s="1"/>
      <c r="K960" s="1"/>
      <c r="L960" s="1"/>
      <c r="M960" s="1"/>
      <c r="N960" s="1"/>
      <c r="O960" s="1"/>
      <c r="P960" s="1"/>
      <c r="Q960" s="1"/>
      <c r="R960" s="1"/>
    </row>
    <row r="961" spans="2:18" ht="15.75" customHeight="1">
      <c r="B961" s="1"/>
      <c r="C961" s="1"/>
      <c r="D961" s="1"/>
      <c r="E961" s="1"/>
      <c r="F961" s="1"/>
      <c r="G961" s="1"/>
      <c r="H961" s="1"/>
      <c r="I961" s="1"/>
      <c r="J961" s="1"/>
      <c r="K961" s="1"/>
      <c r="L961" s="1"/>
      <c r="M961" s="1"/>
      <c r="N961" s="1"/>
      <c r="O961" s="1"/>
      <c r="P961" s="1"/>
      <c r="Q961" s="1"/>
      <c r="R961" s="1"/>
    </row>
    <row r="962" spans="2:18" ht="15.75" customHeight="1">
      <c r="B962" s="1"/>
      <c r="C962" s="1"/>
      <c r="D962" s="1"/>
      <c r="E962" s="1"/>
      <c r="F962" s="1"/>
      <c r="G962" s="1"/>
      <c r="H962" s="1"/>
      <c r="I962" s="1"/>
      <c r="J962" s="1"/>
      <c r="K962" s="1"/>
      <c r="L962" s="1"/>
      <c r="M962" s="1"/>
      <c r="N962" s="1"/>
      <c r="O962" s="1"/>
      <c r="P962" s="1"/>
      <c r="Q962" s="1"/>
      <c r="R962" s="1"/>
    </row>
    <row r="963" spans="2:18" ht="15.75" customHeight="1">
      <c r="B963" s="1"/>
      <c r="C963" s="1"/>
      <c r="D963" s="1"/>
      <c r="E963" s="1"/>
      <c r="F963" s="1"/>
      <c r="G963" s="1"/>
      <c r="H963" s="1"/>
      <c r="I963" s="1"/>
      <c r="J963" s="1"/>
      <c r="K963" s="1"/>
      <c r="L963" s="1"/>
      <c r="M963" s="1"/>
      <c r="N963" s="1"/>
      <c r="O963" s="1"/>
      <c r="P963" s="1"/>
      <c r="Q963" s="1"/>
      <c r="R963" s="1"/>
    </row>
    <row r="964" spans="2:18" ht="15.75" customHeight="1">
      <c r="B964" s="1"/>
      <c r="C964" s="1"/>
      <c r="D964" s="1"/>
      <c r="E964" s="1"/>
      <c r="F964" s="1"/>
      <c r="G964" s="1"/>
      <c r="H964" s="1"/>
      <c r="I964" s="1"/>
      <c r="J964" s="1"/>
      <c r="K964" s="1"/>
      <c r="L964" s="1"/>
      <c r="M964" s="1"/>
      <c r="N964" s="1"/>
      <c r="O964" s="1"/>
      <c r="P964" s="1"/>
      <c r="Q964" s="1"/>
      <c r="R964" s="1"/>
    </row>
    <row r="965" spans="2:18" ht="15.75" customHeight="1">
      <c r="B965" s="1"/>
      <c r="C965" s="1"/>
      <c r="D965" s="1"/>
      <c r="E965" s="1"/>
      <c r="F965" s="1"/>
      <c r="G965" s="1"/>
      <c r="H965" s="1"/>
      <c r="I965" s="1"/>
      <c r="J965" s="1"/>
      <c r="K965" s="1"/>
      <c r="L965" s="1"/>
      <c r="M965" s="1"/>
      <c r="N965" s="1"/>
      <c r="O965" s="1"/>
      <c r="P965" s="1"/>
      <c r="Q965" s="1"/>
      <c r="R965" s="1"/>
    </row>
    <row r="966" spans="2:18" ht="15.75" customHeight="1">
      <c r="B966" s="1"/>
      <c r="C966" s="1"/>
      <c r="D966" s="1"/>
      <c r="E966" s="1"/>
      <c r="F966" s="1"/>
      <c r="G966" s="1"/>
      <c r="H966" s="1"/>
      <c r="I966" s="1"/>
      <c r="J966" s="1"/>
      <c r="K966" s="1"/>
      <c r="L966" s="1"/>
      <c r="M966" s="1"/>
      <c r="N966" s="1"/>
      <c r="O966" s="1"/>
      <c r="P966" s="1"/>
      <c r="Q966" s="1"/>
      <c r="R966" s="1"/>
    </row>
    <row r="967" spans="2:18" ht="15.75" customHeight="1">
      <c r="B967" s="1"/>
      <c r="C967" s="1"/>
      <c r="D967" s="1"/>
      <c r="E967" s="1"/>
      <c r="F967" s="1"/>
      <c r="G967" s="1"/>
      <c r="H967" s="1"/>
      <c r="I967" s="1"/>
      <c r="J967" s="1"/>
      <c r="K967" s="1"/>
      <c r="L967" s="1"/>
      <c r="M967" s="1"/>
      <c r="N967" s="1"/>
      <c r="O967" s="1"/>
      <c r="P967" s="1"/>
      <c r="Q967" s="1"/>
      <c r="R967" s="1"/>
    </row>
    <row r="968" spans="2:18" ht="15.75" customHeight="1">
      <c r="B968" s="1"/>
      <c r="C968" s="1"/>
      <c r="D968" s="1"/>
      <c r="E968" s="1"/>
      <c r="F968" s="1"/>
      <c r="G968" s="1"/>
      <c r="H968" s="1"/>
      <c r="I968" s="1"/>
      <c r="J968" s="1"/>
      <c r="K968" s="1"/>
      <c r="L968" s="1"/>
      <c r="M968" s="1"/>
      <c r="N968" s="1"/>
      <c r="O968" s="1"/>
      <c r="P968" s="1"/>
      <c r="Q968" s="1"/>
      <c r="R968" s="1"/>
    </row>
    <row r="969" spans="2:18" ht="15.75" customHeight="1">
      <c r="B969" s="1"/>
      <c r="C969" s="1"/>
      <c r="D969" s="1"/>
      <c r="E969" s="1"/>
      <c r="F969" s="1"/>
      <c r="G969" s="1"/>
      <c r="H969" s="1"/>
      <c r="I969" s="1"/>
      <c r="J969" s="1"/>
      <c r="K969" s="1"/>
      <c r="L969" s="1"/>
      <c r="M969" s="1"/>
      <c r="N969" s="1"/>
      <c r="O969" s="1"/>
      <c r="P969" s="1"/>
      <c r="Q969" s="1"/>
      <c r="R969" s="1"/>
    </row>
    <row r="970" spans="2:18" ht="15.75" customHeight="1">
      <c r="B970" s="1"/>
      <c r="C970" s="1"/>
      <c r="D970" s="1"/>
      <c r="E970" s="1"/>
      <c r="F970" s="1"/>
      <c r="G970" s="1"/>
      <c r="H970" s="1"/>
      <c r="I970" s="1"/>
      <c r="J970" s="1"/>
      <c r="K970" s="1"/>
      <c r="L970" s="1"/>
      <c r="M970" s="1"/>
      <c r="N970" s="1"/>
      <c r="O970" s="1"/>
      <c r="P970" s="1"/>
      <c r="Q970" s="1"/>
      <c r="R970" s="1"/>
    </row>
    <row r="971" spans="2:18" ht="15.75" customHeight="1">
      <c r="B971" s="1"/>
      <c r="C971" s="1"/>
      <c r="D971" s="1"/>
      <c r="E971" s="1"/>
      <c r="F971" s="1"/>
      <c r="G971" s="1"/>
      <c r="H971" s="1"/>
      <c r="I971" s="1"/>
      <c r="J971" s="1"/>
      <c r="K971" s="1"/>
      <c r="L971" s="1"/>
      <c r="M971" s="1"/>
      <c r="N971" s="1"/>
      <c r="O971" s="1"/>
      <c r="P971" s="1"/>
      <c r="Q971" s="1"/>
      <c r="R971" s="1"/>
    </row>
    <row r="972" spans="2:18" ht="15.75" customHeight="1">
      <c r="B972" s="1"/>
      <c r="C972" s="1"/>
      <c r="D972" s="1"/>
      <c r="E972" s="1"/>
      <c r="F972" s="1"/>
      <c r="G972" s="1"/>
      <c r="H972" s="1"/>
      <c r="I972" s="1"/>
      <c r="J972" s="1"/>
      <c r="K972" s="1"/>
      <c r="L972" s="1"/>
      <c r="M972" s="1"/>
      <c r="N972" s="1"/>
      <c r="O972" s="1"/>
      <c r="P972" s="1"/>
      <c r="Q972" s="1"/>
      <c r="R972" s="1"/>
    </row>
    <row r="973" spans="2:18" ht="15.75" customHeight="1">
      <c r="B973" s="1"/>
      <c r="C973" s="1"/>
      <c r="D973" s="1"/>
      <c r="E973" s="1"/>
      <c r="F973" s="1"/>
      <c r="G973" s="1"/>
      <c r="H973" s="1"/>
      <c r="I973" s="1"/>
      <c r="J973" s="1"/>
      <c r="K973" s="1"/>
      <c r="L973" s="1"/>
      <c r="M973" s="1"/>
      <c r="N973" s="1"/>
      <c r="O973" s="1"/>
      <c r="P973" s="1"/>
      <c r="Q973" s="1"/>
      <c r="R973" s="1"/>
    </row>
    <row r="974" spans="2:18" ht="15.75" customHeight="1">
      <c r="B974" s="1"/>
      <c r="C974" s="1"/>
      <c r="D974" s="1"/>
      <c r="E974" s="1"/>
      <c r="F974" s="1"/>
      <c r="G974" s="1"/>
      <c r="H974" s="1"/>
      <c r="I974" s="1"/>
      <c r="J974" s="1"/>
      <c r="K974" s="1"/>
      <c r="L974" s="1"/>
      <c r="M974" s="1"/>
      <c r="N974" s="1"/>
      <c r="O974" s="1"/>
      <c r="P974" s="1"/>
      <c r="Q974" s="1"/>
      <c r="R974" s="1"/>
    </row>
    <row r="975" spans="2:18" ht="15.75" customHeight="1">
      <c r="B975" s="1"/>
      <c r="C975" s="1"/>
      <c r="D975" s="1"/>
      <c r="E975" s="1"/>
      <c r="F975" s="1"/>
      <c r="G975" s="1"/>
      <c r="H975" s="1"/>
      <c r="I975" s="1"/>
      <c r="J975" s="1"/>
      <c r="K975" s="1"/>
      <c r="L975" s="1"/>
      <c r="M975" s="1"/>
      <c r="N975" s="1"/>
      <c r="O975" s="1"/>
      <c r="P975" s="1"/>
      <c r="Q975" s="1"/>
      <c r="R975" s="1"/>
    </row>
    <row r="976" spans="2:18" ht="15.75" customHeight="1">
      <c r="B976" s="1"/>
      <c r="C976" s="1"/>
      <c r="D976" s="1"/>
      <c r="E976" s="1"/>
      <c r="F976" s="1"/>
      <c r="G976" s="1"/>
      <c r="H976" s="1"/>
      <c r="I976" s="1"/>
      <c r="J976" s="1"/>
      <c r="K976" s="1"/>
      <c r="L976" s="1"/>
      <c r="M976" s="1"/>
      <c r="N976" s="1"/>
      <c r="O976" s="1"/>
      <c r="P976" s="1"/>
      <c r="Q976" s="1"/>
      <c r="R976" s="1"/>
    </row>
    <row r="977" spans="2:18" ht="15.75" customHeight="1">
      <c r="B977" s="1"/>
      <c r="C977" s="1"/>
      <c r="D977" s="1"/>
      <c r="E977" s="1"/>
      <c r="F977" s="1"/>
      <c r="G977" s="1"/>
      <c r="H977" s="1"/>
      <c r="I977" s="1"/>
      <c r="J977" s="1"/>
      <c r="K977" s="1"/>
      <c r="L977" s="1"/>
      <c r="M977" s="1"/>
      <c r="N977" s="1"/>
      <c r="O977" s="1"/>
      <c r="P977" s="1"/>
      <c r="Q977" s="1"/>
      <c r="R977" s="1"/>
    </row>
    <row r="978" spans="2:18" ht="15.75" customHeight="1">
      <c r="B978" s="1"/>
      <c r="C978" s="1"/>
      <c r="D978" s="1"/>
      <c r="E978" s="1"/>
      <c r="F978" s="1"/>
      <c r="G978" s="1"/>
      <c r="H978" s="1"/>
      <c r="I978" s="1"/>
      <c r="J978" s="1"/>
      <c r="K978" s="1"/>
      <c r="L978" s="1"/>
      <c r="M978" s="1"/>
      <c r="N978" s="1"/>
      <c r="O978" s="1"/>
      <c r="P978" s="1"/>
      <c r="Q978" s="1"/>
      <c r="R978" s="1"/>
    </row>
    <row r="979" spans="2:18" ht="15.75" customHeight="1">
      <c r="B979" s="1"/>
      <c r="C979" s="1"/>
      <c r="D979" s="1"/>
      <c r="E979" s="1"/>
      <c r="F979" s="1"/>
      <c r="G979" s="1"/>
      <c r="H979" s="1"/>
      <c r="I979" s="1"/>
      <c r="J979" s="1"/>
      <c r="K979" s="1"/>
      <c r="L979" s="1"/>
      <c r="M979" s="1"/>
      <c r="N979" s="1"/>
      <c r="O979" s="1"/>
      <c r="P979" s="1"/>
      <c r="Q979" s="1"/>
      <c r="R979" s="1"/>
    </row>
    <row r="980" spans="2:18" ht="15.75" customHeight="1">
      <c r="B980" s="1"/>
      <c r="C980" s="1"/>
      <c r="D980" s="1"/>
      <c r="E980" s="1"/>
      <c r="F980" s="1"/>
      <c r="G980" s="1"/>
      <c r="H980" s="1"/>
      <c r="I980" s="1"/>
      <c r="J980" s="1"/>
      <c r="K980" s="1"/>
      <c r="L980" s="1"/>
      <c r="M980" s="1"/>
      <c r="N980" s="1"/>
      <c r="O980" s="1"/>
      <c r="P980" s="1"/>
      <c r="Q980" s="1"/>
      <c r="R980" s="1"/>
    </row>
    <row r="981" spans="2:18" ht="15.75" customHeight="1">
      <c r="B981" s="1"/>
      <c r="C981" s="1"/>
      <c r="D981" s="1"/>
      <c r="E981" s="1"/>
      <c r="F981" s="1"/>
      <c r="G981" s="1"/>
      <c r="H981" s="1"/>
      <c r="I981" s="1"/>
      <c r="J981" s="1"/>
      <c r="K981" s="1"/>
      <c r="L981" s="1"/>
      <c r="M981" s="1"/>
      <c r="N981" s="1"/>
      <c r="O981" s="1"/>
      <c r="P981" s="1"/>
      <c r="Q981" s="1"/>
      <c r="R981" s="1"/>
    </row>
    <row r="982" spans="2:18" ht="15.75" customHeight="1">
      <c r="B982" s="1"/>
      <c r="C982" s="1"/>
      <c r="D982" s="1"/>
      <c r="E982" s="1"/>
      <c r="F982" s="1"/>
      <c r="G982" s="1"/>
      <c r="H982" s="1"/>
      <c r="I982" s="1"/>
      <c r="J982" s="1"/>
      <c r="K982" s="1"/>
      <c r="L982" s="1"/>
      <c r="M982" s="1"/>
      <c r="N982" s="1"/>
      <c r="O982" s="1"/>
      <c r="P982" s="1"/>
      <c r="Q982" s="1"/>
      <c r="R982" s="1"/>
    </row>
    <row r="983" spans="2:18" ht="15.75" customHeight="1">
      <c r="B983" s="1"/>
      <c r="C983" s="1"/>
      <c r="D983" s="1"/>
      <c r="E983" s="1"/>
      <c r="F983" s="1"/>
      <c r="G983" s="1"/>
      <c r="H983" s="1"/>
      <c r="I983" s="1"/>
      <c r="J983" s="1"/>
      <c r="K983" s="1"/>
      <c r="L983" s="1"/>
      <c r="M983" s="1"/>
      <c r="N983" s="1"/>
      <c r="O983" s="1"/>
      <c r="P983" s="1"/>
      <c r="Q983" s="1"/>
      <c r="R983" s="1"/>
    </row>
    <row r="984" spans="2:18" ht="15.75" customHeight="1">
      <c r="B984" s="1"/>
      <c r="C984" s="1"/>
      <c r="D984" s="1"/>
      <c r="E984" s="1"/>
      <c r="F984" s="1"/>
      <c r="G984" s="1"/>
      <c r="H984" s="1"/>
      <c r="I984" s="1"/>
      <c r="J984" s="1"/>
      <c r="K984" s="1"/>
      <c r="L984" s="1"/>
      <c r="M984" s="1"/>
      <c r="N984" s="1"/>
      <c r="O984" s="1"/>
      <c r="P984" s="1"/>
      <c r="Q984" s="1"/>
      <c r="R984" s="1"/>
    </row>
    <row r="985" spans="2:18" ht="15.75" customHeight="1">
      <c r="B985" s="1"/>
      <c r="C985" s="1"/>
      <c r="D985" s="1"/>
      <c r="E985" s="1"/>
      <c r="F985" s="1"/>
      <c r="G985" s="1"/>
      <c r="H985" s="1"/>
      <c r="I985" s="1"/>
      <c r="J985" s="1"/>
      <c r="K985" s="1"/>
      <c r="L985" s="1"/>
      <c r="M985" s="1"/>
      <c r="N985" s="1"/>
      <c r="O985" s="1"/>
      <c r="P985" s="1"/>
      <c r="Q985" s="1"/>
      <c r="R985" s="1"/>
    </row>
    <row r="986" spans="2:18" ht="15.75" customHeight="1">
      <c r="B986" s="1"/>
      <c r="C986" s="1"/>
      <c r="D986" s="1"/>
      <c r="E986" s="1"/>
      <c r="F986" s="1"/>
      <c r="G986" s="1"/>
      <c r="H986" s="1"/>
      <c r="I986" s="1"/>
      <c r="J986" s="1"/>
      <c r="K986" s="1"/>
      <c r="L986" s="1"/>
      <c r="M986" s="1"/>
      <c r="N986" s="1"/>
      <c r="O986" s="1"/>
      <c r="P986" s="1"/>
      <c r="Q986" s="1"/>
      <c r="R986" s="1"/>
    </row>
    <row r="987" spans="2:18" ht="15.75" customHeight="1">
      <c r="B987" s="1"/>
      <c r="C987" s="1"/>
      <c r="D987" s="1"/>
      <c r="E987" s="1"/>
      <c r="F987" s="1"/>
      <c r="G987" s="1"/>
      <c r="H987" s="1"/>
      <c r="I987" s="1"/>
      <c r="J987" s="1"/>
      <c r="K987" s="1"/>
      <c r="L987" s="1"/>
      <c r="M987" s="1"/>
      <c r="N987" s="1"/>
      <c r="O987" s="1"/>
      <c r="P987" s="1"/>
      <c r="Q987" s="1"/>
      <c r="R987" s="1"/>
    </row>
    <row r="988" spans="2:18" ht="15.75" customHeight="1">
      <c r="B988" s="1"/>
      <c r="C988" s="1"/>
      <c r="D988" s="1"/>
      <c r="E988" s="1"/>
      <c r="F988" s="1"/>
      <c r="G988" s="1"/>
      <c r="H988" s="1"/>
      <c r="I988" s="1"/>
      <c r="J988" s="1"/>
      <c r="K988" s="1"/>
      <c r="L988" s="1"/>
      <c r="M988" s="1"/>
      <c r="N988" s="1"/>
      <c r="O988" s="1"/>
      <c r="P988" s="1"/>
      <c r="Q988" s="1"/>
      <c r="R988" s="1"/>
    </row>
    <row r="989" spans="2:18" ht="15.75" customHeight="1">
      <c r="B989" s="1"/>
      <c r="C989" s="1"/>
      <c r="D989" s="1"/>
      <c r="E989" s="1"/>
      <c r="F989" s="1"/>
      <c r="G989" s="1"/>
      <c r="H989" s="1"/>
      <c r="I989" s="1"/>
      <c r="J989" s="1"/>
      <c r="K989" s="1"/>
      <c r="L989" s="1"/>
      <c r="M989" s="1"/>
      <c r="N989" s="1"/>
      <c r="O989" s="1"/>
      <c r="P989" s="1"/>
      <c r="Q989" s="1"/>
      <c r="R989" s="1"/>
    </row>
    <row r="990" spans="2:18" ht="15.75" customHeight="1">
      <c r="B990" s="1"/>
      <c r="C990" s="1"/>
      <c r="D990" s="1"/>
      <c r="E990" s="1"/>
      <c r="F990" s="1"/>
      <c r="G990" s="1"/>
      <c r="H990" s="1"/>
      <c r="I990" s="1"/>
      <c r="J990" s="1"/>
      <c r="K990" s="1"/>
      <c r="L990" s="1"/>
      <c r="M990" s="1"/>
      <c r="N990" s="1"/>
      <c r="O990" s="1"/>
      <c r="P990" s="1"/>
      <c r="Q990" s="1"/>
      <c r="R990" s="1"/>
    </row>
    <row r="991" spans="2:18" ht="15.75" customHeight="1">
      <c r="B991" s="1"/>
      <c r="C991" s="1"/>
      <c r="D991" s="1"/>
      <c r="E991" s="1"/>
      <c r="F991" s="1"/>
      <c r="G991" s="1"/>
      <c r="H991" s="1"/>
      <c r="I991" s="1"/>
      <c r="J991" s="1"/>
      <c r="K991" s="1"/>
      <c r="L991" s="1"/>
      <c r="M991" s="1"/>
      <c r="N991" s="1"/>
      <c r="O991" s="1"/>
      <c r="P991" s="1"/>
      <c r="Q991" s="1"/>
      <c r="R991" s="1"/>
    </row>
    <row r="992" spans="2:18" ht="15.75" customHeight="1">
      <c r="B992" s="1"/>
      <c r="C992" s="1"/>
      <c r="D992" s="1"/>
      <c r="E992" s="1"/>
      <c r="F992" s="1"/>
      <c r="G992" s="1"/>
      <c r="H992" s="1"/>
      <c r="I992" s="1"/>
      <c r="J992" s="1"/>
      <c r="K992" s="1"/>
      <c r="L992" s="1"/>
      <c r="M992" s="1"/>
      <c r="N992" s="1"/>
      <c r="O992" s="1"/>
      <c r="P992" s="1"/>
      <c r="Q992" s="1"/>
      <c r="R992" s="1"/>
    </row>
    <row r="993" spans="2:18" ht="15.75" customHeight="1">
      <c r="B993" s="1"/>
      <c r="C993" s="1"/>
      <c r="D993" s="1"/>
      <c r="E993" s="1"/>
      <c r="F993" s="1"/>
      <c r="G993" s="1"/>
      <c r="H993" s="1"/>
      <c r="I993" s="1"/>
      <c r="J993" s="1"/>
      <c r="K993" s="1"/>
      <c r="L993" s="1"/>
      <c r="M993" s="1"/>
      <c r="N993" s="1"/>
      <c r="O993" s="1"/>
      <c r="P993" s="1"/>
      <c r="Q993" s="1"/>
      <c r="R993" s="1"/>
    </row>
    <row r="994" spans="2:18" ht="15.75" customHeight="1">
      <c r="B994" s="1"/>
      <c r="C994" s="1"/>
      <c r="D994" s="1"/>
      <c r="E994" s="1"/>
      <c r="F994" s="1"/>
      <c r="G994" s="1"/>
      <c r="H994" s="1"/>
      <c r="I994" s="1"/>
      <c r="J994" s="1"/>
      <c r="K994" s="1"/>
      <c r="L994" s="1"/>
      <c r="M994" s="1"/>
      <c r="N994" s="1"/>
      <c r="O994" s="1"/>
      <c r="P994" s="1"/>
      <c r="Q994" s="1"/>
      <c r="R994" s="1"/>
    </row>
    <row r="995" spans="2:18" ht="15.75" customHeight="1">
      <c r="B995" s="1"/>
      <c r="C995" s="1"/>
      <c r="D995" s="1"/>
      <c r="E995" s="1"/>
      <c r="F995" s="1"/>
      <c r="G995" s="1"/>
      <c r="H995" s="1"/>
      <c r="I995" s="1"/>
      <c r="J995" s="1"/>
      <c r="K995" s="1"/>
      <c r="L995" s="1"/>
      <c r="M995" s="1"/>
      <c r="N995" s="1"/>
      <c r="O995" s="1"/>
      <c r="P995" s="1"/>
      <c r="Q995" s="1"/>
      <c r="R995" s="1"/>
    </row>
    <row r="996" spans="2:18" ht="15.75" customHeight="1">
      <c r="B996" s="1"/>
      <c r="C996" s="1"/>
      <c r="D996" s="1"/>
      <c r="E996" s="1"/>
      <c r="F996" s="1"/>
      <c r="G996" s="1"/>
      <c r="H996" s="1"/>
      <c r="I996" s="1"/>
      <c r="J996" s="1"/>
      <c r="K996" s="1"/>
      <c r="L996" s="1"/>
      <c r="M996" s="1"/>
      <c r="N996" s="1"/>
      <c r="O996" s="1"/>
      <c r="P996" s="1"/>
      <c r="Q996" s="1"/>
      <c r="R996" s="1"/>
    </row>
    <row r="997" spans="2:18" ht="15.75" customHeight="1">
      <c r="B997" s="1"/>
      <c r="C997" s="1"/>
      <c r="D997" s="1"/>
      <c r="E997" s="1"/>
      <c r="F997" s="1"/>
      <c r="G997" s="1"/>
      <c r="H997" s="1"/>
      <c r="I997" s="1"/>
      <c r="J997" s="1"/>
      <c r="K997" s="1"/>
      <c r="L997" s="1"/>
      <c r="M997" s="1"/>
      <c r="N997" s="1"/>
      <c r="O997" s="1"/>
      <c r="P997" s="1"/>
      <c r="Q997" s="1"/>
      <c r="R997" s="1"/>
    </row>
    <row r="998" spans="2:18" ht="15.75" customHeight="1">
      <c r="B998" s="1"/>
      <c r="C998" s="1"/>
      <c r="D998" s="1"/>
      <c r="E998" s="1"/>
      <c r="F998" s="1"/>
      <c r="G998" s="1"/>
      <c r="H998" s="1"/>
      <c r="I998" s="1"/>
      <c r="J998" s="1"/>
      <c r="K998" s="1"/>
      <c r="L998" s="1"/>
      <c r="M998" s="1"/>
      <c r="N998" s="1"/>
      <c r="O998" s="1"/>
      <c r="P998" s="1"/>
      <c r="Q998" s="1"/>
      <c r="R998" s="1"/>
    </row>
    <row r="999" spans="2:18" ht="15.75" customHeight="1">
      <c r="B999" s="1"/>
      <c r="C999" s="1"/>
      <c r="D999" s="1"/>
      <c r="E999" s="1"/>
      <c r="F999" s="1"/>
      <c r="G999" s="1"/>
      <c r="H999" s="1"/>
      <c r="I999" s="1"/>
      <c r="J999" s="1"/>
      <c r="K999" s="1"/>
      <c r="L999" s="1"/>
      <c r="M999" s="1"/>
      <c r="N999" s="1"/>
      <c r="O999" s="1"/>
      <c r="P999" s="1"/>
      <c r="Q999" s="1"/>
      <c r="R999" s="1"/>
    </row>
    <row r="1000" spans="2:18" ht="15.75" customHeight="1">
      <c r="B1000" s="1"/>
      <c r="C1000" s="1"/>
      <c r="D1000" s="1"/>
      <c r="E1000" s="1"/>
      <c r="F1000" s="1"/>
      <c r="G1000" s="1"/>
      <c r="H1000" s="1"/>
      <c r="I1000" s="1"/>
      <c r="J1000" s="1"/>
      <c r="K1000" s="1"/>
      <c r="L1000" s="1"/>
      <c r="M1000" s="1"/>
      <c r="N1000" s="1"/>
      <c r="O1000" s="1"/>
      <c r="P1000" s="1"/>
      <c r="Q1000" s="1"/>
      <c r="R1000" s="1"/>
    </row>
  </sheetData>
  <mergeCells count="2">
    <mergeCell ref="C2:G2"/>
    <mergeCell ref="C3:G3"/>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pageSetUpPr fitToPage="1"/>
  </sheetPr>
  <dimension ref="A1:Z1000"/>
  <sheetViews>
    <sheetView topLeftCell="A7" workbookViewId="0">
      <selection activeCell="D7" sqref="D7"/>
    </sheetView>
  </sheetViews>
  <sheetFormatPr defaultColWidth="11.25" defaultRowHeight="15" customHeight="1"/>
  <cols>
    <col min="1" max="1" width="8.5" style="1" customWidth="1"/>
    <col min="2" max="2" width="13" customWidth="1"/>
    <col min="3" max="3" width="17.875" customWidth="1"/>
    <col min="4" max="5" width="14.375" customWidth="1"/>
    <col min="6" max="6" width="13" customWidth="1"/>
    <col min="7" max="8" width="13.125" customWidth="1"/>
    <col min="9" max="9" width="17.875" customWidth="1"/>
    <col min="10" max="10" width="16.125" customWidth="1"/>
    <col min="11" max="11" width="19.625" customWidth="1"/>
    <col min="12" max="12" width="13.125" customWidth="1"/>
    <col min="13" max="13" width="12.875" customWidth="1"/>
    <col min="14" max="17" width="9.625" customWidth="1"/>
    <col min="18" max="26" width="9.625" style="1" customWidth="1"/>
  </cols>
  <sheetData>
    <row r="1" spans="2:17" ht="15.75" customHeight="1">
      <c r="B1" s="1"/>
      <c r="C1" s="1"/>
      <c r="D1" s="1"/>
      <c r="E1" s="1"/>
      <c r="F1" s="1"/>
      <c r="G1" s="1"/>
      <c r="H1" s="1"/>
      <c r="I1" s="1"/>
      <c r="J1" s="1"/>
      <c r="K1" s="1"/>
      <c r="L1" s="1"/>
      <c r="M1" s="1"/>
      <c r="N1" s="1"/>
      <c r="O1" s="1"/>
      <c r="P1" s="1"/>
      <c r="Q1" s="1"/>
    </row>
    <row r="2" spans="2:17" ht="54.75" customHeight="1">
      <c r="B2" s="7" t="s">
        <v>59</v>
      </c>
      <c r="C2" s="616" t="s">
        <v>197</v>
      </c>
      <c r="D2" s="585"/>
      <c r="E2" s="585"/>
      <c r="F2" s="585"/>
      <c r="G2" s="585"/>
      <c r="H2" s="585"/>
      <c r="I2" s="585"/>
      <c r="J2" s="586"/>
      <c r="K2" s="1"/>
      <c r="L2" s="1"/>
      <c r="M2" s="1"/>
      <c r="N2" s="1"/>
      <c r="O2" s="1"/>
      <c r="P2" s="1"/>
      <c r="Q2" s="1"/>
    </row>
    <row r="3" spans="2:17" ht="33" customHeight="1">
      <c r="B3" s="21" t="s">
        <v>103</v>
      </c>
      <c r="C3" s="617" t="s">
        <v>198</v>
      </c>
      <c r="D3" s="588"/>
      <c r="E3" s="588"/>
      <c r="F3" s="588"/>
      <c r="G3" s="588"/>
      <c r="H3" s="588"/>
      <c r="I3" s="588"/>
      <c r="J3" s="589"/>
      <c r="K3" s="1"/>
      <c r="L3" s="1"/>
      <c r="M3" s="1"/>
      <c r="N3" s="1"/>
      <c r="O3" s="1"/>
      <c r="P3" s="1"/>
      <c r="Q3" s="1"/>
    </row>
    <row r="4" spans="2:17" ht="15.75" customHeight="1">
      <c r="B4" s="25"/>
      <c r="C4" s="25"/>
      <c r="D4" s="25"/>
      <c r="E4" s="25"/>
      <c r="F4" s="25"/>
      <c r="G4" s="25"/>
      <c r="H4" s="25"/>
      <c r="I4" s="25"/>
      <c r="J4" s="25"/>
      <c r="K4" s="1"/>
      <c r="L4" s="1"/>
      <c r="M4" s="1"/>
      <c r="N4" s="1"/>
      <c r="O4" s="1"/>
      <c r="P4" s="1"/>
      <c r="Q4" s="1"/>
    </row>
    <row r="5" spans="2:17" ht="15.75" customHeight="1">
      <c r="B5" s="29" t="s">
        <v>105</v>
      </c>
      <c r="C5" s="99" t="str">
        <f>'Read Me'!B10</f>
        <v>WestLight Energy</v>
      </c>
      <c r="D5" s="34"/>
      <c r="E5" s="34"/>
      <c r="F5" s="34"/>
      <c r="G5" s="34"/>
      <c r="H5" s="34"/>
      <c r="I5" s="34"/>
      <c r="J5" s="34"/>
      <c r="K5" s="34"/>
      <c r="L5" s="34"/>
      <c r="M5" s="34"/>
      <c r="N5" s="34"/>
      <c r="O5" s="1"/>
      <c r="P5" s="34"/>
      <c r="Q5" s="34"/>
    </row>
    <row r="6" spans="2:17" ht="15.75" customHeight="1">
      <c r="B6" s="36" t="s">
        <v>106</v>
      </c>
      <c r="C6" s="40" t="str">
        <f>'Read Me'!B11</f>
        <v>2028-2035</v>
      </c>
      <c r="D6" s="34"/>
      <c r="E6" s="34"/>
      <c r="F6" s="34"/>
      <c r="G6" s="34"/>
      <c r="H6" s="34"/>
      <c r="I6" s="34"/>
      <c r="J6" s="34"/>
      <c r="K6" s="34"/>
      <c r="L6" s="34"/>
      <c r="M6" s="34"/>
      <c r="N6" s="34"/>
      <c r="O6" s="1"/>
      <c r="P6" s="34"/>
      <c r="Q6" s="34"/>
    </row>
    <row r="7" spans="2:17" ht="15.75" customHeight="1">
      <c r="B7" s="37"/>
      <c r="C7" s="37"/>
      <c r="D7" s="37"/>
      <c r="E7" s="34"/>
      <c r="F7" s="34"/>
      <c r="G7" s="34"/>
      <c r="H7" s="34"/>
      <c r="I7" s="34"/>
      <c r="J7" s="34"/>
      <c r="K7" s="34"/>
      <c r="L7" s="34"/>
      <c r="M7" s="34"/>
      <c r="N7" s="34"/>
      <c r="O7" s="34"/>
      <c r="P7" s="34"/>
      <c r="Q7" s="34"/>
    </row>
    <row r="8" spans="2:17" ht="15.75" customHeight="1">
      <c r="B8" s="42"/>
      <c r="C8" s="42"/>
      <c r="D8" s="42"/>
      <c r="E8" s="42"/>
      <c r="F8" s="42"/>
      <c r="G8" s="42"/>
      <c r="H8" s="34"/>
      <c r="I8" s="34"/>
      <c r="J8" s="34"/>
      <c r="K8" s="34"/>
      <c r="L8" s="1"/>
      <c r="M8" s="1"/>
      <c r="N8" s="1"/>
      <c r="O8" s="1"/>
      <c r="P8" s="1"/>
      <c r="Q8" s="1"/>
    </row>
    <row r="9" spans="2:17" ht="15.75" customHeight="1">
      <c r="B9" s="1"/>
      <c r="C9" s="1"/>
      <c r="D9" s="1"/>
      <c r="E9" s="1"/>
      <c r="F9" s="1"/>
      <c r="G9" s="1"/>
      <c r="H9" s="1"/>
      <c r="I9" s="1"/>
      <c r="J9" s="1"/>
      <c r="K9" s="1"/>
      <c r="L9" s="1"/>
      <c r="M9" s="1"/>
      <c r="N9" s="1"/>
      <c r="O9" s="1"/>
      <c r="P9" s="1"/>
      <c r="Q9" s="1"/>
    </row>
    <row r="10" spans="2:17" ht="44.25" customHeight="1">
      <c r="B10" s="1"/>
      <c r="C10" s="1"/>
      <c r="D10" s="100" t="s">
        <v>199</v>
      </c>
      <c r="E10" s="100" t="s">
        <v>200</v>
      </c>
      <c r="F10" s="100" t="s">
        <v>201</v>
      </c>
      <c r="G10" s="100" t="s">
        <v>202</v>
      </c>
      <c r="H10" s="100" t="s">
        <v>203</v>
      </c>
      <c r="I10" s="100" t="s">
        <v>203</v>
      </c>
      <c r="J10" s="618" t="s">
        <v>204</v>
      </c>
      <c r="K10" s="619"/>
      <c r="L10" s="100" t="s">
        <v>205</v>
      </c>
      <c r="M10" s="100" t="s">
        <v>206</v>
      </c>
      <c r="N10" s="1"/>
      <c r="O10" s="1"/>
      <c r="P10" s="1"/>
      <c r="Q10" s="1"/>
    </row>
    <row r="11" spans="2:17" ht="48" customHeight="1">
      <c r="B11" s="101" t="s">
        <v>187</v>
      </c>
      <c r="C11" s="102" t="s">
        <v>9</v>
      </c>
      <c r="D11" s="102" t="s">
        <v>207</v>
      </c>
      <c r="E11" s="102" t="s">
        <v>208</v>
      </c>
      <c r="F11" s="102" t="s">
        <v>209</v>
      </c>
      <c r="G11" s="102" t="s">
        <v>210</v>
      </c>
      <c r="H11" s="102" t="s">
        <v>211</v>
      </c>
      <c r="I11" s="102" t="s">
        <v>212</v>
      </c>
      <c r="J11" s="102" t="s">
        <v>213</v>
      </c>
      <c r="K11" s="102" t="s">
        <v>214</v>
      </c>
      <c r="L11" s="102" t="s">
        <v>215</v>
      </c>
      <c r="M11" s="102" t="s">
        <v>216</v>
      </c>
      <c r="N11" s="1"/>
      <c r="O11" s="1"/>
      <c r="P11" s="1"/>
      <c r="Q11" s="1"/>
    </row>
    <row r="12" spans="2:17" ht="31.5" customHeight="1">
      <c r="B12" s="103" t="s">
        <v>195</v>
      </c>
      <c r="C12" s="104" t="s">
        <v>196</v>
      </c>
      <c r="D12" s="65">
        <f t="shared" ref="D12:G12" si="0">D17+D22+D27+D32+D37+D42+D47</f>
        <v>0</v>
      </c>
      <c r="E12" s="65">
        <f t="shared" si="0"/>
        <v>0</v>
      </c>
      <c r="F12" s="65">
        <f t="shared" si="0"/>
        <v>0</v>
      </c>
      <c r="G12" s="65">
        <f t="shared" si="0"/>
        <v>0</v>
      </c>
      <c r="H12" s="65">
        <f t="shared" ref="H12:I12" si="1">D12-F12</f>
        <v>0</v>
      </c>
      <c r="I12" s="65">
        <f t="shared" si="1"/>
        <v>0</v>
      </c>
      <c r="J12" s="105"/>
      <c r="K12" s="105"/>
      <c r="L12" s="106" t="e">
        <f t="shared" ref="L12:L16" si="2">H12/$J$12</f>
        <v>#DIV/0!</v>
      </c>
      <c r="M12" s="67" t="e">
        <f t="shared" ref="M12:M16" si="3">I12/$K$12</f>
        <v>#DIV/0!</v>
      </c>
      <c r="N12" s="1"/>
      <c r="O12" s="1"/>
      <c r="P12" s="1"/>
      <c r="Q12" s="1"/>
    </row>
    <row r="13" spans="2:17" ht="15.75" customHeight="1">
      <c r="B13" s="68">
        <v>2028</v>
      </c>
      <c r="C13" s="69" t="s">
        <v>196</v>
      </c>
      <c r="D13" s="62">
        <f t="shared" ref="D13:G13" si="4">D18+D23+D28+D33+D38+D43+D48</f>
        <v>233818.71551039131</v>
      </c>
      <c r="E13" s="62">
        <f t="shared" si="4"/>
        <v>193215.31307857888</v>
      </c>
      <c r="F13" s="62">
        <f t="shared" si="4"/>
        <v>1120769.9969648162</v>
      </c>
      <c r="G13" s="62">
        <f t="shared" si="4"/>
        <v>299265.73501352256</v>
      </c>
      <c r="H13" s="62">
        <f t="shared" ref="H13:K13" si="5">D13-F13</f>
        <v>-886951.28145442496</v>
      </c>
      <c r="I13" s="62">
        <f t="shared" si="5"/>
        <v>-106050.42193494368</v>
      </c>
      <c r="J13" s="96">
        <f t="shared" si="5"/>
        <v>2007721.2784192413</v>
      </c>
      <c r="K13" s="477">
        <f t="shared" si="5"/>
        <v>405316.1569484662</v>
      </c>
      <c r="L13" s="107" t="e">
        <f t="shared" si="2"/>
        <v>#DIV/0!</v>
      </c>
      <c r="M13" s="108" t="e">
        <f t="shared" si="3"/>
        <v>#DIV/0!</v>
      </c>
      <c r="N13" s="1"/>
      <c r="O13" s="1"/>
      <c r="P13" s="1"/>
      <c r="Q13" s="1"/>
    </row>
    <row r="14" spans="2:17" ht="15.75" customHeight="1">
      <c r="B14" s="68">
        <v>2029</v>
      </c>
      <c r="C14" s="69" t="s">
        <v>196</v>
      </c>
      <c r="D14" s="62">
        <f t="shared" ref="D14:G14" si="6">D19+D24+D29+D34+D39+D44+D49</f>
        <v>1038567.4963921261</v>
      </c>
      <c r="E14" s="62">
        <f t="shared" si="6"/>
        <v>459155.53621657984</v>
      </c>
      <c r="F14" s="62">
        <f t="shared" si="6"/>
        <v>3447497.1765131447</v>
      </c>
      <c r="G14" s="62">
        <f t="shared" si="6"/>
        <v>649426.63731363509</v>
      </c>
      <c r="H14" s="62">
        <f t="shared" ref="H14:K14" si="7">D14-F14</f>
        <v>-2408929.6801210186</v>
      </c>
      <c r="I14" s="62">
        <f t="shared" si="7"/>
        <v>-190271.10109705525</v>
      </c>
      <c r="J14" s="96">
        <f t="shared" si="7"/>
        <v>5856426.8566341633</v>
      </c>
      <c r="K14" s="477">
        <f t="shared" si="7"/>
        <v>839697.73841069033</v>
      </c>
      <c r="L14" s="107" t="e">
        <f t="shared" si="2"/>
        <v>#DIV/0!</v>
      </c>
      <c r="M14" s="108" t="e">
        <f t="shared" si="3"/>
        <v>#DIV/0!</v>
      </c>
      <c r="N14" s="1"/>
      <c r="O14" s="1"/>
      <c r="P14" s="1"/>
      <c r="Q14" s="1"/>
    </row>
    <row r="15" spans="2:17" ht="15.75" customHeight="1">
      <c r="B15" s="68">
        <v>2030</v>
      </c>
      <c r="C15" s="69" t="s">
        <v>196</v>
      </c>
      <c r="D15" s="62">
        <f t="shared" ref="D15:G15" si="8">D20+D25+D30+D35+D40+D45+D50</f>
        <v>1164644.4985730106</v>
      </c>
      <c r="E15" s="62">
        <f t="shared" si="8"/>
        <v>602424.59221216291</v>
      </c>
      <c r="F15" s="62">
        <f t="shared" si="8"/>
        <v>3663812.3336078585</v>
      </c>
      <c r="G15" s="62">
        <f t="shared" si="8"/>
        <v>794199.59569371771</v>
      </c>
      <c r="H15" s="62">
        <f t="shared" ref="H15:K15" si="9">D15-F15</f>
        <v>-2499167.8350348482</v>
      </c>
      <c r="I15" s="62">
        <f t="shared" si="9"/>
        <v>-191775.0034815548</v>
      </c>
      <c r="J15" s="96">
        <f t="shared" si="9"/>
        <v>6162980.1686427072</v>
      </c>
      <c r="K15" s="477">
        <f t="shared" si="9"/>
        <v>985974.59917527251</v>
      </c>
      <c r="L15" s="107" t="e">
        <f t="shared" si="2"/>
        <v>#DIV/0!</v>
      </c>
      <c r="M15" s="108" t="e">
        <f t="shared" si="3"/>
        <v>#DIV/0!</v>
      </c>
      <c r="N15" s="1"/>
      <c r="O15" s="1"/>
      <c r="P15" s="1"/>
      <c r="Q15" s="1"/>
    </row>
    <row r="16" spans="2:17" ht="15.75" customHeight="1">
      <c r="B16" s="68">
        <v>2031</v>
      </c>
      <c r="C16" s="69" t="s">
        <v>196</v>
      </c>
      <c r="D16" s="62">
        <f t="shared" ref="D16:G16" si="10">D21+D26+D31+D36+D41+D46+D51</f>
        <v>1298625.6043657649</v>
      </c>
      <c r="E16" s="62">
        <f t="shared" si="10"/>
        <v>746898.32018710696</v>
      </c>
      <c r="F16" s="62">
        <f t="shared" si="10"/>
        <v>4042214.7682243297</v>
      </c>
      <c r="G16" s="62">
        <f t="shared" si="10"/>
        <v>943367.33924222528</v>
      </c>
      <c r="H16" s="62">
        <f t="shared" ref="H16:K16" si="11">D16-F16</f>
        <v>-2743589.1638585646</v>
      </c>
      <c r="I16" s="62">
        <f t="shared" si="11"/>
        <v>-196469.01905511832</v>
      </c>
      <c r="J16" s="96">
        <f t="shared" si="11"/>
        <v>6785803.9320828943</v>
      </c>
      <c r="K16" s="477">
        <f t="shared" si="11"/>
        <v>1139836.3582973436</v>
      </c>
      <c r="L16" s="109" t="e">
        <f t="shared" si="2"/>
        <v>#DIV/0!</v>
      </c>
      <c r="M16" s="110" t="e">
        <f t="shared" si="3"/>
        <v>#DIV/0!</v>
      </c>
      <c r="N16" s="1"/>
      <c r="O16" s="1"/>
      <c r="P16" s="1"/>
      <c r="Q16" s="1"/>
    </row>
    <row r="17" spans="2:17" ht="38.25" customHeight="1">
      <c r="B17" s="103" t="s">
        <v>195</v>
      </c>
      <c r="C17" s="104" t="s">
        <v>18</v>
      </c>
      <c r="D17" s="105"/>
      <c r="E17" s="105"/>
      <c r="F17" s="105"/>
      <c r="G17" s="105"/>
      <c r="H17" s="65">
        <f t="shared" ref="H17:I17" si="12">D17-F17</f>
        <v>0</v>
      </c>
      <c r="I17" s="65">
        <f t="shared" si="12"/>
        <v>0</v>
      </c>
      <c r="J17" s="105"/>
      <c r="K17" s="105"/>
      <c r="L17" s="106" t="e">
        <f t="shared" ref="L17:L21" si="13">H17/$J$17</f>
        <v>#DIV/0!</v>
      </c>
      <c r="M17" s="67" t="e">
        <f t="shared" ref="M17:M21" si="14">I17/$K$17</f>
        <v>#DIV/0!</v>
      </c>
      <c r="N17" s="1"/>
      <c r="O17" s="1"/>
      <c r="P17" s="1"/>
      <c r="Q17" s="1"/>
    </row>
    <row r="18" spans="2:17" ht="15.75" customHeight="1">
      <c r="B18" s="68">
        <v>2028</v>
      </c>
      <c r="C18" s="69" t="s">
        <v>18</v>
      </c>
      <c r="D18" s="62">
        <f>SUMIFS('Budget Filing Data'!BA$10:BA$1000000,'Budget Filing Data'!$B$10:$B$1000000,'2 Rates Rev- IOU Only'!$B18,'Budget Filing Data'!$G$10:$G$1000000,'2 Rates Rev- IOU Only'!$C18)</f>
        <v>55157.699426160347</v>
      </c>
      <c r="E18" s="62">
        <f>SUMIFS('Budget Filing Data'!BB$10:BB$1000000,'Budget Filing Data'!$B$10:$B$1000000,'2 Rates Rev- IOU Only'!$B18,'Budget Filing Data'!$G$10:$G$1000000,'2 Rates Rev- IOU Only'!$C18)</f>
        <v>44326.333659710443</v>
      </c>
      <c r="F18" s="62">
        <f>SUMIFS('Budget Filing Data'!BC$10:BC$1000000,'Budget Filing Data'!$B$10:$B$1000000,'2 Rates Rev- IOU Only'!$B18,'Budget Filing Data'!$G$10:$G$1000000,'2 Rates Rev- IOU Only'!$C18)</f>
        <v>234606.5256909256</v>
      </c>
      <c r="G18" s="62">
        <f>SUMIFS('Budget Filing Data'!BD$10:BD$1000000,'Budget Filing Data'!$B$10:$B$1000000,'2 Rates Rev- IOU Only'!$B18,'Budget Filing Data'!$G$10:$G$1000000,'2 Rates Rev- IOU Only'!$C18)</f>
        <v>85658.506424175022</v>
      </c>
      <c r="H18" s="62">
        <f t="shared" ref="H18:I18" si="15">D18-F18</f>
        <v>-179448.82626476526</v>
      </c>
      <c r="I18" s="62">
        <f t="shared" si="15"/>
        <v>-41332.17276446458</v>
      </c>
      <c r="J18" s="111"/>
      <c r="K18" s="111"/>
      <c r="L18" s="107" t="e">
        <f t="shared" si="13"/>
        <v>#DIV/0!</v>
      </c>
      <c r="M18" s="108" t="e">
        <f t="shared" si="14"/>
        <v>#DIV/0!</v>
      </c>
      <c r="N18" s="1"/>
      <c r="O18" s="1"/>
      <c r="P18" s="1"/>
      <c r="Q18" s="1"/>
    </row>
    <row r="19" spans="2:17" ht="15.75" customHeight="1">
      <c r="B19" s="68">
        <v>2029</v>
      </c>
      <c r="C19" s="69" t="s">
        <v>18</v>
      </c>
      <c r="D19" s="62">
        <f>SUMIFS('Budget Filing Data'!BA$10:BA$1000000,'Budget Filing Data'!$B$10:$B$1000000,'2 Rates Rev- IOU Only'!$B19,'Budget Filing Data'!$G$10:$G$1000000,'2 Rates Rev- IOU Only'!$C19)</f>
        <v>79000.629336970203</v>
      </c>
      <c r="E19" s="62">
        <f>SUMIFS('Budget Filing Data'!BB$10:BB$1000000,'Budget Filing Data'!$B$10:$B$1000000,'2 Rates Rev- IOU Only'!$B19,'Budget Filing Data'!$G$10:$G$1000000,'2 Rates Rev- IOU Only'!$C19)</f>
        <v>168185.99272036893</v>
      </c>
      <c r="F19" s="62">
        <f>SUMIFS('Budget Filing Data'!BC$10:BC$1000000,'Budget Filing Data'!$B$10:$B$1000000,'2 Rates Rev- IOU Only'!$B19,'Budget Filing Data'!$G$10:$G$1000000,'2 Rates Rev- IOU Only'!$C19)</f>
        <v>424373.52680842986</v>
      </c>
      <c r="G19" s="62">
        <f>SUMIFS('Budget Filing Data'!BD$10:BD$1000000,'Budget Filing Data'!$B$10:$B$1000000,'2 Rates Rev- IOU Only'!$B19,'Budget Filing Data'!$G$10:$G$1000000,'2 Rates Rev- IOU Only'!$C19)</f>
        <v>248342.25042912544</v>
      </c>
      <c r="H19" s="62">
        <f t="shared" ref="H19:I19" si="16">D19-F19</f>
        <v>-345372.89747145964</v>
      </c>
      <c r="I19" s="62">
        <f t="shared" si="16"/>
        <v>-80156.257708756515</v>
      </c>
      <c r="J19" s="111"/>
      <c r="K19" s="111"/>
      <c r="L19" s="107" t="e">
        <f t="shared" si="13"/>
        <v>#DIV/0!</v>
      </c>
      <c r="M19" s="108" t="e">
        <f t="shared" si="14"/>
        <v>#DIV/0!</v>
      </c>
      <c r="N19" s="1"/>
      <c r="O19" s="1"/>
      <c r="P19" s="1"/>
      <c r="Q19" s="1"/>
    </row>
    <row r="20" spans="2:17" ht="15.75" customHeight="1">
      <c r="B20" s="68">
        <v>2030</v>
      </c>
      <c r="C20" s="69" t="s">
        <v>18</v>
      </c>
      <c r="D20" s="62">
        <f>SUMIFS('Budget Filing Data'!BA$10:BA$1000000,'Budget Filing Data'!$B$10:$B$1000000,'2 Rates Rev- IOU Only'!$B20,'Budget Filing Data'!$G$10:$G$1000000,'2 Rates Rev- IOU Only'!$C20)</f>
        <v>105281.94743828139</v>
      </c>
      <c r="E20" s="62">
        <f>SUMIFS('Budget Filing Data'!BB$10:BB$1000000,'Budget Filing Data'!$B$10:$B$1000000,'2 Rates Rev- IOU Only'!$B20,'Budget Filing Data'!$G$10:$G$1000000,'2 Rates Rev- IOU Only'!$C20)</f>
        <v>294557.19453358022</v>
      </c>
      <c r="F20" s="62">
        <f>SUMIFS('Budget Filing Data'!BC$10:BC$1000000,'Budget Filing Data'!$B$10:$B$1000000,'2 Rates Rev- IOU Only'!$B20,'Budget Filing Data'!$G$10:$G$1000000,'2 Rates Rev- IOU Only'!$C20)</f>
        <v>545966.98436669365</v>
      </c>
      <c r="G20" s="62">
        <f>SUMIFS('Budget Filing Data'!BD$10:BD$1000000,'Budget Filing Data'!$B$10:$B$1000000,'2 Rates Rev- IOU Only'!$B20,'Budget Filing Data'!$G$10:$G$1000000,'2 Rates Rev- IOU Only'!$C20)</f>
        <v>377891.42377104907</v>
      </c>
      <c r="H20" s="62">
        <f t="shared" ref="H20:I20" si="17">D20-F20</f>
        <v>-440685.03692841227</v>
      </c>
      <c r="I20" s="62">
        <f t="shared" si="17"/>
        <v>-83334.229237468855</v>
      </c>
      <c r="J20" s="111"/>
      <c r="K20" s="111"/>
      <c r="L20" s="107" t="e">
        <f t="shared" si="13"/>
        <v>#DIV/0!</v>
      </c>
      <c r="M20" s="108" t="e">
        <f t="shared" si="14"/>
        <v>#DIV/0!</v>
      </c>
      <c r="N20" s="1"/>
      <c r="O20" s="1"/>
      <c r="P20" s="1"/>
      <c r="Q20" s="1"/>
    </row>
    <row r="21" spans="2:17" ht="15.75" customHeight="1">
      <c r="B21" s="68">
        <v>2031</v>
      </c>
      <c r="C21" s="69" t="s">
        <v>18</v>
      </c>
      <c r="D21" s="62">
        <f>SUMIFS('Budget Filing Data'!BA$10:BA$1000000,'Budget Filing Data'!$B$10:$B$1000000,'2 Rates Rev- IOU Only'!$B21,'Budget Filing Data'!$G$10:$G$1000000,'2 Rates Rev- IOU Only'!$C21)</f>
        <v>145512.9095269049</v>
      </c>
      <c r="E21" s="62">
        <f>SUMIFS('Budget Filing Data'!BB$10:BB$1000000,'Budget Filing Data'!$B$10:$B$1000000,'2 Rates Rev- IOU Only'!$B21,'Budget Filing Data'!$G$10:$G$1000000,'2 Rates Rev- IOU Only'!$C21)</f>
        <v>382056.96207929321</v>
      </c>
      <c r="F21" s="62">
        <f>SUMIFS('Budget Filing Data'!BC$10:BC$1000000,'Budget Filing Data'!$B$10:$B$1000000,'2 Rates Rev- IOU Only'!$B21,'Budget Filing Data'!$G$10:$G$1000000,'2 Rates Rev- IOU Only'!$C21)</f>
        <v>711840.49539560359</v>
      </c>
      <c r="G21" s="62">
        <f>SUMIFS('Budget Filing Data'!BD$10:BD$1000000,'Budget Filing Data'!$B$10:$B$1000000,'2 Rates Rev- IOU Only'!$B21,'Budget Filing Data'!$G$10:$G$1000000,'2 Rates Rev- IOU Only'!$C21)</f>
        <v>465704.51492073352</v>
      </c>
      <c r="H21" s="62">
        <f t="shared" ref="H21:I21" si="18">D21-F21</f>
        <v>-566327.58586869866</v>
      </c>
      <c r="I21" s="62">
        <f t="shared" si="18"/>
        <v>-83647.552841440309</v>
      </c>
      <c r="J21" s="111"/>
      <c r="K21" s="111"/>
      <c r="L21" s="109" t="e">
        <f t="shared" si="13"/>
        <v>#DIV/0!</v>
      </c>
      <c r="M21" s="110" t="e">
        <f t="shared" si="14"/>
        <v>#DIV/0!</v>
      </c>
      <c r="N21" s="1"/>
      <c r="O21" s="1"/>
      <c r="P21" s="1"/>
      <c r="Q21" s="1"/>
    </row>
    <row r="22" spans="2:17" ht="33" customHeight="1">
      <c r="B22" s="103" t="s">
        <v>195</v>
      </c>
      <c r="C22" s="104" t="s">
        <v>27</v>
      </c>
      <c r="D22" s="105"/>
      <c r="E22" s="105"/>
      <c r="F22" s="105"/>
      <c r="G22" s="105"/>
      <c r="H22" s="65">
        <f t="shared" ref="H22:I22" si="19">D22-F22</f>
        <v>0</v>
      </c>
      <c r="I22" s="65">
        <f t="shared" si="19"/>
        <v>0</v>
      </c>
      <c r="J22" s="105"/>
      <c r="K22" s="105"/>
      <c r="L22" s="106" t="e">
        <f t="shared" ref="L22:L26" si="20">H22/$J$22</f>
        <v>#DIV/0!</v>
      </c>
      <c r="M22" s="67" t="e">
        <f t="shared" ref="M22:M26" si="21">I22/$K$22</f>
        <v>#DIV/0!</v>
      </c>
      <c r="N22" s="1"/>
      <c r="O22" s="1"/>
      <c r="P22" s="1"/>
      <c r="Q22" s="1"/>
    </row>
    <row r="23" spans="2:17" ht="15.75" customHeight="1">
      <c r="B23" s="68">
        <v>2028</v>
      </c>
      <c r="C23" s="69" t="s">
        <v>27</v>
      </c>
      <c r="D23" s="62">
        <f>SUMIFS('Budget Filing Data'!BA$10:BA$1000000,'Budget Filing Data'!$B$10:$B$1000000,'2 Rates Rev- IOU Only'!$B23,'Budget Filing Data'!$G$10:$G$1000000,'2 Rates Rev- IOU Only'!$C23)</f>
        <v>178661.01608423097</v>
      </c>
      <c r="E23" s="62">
        <f>SUMIFS('Budget Filing Data'!BB$10:BB$1000000,'Budget Filing Data'!$B$10:$B$1000000,'2 Rates Rev- IOU Only'!$B23,'Budget Filing Data'!$G$10:$G$1000000,'2 Rates Rev- IOU Only'!$C23)</f>
        <v>148888.97941886843</v>
      </c>
      <c r="F23" s="62">
        <f>SUMIFS('Budget Filing Data'!BC$10:BC$1000000,'Budget Filing Data'!$B$10:$B$1000000,'2 Rates Rev- IOU Only'!$B23,'Budget Filing Data'!$G$10:$G$1000000,'2 Rates Rev- IOU Only'!$C23)</f>
        <v>886163.4712738907</v>
      </c>
      <c r="G23" s="62">
        <f>SUMIFS('Budget Filing Data'!BD$10:BD$1000000,'Budget Filing Data'!$B$10:$B$1000000,'2 Rates Rev- IOU Only'!$B23,'Budget Filing Data'!$G$10:$G$1000000,'2 Rates Rev- IOU Only'!$C23)</f>
        <v>213607.22858934751</v>
      </c>
      <c r="H23" s="62">
        <f t="shared" ref="H23:I23" si="22">D23-F23</f>
        <v>-707502.45518965973</v>
      </c>
      <c r="I23" s="62">
        <f t="shared" si="22"/>
        <v>-64718.249170479074</v>
      </c>
      <c r="J23" s="111"/>
      <c r="K23" s="111"/>
      <c r="L23" s="107" t="e">
        <f t="shared" si="20"/>
        <v>#DIV/0!</v>
      </c>
      <c r="M23" s="108" t="e">
        <f t="shared" si="21"/>
        <v>#DIV/0!</v>
      </c>
      <c r="N23" s="1"/>
      <c r="O23" s="1"/>
      <c r="P23" s="1"/>
      <c r="Q23" s="1"/>
    </row>
    <row r="24" spans="2:17" ht="15.75" customHeight="1">
      <c r="B24" s="68">
        <v>2029</v>
      </c>
      <c r="C24" s="69" t="s">
        <v>27</v>
      </c>
      <c r="D24" s="62">
        <f>SUMIFS('Budget Filing Data'!BA$10:BA$1000000,'Budget Filing Data'!$B$10:$B$1000000,'2 Rates Rev- IOU Only'!$B24,'Budget Filing Data'!$G$10:$G$1000000,'2 Rates Rev- IOU Only'!$C24)</f>
        <v>959566.86705515592</v>
      </c>
      <c r="E24" s="62">
        <f>SUMIFS('Budget Filing Data'!BB$10:BB$1000000,'Budget Filing Data'!$B$10:$B$1000000,'2 Rates Rev- IOU Only'!$B24,'Budget Filing Data'!$G$10:$G$1000000,'2 Rates Rev- IOU Only'!$C24)</f>
        <v>290969.54349621094</v>
      </c>
      <c r="F24" s="62">
        <f>SUMIFS('Budget Filing Data'!BC$10:BC$1000000,'Budget Filing Data'!$B$10:$B$1000000,'2 Rates Rev- IOU Only'!$B24,'Budget Filing Data'!$G$10:$G$1000000,'2 Rates Rev- IOU Only'!$C24)</f>
        <v>3023123.6497047148</v>
      </c>
      <c r="G24" s="62">
        <f>SUMIFS('Budget Filing Data'!BD$10:BD$1000000,'Budget Filing Data'!$B$10:$B$1000000,'2 Rates Rev- IOU Only'!$B24,'Budget Filing Data'!$G$10:$G$1000000,'2 Rates Rev- IOU Only'!$C24)</f>
        <v>401084.38688450964</v>
      </c>
      <c r="H24" s="62">
        <f t="shared" ref="H24:I24" si="23">D24-F24</f>
        <v>-2063556.782649559</v>
      </c>
      <c r="I24" s="62">
        <f t="shared" si="23"/>
        <v>-110114.8433882987</v>
      </c>
      <c r="J24" s="111"/>
      <c r="K24" s="111"/>
      <c r="L24" s="107" t="e">
        <f t="shared" si="20"/>
        <v>#DIV/0!</v>
      </c>
      <c r="M24" s="108" t="e">
        <f t="shared" si="21"/>
        <v>#DIV/0!</v>
      </c>
      <c r="N24" s="1"/>
      <c r="O24" s="1"/>
      <c r="P24" s="1"/>
      <c r="Q24" s="1"/>
    </row>
    <row r="25" spans="2:17" ht="15.75" customHeight="1">
      <c r="B25" s="68">
        <v>2030</v>
      </c>
      <c r="C25" s="69" t="s">
        <v>27</v>
      </c>
      <c r="D25" s="62">
        <f>SUMIFS('Budget Filing Data'!BA$10:BA$1000000,'Budget Filing Data'!$B$10:$B$1000000,'2 Rates Rev- IOU Only'!$B25,'Budget Filing Data'!$G$10:$G$1000000,'2 Rates Rev- IOU Only'!$C25)</f>
        <v>1059362.5511347291</v>
      </c>
      <c r="E25" s="62">
        <f>SUMIFS('Budget Filing Data'!BB$10:BB$1000000,'Budget Filing Data'!$B$10:$B$1000000,'2 Rates Rev- IOU Only'!$B25,'Budget Filing Data'!$G$10:$G$1000000,'2 Rates Rev- IOU Only'!$C25)</f>
        <v>307867.39767858275</v>
      </c>
      <c r="F25" s="62">
        <f>SUMIFS('Budget Filing Data'!BC$10:BC$1000000,'Budget Filing Data'!$B$10:$B$1000000,'2 Rates Rev- IOU Only'!$B25,'Budget Filing Data'!$G$10:$G$1000000,'2 Rates Rev- IOU Only'!$C25)</f>
        <v>3117845.349241165</v>
      </c>
      <c r="G25" s="62">
        <f>SUMIFS('Budget Filing Data'!BD$10:BD$1000000,'Budget Filing Data'!$B$10:$B$1000000,'2 Rates Rev- IOU Only'!$B25,'Budget Filing Data'!$G$10:$G$1000000,'2 Rates Rev- IOU Only'!$C25)</f>
        <v>416308.17192266864</v>
      </c>
      <c r="H25" s="62">
        <f t="shared" ref="H25:I25" si="24">D25-F25</f>
        <v>-2058482.7981064359</v>
      </c>
      <c r="I25" s="62">
        <f t="shared" si="24"/>
        <v>-108440.77424408589</v>
      </c>
      <c r="J25" s="111"/>
      <c r="K25" s="111"/>
      <c r="L25" s="107" t="e">
        <f t="shared" si="20"/>
        <v>#DIV/0!</v>
      </c>
      <c r="M25" s="108" t="e">
        <f t="shared" si="21"/>
        <v>#DIV/0!</v>
      </c>
      <c r="N25" s="1"/>
      <c r="O25" s="1"/>
      <c r="P25" s="1"/>
      <c r="Q25" s="1"/>
    </row>
    <row r="26" spans="2:17" ht="15.75" customHeight="1">
      <c r="B26" s="68">
        <v>2031</v>
      </c>
      <c r="C26" s="69" t="s">
        <v>27</v>
      </c>
      <c r="D26" s="62">
        <f>SUMIFS('Budget Filing Data'!BA$10:BA$1000000,'Budget Filing Data'!$B$10:$B$1000000,'2 Rates Rev- IOU Only'!$B26,'Budget Filing Data'!$G$10:$G$1000000,'2 Rates Rev- IOU Only'!$C26)</f>
        <v>1153112.6948388601</v>
      </c>
      <c r="E26" s="62">
        <f>SUMIFS('Budget Filing Data'!BB$10:BB$1000000,'Budget Filing Data'!$B$10:$B$1000000,'2 Rates Rev- IOU Only'!$B26,'Budget Filing Data'!$G$10:$G$1000000,'2 Rates Rev- IOU Only'!$C26)</f>
        <v>364841.35810781375</v>
      </c>
      <c r="F26" s="62">
        <f>SUMIFS('Budget Filing Data'!BC$10:BC$1000000,'Budget Filing Data'!$B$10:$B$1000000,'2 Rates Rev- IOU Only'!$B26,'Budget Filing Data'!$G$10:$G$1000000,'2 Rates Rev- IOU Only'!$C26)</f>
        <v>3330374.2728287261</v>
      </c>
      <c r="G26" s="62">
        <f>SUMIFS('Budget Filing Data'!BD$10:BD$1000000,'Budget Filing Data'!$B$10:$B$1000000,'2 Rates Rev- IOU Only'!$B26,'Budget Filing Data'!$G$10:$G$1000000,'2 Rates Rev- IOU Only'!$C26)</f>
        <v>477662.8243214917</v>
      </c>
      <c r="H26" s="62">
        <f t="shared" ref="H26:I26" si="25">D26-F26</f>
        <v>-2177261.577989866</v>
      </c>
      <c r="I26" s="62">
        <f t="shared" si="25"/>
        <v>-112821.46621367795</v>
      </c>
      <c r="J26" s="111"/>
      <c r="K26" s="111"/>
      <c r="L26" s="109" t="e">
        <f t="shared" si="20"/>
        <v>#DIV/0!</v>
      </c>
      <c r="M26" s="110" t="e">
        <f t="shared" si="21"/>
        <v>#DIV/0!</v>
      </c>
      <c r="N26" s="1"/>
      <c r="O26" s="1"/>
      <c r="P26" s="1"/>
      <c r="Q26" s="1"/>
    </row>
    <row r="27" spans="2:17" ht="28.5" customHeight="1">
      <c r="B27" s="103" t="s">
        <v>195</v>
      </c>
      <c r="C27" s="104" t="s">
        <v>34</v>
      </c>
      <c r="D27" s="105"/>
      <c r="E27" s="105"/>
      <c r="F27" s="105"/>
      <c r="G27" s="105"/>
      <c r="H27" s="65">
        <f t="shared" ref="H27:I27" si="26">D27-F27</f>
        <v>0</v>
      </c>
      <c r="I27" s="65">
        <f t="shared" si="26"/>
        <v>0</v>
      </c>
      <c r="J27" s="105"/>
      <c r="K27" s="105"/>
      <c r="L27" s="106" t="e">
        <f t="shared" ref="L27:L31" si="27">H27/$J$27</f>
        <v>#DIV/0!</v>
      </c>
      <c r="M27" s="67" t="e">
        <f t="shared" ref="M27:M31" si="28">I27/$K$27</f>
        <v>#DIV/0!</v>
      </c>
      <c r="N27" s="1"/>
      <c r="O27" s="1"/>
      <c r="P27" s="1"/>
      <c r="Q27" s="1"/>
    </row>
    <row r="28" spans="2:17" ht="15.75" customHeight="1">
      <c r="B28" s="68">
        <v>2028</v>
      </c>
      <c r="C28" s="69" t="s">
        <v>34</v>
      </c>
      <c r="D28" s="62">
        <f>SUMIFS('Budget Filing Data'!BA$10:BA$1000000,'Budget Filing Data'!$B$10:$B$1000000,'2 Rates Rev- IOU Only'!$B28,'Budget Filing Data'!$G$10:$G$1000000,'2 Rates Rev- IOU Only'!$C28)</f>
        <v>0</v>
      </c>
      <c r="E28" s="62">
        <f>SUMIFS('Budget Filing Data'!BB$10:BB$1000000,'Budget Filing Data'!$B$10:$B$1000000,'2 Rates Rev- IOU Only'!$B28,'Budget Filing Data'!$G$10:$G$1000000,'2 Rates Rev- IOU Only'!$C28)</f>
        <v>0</v>
      </c>
      <c r="F28" s="62">
        <f>SUMIFS('Budget Filing Data'!BC$10:BC$1000000,'Budget Filing Data'!$B$10:$B$1000000,'2 Rates Rev- IOU Only'!$B28,'Budget Filing Data'!$G$10:$G$1000000,'2 Rates Rev- IOU Only'!$C28)</f>
        <v>0</v>
      </c>
      <c r="G28" s="62">
        <f>SUMIFS('Budget Filing Data'!BD$10:BD$1000000,'Budget Filing Data'!$B$10:$B$1000000,'2 Rates Rev- IOU Only'!$B28,'Budget Filing Data'!$G$10:$G$1000000,'2 Rates Rev- IOU Only'!$C28)</f>
        <v>0</v>
      </c>
      <c r="H28" s="62">
        <f t="shared" ref="H28:I28" si="29">D28-F28</f>
        <v>0</v>
      </c>
      <c r="I28" s="62">
        <f t="shared" si="29"/>
        <v>0</v>
      </c>
      <c r="J28" s="111"/>
      <c r="K28" s="111"/>
      <c r="L28" s="107" t="e">
        <f t="shared" si="27"/>
        <v>#DIV/0!</v>
      </c>
      <c r="M28" s="108" t="e">
        <f t="shared" si="28"/>
        <v>#DIV/0!</v>
      </c>
      <c r="N28" s="1"/>
      <c r="O28" s="1"/>
      <c r="P28" s="1"/>
      <c r="Q28" s="1"/>
    </row>
    <row r="29" spans="2:17" ht="15.75" customHeight="1">
      <c r="B29" s="68">
        <v>2029</v>
      </c>
      <c r="C29" s="69" t="s">
        <v>34</v>
      </c>
      <c r="D29" s="62">
        <f>SUMIFS('Budget Filing Data'!BA$10:BA$1000000,'Budget Filing Data'!$B$10:$B$1000000,'2 Rates Rev- IOU Only'!$B29,'Budget Filing Data'!$G$10:$G$1000000,'2 Rates Rev- IOU Only'!$C29)</f>
        <v>0</v>
      </c>
      <c r="E29" s="62">
        <f>SUMIFS('Budget Filing Data'!BB$10:BB$1000000,'Budget Filing Data'!$B$10:$B$1000000,'2 Rates Rev- IOU Only'!$B29,'Budget Filing Data'!$G$10:$G$1000000,'2 Rates Rev- IOU Only'!$C29)</f>
        <v>0</v>
      </c>
      <c r="F29" s="62">
        <f>SUMIFS('Budget Filing Data'!BC$10:BC$1000000,'Budget Filing Data'!$B$10:$B$1000000,'2 Rates Rev- IOU Only'!$B29,'Budget Filing Data'!$G$10:$G$1000000,'2 Rates Rev- IOU Only'!$C29)</f>
        <v>0</v>
      </c>
      <c r="G29" s="62">
        <f>SUMIFS('Budget Filing Data'!BD$10:BD$1000000,'Budget Filing Data'!$B$10:$B$1000000,'2 Rates Rev- IOU Only'!$B29,'Budget Filing Data'!$G$10:$G$1000000,'2 Rates Rev- IOU Only'!$C29)</f>
        <v>0</v>
      </c>
      <c r="H29" s="62">
        <f t="shared" ref="H29:I29" si="30">D29-F29</f>
        <v>0</v>
      </c>
      <c r="I29" s="62">
        <f t="shared" si="30"/>
        <v>0</v>
      </c>
      <c r="J29" s="111"/>
      <c r="K29" s="111"/>
      <c r="L29" s="107" t="e">
        <f t="shared" si="27"/>
        <v>#DIV/0!</v>
      </c>
      <c r="M29" s="108" t="e">
        <f t="shared" si="28"/>
        <v>#DIV/0!</v>
      </c>
      <c r="N29" s="1"/>
      <c r="O29" s="1"/>
      <c r="P29" s="1"/>
      <c r="Q29" s="1"/>
    </row>
    <row r="30" spans="2:17" ht="15.75" customHeight="1">
      <c r="B30" s="68">
        <v>2030</v>
      </c>
      <c r="C30" s="69" t="s">
        <v>34</v>
      </c>
      <c r="D30" s="62">
        <f>SUMIFS('Budget Filing Data'!BA$10:BA$1000000,'Budget Filing Data'!$B$10:$B$1000000,'2 Rates Rev- IOU Only'!$B30,'Budget Filing Data'!$G$10:$G$1000000,'2 Rates Rev- IOU Only'!$C30)</f>
        <v>0</v>
      </c>
      <c r="E30" s="62">
        <f>SUMIFS('Budget Filing Data'!BB$10:BB$1000000,'Budget Filing Data'!$B$10:$B$1000000,'2 Rates Rev- IOU Only'!$B30,'Budget Filing Data'!$G$10:$G$1000000,'2 Rates Rev- IOU Only'!$C30)</f>
        <v>0</v>
      </c>
      <c r="F30" s="62">
        <f>SUMIFS('Budget Filing Data'!BC$10:BC$1000000,'Budget Filing Data'!$B$10:$B$1000000,'2 Rates Rev- IOU Only'!$B30,'Budget Filing Data'!$G$10:$G$1000000,'2 Rates Rev- IOU Only'!$C30)</f>
        <v>0</v>
      </c>
      <c r="G30" s="62">
        <f>SUMIFS('Budget Filing Data'!BD$10:BD$1000000,'Budget Filing Data'!$B$10:$B$1000000,'2 Rates Rev- IOU Only'!$B30,'Budget Filing Data'!$G$10:$G$1000000,'2 Rates Rev- IOU Only'!$C30)</f>
        <v>0</v>
      </c>
      <c r="H30" s="62">
        <f t="shared" ref="H30:I30" si="31">D30-F30</f>
        <v>0</v>
      </c>
      <c r="I30" s="62">
        <f t="shared" si="31"/>
        <v>0</v>
      </c>
      <c r="J30" s="111"/>
      <c r="K30" s="111"/>
      <c r="L30" s="107" t="e">
        <f t="shared" si="27"/>
        <v>#DIV/0!</v>
      </c>
      <c r="M30" s="108" t="e">
        <f t="shared" si="28"/>
        <v>#DIV/0!</v>
      </c>
      <c r="N30" s="1"/>
      <c r="O30" s="1"/>
      <c r="P30" s="1"/>
      <c r="Q30" s="1"/>
    </row>
    <row r="31" spans="2:17" ht="15.75" customHeight="1">
      <c r="B31" s="68">
        <v>2031</v>
      </c>
      <c r="C31" s="69" t="s">
        <v>34</v>
      </c>
      <c r="D31" s="62">
        <f>SUMIFS('Budget Filing Data'!BA$10:BA$1000000,'Budget Filing Data'!$B$10:$B$1000000,'2 Rates Rev- IOU Only'!$B31,'Budget Filing Data'!$G$10:$G$1000000,'2 Rates Rev- IOU Only'!$C31)</f>
        <v>0</v>
      </c>
      <c r="E31" s="62">
        <f>SUMIFS('Budget Filing Data'!BB$10:BB$1000000,'Budget Filing Data'!$B$10:$B$1000000,'2 Rates Rev- IOU Only'!$B31,'Budget Filing Data'!$G$10:$G$1000000,'2 Rates Rev- IOU Only'!$C31)</f>
        <v>0</v>
      </c>
      <c r="F31" s="62">
        <f>SUMIFS('Budget Filing Data'!BC$10:BC$1000000,'Budget Filing Data'!$B$10:$B$1000000,'2 Rates Rev- IOU Only'!$B31,'Budget Filing Data'!$G$10:$G$1000000,'2 Rates Rev- IOU Only'!$C31)</f>
        <v>0</v>
      </c>
      <c r="G31" s="62">
        <f>SUMIFS('Budget Filing Data'!BD$10:BD$1000000,'Budget Filing Data'!$B$10:$B$1000000,'2 Rates Rev- IOU Only'!$B31,'Budget Filing Data'!$G$10:$G$1000000,'2 Rates Rev- IOU Only'!$C31)</f>
        <v>0</v>
      </c>
      <c r="H31" s="62">
        <f t="shared" ref="H31:I31" si="32">D31-F31</f>
        <v>0</v>
      </c>
      <c r="I31" s="62">
        <f t="shared" si="32"/>
        <v>0</v>
      </c>
      <c r="J31" s="111"/>
      <c r="K31" s="111"/>
      <c r="L31" s="109" t="e">
        <f t="shared" si="27"/>
        <v>#DIV/0!</v>
      </c>
      <c r="M31" s="110" t="e">
        <f t="shared" si="28"/>
        <v>#DIV/0!</v>
      </c>
      <c r="N31" s="1"/>
      <c r="O31" s="1"/>
      <c r="P31" s="1"/>
      <c r="Q31" s="1"/>
    </row>
    <row r="32" spans="2:17" ht="45" customHeight="1">
      <c r="B32" s="103" t="s">
        <v>195</v>
      </c>
      <c r="C32" s="104" t="s">
        <v>40</v>
      </c>
      <c r="D32" s="105"/>
      <c r="E32" s="105"/>
      <c r="F32" s="105"/>
      <c r="G32" s="105"/>
      <c r="H32" s="65">
        <f t="shared" ref="H32:I32" si="33">D32-F32</f>
        <v>0</v>
      </c>
      <c r="I32" s="65">
        <f t="shared" si="33"/>
        <v>0</v>
      </c>
      <c r="J32" s="105"/>
      <c r="K32" s="105"/>
      <c r="L32" s="106" t="e">
        <f t="shared" ref="L32:L36" si="34">H32/$J$32</f>
        <v>#DIV/0!</v>
      </c>
      <c r="M32" s="67" t="e">
        <f t="shared" ref="M32:M36" si="35">I32/$K$32</f>
        <v>#DIV/0!</v>
      </c>
      <c r="N32" s="1"/>
      <c r="O32" s="1"/>
      <c r="P32" s="1"/>
      <c r="Q32" s="1"/>
    </row>
    <row r="33" spans="2:17" ht="15.75" customHeight="1">
      <c r="B33" s="68">
        <v>2028</v>
      </c>
      <c r="C33" s="69" t="s">
        <v>40</v>
      </c>
      <c r="D33" s="62">
        <f>SUMIFS('Budget Filing Data'!BA$10:BA$1000000,'Budget Filing Data'!$B$10:$B$1000000,'2 Rates Rev- IOU Only'!$B33,'Budget Filing Data'!$G$10:$G$1000000,'2 Rates Rev- IOU Only'!$C33)</f>
        <v>0</v>
      </c>
      <c r="E33" s="62">
        <f>SUMIFS('Budget Filing Data'!BB$10:BB$1000000,'Budget Filing Data'!$B$10:$B$1000000,'2 Rates Rev- IOU Only'!$B33,'Budget Filing Data'!$G$10:$G$1000000,'2 Rates Rev- IOU Only'!$C33)</f>
        <v>0</v>
      </c>
      <c r="F33" s="62">
        <f>SUMIFS('Budget Filing Data'!BC$10:BC$1000000,'Budget Filing Data'!$B$10:$B$1000000,'2 Rates Rev- IOU Only'!$B33,'Budget Filing Data'!$G$10:$G$1000000,'2 Rates Rev- IOU Only'!$C33)</f>
        <v>0</v>
      </c>
      <c r="G33" s="62">
        <f>SUMIFS('Budget Filing Data'!BD$10:BD$1000000,'Budget Filing Data'!$B$10:$B$1000000,'2 Rates Rev- IOU Only'!$B33,'Budget Filing Data'!$G$10:$G$1000000,'2 Rates Rev- IOU Only'!$C33)</f>
        <v>0</v>
      </c>
      <c r="H33" s="62">
        <f t="shared" ref="H33:I33" si="36">D33-F33</f>
        <v>0</v>
      </c>
      <c r="I33" s="62">
        <f t="shared" si="36"/>
        <v>0</v>
      </c>
      <c r="J33" s="111"/>
      <c r="K33" s="111"/>
      <c r="L33" s="107" t="e">
        <f t="shared" si="34"/>
        <v>#DIV/0!</v>
      </c>
      <c r="M33" s="108" t="e">
        <f t="shared" si="35"/>
        <v>#DIV/0!</v>
      </c>
      <c r="N33" s="1"/>
      <c r="O33" s="1"/>
      <c r="P33" s="1"/>
      <c r="Q33" s="1"/>
    </row>
    <row r="34" spans="2:17" ht="15.75" customHeight="1">
      <c r="B34" s="68">
        <v>2029</v>
      </c>
      <c r="C34" s="69" t="s">
        <v>40</v>
      </c>
      <c r="D34" s="62">
        <f>SUMIFS('Budget Filing Data'!BA$10:BA$1000000,'Budget Filing Data'!$B$10:$B$1000000,'2 Rates Rev- IOU Only'!$B34,'Budget Filing Data'!$G$10:$G$1000000,'2 Rates Rev- IOU Only'!$C34)</f>
        <v>0</v>
      </c>
      <c r="E34" s="62">
        <f>SUMIFS('Budget Filing Data'!BB$10:BB$1000000,'Budget Filing Data'!$B$10:$B$1000000,'2 Rates Rev- IOU Only'!$B34,'Budget Filing Data'!$G$10:$G$1000000,'2 Rates Rev- IOU Only'!$C34)</f>
        <v>0</v>
      </c>
      <c r="F34" s="62">
        <f>SUMIFS('Budget Filing Data'!BC$10:BC$1000000,'Budget Filing Data'!$B$10:$B$1000000,'2 Rates Rev- IOU Only'!$B34,'Budget Filing Data'!$G$10:$G$1000000,'2 Rates Rev- IOU Only'!$C34)</f>
        <v>0</v>
      </c>
      <c r="G34" s="62">
        <f>SUMIFS('Budget Filing Data'!BD$10:BD$1000000,'Budget Filing Data'!$B$10:$B$1000000,'2 Rates Rev- IOU Only'!$B34,'Budget Filing Data'!$G$10:$G$1000000,'2 Rates Rev- IOU Only'!$C34)</f>
        <v>0</v>
      </c>
      <c r="H34" s="62">
        <f t="shared" ref="H34:I34" si="37">D34-F34</f>
        <v>0</v>
      </c>
      <c r="I34" s="62">
        <f t="shared" si="37"/>
        <v>0</v>
      </c>
      <c r="J34" s="111"/>
      <c r="K34" s="111"/>
      <c r="L34" s="107" t="e">
        <f t="shared" si="34"/>
        <v>#DIV/0!</v>
      </c>
      <c r="M34" s="108" t="e">
        <f t="shared" si="35"/>
        <v>#DIV/0!</v>
      </c>
      <c r="N34" s="1"/>
      <c r="O34" s="1"/>
      <c r="P34" s="1"/>
      <c r="Q34" s="1"/>
    </row>
    <row r="35" spans="2:17" ht="15.75" customHeight="1">
      <c r="B35" s="68">
        <v>2030</v>
      </c>
      <c r="C35" s="69" t="s">
        <v>40</v>
      </c>
      <c r="D35" s="62">
        <f>SUMIFS('Budget Filing Data'!BA$10:BA$1000000,'Budget Filing Data'!$B$10:$B$1000000,'2 Rates Rev- IOU Only'!$B35,'Budget Filing Data'!$G$10:$G$1000000,'2 Rates Rev- IOU Only'!$C35)</f>
        <v>0</v>
      </c>
      <c r="E35" s="62">
        <f>SUMIFS('Budget Filing Data'!BB$10:BB$1000000,'Budget Filing Data'!$B$10:$B$1000000,'2 Rates Rev- IOU Only'!$B35,'Budget Filing Data'!$G$10:$G$1000000,'2 Rates Rev- IOU Only'!$C35)</f>
        <v>0</v>
      </c>
      <c r="F35" s="62">
        <f>SUMIFS('Budget Filing Data'!BC$10:BC$1000000,'Budget Filing Data'!$B$10:$B$1000000,'2 Rates Rev- IOU Only'!$B35,'Budget Filing Data'!$G$10:$G$1000000,'2 Rates Rev- IOU Only'!$C35)</f>
        <v>0</v>
      </c>
      <c r="G35" s="62">
        <f>SUMIFS('Budget Filing Data'!BD$10:BD$1000000,'Budget Filing Data'!$B$10:$B$1000000,'2 Rates Rev- IOU Only'!$B35,'Budget Filing Data'!$G$10:$G$1000000,'2 Rates Rev- IOU Only'!$C35)</f>
        <v>0</v>
      </c>
      <c r="H35" s="62">
        <f t="shared" ref="H35:I35" si="38">D35-F35</f>
        <v>0</v>
      </c>
      <c r="I35" s="62">
        <f t="shared" si="38"/>
        <v>0</v>
      </c>
      <c r="J35" s="111"/>
      <c r="K35" s="111"/>
      <c r="L35" s="107" t="e">
        <f t="shared" si="34"/>
        <v>#DIV/0!</v>
      </c>
      <c r="M35" s="108" t="e">
        <f t="shared" si="35"/>
        <v>#DIV/0!</v>
      </c>
      <c r="N35" s="1"/>
      <c r="O35" s="1"/>
      <c r="P35" s="1"/>
      <c r="Q35" s="1"/>
    </row>
    <row r="36" spans="2:17" ht="15.75" customHeight="1">
      <c r="B36" s="112">
        <v>2031</v>
      </c>
      <c r="C36" s="478" t="s">
        <v>40</v>
      </c>
      <c r="D36" s="62">
        <f>SUMIFS('Budget Filing Data'!BA$10:BA$1000000,'Budget Filing Data'!$B$10:$B$1000000,'2 Rates Rev- IOU Only'!$B36,'Budget Filing Data'!$G$10:$G$1000000,'2 Rates Rev- IOU Only'!$C36)</f>
        <v>0</v>
      </c>
      <c r="E36" s="62">
        <f>SUMIFS('Budget Filing Data'!BB$10:BB$1000000,'Budget Filing Data'!$B$10:$B$1000000,'2 Rates Rev- IOU Only'!$B36,'Budget Filing Data'!$G$10:$G$1000000,'2 Rates Rev- IOU Only'!$C36)</f>
        <v>0</v>
      </c>
      <c r="F36" s="62">
        <f>SUMIFS('Budget Filing Data'!BC$10:BC$1000000,'Budget Filing Data'!$B$10:$B$1000000,'2 Rates Rev- IOU Only'!$B36,'Budget Filing Data'!$G$10:$G$1000000,'2 Rates Rev- IOU Only'!$C36)</f>
        <v>0</v>
      </c>
      <c r="G36" s="62">
        <f>SUMIFS('Budget Filing Data'!BD$10:BD$1000000,'Budget Filing Data'!$B$10:$B$1000000,'2 Rates Rev- IOU Only'!$B36,'Budget Filing Data'!$G$10:$G$1000000,'2 Rates Rev- IOU Only'!$C36)</f>
        <v>0</v>
      </c>
      <c r="H36" s="113">
        <f t="shared" ref="H36:I36" si="39">D36-F36</f>
        <v>0</v>
      </c>
      <c r="I36" s="113">
        <f t="shared" si="39"/>
        <v>0</v>
      </c>
      <c r="J36" s="114"/>
      <c r="K36" s="114"/>
      <c r="L36" s="109" t="e">
        <f t="shared" si="34"/>
        <v>#DIV/0!</v>
      </c>
      <c r="M36" s="110" t="e">
        <f t="shared" si="35"/>
        <v>#DIV/0!</v>
      </c>
      <c r="N36" s="1"/>
      <c r="O36" s="1"/>
      <c r="P36" s="1"/>
      <c r="Q36" s="1"/>
    </row>
    <row r="37" spans="2:17" ht="33" customHeight="1">
      <c r="B37" s="103" t="s">
        <v>195</v>
      </c>
      <c r="C37" s="104" t="s">
        <v>46</v>
      </c>
      <c r="D37" s="105"/>
      <c r="E37" s="105"/>
      <c r="F37" s="105"/>
      <c r="G37" s="105"/>
      <c r="H37" s="65">
        <f t="shared" ref="H37:I37" si="40">D37-F37</f>
        <v>0</v>
      </c>
      <c r="I37" s="65">
        <f t="shared" si="40"/>
        <v>0</v>
      </c>
      <c r="J37" s="105"/>
      <c r="K37" s="105"/>
      <c r="L37" s="106" t="e">
        <f t="shared" ref="L37:L41" si="41">H37/$J$37</f>
        <v>#DIV/0!</v>
      </c>
      <c r="M37" s="67" t="e">
        <f t="shared" ref="M37:M41" si="42">I37/$K$37</f>
        <v>#DIV/0!</v>
      </c>
      <c r="N37" s="1"/>
      <c r="O37" s="1"/>
      <c r="P37" s="1"/>
      <c r="Q37" s="1"/>
    </row>
    <row r="38" spans="2:17" ht="15.75" customHeight="1">
      <c r="B38" s="68">
        <v>2028</v>
      </c>
      <c r="C38" s="69" t="s">
        <v>46</v>
      </c>
      <c r="D38" s="62">
        <f>SUMIFS('Budget Filing Data'!BA$10:BA$1000000,'Budget Filing Data'!$B$10:$B$1000000,'2 Rates Rev- IOU Only'!$B38,'Budget Filing Data'!$G$10:$G$1000000,'2 Rates Rev- IOU Only'!$C38)</f>
        <v>0</v>
      </c>
      <c r="E38" s="62">
        <f>SUMIFS('Budget Filing Data'!BB$10:BB$1000000,'Budget Filing Data'!$B$10:$B$1000000,'2 Rates Rev- IOU Only'!$B38,'Budget Filing Data'!$G$10:$G$1000000,'2 Rates Rev- IOU Only'!$C38)</f>
        <v>0</v>
      </c>
      <c r="F38" s="62">
        <f>SUMIFS('Budget Filing Data'!BC$10:BC$1000000,'Budget Filing Data'!$B$10:$B$1000000,'2 Rates Rev- IOU Only'!$B38,'Budget Filing Data'!$G$10:$G$1000000,'2 Rates Rev- IOU Only'!$C38)</f>
        <v>0</v>
      </c>
      <c r="G38" s="62">
        <f>SUMIFS('Budget Filing Data'!BD$10:BD$1000000,'Budget Filing Data'!$B$10:$B$1000000,'2 Rates Rev- IOU Only'!$B38,'Budget Filing Data'!$G$10:$G$1000000,'2 Rates Rev- IOU Only'!$C38)</f>
        <v>0</v>
      </c>
      <c r="H38" s="62">
        <f t="shared" ref="H38:I38" si="43">D38-F38</f>
        <v>0</v>
      </c>
      <c r="I38" s="62">
        <f t="shared" si="43"/>
        <v>0</v>
      </c>
      <c r="J38" s="111"/>
      <c r="K38" s="111"/>
      <c r="L38" s="107" t="e">
        <f t="shared" si="41"/>
        <v>#DIV/0!</v>
      </c>
      <c r="M38" s="108" t="e">
        <f t="shared" si="42"/>
        <v>#DIV/0!</v>
      </c>
      <c r="N38" s="1"/>
      <c r="O38" s="1"/>
      <c r="P38" s="1"/>
      <c r="Q38" s="1"/>
    </row>
    <row r="39" spans="2:17" ht="15.75" customHeight="1">
      <c r="B39" s="68">
        <v>2029</v>
      </c>
      <c r="C39" s="69" t="s">
        <v>46</v>
      </c>
      <c r="D39" s="62">
        <f>SUMIFS('Budget Filing Data'!BA$10:BA$1000000,'Budget Filing Data'!$B$10:$B$1000000,'2 Rates Rev- IOU Only'!$B39,'Budget Filing Data'!$G$10:$G$1000000,'2 Rates Rev- IOU Only'!$C39)</f>
        <v>0</v>
      </c>
      <c r="E39" s="62">
        <f>SUMIFS('Budget Filing Data'!BB$10:BB$1000000,'Budget Filing Data'!$B$10:$B$1000000,'2 Rates Rev- IOU Only'!$B39,'Budget Filing Data'!$G$10:$G$1000000,'2 Rates Rev- IOU Only'!$C39)</f>
        <v>0</v>
      </c>
      <c r="F39" s="62">
        <f>SUMIFS('Budget Filing Data'!BC$10:BC$1000000,'Budget Filing Data'!$B$10:$B$1000000,'2 Rates Rev- IOU Only'!$B39,'Budget Filing Data'!$G$10:$G$1000000,'2 Rates Rev- IOU Only'!$C39)</f>
        <v>0</v>
      </c>
      <c r="G39" s="62">
        <f>SUMIFS('Budget Filing Data'!BD$10:BD$1000000,'Budget Filing Data'!$B$10:$B$1000000,'2 Rates Rev- IOU Only'!$B39,'Budget Filing Data'!$G$10:$G$1000000,'2 Rates Rev- IOU Only'!$C39)</f>
        <v>0</v>
      </c>
      <c r="H39" s="62">
        <f t="shared" ref="H39:I39" si="44">D39-F39</f>
        <v>0</v>
      </c>
      <c r="I39" s="62">
        <f t="shared" si="44"/>
        <v>0</v>
      </c>
      <c r="J39" s="111"/>
      <c r="K39" s="111"/>
      <c r="L39" s="107" t="e">
        <f t="shared" si="41"/>
        <v>#DIV/0!</v>
      </c>
      <c r="M39" s="108" t="e">
        <f t="shared" si="42"/>
        <v>#DIV/0!</v>
      </c>
      <c r="N39" s="1"/>
      <c r="O39" s="1"/>
      <c r="P39" s="1"/>
      <c r="Q39" s="1"/>
    </row>
    <row r="40" spans="2:17" ht="15.75" customHeight="1">
      <c r="B40" s="68">
        <v>2030</v>
      </c>
      <c r="C40" s="69" t="s">
        <v>46</v>
      </c>
      <c r="D40" s="62">
        <f>SUMIFS('Budget Filing Data'!BA$10:BA$1000000,'Budget Filing Data'!$B$10:$B$1000000,'2 Rates Rev- IOU Only'!$B40,'Budget Filing Data'!$G$10:$G$1000000,'2 Rates Rev- IOU Only'!$C40)</f>
        <v>0</v>
      </c>
      <c r="E40" s="62">
        <f>SUMIFS('Budget Filing Data'!BB$10:BB$1000000,'Budget Filing Data'!$B$10:$B$1000000,'2 Rates Rev- IOU Only'!$B40,'Budget Filing Data'!$G$10:$G$1000000,'2 Rates Rev- IOU Only'!$C40)</f>
        <v>0</v>
      </c>
      <c r="F40" s="62">
        <f>SUMIFS('Budget Filing Data'!BC$10:BC$1000000,'Budget Filing Data'!$B$10:$B$1000000,'2 Rates Rev- IOU Only'!$B40,'Budget Filing Data'!$G$10:$G$1000000,'2 Rates Rev- IOU Only'!$C40)</f>
        <v>0</v>
      </c>
      <c r="G40" s="62">
        <f>SUMIFS('Budget Filing Data'!BD$10:BD$1000000,'Budget Filing Data'!$B$10:$B$1000000,'2 Rates Rev- IOU Only'!$B40,'Budget Filing Data'!$G$10:$G$1000000,'2 Rates Rev- IOU Only'!$C40)</f>
        <v>0</v>
      </c>
      <c r="H40" s="62">
        <f t="shared" ref="H40:I40" si="45">D40-F40</f>
        <v>0</v>
      </c>
      <c r="I40" s="62">
        <f t="shared" si="45"/>
        <v>0</v>
      </c>
      <c r="J40" s="111"/>
      <c r="K40" s="111"/>
      <c r="L40" s="107" t="e">
        <f t="shared" si="41"/>
        <v>#DIV/0!</v>
      </c>
      <c r="M40" s="108" t="e">
        <f t="shared" si="42"/>
        <v>#DIV/0!</v>
      </c>
      <c r="N40" s="1"/>
      <c r="O40" s="1"/>
      <c r="P40" s="1"/>
      <c r="Q40" s="1"/>
    </row>
    <row r="41" spans="2:17" ht="15.75" customHeight="1">
      <c r="B41" s="115">
        <v>2031</v>
      </c>
      <c r="C41" s="116" t="s">
        <v>46</v>
      </c>
      <c r="D41" s="62">
        <f>SUMIFS('Budget Filing Data'!BA$10:BA$1000000,'Budget Filing Data'!$B$10:$B$1000000,'2 Rates Rev- IOU Only'!$B41,'Budget Filing Data'!$G$10:$G$1000000,'2 Rates Rev- IOU Only'!$C41)</f>
        <v>0</v>
      </c>
      <c r="E41" s="62">
        <f>SUMIFS('Budget Filing Data'!BB$10:BB$1000000,'Budget Filing Data'!$B$10:$B$1000000,'2 Rates Rev- IOU Only'!$B41,'Budget Filing Data'!$G$10:$G$1000000,'2 Rates Rev- IOU Only'!$C41)</f>
        <v>0</v>
      </c>
      <c r="F41" s="62">
        <f>SUMIFS('Budget Filing Data'!BC$10:BC$1000000,'Budget Filing Data'!$B$10:$B$1000000,'2 Rates Rev- IOU Only'!$B41,'Budget Filing Data'!$G$10:$G$1000000,'2 Rates Rev- IOU Only'!$C41)</f>
        <v>0</v>
      </c>
      <c r="G41" s="62">
        <f>SUMIFS('Budget Filing Data'!BD$10:BD$1000000,'Budget Filing Data'!$B$10:$B$1000000,'2 Rates Rev- IOU Only'!$B41,'Budget Filing Data'!$G$10:$G$1000000,'2 Rates Rev- IOU Only'!$C41)</f>
        <v>0</v>
      </c>
      <c r="H41" s="117">
        <f t="shared" ref="H41:I41" si="46">D41-F41</f>
        <v>0</v>
      </c>
      <c r="I41" s="117">
        <f t="shared" si="46"/>
        <v>0</v>
      </c>
      <c r="J41" s="118"/>
      <c r="K41" s="118"/>
      <c r="L41" s="109" t="e">
        <f t="shared" si="41"/>
        <v>#DIV/0!</v>
      </c>
      <c r="M41" s="110" t="e">
        <f t="shared" si="42"/>
        <v>#DIV/0!</v>
      </c>
      <c r="N41" s="1"/>
      <c r="O41" s="1"/>
      <c r="P41" s="1"/>
      <c r="Q41" s="1"/>
    </row>
    <row r="42" spans="2:17" ht="38.25" customHeight="1">
      <c r="B42" s="479" t="s">
        <v>195</v>
      </c>
      <c r="C42" s="119" t="s">
        <v>51</v>
      </c>
      <c r="D42" s="480"/>
      <c r="E42" s="480"/>
      <c r="F42" s="480"/>
      <c r="G42" s="480"/>
      <c r="H42" s="475">
        <f t="shared" ref="H42:I42" si="47">D42-F42</f>
        <v>0</v>
      </c>
      <c r="I42" s="475">
        <f t="shared" si="47"/>
        <v>0</v>
      </c>
      <c r="J42" s="105"/>
      <c r="K42" s="105"/>
      <c r="L42" s="481" t="e">
        <f t="shared" ref="L42:M42" si="48">H42/J42</f>
        <v>#DIV/0!</v>
      </c>
      <c r="M42" s="122" t="e">
        <f t="shared" si="48"/>
        <v>#DIV/0!</v>
      </c>
      <c r="N42" s="1"/>
      <c r="O42" s="1"/>
      <c r="P42" s="1"/>
      <c r="Q42" s="1"/>
    </row>
    <row r="43" spans="2:17" ht="15.75" customHeight="1">
      <c r="B43" s="68">
        <v>2028</v>
      </c>
      <c r="C43" s="69" t="s">
        <v>51</v>
      </c>
      <c r="D43" s="62">
        <f>SUMIFS('Budget Filing Data'!BA$10:BA$1000000,'Budget Filing Data'!$B$10:$B$1000000,'2 Rates Rev- IOU Only'!$B43,'Budget Filing Data'!$G$10:$G$1000000,'2 Rates Rev- IOU Only'!$C43)</f>
        <v>0</v>
      </c>
      <c r="E43" s="62">
        <f>SUMIFS('Budget Filing Data'!BB$10:BB$1000000,'Budget Filing Data'!$B$10:$B$1000000,'2 Rates Rev- IOU Only'!$B43,'Budget Filing Data'!$G$10:$G$1000000,'2 Rates Rev- IOU Only'!$C43)</f>
        <v>0</v>
      </c>
      <c r="F43" s="62">
        <f>SUMIFS('Budget Filing Data'!BC$10:BC$1000000,'Budget Filing Data'!$B$10:$B$1000000,'2 Rates Rev- IOU Only'!$B43,'Budget Filing Data'!$G$10:$G$1000000,'2 Rates Rev- IOU Only'!$C43)</f>
        <v>0</v>
      </c>
      <c r="G43" s="62">
        <f>SUMIFS('Budget Filing Data'!BD$10:BD$1000000,'Budget Filing Data'!$B$10:$B$1000000,'2 Rates Rev- IOU Only'!$B43,'Budget Filing Data'!$G$10:$G$1000000,'2 Rates Rev- IOU Only'!$C43)</f>
        <v>0</v>
      </c>
      <c r="H43" s="62">
        <f t="shared" ref="H43:I43" si="49">D43-F43</f>
        <v>0</v>
      </c>
      <c r="I43" s="62">
        <f t="shared" si="49"/>
        <v>0</v>
      </c>
      <c r="J43" s="111"/>
      <c r="K43" s="111"/>
      <c r="L43" s="127" t="e">
        <f t="shared" ref="L43:M43" si="50">H43/J42</f>
        <v>#DIV/0!</v>
      </c>
      <c r="M43" s="128" t="e">
        <f t="shared" si="50"/>
        <v>#DIV/0!</v>
      </c>
      <c r="N43" s="1"/>
      <c r="O43" s="1"/>
      <c r="P43" s="1"/>
      <c r="Q43" s="1"/>
    </row>
    <row r="44" spans="2:17" ht="15.75" customHeight="1">
      <c r="B44" s="68">
        <v>2029</v>
      </c>
      <c r="C44" s="69" t="s">
        <v>51</v>
      </c>
      <c r="D44" s="62">
        <f>SUMIFS('Budget Filing Data'!BA$10:BA$1000000,'Budget Filing Data'!$B$10:$B$1000000,'2 Rates Rev- IOU Only'!$B44,'Budget Filing Data'!$G$10:$G$1000000,'2 Rates Rev- IOU Only'!$C44)</f>
        <v>0</v>
      </c>
      <c r="E44" s="62">
        <f>SUMIFS('Budget Filing Data'!BB$10:BB$1000000,'Budget Filing Data'!$B$10:$B$1000000,'2 Rates Rev- IOU Only'!$B44,'Budget Filing Data'!$G$10:$G$1000000,'2 Rates Rev- IOU Only'!$C44)</f>
        <v>0</v>
      </c>
      <c r="F44" s="62">
        <f>SUMIFS('Budget Filing Data'!BC$10:BC$1000000,'Budget Filing Data'!$B$10:$B$1000000,'2 Rates Rev- IOU Only'!$B44,'Budget Filing Data'!$G$10:$G$1000000,'2 Rates Rev- IOU Only'!$C44)</f>
        <v>0</v>
      </c>
      <c r="G44" s="62">
        <f>SUMIFS('Budget Filing Data'!BD$10:BD$1000000,'Budget Filing Data'!$B$10:$B$1000000,'2 Rates Rev- IOU Only'!$B44,'Budget Filing Data'!$G$10:$G$1000000,'2 Rates Rev- IOU Only'!$C44)</f>
        <v>0</v>
      </c>
      <c r="H44" s="62">
        <f t="shared" ref="H44:I44" si="51">D44-F44</f>
        <v>0</v>
      </c>
      <c r="I44" s="62">
        <f t="shared" si="51"/>
        <v>0</v>
      </c>
      <c r="J44" s="111"/>
      <c r="K44" s="111"/>
      <c r="L44" s="127" t="e">
        <f t="shared" ref="L44:M44" si="52">H44/J42</f>
        <v>#DIV/0!</v>
      </c>
      <c r="M44" s="128" t="e">
        <f t="shared" si="52"/>
        <v>#DIV/0!</v>
      </c>
      <c r="N44" s="1"/>
      <c r="O44" s="1"/>
      <c r="P44" s="1"/>
      <c r="Q44" s="1"/>
    </row>
    <row r="45" spans="2:17" ht="15.75" customHeight="1">
      <c r="B45" s="68">
        <v>2030</v>
      </c>
      <c r="C45" s="69" t="s">
        <v>51</v>
      </c>
      <c r="D45" s="62">
        <f>SUMIFS('Budget Filing Data'!BA$10:BA$1000000,'Budget Filing Data'!$B$10:$B$1000000,'2 Rates Rev- IOU Only'!$B45,'Budget Filing Data'!$G$10:$G$1000000,'2 Rates Rev- IOU Only'!$C45)</f>
        <v>0</v>
      </c>
      <c r="E45" s="62">
        <f>SUMIFS('Budget Filing Data'!BB$10:BB$1000000,'Budget Filing Data'!$B$10:$B$1000000,'2 Rates Rev- IOU Only'!$B45,'Budget Filing Data'!$G$10:$G$1000000,'2 Rates Rev- IOU Only'!$C45)</f>
        <v>0</v>
      </c>
      <c r="F45" s="62">
        <f>SUMIFS('Budget Filing Data'!BC$10:BC$1000000,'Budget Filing Data'!$B$10:$B$1000000,'2 Rates Rev- IOU Only'!$B45,'Budget Filing Data'!$G$10:$G$1000000,'2 Rates Rev- IOU Only'!$C45)</f>
        <v>0</v>
      </c>
      <c r="G45" s="62">
        <f>SUMIFS('Budget Filing Data'!BD$10:BD$1000000,'Budget Filing Data'!$B$10:$B$1000000,'2 Rates Rev- IOU Only'!$B45,'Budget Filing Data'!$G$10:$G$1000000,'2 Rates Rev- IOU Only'!$C45)</f>
        <v>0</v>
      </c>
      <c r="H45" s="62">
        <f t="shared" ref="H45:I45" si="53">D45-F45</f>
        <v>0</v>
      </c>
      <c r="I45" s="62">
        <f t="shared" si="53"/>
        <v>0</v>
      </c>
      <c r="J45" s="111"/>
      <c r="K45" s="111"/>
      <c r="L45" s="127" t="e">
        <f t="shared" ref="L45:M45" si="54">H45/J42</f>
        <v>#DIV/0!</v>
      </c>
      <c r="M45" s="128" t="e">
        <f t="shared" si="54"/>
        <v>#DIV/0!</v>
      </c>
      <c r="N45" s="1"/>
      <c r="O45" s="1"/>
      <c r="P45" s="1"/>
      <c r="Q45" s="1"/>
    </row>
    <row r="46" spans="2:17" ht="15.75" customHeight="1">
      <c r="B46" s="68">
        <v>2031</v>
      </c>
      <c r="C46" s="69" t="s">
        <v>51</v>
      </c>
      <c r="D46" s="62">
        <f>SUMIFS('Budget Filing Data'!BA$10:BA$1000000,'Budget Filing Data'!$B$10:$B$1000000,'2 Rates Rev- IOU Only'!$B46,'Budget Filing Data'!$G$10:$G$1000000,'2 Rates Rev- IOU Only'!$C46)</f>
        <v>0</v>
      </c>
      <c r="E46" s="62">
        <f>SUMIFS('Budget Filing Data'!BB$10:BB$1000000,'Budget Filing Data'!$B$10:$B$1000000,'2 Rates Rev- IOU Only'!$B46,'Budget Filing Data'!$G$10:$G$1000000,'2 Rates Rev- IOU Only'!$C46)</f>
        <v>0</v>
      </c>
      <c r="F46" s="62">
        <f>SUMIFS('Budget Filing Data'!BC$10:BC$1000000,'Budget Filing Data'!$B$10:$B$1000000,'2 Rates Rev- IOU Only'!$B46,'Budget Filing Data'!$G$10:$G$1000000,'2 Rates Rev- IOU Only'!$C46)</f>
        <v>0</v>
      </c>
      <c r="G46" s="62">
        <f>SUMIFS('Budget Filing Data'!BD$10:BD$1000000,'Budget Filing Data'!$B$10:$B$1000000,'2 Rates Rev- IOU Only'!$B46,'Budget Filing Data'!$G$10:$G$1000000,'2 Rates Rev- IOU Only'!$C46)</f>
        <v>0</v>
      </c>
      <c r="H46" s="62">
        <f t="shared" ref="H46:I46" si="55">D46-F46</f>
        <v>0</v>
      </c>
      <c r="I46" s="62">
        <f t="shared" si="55"/>
        <v>0</v>
      </c>
      <c r="J46" s="111"/>
      <c r="K46" s="111"/>
      <c r="L46" s="127" t="e">
        <f t="shared" ref="L46:M46" si="56">H46/J42</f>
        <v>#DIV/0!</v>
      </c>
      <c r="M46" s="128" t="e">
        <f t="shared" si="56"/>
        <v>#DIV/0!</v>
      </c>
      <c r="N46" s="1"/>
      <c r="O46" s="1"/>
      <c r="P46" s="1"/>
      <c r="Q46" s="1"/>
    </row>
    <row r="47" spans="2:17" ht="27" customHeight="1">
      <c r="B47" s="103" t="s">
        <v>195</v>
      </c>
      <c r="C47" s="104" t="s">
        <v>55</v>
      </c>
      <c r="D47" s="105"/>
      <c r="E47" s="105"/>
      <c r="F47" s="105"/>
      <c r="G47" s="105"/>
      <c r="H47" s="65">
        <f t="shared" ref="H47:I47" si="57">D47-F47</f>
        <v>0</v>
      </c>
      <c r="I47" s="65">
        <f t="shared" si="57"/>
        <v>0</v>
      </c>
      <c r="J47" s="105"/>
      <c r="K47" s="105"/>
      <c r="L47" s="138" t="e">
        <f t="shared" ref="L47:M47" si="58">H47/J47</f>
        <v>#DIV/0!</v>
      </c>
      <c r="M47" s="139" t="e">
        <f t="shared" si="58"/>
        <v>#DIV/0!</v>
      </c>
      <c r="N47" s="1"/>
      <c r="O47" s="1"/>
      <c r="P47" s="1"/>
      <c r="Q47" s="1"/>
    </row>
    <row r="48" spans="2:17" ht="15.75" customHeight="1">
      <c r="B48" s="68">
        <v>2028</v>
      </c>
      <c r="C48" s="69" t="s">
        <v>55</v>
      </c>
      <c r="D48" s="62">
        <f>SUMIFS('Budget Filing Data'!BA$10:BA$1000000,'Budget Filing Data'!$B$10:$B$1000000,'2 Rates Rev- IOU Only'!$B48,'Budget Filing Data'!$G$10:$G$1000000,'2 Rates Rev- IOU Only'!$C48)</f>
        <v>0</v>
      </c>
      <c r="E48" s="62">
        <f>SUMIFS('Budget Filing Data'!BB$10:BB$1000000,'Budget Filing Data'!$B$10:$B$1000000,'2 Rates Rev- IOU Only'!$B48,'Budget Filing Data'!$G$10:$G$1000000,'2 Rates Rev- IOU Only'!$C48)</f>
        <v>0</v>
      </c>
      <c r="F48" s="62">
        <f>SUMIFS('Budget Filing Data'!BC$10:BC$1000000,'Budget Filing Data'!$B$10:$B$1000000,'2 Rates Rev- IOU Only'!$B48,'Budget Filing Data'!$G$10:$G$1000000,'2 Rates Rev- IOU Only'!$C48)</f>
        <v>0</v>
      </c>
      <c r="G48" s="62">
        <f>SUMIFS('Budget Filing Data'!BD$10:BD$1000000,'Budget Filing Data'!$B$10:$B$1000000,'2 Rates Rev- IOU Only'!$B48,'Budget Filing Data'!$G$10:$G$1000000,'2 Rates Rev- IOU Only'!$C48)</f>
        <v>0</v>
      </c>
      <c r="H48" s="62">
        <f t="shared" ref="H48:I48" si="59">D48-F48</f>
        <v>0</v>
      </c>
      <c r="I48" s="62">
        <f t="shared" si="59"/>
        <v>0</v>
      </c>
      <c r="J48" s="111"/>
      <c r="K48" s="111"/>
      <c r="L48" s="127" t="e">
        <f t="shared" ref="L48:M48" si="60">H48/J47</f>
        <v>#DIV/0!</v>
      </c>
      <c r="M48" s="128" t="e">
        <f t="shared" si="60"/>
        <v>#DIV/0!</v>
      </c>
      <c r="N48" s="1"/>
      <c r="O48" s="1"/>
      <c r="P48" s="1"/>
      <c r="Q48" s="1"/>
    </row>
    <row r="49" spans="2:17" ht="15.75" customHeight="1">
      <c r="B49" s="68">
        <v>2029</v>
      </c>
      <c r="C49" s="69" t="s">
        <v>55</v>
      </c>
      <c r="D49" s="62">
        <f>SUMIFS('Budget Filing Data'!BA$10:BA$1000000,'Budget Filing Data'!$B$10:$B$1000000,'2 Rates Rev- IOU Only'!$B49,'Budget Filing Data'!$G$10:$G$1000000,'2 Rates Rev- IOU Only'!$C49)</f>
        <v>0</v>
      </c>
      <c r="E49" s="62">
        <f>SUMIFS('Budget Filing Data'!BB$10:BB$1000000,'Budget Filing Data'!$B$10:$B$1000000,'2 Rates Rev- IOU Only'!$B49,'Budget Filing Data'!$G$10:$G$1000000,'2 Rates Rev- IOU Only'!$C49)</f>
        <v>0</v>
      </c>
      <c r="F49" s="62">
        <f>SUMIFS('Budget Filing Data'!BC$10:BC$1000000,'Budget Filing Data'!$B$10:$B$1000000,'2 Rates Rev- IOU Only'!$B49,'Budget Filing Data'!$G$10:$G$1000000,'2 Rates Rev- IOU Only'!$C49)</f>
        <v>0</v>
      </c>
      <c r="G49" s="62">
        <f>SUMIFS('Budget Filing Data'!BD$10:BD$1000000,'Budget Filing Data'!$B$10:$B$1000000,'2 Rates Rev- IOU Only'!$B49,'Budget Filing Data'!$G$10:$G$1000000,'2 Rates Rev- IOU Only'!$C49)</f>
        <v>0</v>
      </c>
      <c r="H49" s="62">
        <f t="shared" ref="H49:I49" si="61">D49-F49</f>
        <v>0</v>
      </c>
      <c r="I49" s="62">
        <f t="shared" si="61"/>
        <v>0</v>
      </c>
      <c r="J49" s="111"/>
      <c r="K49" s="111"/>
      <c r="L49" s="127" t="e">
        <f t="shared" ref="L49:M49" si="62">H49/J47</f>
        <v>#DIV/0!</v>
      </c>
      <c r="M49" s="128" t="e">
        <f t="shared" si="62"/>
        <v>#DIV/0!</v>
      </c>
      <c r="N49" s="1"/>
      <c r="O49" s="1"/>
      <c r="P49" s="1"/>
      <c r="Q49" s="1"/>
    </row>
    <row r="50" spans="2:17" ht="15.75" customHeight="1">
      <c r="B50" s="68">
        <v>2030</v>
      </c>
      <c r="C50" s="69" t="s">
        <v>55</v>
      </c>
      <c r="D50" s="62">
        <f>SUMIFS('Budget Filing Data'!BA$10:BA$1000000,'Budget Filing Data'!$B$10:$B$1000000,'2 Rates Rev- IOU Only'!$B50,'Budget Filing Data'!$G$10:$G$1000000,'2 Rates Rev- IOU Only'!$C50)</f>
        <v>0</v>
      </c>
      <c r="E50" s="62">
        <f>SUMIFS('Budget Filing Data'!BB$10:BB$1000000,'Budget Filing Data'!$B$10:$B$1000000,'2 Rates Rev- IOU Only'!$B50,'Budget Filing Data'!$G$10:$G$1000000,'2 Rates Rev- IOU Only'!$C50)</f>
        <v>0</v>
      </c>
      <c r="F50" s="62">
        <f>SUMIFS('Budget Filing Data'!BC$10:BC$1000000,'Budget Filing Data'!$B$10:$B$1000000,'2 Rates Rev- IOU Only'!$B50,'Budget Filing Data'!$G$10:$G$1000000,'2 Rates Rev- IOU Only'!$C50)</f>
        <v>0</v>
      </c>
      <c r="G50" s="62">
        <f>SUMIFS('Budget Filing Data'!BD$10:BD$1000000,'Budget Filing Data'!$B$10:$B$1000000,'2 Rates Rev- IOU Only'!$B50,'Budget Filing Data'!$G$10:$G$1000000,'2 Rates Rev- IOU Only'!$C50)</f>
        <v>0</v>
      </c>
      <c r="H50" s="62">
        <f t="shared" ref="H50:I50" si="63">D50-F50</f>
        <v>0</v>
      </c>
      <c r="I50" s="62">
        <f t="shared" si="63"/>
        <v>0</v>
      </c>
      <c r="J50" s="111"/>
      <c r="K50" s="111"/>
      <c r="L50" s="127" t="e">
        <f t="shared" ref="L50:M50" si="64">H50/J47</f>
        <v>#DIV/0!</v>
      </c>
      <c r="M50" s="128" t="e">
        <f t="shared" si="64"/>
        <v>#DIV/0!</v>
      </c>
      <c r="N50" s="1"/>
      <c r="O50" s="1"/>
      <c r="P50" s="1"/>
      <c r="Q50" s="1"/>
    </row>
    <row r="51" spans="2:17" ht="15.75" customHeight="1">
      <c r="B51" s="68">
        <v>2031</v>
      </c>
      <c r="C51" s="69" t="s">
        <v>55</v>
      </c>
      <c r="D51" s="62">
        <f>SUMIFS('Budget Filing Data'!BA$10:BA$1000000,'Budget Filing Data'!$B$10:$B$1000000,'2 Rates Rev- IOU Only'!$B51,'Budget Filing Data'!$G$10:$G$1000000,'2 Rates Rev- IOU Only'!$C51)</f>
        <v>0</v>
      </c>
      <c r="E51" s="62">
        <f>SUMIFS('Budget Filing Data'!BB$10:BB$1000000,'Budget Filing Data'!$B$10:$B$1000000,'2 Rates Rev- IOU Only'!$B51,'Budget Filing Data'!$G$10:$G$1000000,'2 Rates Rev- IOU Only'!$C51)</f>
        <v>0</v>
      </c>
      <c r="F51" s="62">
        <f>SUMIFS('Budget Filing Data'!BC$10:BC$1000000,'Budget Filing Data'!$B$10:$B$1000000,'2 Rates Rev- IOU Only'!$B51,'Budget Filing Data'!$G$10:$G$1000000,'2 Rates Rev- IOU Only'!$C51)</f>
        <v>0</v>
      </c>
      <c r="G51" s="62">
        <f>SUMIFS('Budget Filing Data'!BD$10:BD$1000000,'Budget Filing Data'!$B$10:$B$1000000,'2 Rates Rev- IOU Only'!$B51,'Budget Filing Data'!$G$10:$G$1000000,'2 Rates Rev- IOU Only'!$C51)</f>
        <v>0</v>
      </c>
      <c r="H51" s="62">
        <f t="shared" ref="H51:I51" si="65">D51-F51</f>
        <v>0</v>
      </c>
      <c r="I51" s="62">
        <f t="shared" si="65"/>
        <v>0</v>
      </c>
      <c r="J51" s="111"/>
      <c r="K51" s="111"/>
      <c r="L51" s="127" t="e">
        <f t="shared" ref="L51:M51" si="66">H51/J47</f>
        <v>#DIV/0!</v>
      </c>
      <c r="M51" s="128" t="e">
        <f t="shared" si="66"/>
        <v>#DIV/0!</v>
      </c>
      <c r="N51" s="1"/>
      <c r="O51" s="1"/>
      <c r="P51" s="1"/>
      <c r="Q51" s="1"/>
    </row>
    <row r="52" spans="2:17" ht="15.75" customHeight="1">
      <c r="B52" s="1"/>
      <c r="C52" s="1"/>
      <c r="D52" s="1"/>
      <c r="E52" s="1"/>
      <c r="F52" s="1"/>
      <c r="G52" s="1"/>
      <c r="H52" s="1"/>
      <c r="I52" s="1"/>
      <c r="J52" s="1"/>
      <c r="K52" s="1"/>
      <c r="L52" s="1"/>
      <c r="M52" s="1"/>
      <c r="N52" s="1"/>
      <c r="O52" s="1"/>
      <c r="P52" s="1"/>
      <c r="Q52" s="1"/>
    </row>
    <row r="53" spans="2:17" ht="15.75" customHeight="1">
      <c r="B53" s="1"/>
      <c r="C53" s="1"/>
      <c r="D53" s="1"/>
      <c r="E53" s="1"/>
      <c r="F53" s="1"/>
      <c r="G53" s="1"/>
      <c r="H53" s="1"/>
      <c r="I53" s="1"/>
      <c r="J53" s="1"/>
      <c r="K53" s="1"/>
      <c r="L53" s="1"/>
      <c r="M53" s="1"/>
      <c r="N53" s="1"/>
      <c r="O53" s="1"/>
      <c r="P53" s="1"/>
      <c r="Q53" s="1"/>
    </row>
    <row r="54" spans="2:17" ht="15.75" customHeight="1">
      <c r="B54" s="1"/>
      <c r="C54" s="1"/>
      <c r="D54" s="1"/>
      <c r="E54" s="1"/>
      <c r="F54" s="1"/>
      <c r="G54" s="1"/>
      <c r="H54" s="1"/>
      <c r="I54" s="1"/>
      <c r="J54" s="1"/>
      <c r="K54" s="1"/>
      <c r="L54" s="1"/>
      <c r="M54" s="1"/>
      <c r="N54" s="1"/>
      <c r="O54" s="1"/>
      <c r="P54" s="1"/>
      <c r="Q54" s="1"/>
    </row>
    <row r="55" spans="2:17" ht="15.75" customHeight="1">
      <c r="B55" s="1"/>
      <c r="C55" s="1"/>
      <c r="D55" s="1"/>
      <c r="E55" s="1"/>
      <c r="F55" s="1"/>
      <c r="G55" s="1"/>
      <c r="H55" s="1"/>
      <c r="I55" s="1"/>
      <c r="J55" s="1"/>
      <c r="K55" s="1"/>
      <c r="L55" s="1"/>
      <c r="M55" s="1"/>
      <c r="N55" s="1"/>
      <c r="O55" s="1"/>
      <c r="P55" s="1"/>
      <c r="Q55" s="1"/>
    </row>
    <row r="56" spans="2:17" ht="15.75" customHeight="1">
      <c r="B56" s="1"/>
      <c r="C56" s="1"/>
      <c r="D56" s="1"/>
      <c r="E56" s="1"/>
      <c r="F56" s="1"/>
      <c r="G56" s="1"/>
      <c r="H56" s="1"/>
      <c r="I56" s="1"/>
      <c r="J56" s="1"/>
      <c r="K56" s="1"/>
      <c r="L56" s="1"/>
      <c r="M56" s="1"/>
      <c r="N56" s="1"/>
      <c r="O56" s="1"/>
      <c r="P56" s="1"/>
      <c r="Q56" s="1"/>
    </row>
    <row r="57" spans="2:17" ht="15.75" customHeight="1">
      <c r="B57" s="1"/>
      <c r="C57" s="1"/>
      <c r="D57" s="1"/>
      <c r="E57" s="1"/>
      <c r="F57" s="1"/>
      <c r="G57" s="1"/>
      <c r="H57" s="1"/>
      <c r="I57" s="1"/>
      <c r="J57" s="1"/>
      <c r="K57" s="1"/>
      <c r="L57" s="1"/>
      <c r="M57" s="1"/>
      <c r="N57" s="1"/>
      <c r="O57" s="1"/>
      <c r="P57" s="1"/>
      <c r="Q57" s="1"/>
    </row>
    <row r="58" spans="2:17" ht="15.75" customHeight="1">
      <c r="B58" s="1"/>
      <c r="C58" s="1"/>
      <c r="D58" s="1"/>
      <c r="E58" s="1"/>
      <c r="F58" s="1"/>
      <c r="G58" s="1"/>
      <c r="H58" s="1"/>
      <c r="I58" s="1"/>
      <c r="J58" s="1"/>
      <c r="K58" s="1"/>
      <c r="L58" s="1"/>
      <c r="M58" s="1"/>
      <c r="N58" s="1"/>
      <c r="O58" s="1"/>
      <c r="P58" s="1"/>
      <c r="Q58" s="1"/>
    </row>
    <row r="59" spans="2:17" ht="15.75" customHeight="1">
      <c r="B59" s="1"/>
      <c r="C59" s="1"/>
      <c r="D59" s="1"/>
      <c r="E59" s="1"/>
      <c r="F59" s="1"/>
      <c r="G59" s="1"/>
      <c r="H59" s="1"/>
      <c r="I59" s="1"/>
      <c r="J59" s="1"/>
      <c r="K59" s="1"/>
      <c r="L59" s="1"/>
      <c r="M59" s="1"/>
      <c r="N59" s="1"/>
      <c r="O59" s="1"/>
      <c r="P59" s="1"/>
      <c r="Q59" s="1"/>
    </row>
    <row r="60" spans="2:17" ht="15.75" customHeight="1">
      <c r="B60" s="1"/>
      <c r="C60" s="1"/>
      <c r="D60" s="1"/>
      <c r="E60" s="1"/>
      <c r="F60" s="1"/>
      <c r="G60" s="1"/>
      <c r="H60" s="1"/>
      <c r="I60" s="1"/>
      <c r="J60" s="1"/>
      <c r="K60" s="1"/>
      <c r="L60" s="1"/>
      <c r="M60" s="1"/>
      <c r="N60" s="1"/>
      <c r="O60" s="1"/>
      <c r="P60" s="1"/>
      <c r="Q60" s="1"/>
    </row>
    <row r="61" spans="2:17" ht="15.75" customHeight="1">
      <c r="B61" s="1"/>
      <c r="C61" s="1"/>
      <c r="D61" s="1"/>
      <c r="E61" s="1"/>
      <c r="F61" s="1"/>
      <c r="G61" s="1"/>
      <c r="H61" s="1"/>
      <c r="I61" s="1"/>
      <c r="J61" s="1"/>
      <c r="K61" s="1"/>
      <c r="L61" s="1"/>
      <c r="M61" s="1"/>
      <c r="N61" s="1"/>
      <c r="O61" s="1"/>
      <c r="P61" s="1"/>
      <c r="Q61" s="1"/>
    </row>
    <row r="62" spans="2:17" ht="15.75" customHeight="1">
      <c r="B62" s="1"/>
      <c r="C62" s="1"/>
      <c r="D62" s="1"/>
      <c r="E62" s="1"/>
      <c r="F62" s="1"/>
      <c r="G62" s="1"/>
      <c r="H62" s="1"/>
      <c r="I62" s="1"/>
      <c r="J62" s="1"/>
      <c r="K62" s="1"/>
      <c r="L62" s="1"/>
      <c r="M62" s="1"/>
      <c r="N62" s="1"/>
      <c r="O62" s="1"/>
      <c r="P62" s="1"/>
      <c r="Q62" s="1"/>
    </row>
    <row r="63" spans="2:17" ht="15.75" customHeight="1">
      <c r="B63" s="1"/>
      <c r="C63" s="1"/>
      <c r="D63" s="1"/>
      <c r="E63" s="1"/>
      <c r="F63" s="1"/>
      <c r="G63" s="1"/>
      <c r="H63" s="1"/>
      <c r="I63" s="1"/>
      <c r="J63" s="1"/>
      <c r="K63" s="1"/>
      <c r="L63" s="1"/>
      <c r="M63" s="1"/>
      <c r="N63" s="1"/>
      <c r="O63" s="1"/>
      <c r="P63" s="1"/>
      <c r="Q63" s="1"/>
    </row>
    <row r="64" spans="2:17" ht="15.75" customHeight="1">
      <c r="B64" s="1"/>
      <c r="C64" s="1"/>
      <c r="D64" s="1"/>
      <c r="E64" s="1"/>
      <c r="F64" s="1"/>
      <c r="G64" s="1"/>
      <c r="H64" s="1"/>
      <c r="I64" s="1"/>
      <c r="J64" s="1"/>
      <c r="K64" s="1"/>
      <c r="L64" s="1"/>
      <c r="M64" s="1"/>
      <c r="N64" s="1"/>
      <c r="O64" s="1"/>
      <c r="P64" s="1"/>
      <c r="Q64" s="1"/>
    </row>
    <row r="65" spans="2:17" ht="15.75" customHeight="1">
      <c r="B65" s="1"/>
      <c r="C65" s="1"/>
      <c r="D65" s="1"/>
      <c r="E65" s="1"/>
      <c r="F65" s="1"/>
      <c r="G65" s="1"/>
      <c r="H65" s="1"/>
      <c r="I65" s="1"/>
      <c r="J65" s="1"/>
      <c r="K65" s="1"/>
      <c r="L65" s="1"/>
      <c r="M65" s="1"/>
      <c r="N65" s="1"/>
      <c r="O65" s="1"/>
      <c r="P65" s="1"/>
      <c r="Q65" s="1"/>
    </row>
    <row r="66" spans="2:17" ht="15.75" customHeight="1">
      <c r="B66" s="1"/>
      <c r="C66" s="1"/>
      <c r="D66" s="1"/>
      <c r="E66" s="1"/>
      <c r="F66" s="1"/>
      <c r="G66" s="1"/>
      <c r="H66" s="1"/>
      <c r="I66" s="1"/>
      <c r="J66" s="1"/>
      <c r="K66" s="1"/>
      <c r="L66" s="1"/>
      <c r="M66" s="1"/>
      <c r="N66" s="1"/>
      <c r="O66" s="1"/>
      <c r="P66" s="1"/>
      <c r="Q66" s="1"/>
    </row>
    <row r="67" spans="2:17" ht="15.75" customHeight="1">
      <c r="B67" s="1"/>
      <c r="C67" s="1"/>
      <c r="D67" s="1"/>
      <c r="E67" s="1"/>
      <c r="F67" s="1"/>
      <c r="G67" s="1"/>
      <c r="H67" s="1"/>
      <c r="I67" s="1"/>
      <c r="J67" s="1"/>
      <c r="K67" s="1"/>
      <c r="L67" s="1"/>
      <c r="M67" s="1"/>
      <c r="N67" s="1"/>
      <c r="O67" s="1"/>
      <c r="P67" s="1"/>
      <c r="Q67" s="1"/>
    </row>
    <row r="68" spans="2:17" ht="15.75" customHeight="1">
      <c r="B68" s="1"/>
      <c r="C68" s="1"/>
      <c r="D68" s="1"/>
      <c r="E68" s="1"/>
      <c r="F68" s="1"/>
      <c r="G68" s="1"/>
      <c r="H68" s="1"/>
      <c r="I68" s="1"/>
      <c r="J68" s="1"/>
      <c r="K68" s="1"/>
      <c r="L68" s="1"/>
      <c r="M68" s="1"/>
      <c r="N68" s="1"/>
      <c r="O68" s="1"/>
      <c r="P68" s="1"/>
      <c r="Q68" s="1"/>
    </row>
    <row r="69" spans="2:17" ht="15.75" customHeight="1">
      <c r="B69" s="1"/>
      <c r="C69" s="1"/>
      <c r="D69" s="1"/>
      <c r="E69" s="1"/>
      <c r="F69" s="1"/>
      <c r="G69" s="1"/>
      <c r="H69" s="1"/>
      <c r="I69" s="1"/>
      <c r="J69" s="1"/>
      <c r="K69" s="1"/>
      <c r="L69" s="1"/>
      <c r="M69" s="1"/>
      <c r="N69" s="1"/>
      <c r="O69" s="1"/>
      <c r="P69" s="1"/>
      <c r="Q69" s="1"/>
    </row>
    <row r="70" spans="2:17" ht="15.75" customHeight="1">
      <c r="B70" s="1"/>
      <c r="C70" s="1"/>
      <c r="D70" s="1"/>
      <c r="E70" s="1"/>
      <c r="F70" s="1"/>
      <c r="G70" s="1"/>
      <c r="H70" s="1"/>
      <c r="I70" s="1"/>
      <c r="J70" s="1"/>
      <c r="K70" s="1"/>
      <c r="L70" s="1"/>
      <c r="M70" s="1"/>
      <c r="N70" s="1"/>
      <c r="O70" s="1"/>
      <c r="P70" s="1"/>
      <c r="Q70" s="1"/>
    </row>
    <row r="71" spans="2:17" ht="15.75" customHeight="1">
      <c r="B71" s="1"/>
      <c r="C71" s="1"/>
      <c r="D71" s="1"/>
      <c r="E71" s="1"/>
      <c r="F71" s="1"/>
      <c r="G71" s="1"/>
      <c r="H71" s="1"/>
      <c r="I71" s="1"/>
      <c r="J71" s="1"/>
      <c r="K71" s="1"/>
      <c r="L71" s="1"/>
      <c r="M71" s="1"/>
      <c r="N71" s="1"/>
      <c r="O71" s="1"/>
      <c r="P71" s="1"/>
      <c r="Q71" s="1"/>
    </row>
    <row r="72" spans="2:17" ht="15.75" customHeight="1">
      <c r="B72" s="1"/>
      <c r="C72" s="1"/>
      <c r="D72" s="1"/>
      <c r="E72" s="1"/>
      <c r="F72" s="1"/>
      <c r="G72" s="1"/>
      <c r="H72" s="1"/>
      <c r="I72" s="1"/>
      <c r="J72" s="1"/>
      <c r="K72" s="1"/>
      <c r="L72" s="1"/>
      <c r="M72" s="1"/>
      <c r="N72" s="1"/>
      <c r="O72" s="1"/>
      <c r="P72" s="1"/>
      <c r="Q72" s="1"/>
    </row>
    <row r="73" spans="2:17" ht="15.75" customHeight="1">
      <c r="B73" s="1"/>
      <c r="C73" s="1"/>
      <c r="D73" s="1"/>
      <c r="E73" s="1"/>
      <c r="F73" s="1"/>
      <c r="G73" s="1"/>
      <c r="H73" s="1"/>
      <c r="I73" s="1"/>
      <c r="J73" s="1"/>
      <c r="K73" s="1"/>
      <c r="L73" s="1"/>
      <c r="M73" s="1"/>
      <c r="N73" s="1"/>
      <c r="O73" s="1"/>
      <c r="P73" s="1"/>
      <c r="Q73" s="1"/>
    </row>
    <row r="74" spans="2:17" ht="15.75" customHeight="1">
      <c r="B74" s="1"/>
      <c r="C74" s="1"/>
      <c r="D74" s="1"/>
      <c r="E74" s="1"/>
      <c r="F74" s="1"/>
      <c r="G74" s="1"/>
      <c r="H74" s="1"/>
      <c r="I74" s="1"/>
      <c r="J74" s="1"/>
      <c r="K74" s="1"/>
      <c r="L74" s="1"/>
      <c r="M74" s="1"/>
      <c r="N74" s="1"/>
      <c r="O74" s="1"/>
      <c r="P74" s="1"/>
      <c r="Q74" s="1"/>
    </row>
    <row r="75" spans="2:17" ht="15.75" customHeight="1">
      <c r="B75" s="1"/>
      <c r="C75" s="1"/>
      <c r="D75" s="1"/>
      <c r="E75" s="1"/>
      <c r="F75" s="1"/>
      <c r="G75" s="1"/>
      <c r="H75" s="1"/>
      <c r="I75" s="1"/>
      <c r="J75" s="1"/>
      <c r="K75" s="1"/>
      <c r="L75" s="1"/>
      <c r="M75" s="1"/>
      <c r="N75" s="1"/>
      <c r="O75" s="1"/>
      <c r="P75" s="1"/>
      <c r="Q75" s="1"/>
    </row>
    <row r="76" spans="2:17" ht="15.75" customHeight="1">
      <c r="B76" s="1"/>
      <c r="C76" s="1"/>
      <c r="D76" s="1"/>
      <c r="E76" s="1"/>
      <c r="F76" s="1"/>
      <c r="G76" s="1"/>
      <c r="H76" s="1"/>
      <c r="I76" s="1"/>
      <c r="J76" s="1"/>
      <c r="K76" s="1"/>
      <c r="L76" s="1"/>
      <c r="M76" s="1"/>
      <c r="N76" s="1"/>
      <c r="O76" s="1"/>
      <c r="P76" s="1"/>
      <c r="Q76" s="1"/>
    </row>
    <row r="77" spans="2:17" ht="15.75" customHeight="1">
      <c r="B77" s="1"/>
      <c r="C77" s="1"/>
      <c r="D77" s="1"/>
      <c r="E77" s="1"/>
      <c r="F77" s="1"/>
      <c r="G77" s="1"/>
      <c r="H77" s="1"/>
      <c r="I77" s="1"/>
      <c r="J77" s="1"/>
      <c r="K77" s="1"/>
      <c r="L77" s="1"/>
      <c r="M77" s="1"/>
      <c r="N77" s="1"/>
      <c r="O77" s="1"/>
      <c r="P77" s="1"/>
      <c r="Q77" s="1"/>
    </row>
    <row r="78" spans="2:17" ht="15.75" customHeight="1">
      <c r="B78" s="1"/>
      <c r="C78" s="1"/>
      <c r="D78" s="1"/>
      <c r="E78" s="1"/>
      <c r="F78" s="1"/>
      <c r="G78" s="1"/>
      <c r="H78" s="1"/>
      <c r="I78" s="1"/>
      <c r="J78" s="1"/>
      <c r="K78" s="1"/>
      <c r="L78" s="1"/>
      <c r="M78" s="1"/>
      <c r="N78" s="1"/>
      <c r="O78" s="1"/>
      <c r="P78" s="1"/>
      <c r="Q78" s="1"/>
    </row>
    <row r="79" spans="2:17" ht="15.75" customHeight="1">
      <c r="B79" s="1"/>
      <c r="C79" s="1"/>
      <c r="D79" s="1"/>
      <c r="E79" s="1"/>
      <c r="F79" s="1"/>
      <c r="G79" s="1"/>
      <c r="H79" s="1"/>
      <c r="I79" s="1"/>
      <c r="J79" s="1"/>
      <c r="K79" s="1"/>
      <c r="L79" s="1"/>
      <c r="M79" s="1"/>
      <c r="N79" s="1"/>
      <c r="O79" s="1"/>
      <c r="P79" s="1"/>
      <c r="Q79" s="1"/>
    </row>
    <row r="80" spans="2:17" ht="15.75" customHeight="1">
      <c r="B80" s="1"/>
      <c r="C80" s="1"/>
      <c r="D80" s="1"/>
      <c r="E80" s="1"/>
      <c r="F80" s="1"/>
      <c r="G80" s="1"/>
      <c r="H80" s="1"/>
      <c r="I80" s="1"/>
      <c r="J80" s="1"/>
      <c r="K80" s="1"/>
      <c r="L80" s="1"/>
      <c r="M80" s="1"/>
      <c r="N80" s="1"/>
      <c r="O80" s="1"/>
      <c r="P80" s="1"/>
      <c r="Q80" s="1"/>
    </row>
    <row r="81" spans="2:17" ht="15.75" customHeight="1">
      <c r="B81" s="1"/>
      <c r="C81" s="1"/>
      <c r="D81" s="1"/>
      <c r="E81" s="1"/>
      <c r="F81" s="1"/>
      <c r="G81" s="1"/>
      <c r="H81" s="1"/>
      <c r="I81" s="1"/>
      <c r="J81" s="1"/>
      <c r="K81" s="1"/>
      <c r="L81" s="1"/>
      <c r="M81" s="1"/>
      <c r="N81" s="1"/>
      <c r="O81" s="1"/>
      <c r="P81" s="1"/>
      <c r="Q81" s="1"/>
    </row>
    <row r="82" spans="2:17" ht="15.75" customHeight="1">
      <c r="B82" s="1"/>
      <c r="C82" s="1"/>
      <c r="D82" s="1"/>
      <c r="E82" s="1"/>
      <c r="F82" s="1"/>
      <c r="G82" s="1"/>
      <c r="H82" s="1"/>
      <c r="I82" s="1"/>
      <c r="J82" s="1"/>
      <c r="K82" s="1"/>
      <c r="L82" s="1"/>
      <c r="M82" s="1"/>
      <c r="N82" s="1"/>
      <c r="O82" s="1"/>
      <c r="P82" s="1"/>
      <c r="Q82" s="1"/>
    </row>
    <row r="83" spans="2:17" ht="15.75" customHeight="1">
      <c r="B83" s="1"/>
      <c r="C83" s="1"/>
      <c r="D83" s="1"/>
      <c r="E83" s="1"/>
      <c r="F83" s="1"/>
      <c r="G83" s="1"/>
      <c r="H83" s="1"/>
      <c r="I83" s="1"/>
      <c r="J83" s="1"/>
      <c r="K83" s="1"/>
      <c r="L83" s="1"/>
      <c r="M83" s="1"/>
      <c r="N83" s="1"/>
      <c r="O83" s="1"/>
      <c r="P83" s="1"/>
      <c r="Q83" s="1"/>
    </row>
    <row r="84" spans="2:17" ht="15.75" customHeight="1">
      <c r="B84" s="1"/>
      <c r="C84" s="1"/>
      <c r="D84" s="1"/>
      <c r="E84" s="1"/>
      <c r="F84" s="1"/>
      <c r="G84" s="1"/>
      <c r="H84" s="1"/>
      <c r="I84" s="1"/>
      <c r="J84" s="1"/>
      <c r="K84" s="1"/>
      <c r="L84" s="1"/>
      <c r="M84" s="1"/>
      <c r="N84" s="1"/>
      <c r="O84" s="1"/>
      <c r="P84" s="1"/>
      <c r="Q84" s="1"/>
    </row>
    <row r="85" spans="2:17" ht="15.75" customHeight="1">
      <c r="B85" s="1"/>
      <c r="C85" s="1"/>
      <c r="D85" s="1"/>
      <c r="E85" s="1"/>
      <c r="F85" s="1"/>
      <c r="G85" s="1"/>
      <c r="H85" s="1"/>
      <c r="I85" s="1"/>
      <c r="J85" s="1"/>
      <c r="K85" s="1"/>
      <c r="L85" s="1"/>
      <c r="M85" s="1"/>
      <c r="N85" s="1"/>
      <c r="O85" s="1"/>
      <c r="P85" s="1"/>
      <c r="Q85" s="1"/>
    </row>
    <row r="86" spans="2:17" ht="15.75" customHeight="1">
      <c r="B86" s="1"/>
      <c r="C86" s="1"/>
      <c r="D86" s="1"/>
      <c r="E86" s="1"/>
      <c r="F86" s="1"/>
      <c r="G86" s="1"/>
      <c r="H86" s="1"/>
      <c r="I86" s="1"/>
      <c r="J86" s="1"/>
      <c r="K86" s="1"/>
      <c r="L86" s="1"/>
      <c r="M86" s="1"/>
      <c r="N86" s="1"/>
      <c r="O86" s="1"/>
      <c r="P86" s="1"/>
      <c r="Q86" s="1"/>
    </row>
    <row r="87" spans="2:17" ht="15.75" customHeight="1">
      <c r="B87" s="1"/>
      <c r="C87" s="1"/>
      <c r="D87" s="1"/>
      <c r="E87" s="1"/>
      <c r="F87" s="1"/>
      <c r="G87" s="1"/>
      <c r="H87" s="1"/>
      <c r="I87" s="1"/>
      <c r="J87" s="1"/>
      <c r="K87" s="1"/>
      <c r="L87" s="1"/>
      <c r="M87" s="1"/>
      <c r="N87" s="1"/>
      <c r="O87" s="1"/>
      <c r="P87" s="1"/>
      <c r="Q87" s="1"/>
    </row>
    <row r="88" spans="2:17" ht="15.75" customHeight="1">
      <c r="B88" s="1"/>
      <c r="C88" s="1"/>
      <c r="D88" s="1"/>
      <c r="E88" s="1"/>
      <c r="F88" s="1"/>
      <c r="G88" s="1"/>
      <c r="H88" s="1"/>
      <c r="I88" s="1"/>
      <c r="J88" s="1"/>
      <c r="K88" s="1"/>
      <c r="L88" s="1"/>
      <c r="M88" s="1"/>
      <c r="N88" s="1"/>
      <c r="O88" s="1"/>
      <c r="P88" s="1"/>
      <c r="Q88" s="1"/>
    </row>
    <row r="89" spans="2:17" ht="15.75" customHeight="1">
      <c r="B89" s="1"/>
      <c r="C89" s="1"/>
      <c r="D89" s="1"/>
      <c r="E89" s="1"/>
      <c r="F89" s="1"/>
      <c r="G89" s="1"/>
      <c r="H89" s="1"/>
      <c r="I89" s="1"/>
      <c r="J89" s="1"/>
      <c r="K89" s="1"/>
      <c r="L89" s="1"/>
      <c r="M89" s="1"/>
      <c r="N89" s="1"/>
      <c r="O89" s="1"/>
      <c r="P89" s="1"/>
      <c r="Q89" s="1"/>
    </row>
    <row r="90" spans="2:17" ht="15.75" customHeight="1">
      <c r="B90" s="1"/>
      <c r="C90" s="1"/>
      <c r="D90" s="1"/>
      <c r="E90" s="1"/>
      <c r="F90" s="1"/>
      <c r="G90" s="1"/>
      <c r="H90" s="1"/>
      <c r="I90" s="1"/>
      <c r="J90" s="1"/>
      <c r="K90" s="1"/>
      <c r="L90" s="1"/>
      <c r="M90" s="1"/>
      <c r="N90" s="1"/>
      <c r="O90" s="1"/>
      <c r="P90" s="1"/>
      <c r="Q90" s="1"/>
    </row>
    <row r="91" spans="2:17" ht="15.75" customHeight="1">
      <c r="B91" s="1"/>
      <c r="C91" s="1"/>
      <c r="D91" s="1"/>
      <c r="E91" s="1"/>
      <c r="F91" s="1"/>
      <c r="G91" s="1"/>
      <c r="H91" s="1"/>
      <c r="I91" s="1"/>
      <c r="J91" s="1"/>
      <c r="K91" s="1"/>
      <c r="L91" s="1"/>
      <c r="M91" s="1"/>
      <c r="N91" s="1"/>
      <c r="O91" s="1"/>
      <c r="P91" s="1"/>
      <c r="Q91" s="1"/>
    </row>
    <row r="92" spans="2:17" ht="15.75" customHeight="1">
      <c r="B92" s="1"/>
      <c r="C92" s="1"/>
      <c r="D92" s="1"/>
      <c r="E92" s="1"/>
      <c r="F92" s="1"/>
      <c r="G92" s="1"/>
      <c r="H92" s="1"/>
      <c r="I92" s="1"/>
      <c r="J92" s="1"/>
      <c r="K92" s="1"/>
      <c r="L92" s="1"/>
      <c r="M92" s="1"/>
      <c r="N92" s="1"/>
      <c r="O92" s="1"/>
      <c r="P92" s="1"/>
      <c r="Q92" s="1"/>
    </row>
    <row r="93" spans="2:17" ht="15.75" customHeight="1">
      <c r="B93" s="1"/>
      <c r="C93" s="1"/>
      <c r="D93" s="1"/>
      <c r="E93" s="1"/>
      <c r="F93" s="1"/>
      <c r="G93" s="1"/>
      <c r="H93" s="1"/>
      <c r="I93" s="1"/>
      <c r="J93" s="1"/>
      <c r="K93" s="1"/>
      <c r="L93" s="1"/>
      <c r="M93" s="1"/>
      <c r="N93" s="1"/>
      <c r="O93" s="1"/>
      <c r="P93" s="1"/>
      <c r="Q93" s="1"/>
    </row>
    <row r="94" spans="2:17" ht="15.75" customHeight="1">
      <c r="B94" s="1"/>
      <c r="C94" s="1"/>
      <c r="D94" s="1"/>
      <c r="E94" s="1"/>
      <c r="F94" s="1"/>
      <c r="G94" s="1"/>
      <c r="H94" s="1"/>
      <c r="I94" s="1"/>
      <c r="J94" s="1"/>
      <c r="K94" s="1"/>
      <c r="L94" s="1"/>
      <c r="M94" s="1"/>
      <c r="N94" s="1"/>
      <c r="O94" s="1"/>
      <c r="P94" s="1"/>
      <c r="Q94" s="1"/>
    </row>
    <row r="95" spans="2:17" ht="15.75" customHeight="1">
      <c r="B95" s="1"/>
      <c r="C95" s="1"/>
      <c r="D95" s="1"/>
      <c r="E95" s="1"/>
      <c r="F95" s="1"/>
      <c r="G95" s="1"/>
      <c r="H95" s="1"/>
      <c r="I95" s="1"/>
      <c r="J95" s="1"/>
      <c r="K95" s="1"/>
      <c r="L95" s="1"/>
      <c r="M95" s="1"/>
      <c r="N95" s="1"/>
      <c r="O95" s="1"/>
      <c r="P95" s="1"/>
      <c r="Q95" s="1"/>
    </row>
    <row r="96" spans="2:17" ht="15.75" customHeight="1">
      <c r="B96" s="1"/>
      <c r="C96" s="1"/>
      <c r="D96" s="1"/>
      <c r="E96" s="1"/>
      <c r="F96" s="1"/>
      <c r="G96" s="1"/>
      <c r="H96" s="1"/>
      <c r="I96" s="1"/>
      <c r="J96" s="1"/>
      <c r="K96" s="1"/>
      <c r="L96" s="1"/>
      <c r="M96" s="1"/>
      <c r="N96" s="1"/>
      <c r="O96" s="1"/>
      <c r="P96" s="1"/>
      <c r="Q96" s="1"/>
    </row>
    <row r="97" spans="2:17" ht="15.75" customHeight="1">
      <c r="B97" s="1"/>
      <c r="C97" s="1"/>
      <c r="D97" s="1"/>
      <c r="E97" s="1"/>
      <c r="F97" s="1"/>
      <c r="G97" s="1"/>
      <c r="H97" s="1"/>
      <c r="I97" s="1"/>
      <c r="J97" s="1"/>
      <c r="K97" s="1"/>
      <c r="L97" s="1"/>
      <c r="M97" s="1"/>
      <c r="N97" s="1"/>
      <c r="O97" s="1"/>
      <c r="P97" s="1"/>
      <c r="Q97" s="1"/>
    </row>
    <row r="98" spans="2:17" ht="15.75" customHeight="1">
      <c r="B98" s="1"/>
      <c r="C98" s="1"/>
      <c r="D98" s="1"/>
      <c r="E98" s="1"/>
      <c r="F98" s="1"/>
      <c r="G98" s="1"/>
      <c r="H98" s="1"/>
      <c r="I98" s="1"/>
      <c r="J98" s="1"/>
      <c r="K98" s="1"/>
      <c r="L98" s="1"/>
      <c r="M98" s="1"/>
      <c r="N98" s="1"/>
      <c r="O98" s="1"/>
      <c r="P98" s="1"/>
      <c r="Q98" s="1"/>
    </row>
    <row r="99" spans="2:17" ht="15.75" customHeight="1">
      <c r="B99" s="1"/>
      <c r="C99" s="1"/>
      <c r="D99" s="1"/>
      <c r="E99" s="1"/>
      <c r="F99" s="1"/>
      <c r="G99" s="1"/>
      <c r="H99" s="1"/>
      <c r="I99" s="1"/>
      <c r="J99" s="1"/>
      <c r="K99" s="1"/>
      <c r="L99" s="1"/>
      <c r="M99" s="1"/>
      <c r="N99" s="1"/>
      <c r="O99" s="1"/>
      <c r="P99" s="1"/>
      <c r="Q99" s="1"/>
    </row>
    <row r="100" spans="2:17" ht="15.75" customHeight="1">
      <c r="B100" s="1"/>
      <c r="C100" s="1"/>
      <c r="D100" s="1"/>
      <c r="E100" s="1"/>
      <c r="F100" s="1"/>
      <c r="G100" s="1"/>
      <c r="H100" s="1"/>
      <c r="I100" s="1"/>
      <c r="J100" s="1"/>
      <c r="K100" s="1"/>
      <c r="L100" s="1"/>
      <c r="M100" s="1"/>
      <c r="N100" s="1"/>
      <c r="O100" s="1"/>
      <c r="P100" s="1"/>
      <c r="Q100" s="1"/>
    </row>
    <row r="101" spans="2:17" ht="15.75" customHeight="1">
      <c r="B101" s="1"/>
      <c r="C101" s="1"/>
      <c r="D101" s="1"/>
      <c r="E101" s="1"/>
      <c r="F101" s="1"/>
      <c r="G101" s="1"/>
      <c r="H101" s="1"/>
      <c r="I101" s="1"/>
      <c r="J101" s="1"/>
      <c r="K101" s="1"/>
      <c r="L101" s="1"/>
      <c r="M101" s="1"/>
      <c r="N101" s="1"/>
      <c r="O101" s="1"/>
      <c r="P101" s="1"/>
      <c r="Q101" s="1"/>
    </row>
    <row r="102" spans="2:17" ht="15.75" customHeight="1">
      <c r="B102" s="1"/>
      <c r="C102" s="1"/>
      <c r="D102" s="1"/>
      <c r="E102" s="1"/>
      <c r="F102" s="1"/>
      <c r="G102" s="1"/>
      <c r="H102" s="1"/>
      <c r="I102" s="1"/>
      <c r="J102" s="1"/>
      <c r="K102" s="1"/>
      <c r="L102" s="1"/>
      <c r="M102" s="1"/>
      <c r="N102" s="1"/>
      <c r="O102" s="1"/>
      <c r="P102" s="1"/>
      <c r="Q102" s="1"/>
    </row>
    <row r="103" spans="2:17" ht="15.75" customHeight="1">
      <c r="B103" s="1"/>
      <c r="C103" s="1"/>
      <c r="D103" s="1"/>
      <c r="E103" s="1"/>
      <c r="F103" s="1"/>
      <c r="G103" s="1"/>
      <c r="H103" s="1"/>
      <c r="I103" s="1"/>
      <c r="J103" s="1"/>
      <c r="K103" s="1"/>
      <c r="L103" s="1"/>
      <c r="M103" s="1"/>
      <c r="N103" s="1"/>
      <c r="O103" s="1"/>
      <c r="P103" s="1"/>
      <c r="Q103" s="1"/>
    </row>
    <row r="104" spans="2:17" ht="15.75" customHeight="1">
      <c r="B104" s="1"/>
      <c r="C104" s="1"/>
      <c r="D104" s="1"/>
      <c r="E104" s="1"/>
      <c r="F104" s="1"/>
      <c r="G104" s="1"/>
      <c r="H104" s="1"/>
      <c r="I104" s="1"/>
      <c r="J104" s="1"/>
      <c r="K104" s="1"/>
      <c r="L104" s="1"/>
      <c r="M104" s="1"/>
      <c r="N104" s="1"/>
      <c r="O104" s="1"/>
      <c r="P104" s="1"/>
      <c r="Q104" s="1"/>
    </row>
    <row r="105" spans="2:17" ht="15.75" customHeight="1">
      <c r="B105" s="1"/>
      <c r="C105" s="1"/>
      <c r="D105" s="1"/>
      <c r="E105" s="1"/>
      <c r="F105" s="1"/>
      <c r="G105" s="1"/>
      <c r="H105" s="1"/>
      <c r="I105" s="1"/>
      <c r="J105" s="1"/>
      <c r="K105" s="1"/>
      <c r="L105" s="1"/>
      <c r="M105" s="1"/>
      <c r="N105" s="1"/>
      <c r="O105" s="1"/>
      <c r="P105" s="1"/>
      <c r="Q105" s="1"/>
    </row>
    <row r="106" spans="2:17" ht="15.75" customHeight="1">
      <c r="B106" s="1"/>
      <c r="C106" s="1"/>
      <c r="D106" s="1"/>
      <c r="E106" s="1"/>
      <c r="F106" s="1"/>
      <c r="G106" s="1"/>
      <c r="H106" s="1"/>
      <c r="I106" s="1"/>
      <c r="J106" s="1"/>
      <c r="K106" s="1"/>
      <c r="L106" s="1"/>
      <c r="M106" s="1"/>
      <c r="N106" s="1"/>
      <c r="O106" s="1"/>
      <c r="P106" s="1"/>
      <c r="Q106" s="1"/>
    </row>
    <row r="107" spans="2:17" ht="15.75" customHeight="1">
      <c r="B107" s="1"/>
      <c r="C107" s="1"/>
      <c r="D107" s="1"/>
      <c r="E107" s="1"/>
      <c r="F107" s="1"/>
      <c r="G107" s="1"/>
      <c r="H107" s="1"/>
      <c r="I107" s="1"/>
      <c r="J107" s="1"/>
      <c r="K107" s="1"/>
      <c r="L107" s="1"/>
      <c r="M107" s="1"/>
      <c r="N107" s="1"/>
      <c r="O107" s="1"/>
      <c r="P107" s="1"/>
      <c r="Q107" s="1"/>
    </row>
    <row r="108" spans="2:17" ht="15.75" customHeight="1">
      <c r="B108" s="1"/>
      <c r="C108" s="1"/>
      <c r="D108" s="1"/>
      <c r="E108" s="1"/>
      <c r="F108" s="1"/>
      <c r="G108" s="1"/>
      <c r="H108" s="1"/>
      <c r="I108" s="1"/>
      <c r="J108" s="1"/>
      <c r="K108" s="1"/>
      <c r="L108" s="1"/>
      <c r="M108" s="1"/>
      <c r="N108" s="1"/>
      <c r="O108" s="1"/>
      <c r="P108" s="1"/>
      <c r="Q108" s="1"/>
    </row>
    <row r="109" spans="2:17" ht="15.75" customHeight="1">
      <c r="B109" s="1"/>
      <c r="C109" s="1"/>
      <c r="D109" s="1"/>
      <c r="E109" s="1"/>
      <c r="F109" s="1"/>
      <c r="G109" s="1"/>
      <c r="H109" s="1"/>
      <c r="I109" s="1"/>
      <c r="J109" s="1"/>
      <c r="K109" s="1"/>
      <c r="L109" s="1"/>
      <c r="M109" s="1"/>
      <c r="N109" s="1"/>
      <c r="O109" s="1"/>
      <c r="P109" s="1"/>
      <c r="Q109" s="1"/>
    </row>
    <row r="110" spans="2:17" ht="15.75" customHeight="1">
      <c r="B110" s="1"/>
      <c r="C110" s="1"/>
      <c r="D110" s="1"/>
      <c r="E110" s="1"/>
      <c r="F110" s="1"/>
      <c r="G110" s="1"/>
      <c r="H110" s="1"/>
      <c r="I110" s="1"/>
      <c r="J110" s="1"/>
      <c r="K110" s="1"/>
      <c r="L110" s="1"/>
      <c r="M110" s="1"/>
      <c r="N110" s="1"/>
      <c r="O110" s="1"/>
      <c r="P110" s="1"/>
      <c r="Q110" s="1"/>
    </row>
    <row r="111" spans="2:17" ht="15.75" customHeight="1">
      <c r="B111" s="1"/>
      <c r="C111" s="1"/>
      <c r="D111" s="1"/>
      <c r="E111" s="1"/>
      <c r="F111" s="1"/>
      <c r="G111" s="1"/>
      <c r="H111" s="1"/>
      <c r="I111" s="1"/>
      <c r="J111" s="1"/>
      <c r="K111" s="1"/>
      <c r="L111" s="1"/>
      <c r="M111" s="1"/>
      <c r="N111" s="1"/>
      <c r="O111" s="1"/>
      <c r="P111" s="1"/>
      <c r="Q111" s="1"/>
    </row>
    <row r="112" spans="2:17" ht="15.75" customHeight="1">
      <c r="B112" s="1"/>
      <c r="C112" s="1"/>
      <c r="D112" s="1"/>
      <c r="E112" s="1"/>
      <c r="F112" s="1"/>
      <c r="G112" s="1"/>
      <c r="H112" s="1"/>
      <c r="I112" s="1"/>
      <c r="J112" s="1"/>
      <c r="K112" s="1"/>
      <c r="L112" s="1"/>
      <c r="M112" s="1"/>
      <c r="N112" s="1"/>
      <c r="O112" s="1"/>
      <c r="P112" s="1"/>
      <c r="Q112" s="1"/>
    </row>
    <row r="113" spans="2:17" ht="15.75" customHeight="1">
      <c r="B113" s="1"/>
      <c r="C113" s="1"/>
      <c r="D113" s="1"/>
      <c r="E113" s="1"/>
      <c r="F113" s="1"/>
      <c r="G113" s="1"/>
      <c r="H113" s="1"/>
      <c r="I113" s="1"/>
      <c r="J113" s="1"/>
      <c r="K113" s="1"/>
      <c r="L113" s="1"/>
      <c r="M113" s="1"/>
      <c r="N113" s="1"/>
      <c r="O113" s="1"/>
      <c r="P113" s="1"/>
      <c r="Q113" s="1"/>
    </row>
    <row r="114" spans="2:17" ht="15.75" customHeight="1">
      <c r="B114" s="1"/>
      <c r="C114" s="1"/>
      <c r="D114" s="1"/>
      <c r="E114" s="1"/>
      <c r="F114" s="1"/>
      <c r="G114" s="1"/>
      <c r="H114" s="1"/>
      <c r="I114" s="1"/>
      <c r="J114" s="1"/>
      <c r="K114" s="1"/>
      <c r="L114" s="1"/>
      <c r="M114" s="1"/>
      <c r="N114" s="1"/>
      <c r="O114" s="1"/>
      <c r="P114" s="1"/>
      <c r="Q114" s="1"/>
    </row>
    <row r="115" spans="2:17" ht="15.75" customHeight="1">
      <c r="B115" s="1"/>
      <c r="C115" s="1"/>
      <c r="D115" s="1"/>
      <c r="E115" s="1"/>
      <c r="F115" s="1"/>
      <c r="G115" s="1"/>
      <c r="H115" s="1"/>
      <c r="I115" s="1"/>
      <c r="J115" s="1"/>
      <c r="K115" s="1"/>
      <c r="L115" s="1"/>
      <c r="M115" s="1"/>
      <c r="N115" s="1"/>
      <c r="O115" s="1"/>
      <c r="P115" s="1"/>
      <c r="Q115" s="1"/>
    </row>
    <row r="116" spans="2:17" ht="15.75" customHeight="1">
      <c r="B116" s="1"/>
      <c r="C116" s="1"/>
      <c r="D116" s="1"/>
      <c r="E116" s="1"/>
      <c r="F116" s="1"/>
      <c r="G116" s="1"/>
      <c r="H116" s="1"/>
      <c r="I116" s="1"/>
      <c r="J116" s="1"/>
      <c r="K116" s="1"/>
      <c r="L116" s="1"/>
      <c r="M116" s="1"/>
      <c r="N116" s="1"/>
      <c r="O116" s="1"/>
      <c r="P116" s="1"/>
      <c r="Q116" s="1"/>
    </row>
    <row r="117" spans="2:17" ht="15.75" customHeight="1">
      <c r="B117" s="1"/>
      <c r="C117" s="1"/>
      <c r="D117" s="1"/>
      <c r="E117" s="1"/>
      <c r="F117" s="1"/>
      <c r="G117" s="1"/>
      <c r="H117" s="1"/>
      <c r="I117" s="1"/>
      <c r="J117" s="1"/>
      <c r="K117" s="1"/>
      <c r="L117" s="1"/>
      <c r="M117" s="1"/>
      <c r="N117" s="1"/>
      <c r="O117" s="1"/>
      <c r="P117" s="1"/>
      <c r="Q117" s="1"/>
    </row>
    <row r="118" spans="2:17" ht="15.75" customHeight="1">
      <c r="B118" s="1"/>
      <c r="C118" s="1"/>
      <c r="D118" s="1"/>
      <c r="E118" s="1"/>
      <c r="F118" s="1"/>
      <c r="G118" s="1"/>
      <c r="H118" s="1"/>
      <c r="I118" s="1"/>
      <c r="J118" s="1"/>
      <c r="K118" s="1"/>
      <c r="L118" s="1"/>
      <c r="M118" s="1"/>
      <c r="N118" s="1"/>
      <c r="O118" s="1"/>
      <c r="P118" s="1"/>
      <c r="Q118" s="1"/>
    </row>
    <row r="119" spans="2:17" ht="15.75" customHeight="1">
      <c r="B119" s="1"/>
      <c r="C119" s="1"/>
      <c r="D119" s="1"/>
      <c r="E119" s="1"/>
      <c r="F119" s="1"/>
      <c r="G119" s="1"/>
      <c r="H119" s="1"/>
      <c r="I119" s="1"/>
      <c r="J119" s="1"/>
      <c r="K119" s="1"/>
      <c r="L119" s="1"/>
      <c r="M119" s="1"/>
      <c r="N119" s="1"/>
      <c r="O119" s="1"/>
      <c r="P119" s="1"/>
      <c r="Q119" s="1"/>
    </row>
    <row r="120" spans="2:17" ht="15.75" customHeight="1">
      <c r="B120" s="1"/>
      <c r="C120" s="1"/>
      <c r="D120" s="1"/>
      <c r="E120" s="1"/>
      <c r="F120" s="1"/>
      <c r="G120" s="1"/>
      <c r="H120" s="1"/>
      <c r="I120" s="1"/>
      <c r="J120" s="1"/>
      <c r="K120" s="1"/>
      <c r="L120" s="1"/>
      <c r="M120" s="1"/>
      <c r="N120" s="1"/>
      <c r="O120" s="1"/>
      <c r="P120" s="1"/>
      <c r="Q120" s="1"/>
    </row>
    <row r="121" spans="2:17" ht="15.75" customHeight="1">
      <c r="B121" s="1"/>
      <c r="C121" s="1"/>
      <c r="D121" s="1"/>
      <c r="E121" s="1"/>
      <c r="F121" s="1"/>
      <c r="G121" s="1"/>
      <c r="H121" s="1"/>
      <c r="I121" s="1"/>
      <c r="J121" s="1"/>
      <c r="K121" s="1"/>
      <c r="L121" s="1"/>
      <c r="M121" s="1"/>
      <c r="N121" s="1"/>
      <c r="O121" s="1"/>
      <c r="P121" s="1"/>
      <c r="Q121" s="1"/>
    </row>
    <row r="122" spans="2:17" ht="15.75" customHeight="1">
      <c r="B122" s="1"/>
      <c r="C122" s="1"/>
      <c r="D122" s="1"/>
      <c r="E122" s="1"/>
      <c r="F122" s="1"/>
      <c r="G122" s="1"/>
      <c r="H122" s="1"/>
      <c r="I122" s="1"/>
      <c r="J122" s="1"/>
      <c r="K122" s="1"/>
      <c r="L122" s="1"/>
      <c r="M122" s="1"/>
      <c r="N122" s="1"/>
      <c r="O122" s="1"/>
      <c r="P122" s="1"/>
      <c r="Q122" s="1"/>
    </row>
    <row r="123" spans="2:17" ht="15.75" customHeight="1">
      <c r="B123" s="1"/>
      <c r="C123" s="1"/>
      <c r="D123" s="1"/>
      <c r="E123" s="1"/>
      <c r="F123" s="1"/>
      <c r="G123" s="1"/>
      <c r="H123" s="1"/>
      <c r="I123" s="1"/>
      <c r="J123" s="1"/>
      <c r="K123" s="1"/>
      <c r="L123" s="1"/>
      <c r="M123" s="1"/>
      <c r="N123" s="1"/>
      <c r="O123" s="1"/>
      <c r="P123" s="1"/>
      <c r="Q123" s="1"/>
    </row>
    <row r="124" spans="2:17" ht="15.75" customHeight="1">
      <c r="B124" s="1"/>
      <c r="C124" s="1"/>
      <c r="D124" s="1"/>
      <c r="E124" s="1"/>
      <c r="F124" s="1"/>
      <c r="G124" s="1"/>
      <c r="H124" s="1"/>
      <c r="I124" s="1"/>
      <c r="J124" s="1"/>
      <c r="K124" s="1"/>
      <c r="L124" s="1"/>
      <c r="M124" s="1"/>
      <c r="N124" s="1"/>
      <c r="O124" s="1"/>
      <c r="P124" s="1"/>
      <c r="Q124" s="1"/>
    </row>
    <row r="125" spans="2:17" ht="15.75" customHeight="1">
      <c r="B125" s="1"/>
      <c r="C125" s="1"/>
      <c r="D125" s="1"/>
      <c r="E125" s="1"/>
      <c r="F125" s="1"/>
      <c r="G125" s="1"/>
      <c r="H125" s="1"/>
      <c r="I125" s="1"/>
      <c r="J125" s="1"/>
      <c r="K125" s="1"/>
      <c r="L125" s="1"/>
      <c r="M125" s="1"/>
      <c r="N125" s="1"/>
      <c r="O125" s="1"/>
      <c r="P125" s="1"/>
      <c r="Q125" s="1"/>
    </row>
    <row r="126" spans="2:17" ht="15.75" customHeight="1">
      <c r="B126" s="1"/>
      <c r="C126" s="1"/>
      <c r="D126" s="1"/>
      <c r="E126" s="1"/>
      <c r="F126" s="1"/>
      <c r="G126" s="1"/>
      <c r="H126" s="1"/>
      <c r="I126" s="1"/>
      <c r="J126" s="1"/>
      <c r="K126" s="1"/>
      <c r="L126" s="1"/>
      <c r="M126" s="1"/>
      <c r="N126" s="1"/>
      <c r="O126" s="1"/>
      <c r="P126" s="1"/>
      <c r="Q126" s="1"/>
    </row>
    <row r="127" spans="2:17" ht="15.75" customHeight="1">
      <c r="B127" s="1"/>
      <c r="C127" s="1"/>
      <c r="D127" s="1"/>
      <c r="E127" s="1"/>
      <c r="F127" s="1"/>
      <c r="G127" s="1"/>
      <c r="H127" s="1"/>
      <c r="I127" s="1"/>
      <c r="J127" s="1"/>
      <c r="K127" s="1"/>
      <c r="L127" s="1"/>
      <c r="M127" s="1"/>
      <c r="N127" s="1"/>
      <c r="O127" s="1"/>
      <c r="P127" s="1"/>
      <c r="Q127" s="1"/>
    </row>
    <row r="128" spans="2:17" ht="15.75" customHeight="1">
      <c r="B128" s="1"/>
      <c r="C128" s="1"/>
      <c r="D128" s="1"/>
      <c r="E128" s="1"/>
      <c r="F128" s="1"/>
      <c r="G128" s="1"/>
      <c r="H128" s="1"/>
      <c r="I128" s="1"/>
      <c r="J128" s="1"/>
      <c r="K128" s="1"/>
      <c r="L128" s="1"/>
      <c r="M128" s="1"/>
      <c r="N128" s="1"/>
      <c r="O128" s="1"/>
      <c r="P128" s="1"/>
      <c r="Q128" s="1"/>
    </row>
    <row r="129" spans="2:17" ht="15.75" customHeight="1">
      <c r="B129" s="1"/>
      <c r="C129" s="1"/>
      <c r="D129" s="1"/>
      <c r="E129" s="1"/>
      <c r="F129" s="1"/>
      <c r="G129" s="1"/>
      <c r="H129" s="1"/>
      <c r="I129" s="1"/>
      <c r="J129" s="1"/>
      <c r="K129" s="1"/>
      <c r="L129" s="1"/>
      <c r="M129" s="1"/>
      <c r="N129" s="1"/>
      <c r="O129" s="1"/>
      <c r="P129" s="1"/>
      <c r="Q129" s="1"/>
    </row>
    <row r="130" spans="2:17" ht="15.75" customHeight="1">
      <c r="B130" s="1"/>
      <c r="C130" s="1"/>
      <c r="D130" s="1"/>
      <c r="E130" s="1"/>
      <c r="F130" s="1"/>
      <c r="G130" s="1"/>
      <c r="H130" s="1"/>
      <c r="I130" s="1"/>
      <c r="J130" s="1"/>
      <c r="K130" s="1"/>
      <c r="L130" s="1"/>
      <c r="M130" s="1"/>
      <c r="N130" s="1"/>
      <c r="O130" s="1"/>
      <c r="P130" s="1"/>
      <c r="Q130" s="1"/>
    </row>
    <row r="131" spans="2:17" ht="15.75" customHeight="1">
      <c r="B131" s="1"/>
      <c r="C131" s="1"/>
      <c r="D131" s="1"/>
      <c r="E131" s="1"/>
      <c r="F131" s="1"/>
      <c r="G131" s="1"/>
      <c r="H131" s="1"/>
      <c r="I131" s="1"/>
      <c r="J131" s="1"/>
      <c r="K131" s="1"/>
      <c r="L131" s="1"/>
      <c r="M131" s="1"/>
      <c r="N131" s="1"/>
      <c r="O131" s="1"/>
      <c r="P131" s="1"/>
      <c r="Q131" s="1"/>
    </row>
    <row r="132" spans="2:17" ht="15.75" customHeight="1">
      <c r="B132" s="1"/>
      <c r="C132" s="1"/>
      <c r="D132" s="1"/>
      <c r="E132" s="1"/>
      <c r="F132" s="1"/>
      <c r="G132" s="1"/>
      <c r="H132" s="1"/>
      <c r="I132" s="1"/>
      <c r="J132" s="1"/>
      <c r="K132" s="1"/>
      <c r="L132" s="1"/>
      <c r="M132" s="1"/>
      <c r="N132" s="1"/>
      <c r="O132" s="1"/>
      <c r="P132" s="1"/>
      <c r="Q132" s="1"/>
    </row>
    <row r="133" spans="2:17" ht="15.75" customHeight="1">
      <c r="B133" s="1"/>
      <c r="C133" s="1"/>
      <c r="D133" s="1"/>
      <c r="E133" s="1"/>
      <c r="F133" s="1"/>
      <c r="G133" s="1"/>
      <c r="H133" s="1"/>
      <c r="I133" s="1"/>
      <c r="J133" s="1"/>
      <c r="K133" s="1"/>
      <c r="L133" s="1"/>
      <c r="M133" s="1"/>
      <c r="N133" s="1"/>
      <c r="O133" s="1"/>
      <c r="P133" s="1"/>
      <c r="Q133" s="1"/>
    </row>
    <row r="134" spans="2:17" ht="15.75" customHeight="1">
      <c r="B134" s="1"/>
      <c r="C134" s="1"/>
      <c r="D134" s="1"/>
      <c r="E134" s="1"/>
      <c r="F134" s="1"/>
      <c r="G134" s="1"/>
      <c r="H134" s="1"/>
      <c r="I134" s="1"/>
      <c r="J134" s="1"/>
      <c r="K134" s="1"/>
      <c r="L134" s="1"/>
      <c r="M134" s="1"/>
      <c r="N134" s="1"/>
      <c r="O134" s="1"/>
      <c r="P134" s="1"/>
      <c r="Q134" s="1"/>
    </row>
    <row r="135" spans="2:17" ht="15.75" customHeight="1">
      <c r="B135" s="1"/>
      <c r="C135" s="1"/>
      <c r="D135" s="1"/>
      <c r="E135" s="1"/>
      <c r="F135" s="1"/>
      <c r="G135" s="1"/>
      <c r="H135" s="1"/>
      <c r="I135" s="1"/>
      <c r="J135" s="1"/>
      <c r="K135" s="1"/>
      <c r="L135" s="1"/>
      <c r="M135" s="1"/>
      <c r="N135" s="1"/>
      <c r="O135" s="1"/>
      <c r="P135" s="1"/>
      <c r="Q135" s="1"/>
    </row>
    <row r="136" spans="2:17" ht="15.75" customHeight="1">
      <c r="B136" s="1"/>
      <c r="C136" s="1"/>
      <c r="D136" s="1"/>
      <c r="E136" s="1"/>
      <c r="F136" s="1"/>
      <c r="G136" s="1"/>
      <c r="H136" s="1"/>
      <c r="I136" s="1"/>
      <c r="J136" s="1"/>
      <c r="K136" s="1"/>
      <c r="L136" s="1"/>
      <c r="M136" s="1"/>
      <c r="N136" s="1"/>
      <c r="O136" s="1"/>
      <c r="P136" s="1"/>
      <c r="Q136" s="1"/>
    </row>
    <row r="137" spans="2:17" ht="15.75" customHeight="1">
      <c r="B137" s="1"/>
      <c r="C137" s="1"/>
      <c r="D137" s="1"/>
      <c r="E137" s="1"/>
      <c r="F137" s="1"/>
      <c r="G137" s="1"/>
      <c r="H137" s="1"/>
      <c r="I137" s="1"/>
      <c r="J137" s="1"/>
      <c r="K137" s="1"/>
      <c r="L137" s="1"/>
      <c r="M137" s="1"/>
      <c r="N137" s="1"/>
      <c r="O137" s="1"/>
      <c r="P137" s="1"/>
      <c r="Q137" s="1"/>
    </row>
    <row r="138" spans="2:17" ht="15.75" customHeight="1">
      <c r="B138" s="1"/>
      <c r="C138" s="1"/>
      <c r="D138" s="1"/>
      <c r="E138" s="1"/>
      <c r="F138" s="1"/>
      <c r="G138" s="1"/>
      <c r="H138" s="1"/>
      <c r="I138" s="1"/>
      <c r="J138" s="1"/>
      <c r="K138" s="1"/>
      <c r="L138" s="1"/>
      <c r="M138" s="1"/>
      <c r="N138" s="1"/>
      <c r="O138" s="1"/>
      <c r="P138" s="1"/>
      <c r="Q138" s="1"/>
    </row>
    <row r="139" spans="2:17" ht="15.75" customHeight="1">
      <c r="B139" s="1"/>
      <c r="C139" s="1"/>
      <c r="D139" s="1"/>
      <c r="E139" s="1"/>
      <c r="F139" s="1"/>
      <c r="G139" s="1"/>
      <c r="H139" s="1"/>
      <c r="I139" s="1"/>
      <c r="J139" s="1"/>
      <c r="K139" s="1"/>
      <c r="L139" s="1"/>
      <c r="M139" s="1"/>
      <c r="N139" s="1"/>
      <c r="O139" s="1"/>
      <c r="P139" s="1"/>
      <c r="Q139" s="1"/>
    </row>
    <row r="140" spans="2:17" ht="15.75" customHeight="1">
      <c r="B140" s="1"/>
      <c r="C140" s="1"/>
      <c r="D140" s="1"/>
      <c r="E140" s="1"/>
      <c r="F140" s="1"/>
      <c r="G140" s="1"/>
      <c r="H140" s="1"/>
      <c r="I140" s="1"/>
      <c r="J140" s="1"/>
      <c r="K140" s="1"/>
      <c r="L140" s="1"/>
      <c r="M140" s="1"/>
      <c r="N140" s="1"/>
      <c r="O140" s="1"/>
      <c r="P140" s="1"/>
      <c r="Q140" s="1"/>
    </row>
    <row r="141" spans="2:17" ht="15.75" customHeight="1">
      <c r="B141" s="1"/>
      <c r="C141" s="1"/>
      <c r="D141" s="1"/>
      <c r="E141" s="1"/>
      <c r="F141" s="1"/>
      <c r="G141" s="1"/>
      <c r="H141" s="1"/>
      <c r="I141" s="1"/>
      <c r="J141" s="1"/>
      <c r="K141" s="1"/>
      <c r="L141" s="1"/>
      <c r="M141" s="1"/>
      <c r="N141" s="1"/>
      <c r="O141" s="1"/>
      <c r="P141" s="1"/>
      <c r="Q141" s="1"/>
    </row>
    <row r="142" spans="2:17" ht="15.75" customHeight="1">
      <c r="B142" s="1"/>
      <c r="C142" s="1"/>
      <c r="D142" s="1"/>
      <c r="E142" s="1"/>
      <c r="F142" s="1"/>
      <c r="G142" s="1"/>
      <c r="H142" s="1"/>
      <c r="I142" s="1"/>
      <c r="J142" s="1"/>
      <c r="K142" s="1"/>
      <c r="L142" s="1"/>
      <c r="M142" s="1"/>
      <c r="N142" s="1"/>
      <c r="O142" s="1"/>
      <c r="P142" s="1"/>
      <c r="Q142" s="1"/>
    </row>
    <row r="143" spans="2:17" ht="15.75" customHeight="1">
      <c r="B143" s="1"/>
      <c r="C143" s="1"/>
      <c r="D143" s="1"/>
      <c r="E143" s="1"/>
      <c r="F143" s="1"/>
      <c r="G143" s="1"/>
      <c r="H143" s="1"/>
      <c r="I143" s="1"/>
      <c r="J143" s="1"/>
      <c r="K143" s="1"/>
      <c r="L143" s="1"/>
      <c r="M143" s="1"/>
      <c r="N143" s="1"/>
      <c r="O143" s="1"/>
      <c r="P143" s="1"/>
      <c r="Q143" s="1"/>
    </row>
    <row r="144" spans="2:17" ht="15.75" customHeight="1">
      <c r="B144" s="1"/>
      <c r="C144" s="1"/>
      <c r="D144" s="1"/>
      <c r="E144" s="1"/>
      <c r="F144" s="1"/>
      <c r="G144" s="1"/>
      <c r="H144" s="1"/>
      <c r="I144" s="1"/>
      <c r="J144" s="1"/>
      <c r="K144" s="1"/>
      <c r="L144" s="1"/>
      <c r="M144" s="1"/>
      <c r="N144" s="1"/>
      <c r="O144" s="1"/>
      <c r="P144" s="1"/>
      <c r="Q144" s="1"/>
    </row>
    <row r="145" spans="2:17" ht="15.75" customHeight="1">
      <c r="B145" s="1"/>
      <c r="C145" s="1"/>
      <c r="D145" s="1"/>
      <c r="E145" s="1"/>
      <c r="F145" s="1"/>
      <c r="G145" s="1"/>
      <c r="H145" s="1"/>
      <c r="I145" s="1"/>
      <c r="J145" s="1"/>
      <c r="K145" s="1"/>
      <c r="L145" s="1"/>
      <c r="M145" s="1"/>
      <c r="N145" s="1"/>
      <c r="O145" s="1"/>
      <c r="P145" s="1"/>
      <c r="Q145" s="1"/>
    </row>
    <row r="146" spans="2:17" ht="15.75" customHeight="1">
      <c r="B146" s="1"/>
      <c r="C146" s="1"/>
      <c r="D146" s="1"/>
      <c r="E146" s="1"/>
      <c r="F146" s="1"/>
      <c r="G146" s="1"/>
      <c r="H146" s="1"/>
      <c r="I146" s="1"/>
      <c r="J146" s="1"/>
      <c r="K146" s="1"/>
      <c r="L146" s="1"/>
      <c r="M146" s="1"/>
      <c r="N146" s="1"/>
      <c r="O146" s="1"/>
      <c r="P146" s="1"/>
      <c r="Q146" s="1"/>
    </row>
    <row r="147" spans="2:17" ht="15.75" customHeight="1">
      <c r="B147" s="1"/>
      <c r="C147" s="1"/>
      <c r="D147" s="1"/>
      <c r="E147" s="1"/>
      <c r="F147" s="1"/>
      <c r="G147" s="1"/>
      <c r="H147" s="1"/>
      <c r="I147" s="1"/>
      <c r="J147" s="1"/>
      <c r="K147" s="1"/>
      <c r="L147" s="1"/>
      <c r="M147" s="1"/>
      <c r="N147" s="1"/>
      <c r="O147" s="1"/>
      <c r="P147" s="1"/>
      <c r="Q147" s="1"/>
    </row>
    <row r="148" spans="2:17" ht="15.75" customHeight="1">
      <c r="B148" s="1"/>
      <c r="C148" s="1"/>
      <c r="D148" s="1"/>
      <c r="E148" s="1"/>
      <c r="F148" s="1"/>
      <c r="G148" s="1"/>
      <c r="H148" s="1"/>
      <c r="I148" s="1"/>
      <c r="J148" s="1"/>
      <c r="K148" s="1"/>
      <c r="L148" s="1"/>
      <c r="M148" s="1"/>
      <c r="N148" s="1"/>
      <c r="O148" s="1"/>
      <c r="P148" s="1"/>
      <c r="Q148" s="1"/>
    </row>
    <row r="149" spans="2:17" ht="15.75" customHeight="1">
      <c r="B149" s="1"/>
      <c r="C149" s="1"/>
      <c r="D149" s="1"/>
      <c r="E149" s="1"/>
      <c r="F149" s="1"/>
      <c r="G149" s="1"/>
      <c r="H149" s="1"/>
      <c r="I149" s="1"/>
      <c r="J149" s="1"/>
      <c r="K149" s="1"/>
      <c r="L149" s="1"/>
      <c r="M149" s="1"/>
      <c r="N149" s="1"/>
      <c r="O149" s="1"/>
      <c r="P149" s="1"/>
      <c r="Q149" s="1"/>
    </row>
    <row r="150" spans="2:17" ht="15.75" customHeight="1">
      <c r="B150" s="1"/>
      <c r="C150" s="1"/>
      <c r="D150" s="1"/>
      <c r="E150" s="1"/>
      <c r="F150" s="1"/>
      <c r="G150" s="1"/>
      <c r="H150" s="1"/>
      <c r="I150" s="1"/>
      <c r="J150" s="1"/>
      <c r="K150" s="1"/>
      <c r="L150" s="1"/>
      <c r="M150" s="1"/>
      <c r="N150" s="1"/>
      <c r="O150" s="1"/>
      <c r="P150" s="1"/>
      <c r="Q150" s="1"/>
    </row>
    <row r="151" spans="2:17" ht="15.75" customHeight="1">
      <c r="B151" s="1"/>
      <c r="C151" s="1"/>
      <c r="D151" s="1"/>
      <c r="E151" s="1"/>
      <c r="F151" s="1"/>
      <c r="G151" s="1"/>
      <c r="H151" s="1"/>
      <c r="I151" s="1"/>
      <c r="J151" s="1"/>
      <c r="K151" s="1"/>
      <c r="L151" s="1"/>
      <c r="M151" s="1"/>
      <c r="N151" s="1"/>
      <c r="O151" s="1"/>
      <c r="P151" s="1"/>
      <c r="Q151" s="1"/>
    </row>
    <row r="152" spans="2:17" ht="15.75" customHeight="1">
      <c r="B152" s="1"/>
      <c r="C152" s="1"/>
      <c r="D152" s="1"/>
      <c r="E152" s="1"/>
      <c r="F152" s="1"/>
      <c r="G152" s="1"/>
      <c r="H152" s="1"/>
      <c r="I152" s="1"/>
      <c r="J152" s="1"/>
      <c r="K152" s="1"/>
      <c r="L152" s="1"/>
      <c r="M152" s="1"/>
      <c r="N152" s="1"/>
      <c r="O152" s="1"/>
      <c r="P152" s="1"/>
      <c r="Q152" s="1"/>
    </row>
    <row r="153" spans="2:17" ht="15.75" customHeight="1">
      <c r="B153" s="1"/>
      <c r="C153" s="1"/>
      <c r="D153" s="1"/>
      <c r="E153" s="1"/>
      <c r="F153" s="1"/>
      <c r="G153" s="1"/>
      <c r="H153" s="1"/>
      <c r="I153" s="1"/>
      <c r="J153" s="1"/>
      <c r="K153" s="1"/>
      <c r="L153" s="1"/>
      <c r="M153" s="1"/>
      <c r="N153" s="1"/>
      <c r="O153" s="1"/>
      <c r="P153" s="1"/>
      <c r="Q153" s="1"/>
    </row>
    <row r="154" spans="2:17" ht="15.75" customHeight="1">
      <c r="B154" s="1"/>
      <c r="C154" s="1"/>
      <c r="D154" s="1"/>
      <c r="E154" s="1"/>
      <c r="F154" s="1"/>
      <c r="G154" s="1"/>
      <c r="H154" s="1"/>
      <c r="I154" s="1"/>
      <c r="J154" s="1"/>
      <c r="K154" s="1"/>
      <c r="L154" s="1"/>
      <c r="M154" s="1"/>
      <c r="N154" s="1"/>
      <c r="O154" s="1"/>
      <c r="P154" s="1"/>
      <c r="Q154" s="1"/>
    </row>
    <row r="155" spans="2:17" ht="15.75" customHeight="1">
      <c r="B155" s="1"/>
      <c r="C155" s="1"/>
      <c r="D155" s="1"/>
      <c r="E155" s="1"/>
      <c r="F155" s="1"/>
      <c r="G155" s="1"/>
      <c r="H155" s="1"/>
      <c r="I155" s="1"/>
      <c r="J155" s="1"/>
      <c r="K155" s="1"/>
      <c r="L155" s="1"/>
      <c r="M155" s="1"/>
      <c r="N155" s="1"/>
      <c r="O155" s="1"/>
      <c r="P155" s="1"/>
      <c r="Q155" s="1"/>
    </row>
    <row r="156" spans="2:17" ht="15.75" customHeight="1">
      <c r="B156" s="1"/>
      <c r="C156" s="1"/>
      <c r="D156" s="1"/>
      <c r="E156" s="1"/>
      <c r="F156" s="1"/>
      <c r="G156" s="1"/>
      <c r="H156" s="1"/>
      <c r="I156" s="1"/>
      <c r="J156" s="1"/>
      <c r="K156" s="1"/>
      <c r="L156" s="1"/>
      <c r="M156" s="1"/>
      <c r="N156" s="1"/>
      <c r="O156" s="1"/>
      <c r="P156" s="1"/>
      <c r="Q156" s="1"/>
    </row>
    <row r="157" spans="2:17" ht="15.75" customHeight="1">
      <c r="B157" s="1"/>
      <c r="C157" s="1"/>
      <c r="D157" s="1"/>
      <c r="E157" s="1"/>
      <c r="F157" s="1"/>
      <c r="G157" s="1"/>
      <c r="H157" s="1"/>
      <c r="I157" s="1"/>
      <c r="J157" s="1"/>
      <c r="K157" s="1"/>
      <c r="L157" s="1"/>
      <c r="M157" s="1"/>
      <c r="N157" s="1"/>
      <c r="O157" s="1"/>
      <c r="P157" s="1"/>
      <c r="Q157" s="1"/>
    </row>
    <row r="158" spans="2:17" ht="15.75" customHeight="1">
      <c r="B158" s="1"/>
      <c r="C158" s="1"/>
      <c r="D158" s="1"/>
      <c r="E158" s="1"/>
      <c r="F158" s="1"/>
      <c r="G158" s="1"/>
      <c r="H158" s="1"/>
      <c r="I158" s="1"/>
      <c r="J158" s="1"/>
      <c r="K158" s="1"/>
      <c r="L158" s="1"/>
      <c r="M158" s="1"/>
      <c r="N158" s="1"/>
      <c r="O158" s="1"/>
      <c r="P158" s="1"/>
      <c r="Q158" s="1"/>
    </row>
    <row r="159" spans="2:17" ht="15.75" customHeight="1">
      <c r="B159" s="1"/>
      <c r="C159" s="1"/>
      <c r="D159" s="1"/>
      <c r="E159" s="1"/>
      <c r="F159" s="1"/>
      <c r="G159" s="1"/>
      <c r="H159" s="1"/>
      <c r="I159" s="1"/>
      <c r="J159" s="1"/>
      <c r="K159" s="1"/>
      <c r="L159" s="1"/>
      <c r="M159" s="1"/>
      <c r="N159" s="1"/>
      <c r="O159" s="1"/>
      <c r="P159" s="1"/>
      <c r="Q159" s="1"/>
    </row>
    <row r="160" spans="2:17" ht="15.75" customHeight="1">
      <c r="B160" s="1"/>
      <c r="C160" s="1"/>
      <c r="D160" s="1"/>
      <c r="E160" s="1"/>
      <c r="F160" s="1"/>
      <c r="G160" s="1"/>
      <c r="H160" s="1"/>
      <c r="I160" s="1"/>
      <c r="J160" s="1"/>
      <c r="K160" s="1"/>
      <c r="L160" s="1"/>
      <c r="M160" s="1"/>
      <c r="N160" s="1"/>
      <c r="O160" s="1"/>
      <c r="P160" s="1"/>
      <c r="Q160" s="1"/>
    </row>
    <row r="161" spans="2:17" ht="15.75" customHeight="1">
      <c r="B161" s="1"/>
      <c r="C161" s="1"/>
      <c r="D161" s="1"/>
      <c r="E161" s="1"/>
      <c r="F161" s="1"/>
      <c r="G161" s="1"/>
      <c r="H161" s="1"/>
      <c r="I161" s="1"/>
      <c r="J161" s="1"/>
      <c r="K161" s="1"/>
      <c r="L161" s="1"/>
      <c r="M161" s="1"/>
      <c r="N161" s="1"/>
      <c r="O161" s="1"/>
      <c r="P161" s="1"/>
      <c r="Q161" s="1"/>
    </row>
    <row r="162" spans="2:17" ht="15.75" customHeight="1">
      <c r="B162" s="1"/>
      <c r="C162" s="1"/>
      <c r="D162" s="1"/>
      <c r="E162" s="1"/>
      <c r="F162" s="1"/>
      <c r="G162" s="1"/>
      <c r="H162" s="1"/>
      <c r="I162" s="1"/>
      <c r="J162" s="1"/>
      <c r="K162" s="1"/>
      <c r="L162" s="1"/>
      <c r="M162" s="1"/>
      <c r="N162" s="1"/>
      <c r="O162" s="1"/>
      <c r="P162" s="1"/>
      <c r="Q162" s="1"/>
    </row>
    <row r="163" spans="2:17" ht="15.75" customHeight="1">
      <c r="B163" s="1"/>
      <c r="C163" s="1"/>
      <c r="D163" s="1"/>
      <c r="E163" s="1"/>
      <c r="F163" s="1"/>
      <c r="G163" s="1"/>
      <c r="H163" s="1"/>
      <c r="I163" s="1"/>
      <c r="J163" s="1"/>
      <c r="K163" s="1"/>
      <c r="L163" s="1"/>
      <c r="M163" s="1"/>
      <c r="N163" s="1"/>
      <c r="O163" s="1"/>
      <c r="P163" s="1"/>
      <c r="Q163" s="1"/>
    </row>
    <row r="164" spans="2:17" ht="15.75" customHeight="1">
      <c r="B164" s="1"/>
      <c r="C164" s="1"/>
      <c r="D164" s="1"/>
      <c r="E164" s="1"/>
      <c r="F164" s="1"/>
      <c r="G164" s="1"/>
      <c r="H164" s="1"/>
      <c r="I164" s="1"/>
      <c r="J164" s="1"/>
      <c r="K164" s="1"/>
      <c r="L164" s="1"/>
      <c r="M164" s="1"/>
      <c r="N164" s="1"/>
      <c r="O164" s="1"/>
      <c r="P164" s="1"/>
      <c r="Q164" s="1"/>
    </row>
    <row r="165" spans="2:17" ht="15.75" customHeight="1">
      <c r="B165" s="1"/>
      <c r="C165" s="1"/>
      <c r="D165" s="1"/>
      <c r="E165" s="1"/>
      <c r="F165" s="1"/>
      <c r="G165" s="1"/>
      <c r="H165" s="1"/>
      <c r="I165" s="1"/>
      <c r="J165" s="1"/>
      <c r="K165" s="1"/>
      <c r="L165" s="1"/>
      <c r="M165" s="1"/>
      <c r="N165" s="1"/>
      <c r="O165" s="1"/>
      <c r="P165" s="1"/>
      <c r="Q165" s="1"/>
    </row>
    <row r="166" spans="2:17" ht="15.75" customHeight="1">
      <c r="B166" s="1"/>
      <c r="C166" s="1"/>
      <c r="D166" s="1"/>
      <c r="E166" s="1"/>
      <c r="F166" s="1"/>
      <c r="G166" s="1"/>
      <c r="H166" s="1"/>
      <c r="I166" s="1"/>
      <c r="J166" s="1"/>
      <c r="K166" s="1"/>
      <c r="L166" s="1"/>
      <c r="M166" s="1"/>
      <c r="N166" s="1"/>
      <c r="O166" s="1"/>
      <c r="P166" s="1"/>
      <c r="Q166" s="1"/>
    </row>
    <row r="167" spans="2:17" ht="15.75" customHeight="1">
      <c r="B167" s="1"/>
      <c r="C167" s="1"/>
      <c r="D167" s="1"/>
      <c r="E167" s="1"/>
      <c r="F167" s="1"/>
      <c r="G167" s="1"/>
      <c r="H167" s="1"/>
      <c r="I167" s="1"/>
      <c r="J167" s="1"/>
      <c r="K167" s="1"/>
      <c r="L167" s="1"/>
      <c r="M167" s="1"/>
      <c r="N167" s="1"/>
      <c r="O167" s="1"/>
      <c r="P167" s="1"/>
      <c r="Q167" s="1"/>
    </row>
    <row r="168" spans="2:17" ht="15.75" customHeight="1">
      <c r="B168" s="1"/>
      <c r="C168" s="1"/>
      <c r="D168" s="1"/>
      <c r="E168" s="1"/>
      <c r="F168" s="1"/>
      <c r="G168" s="1"/>
      <c r="H168" s="1"/>
      <c r="I168" s="1"/>
      <c r="J168" s="1"/>
      <c r="K168" s="1"/>
      <c r="L168" s="1"/>
      <c r="M168" s="1"/>
      <c r="N168" s="1"/>
      <c r="O168" s="1"/>
      <c r="P168" s="1"/>
      <c r="Q168" s="1"/>
    </row>
    <row r="169" spans="2:17" ht="15.75" customHeight="1">
      <c r="B169" s="1"/>
      <c r="C169" s="1"/>
      <c r="D169" s="1"/>
      <c r="E169" s="1"/>
      <c r="F169" s="1"/>
      <c r="G169" s="1"/>
      <c r="H169" s="1"/>
      <c r="I169" s="1"/>
      <c r="J169" s="1"/>
      <c r="K169" s="1"/>
      <c r="L169" s="1"/>
      <c r="M169" s="1"/>
      <c r="N169" s="1"/>
      <c r="O169" s="1"/>
      <c r="P169" s="1"/>
      <c r="Q169" s="1"/>
    </row>
    <row r="170" spans="2:17" ht="15.75" customHeight="1">
      <c r="B170" s="1"/>
      <c r="C170" s="1"/>
      <c r="D170" s="1"/>
      <c r="E170" s="1"/>
      <c r="F170" s="1"/>
      <c r="G170" s="1"/>
      <c r="H170" s="1"/>
      <c r="I170" s="1"/>
      <c r="J170" s="1"/>
      <c r="K170" s="1"/>
      <c r="L170" s="1"/>
      <c r="M170" s="1"/>
      <c r="N170" s="1"/>
      <c r="O170" s="1"/>
      <c r="P170" s="1"/>
      <c r="Q170" s="1"/>
    </row>
    <row r="171" spans="2:17" ht="15.75" customHeight="1">
      <c r="B171" s="1"/>
      <c r="C171" s="1"/>
      <c r="D171" s="1"/>
      <c r="E171" s="1"/>
      <c r="F171" s="1"/>
      <c r="G171" s="1"/>
      <c r="H171" s="1"/>
      <c r="I171" s="1"/>
      <c r="J171" s="1"/>
      <c r="K171" s="1"/>
      <c r="L171" s="1"/>
      <c r="M171" s="1"/>
      <c r="N171" s="1"/>
      <c r="O171" s="1"/>
      <c r="P171" s="1"/>
      <c r="Q171" s="1"/>
    </row>
    <row r="172" spans="2:17" ht="15.75" customHeight="1">
      <c r="B172" s="1"/>
      <c r="C172" s="1"/>
      <c r="D172" s="1"/>
      <c r="E172" s="1"/>
      <c r="F172" s="1"/>
      <c r="G172" s="1"/>
      <c r="H172" s="1"/>
      <c r="I172" s="1"/>
      <c r="J172" s="1"/>
      <c r="K172" s="1"/>
      <c r="L172" s="1"/>
      <c r="M172" s="1"/>
      <c r="N172" s="1"/>
      <c r="O172" s="1"/>
      <c r="P172" s="1"/>
      <c r="Q172" s="1"/>
    </row>
    <row r="173" spans="2:17" ht="15.75" customHeight="1">
      <c r="B173" s="1"/>
      <c r="C173" s="1"/>
      <c r="D173" s="1"/>
      <c r="E173" s="1"/>
      <c r="F173" s="1"/>
      <c r="G173" s="1"/>
      <c r="H173" s="1"/>
      <c r="I173" s="1"/>
      <c r="J173" s="1"/>
      <c r="K173" s="1"/>
      <c r="L173" s="1"/>
      <c r="M173" s="1"/>
      <c r="N173" s="1"/>
      <c r="O173" s="1"/>
      <c r="P173" s="1"/>
      <c r="Q173" s="1"/>
    </row>
    <row r="174" spans="2:17" ht="15.75" customHeight="1">
      <c r="B174" s="1"/>
      <c r="C174" s="1"/>
      <c r="D174" s="1"/>
      <c r="E174" s="1"/>
      <c r="F174" s="1"/>
      <c r="G174" s="1"/>
      <c r="H174" s="1"/>
      <c r="I174" s="1"/>
      <c r="J174" s="1"/>
      <c r="K174" s="1"/>
      <c r="L174" s="1"/>
      <c r="M174" s="1"/>
      <c r="N174" s="1"/>
      <c r="O174" s="1"/>
      <c r="P174" s="1"/>
      <c r="Q174" s="1"/>
    </row>
    <row r="175" spans="2:17" ht="15.75" customHeight="1">
      <c r="B175" s="1"/>
      <c r="C175" s="1"/>
      <c r="D175" s="1"/>
      <c r="E175" s="1"/>
      <c r="F175" s="1"/>
      <c r="G175" s="1"/>
      <c r="H175" s="1"/>
      <c r="I175" s="1"/>
      <c r="J175" s="1"/>
      <c r="K175" s="1"/>
      <c r="L175" s="1"/>
      <c r="M175" s="1"/>
      <c r="N175" s="1"/>
      <c r="O175" s="1"/>
      <c r="P175" s="1"/>
      <c r="Q175" s="1"/>
    </row>
    <row r="176" spans="2:17" ht="15.75" customHeight="1">
      <c r="B176" s="1"/>
      <c r="C176" s="1"/>
      <c r="D176" s="1"/>
      <c r="E176" s="1"/>
      <c r="F176" s="1"/>
      <c r="G176" s="1"/>
      <c r="H176" s="1"/>
      <c r="I176" s="1"/>
      <c r="J176" s="1"/>
      <c r="K176" s="1"/>
      <c r="L176" s="1"/>
      <c r="M176" s="1"/>
      <c r="N176" s="1"/>
      <c r="O176" s="1"/>
      <c r="P176" s="1"/>
      <c r="Q176" s="1"/>
    </row>
    <row r="177" spans="2:17" ht="15.75" customHeight="1">
      <c r="B177" s="1"/>
      <c r="C177" s="1"/>
      <c r="D177" s="1"/>
      <c r="E177" s="1"/>
      <c r="F177" s="1"/>
      <c r="G177" s="1"/>
      <c r="H177" s="1"/>
      <c r="I177" s="1"/>
      <c r="J177" s="1"/>
      <c r="K177" s="1"/>
      <c r="L177" s="1"/>
      <c r="M177" s="1"/>
      <c r="N177" s="1"/>
      <c r="O177" s="1"/>
      <c r="P177" s="1"/>
      <c r="Q177" s="1"/>
    </row>
    <row r="178" spans="2:17" ht="15.75" customHeight="1">
      <c r="B178" s="1"/>
      <c r="C178" s="1"/>
      <c r="D178" s="1"/>
      <c r="E178" s="1"/>
      <c r="F178" s="1"/>
      <c r="G178" s="1"/>
      <c r="H178" s="1"/>
      <c r="I178" s="1"/>
      <c r="J178" s="1"/>
      <c r="K178" s="1"/>
      <c r="L178" s="1"/>
      <c r="M178" s="1"/>
      <c r="N178" s="1"/>
      <c r="O178" s="1"/>
      <c r="P178" s="1"/>
      <c r="Q178" s="1"/>
    </row>
    <row r="179" spans="2:17" ht="15.75" customHeight="1">
      <c r="B179" s="1"/>
      <c r="C179" s="1"/>
      <c r="D179" s="1"/>
      <c r="E179" s="1"/>
      <c r="F179" s="1"/>
      <c r="G179" s="1"/>
      <c r="H179" s="1"/>
      <c r="I179" s="1"/>
      <c r="J179" s="1"/>
      <c r="K179" s="1"/>
      <c r="L179" s="1"/>
      <c r="M179" s="1"/>
      <c r="N179" s="1"/>
      <c r="O179" s="1"/>
      <c r="P179" s="1"/>
      <c r="Q179" s="1"/>
    </row>
    <row r="180" spans="2:17" ht="15.75" customHeight="1">
      <c r="B180" s="1"/>
      <c r="C180" s="1"/>
      <c r="D180" s="1"/>
      <c r="E180" s="1"/>
      <c r="F180" s="1"/>
      <c r="G180" s="1"/>
      <c r="H180" s="1"/>
      <c r="I180" s="1"/>
      <c r="J180" s="1"/>
      <c r="K180" s="1"/>
      <c r="L180" s="1"/>
      <c r="M180" s="1"/>
      <c r="N180" s="1"/>
      <c r="O180" s="1"/>
      <c r="P180" s="1"/>
      <c r="Q180" s="1"/>
    </row>
    <row r="181" spans="2:17" ht="15.75" customHeight="1">
      <c r="B181" s="1"/>
      <c r="C181" s="1"/>
      <c r="D181" s="1"/>
      <c r="E181" s="1"/>
      <c r="F181" s="1"/>
      <c r="G181" s="1"/>
      <c r="H181" s="1"/>
      <c r="I181" s="1"/>
      <c r="J181" s="1"/>
      <c r="K181" s="1"/>
      <c r="L181" s="1"/>
      <c r="M181" s="1"/>
      <c r="N181" s="1"/>
      <c r="O181" s="1"/>
      <c r="P181" s="1"/>
      <c r="Q181" s="1"/>
    </row>
    <row r="182" spans="2:17" ht="15.75" customHeight="1">
      <c r="B182" s="1"/>
      <c r="C182" s="1"/>
      <c r="D182" s="1"/>
      <c r="E182" s="1"/>
      <c r="F182" s="1"/>
      <c r="G182" s="1"/>
      <c r="H182" s="1"/>
      <c r="I182" s="1"/>
      <c r="J182" s="1"/>
      <c r="K182" s="1"/>
      <c r="L182" s="1"/>
      <c r="M182" s="1"/>
      <c r="N182" s="1"/>
      <c r="O182" s="1"/>
      <c r="P182" s="1"/>
      <c r="Q182" s="1"/>
    </row>
    <row r="183" spans="2:17" ht="15.75" customHeight="1">
      <c r="B183" s="1"/>
      <c r="C183" s="1"/>
      <c r="D183" s="1"/>
      <c r="E183" s="1"/>
      <c r="F183" s="1"/>
      <c r="G183" s="1"/>
      <c r="H183" s="1"/>
      <c r="I183" s="1"/>
      <c r="J183" s="1"/>
      <c r="K183" s="1"/>
      <c r="L183" s="1"/>
      <c r="M183" s="1"/>
      <c r="N183" s="1"/>
      <c r="O183" s="1"/>
      <c r="P183" s="1"/>
      <c r="Q183" s="1"/>
    </row>
    <row r="184" spans="2:17" ht="15.75" customHeight="1">
      <c r="B184" s="1"/>
      <c r="C184" s="1"/>
      <c r="D184" s="1"/>
      <c r="E184" s="1"/>
      <c r="F184" s="1"/>
      <c r="G184" s="1"/>
      <c r="H184" s="1"/>
      <c r="I184" s="1"/>
      <c r="J184" s="1"/>
      <c r="K184" s="1"/>
      <c r="L184" s="1"/>
      <c r="M184" s="1"/>
      <c r="N184" s="1"/>
      <c r="O184" s="1"/>
      <c r="P184" s="1"/>
      <c r="Q184" s="1"/>
    </row>
    <row r="185" spans="2:17" ht="15.75" customHeight="1">
      <c r="B185" s="1"/>
      <c r="C185" s="1"/>
      <c r="D185" s="1"/>
      <c r="E185" s="1"/>
      <c r="F185" s="1"/>
      <c r="G185" s="1"/>
      <c r="H185" s="1"/>
      <c r="I185" s="1"/>
      <c r="J185" s="1"/>
      <c r="K185" s="1"/>
      <c r="L185" s="1"/>
      <c r="M185" s="1"/>
      <c r="N185" s="1"/>
      <c r="O185" s="1"/>
      <c r="P185" s="1"/>
      <c r="Q185" s="1"/>
    </row>
    <row r="186" spans="2:17" ht="15.75" customHeight="1">
      <c r="B186" s="1"/>
      <c r="C186" s="1"/>
      <c r="D186" s="1"/>
      <c r="E186" s="1"/>
      <c r="F186" s="1"/>
      <c r="G186" s="1"/>
      <c r="H186" s="1"/>
      <c r="I186" s="1"/>
      <c r="J186" s="1"/>
      <c r="K186" s="1"/>
      <c r="L186" s="1"/>
      <c r="M186" s="1"/>
      <c r="N186" s="1"/>
      <c r="O186" s="1"/>
      <c r="P186" s="1"/>
      <c r="Q186" s="1"/>
    </row>
    <row r="187" spans="2:17" ht="15.75" customHeight="1">
      <c r="B187" s="1"/>
      <c r="C187" s="1"/>
      <c r="D187" s="1"/>
      <c r="E187" s="1"/>
      <c r="F187" s="1"/>
      <c r="G187" s="1"/>
      <c r="H187" s="1"/>
      <c r="I187" s="1"/>
      <c r="J187" s="1"/>
      <c r="K187" s="1"/>
      <c r="L187" s="1"/>
      <c r="M187" s="1"/>
      <c r="N187" s="1"/>
      <c r="O187" s="1"/>
      <c r="P187" s="1"/>
      <c r="Q187" s="1"/>
    </row>
    <row r="188" spans="2:17" ht="15.75" customHeight="1">
      <c r="B188" s="1"/>
      <c r="C188" s="1"/>
      <c r="D188" s="1"/>
      <c r="E188" s="1"/>
      <c r="F188" s="1"/>
      <c r="G188" s="1"/>
      <c r="H188" s="1"/>
      <c r="I188" s="1"/>
      <c r="J188" s="1"/>
      <c r="K188" s="1"/>
      <c r="L188" s="1"/>
      <c r="M188" s="1"/>
      <c r="N188" s="1"/>
      <c r="O188" s="1"/>
      <c r="P188" s="1"/>
      <c r="Q188" s="1"/>
    </row>
    <row r="189" spans="2:17" ht="15.75" customHeight="1">
      <c r="B189" s="1"/>
      <c r="C189" s="1"/>
      <c r="D189" s="1"/>
      <c r="E189" s="1"/>
      <c r="F189" s="1"/>
      <c r="G189" s="1"/>
      <c r="H189" s="1"/>
      <c r="I189" s="1"/>
      <c r="J189" s="1"/>
      <c r="K189" s="1"/>
      <c r="L189" s="1"/>
      <c r="M189" s="1"/>
      <c r="N189" s="1"/>
      <c r="O189" s="1"/>
      <c r="P189" s="1"/>
      <c r="Q189" s="1"/>
    </row>
    <row r="190" spans="2:17" ht="15.75" customHeight="1">
      <c r="B190" s="1"/>
      <c r="C190" s="1"/>
      <c r="D190" s="1"/>
      <c r="E190" s="1"/>
      <c r="F190" s="1"/>
      <c r="G190" s="1"/>
      <c r="H190" s="1"/>
      <c r="I190" s="1"/>
      <c r="J190" s="1"/>
      <c r="K190" s="1"/>
      <c r="L190" s="1"/>
      <c r="M190" s="1"/>
      <c r="N190" s="1"/>
      <c r="O190" s="1"/>
      <c r="P190" s="1"/>
      <c r="Q190" s="1"/>
    </row>
    <row r="191" spans="2:17" ht="15.75" customHeight="1">
      <c r="B191" s="1"/>
      <c r="C191" s="1"/>
      <c r="D191" s="1"/>
      <c r="E191" s="1"/>
      <c r="F191" s="1"/>
      <c r="G191" s="1"/>
      <c r="H191" s="1"/>
      <c r="I191" s="1"/>
      <c r="J191" s="1"/>
      <c r="K191" s="1"/>
      <c r="L191" s="1"/>
      <c r="M191" s="1"/>
      <c r="N191" s="1"/>
      <c r="O191" s="1"/>
      <c r="P191" s="1"/>
      <c r="Q191" s="1"/>
    </row>
    <row r="192" spans="2:17" ht="15.75" customHeight="1">
      <c r="B192" s="1"/>
      <c r="C192" s="1"/>
      <c r="D192" s="1"/>
      <c r="E192" s="1"/>
      <c r="F192" s="1"/>
      <c r="G192" s="1"/>
      <c r="H192" s="1"/>
      <c r="I192" s="1"/>
      <c r="J192" s="1"/>
      <c r="K192" s="1"/>
      <c r="L192" s="1"/>
      <c r="M192" s="1"/>
      <c r="N192" s="1"/>
      <c r="O192" s="1"/>
      <c r="P192" s="1"/>
      <c r="Q192" s="1"/>
    </row>
    <row r="193" spans="2:17" ht="15.75" customHeight="1">
      <c r="B193" s="1"/>
      <c r="C193" s="1"/>
      <c r="D193" s="1"/>
      <c r="E193" s="1"/>
      <c r="F193" s="1"/>
      <c r="G193" s="1"/>
      <c r="H193" s="1"/>
      <c r="I193" s="1"/>
      <c r="J193" s="1"/>
      <c r="K193" s="1"/>
      <c r="L193" s="1"/>
      <c r="M193" s="1"/>
      <c r="N193" s="1"/>
      <c r="O193" s="1"/>
      <c r="P193" s="1"/>
      <c r="Q193" s="1"/>
    </row>
    <row r="194" spans="2:17" ht="15.75" customHeight="1">
      <c r="B194" s="1"/>
      <c r="C194" s="1"/>
      <c r="D194" s="1"/>
      <c r="E194" s="1"/>
      <c r="F194" s="1"/>
      <c r="G194" s="1"/>
      <c r="H194" s="1"/>
      <c r="I194" s="1"/>
      <c r="J194" s="1"/>
      <c r="K194" s="1"/>
      <c r="L194" s="1"/>
      <c r="M194" s="1"/>
      <c r="N194" s="1"/>
      <c r="O194" s="1"/>
      <c r="P194" s="1"/>
      <c r="Q194" s="1"/>
    </row>
    <row r="195" spans="2:17" ht="15.75" customHeight="1">
      <c r="B195" s="1"/>
      <c r="C195" s="1"/>
      <c r="D195" s="1"/>
      <c r="E195" s="1"/>
      <c r="F195" s="1"/>
      <c r="G195" s="1"/>
      <c r="H195" s="1"/>
      <c r="I195" s="1"/>
      <c r="J195" s="1"/>
      <c r="K195" s="1"/>
      <c r="L195" s="1"/>
      <c r="M195" s="1"/>
      <c r="N195" s="1"/>
      <c r="O195" s="1"/>
      <c r="P195" s="1"/>
      <c r="Q195" s="1"/>
    </row>
    <row r="196" spans="2:17" ht="15.75" customHeight="1">
      <c r="B196" s="1"/>
      <c r="C196" s="1"/>
      <c r="D196" s="1"/>
      <c r="E196" s="1"/>
      <c r="F196" s="1"/>
      <c r="G196" s="1"/>
      <c r="H196" s="1"/>
      <c r="I196" s="1"/>
      <c r="J196" s="1"/>
      <c r="K196" s="1"/>
      <c r="L196" s="1"/>
      <c r="M196" s="1"/>
      <c r="N196" s="1"/>
      <c r="O196" s="1"/>
      <c r="P196" s="1"/>
      <c r="Q196" s="1"/>
    </row>
    <row r="197" spans="2:17" ht="15.75" customHeight="1">
      <c r="B197" s="1"/>
      <c r="C197" s="1"/>
      <c r="D197" s="1"/>
      <c r="E197" s="1"/>
      <c r="F197" s="1"/>
      <c r="G197" s="1"/>
      <c r="H197" s="1"/>
      <c r="I197" s="1"/>
      <c r="J197" s="1"/>
      <c r="K197" s="1"/>
      <c r="L197" s="1"/>
      <c r="M197" s="1"/>
      <c r="N197" s="1"/>
      <c r="O197" s="1"/>
      <c r="P197" s="1"/>
      <c r="Q197" s="1"/>
    </row>
    <row r="198" spans="2:17" ht="15.75" customHeight="1">
      <c r="B198" s="1"/>
      <c r="C198" s="1"/>
      <c r="D198" s="1"/>
      <c r="E198" s="1"/>
      <c r="F198" s="1"/>
      <c r="G198" s="1"/>
      <c r="H198" s="1"/>
      <c r="I198" s="1"/>
      <c r="J198" s="1"/>
      <c r="K198" s="1"/>
      <c r="L198" s="1"/>
      <c r="M198" s="1"/>
      <c r="N198" s="1"/>
      <c r="O198" s="1"/>
      <c r="P198" s="1"/>
      <c r="Q198" s="1"/>
    </row>
    <row r="199" spans="2:17" ht="15.75" customHeight="1">
      <c r="B199" s="1"/>
      <c r="C199" s="1"/>
      <c r="D199" s="1"/>
      <c r="E199" s="1"/>
      <c r="F199" s="1"/>
      <c r="G199" s="1"/>
      <c r="H199" s="1"/>
      <c r="I199" s="1"/>
      <c r="J199" s="1"/>
      <c r="K199" s="1"/>
      <c r="L199" s="1"/>
      <c r="M199" s="1"/>
      <c r="N199" s="1"/>
      <c r="O199" s="1"/>
      <c r="P199" s="1"/>
      <c r="Q199" s="1"/>
    </row>
    <row r="200" spans="2:17" ht="15.75" customHeight="1">
      <c r="B200" s="1"/>
      <c r="C200" s="1"/>
      <c r="D200" s="1"/>
      <c r="E200" s="1"/>
      <c r="F200" s="1"/>
      <c r="G200" s="1"/>
      <c r="H200" s="1"/>
      <c r="I200" s="1"/>
      <c r="J200" s="1"/>
      <c r="K200" s="1"/>
      <c r="L200" s="1"/>
      <c r="M200" s="1"/>
      <c r="N200" s="1"/>
      <c r="O200" s="1"/>
      <c r="P200" s="1"/>
      <c r="Q200" s="1"/>
    </row>
    <row r="201" spans="2:17" ht="15.75" customHeight="1">
      <c r="B201" s="1"/>
      <c r="C201" s="1"/>
      <c r="D201" s="1"/>
      <c r="E201" s="1"/>
      <c r="F201" s="1"/>
      <c r="G201" s="1"/>
      <c r="H201" s="1"/>
      <c r="I201" s="1"/>
      <c r="J201" s="1"/>
      <c r="K201" s="1"/>
      <c r="L201" s="1"/>
      <c r="M201" s="1"/>
      <c r="N201" s="1"/>
      <c r="O201" s="1"/>
      <c r="P201" s="1"/>
      <c r="Q201" s="1"/>
    </row>
    <row r="202" spans="2:17" ht="15.75" customHeight="1">
      <c r="B202" s="1"/>
      <c r="C202" s="1"/>
      <c r="D202" s="1"/>
      <c r="E202" s="1"/>
      <c r="F202" s="1"/>
      <c r="G202" s="1"/>
      <c r="H202" s="1"/>
      <c r="I202" s="1"/>
      <c r="J202" s="1"/>
      <c r="K202" s="1"/>
      <c r="L202" s="1"/>
      <c r="M202" s="1"/>
      <c r="N202" s="1"/>
      <c r="O202" s="1"/>
      <c r="P202" s="1"/>
      <c r="Q202" s="1"/>
    </row>
    <row r="203" spans="2:17" ht="15.75" customHeight="1">
      <c r="B203" s="1"/>
      <c r="C203" s="1"/>
      <c r="D203" s="1"/>
      <c r="E203" s="1"/>
      <c r="F203" s="1"/>
      <c r="G203" s="1"/>
      <c r="H203" s="1"/>
      <c r="I203" s="1"/>
      <c r="J203" s="1"/>
      <c r="K203" s="1"/>
      <c r="L203" s="1"/>
      <c r="M203" s="1"/>
      <c r="N203" s="1"/>
      <c r="O203" s="1"/>
      <c r="P203" s="1"/>
      <c r="Q203" s="1"/>
    </row>
    <row r="204" spans="2:17" ht="15.75" customHeight="1">
      <c r="B204" s="1"/>
      <c r="C204" s="1"/>
      <c r="D204" s="1"/>
      <c r="E204" s="1"/>
      <c r="F204" s="1"/>
      <c r="G204" s="1"/>
      <c r="H204" s="1"/>
      <c r="I204" s="1"/>
      <c r="J204" s="1"/>
      <c r="K204" s="1"/>
      <c r="L204" s="1"/>
      <c r="M204" s="1"/>
      <c r="N204" s="1"/>
      <c r="O204" s="1"/>
      <c r="P204" s="1"/>
      <c r="Q204" s="1"/>
    </row>
    <row r="205" spans="2:17" ht="15.75" customHeight="1">
      <c r="B205" s="1"/>
      <c r="C205" s="1"/>
      <c r="D205" s="1"/>
      <c r="E205" s="1"/>
      <c r="F205" s="1"/>
      <c r="G205" s="1"/>
      <c r="H205" s="1"/>
      <c r="I205" s="1"/>
      <c r="J205" s="1"/>
      <c r="K205" s="1"/>
      <c r="L205" s="1"/>
      <c r="M205" s="1"/>
      <c r="N205" s="1"/>
      <c r="O205" s="1"/>
      <c r="P205" s="1"/>
      <c r="Q205" s="1"/>
    </row>
    <row r="206" spans="2:17" ht="15.75" customHeight="1">
      <c r="B206" s="1"/>
      <c r="C206" s="1"/>
      <c r="D206" s="1"/>
      <c r="E206" s="1"/>
      <c r="F206" s="1"/>
      <c r="G206" s="1"/>
      <c r="H206" s="1"/>
      <c r="I206" s="1"/>
      <c r="J206" s="1"/>
      <c r="K206" s="1"/>
      <c r="L206" s="1"/>
      <c r="M206" s="1"/>
      <c r="N206" s="1"/>
      <c r="O206" s="1"/>
      <c r="P206" s="1"/>
      <c r="Q206" s="1"/>
    </row>
    <row r="207" spans="2:17" ht="15.75" customHeight="1">
      <c r="B207" s="1"/>
      <c r="C207" s="1"/>
      <c r="D207" s="1"/>
      <c r="E207" s="1"/>
      <c r="F207" s="1"/>
      <c r="G207" s="1"/>
      <c r="H207" s="1"/>
      <c r="I207" s="1"/>
      <c r="J207" s="1"/>
      <c r="K207" s="1"/>
      <c r="L207" s="1"/>
      <c r="M207" s="1"/>
      <c r="N207" s="1"/>
      <c r="O207" s="1"/>
      <c r="P207" s="1"/>
      <c r="Q207" s="1"/>
    </row>
    <row r="208" spans="2:17" ht="15.75" customHeight="1">
      <c r="B208" s="1"/>
      <c r="C208" s="1"/>
      <c r="D208" s="1"/>
      <c r="E208" s="1"/>
      <c r="F208" s="1"/>
      <c r="G208" s="1"/>
      <c r="H208" s="1"/>
      <c r="I208" s="1"/>
      <c r="J208" s="1"/>
      <c r="K208" s="1"/>
      <c r="L208" s="1"/>
      <c r="M208" s="1"/>
      <c r="N208" s="1"/>
      <c r="O208" s="1"/>
      <c r="P208" s="1"/>
      <c r="Q208" s="1"/>
    </row>
    <row r="209" spans="2:17" ht="15.75" customHeight="1">
      <c r="B209" s="1"/>
      <c r="C209" s="1"/>
      <c r="D209" s="1"/>
      <c r="E209" s="1"/>
      <c r="F209" s="1"/>
      <c r="G209" s="1"/>
      <c r="H209" s="1"/>
      <c r="I209" s="1"/>
      <c r="J209" s="1"/>
      <c r="K209" s="1"/>
      <c r="L209" s="1"/>
      <c r="M209" s="1"/>
      <c r="N209" s="1"/>
      <c r="O209" s="1"/>
      <c r="P209" s="1"/>
      <c r="Q209" s="1"/>
    </row>
    <row r="210" spans="2:17" ht="15.75" customHeight="1">
      <c r="B210" s="1"/>
      <c r="C210" s="1"/>
      <c r="D210" s="1"/>
      <c r="E210" s="1"/>
      <c r="F210" s="1"/>
      <c r="G210" s="1"/>
      <c r="H210" s="1"/>
      <c r="I210" s="1"/>
      <c r="J210" s="1"/>
      <c r="K210" s="1"/>
      <c r="L210" s="1"/>
      <c r="M210" s="1"/>
      <c r="N210" s="1"/>
      <c r="O210" s="1"/>
      <c r="P210" s="1"/>
      <c r="Q210" s="1"/>
    </row>
    <row r="211" spans="2:17" ht="15.75" customHeight="1">
      <c r="B211" s="1"/>
      <c r="C211" s="1"/>
      <c r="D211" s="1"/>
      <c r="E211" s="1"/>
      <c r="F211" s="1"/>
      <c r="G211" s="1"/>
      <c r="H211" s="1"/>
      <c r="I211" s="1"/>
      <c r="J211" s="1"/>
      <c r="K211" s="1"/>
      <c r="L211" s="1"/>
      <c r="M211" s="1"/>
      <c r="N211" s="1"/>
      <c r="O211" s="1"/>
      <c r="P211" s="1"/>
      <c r="Q211" s="1"/>
    </row>
    <row r="212" spans="2:17" ht="15.75" customHeight="1">
      <c r="B212" s="1"/>
      <c r="C212" s="1"/>
      <c r="D212" s="1"/>
      <c r="E212" s="1"/>
      <c r="F212" s="1"/>
      <c r="G212" s="1"/>
      <c r="H212" s="1"/>
      <c r="I212" s="1"/>
      <c r="J212" s="1"/>
      <c r="K212" s="1"/>
      <c r="L212" s="1"/>
      <c r="M212" s="1"/>
      <c r="N212" s="1"/>
      <c r="O212" s="1"/>
      <c r="P212" s="1"/>
      <c r="Q212" s="1"/>
    </row>
    <row r="213" spans="2:17" ht="15.75" customHeight="1">
      <c r="B213" s="1"/>
      <c r="C213" s="1"/>
      <c r="D213" s="1"/>
      <c r="E213" s="1"/>
      <c r="F213" s="1"/>
      <c r="G213" s="1"/>
      <c r="H213" s="1"/>
      <c r="I213" s="1"/>
      <c r="J213" s="1"/>
      <c r="K213" s="1"/>
      <c r="L213" s="1"/>
      <c r="M213" s="1"/>
      <c r="N213" s="1"/>
      <c r="O213" s="1"/>
      <c r="P213" s="1"/>
      <c r="Q213" s="1"/>
    </row>
    <row r="214" spans="2:17" ht="15.75" customHeight="1">
      <c r="B214" s="1"/>
      <c r="C214" s="1"/>
      <c r="D214" s="1"/>
      <c r="E214" s="1"/>
      <c r="F214" s="1"/>
      <c r="G214" s="1"/>
      <c r="H214" s="1"/>
      <c r="I214" s="1"/>
      <c r="J214" s="1"/>
      <c r="K214" s="1"/>
      <c r="L214" s="1"/>
      <c r="M214" s="1"/>
      <c r="N214" s="1"/>
      <c r="O214" s="1"/>
      <c r="P214" s="1"/>
      <c r="Q214" s="1"/>
    </row>
    <row r="215" spans="2:17" ht="15.75" customHeight="1">
      <c r="B215" s="1"/>
      <c r="C215" s="1"/>
      <c r="D215" s="1"/>
      <c r="E215" s="1"/>
      <c r="F215" s="1"/>
      <c r="G215" s="1"/>
      <c r="H215" s="1"/>
      <c r="I215" s="1"/>
      <c r="J215" s="1"/>
      <c r="K215" s="1"/>
      <c r="L215" s="1"/>
      <c r="M215" s="1"/>
      <c r="N215" s="1"/>
      <c r="O215" s="1"/>
      <c r="P215" s="1"/>
      <c r="Q215" s="1"/>
    </row>
    <row r="216" spans="2:17" ht="15.75" customHeight="1">
      <c r="B216" s="1"/>
      <c r="C216" s="1"/>
      <c r="D216" s="1"/>
      <c r="E216" s="1"/>
      <c r="F216" s="1"/>
      <c r="G216" s="1"/>
      <c r="H216" s="1"/>
      <c r="I216" s="1"/>
      <c r="J216" s="1"/>
      <c r="K216" s="1"/>
      <c r="L216" s="1"/>
      <c r="M216" s="1"/>
      <c r="N216" s="1"/>
      <c r="O216" s="1"/>
      <c r="P216" s="1"/>
      <c r="Q216" s="1"/>
    </row>
    <row r="217" spans="2:17" ht="15.75" customHeight="1">
      <c r="B217" s="1"/>
      <c r="C217" s="1"/>
      <c r="D217" s="1"/>
      <c r="E217" s="1"/>
      <c r="F217" s="1"/>
      <c r="G217" s="1"/>
      <c r="H217" s="1"/>
      <c r="I217" s="1"/>
      <c r="J217" s="1"/>
      <c r="K217" s="1"/>
      <c r="L217" s="1"/>
      <c r="M217" s="1"/>
      <c r="N217" s="1"/>
      <c r="O217" s="1"/>
      <c r="P217" s="1"/>
      <c r="Q217" s="1"/>
    </row>
    <row r="218" spans="2:17" ht="15.75" customHeight="1">
      <c r="B218" s="1"/>
      <c r="C218" s="1"/>
      <c r="D218" s="1"/>
      <c r="E218" s="1"/>
      <c r="F218" s="1"/>
      <c r="G218" s="1"/>
      <c r="H218" s="1"/>
      <c r="I218" s="1"/>
      <c r="J218" s="1"/>
      <c r="K218" s="1"/>
      <c r="L218" s="1"/>
      <c r="M218" s="1"/>
      <c r="N218" s="1"/>
      <c r="O218" s="1"/>
      <c r="P218" s="1"/>
      <c r="Q218" s="1"/>
    </row>
    <row r="219" spans="2:17" ht="15.75" customHeight="1">
      <c r="B219" s="1"/>
      <c r="C219" s="1"/>
      <c r="D219" s="1"/>
      <c r="E219" s="1"/>
      <c r="F219" s="1"/>
      <c r="G219" s="1"/>
      <c r="H219" s="1"/>
      <c r="I219" s="1"/>
      <c r="J219" s="1"/>
      <c r="K219" s="1"/>
      <c r="L219" s="1"/>
      <c r="M219" s="1"/>
      <c r="N219" s="1"/>
      <c r="O219" s="1"/>
      <c r="P219" s="1"/>
      <c r="Q219" s="1"/>
    </row>
    <row r="220" spans="2:17" ht="15.75" customHeight="1">
      <c r="B220" s="1"/>
      <c r="C220" s="1"/>
      <c r="D220" s="1"/>
      <c r="E220" s="1"/>
      <c r="F220" s="1"/>
      <c r="G220" s="1"/>
      <c r="H220" s="1"/>
      <c r="I220" s="1"/>
      <c r="J220" s="1"/>
      <c r="K220" s="1"/>
      <c r="L220" s="1"/>
      <c r="M220" s="1"/>
      <c r="N220" s="1"/>
      <c r="O220" s="1"/>
      <c r="P220" s="1"/>
      <c r="Q220" s="1"/>
    </row>
    <row r="221" spans="2:17" ht="15.75" customHeight="1">
      <c r="B221" s="1"/>
      <c r="C221" s="1"/>
      <c r="D221" s="1"/>
      <c r="E221" s="1"/>
      <c r="F221" s="1"/>
      <c r="G221" s="1"/>
      <c r="H221" s="1"/>
      <c r="I221" s="1"/>
      <c r="J221" s="1"/>
      <c r="K221" s="1"/>
      <c r="L221" s="1"/>
      <c r="M221" s="1"/>
      <c r="N221" s="1"/>
      <c r="O221" s="1"/>
      <c r="P221" s="1"/>
      <c r="Q221" s="1"/>
    </row>
    <row r="222" spans="2:17" ht="15.75" customHeight="1">
      <c r="B222" s="1"/>
      <c r="C222" s="1"/>
      <c r="D222" s="1"/>
      <c r="E222" s="1"/>
      <c r="F222" s="1"/>
      <c r="G222" s="1"/>
      <c r="H222" s="1"/>
      <c r="I222" s="1"/>
      <c r="J222" s="1"/>
      <c r="K222" s="1"/>
      <c r="L222" s="1"/>
      <c r="M222" s="1"/>
      <c r="N222" s="1"/>
      <c r="O222" s="1"/>
      <c r="P222" s="1"/>
      <c r="Q222" s="1"/>
    </row>
    <row r="223" spans="2:17" ht="15.75" customHeight="1">
      <c r="B223" s="1"/>
      <c r="C223" s="1"/>
      <c r="D223" s="1"/>
      <c r="E223" s="1"/>
      <c r="F223" s="1"/>
      <c r="G223" s="1"/>
      <c r="H223" s="1"/>
      <c r="I223" s="1"/>
      <c r="J223" s="1"/>
      <c r="K223" s="1"/>
      <c r="L223" s="1"/>
      <c r="M223" s="1"/>
      <c r="N223" s="1"/>
      <c r="O223" s="1"/>
      <c r="P223" s="1"/>
      <c r="Q223" s="1"/>
    </row>
    <row r="224" spans="2:17" ht="15.75" customHeight="1">
      <c r="B224" s="1"/>
      <c r="C224" s="1"/>
      <c r="D224" s="1"/>
      <c r="E224" s="1"/>
      <c r="F224" s="1"/>
      <c r="G224" s="1"/>
      <c r="H224" s="1"/>
      <c r="I224" s="1"/>
      <c r="J224" s="1"/>
      <c r="K224" s="1"/>
      <c r="L224" s="1"/>
      <c r="M224" s="1"/>
      <c r="N224" s="1"/>
      <c r="O224" s="1"/>
      <c r="P224" s="1"/>
      <c r="Q224" s="1"/>
    </row>
    <row r="225" spans="2:17" ht="15.75" customHeight="1">
      <c r="B225" s="1"/>
      <c r="C225" s="1"/>
      <c r="D225" s="1"/>
      <c r="E225" s="1"/>
      <c r="F225" s="1"/>
      <c r="G225" s="1"/>
      <c r="H225" s="1"/>
      <c r="I225" s="1"/>
      <c r="J225" s="1"/>
      <c r="K225" s="1"/>
      <c r="L225" s="1"/>
      <c r="M225" s="1"/>
      <c r="N225" s="1"/>
      <c r="O225" s="1"/>
      <c r="P225" s="1"/>
      <c r="Q225" s="1"/>
    </row>
    <row r="226" spans="2:17" ht="15.75" customHeight="1">
      <c r="B226" s="1"/>
      <c r="C226" s="1"/>
      <c r="D226" s="1"/>
      <c r="E226" s="1"/>
      <c r="F226" s="1"/>
      <c r="G226" s="1"/>
      <c r="H226" s="1"/>
      <c r="I226" s="1"/>
      <c r="J226" s="1"/>
      <c r="K226" s="1"/>
      <c r="L226" s="1"/>
      <c r="M226" s="1"/>
      <c r="N226" s="1"/>
      <c r="O226" s="1"/>
      <c r="P226" s="1"/>
      <c r="Q226" s="1"/>
    </row>
    <row r="227" spans="2:17" ht="15.75" customHeight="1">
      <c r="B227" s="1"/>
      <c r="C227" s="1"/>
      <c r="D227" s="1"/>
      <c r="E227" s="1"/>
      <c r="F227" s="1"/>
      <c r="G227" s="1"/>
      <c r="H227" s="1"/>
      <c r="I227" s="1"/>
      <c r="J227" s="1"/>
      <c r="K227" s="1"/>
      <c r="L227" s="1"/>
      <c r="M227" s="1"/>
      <c r="N227" s="1"/>
      <c r="O227" s="1"/>
      <c r="P227" s="1"/>
      <c r="Q227" s="1"/>
    </row>
    <row r="228" spans="2:17" ht="15.75" customHeight="1">
      <c r="B228" s="1"/>
      <c r="C228" s="1"/>
      <c r="D228" s="1"/>
      <c r="E228" s="1"/>
      <c r="F228" s="1"/>
      <c r="G228" s="1"/>
      <c r="H228" s="1"/>
      <c r="I228" s="1"/>
      <c r="J228" s="1"/>
      <c r="K228" s="1"/>
      <c r="L228" s="1"/>
      <c r="M228" s="1"/>
      <c r="N228" s="1"/>
      <c r="O228" s="1"/>
      <c r="P228" s="1"/>
      <c r="Q228" s="1"/>
    </row>
    <row r="229" spans="2:17" ht="15.75" customHeight="1">
      <c r="B229" s="1"/>
      <c r="C229" s="1"/>
      <c r="D229" s="1"/>
      <c r="E229" s="1"/>
      <c r="F229" s="1"/>
      <c r="G229" s="1"/>
      <c r="H229" s="1"/>
      <c r="I229" s="1"/>
      <c r="J229" s="1"/>
      <c r="K229" s="1"/>
      <c r="L229" s="1"/>
      <c r="M229" s="1"/>
      <c r="N229" s="1"/>
      <c r="O229" s="1"/>
      <c r="P229" s="1"/>
      <c r="Q229" s="1"/>
    </row>
    <row r="230" spans="2:17" ht="15.75" customHeight="1">
      <c r="B230" s="1"/>
      <c r="C230" s="1"/>
      <c r="D230" s="1"/>
      <c r="E230" s="1"/>
      <c r="F230" s="1"/>
      <c r="G230" s="1"/>
      <c r="H230" s="1"/>
      <c r="I230" s="1"/>
      <c r="J230" s="1"/>
      <c r="K230" s="1"/>
      <c r="L230" s="1"/>
      <c r="M230" s="1"/>
      <c r="N230" s="1"/>
      <c r="O230" s="1"/>
      <c r="P230" s="1"/>
      <c r="Q230" s="1"/>
    </row>
    <row r="231" spans="2:17" ht="15.75" customHeight="1">
      <c r="B231" s="1"/>
      <c r="C231" s="1"/>
      <c r="D231" s="1"/>
      <c r="E231" s="1"/>
      <c r="F231" s="1"/>
      <c r="G231" s="1"/>
      <c r="H231" s="1"/>
      <c r="I231" s="1"/>
      <c r="J231" s="1"/>
      <c r="K231" s="1"/>
      <c r="L231" s="1"/>
      <c r="M231" s="1"/>
      <c r="N231" s="1"/>
      <c r="O231" s="1"/>
      <c r="P231" s="1"/>
      <c r="Q231" s="1"/>
    </row>
    <row r="232" spans="2:17" ht="15.75" customHeight="1">
      <c r="B232" s="1"/>
      <c r="C232" s="1"/>
      <c r="D232" s="1"/>
      <c r="E232" s="1"/>
      <c r="F232" s="1"/>
      <c r="G232" s="1"/>
      <c r="H232" s="1"/>
      <c r="I232" s="1"/>
      <c r="J232" s="1"/>
      <c r="K232" s="1"/>
      <c r="L232" s="1"/>
      <c r="M232" s="1"/>
      <c r="N232" s="1"/>
      <c r="O232" s="1"/>
      <c r="P232" s="1"/>
      <c r="Q232" s="1"/>
    </row>
    <row r="233" spans="2:17" ht="15.75" customHeight="1">
      <c r="B233" s="1"/>
      <c r="C233" s="1"/>
      <c r="D233" s="1"/>
      <c r="E233" s="1"/>
      <c r="F233" s="1"/>
      <c r="G233" s="1"/>
      <c r="H233" s="1"/>
      <c r="I233" s="1"/>
      <c r="J233" s="1"/>
      <c r="K233" s="1"/>
      <c r="L233" s="1"/>
      <c r="M233" s="1"/>
      <c r="N233" s="1"/>
      <c r="O233" s="1"/>
      <c r="P233" s="1"/>
      <c r="Q233" s="1"/>
    </row>
    <row r="234" spans="2:17" ht="15.75" customHeight="1">
      <c r="B234" s="1"/>
      <c r="C234" s="1"/>
      <c r="D234" s="1"/>
      <c r="E234" s="1"/>
      <c r="F234" s="1"/>
      <c r="G234" s="1"/>
      <c r="H234" s="1"/>
      <c r="I234" s="1"/>
      <c r="J234" s="1"/>
      <c r="K234" s="1"/>
      <c r="L234" s="1"/>
      <c r="M234" s="1"/>
      <c r="N234" s="1"/>
      <c r="O234" s="1"/>
      <c r="P234" s="1"/>
      <c r="Q234" s="1"/>
    </row>
    <row r="235" spans="2:17" ht="15.75" customHeight="1">
      <c r="B235" s="1"/>
      <c r="C235" s="1"/>
      <c r="D235" s="1"/>
      <c r="E235" s="1"/>
      <c r="F235" s="1"/>
      <c r="G235" s="1"/>
      <c r="H235" s="1"/>
      <c r="I235" s="1"/>
      <c r="J235" s="1"/>
      <c r="K235" s="1"/>
      <c r="L235" s="1"/>
      <c r="M235" s="1"/>
      <c r="N235" s="1"/>
      <c r="O235" s="1"/>
      <c r="P235" s="1"/>
      <c r="Q235" s="1"/>
    </row>
    <row r="236" spans="2:17" ht="15.75" customHeight="1">
      <c r="B236" s="1"/>
      <c r="C236" s="1"/>
      <c r="D236" s="1"/>
      <c r="E236" s="1"/>
      <c r="F236" s="1"/>
      <c r="G236" s="1"/>
      <c r="H236" s="1"/>
      <c r="I236" s="1"/>
      <c r="J236" s="1"/>
      <c r="K236" s="1"/>
      <c r="L236" s="1"/>
      <c r="M236" s="1"/>
      <c r="N236" s="1"/>
      <c r="O236" s="1"/>
      <c r="P236" s="1"/>
      <c r="Q236" s="1"/>
    </row>
    <row r="237" spans="2:17" ht="15.75" customHeight="1">
      <c r="B237" s="1"/>
      <c r="C237" s="1"/>
      <c r="D237" s="1"/>
      <c r="E237" s="1"/>
      <c r="F237" s="1"/>
      <c r="G237" s="1"/>
      <c r="H237" s="1"/>
      <c r="I237" s="1"/>
      <c r="J237" s="1"/>
      <c r="K237" s="1"/>
      <c r="L237" s="1"/>
      <c r="M237" s="1"/>
      <c r="N237" s="1"/>
      <c r="O237" s="1"/>
      <c r="P237" s="1"/>
      <c r="Q237" s="1"/>
    </row>
    <row r="238" spans="2:17" ht="15.75" customHeight="1">
      <c r="B238" s="1"/>
      <c r="C238" s="1"/>
      <c r="D238" s="1"/>
      <c r="E238" s="1"/>
      <c r="F238" s="1"/>
      <c r="G238" s="1"/>
      <c r="H238" s="1"/>
      <c r="I238" s="1"/>
      <c r="J238" s="1"/>
      <c r="K238" s="1"/>
      <c r="L238" s="1"/>
      <c r="M238" s="1"/>
      <c r="N238" s="1"/>
      <c r="O238" s="1"/>
      <c r="P238" s="1"/>
      <c r="Q238" s="1"/>
    </row>
    <row r="239" spans="2:17" ht="15.75" customHeight="1">
      <c r="B239" s="1"/>
      <c r="C239" s="1"/>
      <c r="D239" s="1"/>
      <c r="E239" s="1"/>
      <c r="F239" s="1"/>
      <c r="G239" s="1"/>
      <c r="H239" s="1"/>
      <c r="I239" s="1"/>
      <c r="J239" s="1"/>
      <c r="K239" s="1"/>
      <c r="L239" s="1"/>
      <c r="M239" s="1"/>
      <c r="N239" s="1"/>
      <c r="O239" s="1"/>
      <c r="P239" s="1"/>
      <c r="Q239" s="1"/>
    </row>
    <row r="240" spans="2:17" ht="15.75" customHeight="1">
      <c r="B240" s="1"/>
      <c r="C240" s="1"/>
      <c r="D240" s="1"/>
      <c r="E240" s="1"/>
      <c r="F240" s="1"/>
      <c r="G240" s="1"/>
      <c r="H240" s="1"/>
      <c r="I240" s="1"/>
      <c r="J240" s="1"/>
      <c r="K240" s="1"/>
      <c r="L240" s="1"/>
      <c r="M240" s="1"/>
      <c r="N240" s="1"/>
      <c r="O240" s="1"/>
      <c r="P240" s="1"/>
      <c r="Q240" s="1"/>
    </row>
    <row r="241" spans="2:17" ht="15.75" customHeight="1">
      <c r="B241" s="1"/>
      <c r="C241" s="1"/>
      <c r="D241" s="1"/>
      <c r="E241" s="1"/>
      <c r="F241" s="1"/>
      <c r="G241" s="1"/>
      <c r="H241" s="1"/>
      <c r="I241" s="1"/>
      <c r="J241" s="1"/>
      <c r="K241" s="1"/>
      <c r="L241" s="1"/>
      <c r="M241" s="1"/>
      <c r="N241" s="1"/>
      <c r="O241" s="1"/>
      <c r="P241" s="1"/>
      <c r="Q241" s="1"/>
    </row>
    <row r="242" spans="2:17" ht="15.75" customHeight="1">
      <c r="B242" s="1"/>
      <c r="C242" s="1"/>
      <c r="D242" s="1"/>
      <c r="E242" s="1"/>
      <c r="F242" s="1"/>
      <c r="G242" s="1"/>
      <c r="H242" s="1"/>
      <c r="I242" s="1"/>
      <c r="J242" s="1"/>
      <c r="K242" s="1"/>
      <c r="L242" s="1"/>
      <c r="M242" s="1"/>
      <c r="N242" s="1"/>
      <c r="O242" s="1"/>
      <c r="P242" s="1"/>
      <c r="Q242" s="1"/>
    </row>
    <row r="243" spans="2:17" ht="15.75" customHeight="1">
      <c r="B243" s="1"/>
      <c r="C243" s="1"/>
      <c r="D243" s="1"/>
      <c r="E243" s="1"/>
      <c r="F243" s="1"/>
      <c r="G243" s="1"/>
      <c r="H243" s="1"/>
      <c r="I243" s="1"/>
      <c r="J243" s="1"/>
      <c r="K243" s="1"/>
      <c r="L243" s="1"/>
      <c r="M243" s="1"/>
      <c r="N243" s="1"/>
      <c r="O243" s="1"/>
      <c r="P243" s="1"/>
      <c r="Q243" s="1"/>
    </row>
    <row r="244" spans="2:17" ht="15.75" customHeight="1">
      <c r="B244" s="1"/>
      <c r="C244" s="1"/>
      <c r="D244" s="1"/>
      <c r="E244" s="1"/>
      <c r="F244" s="1"/>
      <c r="G244" s="1"/>
      <c r="H244" s="1"/>
      <c r="I244" s="1"/>
      <c r="J244" s="1"/>
      <c r="K244" s="1"/>
      <c r="L244" s="1"/>
      <c r="M244" s="1"/>
      <c r="N244" s="1"/>
      <c r="O244" s="1"/>
      <c r="P244" s="1"/>
      <c r="Q244" s="1"/>
    </row>
    <row r="245" spans="2:17" ht="15.75" customHeight="1">
      <c r="B245" s="1"/>
      <c r="C245" s="1"/>
      <c r="D245" s="1"/>
      <c r="E245" s="1"/>
      <c r="F245" s="1"/>
      <c r="G245" s="1"/>
      <c r="H245" s="1"/>
      <c r="I245" s="1"/>
      <c r="J245" s="1"/>
      <c r="K245" s="1"/>
      <c r="L245" s="1"/>
      <c r="M245" s="1"/>
      <c r="N245" s="1"/>
      <c r="O245" s="1"/>
      <c r="P245" s="1"/>
      <c r="Q245" s="1"/>
    </row>
    <row r="246" spans="2:17" ht="15.75" customHeight="1">
      <c r="B246" s="1"/>
      <c r="C246" s="1"/>
      <c r="D246" s="1"/>
      <c r="E246" s="1"/>
      <c r="F246" s="1"/>
      <c r="G246" s="1"/>
      <c r="H246" s="1"/>
      <c r="I246" s="1"/>
      <c r="J246" s="1"/>
      <c r="K246" s="1"/>
      <c r="L246" s="1"/>
      <c r="M246" s="1"/>
      <c r="N246" s="1"/>
      <c r="O246" s="1"/>
      <c r="P246" s="1"/>
      <c r="Q246" s="1"/>
    </row>
    <row r="247" spans="2:17" ht="15.75" customHeight="1">
      <c r="B247" s="1"/>
      <c r="C247" s="1"/>
      <c r="D247" s="1"/>
      <c r="E247" s="1"/>
      <c r="F247" s="1"/>
      <c r="G247" s="1"/>
      <c r="H247" s="1"/>
      <c r="I247" s="1"/>
      <c r="J247" s="1"/>
      <c r="K247" s="1"/>
      <c r="L247" s="1"/>
      <c r="M247" s="1"/>
      <c r="N247" s="1"/>
      <c r="O247" s="1"/>
      <c r="P247" s="1"/>
      <c r="Q247" s="1"/>
    </row>
    <row r="248" spans="2:17" ht="15.75" customHeight="1">
      <c r="B248" s="1"/>
      <c r="C248" s="1"/>
      <c r="D248" s="1"/>
      <c r="E248" s="1"/>
      <c r="F248" s="1"/>
      <c r="G248" s="1"/>
      <c r="H248" s="1"/>
      <c r="I248" s="1"/>
      <c r="J248" s="1"/>
      <c r="K248" s="1"/>
      <c r="L248" s="1"/>
      <c r="M248" s="1"/>
      <c r="N248" s="1"/>
      <c r="O248" s="1"/>
      <c r="P248" s="1"/>
      <c r="Q248" s="1"/>
    </row>
    <row r="249" spans="2:17" ht="15.75" customHeight="1">
      <c r="B249" s="1"/>
      <c r="C249" s="1"/>
      <c r="D249" s="1"/>
      <c r="E249" s="1"/>
      <c r="F249" s="1"/>
      <c r="G249" s="1"/>
      <c r="H249" s="1"/>
      <c r="I249" s="1"/>
      <c r="J249" s="1"/>
      <c r="K249" s="1"/>
      <c r="L249" s="1"/>
      <c r="M249" s="1"/>
      <c r="N249" s="1"/>
      <c r="O249" s="1"/>
      <c r="P249" s="1"/>
      <c r="Q249" s="1"/>
    </row>
    <row r="250" spans="2:17" ht="15.75" customHeight="1">
      <c r="B250" s="1"/>
      <c r="C250" s="1"/>
      <c r="D250" s="1"/>
      <c r="E250" s="1"/>
      <c r="F250" s="1"/>
      <c r="G250" s="1"/>
      <c r="H250" s="1"/>
      <c r="I250" s="1"/>
      <c r="J250" s="1"/>
      <c r="K250" s="1"/>
      <c r="L250" s="1"/>
      <c r="M250" s="1"/>
      <c r="N250" s="1"/>
      <c r="O250" s="1"/>
      <c r="P250" s="1"/>
      <c r="Q250" s="1"/>
    </row>
    <row r="251" spans="2:17" ht="15.75" customHeight="1">
      <c r="B251" s="1"/>
      <c r="C251" s="1"/>
      <c r="D251" s="1"/>
      <c r="E251" s="1"/>
      <c r="F251" s="1"/>
      <c r="G251" s="1"/>
      <c r="H251" s="1"/>
      <c r="I251" s="1"/>
      <c r="J251" s="1"/>
      <c r="K251" s="1"/>
      <c r="L251" s="1"/>
      <c r="M251" s="1"/>
      <c r="N251" s="1"/>
      <c r="O251" s="1"/>
      <c r="P251" s="1"/>
      <c r="Q251" s="1"/>
    </row>
    <row r="252" spans="2:17" ht="15.75" customHeight="1">
      <c r="B252" s="1"/>
      <c r="C252" s="1"/>
      <c r="D252" s="1"/>
      <c r="E252" s="1"/>
      <c r="F252" s="1"/>
      <c r="G252" s="1"/>
      <c r="H252" s="1"/>
      <c r="I252" s="1"/>
      <c r="J252" s="1"/>
      <c r="K252" s="1"/>
      <c r="L252" s="1"/>
      <c r="M252" s="1"/>
      <c r="N252" s="1"/>
      <c r="O252" s="1"/>
      <c r="P252" s="1"/>
      <c r="Q252" s="1"/>
    </row>
    <row r="253" spans="2:17" ht="15.75" customHeight="1">
      <c r="B253" s="1"/>
      <c r="C253" s="1"/>
      <c r="D253" s="1"/>
      <c r="E253" s="1"/>
      <c r="F253" s="1"/>
      <c r="G253" s="1"/>
      <c r="H253" s="1"/>
      <c r="I253" s="1"/>
      <c r="J253" s="1"/>
      <c r="K253" s="1"/>
      <c r="L253" s="1"/>
      <c r="M253" s="1"/>
      <c r="N253" s="1"/>
      <c r="O253" s="1"/>
      <c r="P253" s="1"/>
      <c r="Q253" s="1"/>
    </row>
    <row r="254" spans="2:17" ht="15.75" customHeight="1">
      <c r="B254" s="1"/>
      <c r="C254" s="1"/>
      <c r="D254" s="1"/>
      <c r="E254" s="1"/>
      <c r="F254" s="1"/>
      <c r="G254" s="1"/>
      <c r="H254" s="1"/>
      <c r="I254" s="1"/>
      <c r="J254" s="1"/>
      <c r="K254" s="1"/>
      <c r="L254" s="1"/>
      <c r="M254" s="1"/>
      <c r="N254" s="1"/>
      <c r="O254" s="1"/>
      <c r="P254" s="1"/>
      <c r="Q254" s="1"/>
    </row>
    <row r="255" spans="2:17" ht="15.75" customHeight="1">
      <c r="B255" s="1"/>
      <c r="C255" s="1"/>
      <c r="D255" s="1"/>
      <c r="E255" s="1"/>
      <c r="F255" s="1"/>
      <c r="G255" s="1"/>
      <c r="H255" s="1"/>
      <c r="I255" s="1"/>
      <c r="J255" s="1"/>
      <c r="K255" s="1"/>
      <c r="L255" s="1"/>
      <c r="M255" s="1"/>
      <c r="N255" s="1"/>
      <c r="O255" s="1"/>
      <c r="P255" s="1"/>
      <c r="Q255" s="1"/>
    </row>
    <row r="256" spans="2:17" ht="15.75" customHeight="1">
      <c r="B256" s="1"/>
      <c r="C256" s="1"/>
      <c r="D256" s="1"/>
      <c r="E256" s="1"/>
      <c r="F256" s="1"/>
      <c r="G256" s="1"/>
      <c r="H256" s="1"/>
      <c r="I256" s="1"/>
      <c r="J256" s="1"/>
      <c r="K256" s="1"/>
      <c r="L256" s="1"/>
      <c r="M256" s="1"/>
      <c r="N256" s="1"/>
      <c r="O256" s="1"/>
      <c r="P256" s="1"/>
      <c r="Q256" s="1"/>
    </row>
    <row r="257" spans="2:17" ht="15.75" customHeight="1">
      <c r="B257" s="1"/>
      <c r="C257" s="1"/>
      <c r="D257" s="1"/>
      <c r="E257" s="1"/>
      <c r="F257" s="1"/>
      <c r="G257" s="1"/>
      <c r="H257" s="1"/>
      <c r="I257" s="1"/>
      <c r="J257" s="1"/>
      <c r="K257" s="1"/>
      <c r="L257" s="1"/>
      <c r="M257" s="1"/>
      <c r="N257" s="1"/>
      <c r="O257" s="1"/>
      <c r="P257" s="1"/>
      <c r="Q257" s="1"/>
    </row>
    <row r="258" spans="2:17" ht="15.75" customHeight="1">
      <c r="B258" s="1"/>
      <c r="C258" s="1"/>
      <c r="D258" s="1"/>
      <c r="E258" s="1"/>
      <c r="F258" s="1"/>
      <c r="G258" s="1"/>
      <c r="H258" s="1"/>
      <c r="I258" s="1"/>
      <c r="J258" s="1"/>
      <c r="K258" s="1"/>
      <c r="L258" s="1"/>
      <c r="M258" s="1"/>
      <c r="N258" s="1"/>
      <c r="O258" s="1"/>
      <c r="P258" s="1"/>
      <c r="Q258" s="1"/>
    </row>
    <row r="259" spans="2:17" ht="15.75" customHeight="1">
      <c r="B259" s="1"/>
      <c r="C259" s="1"/>
      <c r="D259" s="1"/>
      <c r="E259" s="1"/>
      <c r="F259" s="1"/>
      <c r="G259" s="1"/>
      <c r="H259" s="1"/>
      <c r="I259" s="1"/>
      <c r="J259" s="1"/>
      <c r="K259" s="1"/>
      <c r="L259" s="1"/>
      <c r="M259" s="1"/>
      <c r="N259" s="1"/>
      <c r="O259" s="1"/>
      <c r="P259" s="1"/>
      <c r="Q259" s="1"/>
    </row>
    <row r="260" spans="2:17" ht="15.75" customHeight="1">
      <c r="B260" s="1"/>
      <c r="C260" s="1"/>
      <c r="D260" s="1"/>
      <c r="E260" s="1"/>
      <c r="F260" s="1"/>
      <c r="G260" s="1"/>
      <c r="H260" s="1"/>
      <c r="I260" s="1"/>
      <c r="J260" s="1"/>
      <c r="K260" s="1"/>
      <c r="L260" s="1"/>
      <c r="M260" s="1"/>
      <c r="N260" s="1"/>
      <c r="O260" s="1"/>
      <c r="P260" s="1"/>
      <c r="Q260" s="1"/>
    </row>
    <row r="261" spans="2:17" ht="15.75" customHeight="1">
      <c r="B261" s="1"/>
      <c r="C261" s="1"/>
      <c r="D261" s="1"/>
      <c r="E261" s="1"/>
      <c r="F261" s="1"/>
      <c r="G261" s="1"/>
      <c r="H261" s="1"/>
      <c r="I261" s="1"/>
      <c r="J261" s="1"/>
      <c r="K261" s="1"/>
      <c r="L261" s="1"/>
      <c r="M261" s="1"/>
      <c r="N261" s="1"/>
      <c r="O261" s="1"/>
      <c r="P261" s="1"/>
      <c r="Q261" s="1"/>
    </row>
    <row r="262" spans="2:17" ht="15.75" customHeight="1">
      <c r="B262" s="1"/>
      <c r="C262" s="1"/>
      <c r="D262" s="1"/>
      <c r="E262" s="1"/>
      <c r="F262" s="1"/>
      <c r="G262" s="1"/>
      <c r="H262" s="1"/>
      <c r="I262" s="1"/>
      <c r="J262" s="1"/>
      <c r="K262" s="1"/>
      <c r="L262" s="1"/>
      <c r="M262" s="1"/>
      <c r="N262" s="1"/>
      <c r="O262" s="1"/>
      <c r="P262" s="1"/>
      <c r="Q262" s="1"/>
    </row>
    <row r="263" spans="2:17" ht="15.75" customHeight="1">
      <c r="B263" s="1"/>
      <c r="C263" s="1"/>
      <c r="D263" s="1"/>
      <c r="E263" s="1"/>
      <c r="F263" s="1"/>
      <c r="G263" s="1"/>
      <c r="H263" s="1"/>
      <c r="I263" s="1"/>
      <c r="J263" s="1"/>
      <c r="K263" s="1"/>
      <c r="L263" s="1"/>
      <c r="M263" s="1"/>
      <c r="N263" s="1"/>
      <c r="O263" s="1"/>
      <c r="P263" s="1"/>
      <c r="Q263" s="1"/>
    </row>
    <row r="264" spans="2:17" ht="15.75" customHeight="1">
      <c r="B264" s="1"/>
      <c r="C264" s="1"/>
      <c r="D264" s="1"/>
      <c r="E264" s="1"/>
      <c r="F264" s="1"/>
      <c r="G264" s="1"/>
      <c r="H264" s="1"/>
      <c r="I264" s="1"/>
      <c r="J264" s="1"/>
      <c r="K264" s="1"/>
      <c r="L264" s="1"/>
      <c r="M264" s="1"/>
      <c r="N264" s="1"/>
      <c r="O264" s="1"/>
      <c r="P264" s="1"/>
      <c r="Q264" s="1"/>
    </row>
    <row r="265" spans="2:17" ht="15.75" customHeight="1">
      <c r="B265" s="1"/>
      <c r="C265" s="1"/>
      <c r="D265" s="1"/>
      <c r="E265" s="1"/>
      <c r="F265" s="1"/>
      <c r="G265" s="1"/>
      <c r="H265" s="1"/>
      <c r="I265" s="1"/>
      <c r="J265" s="1"/>
      <c r="K265" s="1"/>
      <c r="L265" s="1"/>
      <c r="M265" s="1"/>
      <c r="N265" s="1"/>
      <c r="O265" s="1"/>
      <c r="P265" s="1"/>
      <c r="Q265" s="1"/>
    </row>
    <row r="266" spans="2:17" ht="15.75" customHeight="1">
      <c r="B266" s="1"/>
      <c r="C266" s="1"/>
      <c r="D266" s="1"/>
      <c r="E266" s="1"/>
      <c r="F266" s="1"/>
      <c r="G266" s="1"/>
      <c r="H266" s="1"/>
      <c r="I266" s="1"/>
      <c r="J266" s="1"/>
      <c r="K266" s="1"/>
      <c r="L266" s="1"/>
      <c r="M266" s="1"/>
      <c r="N266" s="1"/>
      <c r="O266" s="1"/>
      <c r="P266" s="1"/>
      <c r="Q266" s="1"/>
    </row>
    <row r="267" spans="2:17" ht="15.75" customHeight="1">
      <c r="B267" s="1"/>
      <c r="C267" s="1"/>
      <c r="D267" s="1"/>
      <c r="E267" s="1"/>
      <c r="F267" s="1"/>
      <c r="G267" s="1"/>
      <c r="H267" s="1"/>
      <c r="I267" s="1"/>
      <c r="J267" s="1"/>
      <c r="K267" s="1"/>
      <c r="L267" s="1"/>
      <c r="M267" s="1"/>
      <c r="N267" s="1"/>
      <c r="O267" s="1"/>
      <c r="P267" s="1"/>
      <c r="Q267" s="1"/>
    </row>
    <row r="268" spans="2:17" ht="15.75" customHeight="1">
      <c r="B268" s="1"/>
      <c r="C268" s="1"/>
      <c r="D268" s="1"/>
      <c r="E268" s="1"/>
      <c r="F268" s="1"/>
      <c r="G268" s="1"/>
      <c r="H268" s="1"/>
      <c r="I268" s="1"/>
      <c r="J268" s="1"/>
      <c r="K268" s="1"/>
      <c r="L268" s="1"/>
      <c r="M268" s="1"/>
      <c r="N268" s="1"/>
      <c r="O268" s="1"/>
      <c r="P268" s="1"/>
      <c r="Q268" s="1"/>
    </row>
    <row r="269" spans="2:17" ht="15.75" customHeight="1">
      <c r="B269" s="1"/>
      <c r="C269" s="1"/>
      <c r="D269" s="1"/>
      <c r="E269" s="1"/>
      <c r="F269" s="1"/>
      <c r="G269" s="1"/>
      <c r="H269" s="1"/>
      <c r="I269" s="1"/>
      <c r="J269" s="1"/>
      <c r="K269" s="1"/>
      <c r="L269" s="1"/>
      <c r="M269" s="1"/>
      <c r="N269" s="1"/>
      <c r="O269" s="1"/>
      <c r="P269" s="1"/>
      <c r="Q269" s="1"/>
    </row>
    <row r="270" spans="2:17" ht="15.75" customHeight="1">
      <c r="B270" s="1"/>
      <c r="C270" s="1"/>
      <c r="D270" s="1"/>
      <c r="E270" s="1"/>
      <c r="F270" s="1"/>
      <c r="G270" s="1"/>
      <c r="H270" s="1"/>
      <c r="I270" s="1"/>
      <c r="J270" s="1"/>
      <c r="K270" s="1"/>
      <c r="L270" s="1"/>
      <c r="M270" s="1"/>
      <c r="N270" s="1"/>
      <c r="O270" s="1"/>
      <c r="P270" s="1"/>
      <c r="Q270" s="1"/>
    </row>
    <row r="271" spans="2:17" ht="15.75" customHeight="1">
      <c r="B271" s="1"/>
      <c r="C271" s="1"/>
      <c r="D271" s="1"/>
      <c r="E271" s="1"/>
      <c r="F271" s="1"/>
      <c r="G271" s="1"/>
      <c r="H271" s="1"/>
      <c r="I271" s="1"/>
      <c r="J271" s="1"/>
      <c r="K271" s="1"/>
      <c r="L271" s="1"/>
      <c r="M271" s="1"/>
      <c r="N271" s="1"/>
      <c r="O271" s="1"/>
      <c r="P271" s="1"/>
      <c r="Q271" s="1"/>
    </row>
    <row r="272" spans="2:17" ht="15.75" customHeight="1">
      <c r="B272" s="1"/>
      <c r="C272" s="1"/>
      <c r="D272" s="1"/>
      <c r="E272" s="1"/>
      <c r="F272" s="1"/>
      <c r="G272" s="1"/>
      <c r="H272" s="1"/>
      <c r="I272" s="1"/>
      <c r="J272" s="1"/>
      <c r="K272" s="1"/>
      <c r="L272" s="1"/>
      <c r="M272" s="1"/>
      <c r="N272" s="1"/>
      <c r="O272" s="1"/>
      <c r="P272" s="1"/>
      <c r="Q272" s="1"/>
    </row>
    <row r="273" spans="2:17" ht="15.75" customHeight="1">
      <c r="B273" s="1"/>
      <c r="C273" s="1"/>
      <c r="D273" s="1"/>
      <c r="E273" s="1"/>
      <c r="F273" s="1"/>
      <c r="G273" s="1"/>
      <c r="H273" s="1"/>
      <c r="I273" s="1"/>
      <c r="J273" s="1"/>
      <c r="K273" s="1"/>
      <c r="L273" s="1"/>
      <c r="M273" s="1"/>
      <c r="N273" s="1"/>
      <c r="O273" s="1"/>
      <c r="P273" s="1"/>
      <c r="Q273" s="1"/>
    </row>
    <row r="274" spans="2:17" ht="15.75" customHeight="1">
      <c r="B274" s="1"/>
      <c r="C274" s="1"/>
      <c r="D274" s="1"/>
      <c r="E274" s="1"/>
      <c r="F274" s="1"/>
      <c r="G274" s="1"/>
      <c r="H274" s="1"/>
      <c r="I274" s="1"/>
      <c r="J274" s="1"/>
      <c r="K274" s="1"/>
      <c r="L274" s="1"/>
      <c r="M274" s="1"/>
      <c r="N274" s="1"/>
      <c r="O274" s="1"/>
      <c r="P274" s="1"/>
      <c r="Q274" s="1"/>
    </row>
    <row r="275" spans="2:17" ht="15.75" customHeight="1">
      <c r="B275" s="1"/>
      <c r="C275" s="1"/>
      <c r="D275" s="1"/>
      <c r="E275" s="1"/>
      <c r="F275" s="1"/>
      <c r="G275" s="1"/>
      <c r="H275" s="1"/>
      <c r="I275" s="1"/>
      <c r="J275" s="1"/>
      <c r="K275" s="1"/>
      <c r="L275" s="1"/>
      <c r="M275" s="1"/>
      <c r="N275" s="1"/>
      <c r="O275" s="1"/>
      <c r="P275" s="1"/>
      <c r="Q275" s="1"/>
    </row>
    <row r="276" spans="2:17" ht="15.75" customHeight="1">
      <c r="B276" s="1"/>
      <c r="C276" s="1"/>
      <c r="D276" s="1"/>
      <c r="E276" s="1"/>
      <c r="F276" s="1"/>
      <c r="G276" s="1"/>
      <c r="H276" s="1"/>
      <c r="I276" s="1"/>
      <c r="J276" s="1"/>
      <c r="K276" s="1"/>
      <c r="L276" s="1"/>
      <c r="M276" s="1"/>
      <c r="N276" s="1"/>
      <c r="O276" s="1"/>
      <c r="P276" s="1"/>
      <c r="Q276" s="1"/>
    </row>
    <row r="277" spans="2:17" ht="15.75" customHeight="1">
      <c r="B277" s="1"/>
      <c r="C277" s="1"/>
      <c r="D277" s="1"/>
      <c r="E277" s="1"/>
      <c r="F277" s="1"/>
      <c r="G277" s="1"/>
      <c r="H277" s="1"/>
      <c r="I277" s="1"/>
      <c r="J277" s="1"/>
      <c r="K277" s="1"/>
      <c r="L277" s="1"/>
      <c r="M277" s="1"/>
      <c r="N277" s="1"/>
      <c r="O277" s="1"/>
      <c r="P277" s="1"/>
      <c r="Q277" s="1"/>
    </row>
    <row r="278" spans="2:17" ht="15.75" customHeight="1">
      <c r="B278" s="1"/>
      <c r="C278" s="1"/>
      <c r="D278" s="1"/>
      <c r="E278" s="1"/>
      <c r="F278" s="1"/>
      <c r="G278" s="1"/>
      <c r="H278" s="1"/>
      <c r="I278" s="1"/>
      <c r="J278" s="1"/>
      <c r="K278" s="1"/>
      <c r="L278" s="1"/>
      <c r="M278" s="1"/>
      <c r="N278" s="1"/>
      <c r="O278" s="1"/>
      <c r="P278" s="1"/>
      <c r="Q278" s="1"/>
    </row>
    <row r="279" spans="2:17" ht="15.75" customHeight="1">
      <c r="B279" s="1"/>
      <c r="C279" s="1"/>
      <c r="D279" s="1"/>
      <c r="E279" s="1"/>
      <c r="F279" s="1"/>
      <c r="G279" s="1"/>
      <c r="H279" s="1"/>
      <c r="I279" s="1"/>
      <c r="J279" s="1"/>
      <c r="K279" s="1"/>
      <c r="L279" s="1"/>
      <c r="M279" s="1"/>
      <c r="N279" s="1"/>
      <c r="O279" s="1"/>
      <c r="P279" s="1"/>
      <c r="Q279" s="1"/>
    </row>
    <row r="280" spans="2:17" ht="15.75" customHeight="1">
      <c r="B280" s="1"/>
      <c r="C280" s="1"/>
      <c r="D280" s="1"/>
      <c r="E280" s="1"/>
      <c r="F280" s="1"/>
      <c r="G280" s="1"/>
      <c r="H280" s="1"/>
      <c r="I280" s="1"/>
      <c r="J280" s="1"/>
      <c r="K280" s="1"/>
      <c r="L280" s="1"/>
      <c r="M280" s="1"/>
      <c r="N280" s="1"/>
      <c r="O280" s="1"/>
      <c r="P280" s="1"/>
      <c r="Q280" s="1"/>
    </row>
    <row r="281" spans="2:17" ht="15.75" customHeight="1">
      <c r="B281" s="1"/>
      <c r="C281" s="1"/>
      <c r="D281" s="1"/>
      <c r="E281" s="1"/>
      <c r="F281" s="1"/>
      <c r="G281" s="1"/>
      <c r="H281" s="1"/>
      <c r="I281" s="1"/>
      <c r="J281" s="1"/>
      <c r="K281" s="1"/>
      <c r="L281" s="1"/>
      <c r="M281" s="1"/>
      <c r="N281" s="1"/>
      <c r="O281" s="1"/>
      <c r="P281" s="1"/>
      <c r="Q281" s="1"/>
    </row>
    <row r="282" spans="2:17" ht="15.75" customHeight="1">
      <c r="B282" s="1"/>
      <c r="C282" s="1"/>
      <c r="D282" s="1"/>
      <c r="E282" s="1"/>
      <c r="F282" s="1"/>
      <c r="G282" s="1"/>
      <c r="H282" s="1"/>
      <c r="I282" s="1"/>
      <c r="J282" s="1"/>
      <c r="K282" s="1"/>
      <c r="L282" s="1"/>
      <c r="M282" s="1"/>
      <c r="N282" s="1"/>
      <c r="O282" s="1"/>
      <c r="P282" s="1"/>
      <c r="Q282" s="1"/>
    </row>
    <row r="283" spans="2:17" ht="15.75" customHeight="1">
      <c r="B283" s="1"/>
      <c r="C283" s="1"/>
      <c r="D283" s="1"/>
      <c r="E283" s="1"/>
      <c r="F283" s="1"/>
      <c r="G283" s="1"/>
      <c r="H283" s="1"/>
      <c r="I283" s="1"/>
      <c r="J283" s="1"/>
      <c r="K283" s="1"/>
      <c r="L283" s="1"/>
      <c r="M283" s="1"/>
      <c r="N283" s="1"/>
      <c r="O283" s="1"/>
      <c r="P283" s="1"/>
      <c r="Q283" s="1"/>
    </row>
    <row r="284" spans="2:17" ht="15.75" customHeight="1">
      <c r="B284" s="1"/>
      <c r="C284" s="1"/>
      <c r="D284" s="1"/>
      <c r="E284" s="1"/>
      <c r="F284" s="1"/>
      <c r="G284" s="1"/>
      <c r="H284" s="1"/>
      <c r="I284" s="1"/>
      <c r="J284" s="1"/>
      <c r="K284" s="1"/>
      <c r="L284" s="1"/>
      <c r="M284" s="1"/>
      <c r="N284" s="1"/>
      <c r="O284" s="1"/>
      <c r="P284" s="1"/>
      <c r="Q284" s="1"/>
    </row>
    <row r="285" spans="2:17" ht="15.75" customHeight="1">
      <c r="B285" s="1"/>
      <c r="C285" s="1"/>
      <c r="D285" s="1"/>
      <c r="E285" s="1"/>
      <c r="F285" s="1"/>
      <c r="G285" s="1"/>
      <c r="H285" s="1"/>
      <c r="I285" s="1"/>
      <c r="J285" s="1"/>
      <c r="K285" s="1"/>
      <c r="L285" s="1"/>
      <c r="M285" s="1"/>
      <c r="N285" s="1"/>
      <c r="O285" s="1"/>
      <c r="P285" s="1"/>
      <c r="Q285" s="1"/>
    </row>
    <row r="286" spans="2:17" ht="15.75" customHeight="1">
      <c r="B286" s="1"/>
      <c r="C286" s="1"/>
      <c r="D286" s="1"/>
      <c r="E286" s="1"/>
      <c r="F286" s="1"/>
      <c r="G286" s="1"/>
      <c r="H286" s="1"/>
      <c r="I286" s="1"/>
      <c r="J286" s="1"/>
      <c r="K286" s="1"/>
      <c r="L286" s="1"/>
      <c r="M286" s="1"/>
      <c r="N286" s="1"/>
      <c r="O286" s="1"/>
      <c r="P286" s="1"/>
      <c r="Q286" s="1"/>
    </row>
    <row r="287" spans="2:17" ht="15.75" customHeight="1">
      <c r="B287" s="1"/>
      <c r="C287" s="1"/>
      <c r="D287" s="1"/>
      <c r="E287" s="1"/>
      <c r="F287" s="1"/>
      <c r="G287" s="1"/>
      <c r="H287" s="1"/>
      <c r="I287" s="1"/>
      <c r="J287" s="1"/>
      <c r="K287" s="1"/>
      <c r="L287" s="1"/>
      <c r="M287" s="1"/>
      <c r="N287" s="1"/>
      <c r="O287" s="1"/>
      <c r="P287" s="1"/>
      <c r="Q287" s="1"/>
    </row>
    <row r="288" spans="2:17" ht="15.75" customHeight="1">
      <c r="B288" s="1"/>
      <c r="C288" s="1"/>
      <c r="D288" s="1"/>
      <c r="E288" s="1"/>
      <c r="F288" s="1"/>
      <c r="G288" s="1"/>
      <c r="H288" s="1"/>
      <c r="I288" s="1"/>
      <c r="J288" s="1"/>
      <c r="K288" s="1"/>
      <c r="L288" s="1"/>
      <c r="M288" s="1"/>
      <c r="N288" s="1"/>
      <c r="O288" s="1"/>
      <c r="P288" s="1"/>
      <c r="Q288" s="1"/>
    </row>
    <row r="289" spans="2:17" ht="15.75" customHeight="1">
      <c r="B289" s="1"/>
      <c r="C289" s="1"/>
      <c r="D289" s="1"/>
      <c r="E289" s="1"/>
      <c r="F289" s="1"/>
      <c r="G289" s="1"/>
      <c r="H289" s="1"/>
      <c r="I289" s="1"/>
      <c r="J289" s="1"/>
      <c r="K289" s="1"/>
      <c r="L289" s="1"/>
      <c r="M289" s="1"/>
      <c r="N289" s="1"/>
      <c r="O289" s="1"/>
      <c r="P289" s="1"/>
      <c r="Q289" s="1"/>
    </row>
    <row r="290" spans="2:17" ht="15.75" customHeight="1">
      <c r="B290" s="1"/>
      <c r="C290" s="1"/>
      <c r="D290" s="1"/>
      <c r="E290" s="1"/>
      <c r="F290" s="1"/>
      <c r="G290" s="1"/>
      <c r="H290" s="1"/>
      <c r="I290" s="1"/>
      <c r="J290" s="1"/>
      <c r="K290" s="1"/>
      <c r="L290" s="1"/>
      <c r="M290" s="1"/>
      <c r="N290" s="1"/>
      <c r="O290" s="1"/>
      <c r="P290" s="1"/>
      <c r="Q290" s="1"/>
    </row>
    <row r="291" spans="2:17" ht="15.75" customHeight="1">
      <c r="B291" s="1"/>
      <c r="C291" s="1"/>
      <c r="D291" s="1"/>
      <c r="E291" s="1"/>
      <c r="F291" s="1"/>
      <c r="G291" s="1"/>
      <c r="H291" s="1"/>
      <c r="I291" s="1"/>
      <c r="J291" s="1"/>
      <c r="K291" s="1"/>
      <c r="L291" s="1"/>
      <c r="M291" s="1"/>
      <c r="N291" s="1"/>
      <c r="O291" s="1"/>
      <c r="P291" s="1"/>
      <c r="Q291" s="1"/>
    </row>
    <row r="292" spans="2:17" ht="15.75" customHeight="1">
      <c r="B292" s="1"/>
      <c r="C292" s="1"/>
      <c r="D292" s="1"/>
      <c r="E292" s="1"/>
      <c r="F292" s="1"/>
      <c r="G292" s="1"/>
      <c r="H292" s="1"/>
      <c r="I292" s="1"/>
      <c r="J292" s="1"/>
      <c r="K292" s="1"/>
      <c r="L292" s="1"/>
      <c r="M292" s="1"/>
      <c r="N292" s="1"/>
      <c r="O292" s="1"/>
      <c r="P292" s="1"/>
      <c r="Q292" s="1"/>
    </row>
    <row r="293" spans="2:17" ht="15.75" customHeight="1">
      <c r="B293" s="1"/>
      <c r="C293" s="1"/>
      <c r="D293" s="1"/>
      <c r="E293" s="1"/>
      <c r="F293" s="1"/>
      <c r="G293" s="1"/>
      <c r="H293" s="1"/>
      <c r="I293" s="1"/>
      <c r="J293" s="1"/>
      <c r="K293" s="1"/>
      <c r="L293" s="1"/>
      <c r="M293" s="1"/>
      <c r="N293" s="1"/>
      <c r="O293" s="1"/>
      <c r="P293" s="1"/>
      <c r="Q293" s="1"/>
    </row>
    <row r="294" spans="2:17" ht="15.75" customHeight="1">
      <c r="B294" s="1"/>
      <c r="C294" s="1"/>
      <c r="D294" s="1"/>
      <c r="E294" s="1"/>
      <c r="F294" s="1"/>
      <c r="G294" s="1"/>
      <c r="H294" s="1"/>
      <c r="I294" s="1"/>
      <c r="J294" s="1"/>
      <c r="K294" s="1"/>
      <c r="L294" s="1"/>
      <c r="M294" s="1"/>
      <c r="N294" s="1"/>
      <c r="O294" s="1"/>
      <c r="P294" s="1"/>
      <c r="Q294" s="1"/>
    </row>
    <row r="295" spans="2:17" ht="15.75" customHeight="1">
      <c r="B295" s="1"/>
      <c r="C295" s="1"/>
      <c r="D295" s="1"/>
      <c r="E295" s="1"/>
      <c r="F295" s="1"/>
      <c r="G295" s="1"/>
      <c r="H295" s="1"/>
      <c r="I295" s="1"/>
      <c r="J295" s="1"/>
      <c r="K295" s="1"/>
      <c r="L295" s="1"/>
      <c r="M295" s="1"/>
      <c r="N295" s="1"/>
      <c r="O295" s="1"/>
      <c r="P295" s="1"/>
      <c r="Q295" s="1"/>
    </row>
    <row r="296" spans="2:17" ht="15.75" customHeight="1">
      <c r="B296" s="1"/>
      <c r="C296" s="1"/>
      <c r="D296" s="1"/>
      <c r="E296" s="1"/>
      <c r="F296" s="1"/>
      <c r="G296" s="1"/>
      <c r="H296" s="1"/>
      <c r="I296" s="1"/>
      <c r="J296" s="1"/>
      <c r="K296" s="1"/>
      <c r="L296" s="1"/>
      <c r="M296" s="1"/>
      <c r="N296" s="1"/>
      <c r="O296" s="1"/>
      <c r="P296" s="1"/>
      <c r="Q296" s="1"/>
    </row>
    <row r="297" spans="2:17" ht="15.75" customHeight="1">
      <c r="B297" s="1"/>
      <c r="C297" s="1"/>
      <c r="D297" s="1"/>
      <c r="E297" s="1"/>
      <c r="F297" s="1"/>
      <c r="G297" s="1"/>
      <c r="H297" s="1"/>
      <c r="I297" s="1"/>
      <c r="J297" s="1"/>
      <c r="K297" s="1"/>
      <c r="L297" s="1"/>
      <c r="M297" s="1"/>
      <c r="N297" s="1"/>
      <c r="O297" s="1"/>
      <c r="P297" s="1"/>
      <c r="Q297" s="1"/>
    </row>
    <row r="298" spans="2:17" ht="15.75" customHeight="1">
      <c r="B298" s="1"/>
      <c r="C298" s="1"/>
      <c r="D298" s="1"/>
      <c r="E298" s="1"/>
      <c r="F298" s="1"/>
      <c r="G298" s="1"/>
      <c r="H298" s="1"/>
      <c r="I298" s="1"/>
      <c r="J298" s="1"/>
      <c r="K298" s="1"/>
      <c r="L298" s="1"/>
      <c r="M298" s="1"/>
      <c r="N298" s="1"/>
      <c r="O298" s="1"/>
      <c r="P298" s="1"/>
      <c r="Q298" s="1"/>
    </row>
    <row r="299" spans="2:17" ht="15.75" customHeight="1">
      <c r="B299" s="1"/>
      <c r="C299" s="1"/>
      <c r="D299" s="1"/>
      <c r="E299" s="1"/>
      <c r="F299" s="1"/>
      <c r="G299" s="1"/>
      <c r="H299" s="1"/>
      <c r="I299" s="1"/>
      <c r="J299" s="1"/>
      <c r="K299" s="1"/>
      <c r="L299" s="1"/>
      <c r="M299" s="1"/>
      <c r="N299" s="1"/>
      <c r="O299" s="1"/>
      <c r="P299" s="1"/>
      <c r="Q299" s="1"/>
    </row>
    <row r="300" spans="2:17" ht="15.75" customHeight="1">
      <c r="B300" s="1"/>
      <c r="C300" s="1"/>
      <c r="D300" s="1"/>
      <c r="E300" s="1"/>
      <c r="F300" s="1"/>
      <c r="G300" s="1"/>
      <c r="H300" s="1"/>
      <c r="I300" s="1"/>
      <c r="J300" s="1"/>
      <c r="K300" s="1"/>
      <c r="L300" s="1"/>
      <c r="M300" s="1"/>
      <c r="N300" s="1"/>
      <c r="O300" s="1"/>
      <c r="P300" s="1"/>
      <c r="Q300" s="1"/>
    </row>
    <row r="301" spans="2:17" ht="15.75" customHeight="1">
      <c r="B301" s="1"/>
      <c r="C301" s="1"/>
      <c r="D301" s="1"/>
      <c r="E301" s="1"/>
      <c r="F301" s="1"/>
      <c r="G301" s="1"/>
      <c r="H301" s="1"/>
      <c r="I301" s="1"/>
      <c r="J301" s="1"/>
      <c r="K301" s="1"/>
      <c r="L301" s="1"/>
      <c r="M301" s="1"/>
      <c r="N301" s="1"/>
      <c r="O301" s="1"/>
      <c r="P301" s="1"/>
      <c r="Q301" s="1"/>
    </row>
    <row r="302" spans="2:17" ht="15.75" customHeight="1">
      <c r="B302" s="1"/>
      <c r="C302" s="1"/>
      <c r="D302" s="1"/>
      <c r="E302" s="1"/>
      <c r="F302" s="1"/>
      <c r="G302" s="1"/>
      <c r="H302" s="1"/>
      <c r="I302" s="1"/>
      <c r="J302" s="1"/>
      <c r="K302" s="1"/>
      <c r="L302" s="1"/>
      <c r="M302" s="1"/>
      <c r="N302" s="1"/>
      <c r="O302" s="1"/>
      <c r="P302" s="1"/>
      <c r="Q302" s="1"/>
    </row>
    <row r="303" spans="2:17" ht="15.75" customHeight="1">
      <c r="B303" s="1"/>
      <c r="C303" s="1"/>
      <c r="D303" s="1"/>
      <c r="E303" s="1"/>
      <c r="F303" s="1"/>
      <c r="G303" s="1"/>
      <c r="H303" s="1"/>
      <c r="I303" s="1"/>
      <c r="J303" s="1"/>
      <c r="K303" s="1"/>
      <c r="L303" s="1"/>
      <c r="M303" s="1"/>
      <c r="N303" s="1"/>
      <c r="O303" s="1"/>
      <c r="P303" s="1"/>
      <c r="Q303" s="1"/>
    </row>
    <row r="304" spans="2:17" ht="15.75" customHeight="1">
      <c r="B304" s="1"/>
      <c r="C304" s="1"/>
      <c r="D304" s="1"/>
      <c r="E304" s="1"/>
      <c r="F304" s="1"/>
      <c r="G304" s="1"/>
      <c r="H304" s="1"/>
      <c r="I304" s="1"/>
      <c r="J304" s="1"/>
      <c r="K304" s="1"/>
      <c r="L304" s="1"/>
      <c r="M304" s="1"/>
      <c r="N304" s="1"/>
      <c r="O304" s="1"/>
      <c r="P304" s="1"/>
      <c r="Q304" s="1"/>
    </row>
    <row r="305" spans="2:17" ht="15.75" customHeight="1">
      <c r="B305" s="1"/>
      <c r="C305" s="1"/>
      <c r="D305" s="1"/>
      <c r="E305" s="1"/>
      <c r="F305" s="1"/>
      <c r="G305" s="1"/>
      <c r="H305" s="1"/>
      <c r="I305" s="1"/>
      <c r="J305" s="1"/>
      <c r="K305" s="1"/>
      <c r="L305" s="1"/>
      <c r="M305" s="1"/>
      <c r="N305" s="1"/>
      <c r="O305" s="1"/>
      <c r="P305" s="1"/>
      <c r="Q305" s="1"/>
    </row>
    <row r="306" spans="2:17" ht="15.75" customHeight="1">
      <c r="B306" s="1"/>
      <c r="C306" s="1"/>
      <c r="D306" s="1"/>
      <c r="E306" s="1"/>
      <c r="F306" s="1"/>
      <c r="G306" s="1"/>
      <c r="H306" s="1"/>
      <c r="I306" s="1"/>
      <c r="J306" s="1"/>
      <c r="K306" s="1"/>
      <c r="L306" s="1"/>
      <c r="M306" s="1"/>
      <c r="N306" s="1"/>
      <c r="O306" s="1"/>
      <c r="P306" s="1"/>
      <c r="Q306" s="1"/>
    </row>
    <row r="307" spans="2:17" ht="15.75" customHeight="1">
      <c r="B307" s="1"/>
      <c r="C307" s="1"/>
      <c r="D307" s="1"/>
      <c r="E307" s="1"/>
      <c r="F307" s="1"/>
      <c r="G307" s="1"/>
      <c r="H307" s="1"/>
      <c r="I307" s="1"/>
      <c r="J307" s="1"/>
      <c r="K307" s="1"/>
      <c r="L307" s="1"/>
      <c r="M307" s="1"/>
      <c r="N307" s="1"/>
      <c r="O307" s="1"/>
      <c r="P307" s="1"/>
      <c r="Q307" s="1"/>
    </row>
    <row r="308" spans="2:17" ht="15.75" customHeight="1">
      <c r="B308" s="1"/>
      <c r="C308" s="1"/>
      <c r="D308" s="1"/>
      <c r="E308" s="1"/>
      <c r="F308" s="1"/>
      <c r="G308" s="1"/>
      <c r="H308" s="1"/>
      <c r="I308" s="1"/>
      <c r="J308" s="1"/>
      <c r="K308" s="1"/>
      <c r="L308" s="1"/>
      <c r="M308" s="1"/>
      <c r="N308" s="1"/>
      <c r="O308" s="1"/>
      <c r="P308" s="1"/>
      <c r="Q308" s="1"/>
    </row>
    <row r="309" spans="2:17" ht="15.75" customHeight="1">
      <c r="B309" s="1"/>
      <c r="C309" s="1"/>
      <c r="D309" s="1"/>
      <c r="E309" s="1"/>
      <c r="F309" s="1"/>
      <c r="G309" s="1"/>
      <c r="H309" s="1"/>
      <c r="I309" s="1"/>
      <c r="J309" s="1"/>
      <c r="K309" s="1"/>
      <c r="L309" s="1"/>
      <c r="M309" s="1"/>
      <c r="N309" s="1"/>
      <c r="O309" s="1"/>
      <c r="P309" s="1"/>
      <c r="Q309" s="1"/>
    </row>
    <row r="310" spans="2:17" ht="15.75" customHeight="1">
      <c r="B310" s="1"/>
      <c r="C310" s="1"/>
      <c r="D310" s="1"/>
      <c r="E310" s="1"/>
      <c r="F310" s="1"/>
      <c r="G310" s="1"/>
      <c r="H310" s="1"/>
      <c r="I310" s="1"/>
      <c r="J310" s="1"/>
      <c r="K310" s="1"/>
      <c r="L310" s="1"/>
      <c r="M310" s="1"/>
      <c r="N310" s="1"/>
      <c r="O310" s="1"/>
      <c r="P310" s="1"/>
      <c r="Q310" s="1"/>
    </row>
    <row r="311" spans="2:17" ht="15.75" customHeight="1">
      <c r="B311" s="1"/>
      <c r="C311" s="1"/>
      <c r="D311" s="1"/>
      <c r="E311" s="1"/>
      <c r="F311" s="1"/>
      <c r="G311" s="1"/>
      <c r="H311" s="1"/>
      <c r="I311" s="1"/>
      <c r="J311" s="1"/>
      <c r="K311" s="1"/>
      <c r="L311" s="1"/>
      <c r="M311" s="1"/>
      <c r="N311" s="1"/>
      <c r="O311" s="1"/>
      <c r="P311" s="1"/>
      <c r="Q311" s="1"/>
    </row>
    <row r="312" spans="2:17" ht="15.75" customHeight="1">
      <c r="B312" s="1"/>
      <c r="C312" s="1"/>
      <c r="D312" s="1"/>
      <c r="E312" s="1"/>
      <c r="F312" s="1"/>
      <c r="G312" s="1"/>
      <c r="H312" s="1"/>
      <c r="I312" s="1"/>
      <c r="J312" s="1"/>
      <c r="K312" s="1"/>
      <c r="L312" s="1"/>
      <c r="M312" s="1"/>
      <c r="N312" s="1"/>
      <c r="O312" s="1"/>
      <c r="P312" s="1"/>
      <c r="Q312" s="1"/>
    </row>
    <row r="313" spans="2:17" ht="15.75" customHeight="1">
      <c r="B313" s="1"/>
      <c r="C313" s="1"/>
      <c r="D313" s="1"/>
      <c r="E313" s="1"/>
      <c r="F313" s="1"/>
      <c r="G313" s="1"/>
      <c r="H313" s="1"/>
      <c r="I313" s="1"/>
      <c r="J313" s="1"/>
      <c r="K313" s="1"/>
      <c r="L313" s="1"/>
      <c r="M313" s="1"/>
      <c r="N313" s="1"/>
      <c r="O313" s="1"/>
      <c r="P313" s="1"/>
      <c r="Q313" s="1"/>
    </row>
    <row r="314" spans="2:17" ht="15.75" customHeight="1">
      <c r="B314" s="1"/>
      <c r="C314" s="1"/>
      <c r="D314" s="1"/>
      <c r="E314" s="1"/>
      <c r="F314" s="1"/>
      <c r="G314" s="1"/>
      <c r="H314" s="1"/>
      <c r="I314" s="1"/>
      <c r="J314" s="1"/>
      <c r="K314" s="1"/>
      <c r="L314" s="1"/>
      <c r="M314" s="1"/>
      <c r="N314" s="1"/>
      <c r="O314" s="1"/>
      <c r="P314" s="1"/>
      <c r="Q314" s="1"/>
    </row>
    <row r="315" spans="2:17" ht="15.75" customHeight="1">
      <c r="B315" s="1"/>
      <c r="C315" s="1"/>
      <c r="D315" s="1"/>
      <c r="E315" s="1"/>
      <c r="F315" s="1"/>
      <c r="G315" s="1"/>
      <c r="H315" s="1"/>
      <c r="I315" s="1"/>
      <c r="J315" s="1"/>
      <c r="K315" s="1"/>
      <c r="L315" s="1"/>
      <c r="M315" s="1"/>
      <c r="N315" s="1"/>
      <c r="O315" s="1"/>
      <c r="P315" s="1"/>
      <c r="Q315" s="1"/>
    </row>
    <row r="316" spans="2:17" ht="15.75" customHeight="1">
      <c r="B316" s="1"/>
      <c r="C316" s="1"/>
      <c r="D316" s="1"/>
      <c r="E316" s="1"/>
      <c r="F316" s="1"/>
      <c r="G316" s="1"/>
      <c r="H316" s="1"/>
      <c r="I316" s="1"/>
      <c r="J316" s="1"/>
      <c r="K316" s="1"/>
      <c r="L316" s="1"/>
      <c r="M316" s="1"/>
      <c r="N316" s="1"/>
      <c r="O316" s="1"/>
      <c r="P316" s="1"/>
      <c r="Q316" s="1"/>
    </row>
    <row r="317" spans="2:17" ht="15.75" customHeight="1">
      <c r="B317" s="1"/>
      <c r="C317" s="1"/>
      <c r="D317" s="1"/>
      <c r="E317" s="1"/>
      <c r="F317" s="1"/>
      <c r="G317" s="1"/>
      <c r="H317" s="1"/>
      <c r="I317" s="1"/>
      <c r="J317" s="1"/>
      <c r="K317" s="1"/>
      <c r="L317" s="1"/>
      <c r="M317" s="1"/>
      <c r="N317" s="1"/>
      <c r="O317" s="1"/>
      <c r="P317" s="1"/>
      <c r="Q317" s="1"/>
    </row>
    <row r="318" spans="2:17" ht="15.75" customHeight="1">
      <c r="B318" s="1"/>
      <c r="C318" s="1"/>
      <c r="D318" s="1"/>
      <c r="E318" s="1"/>
      <c r="F318" s="1"/>
      <c r="G318" s="1"/>
      <c r="H318" s="1"/>
      <c r="I318" s="1"/>
      <c r="J318" s="1"/>
      <c r="K318" s="1"/>
      <c r="L318" s="1"/>
      <c r="M318" s="1"/>
      <c r="N318" s="1"/>
      <c r="O318" s="1"/>
      <c r="P318" s="1"/>
      <c r="Q318" s="1"/>
    </row>
    <row r="319" spans="2:17" ht="15.75" customHeight="1">
      <c r="B319" s="1"/>
      <c r="C319" s="1"/>
      <c r="D319" s="1"/>
      <c r="E319" s="1"/>
      <c r="F319" s="1"/>
      <c r="G319" s="1"/>
      <c r="H319" s="1"/>
      <c r="I319" s="1"/>
      <c r="J319" s="1"/>
      <c r="K319" s="1"/>
      <c r="L319" s="1"/>
      <c r="M319" s="1"/>
      <c r="N319" s="1"/>
      <c r="O319" s="1"/>
      <c r="P319" s="1"/>
      <c r="Q319" s="1"/>
    </row>
    <row r="320" spans="2:17" ht="15.75" customHeight="1">
      <c r="B320" s="1"/>
      <c r="C320" s="1"/>
      <c r="D320" s="1"/>
      <c r="E320" s="1"/>
      <c r="F320" s="1"/>
      <c r="G320" s="1"/>
      <c r="H320" s="1"/>
      <c r="I320" s="1"/>
      <c r="J320" s="1"/>
      <c r="K320" s="1"/>
      <c r="L320" s="1"/>
      <c r="M320" s="1"/>
      <c r="N320" s="1"/>
      <c r="O320" s="1"/>
      <c r="P320" s="1"/>
      <c r="Q320" s="1"/>
    </row>
    <row r="321" spans="2:17" ht="15.75" customHeight="1">
      <c r="B321" s="1"/>
      <c r="C321" s="1"/>
      <c r="D321" s="1"/>
      <c r="E321" s="1"/>
      <c r="F321" s="1"/>
      <c r="G321" s="1"/>
      <c r="H321" s="1"/>
      <c r="I321" s="1"/>
      <c r="J321" s="1"/>
      <c r="K321" s="1"/>
      <c r="L321" s="1"/>
      <c r="M321" s="1"/>
      <c r="N321" s="1"/>
      <c r="O321" s="1"/>
      <c r="P321" s="1"/>
      <c r="Q321" s="1"/>
    </row>
    <row r="322" spans="2:17" ht="15.75" customHeight="1">
      <c r="B322" s="1"/>
      <c r="C322" s="1"/>
      <c r="D322" s="1"/>
      <c r="E322" s="1"/>
      <c r="F322" s="1"/>
      <c r="G322" s="1"/>
      <c r="H322" s="1"/>
      <c r="I322" s="1"/>
      <c r="J322" s="1"/>
      <c r="K322" s="1"/>
      <c r="L322" s="1"/>
      <c r="M322" s="1"/>
      <c r="N322" s="1"/>
      <c r="O322" s="1"/>
      <c r="P322" s="1"/>
      <c r="Q322" s="1"/>
    </row>
    <row r="323" spans="2:17" ht="15.75" customHeight="1">
      <c r="B323" s="1"/>
      <c r="C323" s="1"/>
      <c r="D323" s="1"/>
      <c r="E323" s="1"/>
      <c r="F323" s="1"/>
      <c r="G323" s="1"/>
      <c r="H323" s="1"/>
      <c r="I323" s="1"/>
      <c r="J323" s="1"/>
      <c r="K323" s="1"/>
      <c r="L323" s="1"/>
      <c r="M323" s="1"/>
      <c r="N323" s="1"/>
      <c r="O323" s="1"/>
      <c r="P323" s="1"/>
      <c r="Q323" s="1"/>
    </row>
    <row r="324" spans="2:17" ht="15.75" customHeight="1">
      <c r="B324" s="1"/>
      <c r="C324" s="1"/>
      <c r="D324" s="1"/>
      <c r="E324" s="1"/>
      <c r="F324" s="1"/>
      <c r="G324" s="1"/>
      <c r="H324" s="1"/>
      <c r="I324" s="1"/>
      <c r="J324" s="1"/>
      <c r="K324" s="1"/>
      <c r="L324" s="1"/>
      <c r="M324" s="1"/>
      <c r="N324" s="1"/>
      <c r="O324" s="1"/>
      <c r="P324" s="1"/>
      <c r="Q324" s="1"/>
    </row>
    <row r="325" spans="2:17" ht="15.75" customHeight="1">
      <c r="B325" s="1"/>
      <c r="C325" s="1"/>
      <c r="D325" s="1"/>
      <c r="E325" s="1"/>
      <c r="F325" s="1"/>
      <c r="G325" s="1"/>
      <c r="H325" s="1"/>
      <c r="I325" s="1"/>
      <c r="J325" s="1"/>
      <c r="K325" s="1"/>
      <c r="L325" s="1"/>
      <c r="M325" s="1"/>
      <c r="N325" s="1"/>
      <c r="O325" s="1"/>
      <c r="P325" s="1"/>
      <c r="Q325" s="1"/>
    </row>
    <row r="326" spans="2:17" ht="15.75" customHeight="1">
      <c r="B326" s="1"/>
      <c r="C326" s="1"/>
      <c r="D326" s="1"/>
      <c r="E326" s="1"/>
      <c r="F326" s="1"/>
      <c r="G326" s="1"/>
      <c r="H326" s="1"/>
      <c r="I326" s="1"/>
      <c r="J326" s="1"/>
      <c r="K326" s="1"/>
      <c r="L326" s="1"/>
      <c r="M326" s="1"/>
      <c r="N326" s="1"/>
      <c r="O326" s="1"/>
      <c r="P326" s="1"/>
      <c r="Q326" s="1"/>
    </row>
    <row r="327" spans="2:17" ht="15.75" customHeight="1">
      <c r="B327" s="1"/>
      <c r="C327" s="1"/>
      <c r="D327" s="1"/>
      <c r="E327" s="1"/>
      <c r="F327" s="1"/>
      <c r="G327" s="1"/>
      <c r="H327" s="1"/>
      <c r="I327" s="1"/>
      <c r="J327" s="1"/>
      <c r="K327" s="1"/>
      <c r="L327" s="1"/>
      <c r="M327" s="1"/>
      <c r="N327" s="1"/>
      <c r="O327" s="1"/>
      <c r="P327" s="1"/>
      <c r="Q327" s="1"/>
    </row>
    <row r="328" spans="2:17" ht="15.75" customHeight="1">
      <c r="B328" s="1"/>
      <c r="C328" s="1"/>
      <c r="D328" s="1"/>
      <c r="E328" s="1"/>
      <c r="F328" s="1"/>
      <c r="G328" s="1"/>
      <c r="H328" s="1"/>
      <c r="I328" s="1"/>
      <c r="J328" s="1"/>
      <c r="K328" s="1"/>
      <c r="L328" s="1"/>
      <c r="M328" s="1"/>
      <c r="N328" s="1"/>
      <c r="O328" s="1"/>
      <c r="P328" s="1"/>
      <c r="Q328" s="1"/>
    </row>
    <row r="329" spans="2:17" ht="15.75" customHeight="1">
      <c r="B329" s="1"/>
      <c r="C329" s="1"/>
      <c r="D329" s="1"/>
      <c r="E329" s="1"/>
      <c r="F329" s="1"/>
      <c r="G329" s="1"/>
      <c r="H329" s="1"/>
      <c r="I329" s="1"/>
      <c r="J329" s="1"/>
      <c r="K329" s="1"/>
      <c r="L329" s="1"/>
      <c r="M329" s="1"/>
      <c r="N329" s="1"/>
      <c r="O329" s="1"/>
      <c r="P329" s="1"/>
      <c r="Q329" s="1"/>
    </row>
    <row r="330" spans="2:17" ht="15.75" customHeight="1">
      <c r="B330" s="1"/>
      <c r="C330" s="1"/>
      <c r="D330" s="1"/>
      <c r="E330" s="1"/>
      <c r="F330" s="1"/>
      <c r="G330" s="1"/>
      <c r="H330" s="1"/>
      <c r="I330" s="1"/>
      <c r="J330" s="1"/>
      <c r="K330" s="1"/>
      <c r="L330" s="1"/>
      <c r="M330" s="1"/>
      <c r="N330" s="1"/>
      <c r="O330" s="1"/>
      <c r="P330" s="1"/>
      <c r="Q330" s="1"/>
    </row>
    <row r="331" spans="2:17" ht="15.75" customHeight="1">
      <c r="B331" s="1"/>
      <c r="C331" s="1"/>
      <c r="D331" s="1"/>
      <c r="E331" s="1"/>
      <c r="F331" s="1"/>
      <c r="G331" s="1"/>
      <c r="H331" s="1"/>
      <c r="I331" s="1"/>
      <c r="J331" s="1"/>
      <c r="K331" s="1"/>
      <c r="L331" s="1"/>
      <c r="M331" s="1"/>
      <c r="N331" s="1"/>
      <c r="O331" s="1"/>
      <c r="P331" s="1"/>
      <c r="Q331" s="1"/>
    </row>
    <row r="332" spans="2:17" ht="15.75" customHeight="1">
      <c r="B332" s="1"/>
      <c r="C332" s="1"/>
      <c r="D332" s="1"/>
      <c r="E332" s="1"/>
      <c r="F332" s="1"/>
      <c r="G332" s="1"/>
      <c r="H332" s="1"/>
      <c r="I332" s="1"/>
      <c r="J332" s="1"/>
      <c r="K332" s="1"/>
      <c r="L332" s="1"/>
      <c r="M332" s="1"/>
      <c r="N332" s="1"/>
      <c r="O332" s="1"/>
      <c r="P332" s="1"/>
      <c r="Q332" s="1"/>
    </row>
    <row r="333" spans="2:17" ht="15.75" customHeight="1">
      <c r="B333" s="1"/>
      <c r="C333" s="1"/>
      <c r="D333" s="1"/>
      <c r="E333" s="1"/>
      <c r="F333" s="1"/>
      <c r="G333" s="1"/>
      <c r="H333" s="1"/>
      <c r="I333" s="1"/>
      <c r="J333" s="1"/>
      <c r="K333" s="1"/>
      <c r="L333" s="1"/>
      <c r="M333" s="1"/>
      <c r="N333" s="1"/>
      <c r="O333" s="1"/>
      <c r="P333" s="1"/>
      <c r="Q333" s="1"/>
    </row>
    <row r="334" spans="2:17" ht="15.75" customHeight="1">
      <c r="B334" s="1"/>
      <c r="C334" s="1"/>
      <c r="D334" s="1"/>
      <c r="E334" s="1"/>
      <c r="F334" s="1"/>
      <c r="G334" s="1"/>
      <c r="H334" s="1"/>
      <c r="I334" s="1"/>
      <c r="J334" s="1"/>
      <c r="K334" s="1"/>
      <c r="L334" s="1"/>
      <c r="M334" s="1"/>
      <c r="N334" s="1"/>
      <c r="O334" s="1"/>
      <c r="P334" s="1"/>
      <c r="Q334" s="1"/>
    </row>
    <row r="335" spans="2:17" ht="15.75" customHeight="1">
      <c r="B335" s="1"/>
      <c r="C335" s="1"/>
      <c r="D335" s="1"/>
      <c r="E335" s="1"/>
      <c r="F335" s="1"/>
      <c r="G335" s="1"/>
      <c r="H335" s="1"/>
      <c r="I335" s="1"/>
      <c r="J335" s="1"/>
      <c r="K335" s="1"/>
      <c r="L335" s="1"/>
      <c r="M335" s="1"/>
      <c r="N335" s="1"/>
      <c r="O335" s="1"/>
      <c r="P335" s="1"/>
      <c r="Q335" s="1"/>
    </row>
    <row r="336" spans="2:17" ht="15.75" customHeight="1">
      <c r="B336" s="1"/>
      <c r="C336" s="1"/>
      <c r="D336" s="1"/>
      <c r="E336" s="1"/>
      <c r="F336" s="1"/>
      <c r="G336" s="1"/>
      <c r="H336" s="1"/>
      <c r="I336" s="1"/>
      <c r="J336" s="1"/>
      <c r="K336" s="1"/>
      <c r="L336" s="1"/>
      <c r="M336" s="1"/>
      <c r="N336" s="1"/>
      <c r="O336" s="1"/>
      <c r="P336" s="1"/>
      <c r="Q336" s="1"/>
    </row>
    <row r="337" spans="2:17" ht="15.75" customHeight="1">
      <c r="B337" s="1"/>
      <c r="C337" s="1"/>
      <c r="D337" s="1"/>
      <c r="E337" s="1"/>
      <c r="F337" s="1"/>
      <c r="G337" s="1"/>
      <c r="H337" s="1"/>
      <c r="I337" s="1"/>
      <c r="J337" s="1"/>
      <c r="K337" s="1"/>
      <c r="L337" s="1"/>
      <c r="M337" s="1"/>
      <c r="N337" s="1"/>
      <c r="O337" s="1"/>
      <c r="P337" s="1"/>
      <c r="Q337" s="1"/>
    </row>
    <row r="338" spans="2:17" ht="15.75" customHeight="1">
      <c r="B338" s="1"/>
      <c r="C338" s="1"/>
      <c r="D338" s="1"/>
      <c r="E338" s="1"/>
      <c r="F338" s="1"/>
      <c r="G338" s="1"/>
      <c r="H338" s="1"/>
      <c r="I338" s="1"/>
      <c r="J338" s="1"/>
      <c r="K338" s="1"/>
      <c r="L338" s="1"/>
      <c r="M338" s="1"/>
      <c r="N338" s="1"/>
      <c r="O338" s="1"/>
      <c r="P338" s="1"/>
      <c r="Q338" s="1"/>
    </row>
    <row r="339" spans="2:17" ht="15.75" customHeight="1">
      <c r="B339" s="1"/>
      <c r="C339" s="1"/>
      <c r="D339" s="1"/>
      <c r="E339" s="1"/>
      <c r="F339" s="1"/>
      <c r="G339" s="1"/>
      <c r="H339" s="1"/>
      <c r="I339" s="1"/>
      <c r="J339" s="1"/>
      <c r="K339" s="1"/>
      <c r="L339" s="1"/>
      <c r="M339" s="1"/>
      <c r="N339" s="1"/>
      <c r="O339" s="1"/>
      <c r="P339" s="1"/>
      <c r="Q339" s="1"/>
    </row>
    <row r="340" spans="2:17" ht="15.75" customHeight="1">
      <c r="B340" s="1"/>
      <c r="C340" s="1"/>
      <c r="D340" s="1"/>
      <c r="E340" s="1"/>
      <c r="F340" s="1"/>
      <c r="G340" s="1"/>
      <c r="H340" s="1"/>
      <c r="I340" s="1"/>
      <c r="J340" s="1"/>
      <c r="K340" s="1"/>
      <c r="L340" s="1"/>
      <c r="M340" s="1"/>
      <c r="N340" s="1"/>
      <c r="O340" s="1"/>
      <c r="P340" s="1"/>
      <c r="Q340" s="1"/>
    </row>
    <row r="341" spans="2:17" ht="15.75" customHeight="1">
      <c r="B341" s="1"/>
      <c r="C341" s="1"/>
      <c r="D341" s="1"/>
      <c r="E341" s="1"/>
      <c r="F341" s="1"/>
      <c r="G341" s="1"/>
      <c r="H341" s="1"/>
      <c r="I341" s="1"/>
      <c r="J341" s="1"/>
      <c r="K341" s="1"/>
      <c r="L341" s="1"/>
      <c r="M341" s="1"/>
      <c r="N341" s="1"/>
      <c r="O341" s="1"/>
      <c r="P341" s="1"/>
      <c r="Q341" s="1"/>
    </row>
    <row r="342" spans="2:17" ht="15.75" customHeight="1">
      <c r="B342" s="1"/>
      <c r="C342" s="1"/>
      <c r="D342" s="1"/>
      <c r="E342" s="1"/>
      <c r="F342" s="1"/>
      <c r="G342" s="1"/>
      <c r="H342" s="1"/>
      <c r="I342" s="1"/>
      <c r="J342" s="1"/>
      <c r="K342" s="1"/>
      <c r="L342" s="1"/>
      <c r="M342" s="1"/>
      <c r="N342" s="1"/>
      <c r="O342" s="1"/>
      <c r="P342" s="1"/>
      <c r="Q342" s="1"/>
    </row>
    <row r="343" spans="2:17" ht="15.75" customHeight="1">
      <c r="B343" s="1"/>
      <c r="C343" s="1"/>
      <c r="D343" s="1"/>
      <c r="E343" s="1"/>
      <c r="F343" s="1"/>
      <c r="G343" s="1"/>
      <c r="H343" s="1"/>
      <c r="I343" s="1"/>
      <c r="J343" s="1"/>
      <c r="K343" s="1"/>
      <c r="L343" s="1"/>
      <c r="M343" s="1"/>
      <c r="N343" s="1"/>
      <c r="O343" s="1"/>
      <c r="P343" s="1"/>
      <c r="Q343" s="1"/>
    </row>
    <row r="344" spans="2:17" ht="15.75" customHeight="1">
      <c r="B344" s="1"/>
      <c r="C344" s="1"/>
      <c r="D344" s="1"/>
      <c r="E344" s="1"/>
      <c r="F344" s="1"/>
      <c r="G344" s="1"/>
      <c r="H344" s="1"/>
      <c r="I344" s="1"/>
      <c r="J344" s="1"/>
      <c r="K344" s="1"/>
      <c r="L344" s="1"/>
      <c r="M344" s="1"/>
      <c r="N344" s="1"/>
      <c r="O344" s="1"/>
      <c r="P344" s="1"/>
      <c r="Q344" s="1"/>
    </row>
    <row r="345" spans="2:17" ht="15.75" customHeight="1">
      <c r="B345" s="1"/>
      <c r="C345" s="1"/>
      <c r="D345" s="1"/>
      <c r="E345" s="1"/>
      <c r="F345" s="1"/>
      <c r="G345" s="1"/>
      <c r="H345" s="1"/>
      <c r="I345" s="1"/>
      <c r="J345" s="1"/>
      <c r="K345" s="1"/>
      <c r="L345" s="1"/>
      <c r="M345" s="1"/>
      <c r="N345" s="1"/>
      <c r="O345" s="1"/>
      <c r="P345" s="1"/>
      <c r="Q345" s="1"/>
    </row>
    <row r="346" spans="2:17" ht="15.75" customHeight="1">
      <c r="B346" s="1"/>
      <c r="C346" s="1"/>
      <c r="D346" s="1"/>
      <c r="E346" s="1"/>
      <c r="F346" s="1"/>
      <c r="G346" s="1"/>
      <c r="H346" s="1"/>
      <c r="I346" s="1"/>
      <c r="J346" s="1"/>
      <c r="K346" s="1"/>
      <c r="L346" s="1"/>
      <c r="M346" s="1"/>
      <c r="N346" s="1"/>
      <c r="O346" s="1"/>
      <c r="P346" s="1"/>
      <c r="Q346" s="1"/>
    </row>
    <row r="347" spans="2:17" ht="15.75" customHeight="1">
      <c r="B347" s="1"/>
      <c r="C347" s="1"/>
      <c r="D347" s="1"/>
      <c r="E347" s="1"/>
      <c r="F347" s="1"/>
      <c r="G347" s="1"/>
      <c r="H347" s="1"/>
      <c r="I347" s="1"/>
      <c r="J347" s="1"/>
      <c r="K347" s="1"/>
      <c r="L347" s="1"/>
      <c r="M347" s="1"/>
      <c r="N347" s="1"/>
      <c r="O347" s="1"/>
      <c r="P347" s="1"/>
      <c r="Q347" s="1"/>
    </row>
    <row r="348" spans="2:17" ht="15.75" customHeight="1">
      <c r="B348" s="1"/>
      <c r="C348" s="1"/>
      <c r="D348" s="1"/>
      <c r="E348" s="1"/>
      <c r="F348" s="1"/>
      <c r="G348" s="1"/>
      <c r="H348" s="1"/>
      <c r="I348" s="1"/>
      <c r="J348" s="1"/>
      <c r="K348" s="1"/>
      <c r="L348" s="1"/>
      <c r="M348" s="1"/>
      <c r="N348" s="1"/>
      <c r="O348" s="1"/>
      <c r="P348" s="1"/>
      <c r="Q348" s="1"/>
    </row>
    <row r="349" spans="2:17" ht="15.75" customHeight="1">
      <c r="B349" s="1"/>
      <c r="C349" s="1"/>
      <c r="D349" s="1"/>
      <c r="E349" s="1"/>
      <c r="F349" s="1"/>
      <c r="G349" s="1"/>
      <c r="H349" s="1"/>
      <c r="I349" s="1"/>
      <c r="J349" s="1"/>
      <c r="K349" s="1"/>
      <c r="L349" s="1"/>
      <c r="M349" s="1"/>
      <c r="N349" s="1"/>
      <c r="O349" s="1"/>
      <c r="P349" s="1"/>
      <c r="Q349" s="1"/>
    </row>
    <row r="350" spans="2:17" ht="15.75" customHeight="1">
      <c r="B350" s="1"/>
      <c r="C350" s="1"/>
      <c r="D350" s="1"/>
      <c r="E350" s="1"/>
      <c r="F350" s="1"/>
      <c r="G350" s="1"/>
      <c r="H350" s="1"/>
      <c r="I350" s="1"/>
      <c r="J350" s="1"/>
      <c r="K350" s="1"/>
      <c r="L350" s="1"/>
      <c r="M350" s="1"/>
      <c r="N350" s="1"/>
      <c r="O350" s="1"/>
      <c r="P350" s="1"/>
      <c r="Q350" s="1"/>
    </row>
    <row r="351" spans="2:17" ht="15.75" customHeight="1">
      <c r="B351" s="1"/>
      <c r="C351" s="1"/>
      <c r="D351" s="1"/>
      <c r="E351" s="1"/>
      <c r="F351" s="1"/>
      <c r="G351" s="1"/>
      <c r="H351" s="1"/>
      <c r="I351" s="1"/>
      <c r="J351" s="1"/>
      <c r="K351" s="1"/>
      <c r="L351" s="1"/>
      <c r="M351" s="1"/>
      <c r="N351" s="1"/>
      <c r="O351" s="1"/>
      <c r="P351" s="1"/>
      <c r="Q351" s="1"/>
    </row>
    <row r="352" spans="2:17" ht="15.75" customHeight="1">
      <c r="B352" s="1"/>
      <c r="C352" s="1"/>
      <c r="D352" s="1"/>
      <c r="E352" s="1"/>
      <c r="F352" s="1"/>
      <c r="G352" s="1"/>
      <c r="H352" s="1"/>
      <c r="I352" s="1"/>
      <c r="J352" s="1"/>
      <c r="K352" s="1"/>
      <c r="L352" s="1"/>
      <c r="M352" s="1"/>
      <c r="N352" s="1"/>
      <c r="O352" s="1"/>
      <c r="P352" s="1"/>
      <c r="Q352" s="1"/>
    </row>
    <row r="353" spans="2:17" ht="15.75" customHeight="1">
      <c r="B353" s="1"/>
      <c r="C353" s="1"/>
      <c r="D353" s="1"/>
      <c r="E353" s="1"/>
      <c r="F353" s="1"/>
      <c r="G353" s="1"/>
      <c r="H353" s="1"/>
      <c r="I353" s="1"/>
      <c r="J353" s="1"/>
      <c r="K353" s="1"/>
      <c r="L353" s="1"/>
      <c r="M353" s="1"/>
      <c r="N353" s="1"/>
      <c r="O353" s="1"/>
      <c r="P353" s="1"/>
      <c r="Q353" s="1"/>
    </row>
    <row r="354" spans="2:17" ht="15.75" customHeight="1">
      <c r="B354" s="1"/>
      <c r="C354" s="1"/>
      <c r="D354" s="1"/>
      <c r="E354" s="1"/>
      <c r="F354" s="1"/>
      <c r="G354" s="1"/>
      <c r="H354" s="1"/>
      <c r="I354" s="1"/>
      <c r="J354" s="1"/>
      <c r="K354" s="1"/>
      <c r="L354" s="1"/>
      <c r="M354" s="1"/>
      <c r="N354" s="1"/>
      <c r="O354" s="1"/>
      <c r="P354" s="1"/>
      <c r="Q354" s="1"/>
    </row>
    <row r="355" spans="2:17" ht="15.75" customHeight="1">
      <c r="B355" s="1"/>
      <c r="C355" s="1"/>
      <c r="D355" s="1"/>
      <c r="E355" s="1"/>
      <c r="F355" s="1"/>
      <c r="G355" s="1"/>
      <c r="H355" s="1"/>
      <c r="I355" s="1"/>
      <c r="J355" s="1"/>
      <c r="K355" s="1"/>
      <c r="L355" s="1"/>
      <c r="M355" s="1"/>
      <c r="N355" s="1"/>
      <c r="O355" s="1"/>
      <c r="P355" s="1"/>
      <c r="Q355" s="1"/>
    </row>
    <row r="356" spans="2:17" ht="15.75" customHeight="1">
      <c r="B356" s="1"/>
      <c r="C356" s="1"/>
      <c r="D356" s="1"/>
      <c r="E356" s="1"/>
      <c r="F356" s="1"/>
      <c r="G356" s="1"/>
      <c r="H356" s="1"/>
      <c r="I356" s="1"/>
      <c r="J356" s="1"/>
      <c r="K356" s="1"/>
      <c r="L356" s="1"/>
      <c r="M356" s="1"/>
      <c r="N356" s="1"/>
      <c r="O356" s="1"/>
      <c r="P356" s="1"/>
      <c r="Q356" s="1"/>
    </row>
    <row r="357" spans="2:17" ht="15.75" customHeight="1">
      <c r="B357" s="1"/>
      <c r="C357" s="1"/>
      <c r="D357" s="1"/>
      <c r="E357" s="1"/>
      <c r="F357" s="1"/>
      <c r="G357" s="1"/>
      <c r="H357" s="1"/>
      <c r="I357" s="1"/>
      <c r="J357" s="1"/>
      <c r="K357" s="1"/>
      <c r="L357" s="1"/>
      <c r="M357" s="1"/>
      <c r="N357" s="1"/>
      <c r="O357" s="1"/>
      <c r="P357" s="1"/>
      <c r="Q357" s="1"/>
    </row>
    <row r="358" spans="2:17" ht="15.75" customHeight="1">
      <c r="B358" s="1"/>
      <c r="C358" s="1"/>
      <c r="D358" s="1"/>
      <c r="E358" s="1"/>
      <c r="F358" s="1"/>
      <c r="G358" s="1"/>
      <c r="H358" s="1"/>
      <c r="I358" s="1"/>
      <c r="J358" s="1"/>
      <c r="K358" s="1"/>
      <c r="L358" s="1"/>
      <c r="M358" s="1"/>
      <c r="N358" s="1"/>
      <c r="O358" s="1"/>
      <c r="P358" s="1"/>
      <c r="Q358" s="1"/>
    </row>
    <row r="359" spans="2:17" ht="15.75" customHeight="1">
      <c r="B359" s="1"/>
      <c r="C359" s="1"/>
      <c r="D359" s="1"/>
      <c r="E359" s="1"/>
      <c r="F359" s="1"/>
      <c r="G359" s="1"/>
      <c r="H359" s="1"/>
      <c r="I359" s="1"/>
      <c r="J359" s="1"/>
      <c r="K359" s="1"/>
      <c r="L359" s="1"/>
      <c r="M359" s="1"/>
      <c r="N359" s="1"/>
      <c r="O359" s="1"/>
      <c r="P359" s="1"/>
      <c r="Q359" s="1"/>
    </row>
    <row r="360" spans="2:17" ht="15.75" customHeight="1">
      <c r="B360" s="1"/>
      <c r="C360" s="1"/>
      <c r="D360" s="1"/>
      <c r="E360" s="1"/>
      <c r="F360" s="1"/>
      <c r="G360" s="1"/>
      <c r="H360" s="1"/>
      <c r="I360" s="1"/>
      <c r="J360" s="1"/>
      <c r="K360" s="1"/>
      <c r="L360" s="1"/>
      <c r="M360" s="1"/>
      <c r="N360" s="1"/>
      <c r="O360" s="1"/>
      <c r="P360" s="1"/>
      <c r="Q360" s="1"/>
    </row>
    <row r="361" spans="2:17" ht="15.75" customHeight="1">
      <c r="B361" s="1"/>
      <c r="C361" s="1"/>
      <c r="D361" s="1"/>
      <c r="E361" s="1"/>
      <c r="F361" s="1"/>
      <c r="G361" s="1"/>
      <c r="H361" s="1"/>
      <c r="I361" s="1"/>
      <c r="J361" s="1"/>
      <c r="K361" s="1"/>
      <c r="L361" s="1"/>
      <c r="M361" s="1"/>
      <c r="N361" s="1"/>
      <c r="O361" s="1"/>
      <c r="P361" s="1"/>
      <c r="Q361" s="1"/>
    </row>
    <row r="362" spans="2:17" ht="15.75" customHeight="1">
      <c r="B362" s="1"/>
      <c r="C362" s="1"/>
      <c r="D362" s="1"/>
      <c r="E362" s="1"/>
      <c r="F362" s="1"/>
      <c r="G362" s="1"/>
      <c r="H362" s="1"/>
      <c r="I362" s="1"/>
      <c r="J362" s="1"/>
      <c r="K362" s="1"/>
      <c r="L362" s="1"/>
      <c r="M362" s="1"/>
      <c r="N362" s="1"/>
      <c r="O362" s="1"/>
      <c r="P362" s="1"/>
      <c r="Q362" s="1"/>
    </row>
    <row r="363" spans="2:17" ht="15.75" customHeight="1">
      <c r="B363" s="1"/>
      <c r="C363" s="1"/>
      <c r="D363" s="1"/>
      <c r="E363" s="1"/>
      <c r="F363" s="1"/>
      <c r="G363" s="1"/>
      <c r="H363" s="1"/>
      <c r="I363" s="1"/>
      <c r="J363" s="1"/>
      <c r="K363" s="1"/>
      <c r="L363" s="1"/>
      <c r="M363" s="1"/>
      <c r="N363" s="1"/>
      <c r="O363" s="1"/>
      <c r="P363" s="1"/>
      <c r="Q363" s="1"/>
    </row>
    <row r="364" spans="2:17" ht="15.75" customHeight="1">
      <c r="B364" s="1"/>
      <c r="C364" s="1"/>
      <c r="D364" s="1"/>
      <c r="E364" s="1"/>
      <c r="F364" s="1"/>
      <c r="G364" s="1"/>
      <c r="H364" s="1"/>
      <c r="I364" s="1"/>
      <c r="J364" s="1"/>
      <c r="K364" s="1"/>
      <c r="L364" s="1"/>
      <c r="M364" s="1"/>
      <c r="N364" s="1"/>
      <c r="O364" s="1"/>
      <c r="P364" s="1"/>
      <c r="Q364" s="1"/>
    </row>
    <row r="365" spans="2:17" ht="15.75" customHeight="1">
      <c r="B365" s="1"/>
      <c r="C365" s="1"/>
      <c r="D365" s="1"/>
      <c r="E365" s="1"/>
      <c r="F365" s="1"/>
      <c r="G365" s="1"/>
      <c r="H365" s="1"/>
      <c r="I365" s="1"/>
      <c r="J365" s="1"/>
      <c r="K365" s="1"/>
      <c r="L365" s="1"/>
      <c r="M365" s="1"/>
      <c r="N365" s="1"/>
      <c r="O365" s="1"/>
      <c r="P365" s="1"/>
      <c r="Q365" s="1"/>
    </row>
    <row r="366" spans="2:17" ht="15.75" customHeight="1">
      <c r="B366" s="1"/>
      <c r="C366" s="1"/>
      <c r="D366" s="1"/>
      <c r="E366" s="1"/>
      <c r="F366" s="1"/>
      <c r="G366" s="1"/>
      <c r="H366" s="1"/>
      <c r="I366" s="1"/>
      <c r="J366" s="1"/>
      <c r="K366" s="1"/>
      <c r="L366" s="1"/>
      <c r="M366" s="1"/>
      <c r="N366" s="1"/>
      <c r="O366" s="1"/>
      <c r="P366" s="1"/>
      <c r="Q366" s="1"/>
    </row>
    <row r="367" spans="2:17" ht="15.75" customHeight="1">
      <c r="B367" s="1"/>
      <c r="C367" s="1"/>
      <c r="D367" s="1"/>
      <c r="E367" s="1"/>
      <c r="F367" s="1"/>
      <c r="G367" s="1"/>
      <c r="H367" s="1"/>
      <c r="I367" s="1"/>
      <c r="J367" s="1"/>
      <c r="K367" s="1"/>
      <c r="L367" s="1"/>
      <c r="M367" s="1"/>
      <c r="N367" s="1"/>
      <c r="O367" s="1"/>
      <c r="P367" s="1"/>
      <c r="Q367" s="1"/>
    </row>
    <row r="368" spans="2:17" ht="15.75" customHeight="1">
      <c r="B368" s="1"/>
      <c r="C368" s="1"/>
      <c r="D368" s="1"/>
      <c r="E368" s="1"/>
      <c r="F368" s="1"/>
      <c r="G368" s="1"/>
      <c r="H368" s="1"/>
      <c r="I368" s="1"/>
      <c r="J368" s="1"/>
      <c r="K368" s="1"/>
      <c r="L368" s="1"/>
      <c r="M368" s="1"/>
      <c r="N368" s="1"/>
      <c r="O368" s="1"/>
      <c r="P368" s="1"/>
      <c r="Q368" s="1"/>
    </row>
    <row r="369" spans="2:17" ht="15.75" customHeight="1">
      <c r="B369" s="1"/>
      <c r="C369" s="1"/>
      <c r="D369" s="1"/>
      <c r="E369" s="1"/>
      <c r="F369" s="1"/>
      <c r="G369" s="1"/>
      <c r="H369" s="1"/>
      <c r="I369" s="1"/>
      <c r="J369" s="1"/>
      <c r="K369" s="1"/>
      <c r="L369" s="1"/>
      <c r="M369" s="1"/>
      <c r="N369" s="1"/>
      <c r="O369" s="1"/>
      <c r="P369" s="1"/>
      <c r="Q369" s="1"/>
    </row>
    <row r="370" spans="2:17" ht="15.75" customHeight="1">
      <c r="B370" s="1"/>
      <c r="C370" s="1"/>
      <c r="D370" s="1"/>
      <c r="E370" s="1"/>
      <c r="F370" s="1"/>
      <c r="G370" s="1"/>
      <c r="H370" s="1"/>
      <c r="I370" s="1"/>
      <c r="J370" s="1"/>
      <c r="K370" s="1"/>
      <c r="L370" s="1"/>
      <c r="M370" s="1"/>
      <c r="N370" s="1"/>
      <c r="O370" s="1"/>
      <c r="P370" s="1"/>
      <c r="Q370" s="1"/>
    </row>
    <row r="371" spans="2:17" ht="15.75" customHeight="1">
      <c r="B371" s="1"/>
      <c r="C371" s="1"/>
      <c r="D371" s="1"/>
      <c r="E371" s="1"/>
      <c r="F371" s="1"/>
      <c r="G371" s="1"/>
      <c r="H371" s="1"/>
      <c r="I371" s="1"/>
      <c r="J371" s="1"/>
      <c r="K371" s="1"/>
      <c r="L371" s="1"/>
      <c r="M371" s="1"/>
      <c r="N371" s="1"/>
      <c r="O371" s="1"/>
      <c r="P371" s="1"/>
      <c r="Q371" s="1"/>
    </row>
    <row r="372" spans="2:17" ht="15.75" customHeight="1">
      <c r="B372" s="1"/>
      <c r="C372" s="1"/>
      <c r="D372" s="1"/>
      <c r="E372" s="1"/>
      <c r="F372" s="1"/>
      <c r="G372" s="1"/>
      <c r="H372" s="1"/>
      <c r="I372" s="1"/>
      <c r="J372" s="1"/>
      <c r="K372" s="1"/>
      <c r="L372" s="1"/>
      <c r="M372" s="1"/>
      <c r="N372" s="1"/>
      <c r="O372" s="1"/>
      <c r="P372" s="1"/>
      <c r="Q372" s="1"/>
    </row>
    <row r="373" spans="2:17" ht="15.75" customHeight="1">
      <c r="B373" s="1"/>
      <c r="C373" s="1"/>
      <c r="D373" s="1"/>
      <c r="E373" s="1"/>
      <c r="F373" s="1"/>
      <c r="G373" s="1"/>
      <c r="H373" s="1"/>
      <c r="I373" s="1"/>
      <c r="J373" s="1"/>
      <c r="K373" s="1"/>
      <c r="L373" s="1"/>
      <c r="M373" s="1"/>
      <c r="N373" s="1"/>
      <c r="O373" s="1"/>
      <c r="P373" s="1"/>
      <c r="Q373" s="1"/>
    </row>
    <row r="374" spans="2:17" ht="15.75" customHeight="1">
      <c r="B374" s="1"/>
      <c r="C374" s="1"/>
      <c r="D374" s="1"/>
      <c r="E374" s="1"/>
      <c r="F374" s="1"/>
      <c r="G374" s="1"/>
      <c r="H374" s="1"/>
      <c r="I374" s="1"/>
      <c r="J374" s="1"/>
      <c r="K374" s="1"/>
      <c r="L374" s="1"/>
      <c r="M374" s="1"/>
      <c r="N374" s="1"/>
      <c r="O374" s="1"/>
      <c r="P374" s="1"/>
      <c r="Q374" s="1"/>
    </row>
    <row r="375" spans="2:17" ht="15.75" customHeight="1">
      <c r="B375" s="1"/>
      <c r="C375" s="1"/>
      <c r="D375" s="1"/>
      <c r="E375" s="1"/>
      <c r="F375" s="1"/>
      <c r="G375" s="1"/>
      <c r="H375" s="1"/>
      <c r="I375" s="1"/>
      <c r="J375" s="1"/>
      <c r="K375" s="1"/>
      <c r="L375" s="1"/>
      <c r="M375" s="1"/>
      <c r="N375" s="1"/>
      <c r="O375" s="1"/>
      <c r="P375" s="1"/>
      <c r="Q375" s="1"/>
    </row>
    <row r="376" spans="2:17" ht="15.75" customHeight="1">
      <c r="B376" s="1"/>
      <c r="C376" s="1"/>
      <c r="D376" s="1"/>
      <c r="E376" s="1"/>
      <c r="F376" s="1"/>
      <c r="G376" s="1"/>
      <c r="H376" s="1"/>
      <c r="I376" s="1"/>
      <c r="J376" s="1"/>
      <c r="K376" s="1"/>
      <c r="L376" s="1"/>
      <c r="M376" s="1"/>
      <c r="N376" s="1"/>
      <c r="O376" s="1"/>
      <c r="P376" s="1"/>
      <c r="Q376" s="1"/>
    </row>
    <row r="377" spans="2:17" ht="15.75" customHeight="1">
      <c r="B377" s="1"/>
      <c r="C377" s="1"/>
      <c r="D377" s="1"/>
      <c r="E377" s="1"/>
      <c r="F377" s="1"/>
      <c r="G377" s="1"/>
      <c r="H377" s="1"/>
      <c r="I377" s="1"/>
      <c r="J377" s="1"/>
      <c r="K377" s="1"/>
      <c r="L377" s="1"/>
      <c r="M377" s="1"/>
      <c r="N377" s="1"/>
      <c r="O377" s="1"/>
      <c r="P377" s="1"/>
      <c r="Q377" s="1"/>
    </row>
    <row r="378" spans="2:17" ht="15.75" customHeight="1">
      <c r="B378" s="1"/>
      <c r="C378" s="1"/>
      <c r="D378" s="1"/>
      <c r="E378" s="1"/>
      <c r="F378" s="1"/>
      <c r="G378" s="1"/>
      <c r="H378" s="1"/>
      <c r="I378" s="1"/>
      <c r="J378" s="1"/>
      <c r="K378" s="1"/>
      <c r="L378" s="1"/>
      <c r="M378" s="1"/>
      <c r="N378" s="1"/>
      <c r="O378" s="1"/>
      <c r="P378" s="1"/>
      <c r="Q378" s="1"/>
    </row>
    <row r="379" spans="2:17" ht="15.75" customHeight="1">
      <c r="B379" s="1"/>
      <c r="C379" s="1"/>
      <c r="D379" s="1"/>
      <c r="E379" s="1"/>
      <c r="F379" s="1"/>
      <c r="G379" s="1"/>
      <c r="H379" s="1"/>
      <c r="I379" s="1"/>
      <c r="J379" s="1"/>
      <c r="K379" s="1"/>
      <c r="L379" s="1"/>
      <c r="M379" s="1"/>
      <c r="N379" s="1"/>
      <c r="O379" s="1"/>
      <c r="P379" s="1"/>
      <c r="Q379" s="1"/>
    </row>
    <row r="380" spans="2:17" ht="15.75" customHeight="1">
      <c r="B380" s="1"/>
      <c r="C380" s="1"/>
      <c r="D380" s="1"/>
      <c r="E380" s="1"/>
      <c r="F380" s="1"/>
      <c r="G380" s="1"/>
      <c r="H380" s="1"/>
      <c r="I380" s="1"/>
      <c r="J380" s="1"/>
      <c r="K380" s="1"/>
      <c r="L380" s="1"/>
      <c r="M380" s="1"/>
      <c r="N380" s="1"/>
      <c r="O380" s="1"/>
      <c r="P380" s="1"/>
      <c r="Q380" s="1"/>
    </row>
    <row r="381" spans="2:17" ht="15.75" customHeight="1">
      <c r="B381" s="1"/>
      <c r="C381" s="1"/>
      <c r="D381" s="1"/>
      <c r="E381" s="1"/>
      <c r="F381" s="1"/>
      <c r="G381" s="1"/>
      <c r="H381" s="1"/>
      <c r="I381" s="1"/>
      <c r="J381" s="1"/>
      <c r="K381" s="1"/>
      <c r="L381" s="1"/>
      <c r="M381" s="1"/>
      <c r="N381" s="1"/>
      <c r="O381" s="1"/>
      <c r="P381" s="1"/>
      <c r="Q381" s="1"/>
    </row>
    <row r="382" spans="2:17" ht="15.75" customHeight="1">
      <c r="B382" s="1"/>
      <c r="C382" s="1"/>
      <c r="D382" s="1"/>
      <c r="E382" s="1"/>
      <c r="F382" s="1"/>
      <c r="G382" s="1"/>
      <c r="H382" s="1"/>
      <c r="I382" s="1"/>
      <c r="J382" s="1"/>
      <c r="K382" s="1"/>
      <c r="L382" s="1"/>
      <c r="M382" s="1"/>
      <c r="N382" s="1"/>
      <c r="O382" s="1"/>
      <c r="P382" s="1"/>
      <c r="Q382" s="1"/>
    </row>
    <row r="383" spans="2:17" ht="15.75" customHeight="1">
      <c r="B383" s="1"/>
      <c r="C383" s="1"/>
      <c r="D383" s="1"/>
      <c r="E383" s="1"/>
      <c r="F383" s="1"/>
      <c r="G383" s="1"/>
      <c r="H383" s="1"/>
      <c r="I383" s="1"/>
      <c r="J383" s="1"/>
      <c r="K383" s="1"/>
      <c r="L383" s="1"/>
      <c r="M383" s="1"/>
      <c r="N383" s="1"/>
      <c r="O383" s="1"/>
      <c r="P383" s="1"/>
      <c r="Q383" s="1"/>
    </row>
    <row r="384" spans="2:17" ht="15.75" customHeight="1">
      <c r="B384" s="1"/>
      <c r="C384" s="1"/>
      <c r="D384" s="1"/>
      <c r="E384" s="1"/>
      <c r="F384" s="1"/>
      <c r="G384" s="1"/>
      <c r="H384" s="1"/>
      <c r="I384" s="1"/>
      <c r="J384" s="1"/>
      <c r="K384" s="1"/>
      <c r="L384" s="1"/>
      <c r="M384" s="1"/>
      <c r="N384" s="1"/>
      <c r="O384" s="1"/>
      <c r="P384" s="1"/>
      <c r="Q384" s="1"/>
    </row>
    <row r="385" spans="2:17" ht="15.75" customHeight="1">
      <c r="B385" s="1"/>
      <c r="C385" s="1"/>
      <c r="D385" s="1"/>
      <c r="E385" s="1"/>
      <c r="F385" s="1"/>
      <c r="G385" s="1"/>
      <c r="H385" s="1"/>
      <c r="I385" s="1"/>
      <c r="J385" s="1"/>
      <c r="K385" s="1"/>
      <c r="L385" s="1"/>
      <c r="M385" s="1"/>
      <c r="N385" s="1"/>
      <c r="O385" s="1"/>
      <c r="P385" s="1"/>
      <c r="Q385" s="1"/>
    </row>
    <row r="386" spans="2:17" ht="15.75" customHeight="1">
      <c r="B386" s="1"/>
      <c r="C386" s="1"/>
      <c r="D386" s="1"/>
      <c r="E386" s="1"/>
      <c r="F386" s="1"/>
      <c r="G386" s="1"/>
      <c r="H386" s="1"/>
      <c r="I386" s="1"/>
      <c r="J386" s="1"/>
      <c r="K386" s="1"/>
      <c r="L386" s="1"/>
      <c r="M386" s="1"/>
      <c r="N386" s="1"/>
      <c r="O386" s="1"/>
      <c r="P386" s="1"/>
      <c r="Q386" s="1"/>
    </row>
    <row r="387" spans="2:17" ht="15.75" customHeight="1">
      <c r="B387" s="1"/>
      <c r="C387" s="1"/>
      <c r="D387" s="1"/>
      <c r="E387" s="1"/>
      <c r="F387" s="1"/>
      <c r="G387" s="1"/>
      <c r="H387" s="1"/>
      <c r="I387" s="1"/>
      <c r="J387" s="1"/>
      <c r="K387" s="1"/>
      <c r="L387" s="1"/>
      <c r="M387" s="1"/>
      <c r="N387" s="1"/>
      <c r="O387" s="1"/>
      <c r="P387" s="1"/>
      <c r="Q387" s="1"/>
    </row>
    <row r="388" spans="2:17" ht="15.75" customHeight="1">
      <c r="B388" s="1"/>
      <c r="C388" s="1"/>
      <c r="D388" s="1"/>
      <c r="E388" s="1"/>
      <c r="F388" s="1"/>
      <c r="G388" s="1"/>
      <c r="H388" s="1"/>
      <c r="I388" s="1"/>
      <c r="J388" s="1"/>
      <c r="K388" s="1"/>
      <c r="L388" s="1"/>
      <c r="M388" s="1"/>
      <c r="N388" s="1"/>
      <c r="O388" s="1"/>
      <c r="P388" s="1"/>
      <c r="Q388" s="1"/>
    </row>
    <row r="389" spans="2:17" ht="15.75" customHeight="1">
      <c r="B389" s="1"/>
      <c r="C389" s="1"/>
      <c r="D389" s="1"/>
      <c r="E389" s="1"/>
      <c r="F389" s="1"/>
      <c r="G389" s="1"/>
      <c r="H389" s="1"/>
      <c r="I389" s="1"/>
      <c r="J389" s="1"/>
      <c r="K389" s="1"/>
      <c r="L389" s="1"/>
      <c r="M389" s="1"/>
      <c r="N389" s="1"/>
      <c r="O389" s="1"/>
      <c r="P389" s="1"/>
      <c r="Q389" s="1"/>
    </row>
    <row r="390" spans="2:17" ht="15.75" customHeight="1">
      <c r="B390" s="1"/>
      <c r="C390" s="1"/>
      <c r="D390" s="1"/>
      <c r="E390" s="1"/>
      <c r="F390" s="1"/>
      <c r="G390" s="1"/>
      <c r="H390" s="1"/>
      <c r="I390" s="1"/>
      <c r="J390" s="1"/>
      <c r="K390" s="1"/>
      <c r="L390" s="1"/>
      <c r="M390" s="1"/>
      <c r="N390" s="1"/>
      <c r="O390" s="1"/>
      <c r="P390" s="1"/>
      <c r="Q390" s="1"/>
    </row>
    <row r="391" spans="2:17" ht="15.75" customHeight="1">
      <c r="B391" s="1"/>
      <c r="C391" s="1"/>
      <c r="D391" s="1"/>
      <c r="E391" s="1"/>
      <c r="F391" s="1"/>
      <c r="G391" s="1"/>
      <c r="H391" s="1"/>
      <c r="I391" s="1"/>
      <c r="J391" s="1"/>
      <c r="K391" s="1"/>
      <c r="L391" s="1"/>
      <c r="M391" s="1"/>
      <c r="N391" s="1"/>
      <c r="O391" s="1"/>
      <c r="P391" s="1"/>
      <c r="Q391" s="1"/>
    </row>
    <row r="392" spans="2:17" ht="15.75" customHeight="1">
      <c r="B392" s="1"/>
      <c r="C392" s="1"/>
      <c r="D392" s="1"/>
      <c r="E392" s="1"/>
      <c r="F392" s="1"/>
      <c r="G392" s="1"/>
      <c r="H392" s="1"/>
      <c r="I392" s="1"/>
      <c r="J392" s="1"/>
      <c r="K392" s="1"/>
      <c r="L392" s="1"/>
      <c r="M392" s="1"/>
      <c r="N392" s="1"/>
      <c r="O392" s="1"/>
      <c r="P392" s="1"/>
      <c r="Q392" s="1"/>
    </row>
    <row r="393" spans="2:17" ht="15.75" customHeight="1">
      <c r="B393" s="1"/>
      <c r="C393" s="1"/>
      <c r="D393" s="1"/>
      <c r="E393" s="1"/>
      <c r="F393" s="1"/>
      <c r="G393" s="1"/>
      <c r="H393" s="1"/>
      <c r="I393" s="1"/>
      <c r="J393" s="1"/>
      <c r="K393" s="1"/>
      <c r="L393" s="1"/>
      <c r="M393" s="1"/>
      <c r="N393" s="1"/>
      <c r="O393" s="1"/>
      <c r="P393" s="1"/>
      <c r="Q393" s="1"/>
    </row>
    <row r="394" spans="2:17" ht="15.75" customHeight="1">
      <c r="B394" s="1"/>
      <c r="C394" s="1"/>
      <c r="D394" s="1"/>
      <c r="E394" s="1"/>
      <c r="F394" s="1"/>
      <c r="G394" s="1"/>
      <c r="H394" s="1"/>
      <c r="I394" s="1"/>
      <c r="J394" s="1"/>
      <c r="K394" s="1"/>
      <c r="L394" s="1"/>
      <c r="M394" s="1"/>
      <c r="N394" s="1"/>
      <c r="O394" s="1"/>
      <c r="P394" s="1"/>
      <c r="Q394" s="1"/>
    </row>
    <row r="395" spans="2:17" ht="15.75" customHeight="1">
      <c r="B395" s="1"/>
      <c r="C395" s="1"/>
      <c r="D395" s="1"/>
      <c r="E395" s="1"/>
      <c r="F395" s="1"/>
      <c r="G395" s="1"/>
      <c r="H395" s="1"/>
      <c r="I395" s="1"/>
      <c r="J395" s="1"/>
      <c r="K395" s="1"/>
      <c r="L395" s="1"/>
      <c r="M395" s="1"/>
      <c r="N395" s="1"/>
      <c r="O395" s="1"/>
      <c r="P395" s="1"/>
      <c r="Q395" s="1"/>
    </row>
    <row r="396" spans="2:17" ht="15.75" customHeight="1">
      <c r="B396" s="1"/>
      <c r="C396" s="1"/>
      <c r="D396" s="1"/>
      <c r="E396" s="1"/>
      <c r="F396" s="1"/>
      <c r="G396" s="1"/>
      <c r="H396" s="1"/>
      <c r="I396" s="1"/>
      <c r="J396" s="1"/>
      <c r="K396" s="1"/>
      <c r="L396" s="1"/>
      <c r="M396" s="1"/>
      <c r="N396" s="1"/>
      <c r="O396" s="1"/>
      <c r="P396" s="1"/>
      <c r="Q396" s="1"/>
    </row>
    <row r="397" spans="2:17" ht="15.75" customHeight="1">
      <c r="B397" s="1"/>
      <c r="C397" s="1"/>
      <c r="D397" s="1"/>
      <c r="E397" s="1"/>
      <c r="F397" s="1"/>
      <c r="G397" s="1"/>
      <c r="H397" s="1"/>
      <c r="I397" s="1"/>
      <c r="J397" s="1"/>
      <c r="K397" s="1"/>
      <c r="L397" s="1"/>
      <c r="M397" s="1"/>
      <c r="N397" s="1"/>
      <c r="O397" s="1"/>
      <c r="P397" s="1"/>
      <c r="Q397" s="1"/>
    </row>
    <row r="398" spans="2:17" ht="15.75" customHeight="1">
      <c r="B398" s="1"/>
      <c r="C398" s="1"/>
      <c r="D398" s="1"/>
      <c r="E398" s="1"/>
      <c r="F398" s="1"/>
      <c r="G398" s="1"/>
      <c r="H398" s="1"/>
      <c r="I398" s="1"/>
      <c r="J398" s="1"/>
      <c r="K398" s="1"/>
      <c r="L398" s="1"/>
      <c r="M398" s="1"/>
      <c r="N398" s="1"/>
      <c r="O398" s="1"/>
      <c r="P398" s="1"/>
      <c r="Q398" s="1"/>
    </row>
    <row r="399" spans="2:17" ht="15.75" customHeight="1">
      <c r="B399" s="1"/>
      <c r="C399" s="1"/>
      <c r="D399" s="1"/>
      <c r="E399" s="1"/>
      <c r="F399" s="1"/>
      <c r="G399" s="1"/>
      <c r="H399" s="1"/>
      <c r="I399" s="1"/>
      <c r="J399" s="1"/>
      <c r="K399" s="1"/>
      <c r="L399" s="1"/>
      <c r="M399" s="1"/>
      <c r="N399" s="1"/>
      <c r="O399" s="1"/>
      <c r="P399" s="1"/>
      <c r="Q399" s="1"/>
    </row>
    <row r="400" spans="2:17" ht="15.75" customHeight="1">
      <c r="B400" s="1"/>
      <c r="C400" s="1"/>
      <c r="D400" s="1"/>
      <c r="E400" s="1"/>
      <c r="F400" s="1"/>
      <c r="G400" s="1"/>
      <c r="H400" s="1"/>
      <c r="I400" s="1"/>
      <c r="J400" s="1"/>
      <c r="K400" s="1"/>
      <c r="L400" s="1"/>
      <c r="M400" s="1"/>
      <c r="N400" s="1"/>
      <c r="O400" s="1"/>
      <c r="P400" s="1"/>
      <c r="Q400" s="1"/>
    </row>
    <row r="401" spans="2:17" ht="15.75" customHeight="1">
      <c r="B401" s="1"/>
      <c r="C401" s="1"/>
      <c r="D401" s="1"/>
      <c r="E401" s="1"/>
      <c r="F401" s="1"/>
      <c r="G401" s="1"/>
      <c r="H401" s="1"/>
      <c r="I401" s="1"/>
      <c r="J401" s="1"/>
      <c r="K401" s="1"/>
      <c r="L401" s="1"/>
      <c r="M401" s="1"/>
      <c r="N401" s="1"/>
      <c r="O401" s="1"/>
      <c r="P401" s="1"/>
      <c r="Q401" s="1"/>
    </row>
    <row r="402" spans="2:17" ht="15.75" customHeight="1">
      <c r="B402" s="1"/>
      <c r="C402" s="1"/>
      <c r="D402" s="1"/>
      <c r="E402" s="1"/>
      <c r="F402" s="1"/>
      <c r="G402" s="1"/>
      <c r="H402" s="1"/>
      <c r="I402" s="1"/>
      <c r="J402" s="1"/>
      <c r="K402" s="1"/>
      <c r="L402" s="1"/>
      <c r="M402" s="1"/>
      <c r="N402" s="1"/>
      <c r="O402" s="1"/>
      <c r="P402" s="1"/>
      <c r="Q402" s="1"/>
    </row>
    <row r="403" spans="2:17" ht="15.75" customHeight="1">
      <c r="B403" s="1"/>
      <c r="C403" s="1"/>
      <c r="D403" s="1"/>
      <c r="E403" s="1"/>
      <c r="F403" s="1"/>
      <c r="G403" s="1"/>
      <c r="H403" s="1"/>
      <c r="I403" s="1"/>
      <c r="J403" s="1"/>
      <c r="K403" s="1"/>
      <c r="L403" s="1"/>
      <c r="M403" s="1"/>
      <c r="N403" s="1"/>
      <c r="O403" s="1"/>
      <c r="P403" s="1"/>
      <c r="Q403" s="1"/>
    </row>
    <row r="404" spans="2:17" ht="15.75" customHeight="1">
      <c r="B404" s="1"/>
      <c r="C404" s="1"/>
      <c r="D404" s="1"/>
      <c r="E404" s="1"/>
      <c r="F404" s="1"/>
      <c r="G404" s="1"/>
      <c r="H404" s="1"/>
      <c r="I404" s="1"/>
      <c r="J404" s="1"/>
      <c r="K404" s="1"/>
      <c r="L404" s="1"/>
      <c r="M404" s="1"/>
      <c r="N404" s="1"/>
      <c r="O404" s="1"/>
      <c r="P404" s="1"/>
      <c r="Q404" s="1"/>
    </row>
    <row r="405" spans="2:17" ht="15.75" customHeight="1">
      <c r="B405" s="1"/>
      <c r="C405" s="1"/>
      <c r="D405" s="1"/>
      <c r="E405" s="1"/>
      <c r="F405" s="1"/>
      <c r="G405" s="1"/>
      <c r="H405" s="1"/>
      <c r="I405" s="1"/>
      <c r="J405" s="1"/>
      <c r="K405" s="1"/>
      <c r="L405" s="1"/>
      <c r="M405" s="1"/>
      <c r="N405" s="1"/>
      <c r="O405" s="1"/>
      <c r="P405" s="1"/>
      <c r="Q405" s="1"/>
    </row>
    <row r="406" spans="2:17" ht="15.75" customHeight="1">
      <c r="B406" s="1"/>
      <c r="C406" s="1"/>
      <c r="D406" s="1"/>
      <c r="E406" s="1"/>
      <c r="F406" s="1"/>
      <c r="G406" s="1"/>
      <c r="H406" s="1"/>
      <c r="I406" s="1"/>
      <c r="J406" s="1"/>
      <c r="K406" s="1"/>
      <c r="L406" s="1"/>
      <c r="M406" s="1"/>
      <c r="N406" s="1"/>
      <c r="O406" s="1"/>
      <c r="P406" s="1"/>
      <c r="Q406" s="1"/>
    </row>
    <row r="407" spans="2:17" ht="15.75" customHeight="1">
      <c r="B407" s="1"/>
      <c r="C407" s="1"/>
      <c r="D407" s="1"/>
      <c r="E407" s="1"/>
      <c r="F407" s="1"/>
      <c r="G407" s="1"/>
      <c r="H407" s="1"/>
      <c r="I407" s="1"/>
      <c r="J407" s="1"/>
      <c r="K407" s="1"/>
      <c r="L407" s="1"/>
      <c r="M407" s="1"/>
      <c r="N407" s="1"/>
      <c r="O407" s="1"/>
      <c r="P407" s="1"/>
      <c r="Q407" s="1"/>
    </row>
    <row r="408" spans="2:17" ht="15.75" customHeight="1">
      <c r="B408" s="1"/>
      <c r="C408" s="1"/>
      <c r="D408" s="1"/>
      <c r="E408" s="1"/>
      <c r="F408" s="1"/>
      <c r="G408" s="1"/>
      <c r="H408" s="1"/>
      <c r="I408" s="1"/>
      <c r="J408" s="1"/>
      <c r="K408" s="1"/>
      <c r="L408" s="1"/>
      <c r="M408" s="1"/>
      <c r="N408" s="1"/>
      <c r="O408" s="1"/>
      <c r="P408" s="1"/>
      <c r="Q408" s="1"/>
    </row>
    <row r="409" spans="2:17" ht="15.75" customHeight="1">
      <c r="B409" s="1"/>
      <c r="C409" s="1"/>
      <c r="D409" s="1"/>
      <c r="E409" s="1"/>
      <c r="F409" s="1"/>
      <c r="G409" s="1"/>
      <c r="H409" s="1"/>
      <c r="I409" s="1"/>
      <c r="J409" s="1"/>
      <c r="K409" s="1"/>
      <c r="L409" s="1"/>
      <c r="M409" s="1"/>
      <c r="N409" s="1"/>
      <c r="O409" s="1"/>
      <c r="P409" s="1"/>
      <c r="Q409" s="1"/>
    </row>
    <row r="410" spans="2:17" ht="15.75" customHeight="1">
      <c r="B410" s="1"/>
      <c r="C410" s="1"/>
      <c r="D410" s="1"/>
      <c r="E410" s="1"/>
      <c r="F410" s="1"/>
      <c r="G410" s="1"/>
      <c r="H410" s="1"/>
      <c r="I410" s="1"/>
      <c r="J410" s="1"/>
      <c r="K410" s="1"/>
      <c r="L410" s="1"/>
      <c r="M410" s="1"/>
      <c r="N410" s="1"/>
      <c r="O410" s="1"/>
      <c r="P410" s="1"/>
      <c r="Q410" s="1"/>
    </row>
    <row r="411" spans="2:17" ht="15.75" customHeight="1">
      <c r="B411" s="1"/>
      <c r="C411" s="1"/>
      <c r="D411" s="1"/>
      <c r="E411" s="1"/>
      <c r="F411" s="1"/>
      <c r="G411" s="1"/>
      <c r="H411" s="1"/>
      <c r="I411" s="1"/>
      <c r="J411" s="1"/>
      <c r="K411" s="1"/>
      <c r="L411" s="1"/>
      <c r="M411" s="1"/>
      <c r="N411" s="1"/>
      <c r="O411" s="1"/>
      <c r="P411" s="1"/>
      <c r="Q411" s="1"/>
    </row>
    <row r="412" spans="2:17" ht="15.75" customHeight="1">
      <c r="B412" s="1"/>
      <c r="C412" s="1"/>
      <c r="D412" s="1"/>
      <c r="E412" s="1"/>
      <c r="F412" s="1"/>
      <c r="G412" s="1"/>
      <c r="H412" s="1"/>
      <c r="I412" s="1"/>
      <c r="J412" s="1"/>
      <c r="K412" s="1"/>
      <c r="L412" s="1"/>
      <c r="M412" s="1"/>
      <c r="N412" s="1"/>
      <c r="O412" s="1"/>
      <c r="P412" s="1"/>
      <c r="Q412" s="1"/>
    </row>
    <row r="413" spans="2:17" ht="15.75" customHeight="1">
      <c r="B413" s="1"/>
      <c r="C413" s="1"/>
      <c r="D413" s="1"/>
      <c r="E413" s="1"/>
      <c r="F413" s="1"/>
      <c r="G413" s="1"/>
      <c r="H413" s="1"/>
      <c r="I413" s="1"/>
      <c r="J413" s="1"/>
      <c r="K413" s="1"/>
      <c r="L413" s="1"/>
      <c r="M413" s="1"/>
      <c r="N413" s="1"/>
      <c r="O413" s="1"/>
      <c r="P413" s="1"/>
      <c r="Q413" s="1"/>
    </row>
    <row r="414" spans="2:17" ht="15.75" customHeight="1">
      <c r="B414" s="1"/>
      <c r="C414" s="1"/>
      <c r="D414" s="1"/>
      <c r="E414" s="1"/>
      <c r="F414" s="1"/>
      <c r="G414" s="1"/>
      <c r="H414" s="1"/>
      <c r="I414" s="1"/>
      <c r="J414" s="1"/>
      <c r="K414" s="1"/>
      <c r="L414" s="1"/>
      <c r="M414" s="1"/>
      <c r="N414" s="1"/>
      <c r="O414" s="1"/>
      <c r="P414" s="1"/>
      <c r="Q414" s="1"/>
    </row>
    <row r="415" spans="2:17" ht="15.75" customHeight="1">
      <c r="B415" s="1"/>
      <c r="C415" s="1"/>
      <c r="D415" s="1"/>
      <c r="E415" s="1"/>
      <c r="F415" s="1"/>
      <c r="G415" s="1"/>
      <c r="H415" s="1"/>
      <c r="I415" s="1"/>
      <c r="J415" s="1"/>
      <c r="K415" s="1"/>
      <c r="L415" s="1"/>
      <c r="M415" s="1"/>
      <c r="N415" s="1"/>
      <c r="O415" s="1"/>
      <c r="P415" s="1"/>
      <c r="Q415" s="1"/>
    </row>
    <row r="416" spans="2:17" ht="15.75" customHeight="1">
      <c r="B416" s="1"/>
      <c r="C416" s="1"/>
      <c r="D416" s="1"/>
      <c r="E416" s="1"/>
      <c r="F416" s="1"/>
      <c r="G416" s="1"/>
      <c r="H416" s="1"/>
      <c r="I416" s="1"/>
      <c r="J416" s="1"/>
      <c r="K416" s="1"/>
      <c r="L416" s="1"/>
      <c r="M416" s="1"/>
      <c r="N416" s="1"/>
      <c r="O416" s="1"/>
      <c r="P416" s="1"/>
      <c r="Q416" s="1"/>
    </row>
    <row r="417" spans="2:17" ht="15.75" customHeight="1">
      <c r="B417" s="1"/>
      <c r="C417" s="1"/>
      <c r="D417" s="1"/>
      <c r="E417" s="1"/>
      <c r="F417" s="1"/>
      <c r="G417" s="1"/>
      <c r="H417" s="1"/>
      <c r="I417" s="1"/>
      <c r="J417" s="1"/>
      <c r="K417" s="1"/>
      <c r="L417" s="1"/>
      <c r="M417" s="1"/>
      <c r="N417" s="1"/>
      <c r="O417" s="1"/>
      <c r="P417" s="1"/>
      <c r="Q417" s="1"/>
    </row>
    <row r="418" spans="2:17" ht="15.75" customHeight="1">
      <c r="B418" s="1"/>
      <c r="C418" s="1"/>
      <c r="D418" s="1"/>
      <c r="E418" s="1"/>
      <c r="F418" s="1"/>
      <c r="G418" s="1"/>
      <c r="H418" s="1"/>
      <c r="I418" s="1"/>
      <c r="J418" s="1"/>
      <c r="K418" s="1"/>
      <c r="L418" s="1"/>
      <c r="M418" s="1"/>
      <c r="N418" s="1"/>
      <c r="O418" s="1"/>
      <c r="P418" s="1"/>
      <c r="Q418" s="1"/>
    </row>
    <row r="419" spans="2:17" ht="15.75" customHeight="1">
      <c r="B419" s="1"/>
      <c r="C419" s="1"/>
      <c r="D419" s="1"/>
      <c r="E419" s="1"/>
      <c r="F419" s="1"/>
      <c r="G419" s="1"/>
      <c r="H419" s="1"/>
      <c r="I419" s="1"/>
      <c r="J419" s="1"/>
      <c r="K419" s="1"/>
      <c r="L419" s="1"/>
      <c r="M419" s="1"/>
      <c r="N419" s="1"/>
      <c r="O419" s="1"/>
      <c r="P419" s="1"/>
      <c r="Q419" s="1"/>
    </row>
    <row r="420" spans="2:17" ht="15.75" customHeight="1">
      <c r="B420" s="1"/>
      <c r="C420" s="1"/>
      <c r="D420" s="1"/>
      <c r="E420" s="1"/>
      <c r="F420" s="1"/>
      <c r="G420" s="1"/>
      <c r="H420" s="1"/>
      <c r="I420" s="1"/>
      <c r="J420" s="1"/>
      <c r="K420" s="1"/>
      <c r="L420" s="1"/>
      <c r="M420" s="1"/>
      <c r="N420" s="1"/>
      <c r="O420" s="1"/>
      <c r="P420" s="1"/>
      <c r="Q420" s="1"/>
    </row>
    <row r="421" spans="2:17" ht="15.75" customHeight="1">
      <c r="B421" s="1"/>
      <c r="C421" s="1"/>
      <c r="D421" s="1"/>
      <c r="E421" s="1"/>
      <c r="F421" s="1"/>
      <c r="G421" s="1"/>
      <c r="H421" s="1"/>
      <c r="I421" s="1"/>
      <c r="J421" s="1"/>
      <c r="K421" s="1"/>
      <c r="L421" s="1"/>
      <c r="M421" s="1"/>
      <c r="N421" s="1"/>
      <c r="O421" s="1"/>
      <c r="P421" s="1"/>
      <c r="Q421" s="1"/>
    </row>
    <row r="422" spans="2:17" ht="15.75" customHeight="1">
      <c r="B422" s="1"/>
      <c r="C422" s="1"/>
      <c r="D422" s="1"/>
      <c r="E422" s="1"/>
      <c r="F422" s="1"/>
      <c r="G422" s="1"/>
      <c r="H422" s="1"/>
      <c r="I422" s="1"/>
      <c r="J422" s="1"/>
      <c r="K422" s="1"/>
      <c r="L422" s="1"/>
      <c r="M422" s="1"/>
      <c r="N422" s="1"/>
      <c r="O422" s="1"/>
      <c r="P422" s="1"/>
      <c r="Q422" s="1"/>
    </row>
    <row r="423" spans="2:17" ht="15.75" customHeight="1">
      <c r="B423" s="1"/>
      <c r="C423" s="1"/>
      <c r="D423" s="1"/>
      <c r="E423" s="1"/>
      <c r="F423" s="1"/>
      <c r="G423" s="1"/>
      <c r="H423" s="1"/>
      <c r="I423" s="1"/>
      <c r="J423" s="1"/>
      <c r="K423" s="1"/>
      <c r="L423" s="1"/>
      <c r="M423" s="1"/>
      <c r="N423" s="1"/>
      <c r="O423" s="1"/>
      <c r="P423" s="1"/>
      <c r="Q423" s="1"/>
    </row>
    <row r="424" spans="2:17" ht="15.75" customHeight="1">
      <c r="B424" s="1"/>
      <c r="C424" s="1"/>
      <c r="D424" s="1"/>
      <c r="E424" s="1"/>
      <c r="F424" s="1"/>
      <c r="G424" s="1"/>
      <c r="H424" s="1"/>
      <c r="I424" s="1"/>
      <c r="J424" s="1"/>
      <c r="K424" s="1"/>
      <c r="L424" s="1"/>
      <c r="M424" s="1"/>
      <c r="N424" s="1"/>
      <c r="O424" s="1"/>
      <c r="P424" s="1"/>
      <c r="Q424" s="1"/>
    </row>
    <row r="425" spans="2:17" ht="15.75" customHeight="1">
      <c r="B425" s="1"/>
      <c r="C425" s="1"/>
      <c r="D425" s="1"/>
      <c r="E425" s="1"/>
      <c r="F425" s="1"/>
      <c r="G425" s="1"/>
      <c r="H425" s="1"/>
      <c r="I425" s="1"/>
      <c r="J425" s="1"/>
      <c r="K425" s="1"/>
      <c r="L425" s="1"/>
      <c r="M425" s="1"/>
      <c r="N425" s="1"/>
      <c r="O425" s="1"/>
      <c r="P425" s="1"/>
      <c r="Q425" s="1"/>
    </row>
    <row r="426" spans="2:17" ht="15.75" customHeight="1">
      <c r="B426" s="1"/>
      <c r="C426" s="1"/>
      <c r="D426" s="1"/>
      <c r="E426" s="1"/>
      <c r="F426" s="1"/>
      <c r="G426" s="1"/>
      <c r="H426" s="1"/>
      <c r="I426" s="1"/>
      <c r="J426" s="1"/>
      <c r="K426" s="1"/>
      <c r="L426" s="1"/>
      <c r="M426" s="1"/>
      <c r="N426" s="1"/>
      <c r="O426" s="1"/>
      <c r="P426" s="1"/>
      <c r="Q426" s="1"/>
    </row>
    <row r="427" spans="2:17" ht="15.75" customHeight="1">
      <c r="B427" s="1"/>
      <c r="C427" s="1"/>
      <c r="D427" s="1"/>
      <c r="E427" s="1"/>
      <c r="F427" s="1"/>
      <c r="G427" s="1"/>
      <c r="H427" s="1"/>
      <c r="I427" s="1"/>
      <c r="J427" s="1"/>
      <c r="K427" s="1"/>
      <c r="L427" s="1"/>
      <c r="M427" s="1"/>
      <c r="N427" s="1"/>
      <c r="O427" s="1"/>
      <c r="P427" s="1"/>
      <c r="Q427" s="1"/>
    </row>
    <row r="428" spans="2:17" ht="15.75" customHeight="1">
      <c r="B428" s="1"/>
      <c r="C428" s="1"/>
      <c r="D428" s="1"/>
      <c r="E428" s="1"/>
      <c r="F428" s="1"/>
      <c r="G428" s="1"/>
      <c r="H428" s="1"/>
      <c r="I428" s="1"/>
      <c r="J428" s="1"/>
      <c r="K428" s="1"/>
      <c r="L428" s="1"/>
      <c r="M428" s="1"/>
      <c r="N428" s="1"/>
      <c r="O428" s="1"/>
      <c r="P428" s="1"/>
      <c r="Q428" s="1"/>
    </row>
    <row r="429" spans="2:17" ht="15.75" customHeight="1">
      <c r="B429" s="1"/>
      <c r="C429" s="1"/>
      <c r="D429" s="1"/>
      <c r="E429" s="1"/>
      <c r="F429" s="1"/>
      <c r="G429" s="1"/>
      <c r="H429" s="1"/>
      <c r="I429" s="1"/>
      <c r="J429" s="1"/>
      <c r="K429" s="1"/>
      <c r="L429" s="1"/>
      <c r="M429" s="1"/>
      <c r="N429" s="1"/>
      <c r="O429" s="1"/>
      <c r="P429" s="1"/>
      <c r="Q429" s="1"/>
    </row>
    <row r="430" spans="2:17" ht="15.75" customHeight="1">
      <c r="B430" s="1"/>
      <c r="C430" s="1"/>
      <c r="D430" s="1"/>
      <c r="E430" s="1"/>
      <c r="F430" s="1"/>
      <c r="G430" s="1"/>
      <c r="H430" s="1"/>
      <c r="I430" s="1"/>
      <c r="J430" s="1"/>
      <c r="K430" s="1"/>
      <c r="L430" s="1"/>
      <c r="M430" s="1"/>
      <c r="N430" s="1"/>
      <c r="O430" s="1"/>
      <c r="P430" s="1"/>
      <c r="Q430" s="1"/>
    </row>
    <row r="431" spans="2:17" ht="15.75" customHeight="1">
      <c r="B431" s="1"/>
      <c r="C431" s="1"/>
      <c r="D431" s="1"/>
      <c r="E431" s="1"/>
      <c r="F431" s="1"/>
      <c r="G431" s="1"/>
      <c r="H431" s="1"/>
      <c r="I431" s="1"/>
      <c r="J431" s="1"/>
      <c r="K431" s="1"/>
      <c r="L431" s="1"/>
      <c r="M431" s="1"/>
      <c r="N431" s="1"/>
      <c r="O431" s="1"/>
      <c r="P431" s="1"/>
      <c r="Q431" s="1"/>
    </row>
    <row r="432" spans="2:17" ht="15.75" customHeight="1">
      <c r="B432" s="1"/>
      <c r="C432" s="1"/>
      <c r="D432" s="1"/>
      <c r="E432" s="1"/>
      <c r="F432" s="1"/>
      <c r="G432" s="1"/>
      <c r="H432" s="1"/>
      <c r="I432" s="1"/>
      <c r="J432" s="1"/>
      <c r="K432" s="1"/>
      <c r="L432" s="1"/>
      <c r="M432" s="1"/>
      <c r="N432" s="1"/>
      <c r="O432" s="1"/>
      <c r="P432" s="1"/>
      <c r="Q432" s="1"/>
    </row>
    <row r="433" spans="2:17" ht="15.75" customHeight="1">
      <c r="B433" s="1"/>
      <c r="C433" s="1"/>
      <c r="D433" s="1"/>
      <c r="E433" s="1"/>
      <c r="F433" s="1"/>
      <c r="G433" s="1"/>
      <c r="H433" s="1"/>
      <c r="I433" s="1"/>
      <c r="J433" s="1"/>
      <c r="K433" s="1"/>
      <c r="L433" s="1"/>
      <c r="M433" s="1"/>
      <c r="N433" s="1"/>
      <c r="O433" s="1"/>
      <c r="P433" s="1"/>
      <c r="Q433" s="1"/>
    </row>
    <row r="434" spans="2:17" ht="15.75" customHeight="1">
      <c r="B434" s="1"/>
      <c r="C434" s="1"/>
      <c r="D434" s="1"/>
      <c r="E434" s="1"/>
      <c r="F434" s="1"/>
      <c r="G434" s="1"/>
      <c r="H434" s="1"/>
      <c r="I434" s="1"/>
      <c r="J434" s="1"/>
      <c r="K434" s="1"/>
      <c r="L434" s="1"/>
      <c r="M434" s="1"/>
      <c r="N434" s="1"/>
      <c r="O434" s="1"/>
      <c r="P434" s="1"/>
      <c r="Q434" s="1"/>
    </row>
    <row r="435" spans="2:17" ht="15.75" customHeight="1">
      <c r="B435" s="1"/>
      <c r="C435" s="1"/>
      <c r="D435" s="1"/>
      <c r="E435" s="1"/>
      <c r="F435" s="1"/>
      <c r="G435" s="1"/>
      <c r="H435" s="1"/>
      <c r="I435" s="1"/>
      <c r="J435" s="1"/>
      <c r="K435" s="1"/>
      <c r="L435" s="1"/>
      <c r="M435" s="1"/>
      <c r="N435" s="1"/>
      <c r="O435" s="1"/>
      <c r="P435" s="1"/>
      <c r="Q435" s="1"/>
    </row>
    <row r="436" spans="2:17" ht="15.75" customHeight="1">
      <c r="B436" s="1"/>
      <c r="C436" s="1"/>
      <c r="D436" s="1"/>
      <c r="E436" s="1"/>
      <c r="F436" s="1"/>
      <c r="G436" s="1"/>
      <c r="H436" s="1"/>
      <c r="I436" s="1"/>
      <c r="J436" s="1"/>
      <c r="K436" s="1"/>
      <c r="L436" s="1"/>
      <c r="M436" s="1"/>
      <c r="N436" s="1"/>
      <c r="O436" s="1"/>
      <c r="P436" s="1"/>
      <c r="Q436" s="1"/>
    </row>
    <row r="437" spans="2:17" ht="15.75" customHeight="1">
      <c r="B437" s="1"/>
      <c r="C437" s="1"/>
      <c r="D437" s="1"/>
      <c r="E437" s="1"/>
      <c r="F437" s="1"/>
      <c r="G437" s="1"/>
      <c r="H437" s="1"/>
      <c r="I437" s="1"/>
      <c r="J437" s="1"/>
      <c r="K437" s="1"/>
      <c r="L437" s="1"/>
      <c r="M437" s="1"/>
      <c r="N437" s="1"/>
      <c r="O437" s="1"/>
      <c r="P437" s="1"/>
      <c r="Q437" s="1"/>
    </row>
    <row r="438" spans="2:17" ht="15.75" customHeight="1">
      <c r="B438" s="1"/>
      <c r="C438" s="1"/>
      <c r="D438" s="1"/>
      <c r="E438" s="1"/>
      <c r="F438" s="1"/>
      <c r="G438" s="1"/>
      <c r="H438" s="1"/>
      <c r="I438" s="1"/>
      <c r="J438" s="1"/>
      <c r="K438" s="1"/>
      <c r="L438" s="1"/>
      <c r="M438" s="1"/>
      <c r="N438" s="1"/>
      <c r="O438" s="1"/>
      <c r="P438" s="1"/>
      <c r="Q438" s="1"/>
    </row>
    <row r="439" spans="2:17" ht="15.75" customHeight="1">
      <c r="B439" s="1"/>
      <c r="C439" s="1"/>
      <c r="D439" s="1"/>
      <c r="E439" s="1"/>
      <c r="F439" s="1"/>
      <c r="G439" s="1"/>
      <c r="H439" s="1"/>
      <c r="I439" s="1"/>
      <c r="J439" s="1"/>
      <c r="K439" s="1"/>
      <c r="L439" s="1"/>
      <c r="M439" s="1"/>
      <c r="N439" s="1"/>
      <c r="O439" s="1"/>
      <c r="P439" s="1"/>
      <c r="Q439" s="1"/>
    </row>
    <row r="440" spans="2:17" ht="15.75" customHeight="1">
      <c r="B440" s="1"/>
      <c r="C440" s="1"/>
      <c r="D440" s="1"/>
      <c r="E440" s="1"/>
      <c r="F440" s="1"/>
      <c r="G440" s="1"/>
      <c r="H440" s="1"/>
      <c r="I440" s="1"/>
      <c r="J440" s="1"/>
      <c r="K440" s="1"/>
      <c r="L440" s="1"/>
      <c r="M440" s="1"/>
      <c r="N440" s="1"/>
      <c r="O440" s="1"/>
      <c r="P440" s="1"/>
      <c r="Q440" s="1"/>
    </row>
    <row r="441" spans="2:17" ht="15.75" customHeight="1">
      <c r="B441" s="1"/>
      <c r="C441" s="1"/>
      <c r="D441" s="1"/>
      <c r="E441" s="1"/>
      <c r="F441" s="1"/>
      <c r="G441" s="1"/>
      <c r="H441" s="1"/>
      <c r="I441" s="1"/>
      <c r="J441" s="1"/>
      <c r="K441" s="1"/>
      <c r="L441" s="1"/>
      <c r="M441" s="1"/>
      <c r="N441" s="1"/>
      <c r="O441" s="1"/>
      <c r="P441" s="1"/>
      <c r="Q441" s="1"/>
    </row>
    <row r="442" spans="2:17" ht="15.75" customHeight="1">
      <c r="B442" s="1"/>
      <c r="C442" s="1"/>
      <c r="D442" s="1"/>
      <c r="E442" s="1"/>
      <c r="F442" s="1"/>
      <c r="G442" s="1"/>
      <c r="H442" s="1"/>
      <c r="I442" s="1"/>
      <c r="J442" s="1"/>
      <c r="K442" s="1"/>
      <c r="L442" s="1"/>
      <c r="M442" s="1"/>
      <c r="N442" s="1"/>
      <c r="O442" s="1"/>
      <c r="P442" s="1"/>
      <c r="Q442" s="1"/>
    </row>
    <row r="443" spans="2:17" ht="15.75" customHeight="1">
      <c r="B443" s="1"/>
      <c r="C443" s="1"/>
      <c r="D443" s="1"/>
      <c r="E443" s="1"/>
      <c r="F443" s="1"/>
      <c r="G443" s="1"/>
      <c r="H443" s="1"/>
      <c r="I443" s="1"/>
      <c r="J443" s="1"/>
      <c r="K443" s="1"/>
      <c r="L443" s="1"/>
      <c r="M443" s="1"/>
      <c r="N443" s="1"/>
      <c r="O443" s="1"/>
      <c r="P443" s="1"/>
      <c r="Q443" s="1"/>
    </row>
    <row r="444" spans="2:17" ht="15.75" customHeight="1">
      <c r="B444" s="1"/>
      <c r="C444" s="1"/>
      <c r="D444" s="1"/>
      <c r="E444" s="1"/>
      <c r="F444" s="1"/>
      <c r="G444" s="1"/>
      <c r="H444" s="1"/>
      <c r="I444" s="1"/>
      <c r="J444" s="1"/>
      <c r="K444" s="1"/>
      <c r="L444" s="1"/>
      <c r="M444" s="1"/>
      <c r="N444" s="1"/>
      <c r="O444" s="1"/>
      <c r="P444" s="1"/>
      <c r="Q444" s="1"/>
    </row>
    <row r="445" spans="2:17" ht="15.75" customHeight="1">
      <c r="B445" s="1"/>
      <c r="C445" s="1"/>
      <c r="D445" s="1"/>
      <c r="E445" s="1"/>
      <c r="F445" s="1"/>
      <c r="G445" s="1"/>
      <c r="H445" s="1"/>
      <c r="I445" s="1"/>
      <c r="J445" s="1"/>
      <c r="K445" s="1"/>
      <c r="L445" s="1"/>
      <c r="M445" s="1"/>
      <c r="N445" s="1"/>
      <c r="O445" s="1"/>
      <c r="P445" s="1"/>
      <c r="Q445" s="1"/>
    </row>
    <row r="446" spans="2:17" ht="15.75" customHeight="1">
      <c r="B446" s="1"/>
      <c r="C446" s="1"/>
      <c r="D446" s="1"/>
      <c r="E446" s="1"/>
      <c r="F446" s="1"/>
      <c r="G446" s="1"/>
      <c r="H446" s="1"/>
      <c r="I446" s="1"/>
      <c r="J446" s="1"/>
      <c r="K446" s="1"/>
      <c r="L446" s="1"/>
      <c r="M446" s="1"/>
      <c r="N446" s="1"/>
      <c r="O446" s="1"/>
      <c r="P446" s="1"/>
      <c r="Q446" s="1"/>
    </row>
    <row r="447" spans="2:17" ht="15.75" customHeight="1">
      <c r="B447" s="1"/>
      <c r="C447" s="1"/>
      <c r="D447" s="1"/>
      <c r="E447" s="1"/>
      <c r="F447" s="1"/>
      <c r="G447" s="1"/>
      <c r="H447" s="1"/>
      <c r="I447" s="1"/>
      <c r="J447" s="1"/>
      <c r="K447" s="1"/>
      <c r="L447" s="1"/>
      <c r="M447" s="1"/>
      <c r="N447" s="1"/>
      <c r="O447" s="1"/>
      <c r="P447" s="1"/>
      <c r="Q447" s="1"/>
    </row>
    <row r="448" spans="2:17" ht="15.75" customHeight="1">
      <c r="B448" s="1"/>
      <c r="C448" s="1"/>
      <c r="D448" s="1"/>
      <c r="E448" s="1"/>
      <c r="F448" s="1"/>
      <c r="G448" s="1"/>
      <c r="H448" s="1"/>
      <c r="I448" s="1"/>
      <c r="J448" s="1"/>
      <c r="K448" s="1"/>
      <c r="L448" s="1"/>
      <c r="M448" s="1"/>
      <c r="N448" s="1"/>
      <c r="O448" s="1"/>
      <c r="P448" s="1"/>
      <c r="Q448" s="1"/>
    </row>
    <row r="449" spans="2:17" ht="15.75" customHeight="1">
      <c r="B449" s="1"/>
      <c r="C449" s="1"/>
      <c r="D449" s="1"/>
      <c r="E449" s="1"/>
      <c r="F449" s="1"/>
      <c r="G449" s="1"/>
      <c r="H449" s="1"/>
      <c r="I449" s="1"/>
      <c r="J449" s="1"/>
      <c r="K449" s="1"/>
      <c r="L449" s="1"/>
      <c r="M449" s="1"/>
      <c r="N449" s="1"/>
      <c r="O449" s="1"/>
      <c r="P449" s="1"/>
      <c r="Q449" s="1"/>
    </row>
    <row r="450" spans="2:17" ht="15.75" customHeight="1">
      <c r="B450" s="1"/>
      <c r="C450" s="1"/>
      <c r="D450" s="1"/>
      <c r="E450" s="1"/>
      <c r="F450" s="1"/>
      <c r="G450" s="1"/>
      <c r="H450" s="1"/>
      <c r="I450" s="1"/>
      <c r="J450" s="1"/>
      <c r="K450" s="1"/>
      <c r="L450" s="1"/>
      <c r="M450" s="1"/>
      <c r="N450" s="1"/>
      <c r="O450" s="1"/>
      <c r="P450" s="1"/>
      <c r="Q450" s="1"/>
    </row>
    <row r="451" spans="2:17" ht="15.75" customHeight="1">
      <c r="B451" s="1"/>
      <c r="C451" s="1"/>
      <c r="D451" s="1"/>
      <c r="E451" s="1"/>
      <c r="F451" s="1"/>
      <c r="G451" s="1"/>
      <c r="H451" s="1"/>
      <c r="I451" s="1"/>
      <c r="J451" s="1"/>
      <c r="K451" s="1"/>
      <c r="L451" s="1"/>
      <c r="M451" s="1"/>
      <c r="N451" s="1"/>
      <c r="O451" s="1"/>
      <c r="P451" s="1"/>
      <c r="Q451" s="1"/>
    </row>
    <row r="452" spans="2:17" ht="15.75" customHeight="1">
      <c r="B452" s="1"/>
      <c r="C452" s="1"/>
      <c r="D452" s="1"/>
      <c r="E452" s="1"/>
      <c r="F452" s="1"/>
      <c r="G452" s="1"/>
      <c r="H452" s="1"/>
      <c r="I452" s="1"/>
      <c r="J452" s="1"/>
      <c r="K452" s="1"/>
      <c r="L452" s="1"/>
      <c r="M452" s="1"/>
      <c r="N452" s="1"/>
      <c r="O452" s="1"/>
      <c r="P452" s="1"/>
      <c r="Q452" s="1"/>
    </row>
    <row r="453" spans="2:17" ht="15.75" customHeight="1">
      <c r="B453" s="1"/>
      <c r="C453" s="1"/>
      <c r="D453" s="1"/>
      <c r="E453" s="1"/>
      <c r="F453" s="1"/>
      <c r="G453" s="1"/>
      <c r="H453" s="1"/>
      <c r="I453" s="1"/>
      <c r="J453" s="1"/>
      <c r="K453" s="1"/>
      <c r="L453" s="1"/>
      <c r="M453" s="1"/>
      <c r="N453" s="1"/>
      <c r="O453" s="1"/>
      <c r="P453" s="1"/>
      <c r="Q453" s="1"/>
    </row>
    <row r="454" spans="2:17" ht="15.75" customHeight="1">
      <c r="B454" s="1"/>
      <c r="C454" s="1"/>
      <c r="D454" s="1"/>
      <c r="E454" s="1"/>
      <c r="F454" s="1"/>
      <c r="G454" s="1"/>
      <c r="H454" s="1"/>
      <c r="I454" s="1"/>
      <c r="J454" s="1"/>
      <c r="K454" s="1"/>
      <c r="L454" s="1"/>
      <c r="M454" s="1"/>
      <c r="N454" s="1"/>
      <c r="O454" s="1"/>
      <c r="P454" s="1"/>
      <c r="Q454" s="1"/>
    </row>
    <row r="455" spans="2:17" ht="15.75" customHeight="1">
      <c r="B455" s="1"/>
      <c r="C455" s="1"/>
      <c r="D455" s="1"/>
      <c r="E455" s="1"/>
      <c r="F455" s="1"/>
      <c r="G455" s="1"/>
      <c r="H455" s="1"/>
      <c r="I455" s="1"/>
      <c r="J455" s="1"/>
      <c r="K455" s="1"/>
      <c r="L455" s="1"/>
      <c r="M455" s="1"/>
      <c r="N455" s="1"/>
      <c r="O455" s="1"/>
      <c r="P455" s="1"/>
      <c r="Q455" s="1"/>
    </row>
    <row r="456" spans="2:17" ht="15.75" customHeight="1">
      <c r="B456" s="1"/>
      <c r="C456" s="1"/>
      <c r="D456" s="1"/>
      <c r="E456" s="1"/>
      <c r="F456" s="1"/>
      <c r="G456" s="1"/>
      <c r="H456" s="1"/>
      <c r="I456" s="1"/>
      <c r="J456" s="1"/>
      <c r="K456" s="1"/>
      <c r="L456" s="1"/>
      <c r="M456" s="1"/>
      <c r="N456" s="1"/>
      <c r="O456" s="1"/>
      <c r="P456" s="1"/>
      <c r="Q456" s="1"/>
    </row>
    <row r="457" spans="2:17" ht="15.75" customHeight="1">
      <c r="B457" s="1"/>
      <c r="C457" s="1"/>
      <c r="D457" s="1"/>
      <c r="E457" s="1"/>
      <c r="F457" s="1"/>
      <c r="G457" s="1"/>
      <c r="H457" s="1"/>
      <c r="I457" s="1"/>
      <c r="J457" s="1"/>
      <c r="K457" s="1"/>
      <c r="L457" s="1"/>
      <c r="M457" s="1"/>
      <c r="N457" s="1"/>
      <c r="O457" s="1"/>
      <c r="P457" s="1"/>
      <c r="Q457" s="1"/>
    </row>
    <row r="458" spans="2:17" ht="15.75" customHeight="1">
      <c r="B458" s="1"/>
      <c r="C458" s="1"/>
      <c r="D458" s="1"/>
      <c r="E458" s="1"/>
      <c r="F458" s="1"/>
      <c r="G458" s="1"/>
      <c r="H458" s="1"/>
      <c r="I458" s="1"/>
      <c r="J458" s="1"/>
      <c r="K458" s="1"/>
      <c r="L458" s="1"/>
      <c r="M458" s="1"/>
      <c r="N458" s="1"/>
      <c r="O458" s="1"/>
      <c r="P458" s="1"/>
      <c r="Q458" s="1"/>
    </row>
    <row r="459" spans="2:17" ht="15.75" customHeight="1">
      <c r="B459" s="1"/>
      <c r="C459" s="1"/>
      <c r="D459" s="1"/>
      <c r="E459" s="1"/>
      <c r="F459" s="1"/>
      <c r="G459" s="1"/>
      <c r="H459" s="1"/>
      <c r="I459" s="1"/>
      <c r="J459" s="1"/>
      <c r="K459" s="1"/>
      <c r="L459" s="1"/>
      <c r="M459" s="1"/>
      <c r="N459" s="1"/>
      <c r="O459" s="1"/>
      <c r="P459" s="1"/>
      <c r="Q459" s="1"/>
    </row>
    <row r="460" spans="2:17" ht="15.75" customHeight="1">
      <c r="B460" s="1"/>
      <c r="C460" s="1"/>
      <c r="D460" s="1"/>
      <c r="E460" s="1"/>
      <c r="F460" s="1"/>
      <c r="G460" s="1"/>
      <c r="H460" s="1"/>
      <c r="I460" s="1"/>
      <c r="J460" s="1"/>
      <c r="K460" s="1"/>
      <c r="L460" s="1"/>
      <c r="M460" s="1"/>
      <c r="N460" s="1"/>
      <c r="O460" s="1"/>
      <c r="P460" s="1"/>
      <c r="Q460" s="1"/>
    </row>
    <row r="461" spans="2:17" ht="15.75" customHeight="1">
      <c r="B461" s="1"/>
      <c r="C461" s="1"/>
      <c r="D461" s="1"/>
      <c r="E461" s="1"/>
      <c r="F461" s="1"/>
      <c r="G461" s="1"/>
      <c r="H461" s="1"/>
      <c r="I461" s="1"/>
      <c r="J461" s="1"/>
      <c r="K461" s="1"/>
      <c r="L461" s="1"/>
      <c r="M461" s="1"/>
      <c r="N461" s="1"/>
      <c r="O461" s="1"/>
      <c r="P461" s="1"/>
      <c r="Q461" s="1"/>
    </row>
    <row r="462" spans="2:17" ht="15.75" customHeight="1">
      <c r="B462" s="1"/>
      <c r="C462" s="1"/>
      <c r="D462" s="1"/>
      <c r="E462" s="1"/>
      <c r="F462" s="1"/>
      <c r="G462" s="1"/>
      <c r="H462" s="1"/>
      <c r="I462" s="1"/>
      <c r="J462" s="1"/>
      <c r="K462" s="1"/>
      <c r="L462" s="1"/>
      <c r="M462" s="1"/>
      <c r="N462" s="1"/>
      <c r="O462" s="1"/>
      <c r="P462" s="1"/>
      <c r="Q462" s="1"/>
    </row>
    <row r="463" spans="2:17" ht="15.75" customHeight="1">
      <c r="B463" s="1"/>
      <c r="C463" s="1"/>
      <c r="D463" s="1"/>
      <c r="E463" s="1"/>
      <c r="F463" s="1"/>
      <c r="G463" s="1"/>
      <c r="H463" s="1"/>
      <c r="I463" s="1"/>
      <c r="J463" s="1"/>
      <c r="K463" s="1"/>
      <c r="L463" s="1"/>
      <c r="M463" s="1"/>
      <c r="N463" s="1"/>
      <c r="O463" s="1"/>
      <c r="P463" s="1"/>
      <c r="Q463" s="1"/>
    </row>
    <row r="464" spans="2:17" ht="15.75" customHeight="1">
      <c r="B464" s="1"/>
      <c r="C464" s="1"/>
      <c r="D464" s="1"/>
      <c r="E464" s="1"/>
      <c r="F464" s="1"/>
      <c r="G464" s="1"/>
      <c r="H464" s="1"/>
      <c r="I464" s="1"/>
      <c r="J464" s="1"/>
      <c r="K464" s="1"/>
      <c r="L464" s="1"/>
      <c r="M464" s="1"/>
      <c r="N464" s="1"/>
      <c r="O464" s="1"/>
      <c r="P464" s="1"/>
      <c r="Q464" s="1"/>
    </row>
    <row r="465" spans="2:17" ht="15.75" customHeight="1">
      <c r="B465" s="1"/>
      <c r="C465" s="1"/>
      <c r="D465" s="1"/>
      <c r="E465" s="1"/>
      <c r="F465" s="1"/>
      <c r="G465" s="1"/>
      <c r="H465" s="1"/>
      <c r="I465" s="1"/>
      <c r="J465" s="1"/>
      <c r="K465" s="1"/>
      <c r="L465" s="1"/>
      <c r="M465" s="1"/>
      <c r="N465" s="1"/>
      <c r="O465" s="1"/>
      <c r="P465" s="1"/>
      <c r="Q465" s="1"/>
    </row>
    <row r="466" spans="2:17" ht="15.75" customHeight="1">
      <c r="B466" s="1"/>
      <c r="C466" s="1"/>
      <c r="D466" s="1"/>
      <c r="E466" s="1"/>
      <c r="F466" s="1"/>
      <c r="G466" s="1"/>
      <c r="H466" s="1"/>
      <c r="I466" s="1"/>
      <c r="J466" s="1"/>
      <c r="K466" s="1"/>
      <c r="L466" s="1"/>
      <c r="M466" s="1"/>
      <c r="N466" s="1"/>
      <c r="O466" s="1"/>
      <c r="P466" s="1"/>
      <c r="Q466" s="1"/>
    </row>
    <row r="467" spans="2:17" ht="15.75" customHeight="1">
      <c r="B467" s="1"/>
      <c r="C467" s="1"/>
      <c r="D467" s="1"/>
      <c r="E467" s="1"/>
      <c r="F467" s="1"/>
      <c r="G467" s="1"/>
      <c r="H467" s="1"/>
      <c r="I467" s="1"/>
      <c r="J467" s="1"/>
      <c r="K467" s="1"/>
      <c r="L467" s="1"/>
      <c r="M467" s="1"/>
      <c r="N467" s="1"/>
      <c r="O467" s="1"/>
      <c r="P467" s="1"/>
      <c r="Q467" s="1"/>
    </row>
    <row r="468" spans="2:17" ht="15.75" customHeight="1">
      <c r="B468" s="1"/>
      <c r="C468" s="1"/>
      <c r="D468" s="1"/>
      <c r="E468" s="1"/>
      <c r="F468" s="1"/>
      <c r="G468" s="1"/>
      <c r="H468" s="1"/>
      <c r="I468" s="1"/>
      <c r="J468" s="1"/>
      <c r="K468" s="1"/>
      <c r="L468" s="1"/>
      <c r="M468" s="1"/>
      <c r="N468" s="1"/>
      <c r="O468" s="1"/>
      <c r="P468" s="1"/>
      <c r="Q468" s="1"/>
    </row>
    <row r="469" spans="2:17" ht="15.75" customHeight="1">
      <c r="B469" s="1"/>
      <c r="C469" s="1"/>
      <c r="D469" s="1"/>
      <c r="E469" s="1"/>
      <c r="F469" s="1"/>
      <c r="G469" s="1"/>
      <c r="H469" s="1"/>
      <c r="I469" s="1"/>
      <c r="J469" s="1"/>
      <c r="K469" s="1"/>
      <c r="L469" s="1"/>
      <c r="M469" s="1"/>
      <c r="N469" s="1"/>
      <c r="O469" s="1"/>
      <c r="P469" s="1"/>
      <c r="Q469" s="1"/>
    </row>
    <row r="470" spans="2:17" ht="15.75" customHeight="1">
      <c r="B470" s="1"/>
      <c r="C470" s="1"/>
      <c r="D470" s="1"/>
      <c r="E470" s="1"/>
      <c r="F470" s="1"/>
      <c r="G470" s="1"/>
      <c r="H470" s="1"/>
      <c r="I470" s="1"/>
      <c r="J470" s="1"/>
      <c r="K470" s="1"/>
      <c r="L470" s="1"/>
      <c r="M470" s="1"/>
      <c r="N470" s="1"/>
      <c r="O470" s="1"/>
      <c r="P470" s="1"/>
      <c r="Q470" s="1"/>
    </row>
    <row r="471" spans="2:17" ht="15.75" customHeight="1">
      <c r="B471" s="1"/>
      <c r="C471" s="1"/>
      <c r="D471" s="1"/>
      <c r="E471" s="1"/>
      <c r="F471" s="1"/>
      <c r="G471" s="1"/>
      <c r="H471" s="1"/>
      <c r="I471" s="1"/>
      <c r="J471" s="1"/>
      <c r="K471" s="1"/>
      <c r="L471" s="1"/>
      <c r="M471" s="1"/>
      <c r="N471" s="1"/>
      <c r="O471" s="1"/>
      <c r="P471" s="1"/>
      <c r="Q471" s="1"/>
    </row>
    <row r="472" spans="2:17" ht="15.75" customHeight="1">
      <c r="B472" s="1"/>
      <c r="C472" s="1"/>
      <c r="D472" s="1"/>
      <c r="E472" s="1"/>
      <c r="F472" s="1"/>
      <c r="G472" s="1"/>
      <c r="H472" s="1"/>
      <c r="I472" s="1"/>
      <c r="J472" s="1"/>
      <c r="K472" s="1"/>
      <c r="L472" s="1"/>
      <c r="M472" s="1"/>
      <c r="N472" s="1"/>
      <c r="O472" s="1"/>
      <c r="P472" s="1"/>
      <c r="Q472" s="1"/>
    </row>
    <row r="473" spans="2:17" ht="15.75" customHeight="1">
      <c r="B473" s="1"/>
      <c r="C473" s="1"/>
      <c r="D473" s="1"/>
      <c r="E473" s="1"/>
      <c r="F473" s="1"/>
      <c r="G473" s="1"/>
      <c r="H473" s="1"/>
      <c r="I473" s="1"/>
      <c r="J473" s="1"/>
      <c r="K473" s="1"/>
      <c r="L473" s="1"/>
      <c r="M473" s="1"/>
      <c r="N473" s="1"/>
      <c r="O473" s="1"/>
      <c r="P473" s="1"/>
      <c r="Q473" s="1"/>
    </row>
    <row r="474" spans="2:17" ht="15.75" customHeight="1">
      <c r="B474" s="1"/>
      <c r="C474" s="1"/>
      <c r="D474" s="1"/>
      <c r="E474" s="1"/>
      <c r="F474" s="1"/>
      <c r="G474" s="1"/>
      <c r="H474" s="1"/>
      <c r="I474" s="1"/>
      <c r="J474" s="1"/>
      <c r="K474" s="1"/>
      <c r="L474" s="1"/>
      <c r="M474" s="1"/>
      <c r="N474" s="1"/>
      <c r="O474" s="1"/>
      <c r="P474" s="1"/>
      <c r="Q474" s="1"/>
    </row>
    <row r="475" spans="2:17" ht="15.75" customHeight="1">
      <c r="B475" s="1"/>
      <c r="C475" s="1"/>
      <c r="D475" s="1"/>
      <c r="E475" s="1"/>
      <c r="F475" s="1"/>
      <c r="G475" s="1"/>
      <c r="H475" s="1"/>
      <c r="I475" s="1"/>
      <c r="J475" s="1"/>
      <c r="K475" s="1"/>
      <c r="L475" s="1"/>
      <c r="M475" s="1"/>
      <c r="N475" s="1"/>
      <c r="O475" s="1"/>
      <c r="P475" s="1"/>
      <c r="Q475" s="1"/>
    </row>
    <row r="476" spans="2:17" ht="15.75" customHeight="1">
      <c r="B476" s="1"/>
      <c r="C476" s="1"/>
      <c r="D476" s="1"/>
      <c r="E476" s="1"/>
      <c r="F476" s="1"/>
      <c r="G476" s="1"/>
      <c r="H476" s="1"/>
      <c r="I476" s="1"/>
      <c r="J476" s="1"/>
      <c r="K476" s="1"/>
      <c r="L476" s="1"/>
      <c r="M476" s="1"/>
      <c r="N476" s="1"/>
      <c r="O476" s="1"/>
      <c r="P476" s="1"/>
      <c r="Q476" s="1"/>
    </row>
    <row r="477" spans="2:17" ht="15.75" customHeight="1">
      <c r="B477" s="1"/>
      <c r="C477" s="1"/>
      <c r="D477" s="1"/>
      <c r="E477" s="1"/>
      <c r="F477" s="1"/>
      <c r="G477" s="1"/>
      <c r="H477" s="1"/>
      <c r="I477" s="1"/>
      <c r="J477" s="1"/>
      <c r="K477" s="1"/>
      <c r="L477" s="1"/>
      <c r="M477" s="1"/>
      <c r="N477" s="1"/>
      <c r="O477" s="1"/>
      <c r="P477" s="1"/>
      <c r="Q477" s="1"/>
    </row>
    <row r="478" spans="2:17" ht="15.75" customHeight="1">
      <c r="B478" s="1"/>
      <c r="C478" s="1"/>
      <c r="D478" s="1"/>
      <c r="E478" s="1"/>
      <c r="F478" s="1"/>
      <c r="G478" s="1"/>
      <c r="H478" s="1"/>
      <c r="I478" s="1"/>
      <c r="J478" s="1"/>
      <c r="K478" s="1"/>
      <c r="L478" s="1"/>
      <c r="M478" s="1"/>
      <c r="N478" s="1"/>
      <c r="O478" s="1"/>
      <c r="P478" s="1"/>
      <c r="Q478" s="1"/>
    </row>
    <row r="479" spans="2:17" ht="15.75" customHeight="1">
      <c r="B479" s="1"/>
      <c r="C479" s="1"/>
      <c r="D479" s="1"/>
      <c r="E479" s="1"/>
      <c r="F479" s="1"/>
      <c r="G479" s="1"/>
      <c r="H479" s="1"/>
      <c r="I479" s="1"/>
      <c r="J479" s="1"/>
      <c r="K479" s="1"/>
      <c r="L479" s="1"/>
      <c r="M479" s="1"/>
      <c r="N479" s="1"/>
      <c r="O479" s="1"/>
      <c r="P479" s="1"/>
      <c r="Q479" s="1"/>
    </row>
    <row r="480" spans="2:17" ht="15.75" customHeight="1">
      <c r="B480" s="1"/>
      <c r="C480" s="1"/>
      <c r="D480" s="1"/>
      <c r="E480" s="1"/>
      <c r="F480" s="1"/>
      <c r="G480" s="1"/>
      <c r="H480" s="1"/>
      <c r="I480" s="1"/>
      <c r="J480" s="1"/>
      <c r="K480" s="1"/>
      <c r="L480" s="1"/>
      <c r="M480" s="1"/>
      <c r="N480" s="1"/>
      <c r="O480" s="1"/>
      <c r="P480" s="1"/>
      <c r="Q480" s="1"/>
    </row>
    <row r="481" spans="2:17" ht="15.75" customHeight="1">
      <c r="B481" s="1"/>
      <c r="C481" s="1"/>
      <c r="D481" s="1"/>
      <c r="E481" s="1"/>
      <c r="F481" s="1"/>
      <c r="G481" s="1"/>
      <c r="H481" s="1"/>
      <c r="I481" s="1"/>
      <c r="J481" s="1"/>
      <c r="K481" s="1"/>
      <c r="L481" s="1"/>
      <c r="M481" s="1"/>
      <c r="N481" s="1"/>
      <c r="O481" s="1"/>
      <c r="P481" s="1"/>
      <c r="Q481" s="1"/>
    </row>
    <row r="482" spans="2:17" ht="15.75" customHeight="1">
      <c r="B482" s="1"/>
      <c r="C482" s="1"/>
      <c r="D482" s="1"/>
      <c r="E482" s="1"/>
      <c r="F482" s="1"/>
      <c r="G482" s="1"/>
      <c r="H482" s="1"/>
      <c r="I482" s="1"/>
      <c r="J482" s="1"/>
      <c r="K482" s="1"/>
      <c r="L482" s="1"/>
      <c r="M482" s="1"/>
      <c r="N482" s="1"/>
      <c r="O482" s="1"/>
      <c r="P482" s="1"/>
      <c r="Q482" s="1"/>
    </row>
    <row r="483" spans="2:17" ht="15.75" customHeight="1">
      <c r="B483" s="1"/>
      <c r="C483" s="1"/>
      <c r="D483" s="1"/>
      <c r="E483" s="1"/>
      <c r="F483" s="1"/>
      <c r="G483" s="1"/>
      <c r="H483" s="1"/>
      <c r="I483" s="1"/>
      <c r="J483" s="1"/>
      <c r="K483" s="1"/>
      <c r="L483" s="1"/>
      <c r="M483" s="1"/>
      <c r="N483" s="1"/>
      <c r="O483" s="1"/>
      <c r="P483" s="1"/>
      <c r="Q483" s="1"/>
    </row>
    <row r="484" spans="2:17" ht="15.75" customHeight="1">
      <c r="B484" s="1"/>
      <c r="C484" s="1"/>
      <c r="D484" s="1"/>
      <c r="E484" s="1"/>
      <c r="F484" s="1"/>
      <c r="G484" s="1"/>
      <c r="H484" s="1"/>
      <c r="I484" s="1"/>
      <c r="J484" s="1"/>
      <c r="K484" s="1"/>
      <c r="L484" s="1"/>
      <c r="M484" s="1"/>
      <c r="N484" s="1"/>
      <c r="O484" s="1"/>
      <c r="P484" s="1"/>
      <c r="Q484" s="1"/>
    </row>
    <row r="485" spans="2:17" ht="15.75" customHeight="1">
      <c r="B485" s="1"/>
      <c r="C485" s="1"/>
      <c r="D485" s="1"/>
      <c r="E485" s="1"/>
      <c r="F485" s="1"/>
      <c r="G485" s="1"/>
      <c r="H485" s="1"/>
      <c r="I485" s="1"/>
      <c r="J485" s="1"/>
      <c r="K485" s="1"/>
      <c r="L485" s="1"/>
      <c r="M485" s="1"/>
      <c r="N485" s="1"/>
      <c r="O485" s="1"/>
      <c r="P485" s="1"/>
      <c r="Q485" s="1"/>
    </row>
    <row r="486" spans="2:17" ht="15.75" customHeight="1">
      <c r="B486" s="1"/>
      <c r="C486" s="1"/>
      <c r="D486" s="1"/>
      <c r="E486" s="1"/>
      <c r="F486" s="1"/>
      <c r="G486" s="1"/>
      <c r="H486" s="1"/>
      <c r="I486" s="1"/>
      <c r="J486" s="1"/>
      <c r="K486" s="1"/>
      <c r="L486" s="1"/>
      <c r="M486" s="1"/>
      <c r="N486" s="1"/>
      <c r="O486" s="1"/>
      <c r="P486" s="1"/>
      <c r="Q486" s="1"/>
    </row>
    <row r="487" spans="2:17" ht="15.75" customHeight="1">
      <c r="B487" s="1"/>
      <c r="C487" s="1"/>
      <c r="D487" s="1"/>
      <c r="E487" s="1"/>
      <c r="F487" s="1"/>
      <c r="G487" s="1"/>
      <c r="H487" s="1"/>
      <c r="I487" s="1"/>
      <c r="J487" s="1"/>
      <c r="K487" s="1"/>
      <c r="L487" s="1"/>
      <c r="M487" s="1"/>
      <c r="N487" s="1"/>
      <c r="O487" s="1"/>
      <c r="P487" s="1"/>
      <c r="Q487" s="1"/>
    </row>
    <row r="488" spans="2:17" ht="15.75" customHeight="1">
      <c r="B488" s="1"/>
      <c r="C488" s="1"/>
      <c r="D488" s="1"/>
      <c r="E488" s="1"/>
      <c r="F488" s="1"/>
      <c r="G488" s="1"/>
      <c r="H488" s="1"/>
      <c r="I488" s="1"/>
      <c r="J488" s="1"/>
      <c r="K488" s="1"/>
      <c r="L488" s="1"/>
      <c r="M488" s="1"/>
      <c r="N488" s="1"/>
      <c r="O488" s="1"/>
      <c r="P488" s="1"/>
      <c r="Q488" s="1"/>
    </row>
    <row r="489" spans="2:17" ht="15.75" customHeight="1">
      <c r="B489" s="1"/>
      <c r="C489" s="1"/>
      <c r="D489" s="1"/>
      <c r="E489" s="1"/>
      <c r="F489" s="1"/>
      <c r="G489" s="1"/>
      <c r="H489" s="1"/>
      <c r="I489" s="1"/>
      <c r="J489" s="1"/>
      <c r="K489" s="1"/>
      <c r="L489" s="1"/>
      <c r="M489" s="1"/>
      <c r="N489" s="1"/>
      <c r="O489" s="1"/>
      <c r="P489" s="1"/>
      <c r="Q489" s="1"/>
    </row>
    <row r="490" spans="2:17" ht="15.75" customHeight="1">
      <c r="B490" s="1"/>
      <c r="C490" s="1"/>
      <c r="D490" s="1"/>
      <c r="E490" s="1"/>
      <c r="F490" s="1"/>
      <c r="G490" s="1"/>
      <c r="H490" s="1"/>
      <c r="I490" s="1"/>
      <c r="J490" s="1"/>
      <c r="K490" s="1"/>
      <c r="L490" s="1"/>
      <c r="M490" s="1"/>
      <c r="N490" s="1"/>
      <c r="O490" s="1"/>
      <c r="P490" s="1"/>
      <c r="Q490" s="1"/>
    </row>
    <row r="491" spans="2:17" ht="15.75" customHeight="1">
      <c r="B491" s="1"/>
      <c r="C491" s="1"/>
      <c r="D491" s="1"/>
      <c r="E491" s="1"/>
      <c r="F491" s="1"/>
      <c r="G491" s="1"/>
      <c r="H491" s="1"/>
      <c r="I491" s="1"/>
      <c r="J491" s="1"/>
      <c r="K491" s="1"/>
      <c r="L491" s="1"/>
      <c r="M491" s="1"/>
      <c r="N491" s="1"/>
      <c r="O491" s="1"/>
      <c r="P491" s="1"/>
      <c r="Q491" s="1"/>
    </row>
    <row r="492" spans="2:17" ht="15.75" customHeight="1">
      <c r="B492" s="1"/>
      <c r="C492" s="1"/>
      <c r="D492" s="1"/>
      <c r="E492" s="1"/>
      <c r="F492" s="1"/>
      <c r="G492" s="1"/>
      <c r="H492" s="1"/>
      <c r="I492" s="1"/>
      <c r="J492" s="1"/>
      <c r="K492" s="1"/>
      <c r="L492" s="1"/>
      <c r="M492" s="1"/>
      <c r="N492" s="1"/>
      <c r="O492" s="1"/>
      <c r="P492" s="1"/>
      <c r="Q492" s="1"/>
    </row>
    <row r="493" spans="2:17" ht="15.75" customHeight="1">
      <c r="B493" s="1"/>
      <c r="C493" s="1"/>
      <c r="D493" s="1"/>
      <c r="E493" s="1"/>
      <c r="F493" s="1"/>
      <c r="G493" s="1"/>
      <c r="H493" s="1"/>
      <c r="I493" s="1"/>
      <c r="J493" s="1"/>
      <c r="K493" s="1"/>
      <c r="L493" s="1"/>
      <c r="M493" s="1"/>
      <c r="N493" s="1"/>
      <c r="O493" s="1"/>
      <c r="P493" s="1"/>
      <c r="Q493" s="1"/>
    </row>
    <row r="494" spans="2:17" ht="15.75" customHeight="1">
      <c r="B494" s="1"/>
      <c r="C494" s="1"/>
      <c r="D494" s="1"/>
      <c r="E494" s="1"/>
      <c r="F494" s="1"/>
      <c r="G494" s="1"/>
      <c r="H494" s="1"/>
      <c r="I494" s="1"/>
      <c r="J494" s="1"/>
      <c r="K494" s="1"/>
      <c r="L494" s="1"/>
      <c r="M494" s="1"/>
      <c r="N494" s="1"/>
      <c r="O494" s="1"/>
      <c r="P494" s="1"/>
      <c r="Q494" s="1"/>
    </row>
    <row r="495" spans="2:17" ht="15.75" customHeight="1">
      <c r="B495" s="1"/>
      <c r="C495" s="1"/>
      <c r="D495" s="1"/>
      <c r="E495" s="1"/>
      <c r="F495" s="1"/>
      <c r="G495" s="1"/>
      <c r="H495" s="1"/>
      <c r="I495" s="1"/>
      <c r="J495" s="1"/>
      <c r="K495" s="1"/>
      <c r="L495" s="1"/>
      <c r="M495" s="1"/>
      <c r="N495" s="1"/>
      <c r="O495" s="1"/>
      <c r="P495" s="1"/>
      <c r="Q495" s="1"/>
    </row>
    <row r="496" spans="2:17" ht="15.75" customHeight="1">
      <c r="B496" s="1"/>
      <c r="C496" s="1"/>
      <c r="D496" s="1"/>
      <c r="E496" s="1"/>
      <c r="F496" s="1"/>
      <c r="G496" s="1"/>
      <c r="H496" s="1"/>
      <c r="I496" s="1"/>
      <c r="J496" s="1"/>
      <c r="K496" s="1"/>
      <c r="L496" s="1"/>
      <c r="M496" s="1"/>
      <c r="N496" s="1"/>
      <c r="O496" s="1"/>
      <c r="P496" s="1"/>
      <c r="Q496" s="1"/>
    </row>
    <row r="497" spans="2:17" ht="15.75" customHeight="1">
      <c r="B497" s="1"/>
      <c r="C497" s="1"/>
      <c r="D497" s="1"/>
      <c r="E497" s="1"/>
      <c r="F497" s="1"/>
      <c r="G497" s="1"/>
      <c r="H497" s="1"/>
      <c r="I497" s="1"/>
      <c r="J497" s="1"/>
      <c r="K497" s="1"/>
      <c r="L497" s="1"/>
      <c r="M497" s="1"/>
      <c r="N497" s="1"/>
      <c r="O497" s="1"/>
      <c r="P497" s="1"/>
      <c r="Q497" s="1"/>
    </row>
    <row r="498" spans="2:17" ht="15.75" customHeight="1">
      <c r="B498" s="1"/>
      <c r="C498" s="1"/>
      <c r="D498" s="1"/>
      <c r="E498" s="1"/>
      <c r="F498" s="1"/>
      <c r="G498" s="1"/>
      <c r="H498" s="1"/>
      <c r="I498" s="1"/>
      <c r="J498" s="1"/>
      <c r="K498" s="1"/>
      <c r="L498" s="1"/>
      <c r="M498" s="1"/>
      <c r="N498" s="1"/>
      <c r="O498" s="1"/>
      <c r="P498" s="1"/>
      <c r="Q498" s="1"/>
    </row>
    <row r="499" spans="2:17" ht="15.75" customHeight="1">
      <c r="B499" s="1"/>
      <c r="C499" s="1"/>
      <c r="D499" s="1"/>
      <c r="E499" s="1"/>
      <c r="F499" s="1"/>
      <c r="G499" s="1"/>
      <c r="H499" s="1"/>
      <c r="I499" s="1"/>
      <c r="J499" s="1"/>
      <c r="K499" s="1"/>
      <c r="L499" s="1"/>
      <c r="M499" s="1"/>
      <c r="N499" s="1"/>
      <c r="O499" s="1"/>
      <c r="P499" s="1"/>
      <c r="Q499" s="1"/>
    </row>
    <row r="500" spans="2:17" ht="15.75" customHeight="1">
      <c r="B500" s="1"/>
      <c r="C500" s="1"/>
      <c r="D500" s="1"/>
      <c r="E500" s="1"/>
      <c r="F500" s="1"/>
      <c r="G500" s="1"/>
      <c r="H500" s="1"/>
      <c r="I500" s="1"/>
      <c r="J500" s="1"/>
      <c r="K500" s="1"/>
      <c r="L500" s="1"/>
      <c r="M500" s="1"/>
      <c r="N500" s="1"/>
      <c r="O500" s="1"/>
      <c r="P500" s="1"/>
      <c r="Q500" s="1"/>
    </row>
    <row r="501" spans="2:17" ht="15.75" customHeight="1">
      <c r="B501" s="1"/>
      <c r="C501" s="1"/>
      <c r="D501" s="1"/>
      <c r="E501" s="1"/>
      <c r="F501" s="1"/>
      <c r="G501" s="1"/>
      <c r="H501" s="1"/>
      <c r="I501" s="1"/>
      <c r="J501" s="1"/>
      <c r="K501" s="1"/>
      <c r="L501" s="1"/>
      <c r="M501" s="1"/>
      <c r="N501" s="1"/>
      <c r="O501" s="1"/>
      <c r="P501" s="1"/>
      <c r="Q501" s="1"/>
    </row>
    <row r="502" spans="2:17" ht="15.75" customHeight="1">
      <c r="B502" s="1"/>
      <c r="C502" s="1"/>
      <c r="D502" s="1"/>
      <c r="E502" s="1"/>
      <c r="F502" s="1"/>
      <c r="G502" s="1"/>
      <c r="H502" s="1"/>
      <c r="I502" s="1"/>
      <c r="J502" s="1"/>
      <c r="K502" s="1"/>
      <c r="L502" s="1"/>
      <c r="M502" s="1"/>
      <c r="N502" s="1"/>
      <c r="O502" s="1"/>
      <c r="P502" s="1"/>
      <c r="Q502" s="1"/>
    </row>
    <row r="503" spans="2:17" ht="15.75" customHeight="1">
      <c r="B503" s="1"/>
      <c r="C503" s="1"/>
      <c r="D503" s="1"/>
      <c r="E503" s="1"/>
      <c r="F503" s="1"/>
      <c r="G503" s="1"/>
      <c r="H503" s="1"/>
      <c r="I503" s="1"/>
      <c r="J503" s="1"/>
      <c r="K503" s="1"/>
      <c r="L503" s="1"/>
      <c r="M503" s="1"/>
      <c r="N503" s="1"/>
      <c r="O503" s="1"/>
      <c r="P503" s="1"/>
      <c r="Q503" s="1"/>
    </row>
    <row r="504" spans="2:17" ht="15.75" customHeight="1">
      <c r="B504" s="1"/>
      <c r="C504" s="1"/>
      <c r="D504" s="1"/>
      <c r="E504" s="1"/>
      <c r="F504" s="1"/>
      <c r="G504" s="1"/>
      <c r="H504" s="1"/>
      <c r="I504" s="1"/>
      <c r="J504" s="1"/>
      <c r="K504" s="1"/>
      <c r="L504" s="1"/>
      <c r="M504" s="1"/>
      <c r="N504" s="1"/>
      <c r="O504" s="1"/>
      <c r="P504" s="1"/>
      <c r="Q504" s="1"/>
    </row>
    <row r="505" spans="2:17" ht="15.75" customHeight="1">
      <c r="B505" s="1"/>
      <c r="C505" s="1"/>
      <c r="D505" s="1"/>
      <c r="E505" s="1"/>
      <c r="F505" s="1"/>
      <c r="G505" s="1"/>
      <c r="H505" s="1"/>
      <c r="I505" s="1"/>
      <c r="J505" s="1"/>
      <c r="K505" s="1"/>
      <c r="L505" s="1"/>
      <c r="M505" s="1"/>
      <c r="N505" s="1"/>
      <c r="O505" s="1"/>
      <c r="P505" s="1"/>
      <c r="Q505" s="1"/>
    </row>
    <row r="506" spans="2:17" ht="15.75" customHeight="1">
      <c r="B506" s="1"/>
      <c r="C506" s="1"/>
      <c r="D506" s="1"/>
      <c r="E506" s="1"/>
      <c r="F506" s="1"/>
      <c r="G506" s="1"/>
      <c r="H506" s="1"/>
      <c r="I506" s="1"/>
      <c r="J506" s="1"/>
      <c r="K506" s="1"/>
      <c r="L506" s="1"/>
      <c r="M506" s="1"/>
      <c r="N506" s="1"/>
      <c r="O506" s="1"/>
      <c r="P506" s="1"/>
      <c r="Q506" s="1"/>
    </row>
    <row r="507" spans="2:17" ht="15.75" customHeight="1">
      <c r="B507" s="1"/>
      <c r="C507" s="1"/>
      <c r="D507" s="1"/>
      <c r="E507" s="1"/>
      <c r="F507" s="1"/>
      <c r="G507" s="1"/>
      <c r="H507" s="1"/>
      <c r="I507" s="1"/>
      <c r="J507" s="1"/>
      <c r="K507" s="1"/>
      <c r="L507" s="1"/>
      <c r="M507" s="1"/>
      <c r="N507" s="1"/>
      <c r="O507" s="1"/>
      <c r="P507" s="1"/>
      <c r="Q507" s="1"/>
    </row>
    <row r="508" spans="2:17" ht="15.75" customHeight="1">
      <c r="B508" s="1"/>
      <c r="C508" s="1"/>
      <c r="D508" s="1"/>
      <c r="E508" s="1"/>
      <c r="F508" s="1"/>
      <c r="G508" s="1"/>
      <c r="H508" s="1"/>
      <c r="I508" s="1"/>
      <c r="J508" s="1"/>
      <c r="K508" s="1"/>
      <c r="L508" s="1"/>
      <c r="M508" s="1"/>
      <c r="N508" s="1"/>
      <c r="O508" s="1"/>
      <c r="P508" s="1"/>
      <c r="Q508" s="1"/>
    </row>
    <row r="509" spans="2:17" ht="15.75" customHeight="1">
      <c r="B509" s="1"/>
      <c r="C509" s="1"/>
      <c r="D509" s="1"/>
      <c r="E509" s="1"/>
      <c r="F509" s="1"/>
      <c r="G509" s="1"/>
      <c r="H509" s="1"/>
      <c r="I509" s="1"/>
      <c r="J509" s="1"/>
      <c r="K509" s="1"/>
      <c r="L509" s="1"/>
      <c r="M509" s="1"/>
      <c r="N509" s="1"/>
      <c r="O509" s="1"/>
      <c r="P509" s="1"/>
      <c r="Q509" s="1"/>
    </row>
    <row r="510" spans="2:17" ht="15.75" customHeight="1">
      <c r="B510" s="1"/>
      <c r="C510" s="1"/>
      <c r="D510" s="1"/>
      <c r="E510" s="1"/>
      <c r="F510" s="1"/>
      <c r="G510" s="1"/>
      <c r="H510" s="1"/>
      <c r="I510" s="1"/>
      <c r="J510" s="1"/>
      <c r="K510" s="1"/>
      <c r="L510" s="1"/>
      <c r="M510" s="1"/>
      <c r="N510" s="1"/>
      <c r="O510" s="1"/>
      <c r="P510" s="1"/>
      <c r="Q510" s="1"/>
    </row>
    <row r="511" spans="2:17" ht="15.75" customHeight="1">
      <c r="B511" s="1"/>
      <c r="C511" s="1"/>
      <c r="D511" s="1"/>
      <c r="E511" s="1"/>
      <c r="F511" s="1"/>
      <c r="G511" s="1"/>
      <c r="H511" s="1"/>
      <c r="I511" s="1"/>
      <c r="J511" s="1"/>
      <c r="K511" s="1"/>
      <c r="L511" s="1"/>
      <c r="M511" s="1"/>
      <c r="N511" s="1"/>
      <c r="O511" s="1"/>
      <c r="P511" s="1"/>
      <c r="Q511" s="1"/>
    </row>
    <row r="512" spans="2:17" ht="15.75" customHeight="1">
      <c r="B512" s="1"/>
      <c r="C512" s="1"/>
      <c r="D512" s="1"/>
      <c r="E512" s="1"/>
      <c r="F512" s="1"/>
      <c r="G512" s="1"/>
      <c r="H512" s="1"/>
      <c r="I512" s="1"/>
      <c r="J512" s="1"/>
      <c r="K512" s="1"/>
      <c r="L512" s="1"/>
      <c r="M512" s="1"/>
      <c r="N512" s="1"/>
      <c r="O512" s="1"/>
      <c r="P512" s="1"/>
      <c r="Q512" s="1"/>
    </row>
    <row r="513" spans="2:17" ht="15.75" customHeight="1">
      <c r="B513" s="1"/>
      <c r="C513" s="1"/>
      <c r="D513" s="1"/>
      <c r="E513" s="1"/>
      <c r="F513" s="1"/>
      <c r="G513" s="1"/>
      <c r="H513" s="1"/>
      <c r="I513" s="1"/>
      <c r="J513" s="1"/>
      <c r="K513" s="1"/>
      <c r="L513" s="1"/>
      <c r="M513" s="1"/>
      <c r="N513" s="1"/>
      <c r="O513" s="1"/>
      <c r="P513" s="1"/>
      <c r="Q513" s="1"/>
    </row>
    <row r="514" spans="2:17" ht="15.75" customHeight="1">
      <c r="B514" s="1"/>
      <c r="C514" s="1"/>
      <c r="D514" s="1"/>
      <c r="E514" s="1"/>
      <c r="F514" s="1"/>
      <c r="G514" s="1"/>
      <c r="H514" s="1"/>
      <c r="I514" s="1"/>
      <c r="J514" s="1"/>
      <c r="K514" s="1"/>
      <c r="L514" s="1"/>
      <c r="M514" s="1"/>
      <c r="N514" s="1"/>
      <c r="O514" s="1"/>
      <c r="P514" s="1"/>
      <c r="Q514" s="1"/>
    </row>
    <row r="515" spans="2:17" ht="15.75" customHeight="1">
      <c r="B515" s="1"/>
      <c r="C515" s="1"/>
      <c r="D515" s="1"/>
      <c r="E515" s="1"/>
      <c r="F515" s="1"/>
      <c r="G515" s="1"/>
      <c r="H515" s="1"/>
      <c r="I515" s="1"/>
      <c r="J515" s="1"/>
      <c r="K515" s="1"/>
      <c r="L515" s="1"/>
      <c r="M515" s="1"/>
      <c r="N515" s="1"/>
      <c r="O515" s="1"/>
      <c r="P515" s="1"/>
      <c r="Q515" s="1"/>
    </row>
    <row r="516" spans="2:17" ht="15.75" customHeight="1">
      <c r="B516" s="1"/>
      <c r="C516" s="1"/>
      <c r="D516" s="1"/>
      <c r="E516" s="1"/>
      <c r="F516" s="1"/>
      <c r="G516" s="1"/>
      <c r="H516" s="1"/>
      <c r="I516" s="1"/>
      <c r="J516" s="1"/>
      <c r="K516" s="1"/>
      <c r="L516" s="1"/>
      <c r="M516" s="1"/>
      <c r="N516" s="1"/>
      <c r="O516" s="1"/>
      <c r="P516" s="1"/>
      <c r="Q516" s="1"/>
    </row>
    <row r="517" spans="2:17" ht="15.75" customHeight="1">
      <c r="B517" s="1"/>
      <c r="C517" s="1"/>
      <c r="D517" s="1"/>
      <c r="E517" s="1"/>
      <c r="F517" s="1"/>
      <c r="G517" s="1"/>
      <c r="H517" s="1"/>
      <c r="I517" s="1"/>
      <c r="J517" s="1"/>
      <c r="K517" s="1"/>
      <c r="L517" s="1"/>
      <c r="M517" s="1"/>
      <c r="N517" s="1"/>
      <c r="O517" s="1"/>
      <c r="P517" s="1"/>
      <c r="Q517" s="1"/>
    </row>
    <row r="518" spans="2:17" ht="15.75" customHeight="1">
      <c r="B518" s="1"/>
      <c r="C518" s="1"/>
      <c r="D518" s="1"/>
      <c r="E518" s="1"/>
      <c r="F518" s="1"/>
      <c r="G518" s="1"/>
      <c r="H518" s="1"/>
      <c r="I518" s="1"/>
      <c r="J518" s="1"/>
      <c r="K518" s="1"/>
      <c r="L518" s="1"/>
      <c r="M518" s="1"/>
      <c r="N518" s="1"/>
      <c r="O518" s="1"/>
      <c r="P518" s="1"/>
      <c r="Q518" s="1"/>
    </row>
    <row r="519" spans="2:17" ht="15.75" customHeight="1">
      <c r="B519" s="1"/>
      <c r="C519" s="1"/>
      <c r="D519" s="1"/>
      <c r="E519" s="1"/>
      <c r="F519" s="1"/>
      <c r="G519" s="1"/>
      <c r="H519" s="1"/>
      <c r="I519" s="1"/>
      <c r="J519" s="1"/>
      <c r="K519" s="1"/>
      <c r="L519" s="1"/>
      <c r="M519" s="1"/>
      <c r="N519" s="1"/>
      <c r="O519" s="1"/>
      <c r="P519" s="1"/>
      <c r="Q519" s="1"/>
    </row>
    <row r="520" spans="2:17" ht="15.75" customHeight="1">
      <c r="B520" s="1"/>
      <c r="C520" s="1"/>
      <c r="D520" s="1"/>
      <c r="E520" s="1"/>
      <c r="F520" s="1"/>
      <c r="G520" s="1"/>
      <c r="H520" s="1"/>
      <c r="I520" s="1"/>
      <c r="J520" s="1"/>
      <c r="K520" s="1"/>
      <c r="L520" s="1"/>
      <c r="M520" s="1"/>
      <c r="N520" s="1"/>
      <c r="O520" s="1"/>
      <c r="P520" s="1"/>
      <c r="Q520" s="1"/>
    </row>
    <row r="521" spans="2:17" ht="15.75" customHeight="1">
      <c r="B521" s="1"/>
      <c r="C521" s="1"/>
      <c r="D521" s="1"/>
      <c r="E521" s="1"/>
      <c r="F521" s="1"/>
      <c r="G521" s="1"/>
      <c r="H521" s="1"/>
      <c r="I521" s="1"/>
      <c r="J521" s="1"/>
      <c r="K521" s="1"/>
      <c r="L521" s="1"/>
      <c r="M521" s="1"/>
      <c r="N521" s="1"/>
      <c r="O521" s="1"/>
      <c r="P521" s="1"/>
      <c r="Q521" s="1"/>
    </row>
    <row r="522" spans="2:17" ht="15.75" customHeight="1">
      <c r="B522" s="1"/>
      <c r="C522" s="1"/>
      <c r="D522" s="1"/>
      <c r="E522" s="1"/>
      <c r="F522" s="1"/>
      <c r="G522" s="1"/>
      <c r="H522" s="1"/>
      <c r="I522" s="1"/>
      <c r="J522" s="1"/>
      <c r="K522" s="1"/>
      <c r="L522" s="1"/>
      <c r="M522" s="1"/>
      <c r="N522" s="1"/>
      <c r="O522" s="1"/>
      <c r="P522" s="1"/>
      <c r="Q522" s="1"/>
    </row>
    <row r="523" spans="2:17" ht="15.75" customHeight="1">
      <c r="B523" s="1"/>
      <c r="C523" s="1"/>
      <c r="D523" s="1"/>
      <c r="E523" s="1"/>
      <c r="F523" s="1"/>
      <c r="G523" s="1"/>
      <c r="H523" s="1"/>
      <c r="I523" s="1"/>
      <c r="J523" s="1"/>
      <c r="K523" s="1"/>
      <c r="L523" s="1"/>
      <c r="M523" s="1"/>
      <c r="N523" s="1"/>
      <c r="O523" s="1"/>
      <c r="P523" s="1"/>
      <c r="Q523" s="1"/>
    </row>
    <row r="524" spans="2:17" ht="15.75" customHeight="1">
      <c r="B524" s="1"/>
      <c r="C524" s="1"/>
      <c r="D524" s="1"/>
      <c r="E524" s="1"/>
      <c r="F524" s="1"/>
      <c r="G524" s="1"/>
      <c r="H524" s="1"/>
      <c r="I524" s="1"/>
      <c r="J524" s="1"/>
      <c r="K524" s="1"/>
      <c r="L524" s="1"/>
      <c r="M524" s="1"/>
      <c r="N524" s="1"/>
      <c r="O524" s="1"/>
      <c r="P524" s="1"/>
      <c r="Q524" s="1"/>
    </row>
    <row r="525" spans="2:17" ht="15.75" customHeight="1">
      <c r="B525" s="1"/>
      <c r="C525" s="1"/>
      <c r="D525" s="1"/>
      <c r="E525" s="1"/>
      <c r="F525" s="1"/>
      <c r="G525" s="1"/>
      <c r="H525" s="1"/>
      <c r="I525" s="1"/>
      <c r="J525" s="1"/>
      <c r="K525" s="1"/>
      <c r="L525" s="1"/>
      <c r="M525" s="1"/>
      <c r="N525" s="1"/>
      <c r="O525" s="1"/>
      <c r="P525" s="1"/>
      <c r="Q525" s="1"/>
    </row>
    <row r="526" spans="2:17" ht="15.75" customHeight="1">
      <c r="B526" s="1"/>
      <c r="C526" s="1"/>
      <c r="D526" s="1"/>
      <c r="E526" s="1"/>
      <c r="F526" s="1"/>
      <c r="G526" s="1"/>
      <c r="H526" s="1"/>
      <c r="I526" s="1"/>
      <c r="J526" s="1"/>
      <c r="K526" s="1"/>
      <c r="L526" s="1"/>
      <c r="M526" s="1"/>
      <c r="N526" s="1"/>
      <c r="O526" s="1"/>
      <c r="P526" s="1"/>
      <c r="Q526" s="1"/>
    </row>
    <row r="527" spans="2:17" ht="15.75" customHeight="1">
      <c r="B527" s="1"/>
      <c r="C527" s="1"/>
      <c r="D527" s="1"/>
      <c r="E527" s="1"/>
      <c r="F527" s="1"/>
      <c r="G527" s="1"/>
      <c r="H527" s="1"/>
      <c r="I527" s="1"/>
      <c r="J527" s="1"/>
      <c r="K527" s="1"/>
      <c r="L527" s="1"/>
      <c r="M527" s="1"/>
      <c r="N527" s="1"/>
      <c r="O527" s="1"/>
      <c r="P527" s="1"/>
      <c r="Q527" s="1"/>
    </row>
    <row r="528" spans="2:17" ht="15.75" customHeight="1">
      <c r="B528" s="1"/>
      <c r="C528" s="1"/>
      <c r="D528" s="1"/>
      <c r="E528" s="1"/>
      <c r="F528" s="1"/>
      <c r="G528" s="1"/>
      <c r="H528" s="1"/>
      <c r="I528" s="1"/>
      <c r="J528" s="1"/>
      <c r="K528" s="1"/>
      <c r="L528" s="1"/>
      <c r="M528" s="1"/>
      <c r="N528" s="1"/>
      <c r="O528" s="1"/>
      <c r="P528" s="1"/>
      <c r="Q528" s="1"/>
    </row>
    <row r="529" spans="2:17" ht="15.75" customHeight="1">
      <c r="B529" s="1"/>
      <c r="C529" s="1"/>
      <c r="D529" s="1"/>
      <c r="E529" s="1"/>
      <c r="F529" s="1"/>
      <c r="G529" s="1"/>
      <c r="H529" s="1"/>
      <c r="I529" s="1"/>
      <c r="J529" s="1"/>
      <c r="K529" s="1"/>
      <c r="L529" s="1"/>
      <c r="M529" s="1"/>
      <c r="N529" s="1"/>
      <c r="O529" s="1"/>
      <c r="P529" s="1"/>
      <c r="Q529" s="1"/>
    </row>
    <row r="530" spans="2:17" ht="15.75" customHeight="1">
      <c r="B530" s="1"/>
      <c r="C530" s="1"/>
      <c r="D530" s="1"/>
      <c r="E530" s="1"/>
      <c r="F530" s="1"/>
      <c r="G530" s="1"/>
      <c r="H530" s="1"/>
      <c r="I530" s="1"/>
      <c r="J530" s="1"/>
      <c r="K530" s="1"/>
      <c r="L530" s="1"/>
      <c r="M530" s="1"/>
      <c r="N530" s="1"/>
      <c r="O530" s="1"/>
      <c r="P530" s="1"/>
      <c r="Q530" s="1"/>
    </row>
    <row r="531" spans="2:17" ht="15.75" customHeight="1">
      <c r="B531" s="1"/>
      <c r="C531" s="1"/>
      <c r="D531" s="1"/>
      <c r="E531" s="1"/>
      <c r="F531" s="1"/>
      <c r="G531" s="1"/>
      <c r="H531" s="1"/>
      <c r="I531" s="1"/>
      <c r="J531" s="1"/>
      <c r="K531" s="1"/>
      <c r="L531" s="1"/>
      <c r="M531" s="1"/>
      <c r="N531" s="1"/>
      <c r="O531" s="1"/>
      <c r="P531" s="1"/>
      <c r="Q531" s="1"/>
    </row>
    <row r="532" spans="2:17" ht="15.75" customHeight="1">
      <c r="B532" s="1"/>
      <c r="C532" s="1"/>
      <c r="D532" s="1"/>
      <c r="E532" s="1"/>
      <c r="F532" s="1"/>
      <c r="G532" s="1"/>
      <c r="H532" s="1"/>
      <c r="I532" s="1"/>
      <c r="J532" s="1"/>
      <c r="K532" s="1"/>
      <c r="L532" s="1"/>
      <c r="M532" s="1"/>
      <c r="N532" s="1"/>
      <c r="O532" s="1"/>
      <c r="P532" s="1"/>
      <c r="Q532" s="1"/>
    </row>
    <row r="533" spans="2:17" ht="15.75" customHeight="1">
      <c r="B533" s="1"/>
      <c r="C533" s="1"/>
      <c r="D533" s="1"/>
      <c r="E533" s="1"/>
      <c r="F533" s="1"/>
      <c r="G533" s="1"/>
      <c r="H533" s="1"/>
      <c r="I533" s="1"/>
      <c r="J533" s="1"/>
      <c r="K533" s="1"/>
      <c r="L533" s="1"/>
      <c r="M533" s="1"/>
      <c r="N533" s="1"/>
      <c r="O533" s="1"/>
      <c r="P533" s="1"/>
      <c r="Q533" s="1"/>
    </row>
    <row r="534" spans="2:17" ht="15.75" customHeight="1">
      <c r="B534" s="1"/>
      <c r="C534" s="1"/>
      <c r="D534" s="1"/>
      <c r="E534" s="1"/>
      <c r="F534" s="1"/>
      <c r="G534" s="1"/>
      <c r="H534" s="1"/>
      <c r="I534" s="1"/>
      <c r="J534" s="1"/>
      <c r="K534" s="1"/>
      <c r="L534" s="1"/>
      <c r="M534" s="1"/>
      <c r="N534" s="1"/>
      <c r="O534" s="1"/>
      <c r="P534" s="1"/>
      <c r="Q534" s="1"/>
    </row>
    <row r="535" spans="2:17" ht="15.75" customHeight="1">
      <c r="B535" s="1"/>
      <c r="C535" s="1"/>
      <c r="D535" s="1"/>
      <c r="E535" s="1"/>
      <c r="F535" s="1"/>
      <c r="G535" s="1"/>
      <c r="H535" s="1"/>
      <c r="I535" s="1"/>
      <c r="J535" s="1"/>
      <c r="K535" s="1"/>
      <c r="L535" s="1"/>
      <c r="M535" s="1"/>
      <c r="N535" s="1"/>
      <c r="O535" s="1"/>
      <c r="P535" s="1"/>
      <c r="Q535" s="1"/>
    </row>
    <row r="536" spans="2:17" ht="15.75" customHeight="1">
      <c r="B536" s="1"/>
      <c r="C536" s="1"/>
      <c r="D536" s="1"/>
      <c r="E536" s="1"/>
      <c r="F536" s="1"/>
      <c r="G536" s="1"/>
      <c r="H536" s="1"/>
      <c r="I536" s="1"/>
      <c r="J536" s="1"/>
      <c r="K536" s="1"/>
      <c r="L536" s="1"/>
      <c r="M536" s="1"/>
      <c r="N536" s="1"/>
      <c r="O536" s="1"/>
      <c r="P536" s="1"/>
      <c r="Q536" s="1"/>
    </row>
    <row r="537" spans="2:17" ht="15.75" customHeight="1">
      <c r="B537" s="1"/>
      <c r="C537" s="1"/>
      <c r="D537" s="1"/>
      <c r="E537" s="1"/>
      <c r="F537" s="1"/>
      <c r="G537" s="1"/>
      <c r="H537" s="1"/>
      <c r="I537" s="1"/>
      <c r="J537" s="1"/>
      <c r="K537" s="1"/>
      <c r="L537" s="1"/>
      <c r="M537" s="1"/>
      <c r="N537" s="1"/>
      <c r="O537" s="1"/>
      <c r="P537" s="1"/>
      <c r="Q537" s="1"/>
    </row>
    <row r="538" spans="2:17" ht="15.75" customHeight="1">
      <c r="B538" s="1"/>
      <c r="C538" s="1"/>
      <c r="D538" s="1"/>
      <c r="E538" s="1"/>
      <c r="F538" s="1"/>
      <c r="G538" s="1"/>
      <c r="H538" s="1"/>
      <c r="I538" s="1"/>
      <c r="J538" s="1"/>
      <c r="K538" s="1"/>
      <c r="L538" s="1"/>
      <c r="M538" s="1"/>
      <c r="N538" s="1"/>
      <c r="O538" s="1"/>
      <c r="P538" s="1"/>
      <c r="Q538" s="1"/>
    </row>
    <row r="539" spans="2:17" ht="15.75" customHeight="1">
      <c r="B539" s="1"/>
      <c r="C539" s="1"/>
      <c r="D539" s="1"/>
      <c r="E539" s="1"/>
      <c r="F539" s="1"/>
      <c r="G539" s="1"/>
      <c r="H539" s="1"/>
      <c r="I539" s="1"/>
      <c r="J539" s="1"/>
      <c r="K539" s="1"/>
      <c r="L539" s="1"/>
      <c r="M539" s="1"/>
      <c r="N539" s="1"/>
      <c r="O539" s="1"/>
      <c r="P539" s="1"/>
      <c r="Q539" s="1"/>
    </row>
    <row r="540" spans="2:17" ht="15.75" customHeight="1">
      <c r="B540" s="1"/>
      <c r="C540" s="1"/>
      <c r="D540" s="1"/>
      <c r="E540" s="1"/>
      <c r="F540" s="1"/>
      <c r="G540" s="1"/>
      <c r="H540" s="1"/>
      <c r="I540" s="1"/>
      <c r="J540" s="1"/>
      <c r="K540" s="1"/>
      <c r="L540" s="1"/>
      <c r="M540" s="1"/>
      <c r="N540" s="1"/>
      <c r="O540" s="1"/>
      <c r="P540" s="1"/>
      <c r="Q540" s="1"/>
    </row>
    <row r="541" spans="2:17" ht="15.75" customHeight="1">
      <c r="B541" s="1"/>
      <c r="C541" s="1"/>
      <c r="D541" s="1"/>
      <c r="E541" s="1"/>
      <c r="F541" s="1"/>
      <c r="G541" s="1"/>
      <c r="H541" s="1"/>
      <c r="I541" s="1"/>
      <c r="J541" s="1"/>
      <c r="K541" s="1"/>
      <c r="L541" s="1"/>
      <c r="M541" s="1"/>
      <c r="N541" s="1"/>
      <c r="O541" s="1"/>
      <c r="P541" s="1"/>
      <c r="Q541" s="1"/>
    </row>
    <row r="542" spans="2:17" ht="15.75" customHeight="1">
      <c r="B542" s="1"/>
      <c r="C542" s="1"/>
      <c r="D542" s="1"/>
      <c r="E542" s="1"/>
      <c r="F542" s="1"/>
      <c r="G542" s="1"/>
      <c r="H542" s="1"/>
      <c r="I542" s="1"/>
      <c r="J542" s="1"/>
      <c r="K542" s="1"/>
      <c r="L542" s="1"/>
      <c r="M542" s="1"/>
      <c r="N542" s="1"/>
      <c r="O542" s="1"/>
      <c r="P542" s="1"/>
      <c r="Q542" s="1"/>
    </row>
    <row r="543" spans="2:17" ht="15.75" customHeight="1">
      <c r="B543" s="1"/>
      <c r="C543" s="1"/>
      <c r="D543" s="1"/>
      <c r="E543" s="1"/>
      <c r="F543" s="1"/>
      <c r="G543" s="1"/>
      <c r="H543" s="1"/>
      <c r="I543" s="1"/>
      <c r="J543" s="1"/>
      <c r="K543" s="1"/>
      <c r="L543" s="1"/>
      <c r="M543" s="1"/>
      <c r="N543" s="1"/>
      <c r="O543" s="1"/>
      <c r="P543" s="1"/>
      <c r="Q543" s="1"/>
    </row>
    <row r="544" spans="2:17" ht="15.75" customHeight="1">
      <c r="B544" s="1"/>
      <c r="C544" s="1"/>
      <c r="D544" s="1"/>
      <c r="E544" s="1"/>
      <c r="F544" s="1"/>
      <c r="G544" s="1"/>
      <c r="H544" s="1"/>
      <c r="I544" s="1"/>
      <c r="J544" s="1"/>
      <c r="K544" s="1"/>
      <c r="L544" s="1"/>
      <c r="M544" s="1"/>
      <c r="N544" s="1"/>
      <c r="O544" s="1"/>
      <c r="P544" s="1"/>
      <c r="Q544" s="1"/>
    </row>
    <row r="545" spans="2:17" ht="15.75" customHeight="1">
      <c r="B545" s="1"/>
      <c r="C545" s="1"/>
      <c r="D545" s="1"/>
      <c r="E545" s="1"/>
      <c r="F545" s="1"/>
      <c r="G545" s="1"/>
      <c r="H545" s="1"/>
      <c r="I545" s="1"/>
      <c r="J545" s="1"/>
      <c r="K545" s="1"/>
      <c r="L545" s="1"/>
      <c r="M545" s="1"/>
      <c r="N545" s="1"/>
      <c r="O545" s="1"/>
      <c r="P545" s="1"/>
      <c r="Q545" s="1"/>
    </row>
    <row r="546" spans="2:17" ht="15.75" customHeight="1">
      <c r="B546" s="1"/>
      <c r="C546" s="1"/>
      <c r="D546" s="1"/>
      <c r="E546" s="1"/>
      <c r="F546" s="1"/>
      <c r="G546" s="1"/>
      <c r="H546" s="1"/>
      <c r="I546" s="1"/>
      <c r="J546" s="1"/>
      <c r="K546" s="1"/>
      <c r="L546" s="1"/>
      <c r="M546" s="1"/>
      <c r="N546" s="1"/>
      <c r="O546" s="1"/>
      <c r="P546" s="1"/>
      <c r="Q546" s="1"/>
    </row>
    <row r="547" spans="2:17" ht="15.75" customHeight="1">
      <c r="B547" s="1"/>
      <c r="C547" s="1"/>
      <c r="D547" s="1"/>
      <c r="E547" s="1"/>
      <c r="F547" s="1"/>
      <c r="G547" s="1"/>
      <c r="H547" s="1"/>
      <c r="I547" s="1"/>
      <c r="J547" s="1"/>
      <c r="K547" s="1"/>
      <c r="L547" s="1"/>
      <c r="M547" s="1"/>
      <c r="N547" s="1"/>
      <c r="O547" s="1"/>
      <c r="P547" s="1"/>
      <c r="Q547" s="1"/>
    </row>
    <row r="548" spans="2:17" ht="15.75" customHeight="1">
      <c r="B548" s="1"/>
      <c r="C548" s="1"/>
      <c r="D548" s="1"/>
      <c r="E548" s="1"/>
      <c r="F548" s="1"/>
      <c r="G548" s="1"/>
      <c r="H548" s="1"/>
      <c r="I548" s="1"/>
      <c r="J548" s="1"/>
      <c r="K548" s="1"/>
      <c r="L548" s="1"/>
      <c r="M548" s="1"/>
      <c r="N548" s="1"/>
      <c r="O548" s="1"/>
      <c r="P548" s="1"/>
      <c r="Q548" s="1"/>
    </row>
    <row r="549" spans="2:17" ht="15.75" customHeight="1">
      <c r="B549" s="1"/>
      <c r="C549" s="1"/>
      <c r="D549" s="1"/>
      <c r="E549" s="1"/>
      <c r="F549" s="1"/>
      <c r="G549" s="1"/>
      <c r="H549" s="1"/>
      <c r="I549" s="1"/>
      <c r="J549" s="1"/>
      <c r="K549" s="1"/>
      <c r="L549" s="1"/>
      <c r="M549" s="1"/>
      <c r="N549" s="1"/>
      <c r="O549" s="1"/>
      <c r="P549" s="1"/>
      <c r="Q549" s="1"/>
    </row>
    <row r="550" spans="2:17" ht="15.75" customHeight="1">
      <c r="B550" s="1"/>
      <c r="C550" s="1"/>
      <c r="D550" s="1"/>
      <c r="E550" s="1"/>
      <c r="F550" s="1"/>
      <c r="G550" s="1"/>
      <c r="H550" s="1"/>
      <c r="I550" s="1"/>
      <c r="J550" s="1"/>
      <c r="K550" s="1"/>
      <c r="L550" s="1"/>
      <c r="M550" s="1"/>
      <c r="N550" s="1"/>
      <c r="O550" s="1"/>
      <c r="P550" s="1"/>
      <c r="Q550" s="1"/>
    </row>
    <row r="551" spans="2:17" ht="15.75" customHeight="1">
      <c r="B551" s="1"/>
      <c r="C551" s="1"/>
      <c r="D551" s="1"/>
      <c r="E551" s="1"/>
      <c r="F551" s="1"/>
      <c r="G551" s="1"/>
      <c r="H551" s="1"/>
      <c r="I551" s="1"/>
      <c r="J551" s="1"/>
      <c r="K551" s="1"/>
      <c r="L551" s="1"/>
      <c r="M551" s="1"/>
      <c r="N551" s="1"/>
      <c r="O551" s="1"/>
      <c r="P551" s="1"/>
      <c r="Q551" s="1"/>
    </row>
    <row r="552" spans="2:17" ht="15.75" customHeight="1">
      <c r="B552" s="1"/>
      <c r="C552" s="1"/>
      <c r="D552" s="1"/>
      <c r="E552" s="1"/>
      <c r="F552" s="1"/>
      <c r="G552" s="1"/>
      <c r="H552" s="1"/>
      <c r="I552" s="1"/>
      <c r="J552" s="1"/>
      <c r="K552" s="1"/>
      <c r="L552" s="1"/>
      <c r="M552" s="1"/>
      <c r="N552" s="1"/>
      <c r="O552" s="1"/>
      <c r="P552" s="1"/>
      <c r="Q552" s="1"/>
    </row>
    <row r="553" spans="2:17" ht="15.75" customHeight="1">
      <c r="B553" s="1"/>
      <c r="C553" s="1"/>
      <c r="D553" s="1"/>
      <c r="E553" s="1"/>
      <c r="F553" s="1"/>
      <c r="G553" s="1"/>
      <c r="H553" s="1"/>
      <c r="I553" s="1"/>
      <c r="J553" s="1"/>
      <c r="K553" s="1"/>
      <c r="L553" s="1"/>
      <c r="M553" s="1"/>
      <c r="N553" s="1"/>
      <c r="O553" s="1"/>
      <c r="P553" s="1"/>
      <c r="Q553" s="1"/>
    </row>
    <row r="554" spans="2:17" ht="15.75" customHeight="1">
      <c r="B554" s="1"/>
      <c r="C554" s="1"/>
      <c r="D554" s="1"/>
      <c r="E554" s="1"/>
      <c r="F554" s="1"/>
      <c r="G554" s="1"/>
      <c r="H554" s="1"/>
      <c r="I554" s="1"/>
      <c r="J554" s="1"/>
      <c r="K554" s="1"/>
      <c r="L554" s="1"/>
      <c r="M554" s="1"/>
      <c r="N554" s="1"/>
      <c r="O554" s="1"/>
      <c r="P554" s="1"/>
      <c r="Q554" s="1"/>
    </row>
    <row r="555" spans="2:17" ht="15.75" customHeight="1">
      <c r="B555" s="1"/>
      <c r="C555" s="1"/>
      <c r="D555" s="1"/>
      <c r="E555" s="1"/>
      <c r="F555" s="1"/>
      <c r="G555" s="1"/>
      <c r="H555" s="1"/>
      <c r="I555" s="1"/>
      <c r="J555" s="1"/>
      <c r="K555" s="1"/>
      <c r="L555" s="1"/>
      <c r="M555" s="1"/>
      <c r="N555" s="1"/>
      <c r="O555" s="1"/>
      <c r="P555" s="1"/>
      <c r="Q555" s="1"/>
    </row>
    <row r="556" spans="2:17" ht="15.75" customHeight="1">
      <c r="B556" s="1"/>
      <c r="C556" s="1"/>
      <c r="D556" s="1"/>
      <c r="E556" s="1"/>
      <c r="F556" s="1"/>
      <c r="G556" s="1"/>
      <c r="H556" s="1"/>
      <c r="I556" s="1"/>
      <c r="J556" s="1"/>
      <c r="K556" s="1"/>
      <c r="L556" s="1"/>
      <c r="M556" s="1"/>
      <c r="N556" s="1"/>
      <c r="O556" s="1"/>
      <c r="P556" s="1"/>
      <c r="Q556" s="1"/>
    </row>
    <row r="557" spans="2:17" ht="15.75" customHeight="1">
      <c r="B557" s="1"/>
      <c r="C557" s="1"/>
      <c r="D557" s="1"/>
      <c r="E557" s="1"/>
      <c r="F557" s="1"/>
      <c r="G557" s="1"/>
      <c r="H557" s="1"/>
      <c r="I557" s="1"/>
      <c r="J557" s="1"/>
      <c r="K557" s="1"/>
      <c r="L557" s="1"/>
      <c r="M557" s="1"/>
      <c r="N557" s="1"/>
      <c r="O557" s="1"/>
      <c r="P557" s="1"/>
      <c r="Q557" s="1"/>
    </row>
    <row r="558" spans="2:17" ht="15.75" customHeight="1">
      <c r="B558" s="1"/>
      <c r="C558" s="1"/>
      <c r="D558" s="1"/>
      <c r="E558" s="1"/>
      <c r="F558" s="1"/>
      <c r="G558" s="1"/>
      <c r="H558" s="1"/>
      <c r="I558" s="1"/>
      <c r="J558" s="1"/>
      <c r="K558" s="1"/>
      <c r="L558" s="1"/>
      <c r="M558" s="1"/>
      <c r="N558" s="1"/>
      <c r="O558" s="1"/>
      <c r="P558" s="1"/>
      <c r="Q558" s="1"/>
    </row>
    <row r="559" spans="2:17" ht="15.75" customHeight="1">
      <c r="B559" s="1"/>
      <c r="C559" s="1"/>
      <c r="D559" s="1"/>
      <c r="E559" s="1"/>
      <c r="F559" s="1"/>
      <c r="G559" s="1"/>
      <c r="H559" s="1"/>
      <c r="I559" s="1"/>
      <c r="J559" s="1"/>
      <c r="K559" s="1"/>
      <c r="L559" s="1"/>
      <c r="M559" s="1"/>
      <c r="N559" s="1"/>
      <c r="O559" s="1"/>
      <c r="P559" s="1"/>
      <c r="Q559" s="1"/>
    </row>
    <row r="560" spans="2:17" ht="15.75" customHeight="1">
      <c r="B560" s="1"/>
      <c r="C560" s="1"/>
      <c r="D560" s="1"/>
      <c r="E560" s="1"/>
      <c r="F560" s="1"/>
      <c r="G560" s="1"/>
      <c r="H560" s="1"/>
      <c r="I560" s="1"/>
      <c r="J560" s="1"/>
      <c r="K560" s="1"/>
      <c r="L560" s="1"/>
      <c r="M560" s="1"/>
      <c r="N560" s="1"/>
      <c r="O560" s="1"/>
      <c r="P560" s="1"/>
      <c r="Q560" s="1"/>
    </row>
    <row r="561" spans="2:17" ht="15.75" customHeight="1">
      <c r="B561" s="1"/>
      <c r="C561" s="1"/>
      <c r="D561" s="1"/>
      <c r="E561" s="1"/>
      <c r="F561" s="1"/>
      <c r="G561" s="1"/>
      <c r="H561" s="1"/>
      <c r="I561" s="1"/>
      <c r="J561" s="1"/>
      <c r="K561" s="1"/>
      <c r="L561" s="1"/>
      <c r="M561" s="1"/>
      <c r="N561" s="1"/>
      <c r="O561" s="1"/>
      <c r="P561" s="1"/>
      <c r="Q561" s="1"/>
    </row>
    <row r="562" spans="2:17" ht="15.75" customHeight="1">
      <c r="B562" s="1"/>
      <c r="C562" s="1"/>
      <c r="D562" s="1"/>
      <c r="E562" s="1"/>
      <c r="F562" s="1"/>
      <c r="G562" s="1"/>
      <c r="H562" s="1"/>
      <c r="I562" s="1"/>
      <c r="J562" s="1"/>
      <c r="K562" s="1"/>
      <c r="L562" s="1"/>
      <c r="M562" s="1"/>
      <c r="N562" s="1"/>
      <c r="O562" s="1"/>
      <c r="P562" s="1"/>
      <c r="Q562" s="1"/>
    </row>
    <row r="563" spans="2:17" ht="15.75" customHeight="1">
      <c r="B563" s="1"/>
      <c r="C563" s="1"/>
      <c r="D563" s="1"/>
      <c r="E563" s="1"/>
      <c r="F563" s="1"/>
      <c r="G563" s="1"/>
      <c r="H563" s="1"/>
      <c r="I563" s="1"/>
      <c r="J563" s="1"/>
      <c r="K563" s="1"/>
      <c r="L563" s="1"/>
      <c r="M563" s="1"/>
      <c r="N563" s="1"/>
      <c r="O563" s="1"/>
      <c r="P563" s="1"/>
      <c r="Q563" s="1"/>
    </row>
    <row r="564" spans="2:17" ht="15.75" customHeight="1">
      <c r="B564" s="1"/>
      <c r="C564" s="1"/>
      <c r="D564" s="1"/>
      <c r="E564" s="1"/>
      <c r="F564" s="1"/>
      <c r="G564" s="1"/>
      <c r="H564" s="1"/>
      <c r="I564" s="1"/>
      <c r="J564" s="1"/>
      <c r="K564" s="1"/>
      <c r="L564" s="1"/>
      <c r="M564" s="1"/>
      <c r="N564" s="1"/>
      <c r="O564" s="1"/>
      <c r="P564" s="1"/>
      <c r="Q564" s="1"/>
    </row>
    <row r="565" spans="2:17" ht="15.75" customHeight="1">
      <c r="B565" s="1"/>
      <c r="C565" s="1"/>
      <c r="D565" s="1"/>
      <c r="E565" s="1"/>
      <c r="F565" s="1"/>
      <c r="G565" s="1"/>
      <c r="H565" s="1"/>
      <c r="I565" s="1"/>
      <c r="J565" s="1"/>
      <c r="K565" s="1"/>
      <c r="L565" s="1"/>
      <c r="M565" s="1"/>
      <c r="N565" s="1"/>
      <c r="O565" s="1"/>
      <c r="P565" s="1"/>
      <c r="Q565" s="1"/>
    </row>
    <row r="566" spans="2:17" ht="15.75" customHeight="1">
      <c r="B566" s="1"/>
      <c r="C566" s="1"/>
      <c r="D566" s="1"/>
      <c r="E566" s="1"/>
      <c r="F566" s="1"/>
      <c r="G566" s="1"/>
      <c r="H566" s="1"/>
      <c r="I566" s="1"/>
      <c r="J566" s="1"/>
      <c r="K566" s="1"/>
      <c r="L566" s="1"/>
      <c r="M566" s="1"/>
      <c r="N566" s="1"/>
      <c r="O566" s="1"/>
      <c r="P566" s="1"/>
      <c r="Q566" s="1"/>
    </row>
    <row r="567" spans="2:17" ht="15.75" customHeight="1">
      <c r="B567" s="1"/>
      <c r="C567" s="1"/>
      <c r="D567" s="1"/>
      <c r="E567" s="1"/>
      <c r="F567" s="1"/>
      <c r="G567" s="1"/>
      <c r="H567" s="1"/>
      <c r="I567" s="1"/>
      <c r="J567" s="1"/>
      <c r="K567" s="1"/>
      <c r="L567" s="1"/>
      <c r="M567" s="1"/>
      <c r="N567" s="1"/>
      <c r="O567" s="1"/>
      <c r="P567" s="1"/>
      <c r="Q567" s="1"/>
    </row>
    <row r="568" spans="2:17" ht="15.75" customHeight="1">
      <c r="B568" s="1"/>
      <c r="C568" s="1"/>
      <c r="D568" s="1"/>
      <c r="E568" s="1"/>
      <c r="F568" s="1"/>
      <c r="G568" s="1"/>
      <c r="H568" s="1"/>
      <c r="I568" s="1"/>
      <c r="J568" s="1"/>
      <c r="K568" s="1"/>
      <c r="L568" s="1"/>
      <c r="M568" s="1"/>
      <c r="N568" s="1"/>
      <c r="O568" s="1"/>
      <c r="P568" s="1"/>
      <c r="Q568" s="1"/>
    </row>
    <row r="569" spans="2:17" ht="15.75" customHeight="1">
      <c r="B569" s="1"/>
      <c r="C569" s="1"/>
      <c r="D569" s="1"/>
      <c r="E569" s="1"/>
      <c r="F569" s="1"/>
      <c r="G569" s="1"/>
      <c r="H569" s="1"/>
      <c r="I569" s="1"/>
      <c r="J569" s="1"/>
      <c r="K569" s="1"/>
      <c r="L569" s="1"/>
      <c r="M569" s="1"/>
      <c r="N569" s="1"/>
      <c r="O569" s="1"/>
      <c r="P569" s="1"/>
      <c r="Q569" s="1"/>
    </row>
    <row r="570" spans="2:17" ht="15.75" customHeight="1">
      <c r="B570" s="1"/>
      <c r="C570" s="1"/>
      <c r="D570" s="1"/>
      <c r="E570" s="1"/>
      <c r="F570" s="1"/>
      <c r="G570" s="1"/>
      <c r="H570" s="1"/>
      <c r="I570" s="1"/>
      <c r="J570" s="1"/>
      <c r="K570" s="1"/>
      <c r="L570" s="1"/>
      <c r="M570" s="1"/>
      <c r="N570" s="1"/>
      <c r="O570" s="1"/>
      <c r="P570" s="1"/>
      <c r="Q570" s="1"/>
    </row>
    <row r="571" spans="2:17" ht="15.75" customHeight="1">
      <c r="B571" s="1"/>
      <c r="C571" s="1"/>
      <c r="D571" s="1"/>
      <c r="E571" s="1"/>
      <c r="F571" s="1"/>
      <c r="G571" s="1"/>
      <c r="H571" s="1"/>
      <c r="I571" s="1"/>
      <c r="J571" s="1"/>
      <c r="K571" s="1"/>
      <c r="L571" s="1"/>
      <c r="M571" s="1"/>
      <c r="N571" s="1"/>
      <c r="O571" s="1"/>
      <c r="P571" s="1"/>
      <c r="Q571" s="1"/>
    </row>
    <row r="572" spans="2:17" ht="15.75" customHeight="1">
      <c r="B572" s="1"/>
      <c r="C572" s="1"/>
      <c r="D572" s="1"/>
      <c r="E572" s="1"/>
      <c r="F572" s="1"/>
      <c r="G572" s="1"/>
      <c r="H572" s="1"/>
      <c r="I572" s="1"/>
      <c r="J572" s="1"/>
      <c r="K572" s="1"/>
      <c r="L572" s="1"/>
      <c r="M572" s="1"/>
      <c r="N572" s="1"/>
      <c r="O572" s="1"/>
      <c r="P572" s="1"/>
      <c r="Q572" s="1"/>
    </row>
    <row r="573" spans="2:17" ht="15.75" customHeight="1">
      <c r="B573" s="1"/>
      <c r="C573" s="1"/>
      <c r="D573" s="1"/>
      <c r="E573" s="1"/>
      <c r="F573" s="1"/>
      <c r="G573" s="1"/>
      <c r="H573" s="1"/>
      <c r="I573" s="1"/>
      <c r="J573" s="1"/>
      <c r="K573" s="1"/>
      <c r="L573" s="1"/>
      <c r="M573" s="1"/>
      <c r="N573" s="1"/>
      <c r="O573" s="1"/>
      <c r="P573" s="1"/>
      <c r="Q573" s="1"/>
    </row>
    <row r="574" spans="2:17" ht="15.75" customHeight="1">
      <c r="B574" s="1"/>
      <c r="C574" s="1"/>
      <c r="D574" s="1"/>
      <c r="E574" s="1"/>
      <c r="F574" s="1"/>
      <c r="G574" s="1"/>
      <c r="H574" s="1"/>
      <c r="I574" s="1"/>
      <c r="J574" s="1"/>
      <c r="K574" s="1"/>
      <c r="L574" s="1"/>
      <c r="M574" s="1"/>
      <c r="N574" s="1"/>
      <c r="O574" s="1"/>
      <c r="P574" s="1"/>
      <c r="Q574" s="1"/>
    </row>
    <row r="575" spans="2:17" ht="15.75" customHeight="1">
      <c r="B575" s="1"/>
      <c r="C575" s="1"/>
      <c r="D575" s="1"/>
      <c r="E575" s="1"/>
      <c r="F575" s="1"/>
      <c r="G575" s="1"/>
      <c r="H575" s="1"/>
      <c r="I575" s="1"/>
      <c r="J575" s="1"/>
      <c r="K575" s="1"/>
      <c r="L575" s="1"/>
      <c r="M575" s="1"/>
      <c r="N575" s="1"/>
      <c r="O575" s="1"/>
      <c r="P575" s="1"/>
      <c r="Q575" s="1"/>
    </row>
    <row r="576" spans="2:17" ht="15.75" customHeight="1">
      <c r="B576" s="1"/>
      <c r="C576" s="1"/>
      <c r="D576" s="1"/>
      <c r="E576" s="1"/>
      <c r="F576" s="1"/>
      <c r="G576" s="1"/>
      <c r="H576" s="1"/>
      <c r="I576" s="1"/>
      <c r="J576" s="1"/>
      <c r="K576" s="1"/>
      <c r="L576" s="1"/>
      <c r="M576" s="1"/>
      <c r="N576" s="1"/>
      <c r="O576" s="1"/>
      <c r="P576" s="1"/>
      <c r="Q576" s="1"/>
    </row>
    <row r="577" spans="2:17" ht="15.75" customHeight="1">
      <c r="B577" s="1"/>
      <c r="C577" s="1"/>
      <c r="D577" s="1"/>
      <c r="E577" s="1"/>
      <c r="F577" s="1"/>
      <c r="G577" s="1"/>
      <c r="H577" s="1"/>
      <c r="I577" s="1"/>
      <c r="J577" s="1"/>
      <c r="K577" s="1"/>
      <c r="L577" s="1"/>
      <c r="M577" s="1"/>
      <c r="N577" s="1"/>
      <c r="O577" s="1"/>
      <c r="P577" s="1"/>
      <c r="Q577" s="1"/>
    </row>
    <row r="578" spans="2:17" ht="15.75" customHeight="1">
      <c r="B578" s="1"/>
      <c r="C578" s="1"/>
      <c r="D578" s="1"/>
      <c r="E578" s="1"/>
      <c r="F578" s="1"/>
      <c r="G578" s="1"/>
      <c r="H578" s="1"/>
      <c r="I578" s="1"/>
      <c r="J578" s="1"/>
      <c r="K578" s="1"/>
      <c r="L578" s="1"/>
      <c r="M578" s="1"/>
      <c r="N578" s="1"/>
      <c r="O578" s="1"/>
      <c r="P578" s="1"/>
      <c r="Q578" s="1"/>
    </row>
    <row r="579" spans="2:17" ht="15.75" customHeight="1">
      <c r="B579" s="1"/>
      <c r="C579" s="1"/>
      <c r="D579" s="1"/>
      <c r="E579" s="1"/>
      <c r="F579" s="1"/>
      <c r="G579" s="1"/>
      <c r="H579" s="1"/>
      <c r="I579" s="1"/>
      <c r="J579" s="1"/>
      <c r="K579" s="1"/>
      <c r="L579" s="1"/>
      <c r="M579" s="1"/>
      <c r="N579" s="1"/>
      <c r="O579" s="1"/>
      <c r="P579" s="1"/>
      <c r="Q579" s="1"/>
    </row>
    <row r="580" spans="2:17" ht="15.75" customHeight="1">
      <c r="B580" s="1"/>
      <c r="C580" s="1"/>
      <c r="D580" s="1"/>
      <c r="E580" s="1"/>
      <c r="F580" s="1"/>
      <c r="G580" s="1"/>
      <c r="H580" s="1"/>
      <c r="I580" s="1"/>
      <c r="J580" s="1"/>
      <c r="K580" s="1"/>
      <c r="L580" s="1"/>
      <c r="M580" s="1"/>
      <c r="N580" s="1"/>
      <c r="O580" s="1"/>
      <c r="P580" s="1"/>
      <c r="Q580" s="1"/>
    </row>
    <row r="581" spans="2:17" ht="15.75" customHeight="1">
      <c r="B581" s="1"/>
      <c r="C581" s="1"/>
      <c r="D581" s="1"/>
      <c r="E581" s="1"/>
      <c r="F581" s="1"/>
      <c r="G581" s="1"/>
      <c r="H581" s="1"/>
      <c r="I581" s="1"/>
      <c r="J581" s="1"/>
      <c r="K581" s="1"/>
      <c r="L581" s="1"/>
      <c r="M581" s="1"/>
      <c r="N581" s="1"/>
      <c r="O581" s="1"/>
      <c r="P581" s="1"/>
      <c r="Q581" s="1"/>
    </row>
    <row r="582" spans="2:17" ht="15.75" customHeight="1">
      <c r="B582" s="1"/>
      <c r="C582" s="1"/>
      <c r="D582" s="1"/>
      <c r="E582" s="1"/>
      <c r="F582" s="1"/>
      <c r="G582" s="1"/>
      <c r="H582" s="1"/>
      <c r="I582" s="1"/>
      <c r="J582" s="1"/>
      <c r="K582" s="1"/>
      <c r="L582" s="1"/>
      <c r="M582" s="1"/>
      <c r="N582" s="1"/>
      <c r="O582" s="1"/>
      <c r="P582" s="1"/>
      <c r="Q582" s="1"/>
    </row>
    <row r="583" spans="2:17" ht="15.75" customHeight="1">
      <c r="B583" s="1"/>
      <c r="C583" s="1"/>
      <c r="D583" s="1"/>
      <c r="E583" s="1"/>
      <c r="F583" s="1"/>
      <c r="G583" s="1"/>
      <c r="H583" s="1"/>
      <c r="I583" s="1"/>
      <c r="J583" s="1"/>
      <c r="K583" s="1"/>
      <c r="L583" s="1"/>
      <c r="M583" s="1"/>
      <c r="N583" s="1"/>
      <c r="O583" s="1"/>
      <c r="P583" s="1"/>
      <c r="Q583" s="1"/>
    </row>
    <row r="584" spans="2:17" ht="15.75" customHeight="1">
      <c r="B584" s="1"/>
      <c r="C584" s="1"/>
      <c r="D584" s="1"/>
      <c r="E584" s="1"/>
      <c r="F584" s="1"/>
      <c r="G584" s="1"/>
      <c r="H584" s="1"/>
      <c r="I584" s="1"/>
      <c r="J584" s="1"/>
      <c r="K584" s="1"/>
      <c r="L584" s="1"/>
      <c r="M584" s="1"/>
      <c r="N584" s="1"/>
      <c r="O584" s="1"/>
      <c r="P584" s="1"/>
      <c r="Q584" s="1"/>
    </row>
    <row r="585" spans="2:17" ht="15.75" customHeight="1">
      <c r="B585" s="1"/>
      <c r="C585" s="1"/>
      <c r="D585" s="1"/>
      <c r="E585" s="1"/>
      <c r="F585" s="1"/>
      <c r="G585" s="1"/>
      <c r="H585" s="1"/>
      <c r="I585" s="1"/>
      <c r="J585" s="1"/>
      <c r="K585" s="1"/>
      <c r="L585" s="1"/>
      <c r="M585" s="1"/>
      <c r="N585" s="1"/>
      <c r="O585" s="1"/>
      <c r="P585" s="1"/>
      <c r="Q585" s="1"/>
    </row>
    <row r="586" spans="2:17" ht="15.75" customHeight="1">
      <c r="B586" s="1"/>
      <c r="C586" s="1"/>
      <c r="D586" s="1"/>
      <c r="E586" s="1"/>
      <c r="F586" s="1"/>
      <c r="G586" s="1"/>
      <c r="H586" s="1"/>
      <c r="I586" s="1"/>
      <c r="J586" s="1"/>
      <c r="K586" s="1"/>
      <c r="L586" s="1"/>
      <c r="M586" s="1"/>
      <c r="N586" s="1"/>
      <c r="O586" s="1"/>
      <c r="P586" s="1"/>
      <c r="Q586" s="1"/>
    </row>
    <row r="587" spans="2:17" ht="15.75" customHeight="1">
      <c r="B587" s="1"/>
      <c r="C587" s="1"/>
      <c r="D587" s="1"/>
      <c r="E587" s="1"/>
      <c r="F587" s="1"/>
      <c r="G587" s="1"/>
      <c r="H587" s="1"/>
      <c r="I587" s="1"/>
      <c r="J587" s="1"/>
      <c r="K587" s="1"/>
      <c r="L587" s="1"/>
      <c r="M587" s="1"/>
      <c r="N587" s="1"/>
      <c r="O587" s="1"/>
      <c r="P587" s="1"/>
      <c r="Q587" s="1"/>
    </row>
    <row r="588" spans="2:17" ht="15.75" customHeight="1">
      <c r="B588" s="1"/>
      <c r="C588" s="1"/>
      <c r="D588" s="1"/>
      <c r="E588" s="1"/>
      <c r="F588" s="1"/>
      <c r="G588" s="1"/>
      <c r="H588" s="1"/>
      <c r="I588" s="1"/>
      <c r="J588" s="1"/>
      <c r="K588" s="1"/>
      <c r="L588" s="1"/>
      <c r="M588" s="1"/>
      <c r="N588" s="1"/>
      <c r="O588" s="1"/>
      <c r="P588" s="1"/>
      <c r="Q588" s="1"/>
    </row>
    <row r="589" spans="2:17" ht="15.75" customHeight="1">
      <c r="B589" s="1"/>
      <c r="C589" s="1"/>
      <c r="D589" s="1"/>
      <c r="E589" s="1"/>
      <c r="F589" s="1"/>
      <c r="G589" s="1"/>
      <c r="H589" s="1"/>
      <c r="I589" s="1"/>
      <c r="J589" s="1"/>
      <c r="K589" s="1"/>
      <c r="L589" s="1"/>
      <c r="M589" s="1"/>
      <c r="N589" s="1"/>
      <c r="O589" s="1"/>
      <c r="P589" s="1"/>
      <c r="Q589" s="1"/>
    </row>
    <row r="590" spans="2:17" ht="15.75" customHeight="1">
      <c r="B590" s="1"/>
      <c r="C590" s="1"/>
      <c r="D590" s="1"/>
      <c r="E590" s="1"/>
      <c r="F590" s="1"/>
      <c r="G590" s="1"/>
      <c r="H590" s="1"/>
      <c r="I590" s="1"/>
      <c r="J590" s="1"/>
      <c r="K590" s="1"/>
      <c r="L590" s="1"/>
      <c r="M590" s="1"/>
      <c r="N590" s="1"/>
      <c r="O590" s="1"/>
      <c r="P590" s="1"/>
      <c r="Q590" s="1"/>
    </row>
    <row r="591" spans="2:17" ht="15.75" customHeight="1">
      <c r="B591" s="1"/>
      <c r="C591" s="1"/>
      <c r="D591" s="1"/>
      <c r="E591" s="1"/>
      <c r="F591" s="1"/>
      <c r="G591" s="1"/>
      <c r="H591" s="1"/>
      <c r="I591" s="1"/>
      <c r="J591" s="1"/>
      <c r="K591" s="1"/>
      <c r="L591" s="1"/>
      <c r="M591" s="1"/>
      <c r="N591" s="1"/>
      <c r="O591" s="1"/>
      <c r="P591" s="1"/>
      <c r="Q591" s="1"/>
    </row>
    <row r="592" spans="2:17" ht="15.75" customHeight="1">
      <c r="B592" s="1"/>
      <c r="C592" s="1"/>
      <c r="D592" s="1"/>
      <c r="E592" s="1"/>
      <c r="F592" s="1"/>
      <c r="G592" s="1"/>
      <c r="H592" s="1"/>
      <c r="I592" s="1"/>
      <c r="J592" s="1"/>
      <c r="K592" s="1"/>
      <c r="L592" s="1"/>
      <c r="M592" s="1"/>
      <c r="N592" s="1"/>
      <c r="O592" s="1"/>
      <c r="P592" s="1"/>
      <c r="Q592" s="1"/>
    </row>
    <row r="593" spans="2:17" ht="15.75" customHeight="1">
      <c r="B593" s="1"/>
      <c r="C593" s="1"/>
      <c r="D593" s="1"/>
      <c r="E593" s="1"/>
      <c r="F593" s="1"/>
      <c r="G593" s="1"/>
      <c r="H593" s="1"/>
      <c r="I593" s="1"/>
      <c r="J593" s="1"/>
      <c r="K593" s="1"/>
      <c r="L593" s="1"/>
      <c r="M593" s="1"/>
      <c r="N593" s="1"/>
      <c r="O593" s="1"/>
      <c r="P593" s="1"/>
      <c r="Q593" s="1"/>
    </row>
    <row r="594" spans="2:17" ht="15.75" customHeight="1">
      <c r="B594" s="1"/>
      <c r="C594" s="1"/>
      <c r="D594" s="1"/>
      <c r="E594" s="1"/>
      <c r="F594" s="1"/>
      <c r="G594" s="1"/>
      <c r="H594" s="1"/>
      <c r="I594" s="1"/>
      <c r="J594" s="1"/>
      <c r="K594" s="1"/>
      <c r="L594" s="1"/>
      <c r="M594" s="1"/>
      <c r="N594" s="1"/>
      <c r="O594" s="1"/>
      <c r="P594" s="1"/>
      <c r="Q594" s="1"/>
    </row>
    <row r="595" spans="2:17" ht="15.75" customHeight="1">
      <c r="B595" s="1"/>
      <c r="C595" s="1"/>
      <c r="D595" s="1"/>
      <c r="E595" s="1"/>
      <c r="F595" s="1"/>
      <c r="G595" s="1"/>
      <c r="H595" s="1"/>
      <c r="I595" s="1"/>
      <c r="J595" s="1"/>
      <c r="K595" s="1"/>
      <c r="L595" s="1"/>
      <c r="M595" s="1"/>
      <c r="N595" s="1"/>
      <c r="O595" s="1"/>
      <c r="P595" s="1"/>
      <c r="Q595" s="1"/>
    </row>
    <row r="596" spans="2:17" ht="15.75" customHeight="1">
      <c r="B596" s="1"/>
      <c r="C596" s="1"/>
      <c r="D596" s="1"/>
      <c r="E596" s="1"/>
      <c r="F596" s="1"/>
      <c r="G596" s="1"/>
      <c r="H596" s="1"/>
      <c r="I596" s="1"/>
      <c r="J596" s="1"/>
      <c r="K596" s="1"/>
      <c r="L596" s="1"/>
      <c r="M596" s="1"/>
      <c r="N596" s="1"/>
      <c r="O596" s="1"/>
      <c r="P596" s="1"/>
      <c r="Q596" s="1"/>
    </row>
    <row r="597" spans="2:17" ht="15.75" customHeight="1">
      <c r="B597" s="1"/>
      <c r="C597" s="1"/>
      <c r="D597" s="1"/>
      <c r="E597" s="1"/>
      <c r="F597" s="1"/>
      <c r="G597" s="1"/>
      <c r="H597" s="1"/>
      <c r="I597" s="1"/>
      <c r="J597" s="1"/>
      <c r="K597" s="1"/>
      <c r="L597" s="1"/>
      <c r="M597" s="1"/>
      <c r="N597" s="1"/>
      <c r="O597" s="1"/>
      <c r="P597" s="1"/>
      <c r="Q597" s="1"/>
    </row>
    <row r="598" spans="2:17" ht="15.75" customHeight="1">
      <c r="B598" s="1"/>
      <c r="C598" s="1"/>
      <c r="D598" s="1"/>
      <c r="E598" s="1"/>
      <c r="F598" s="1"/>
      <c r="G598" s="1"/>
      <c r="H598" s="1"/>
      <c r="I598" s="1"/>
      <c r="J598" s="1"/>
      <c r="K598" s="1"/>
      <c r="L598" s="1"/>
      <c r="M598" s="1"/>
      <c r="N598" s="1"/>
      <c r="O598" s="1"/>
      <c r="P598" s="1"/>
      <c r="Q598" s="1"/>
    </row>
    <row r="599" spans="2:17" ht="15.75" customHeight="1">
      <c r="B599" s="1"/>
      <c r="C599" s="1"/>
      <c r="D599" s="1"/>
      <c r="E599" s="1"/>
      <c r="F599" s="1"/>
      <c r="G599" s="1"/>
      <c r="H599" s="1"/>
      <c r="I599" s="1"/>
      <c r="J599" s="1"/>
      <c r="K599" s="1"/>
      <c r="L599" s="1"/>
      <c r="M599" s="1"/>
      <c r="N599" s="1"/>
      <c r="O599" s="1"/>
      <c r="P599" s="1"/>
      <c r="Q599" s="1"/>
    </row>
    <row r="600" spans="2:17" ht="15.75" customHeight="1">
      <c r="B600" s="1"/>
      <c r="C600" s="1"/>
      <c r="D600" s="1"/>
      <c r="E600" s="1"/>
      <c r="F600" s="1"/>
      <c r="G600" s="1"/>
      <c r="H600" s="1"/>
      <c r="I600" s="1"/>
      <c r="J600" s="1"/>
      <c r="K600" s="1"/>
      <c r="L600" s="1"/>
      <c r="M600" s="1"/>
      <c r="N600" s="1"/>
      <c r="O600" s="1"/>
      <c r="P600" s="1"/>
      <c r="Q600" s="1"/>
    </row>
    <row r="601" spans="2:17" ht="15.75" customHeight="1">
      <c r="B601" s="1"/>
      <c r="C601" s="1"/>
      <c r="D601" s="1"/>
      <c r="E601" s="1"/>
      <c r="F601" s="1"/>
      <c r="G601" s="1"/>
      <c r="H601" s="1"/>
      <c r="I601" s="1"/>
      <c r="J601" s="1"/>
      <c r="K601" s="1"/>
      <c r="L601" s="1"/>
      <c r="M601" s="1"/>
      <c r="N601" s="1"/>
      <c r="O601" s="1"/>
      <c r="P601" s="1"/>
      <c r="Q601" s="1"/>
    </row>
    <row r="602" spans="2:17" ht="15.75" customHeight="1">
      <c r="B602" s="1"/>
      <c r="C602" s="1"/>
      <c r="D602" s="1"/>
      <c r="E602" s="1"/>
      <c r="F602" s="1"/>
      <c r="G602" s="1"/>
      <c r="H602" s="1"/>
      <c r="I602" s="1"/>
      <c r="J602" s="1"/>
      <c r="K602" s="1"/>
      <c r="L602" s="1"/>
      <c r="M602" s="1"/>
      <c r="N602" s="1"/>
      <c r="O602" s="1"/>
      <c r="P602" s="1"/>
      <c r="Q602" s="1"/>
    </row>
    <row r="603" spans="2:17" ht="15.75" customHeight="1">
      <c r="B603" s="1"/>
      <c r="C603" s="1"/>
      <c r="D603" s="1"/>
      <c r="E603" s="1"/>
      <c r="F603" s="1"/>
      <c r="G603" s="1"/>
      <c r="H603" s="1"/>
      <c r="I603" s="1"/>
      <c r="J603" s="1"/>
      <c r="K603" s="1"/>
      <c r="L603" s="1"/>
      <c r="M603" s="1"/>
      <c r="N603" s="1"/>
      <c r="O603" s="1"/>
      <c r="P603" s="1"/>
      <c r="Q603" s="1"/>
    </row>
    <row r="604" spans="2:17" ht="15.75" customHeight="1">
      <c r="B604" s="1"/>
      <c r="C604" s="1"/>
      <c r="D604" s="1"/>
      <c r="E604" s="1"/>
      <c r="F604" s="1"/>
      <c r="G604" s="1"/>
      <c r="H604" s="1"/>
      <c r="I604" s="1"/>
      <c r="J604" s="1"/>
      <c r="K604" s="1"/>
      <c r="L604" s="1"/>
      <c r="M604" s="1"/>
      <c r="N604" s="1"/>
      <c r="O604" s="1"/>
      <c r="P604" s="1"/>
      <c r="Q604" s="1"/>
    </row>
    <row r="605" spans="2:17" ht="15.75" customHeight="1">
      <c r="B605" s="1"/>
      <c r="C605" s="1"/>
      <c r="D605" s="1"/>
      <c r="E605" s="1"/>
      <c r="F605" s="1"/>
      <c r="G605" s="1"/>
      <c r="H605" s="1"/>
      <c r="I605" s="1"/>
      <c r="J605" s="1"/>
      <c r="K605" s="1"/>
      <c r="L605" s="1"/>
      <c r="M605" s="1"/>
      <c r="N605" s="1"/>
      <c r="O605" s="1"/>
      <c r="P605" s="1"/>
      <c r="Q605" s="1"/>
    </row>
    <row r="606" spans="2:17" ht="15.75" customHeight="1">
      <c r="B606" s="1"/>
      <c r="C606" s="1"/>
      <c r="D606" s="1"/>
      <c r="E606" s="1"/>
      <c r="F606" s="1"/>
      <c r="G606" s="1"/>
      <c r="H606" s="1"/>
      <c r="I606" s="1"/>
      <c r="J606" s="1"/>
      <c r="K606" s="1"/>
      <c r="L606" s="1"/>
      <c r="M606" s="1"/>
      <c r="N606" s="1"/>
      <c r="O606" s="1"/>
      <c r="P606" s="1"/>
      <c r="Q606" s="1"/>
    </row>
    <row r="607" spans="2:17" ht="15.75" customHeight="1">
      <c r="B607" s="1"/>
      <c r="C607" s="1"/>
      <c r="D607" s="1"/>
      <c r="E607" s="1"/>
      <c r="F607" s="1"/>
      <c r="G607" s="1"/>
      <c r="H607" s="1"/>
      <c r="I607" s="1"/>
      <c r="J607" s="1"/>
      <c r="K607" s="1"/>
      <c r="L607" s="1"/>
      <c r="M607" s="1"/>
      <c r="N607" s="1"/>
      <c r="O607" s="1"/>
      <c r="P607" s="1"/>
      <c r="Q607" s="1"/>
    </row>
    <row r="608" spans="2:17" ht="15.75" customHeight="1">
      <c r="B608" s="1"/>
      <c r="C608" s="1"/>
      <c r="D608" s="1"/>
      <c r="E608" s="1"/>
      <c r="F608" s="1"/>
      <c r="G608" s="1"/>
      <c r="H608" s="1"/>
      <c r="I608" s="1"/>
      <c r="J608" s="1"/>
      <c r="K608" s="1"/>
      <c r="L608" s="1"/>
      <c r="M608" s="1"/>
      <c r="N608" s="1"/>
      <c r="O608" s="1"/>
      <c r="P608" s="1"/>
      <c r="Q608" s="1"/>
    </row>
    <row r="609" spans="2:17" ht="15.75" customHeight="1">
      <c r="B609" s="1"/>
      <c r="C609" s="1"/>
      <c r="D609" s="1"/>
      <c r="E609" s="1"/>
      <c r="F609" s="1"/>
      <c r="G609" s="1"/>
      <c r="H609" s="1"/>
      <c r="I609" s="1"/>
      <c r="J609" s="1"/>
      <c r="K609" s="1"/>
      <c r="L609" s="1"/>
      <c r="M609" s="1"/>
      <c r="N609" s="1"/>
      <c r="O609" s="1"/>
      <c r="P609" s="1"/>
      <c r="Q609" s="1"/>
    </row>
    <row r="610" spans="2:17" ht="15.75" customHeight="1">
      <c r="B610" s="1"/>
      <c r="C610" s="1"/>
      <c r="D610" s="1"/>
      <c r="E610" s="1"/>
      <c r="F610" s="1"/>
      <c r="G610" s="1"/>
      <c r="H610" s="1"/>
      <c r="I610" s="1"/>
      <c r="J610" s="1"/>
      <c r="K610" s="1"/>
      <c r="L610" s="1"/>
      <c r="M610" s="1"/>
      <c r="N610" s="1"/>
      <c r="O610" s="1"/>
      <c r="P610" s="1"/>
      <c r="Q610" s="1"/>
    </row>
    <row r="611" spans="2:17" ht="15.75" customHeight="1">
      <c r="B611" s="1"/>
      <c r="C611" s="1"/>
      <c r="D611" s="1"/>
      <c r="E611" s="1"/>
      <c r="F611" s="1"/>
      <c r="G611" s="1"/>
      <c r="H611" s="1"/>
      <c r="I611" s="1"/>
      <c r="J611" s="1"/>
      <c r="K611" s="1"/>
      <c r="L611" s="1"/>
      <c r="M611" s="1"/>
      <c r="N611" s="1"/>
      <c r="O611" s="1"/>
      <c r="P611" s="1"/>
      <c r="Q611" s="1"/>
    </row>
    <row r="612" spans="2:17" ht="15.75" customHeight="1">
      <c r="B612" s="1"/>
      <c r="C612" s="1"/>
      <c r="D612" s="1"/>
      <c r="E612" s="1"/>
      <c r="F612" s="1"/>
      <c r="G612" s="1"/>
      <c r="H612" s="1"/>
      <c r="I612" s="1"/>
      <c r="J612" s="1"/>
      <c r="K612" s="1"/>
      <c r="L612" s="1"/>
      <c r="M612" s="1"/>
      <c r="N612" s="1"/>
      <c r="O612" s="1"/>
      <c r="P612" s="1"/>
      <c r="Q612" s="1"/>
    </row>
    <row r="613" spans="2:17" ht="15.75" customHeight="1">
      <c r="B613" s="1"/>
      <c r="C613" s="1"/>
      <c r="D613" s="1"/>
      <c r="E613" s="1"/>
      <c r="F613" s="1"/>
      <c r="G613" s="1"/>
      <c r="H613" s="1"/>
      <c r="I613" s="1"/>
      <c r="J613" s="1"/>
      <c r="K613" s="1"/>
      <c r="L613" s="1"/>
      <c r="M613" s="1"/>
      <c r="N613" s="1"/>
      <c r="O613" s="1"/>
      <c r="P613" s="1"/>
      <c r="Q613" s="1"/>
    </row>
    <row r="614" spans="2:17" ht="15.75" customHeight="1">
      <c r="B614" s="1"/>
      <c r="C614" s="1"/>
      <c r="D614" s="1"/>
      <c r="E614" s="1"/>
      <c r="F614" s="1"/>
      <c r="G614" s="1"/>
      <c r="H614" s="1"/>
      <c r="I614" s="1"/>
      <c r="J614" s="1"/>
      <c r="K614" s="1"/>
      <c r="L614" s="1"/>
      <c r="M614" s="1"/>
      <c r="N614" s="1"/>
      <c r="O614" s="1"/>
      <c r="P614" s="1"/>
      <c r="Q614" s="1"/>
    </row>
    <row r="615" spans="2:17" ht="15.75" customHeight="1">
      <c r="B615" s="1"/>
      <c r="C615" s="1"/>
      <c r="D615" s="1"/>
      <c r="E615" s="1"/>
      <c r="F615" s="1"/>
      <c r="G615" s="1"/>
      <c r="H615" s="1"/>
      <c r="I615" s="1"/>
      <c r="J615" s="1"/>
      <c r="K615" s="1"/>
      <c r="L615" s="1"/>
      <c r="M615" s="1"/>
      <c r="N615" s="1"/>
      <c r="O615" s="1"/>
      <c r="P615" s="1"/>
      <c r="Q615" s="1"/>
    </row>
    <row r="616" spans="2:17" ht="15.75" customHeight="1">
      <c r="B616" s="1"/>
      <c r="C616" s="1"/>
      <c r="D616" s="1"/>
      <c r="E616" s="1"/>
      <c r="F616" s="1"/>
      <c r="G616" s="1"/>
      <c r="H616" s="1"/>
      <c r="I616" s="1"/>
      <c r="J616" s="1"/>
      <c r="K616" s="1"/>
      <c r="L616" s="1"/>
      <c r="M616" s="1"/>
      <c r="N616" s="1"/>
      <c r="O616" s="1"/>
      <c r="P616" s="1"/>
      <c r="Q616" s="1"/>
    </row>
    <row r="617" spans="2:17" ht="15.75" customHeight="1">
      <c r="B617" s="1"/>
      <c r="C617" s="1"/>
      <c r="D617" s="1"/>
      <c r="E617" s="1"/>
      <c r="F617" s="1"/>
      <c r="G617" s="1"/>
      <c r="H617" s="1"/>
      <c r="I617" s="1"/>
      <c r="J617" s="1"/>
      <c r="K617" s="1"/>
      <c r="L617" s="1"/>
      <c r="M617" s="1"/>
      <c r="N617" s="1"/>
      <c r="O617" s="1"/>
      <c r="P617" s="1"/>
      <c r="Q617" s="1"/>
    </row>
    <row r="618" spans="2:17" ht="15.75" customHeight="1">
      <c r="B618" s="1"/>
      <c r="C618" s="1"/>
      <c r="D618" s="1"/>
      <c r="E618" s="1"/>
      <c r="F618" s="1"/>
      <c r="G618" s="1"/>
      <c r="H618" s="1"/>
      <c r="I618" s="1"/>
      <c r="J618" s="1"/>
      <c r="K618" s="1"/>
      <c r="L618" s="1"/>
      <c r="M618" s="1"/>
      <c r="N618" s="1"/>
      <c r="O618" s="1"/>
      <c r="P618" s="1"/>
      <c r="Q618" s="1"/>
    </row>
    <row r="619" spans="2:17" ht="15.75" customHeight="1">
      <c r="B619" s="1"/>
      <c r="C619" s="1"/>
      <c r="D619" s="1"/>
      <c r="E619" s="1"/>
      <c r="F619" s="1"/>
      <c r="G619" s="1"/>
      <c r="H619" s="1"/>
      <c r="I619" s="1"/>
      <c r="J619" s="1"/>
      <c r="K619" s="1"/>
      <c r="L619" s="1"/>
      <c r="M619" s="1"/>
      <c r="N619" s="1"/>
      <c r="O619" s="1"/>
      <c r="P619" s="1"/>
      <c r="Q619" s="1"/>
    </row>
    <row r="620" spans="2:17" ht="15.75" customHeight="1">
      <c r="B620" s="1"/>
      <c r="C620" s="1"/>
      <c r="D620" s="1"/>
      <c r="E620" s="1"/>
      <c r="F620" s="1"/>
      <c r="G620" s="1"/>
      <c r="H620" s="1"/>
      <c r="I620" s="1"/>
      <c r="J620" s="1"/>
      <c r="K620" s="1"/>
      <c r="L620" s="1"/>
      <c r="M620" s="1"/>
      <c r="N620" s="1"/>
      <c r="O620" s="1"/>
      <c r="P620" s="1"/>
      <c r="Q620" s="1"/>
    </row>
    <row r="621" spans="2:17" ht="15.75" customHeight="1">
      <c r="B621" s="1"/>
      <c r="C621" s="1"/>
      <c r="D621" s="1"/>
      <c r="E621" s="1"/>
      <c r="F621" s="1"/>
      <c r="G621" s="1"/>
      <c r="H621" s="1"/>
      <c r="I621" s="1"/>
      <c r="J621" s="1"/>
      <c r="K621" s="1"/>
      <c r="L621" s="1"/>
      <c r="M621" s="1"/>
      <c r="N621" s="1"/>
      <c r="O621" s="1"/>
      <c r="P621" s="1"/>
      <c r="Q621" s="1"/>
    </row>
    <row r="622" spans="2:17" ht="15.75" customHeight="1">
      <c r="B622" s="1"/>
      <c r="C622" s="1"/>
      <c r="D622" s="1"/>
      <c r="E622" s="1"/>
      <c r="F622" s="1"/>
      <c r="G622" s="1"/>
      <c r="H622" s="1"/>
      <c r="I622" s="1"/>
      <c r="J622" s="1"/>
      <c r="K622" s="1"/>
      <c r="L622" s="1"/>
      <c r="M622" s="1"/>
      <c r="N622" s="1"/>
      <c r="O622" s="1"/>
      <c r="P622" s="1"/>
      <c r="Q622" s="1"/>
    </row>
    <row r="623" spans="2:17" ht="15.75" customHeight="1">
      <c r="B623" s="1"/>
      <c r="C623" s="1"/>
      <c r="D623" s="1"/>
      <c r="E623" s="1"/>
      <c r="F623" s="1"/>
      <c r="G623" s="1"/>
      <c r="H623" s="1"/>
      <c r="I623" s="1"/>
      <c r="J623" s="1"/>
      <c r="K623" s="1"/>
      <c r="L623" s="1"/>
      <c r="M623" s="1"/>
      <c r="N623" s="1"/>
      <c r="O623" s="1"/>
      <c r="P623" s="1"/>
      <c r="Q623" s="1"/>
    </row>
    <row r="624" spans="2:17" ht="15.75" customHeight="1">
      <c r="B624" s="1"/>
      <c r="C624" s="1"/>
      <c r="D624" s="1"/>
      <c r="E624" s="1"/>
      <c r="F624" s="1"/>
      <c r="G624" s="1"/>
      <c r="H624" s="1"/>
      <c r="I624" s="1"/>
      <c r="J624" s="1"/>
      <c r="K624" s="1"/>
      <c r="L624" s="1"/>
      <c r="M624" s="1"/>
      <c r="N624" s="1"/>
      <c r="O624" s="1"/>
      <c r="P624" s="1"/>
      <c r="Q624" s="1"/>
    </row>
    <row r="625" spans="2:17" ht="15.75" customHeight="1">
      <c r="B625" s="1"/>
      <c r="C625" s="1"/>
      <c r="D625" s="1"/>
      <c r="E625" s="1"/>
      <c r="F625" s="1"/>
      <c r="G625" s="1"/>
      <c r="H625" s="1"/>
      <c r="I625" s="1"/>
      <c r="J625" s="1"/>
      <c r="K625" s="1"/>
      <c r="L625" s="1"/>
      <c r="M625" s="1"/>
      <c r="N625" s="1"/>
      <c r="O625" s="1"/>
      <c r="P625" s="1"/>
      <c r="Q625" s="1"/>
    </row>
    <row r="626" spans="2:17" ht="15.75" customHeight="1">
      <c r="B626" s="1"/>
      <c r="C626" s="1"/>
      <c r="D626" s="1"/>
      <c r="E626" s="1"/>
      <c r="F626" s="1"/>
      <c r="G626" s="1"/>
      <c r="H626" s="1"/>
      <c r="I626" s="1"/>
      <c r="J626" s="1"/>
      <c r="K626" s="1"/>
      <c r="L626" s="1"/>
      <c r="M626" s="1"/>
      <c r="N626" s="1"/>
      <c r="O626" s="1"/>
      <c r="P626" s="1"/>
      <c r="Q626" s="1"/>
    </row>
    <row r="627" spans="2:17" ht="15.75" customHeight="1">
      <c r="B627" s="1"/>
      <c r="C627" s="1"/>
      <c r="D627" s="1"/>
      <c r="E627" s="1"/>
      <c r="F627" s="1"/>
      <c r="G627" s="1"/>
      <c r="H627" s="1"/>
      <c r="I627" s="1"/>
      <c r="J627" s="1"/>
      <c r="K627" s="1"/>
      <c r="L627" s="1"/>
      <c r="M627" s="1"/>
      <c r="N627" s="1"/>
      <c r="O627" s="1"/>
      <c r="P627" s="1"/>
      <c r="Q627" s="1"/>
    </row>
    <row r="628" spans="2:17" ht="15.75" customHeight="1">
      <c r="B628" s="1"/>
      <c r="C628" s="1"/>
      <c r="D628" s="1"/>
      <c r="E628" s="1"/>
      <c r="F628" s="1"/>
      <c r="G628" s="1"/>
      <c r="H628" s="1"/>
      <c r="I628" s="1"/>
      <c r="J628" s="1"/>
      <c r="K628" s="1"/>
      <c r="L628" s="1"/>
      <c r="M628" s="1"/>
      <c r="N628" s="1"/>
      <c r="O628" s="1"/>
      <c r="P628" s="1"/>
      <c r="Q628" s="1"/>
    </row>
    <row r="629" spans="2:17" ht="15.75" customHeight="1">
      <c r="B629" s="1"/>
      <c r="C629" s="1"/>
      <c r="D629" s="1"/>
      <c r="E629" s="1"/>
      <c r="F629" s="1"/>
      <c r="G629" s="1"/>
      <c r="H629" s="1"/>
      <c r="I629" s="1"/>
      <c r="J629" s="1"/>
      <c r="K629" s="1"/>
      <c r="L629" s="1"/>
      <c r="M629" s="1"/>
      <c r="N629" s="1"/>
      <c r="O629" s="1"/>
      <c r="P629" s="1"/>
      <c r="Q629" s="1"/>
    </row>
    <row r="630" spans="2:17" ht="15.75" customHeight="1">
      <c r="B630" s="1"/>
      <c r="C630" s="1"/>
      <c r="D630" s="1"/>
      <c r="E630" s="1"/>
      <c r="F630" s="1"/>
      <c r="G630" s="1"/>
      <c r="H630" s="1"/>
      <c r="I630" s="1"/>
      <c r="J630" s="1"/>
      <c r="K630" s="1"/>
      <c r="L630" s="1"/>
      <c r="M630" s="1"/>
      <c r="N630" s="1"/>
      <c r="O630" s="1"/>
      <c r="P630" s="1"/>
      <c r="Q630" s="1"/>
    </row>
    <row r="631" spans="2:17" ht="15.75" customHeight="1">
      <c r="B631" s="1"/>
      <c r="C631" s="1"/>
      <c r="D631" s="1"/>
      <c r="E631" s="1"/>
      <c r="F631" s="1"/>
      <c r="G631" s="1"/>
      <c r="H631" s="1"/>
      <c r="I631" s="1"/>
      <c r="J631" s="1"/>
      <c r="K631" s="1"/>
      <c r="L631" s="1"/>
      <c r="M631" s="1"/>
      <c r="N631" s="1"/>
      <c r="O631" s="1"/>
      <c r="P631" s="1"/>
      <c r="Q631" s="1"/>
    </row>
    <row r="632" spans="2:17" ht="15.75" customHeight="1">
      <c r="B632" s="1"/>
      <c r="C632" s="1"/>
      <c r="D632" s="1"/>
      <c r="E632" s="1"/>
      <c r="F632" s="1"/>
      <c r="G632" s="1"/>
      <c r="H632" s="1"/>
      <c r="I632" s="1"/>
      <c r="J632" s="1"/>
      <c r="K632" s="1"/>
      <c r="L632" s="1"/>
      <c r="M632" s="1"/>
      <c r="N632" s="1"/>
      <c r="O632" s="1"/>
      <c r="P632" s="1"/>
      <c r="Q632" s="1"/>
    </row>
    <row r="633" spans="2:17" ht="15.75" customHeight="1">
      <c r="B633" s="1"/>
      <c r="C633" s="1"/>
      <c r="D633" s="1"/>
      <c r="E633" s="1"/>
      <c r="F633" s="1"/>
      <c r="G633" s="1"/>
      <c r="H633" s="1"/>
      <c r="I633" s="1"/>
      <c r="J633" s="1"/>
      <c r="K633" s="1"/>
      <c r="L633" s="1"/>
      <c r="M633" s="1"/>
      <c r="N633" s="1"/>
      <c r="O633" s="1"/>
      <c r="P633" s="1"/>
      <c r="Q633" s="1"/>
    </row>
    <row r="634" spans="2:17" ht="15.75" customHeight="1">
      <c r="B634" s="1"/>
      <c r="C634" s="1"/>
      <c r="D634" s="1"/>
      <c r="E634" s="1"/>
      <c r="F634" s="1"/>
      <c r="G634" s="1"/>
      <c r="H634" s="1"/>
      <c r="I634" s="1"/>
      <c r="J634" s="1"/>
      <c r="K634" s="1"/>
      <c r="L634" s="1"/>
      <c r="M634" s="1"/>
      <c r="N634" s="1"/>
      <c r="O634" s="1"/>
      <c r="P634" s="1"/>
      <c r="Q634" s="1"/>
    </row>
    <row r="635" spans="2:17" ht="15.75" customHeight="1">
      <c r="B635" s="1"/>
      <c r="C635" s="1"/>
      <c r="D635" s="1"/>
      <c r="E635" s="1"/>
      <c r="F635" s="1"/>
      <c r="G635" s="1"/>
      <c r="H635" s="1"/>
      <c r="I635" s="1"/>
      <c r="J635" s="1"/>
      <c r="K635" s="1"/>
      <c r="L635" s="1"/>
      <c r="M635" s="1"/>
      <c r="N635" s="1"/>
      <c r="O635" s="1"/>
      <c r="P635" s="1"/>
      <c r="Q635" s="1"/>
    </row>
    <row r="636" spans="2:17" ht="15.75" customHeight="1">
      <c r="B636" s="1"/>
      <c r="C636" s="1"/>
      <c r="D636" s="1"/>
      <c r="E636" s="1"/>
      <c r="F636" s="1"/>
      <c r="G636" s="1"/>
      <c r="H636" s="1"/>
      <c r="I636" s="1"/>
      <c r="J636" s="1"/>
      <c r="K636" s="1"/>
      <c r="L636" s="1"/>
      <c r="M636" s="1"/>
      <c r="N636" s="1"/>
      <c r="O636" s="1"/>
      <c r="P636" s="1"/>
      <c r="Q636" s="1"/>
    </row>
    <row r="637" spans="2:17" ht="15.75" customHeight="1">
      <c r="B637" s="1"/>
      <c r="C637" s="1"/>
      <c r="D637" s="1"/>
      <c r="E637" s="1"/>
      <c r="F637" s="1"/>
      <c r="G637" s="1"/>
      <c r="H637" s="1"/>
      <c r="I637" s="1"/>
      <c r="J637" s="1"/>
      <c r="K637" s="1"/>
      <c r="L637" s="1"/>
      <c r="M637" s="1"/>
      <c r="N637" s="1"/>
      <c r="O637" s="1"/>
      <c r="P637" s="1"/>
      <c r="Q637" s="1"/>
    </row>
    <row r="638" spans="2:17" ht="15.75" customHeight="1">
      <c r="B638" s="1"/>
      <c r="C638" s="1"/>
      <c r="D638" s="1"/>
      <c r="E638" s="1"/>
      <c r="F638" s="1"/>
      <c r="G638" s="1"/>
      <c r="H638" s="1"/>
      <c r="I638" s="1"/>
      <c r="J638" s="1"/>
      <c r="K638" s="1"/>
      <c r="L638" s="1"/>
      <c r="M638" s="1"/>
      <c r="N638" s="1"/>
      <c r="O638" s="1"/>
      <c r="P638" s="1"/>
      <c r="Q638" s="1"/>
    </row>
    <row r="639" spans="2:17" ht="15.75" customHeight="1">
      <c r="B639" s="1"/>
      <c r="C639" s="1"/>
      <c r="D639" s="1"/>
      <c r="E639" s="1"/>
      <c r="F639" s="1"/>
      <c r="G639" s="1"/>
      <c r="H639" s="1"/>
      <c r="I639" s="1"/>
      <c r="J639" s="1"/>
      <c r="K639" s="1"/>
      <c r="L639" s="1"/>
      <c r="M639" s="1"/>
      <c r="N639" s="1"/>
      <c r="O639" s="1"/>
      <c r="P639" s="1"/>
      <c r="Q639" s="1"/>
    </row>
    <row r="640" spans="2:17" ht="15.75" customHeight="1">
      <c r="B640" s="1"/>
      <c r="C640" s="1"/>
      <c r="D640" s="1"/>
      <c r="E640" s="1"/>
      <c r="F640" s="1"/>
      <c r="G640" s="1"/>
      <c r="H640" s="1"/>
      <c r="I640" s="1"/>
      <c r="J640" s="1"/>
      <c r="K640" s="1"/>
      <c r="L640" s="1"/>
      <c r="M640" s="1"/>
      <c r="N640" s="1"/>
      <c r="O640" s="1"/>
      <c r="P640" s="1"/>
      <c r="Q640" s="1"/>
    </row>
    <row r="641" spans="2:17" ht="15.75" customHeight="1">
      <c r="B641" s="1"/>
      <c r="C641" s="1"/>
      <c r="D641" s="1"/>
      <c r="E641" s="1"/>
      <c r="F641" s="1"/>
      <c r="G641" s="1"/>
      <c r="H641" s="1"/>
      <c r="I641" s="1"/>
      <c r="J641" s="1"/>
      <c r="K641" s="1"/>
      <c r="L641" s="1"/>
      <c r="M641" s="1"/>
      <c r="N641" s="1"/>
      <c r="O641" s="1"/>
      <c r="P641" s="1"/>
      <c r="Q641" s="1"/>
    </row>
    <row r="642" spans="2:17" ht="15.75" customHeight="1">
      <c r="B642" s="1"/>
      <c r="C642" s="1"/>
      <c r="D642" s="1"/>
      <c r="E642" s="1"/>
      <c r="F642" s="1"/>
      <c r="G642" s="1"/>
      <c r="H642" s="1"/>
      <c r="I642" s="1"/>
      <c r="J642" s="1"/>
      <c r="K642" s="1"/>
      <c r="L642" s="1"/>
      <c r="M642" s="1"/>
      <c r="N642" s="1"/>
      <c r="O642" s="1"/>
      <c r="P642" s="1"/>
      <c r="Q642" s="1"/>
    </row>
    <row r="643" spans="2:17" ht="15.75" customHeight="1">
      <c r="B643" s="1"/>
      <c r="C643" s="1"/>
      <c r="D643" s="1"/>
      <c r="E643" s="1"/>
      <c r="F643" s="1"/>
      <c r="G643" s="1"/>
      <c r="H643" s="1"/>
      <c r="I643" s="1"/>
      <c r="J643" s="1"/>
      <c r="K643" s="1"/>
      <c r="L643" s="1"/>
      <c r="M643" s="1"/>
      <c r="N643" s="1"/>
      <c r="O643" s="1"/>
      <c r="P643" s="1"/>
      <c r="Q643" s="1"/>
    </row>
    <row r="644" spans="2:17" ht="15.75" customHeight="1">
      <c r="B644" s="1"/>
      <c r="C644" s="1"/>
      <c r="D644" s="1"/>
      <c r="E644" s="1"/>
      <c r="F644" s="1"/>
      <c r="G644" s="1"/>
      <c r="H644" s="1"/>
      <c r="I644" s="1"/>
      <c r="J644" s="1"/>
      <c r="K644" s="1"/>
      <c r="L644" s="1"/>
      <c r="M644" s="1"/>
      <c r="N644" s="1"/>
      <c r="O644" s="1"/>
      <c r="P644" s="1"/>
      <c r="Q644" s="1"/>
    </row>
    <row r="645" spans="2:17" ht="15.75" customHeight="1">
      <c r="B645" s="1"/>
      <c r="C645" s="1"/>
      <c r="D645" s="1"/>
      <c r="E645" s="1"/>
      <c r="F645" s="1"/>
      <c r="G645" s="1"/>
      <c r="H645" s="1"/>
      <c r="I645" s="1"/>
      <c r="J645" s="1"/>
      <c r="K645" s="1"/>
      <c r="L645" s="1"/>
      <c r="M645" s="1"/>
      <c r="N645" s="1"/>
      <c r="O645" s="1"/>
      <c r="P645" s="1"/>
      <c r="Q645" s="1"/>
    </row>
    <row r="646" spans="2:17" ht="15.75" customHeight="1">
      <c r="B646" s="1"/>
      <c r="C646" s="1"/>
      <c r="D646" s="1"/>
      <c r="E646" s="1"/>
      <c r="F646" s="1"/>
      <c r="G646" s="1"/>
      <c r="H646" s="1"/>
      <c r="I646" s="1"/>
      <c r="J646" s="1"/>
      <c r="K646" s="1"/>
      <c r="L646" s="1"/>
      <c r="M646" s="1"/>
      <c r="N646" s="1"/>
      <c r="O646" s="1"/>
      <c r="P646" s="1"/>
      <c r="Q646" s="1"/>
    </row>
    <row r="647" spans="2:17" ht="15.75" customHeight="1">
      <c r="B647" s="1"/>
      <c r="C647" s="1"/>
      <c r="D647" s="1"/>
      <c r="E647" s="1"/>
      <c r="F647" s="1"/>
      <c r="G647" s="1"/>
      <c r="H647" s="1"/>
      <c r="I647" s="1"/>
      <c r="J647" s="1"/>
      <c r="K647" s="1"/>
      <c r="L647" s="1"/>
      <c r="M647" s="1"/>
      <c r="N647" s="1"/>
      <c r="O647" s="1"/>
      <c r="P647" s="1"/>
      <c r="Q647" s="1"/>
    </row>
    <row r="648" spans="2:17" ht="15.75" customHeight="1">
      <c r="B648" s="1"/>
      <c r="C648" s="1"/>
      <c r="D648" s="1"/>
      <c r="E648" s="1"/>
      <c r="F648" s="1"/>
      <c r="G648" s="1"/>
      <c r="H648" s="1"/>
      <c r="I648" s="1"/>
      <c r="J648" s="1"/>
      <c r="K648" s="1"/>
      <c r="L648" s="1"/>
      <c r="M648" s="1"/>
      <c r="N648" s="1"/>
      <c r="O648" s="1"/>
      <c r="P648" s="1"/>
      <c r="Q648" s="1"/>
    </row>
    <row r="649" spans="2:17" ht="15.75" customHeight="1">
      <c r="B649" s="1"/>
      <c r="C649" s="1"/>
      <c r="D649" s="1"/>
      <c r="E649" s="1"/>
      <c r="F649" s="1"/>
      <c r="G649" s="1"/>
      <c r="H649" s="1"/>
      <c r="I649" s="1"/>
      <c r="J649" s="1"/>
      <c r="K649" s="1"/>
      <c r="L649" s="1"/>
      <c r="M649" s="1"/>
      <c r="N649" s="1"/>
      <c r="O649" s="1"/>
      <c r="P649" s="1"/>
      <c r="Q649" s="1"/>
    </row>
    <row r="650" spans="2:17" ht="15.75" customHeight="1">
      <c r="B650" s="1"/>
      <c r="C650" s="1"/>
      <c r="D650" s="1"/>
      <c r="E650" s="1"/>
      <c r="F650" s="1"/>
      <c r="G650" s="1"/>
      <c r="H650" s="1"/>
      <c r="I650" s="1"/>
      <c r="J650" s="1"/>
      <c r="K650" s="1"/>
      <c r="L650" s="1"/>
      <c r="M650" s="1"/>
      <c r="N650" s="1"/>
      <c r="O650" s="1"/>
      <c r="P650" s="1"/>
      <c r="Q650" s="1"/>
    </row>
    <row r="651" spans="2:17" ht="15.75" customHeight="1">
      <c r="B651" s="1"/>
      <c r="C651" s="1"/>
      <c r="D651" s="1"/>
      <c r="E651" s="1"/>
      <c r="F651" s="1"/>
      <c r="G651" s="1"/>
      <c r="H651" s="1"/>
      <c r="I651" s="1"/>
      <c r="J651" s="1"/>
      <c r="K651" s="1"/>
      <c r="L651" s="1"/>
      <c r="M651" s="1"/>
      <c r="N651" s="1"/>
      <c r="O651" s="1"/>
      <c r="P651" s="1"/>
      <c r="Q651" s="1"/>
    </row>
    <row r="652" spans="2:17" ht="15.75" customHeight="1">
      <c r="B652" s="1"/>
      <c r="C652" s="1"/>
      <c r="D652" s="1"/>
      <c r="E652" s="1"/>
      <c r="F652" s="1"/>
      <c r="G652" s="1"/>
      <c r="H652" s="1"/>
      <c r="I652" s="1"/>
      <c r="J652" s="1"/>
      <c r="K652" s="1"/>
      <c r="L652" s="1"/>
      <c r="M652" s="1"/>
      <c r="N652" s="1"/>
      <c r="O652" s="1"/>
      <c r="P652" s="1"/>
      <c r="Q652" s="1"/>
    </row>
    <row r="653" spans="2:17" ht="15.75" customHeight="1">
      <c r="B653" s="1"/>
      <c r="C653" s="1"/>
      <c r="D653" s="1"/>
      <c r="E653" s="1"/>
      <c r="F653" s="1"/>
      <c r="G653" s="1"/>
      <c r="H653" s="1"/>
      <c r="I653" s="1"/>
      <c r="J653" s="1"/>
      <c r="K653" s="1"/>
      <c r="L653" s="1"/>
      <c r="M653" s="1"/>
      <c r="N653" s="1"/>
      <c r="O653" s="1"/>
      <c r="P653" s="1"/>
      <c r="Q653" s="1"/>
    </row>
    <row r="654" spans="2:17" ht="15.75" customHeight="1">
      <c r="B654" s="1"/>
      <c r="C654" s="1"/>
      <c r="D654" s="1"/>
      <c r="E654" s="1"/>
      <c r="F654" s="1"/>
      <c r="G654" s="1"/>
      <c r="H654" s="1"/>
      <c r="I654" s="1"/>
      <c r="J654" s="1"/>
      <c r="K654" s="1"/>
      <c r="L654" s="1"/>
      <c r="M654" s="1"/>
      <c r="N654" s="1"/>
      <c r="O654" s="1"/>
      <c r="P654" s="1"/>
      <c r="Q654" s="1"/>
    </row>
    <row r="655" spans="2:17" ht="15.75" customHeight="1">
      <c r="B655" s="1"/>
      <c r="C655" s="1"/>
      <c r="D655" s="1"/>
      <c r="E655" s="1"/>
      <c r="F655" s="1"/>
      <c r="G655" s="1"/>
      <c r="H655" s="1"/>
      <c r="I655" s="1"/>
      <c r="J655" s="1"/>
      <c r="K655" s="1"/>
      <c r="L655" s="1"/>
      <c r="M655" s="1"/>
      <c r="N655" s="1"/>
      <c r="O655" s="1"/>
      <c r="P655" s="1"/>
      <c r="Q655" s="1"/>
    </row>
    <row r="656" spans="2:17" ht="15.75" customHeight="1">
      <c r="B656" s="1"/>
      <c r="C656" s="1"/>
      <c r="D656" s="1"/>
      <c r="E656" s="1"/>
      <c r="F656" s="1"/>
      <c r="G656" s="1"/>
      <c r="H656" s="1"/>
      <c r="I656" s="1"/>
      <c r="J656" s="1"/>
      <c r="K656" s="1"/>
      <c r="L656" s="1"/>
      <c r="M656" s="1"/>
      <c r="N656" s="1"/>
      <c r="O656" s="1"/>
      <c r="P656" s="1"/>
      <c r="Q656" s="1"/>
    </row>
    <row r="657" spans="2:17" ht="15.75" customHeight="1">
      <c r="B657" s="1"/>
      <c r="C657" s="1"/>
      <c r="D657" s="1"/>
      <c r="E657" s="1"/>
      <c r="F657" s="1"/>
      <c r="G657" s="1"/>
      <c r="H657" s="1"/>
      <c r="I657" s="1"/>
      <c r="J657" s="1"/>
      <c r="K657" s="1"/>
      <c r="L657" s="1"/>
      <c r="M657" s="1"/>
      <c r="N657" s="1"/>
      <c r="O657" s="1"/>
      <c r="P657" s="1"/>
      <c r="Q657" s="1"/>
    </row>
    <row r="658" spans="2:17" ht="15.75" customHeight="1">
      <c r="B658" s="1"/>
      <c r="C658" s="1"/>
      <c r="D658" s="1"/>
      <c r="E658" s="1"/>
      <c r="F658" s="1"/>
      <c r="G658" s="1"/>
      <c r="H658" s="1"/>
      <c r="I658" s="1"/>
      <c r="J658" s="1"/>
      <c r="K658" s="1"/>
      <c r="L658" s="1"/>
      <c r="M658" s="1"/>
      <c r="N658" s="1"/>
      <c r="O658" s="1"/>
      <c r="P658" s="1"/>
      <c r="Q658" s="1"/>
    </row>
    <row r="659" spans="2:17" ht="15.75" customHeight="1">
      <c r="B659" s="1"/>
      <c r="C659" s="1"/>
      <c r="D659" s="1"/>
      <c r="E659" s="1"/>
      <c r="F659" s="1"/>
      <c r="G659" s="1"/>
      <c r="H659" s="1"/>
      <c r="I659" s="1"/>
      <c r="J659" s="1"/>
      <c r="K659" s="1"/>
      <c r="L659" s="1"/>
      <c r="M659" s="1"/>
      <c r="N659" s="1"/>
      <c r="O659" s="1"/>
      <c r="P659" s="1"/>
      <c r="Q659" s="1"/>
    </row>
    <row r="660" spans="2:17" ht="15.75" customHeight="1">
      <c r="B660" s="1"/>
      <c r="C660" s="1"/>
      <c r="D660" s="1"/>
      <c r="E660" s="1"/>
      <c r="F660" s="1"/>
      <c r="G660" s="1"/>
      <c r="H660" s="1"/>
      <c r="I660" s="1"/>
      <c r="J660" s="1"/>
      <c r="K660" s="1"/>
      <c r="L660" s="1"/>
      <c r="M660" s="1"/>
      <c r="N660" s="1"/>
      <c r="O660" s="1"/>
      <c r="P660" s="1"/>
      <c r="Q660" s="1"/>
    </row>
    <row r="661" spans="2:17" ht="15.75" customHeight="1">
      <c r="B661" s="1"/>
      <c r="C661" s="1"/>
      <c r="D661" s="1"/>
      <c r="E661" s="1"/>
      <c r="F661" s="1"/>
      <c r="G661" s="1"/>
      <c r="H661" s="1"/>
      <c r="I661" s="1"/>
      <c r="J661" s="1"/>
      <c r="K661" s="1"/>
      <c r="L661" s="1"/>
      <c r="M661" s="1"/>
      <c r="N661" s="1"/>
      <c r="O661" s="1"/>
      <c r="P661" s="1"/>
      <c r="Q661" s="1"/>
    </row>
    <row r="662" spans="2:17" ht="15.75" customHeight="1">
      <c r="B662" s="1"/>
      <c r="C662" s="1"/>
      <c r="D662" s="1"/>
      <c r="E662" s="1"/>
      <c r="F662" s="1"/>
      <c r="G662" s="1"/>
      <c r="H662" s="1"/>
      <c r="I662" s="1"/>
      <c r="J662" s="1"/>
      <c r="K662" s="1"/>
      <c r="L662" s="1"/>
      <c r="M662" s="1"/>
      <c r="N662" s="1"/>
      <c r="O662" s="1"/>
      <c r="P662" s="1"/>
      <c r="Q662" s="1"/>
    </row>
    <row r="663" spans="2:17" ht="15.75" customHeight="1">
      <c r="B663" s="1"/>
      <c r="C663" s="1"/>
      <c r="D663" s="1"/>
      <c r="E663" s="1"/>
      <c r="F663" s="1"/>
      <c r="G663" s="1"/>
      <c r="H663" s="1"/>
      <c r="I663" s="1"/>
      <c r="J663" s="1"/>
      <c r="K663" s="1"/>
      <c r="L663" s="1"/>
      <c r="M663" s="1"/>
      <c r="N663" s="1"/>
      <c r="O663" s="1"/>
      <c r="P663" s="1"/>
      <c r="Q663" s="1"/>
    </row>
    <row r="664" spans="2:17" ht="15.75" customHeight="1">
      <c r="B664" s="1"/>
      <c r="C664" s="1"/>
      <c r="D664" s="1"/>
      <c r="E664" s="1"/>
      <c r="F664" s="1"/>
      <c r="G664" s="1"/>
      <c r="H664" s="1"/>
      <c r="I664" s="1"/>
      <c r="J664" s="1"/>
      <c r="K664" s="1"/>
      <c r="L664" s="1"/>
      <c r="M664" s="1"/>
      <c r="N664" s="1"/>
      <c r="O664" s="1"/>
      <c r="P664" s="1"/>
      <c r="Q664" s="1"/>
    </row>
    <row r="665" spans="2:17" ht="15.75" customHeight="1">
      <c r="B665" s="1"/>
      <c r="C665" s="1"/>
      <c r="D665" s="1"/>
      <c r="E665" s="1"/>
      <c r="F665" s="1"/>
      <c r="G665" s="1"/>
      <c r="H665" s="1"/>
      <c r="I665" s="1"/>
      <c r="J665" s="1"/>
      <c r="K665" s="1"/>
      <c r="L665" s="1"/>
      <c r="M665" s="1"/>
      <c r="N665" s="1"/>
      <c r="O665" s="1"/>
      <c r="P665" s="1"/>
      <c r="Q665" s="1"/>
    </row>
    <row r="666" spans="2:17" ht="15.75" customHeight="1">
      <c r="B666" s="1"/>
      <c r="C666" s="1"/>
      <c r="D666" s="1"/>
      <c r="E666" s="1"/>
      <c r="F666" s="1"/>
      <c r="G666" s="1"/>
      <c r="H666" s="1"/>
      <c r="I666" s="1"/>
      <c r="J666" s="1"/>
      <c r="K666" s="1"/>
      <c r="L666" s="1"/>
      <c r="M666" s="1"/>
      <c r="N666" s="1"/>
      <c r="O666" s="1"/>
      <c r="P666" s="1"/>
      <c r="Q666" s="1"/>
    </row>
    <row r="667" spans="2:17" ht="15.75" customHeight="1">
      <c r="B667" s="1"/>
      <c r="C667" s="1"/>
      <c r="D667" s="1"/>
      <c r="E667" s="1"/>
      <c r="F667" s="1"/>
      <c r="G667" s="1"/>
      <c r="H667" s="1"/>
      <c r="I667" s="1"/>
      <c r="J667" s="1"/>
      <c r="K667" s="1"/>
      <c r="L667" s="1"/>
      <c r="M667" s="1"/>
      <c r="N667" s="1"/>
      <c r="O667" s="1"/>
      <c r="P667" s="1"/>
      <c r="Q667" s="1"/>
    </row>
    <row r="668" spans="2:17" ht="15.75" customHeight="1">
      <c r="B668" s="1"/>
      <c r="C668" s="1"/>
      <c r="D668" s="1"/>
      <c r="E668" s="1"/>
      <c r="F668" s="1"/>
      <c r="G668" s="1"/>
      <c r="H668" s="1"/>
      <c r="I668" s="1"/>
      <c r="J668" s="1"/>
      <c r="K668" s="1"/>
      <c r="L668" s="1"/>
      <c r="M668" s="1"/>
      <c r="N668" s="1"/>
      <c r="O668" s="1"/>
      <c r="P668" s="1"/>
      <c r="Q668" s="1"/>
    </row>
    <row r="669" spans="2:17" ht="15.75" customHeight="1">
      <c r="B669" s="1"/>
      <c r="C669" s="1"/>
      <c r="D669" s="1"/>
      <c r="E669" s="1"/>
      <c r="F669" s="1"/>
      <c r="G669" s="1"/>
      <c r="H669" s="1"/>
      <c r="I669" s="1"/>
      <c r="J669" s="1"/>
      <c r="K669" s="1"/>
      <c r="L669" s="1"/>
      <c r="M669" s="1"/>
      <c r="N669" s="1"/>
      <c r="O669" s="1"/>
      <c r="P669" s="1"/>
      <c r="Q669" s="1"/>
    </row>
    <row r="670" spans="2:17" ht="15.75" customHeight="1">
      <c r="B670" s="1"/>
      <c r="C670" s="1"/>
      <c r="D670" s="1"/>
      <c r="E670" s="1"/>
      <c r="F670" s="1"/>
      <c r="G670" s="1"/>
      <c r="H670" s="1"/>
      <c r="I670" s="1"/>
      <c r="J670" s="1"/>
      <c r="K670" s="1"/>
      <c r="L670" s="1"/>
      <c r="M670" s="1"/>
      <c r="N670" s="1"/>
      <c r="O670" s="1"/>
      <c r="P670" s="1"/>
      <c r="Q670" s="1"/>
    </row>
    <row r="671" spans="2:17" ht="15.75" customHeight="1">
      <c r="B671" s="1"/>
      <c r="C671" s="1"/>
      <c r="D671" s="1"/>
      <c r="E671" s="1"/>
      <c r="F671" s="1"/>
      <c r="G671" s="1"/>
      <c r="H671" s="1"/>
      <c r="I671" s="1"/>
      <c r="J671" s="1"/>
      <c r="K671" s="1"/>
      <c r="L671" s="1"/>
      <c r="M671" s="1"/>
      <c r="N671" s="1"/>
      <c r="O671" s="1"/>
      <c r="P671" s="1"/>
      <c r="Q671" s="1"/>
    </row>
    <row r="672" spans="2:17" ht="15.75" customHeight="1">
      <c r="B672" s="1"/>
      <c r="C672" s="1"/>
      <c r="D672" s="1"/>
      <c r="E672" s="1"/>
      <c r="F672" s="1"/>
      <c r="G672" s="1"/>
      <c r="H672" s="1"/>
      <c r="I672" s="1"/>
      <c r="J672" s="1"/>
      <c r="K672" s="1"/>
      <c r="L672" s="1"/>
      <c r="M672" s="1"/>
      <c r="N672" s="1"/>
      <c r="O672" s="1"/>
      <c r="P672" s="1"/>
      <c r="Q672" s="1"/>
    </row>
    <row r="673" spans="2:17" ht="15.75" customHeight="1">
      <c r="B673" s="1"/>
      <c r="C673" s="1"/>
      <c r="D673" s="1"/>
      <c r="E673" s="1"/>
      <c r="F673" s="1"/>
      <c r="G673" s="1"/>
      <c r="H673" s="1"/>
      <c r="I673" s="1"/>
      <c r="J673" s="1"/>
      <c r="K673" s="1"/>
      <c r="L673" s="1"/>
      <c r="M673" s="1"/>
      <c r="N673" s="1"/>
      <c r="O673" s="1"/>
      <c r="P673" s="1"/>
      <c r="Q673" s="1"/>
    </row>
    <row r="674" spans="2:17" ht="15.75" customHeight="1">
      <c r="B674" s="1"/>
      <c r="C674" s="1"/>
      <c r="D674" s="1"/>
      <c r="E674" s="1"/>
      <c r="F674" s="1"/>
      <c r="G674" s="1"/>
      <c r="H674" s="1"/>
      <c r="I674" s="1"/>
      <c r="J674" s="1"/>
      <c r="K674" s="1"/>
      <c r="L674" s="1"/>
      <c r="M674" s="1"/>
      <c r="N674" s="1"/>
      <c r="O674" s="1"/>
      <c r="P674" s="1"/>
      <c r="Q674" s="1"/>
    </row>
    <row r="675" spans="2:17" ht="15.75" customHeight="1">
      <c r="B675" s="1"/>
      <c r="C675" s="1"/>
      <c r="D675" s="1"/>
      <c r="E675" s="1"/>
      <c r="F675" s="1"/>
      <c r="G675" s="1"/>
      <c r="H675" s="1"/>
      <c r="I675" s="1"/>
      <c r="J675" s="1"/>
      <c r="K675" s="1"/>
      <c r="L675" s="1"/>
      <c r="M675" s="1"/>
      <c r="N675" s="1"/>
      <c r="O675" s="1"/>
      <c r="P675" s="1"/>
      <c r="Q675" s="1"/>
    </row>
    <row r="676" spans="2:17" ht="15.75" customHeight="1">
      <c r="B676" s="1"/>
      <c r="C676" s="1"/>
      <c r="D676" s="1"/>
      <c r="E676" s="1"/>
      <c r="F676" s="1"/>
      <c r="G676" s="1"/>
      <c r="H676" s="1"/>
      <c r="I676" s="1"/>
      <c r="J676" s="1"/>
      <c r="K676" s="1"/>
      <c r="L676" s="1"/>
      <c r="M676" s="1"/>
      <c r="N676" s="1"/>
      <c r="O676" s="1"/>
      <c r="P676" s="1"/>
      <c r="Q676" s="1"/>
    </row>
    <row r="677" spans="2:17" ht="15.75" customHeight="1">
      <c r="B677" s="1"/>
      <c r="C677" s="1"/>
      <c r="D677" s="1"/>
      <c r="E677" s="1"/>
      <c r="F677" s="1"/>
      <c r="G677" s="1"/>
      <c r="H677" s="1"/>
      <c r="I677" s="1"/>
      <c r="J677" s="1"/>
      <c r="K677" s="1"/>
      <c r="L677" s="1"/>
      <c r="M677" s="1"/>
      <c r="N677" s="1"/>
      <c r="O677" s="1"/>
      <c r="P677" s="1"/>
      <c r="Q677" s="1"/>
    </row>
    <row r="678" spans="2:17" ht="15.75" customHeight="1">
      <c r="B678" s="1"/>
      <c r="C678" s="1"/>
      <c r="D678" s="1"/>
      <c r="E678" s="1"/>
      <c r="F678" s="1"/>
      <c r="G678" s="1"/>
      <c r="H678" s="1"/>
      <c r="I678" s="1"/>
      <c r="J678" s="1"/>
      <c r="K678" s="1"/>
      <c r="L678" s="1"/>
      <c r="M678" s="1"/>
      <c r="N678" s="1"/>
      <c r="O678" s="1"/>
      <c r="P678" s="1"/>
      <c r="Q678" s="1"/>
    </row>
    <row r="679" spans="2:17" ht="15.75" customHeight="1">
      <c r="B679" s="1"/>
      <c r="C679" s="1"/>
      <c r="D679" s="1"/>
      <c r="E679" s="1"/>
      <c r="F679" s="1"/>
      <c r="G679" s="1"/>
      <c r="H679" s="1"/>
      <c r="I679" s="1"/>
      <c r="J679" s="1"/>
      <c r="K679" s="1"/>
      <c r="L679" s="1"/>
      <c r="M679" s="1"/>
      <c r="N679" s="1"/>
      <c r="O679" s="1"/>
      <c r="P679" s="1"/>
      <c r="Q679" s="1"/>
    </row>
    <row r="680" spans="2:17" ht="15.75" customHeight="1">
      <c r="B680" s="1"/>
      <c r="C680" s="1"/>
      <c r="D680" s="1"/>
      <c r="E680" s="1"/>
      <c r="F680" s="1"/>
      <c r="G680" s="1"/>
      <c r="H680" s="1"/>
      <c r="I680" s="1"/>
      <c r="J680" s="1"/>
      <c r="K680" s="1"/>
      <c r="L680" s="1"/>
      <c r="M680" s="1"/>
      <c r="N680" s="1"/>
      <c r="O680" s="1"/>
      <c r="P680" s="1"/>
      <c r="Q680" s="1"/>
    </row>
    <row r="681" spans="2:17" ht="15.75" customHeight="1">
      <c r="B681" s="1"/>
      <c r="C681" s="1"/>
      <c r="D681" s="1"/>
      <c r="E681" s="1"/>
      <c r="F681" s="1"/>
      <c r="G681" s="1"/>
      <c r="H681" s="1"/>
      <c r="I681" s="1"/>
      <c r="J681" s="1"/>
      <c r="K681" s="1"/>
      <c r="L681" s="1"/>
      <c r="M681" s="1"/>
      <c r="N681" s="1"/>
      <c r="O681" s="1"/>
      <c r="P681" s="1"/>
      <c r="Q681" s="1"/>
    </row>
    <row r="682" spans="2:17" ht="15.75" customHeight="1">
      <c r="B682" s="1"/>
      <c r="C682" s="1"/>
      <c r="D682" s="1"/>
      <c r="E682" s="1"/>
      <c r="F682" s="1"/>
      <c r="G682" s="1"/>
      <c r="H682" s="1"/>
      <c r="I682" s="1"/>
      <c r="J682" s="1"/>
      <c r="K682" s="1"/>
      <c r="L682" s="1"/>
      <c r="M682" s="1"/>
      <c r="N682" s="1"/>
      <c r="O682" s="1"/>
      <c r="P682" s="1"/>
      <c r="Q682" s="1"/>
    </row>
    <row r="683" spans="2:17" ht="15.75" customHeight="1">
      <c r="B683" s="1"/>
      <c r="C683" s="1"/>
      <c r="D683" s="1"/>
      <c r="E683" s="1"/>
      <c r="F683" s="1"/>
      <c r="G683" s="1"/>
      <c r="H683" s="1"/>
      <c r="I683" s="1"/>
      <c r="J683" s="1"/>
      <c r="K683" s="1"/>
      <c r="L683" s="1"/>
      <c r="M683" s="1"/>
      <c r="N683" s="1"/>
      <c r="O683" s="1"/>
      <c r="P683" s="1"/>
      <c r="Q683" s="1"/>
    </row>
    <row r="684" spans="2:17" ht="15.75" customHeight="1">
      <c r="B684" s="1"/>
      <c r="C684" s="1"/>
      <c r="D684" s="1"/>
      <c r="E684" s="1"/>
      <c r="F684" s="1"/>
      <c r="G684" s="1"/>
      <c r="H684" s="1"/>
      <c r="I684" s="1"/>
      <c r="J684" s="1"/>
      <c r="K684" s="1"/>
      <c r="L684" s="1"/>
      <c r="M684" s="1"/>
      <c r="N684" s="1"/>
      <c r="O684" s="1"/>
      <c r="P684" s="1"/>
      <c r="Q684" s="1"/>
    </row>
    <row r="685" spans="2:17" ht="15.75" customHeight="1">
      <c r="B685" s="1"/>
      <c r="C685" s="1"/>
      <c r="D685" s="1"/>
      <c r="E685" s="1"/>
      <c r="F685" s="1"/>
      <c r="G685" s="1"/>
      <c r="H685" s="1"/>
      <c r="I685" s="1"/>
      <c r="J685" s="1"/>
      <c r="K685" s="1"/>
      <c r="L685" s="1"/>
      <c r="M685" s="1"/>
      <c r="N685" s="1"/>
      <c r="O685" s="1"/>
      <c r="P685" s="1"/>
      <c r="Q685" s="1"/>
    </row>
    <row r="686" spans="2:17" ht="15.75" customHeight="1">
      <c r="B686" s="1"/>
      <c r="C686" s="1"/>
      <c r="D686" s="1"/>
      <c r="E686" s="1"/>
      <c r="F686" s="1"/>
      <c r="G686" s="1"/>
      <c r="H686" s="1"/>
      <c r="I686" s="1"/>
      <c r="J686" s="1"/>
      <c r="K686" s="1"/>
      <c r="L686" s="1"/>
      <c r="M686" s="1"/>
      <c r="N686" s="1"/>
      <c r="O686" s="1"/>
      <c r="P686" s="1"/>
      <c r="Q686" s="1"/>
    </row>
    <row r="687" spans="2:17" ht="15.75" customHeight="1">
      <c r="B687" s="1"/>
      <c r="C687" s="1"/>
      <c r="D687" s="1"/>
      <c r="E687" s="1"/>
      <c r="F687" s="1"/>
      <c r="G687" s="1"/>
      <c r="H687" s="1"/>
      <c r="I687" s="1"/>
      <c r="J687" s="1"/>
      <c r="K687" s="1"/>
      <c r="L687" s="1"/>
      <c r="M687" s="1"/>
      <c r="N687" s="1"/>
      <c r="O687" s="1"/>
      <c r="P687" s="1"/>
      <c r="Q687" s="1"/>
    </row>
    <row r="688" spans="2:17" ht="15.75" customHeight="1">
      <c r="B688" s="1"/>
      <c r="C688" s="1"/>
      <c r="D688" s="1"/>
      <c r="E688" s="1"/>
      <c r="F688" s="1"/>
      <c r="G688" s="1"/>
      <c r="H688" s="1"/>
      <c r="I688" s="1"/>
      <c r="J688" s="1"/>
      <c r="K688" s="1"/>
      <c r="L688" s="1"/>
      <c r="M688" s="1"/>
      <c r="N688" s="1"/>
      <c r="O688" s="1"/>
      <c r="P688" s="1"/>
      <c r="Q688" s="1"/>
    </row>
    <row r="689" spans="2:17" ht="15.75" customHeight="1">
      <c r="B689" s="1"/>
      <c r="C689" s="1"/>
      <c r="D689" s="1"/>
      <c r="E689" s="1"/>
      <c r="F689" s="1"/>
      <c r="G689" s="1"/>
      <c r="H689" s="1"/>
      <c r="I689" s="1"/>
      <c r="J689" s="1"/>
      <c r="K689" s="1"/>
      <c r="L689" s="1"/>
      <c r="M689" s="1"/>
      <c r="N689" s="1"/>
      <c r="O689" s="1"/>
      <c r="P689" s="1"/>
      <c r="Q689" s="1"/>
    </row>
    <row r="690" spans="2:17" ht="15.75" customHeight="1">
      <c r="B690" s="1"/>
      <c r="C690" s="1"/>
      <c r="D690" s="1"/>
      <c r="E690" s="1"/>
      <c r="F690" s="1"/>
      <c r="G690" s="1"/>
      <c r="H690" s="1"/>
      <c r="I690" s="1"/>
      <c r="J690" s="1"/>
      <c r="K690" s="1"/>
      <c r="L690" s="1"/>
      <c r="M690" s="1"/>
      <c r="N690" s="1"/>
      <c r="O690" s="1"/>
      <c r="P690" s="1"/>
      <c r="Q690" s="1"/>
    </row>
    <row r="691" spans="2:17" ht="15.75" customHeight="1">
      <c r="B691" s="1"/>
      <c r="C691" s="1"/>
      <c r="D691" s="1"/>
      <c r="E691" s="1"/>
      <c r="F691" s="1"/>
      <c r="G691" s="1"/>
      <c r="H691" s="1"/>
      <c r="I691" s="1"/>
      <c r="J691" s="1"/>
      <c r="K691" s="1"/>
      <c r="L691" s="1"/>
      <c r="M691" s="1"/>
      <c r="N691" s="1"/>
      <c r="O691" s="1"/>
      <c r="P691" s="1"/>
      <c r="Q691" s="1"/>
    </row>
    <row r="692" spans="2:17" ht="15.75" customHeight="1">
      <c r="B692" s="1"/>
      <c r="C692" s="1"/>
      <c r="D692" s="1"/>
      <c r="E692" s="1"/>
      <c r="F692" s="1"/>
      <c r="G692" s="1"/>
      <c r="H692" s="1"/>
      <c r="I692" s="1"/>
      <c r="J692" s="1"/>
      <c r="K692" s="1"/>
      <c r="L692" s="1"/>
      <c r="M692" s="1"/>
      <c r="N692" s="1"/>
      <c r="O692" s="1"/>
      <c r="P692" s="1"/>
      <c r="Q692" s="1"/>
    </row>
    <row r="693" spans="2:17" ht="15.75" customHeight="1">
      <c r="B693" s="1"/>
      <c r="C693" s="1"/>
      <c r="D693" s="1"/>
      <c r="E693" s="1"/>
      <c r="F693" s="1"/>
      <c r="G693" s="1"/>
      <c r="H693" s="1"/>
      <c r="I693" s="1"/>
      <c r="J693" s="1"/>
      <c r="K693" s="1"/>
      <c r="L693" s="1"/>
      <c r="M693" s="1"/>
      <c r="N693" s="1"/>
      <c r="O693" s="1"/>
      <c r="P693" s="1"/>
      <c r="Q693" s="1"/>
    </row>
    <row r="694" spans="2:17" ht="15.75" customHeight="1">
      <c r="B694" s="1"/>
      <c r="C694" s="1"/>
      <c r="D694" s="1"/>
      <c r="E694" s="1"/>
      <c r="F694" s="1"/>
      <c r="G694" s="1"/>
      <c r="H694" s="1"/>
      <c r="I694" s="1"/>
      <c r="J694" s="1"/>
      <c r="K694" s="1"/>
      <c r="L694" s="1"/>
      <c r="M694" s="1"/>
      <c r="N694" s="1"/>
      <c r="O694" s="1"/>
      <c r="P694" s="1"/>
      <c r="Q694" s="1"/>
    </row>
    <row r="695" spans="2:17" ht="15.75" customHeight="1">
      <c r="B695" s="1"/>
      <c r="C695" s="1"/>
      <c r="D695" s="1"/>
      <c r="E695" s="1"/>
      <c r="F695" s="1"/>
      <c r="G695" s="1"/>
      <c r="H695" s="1"/>
      <c r="I695" s="1"/>
      <c r="J695" s="1"/>
      <c r="K695" s="1"/>
      <c r="L695" s="1"/>
      <c r="M695" s="1"/>
      <c r="N695" s="1"/>
      <c r="O695" s="1"/>
      <c r="P695" s="1"/>
      <c r="Q695" s="1"/>
    </row>
    <row r="696" spans="2:17" ht="15.75" customHeight="1">
      <c r="B696" s="1"/>
      <c r="C696" s="1"/>
      <c r="D696" s="1"/>
      <c r="E696" s="1"/>
      <c r="F696" s="1"/>
      <c r="G696" s="1"/>
      <c r="H696" s="1"/>
      <c r="I696" s="1"/>
      <c r="J696" s="1"/>
      <c r="K696" s="1"/>
      <c r="L696" s="1"/>
      <c r="M696" s="1"/>
      <c r="N696" s="1"/>
      <c r="O696" s="1"/>
      <c r="P696" s="1"/>
      <c r="Q696" s="1"/>
    </row>
    <row r="697" spans="2:17" ht="15.75" customHeight="1">
      <c r="B697" s="1"/>
      <c r="C697" s="1"/>
      <c r="D697" s="1"/>
      <c r="E697" s="1"/>
      <c r="F697" s="1"/>
      <c r="G697" s="1"/>
      <c r="H697" s="1"/>
      <c r="I697" s="1"/>
      <c r="J697" s="1"/>
      <c r="K697" s="1"/>
      <c r="L697" s="1"/>
      <c r="M697" s="1"/>
      <c r="N697" s="1"/>
      <c r="O697" s="1"/>
      <c r="P697" s="1"/>
      <c r="Q697" s="1"/>
    </row>
    <row r="698" spans="2:17" ht="15.75" customHeight="1">
      <c r="B698" s="1"/>
      <c r="C698" s="1"/>
      <c r="D698" s="1"/>
      <c r="E698" s="1"/>
      <c r="F698" s="1"/>
      <c r="G698" s="1"/>
      <c r="H698" s="1"/>
      <c r="I698" s="1"/>
      <c r="J698" s="1"/>
      <c r="K698" s="1"/>
      <c r="L698" s="1"/>
      <c r="M698" s="1"/>
      <c r="N698" s="1"/>
      <c r="O698" s="1"/>
      <c r="P698" s="1"/>
      <c r="Q698" s="1"/>
    </row>
    <row r="699" spans="2:17" ht="15.75" customHeight="1">
      <c r="B699" s="1"/>
      <c r="C699" s="1"/>
      <c r="D699" s="1"/>
      <c r="E699" s="1"/>
      <c r="F699" s="1"/>
      <c r="G699" s="1"/>
      <c r="H699" s="1"/>
      <c r="I699" s="1"/>
      <c r="J699" s="1"/>
      <c r="K699" s="1"/>
      <c r="L699" s="1"/>
      <c r="M699" s="1"/>
      <c r="N699" s="1"/>
      <c r="O699" s="1"/>
      <c r="P699" s="1"/>
      <c r="Q699" s="1"/>
    </row>
    <row r="700" spans="2:17" ht="15.75" customHeight="1">
      <c r="B700" s="1"/>
      <c r="C700" s="1"/>
      <c r="D700" s="1"/>
      <c r="E700" s="1"/>
      <c r="F700" s="1"/>
      <c r="G700" s="1"/>
      <c r="H700" s="1"/>
      <c r="I700" s="1"/>
      <c r="J700" s="1"/>
      <c r="K700" s="1"/>
      <c r="L700" s="1"/>
      <c r="M700" s="1"/>
      <c r="N700" s="1"/>
      <c r="O700" s="1"/>
      <c r="P700" s="1"/>
      <c r="Q700" s="1"/>
    </row>
    <row r="701" spans="2:17" ht="15.75" customHeight="1">
      <c r="B701" s="1"/>
      <c r="C701" s="1"/>
      <c r="D701" s="1"/>
      <c r="E701" s="1"/>
      <c r="F701" s="1"/>
      <c r="G701" s="1"/>
      <c r="H701" s="1"/>
      <c r="I701" s="1"/>
      <c r="J701" s="1"/>
      <c r="K701" s="1"/>
      <c r="L701" s="1"/>
      <c r="M701" s="1"/>
      <c r="N701" s="1"/>
      <c r="O701" s="1"/>
      <c r="P701" s="1"/>
      <c r="Q701" s="1"/>
    </row>
    <row r="702" spans="2:17" ht="15.75" customHeight="1">
      <c r="B702" s="1"/>
      <c r="C702" s="1"/>
      <c r="D702" s="1"/>
      <c r="E702" s="1"/>
      <c r="F702" s="1"/>
      <c r="G702" s="1"/>
      <c r="H702" s="1"/>
      <c r="I702" s="1"/>
      <c r="J702" s="1"/>
      <c r="K702" s="1"/>
      <c r="L702" s="1"/>
      <c r="M702" s="1"/>
      <c r="N702" s="1"/>
      <c r="O702" s="1"/>
      <c r="P702" s="1"/>
      <c r="Q702" s="1"/>
    </row>
    <row r="703" spans="2:17" ht="15.75" customHeight="1">
      <c r="B703" s="1"/>
      <c r="C703" s="1"/>
      <c r="D703" s="1"/>
      <c r="E703" s="1"/>
      <c r="F703" s="1"/>
      <c r="G703" s="1"/>
      <c r="H703" s="1"/>
      <c r="I703" s="1"/>
      <c r="J703" s="1"/>
      <c r="K703" s="1"/>
      <c r="L703" s="1"/>
      <c r="M703" s="1"/>
      <c r="N703" s="1"/>
      <c r="O703" s="1"/>
      <c r="P703" s="1"/>
      <c r="Q703" s="1"/>
    </row>
    <row r="704" spans="2:17" ht="15.75" customHeight="1">
      <c r="B704" s="1"/>
      <c r="C704" s="1"/>
      <c r="D704" s="1"/>
      <c r="E704" s="1"/>
      <c r="F704" s="1"/>
      <c r="G704" s="1"/>
      <c r="H704" s="1"/>
      <c r="I704" s="1"/>
      <c r="J704" s="1"/>
      <c r="K704" s="1"/>
      <c r="L704" s="1"/>
      <c r="M704" s="1"/>
      <c r="N704" s="1"/>
      <c r="O704" s="1"/>
      <c r="P704" s="1"/>
      <c r="Q704" s="1"/>
    </row>
    <row r="705" spans="2:17" ht="15.75" customHeight="1">
      <c r="B705" s="1"/>
      <c r="C705" s="1"/>
      <c r="D705" s="1"/>
      <c r="E705" s="1"/>
      <c r="F705" s="1"/>
      <c r="G705" s="1"/>
      <c r="H705" s="1"/>
      <c r="I705" s="1"/>
      <c r="J705" s="1"/>
      <c r="K705" s="1"/>
      <c r="L705" s="1"/>
      <c r="M705" s="1"/>
      <c r="N705" s="1"/>
      <c r="O705" s="1"/>
      <c r="P705" s="1"/>
      <c r="Q705" s="1"/>
    </row>
    <row r="706" spans="2:17" ht="15.75" customHeight="1">
      <c r="B706" s="1"/>
      <c r="C706" s="1"/>
      <c r="D706" s="1"/>
      <c r="E706" s="1"/>
      <c r="F706" s="1"/>
      <c r="G706" s="1"/>
      <c r="H706" s="1"/>
      <c r="I706" s="1"/>
      <c r="J706" s="1"/>
      <c r="K706" s="1"/>
      <c r="L706" s="1"/>
      <c r="M706" s="1"/>
      <c r="N706" s="1"/>
      <c r="O706" s="1"/>
      <c r="P706" s="1"/>
      <c r="Q706" s="1"/>
    </row>
    <row r="707" spans="2:17" ht="15.75" customHeight="1">
      <c r="B707" s="1"/>
      <c r="C707" s="1"/>
      <c r="D707" s="1"/>
      <c r="E707" s="1"/>
      <c r="F707" s="1"/>
      <c r="G707" s="1"/>
      <c r="H707" s="1"/>
      <c r="I707" s="1"/>
      <c r="J707" s="1"/>
      <c r="K707" s="1"/>
      <c r="L707" s="1"/>
      <c r="M707" s="1"/>
      <c r="N707" s="1"/>
      <c r="O707" s="1"/>
      <c r="P707" s="1"/>
      <c r="Q707" s="1"/>
    </row>
    <row r="708" spans="2:17" ht="15.75" customHeight="1">
      <c r="B708" s="1"/>
      <c r="C708" s="1"/>
      <c r="D708" s="1"/>
      <c r="E708" s="1"/>
      <c r="F708" s="1"/>
      <c r="G708" s="1"/>
      <c r="H708" s="1"/>
      <c r="I708" s="1"/>
      <c r="J708" s="1"/>
      <c r="K708" s="1"/>
      <c r="L708" s="1"/>
      <c r="M708" s="1"/>
      <c r="N708" s="1"/>
      <c r="O708" s="1"/>
      <c r="P708" s="1"/>
      <c r="Q708" s="1"/>
    </row>
    <row r="709" spans="2:17" ht="15.75" customHeight="1">
      <c r="B709" s="1"/>
      <c r="C709" s="1"/>
      <c r="D709" s="1"/>
      <c r="E709" s="1"/>
      <c r="F709" s="1"/>
      <c r="G709" s="1"/>
      <c r="H709" s="1"/>
      <c r="I709" s="1"/>
      <c r="J709" s="1"/>
      <c r="K709" s="1"/>
      <c r="L709" s="1"/>
      <c r="M709" s="1"/>
      <c r="N709" s="1"/>
      <c r="O709" s="1"/>
      <c r="P709" s="1"/>
      <c r="Q709" s="1"/>
    </row>
    <row r="710" spans="2:17" ht="15.75" customHeight="1">
      <c r="B710" s="1"/>
      <c r="C710" s="1"/>
      <c r="D710" s="1"/>
      <c r="E710" s="1"/>
      <c r="F710" s="1"/>
      <c r="G710" s="1"/>
      <c r="H710" s="1"/>
      <c r="I710" s="1"/>
      <c r="J710" s="1"/>
      <c r="K710" s="1"/>
      <c r="L710" s="1"/>
      <c r="M710" s="1"/>
      <c r="N710" s="1"/>
      <c r="O710" s="1"/>
      <c r="P710" s="1"/>
      <c r="Q710" s="1"/>
    </row>
    <row r="711" spans="2:17" ht="15.75" customHeight="1">
      <c r="B711" s="1"/>
      <c r="C711" s="1"/>
      <c r="D711" s="1"/>
      <c r="E711" s="1"/>
      <c r="F711" s="1"/>
      <c r="G711" s="1"/>
      <c r="H711" s="1"/>
      <c r="I711" s="1"/>
      <c r="J711" s="1"/>
      <c r="K711" s="1"/>
      <c r="L711" s="1"/>
      <c r="M711" s="1"/>
      <c r="N711" s="1"/>
      <c r="O711" s="1"/>
      <c r="P711" s="1"/>
      <c r="Q711" s="1"/>
    </row>
    <row r="712" spans="2:17" ht="15.75" customHeight="1">
      <c r="B712" s="1"/>
      <c r="C712" s="1"/>
      <c r="D712" s="1"/>
      <c r="E712" s="1"/>
      <c r="F712" s="1"/>
      <c r="G712" s="1"/>
      <c r="H712" s="1"/>
      <c r="I712" s="1"/>
      <c r="J712" s="1"/>
      <c r="K712" s="1"/>
      <c r="L712" s="1"/>
      <c r="M712" s="1"/>
      <c r="N712" s="1"/>
      <c r="O712" s="1"/>
      <c r="P712" s="1"/>
      <c r="Q712" s="1"/>
    </row>
    <row r="713" spans="2:17" ht="15.75" customHeight="1">
      <c r="B713" s="1"/>
      <c r="C713" s="1"/>
      <c r="D713" s="1"/>
      <c r="E713" s="1"/>
      <c r="F713" s="1"/>
      <c r="G713" s="1"/>
      <c r="H713" s="1"/>
      <c r="I713" s="1"/>
      <c r="J713" s="1"/>
      <c r="K713" s="1"/>
      <c r="L713" s="1"/>
      <c r="M713" s="1"/>
      <c r="N713" s="1"/>
      <c r="O713" s="1"/>
      <c r="P713" s="1"/>
      <c r="Q713" s="1"/>
    </row>
    <row r="714" spans="2:17" ht="15.75" customHeight="1">
      <c r="B714" s="1"/>
      <c r="C714" s="1"/>
      <c r="D714" s="1"/>
      <c r="E714" s="1"/>
      <c r="F714" s="1"/>
      <c r="G714" s="1"/>
      <c r="H714" s="1"/>
      <c r="I714" s="1"/>
      <c r="J714" s="1"/>
      <c r="K714" s="1"/>
      <c r="L714" s="1"/>
      <c r="M714" s="1"/>
      <c r="N714" s="1"/>
      <c r="O714" s="1"/>
      <c r="P714" s="1"/>
      <c r="Q714" s="1"/>
    </row>
    <row r="715" spans="2:17" ht="15.75" customHeight="1">
      <c r="B715" s="1"/>
      <c r="C715" s="1"/>
      <c r="D715" s="1"/>
      <c r="E715" s="1"/>
      <c r="F715" s="1"/>
      <c r="G715" s="1"/>
      <c r="H715" s="1"/>
      <c r="I715" s="1"/>
      <c r="J715" s="1"/>
      <c r="K715" s="1"/>
      <c r="L715" s="1"/>
      <c r="M715" s="1"/>
      <c r="N715" s="1"/>
      <c r="O715" s="1"/>
      <c r="P715" s="1"/>
      <c r="Q715" s="1"/>
    </row>
    <row r="716" spans="2:17" ht="15.75" customHeight="1">
      <c r="B716" s="1"/>
      <c r="C716" s="1"/>
      <c r="D716" s="1"/>
      <c r="E716" s="1"/>
      <c r="F716" s="1"/>
      <c r="G716" s="1"/>
      <c r="H716" s="1"/>
      <c r="I716" s="1"/>
      <c r="J716" s="1"/>
      <c r="K716" s="1"/>
      <c r="L716" s="1"/>
      <c r="M716" s="1"/>
      <c r="N716" s="1"/>
      <c r="O716" s="1"/>
      <c r="P716" s="1"/>
      <c r="Q716" s="1"/>
    </row>
    <row r="717" spans="2:17" ht="15.75" customHeight="1">
      <c r="B717" s="1"/>
      <c r="C717" s="1"/>
      <c r="D717" s="1"/>
      <c r="E717" s="1"/>
      <c r="F717" s="1"/>
      <c r="G717" s="1"/>
      <c r="H717" s="1"/>
      <c r="I717" s="1"/>
      <c r="J717" s="1"/>
      <c r="K717" s="1"/>
      <c r="L717" s="1"/>
      <c r="M717" s="1"/>
      <c r="N717" s="1"/>
      <c r="O717" s="1"/>
      <c r="P717" s="1"/>
      <c r="Q717" s="1"/>
    </row>
    <row r="718" spans="2:17" ht="15.75" customHeight="1">
      <c r="B718" s="1"/>
      <c r="C718" s="1"/>
      <c r="D718" s="1"/>
      <c r="E718" s="1"/>
      <c r="F718" s="1"/>
      <c r="G718" s="1"/>
      <c r="H718" s="1"/>
      <c r="I718" s="1"/>
      <c r="J718" s="1"/>
      <c r="K718" s="1"/>
      <c r="L718" s="1"/>
      <c r="M718" s="1"/>
      <c r="N718" s="1"/>
      <c r="O718" s="1"/>
      <c r="P718" s="1"/>
      <c r="Q718" s="1"/>
    </row>
    <row r="719" spans="2:17" ht="15.75" customHeight="1">
      <c r="B719" s="1"/>
      <c r="C719" s="1"/>
      <c r="D719" s="1"/>
      <c r="E719" s="1"/>
      <c r="F719" s="1"/>
      <c r="G719" s="1"/>
      <c r="H719" s="1"/>
      <c r="I719" s="1"/>
      <c r="J719" s="1"/>
      <c r="K719" s="1"/>
      <c r="L719" s="1"/>
      <c r="M719" s="1"/>
      <c r="N719" s="1"/>
      <c r="O719" s="1"/>
      <c r="P719" s="1"/>
      <c r="Q719" s="1"/>
    </row>
    <row r="720" spans="2:17" ht="15.75" customHeight="1">
      <c r="B720" s="1"/>
      <c r="C720" s="1"/>
      <c r="D720" s="1"/>
      <c r="E720" s="1"/>
      <c r="F720" s="1"/>
      <c r="G720" s="1"/>
      <c r="H720" s="1"/>
      <c r="I720" s="1"/>
      <c r="J720" s="1"/>
      <c r="K720" s="1"/>
      <c r="L720" s="1"/>
      <c r="M720" s="1"/>
      <c r="N720" s="1"/>
      <c r="O720" s="1"/>
      <c r="P720" s="1"/>
      <c r="Q720" s="1"/>
    </row>
    <row r="721" spans="2:17" ht="15.75" customHeight="1">
      <c r="B721" s="1"/>
      <c r="C721" s="1"/>
      <c r="D721" s="1"/>
      <c r="E721" s="1"/>
      <c r="F721" s="1"/>
      <c r="G721" s="1"/>
      <c r="H721" s="1"/>
      <c r="I721" s="1"/>
      <c r="J721" s="1"/>
      <c r="K721" s="1"/>
      <c r="L721" s="1"/>
      <c r="M721" s="1"/>
      <c r="N721" s="1"/>
      <c r="O721" s="1"/>
      <c r="P721" s="1"/>
      <c r="Q721" s="1"/>
    </row>
    <row r="722" spans="2:17" ht="15.75" customHeight="1">
      <c r="B722" s="1"/>
      <c r="C722" s="1"/>
      <c r="D722" s="1"/>
      <c r="E722" s="1"/>
      <c r="F722" s="1"/>
      <c r="G722" s="1"/>
      <c r="H722" s="1"/>
      <c r="I722" s="1"/>
      <c r="J722" s="1"/>
      <c r="K722" s="1"/>
      <c r="L722" s="1"/>
      <c r="M722" s="1"/>
      <c r="N722" s="1"/>
      <c r="O722" s="1"/>
      <c r="P722" s="1"/>
      <c r="Q722" s="1"/>
    </row>
    <row r="723" spans="2:17" ht="15.75" customHeight="1">
      <c r="B723" s="1"/>
      <c r="C723" s="1"/>
      <c r="D723" s="1"/>
      <c r="E723" s="1"/>
      <c r="F723" s="1"/>
      <c r="G723" s="1"/>
      <c r="H723" s="1"/>
      <c r="I723" s="1"/>
      <c r="J723" s="1"/>
      <c r="K723" s="1"/>
      <c r="L723" s="1"/>
      <c r="M723" s="1"/>
      <c r="N723" s="1"/>
      <c r="O723" s="1"/>
      <c r="P723" s="1"/>
      <c r="Q723" s="1"/>
    </row>
    <row r="724" spans="2:17" ht="15.75" customHeight="1">
      <c r="B724" s="1"/>
      <c r="C724" s="1"/>
      <c r="D724" s="1"/>
      <c r="E724" s="1"/>
      <c r="F724" s="1"/>
      <c r="G724" s="1"/>
      <c r="H724" s="1"/>
      <c r="I724" s="1"/>
      <c r="J724" s="1"/>
      <c r="K724" s="1"/>
      <c r="L724" s="1"/>
      <c r="M724" s="1"/>
      <c r="N724" s="1"/>
      <c r="O724" s="1"/>
      <c r="P724" s="1"/>
      <c r="Q724" s="1"/>
    </row>
    <row r="725" spans="2:17" ht="15.75" customHeight="1">
      <c r="B725" s="1"/>
      <c r="C725" s="1"/>
      <c r="D725" s="1"/>
      <c r="E725" s="1"/>
      <c r="F725" s="1"/>
      <c r="G725" s="1"/>
      <c r="H725" s="1"/>
      <c r="I725" s="1"/>
      <c r="J725" s="1"/>
      <c r="K725" s="1"/>
      <c r="L725" s="1"/>
      <c r="M725" s="1"/>
      <c r="N725" s="1"/>
      <c r="O725" s="1"/>
      <c r="P725" s="1"/>
      <c r="Q725" s="1"/>
    </row>
    <row r="726" spans="2:17" ht="15.75" customHeight="1">
      <c r="B726" s="1"/>
      <c r="C726" s="1"/>
      <c r="D726" s="1"/>
      <c r="E726" s="1"/>
      <c r="F726" s="1"/>
      <c r="G726" s="1"/>
      <c r="H726" s="1"/>
      <c r="I726" s="1"/>
      <c r="J726" s="1"/>
      <c r="K726" s="1"/>
      <c r="L726" s="1"/>
      <c r="M726" s="1"/>
      <c r="N726" s="1"/>
      <c r="O726" s="1"/>
      <c r="P726" s="1"/>
      <c r="Q726" s="1"/>
    </row>
    <row r="727" spans="2:17" ht="15.75" customHeight="1">
      <c r="B727" s="1"/>
      <c r="C727" s="1"/>
      <c r="D727" s="1"/>
      <c r="E727" s="1"/>
      <c r="F727" s="1"/>
      <c r="G727" s="1"/>
      <c r="H727" s="1"/>
      <c r="I727" s="1"/>
      <c r="J727" s="1"/>
      <c r="K727" s="1"/>
      <c r="L727" s="1"/>
      <c r="M727" s="1"/>
      <c r="N727" s="1"/>
      <c r="O727" s="1"/>
      <c r="P727" s="1"/>
      <c r="Q727" s="1"/>
    </row>
    <row r="728" spans="2:17" ht="15.75" customHeight="1">
      <c r="B728" s="1"/>
      <c r="C728" s="1"/>
      <c r="D728" s="1"/>
      <c r="E728" s="1"/>
      <c r="F728" s="1"/>
      <c r="G728" s="1"/>
      <c r="H728" s="1"/>
      <c r="I728" s="1"/>
      <c r="J728" s="1"/>
      <c r="K728" s="1"/>
      <c r="L728" s="1"/>
      <c r="M728" s="1"/>
      <c r="N728" s="1"/>
      <c r="O728" s="1"/>
      <c r="P728" s="1"/>
      <c r="Q728" s="1"/>
    </row>
    <row r="729" spans="2:17" ht="15.75" customHeight="1">
      <c r="B729" s="1"/>
      <c r="C729" s="1"/>
      <c r="D729" s="1"/>
      <c r="E729" s="1"/>
      <c r="F729" s="1"/>
      <c r="G729" s="1"/>
      <c r="H729" s="1"/>
      <c r="I729" s="1"/>
      <c r="J729" s="1"/>
      <c r="K729" s="1"/>
      <c r="L729" s="1"/>
      <c r="M729" s="1"/>
      <c r="N729" s="1"/>
      <c r="O729" s="1"/>
      <c r="P729" s="1"/>
      <c r="Q729" s="1"/>
    </row>
    <row r="730" spans="2:17" ht="15.75" customHeight="1">
      <c r="B730" s="1"/>
      <c r="C730" s="1"/>
      <c r="D730" s="1"/>
      <c r="E730" s="1"/>
      <c r="F730" s="1"/>
      <c r="G730" s="1"/>
      <c r="H730" s="1"/>
      <c r="I730" s="1"/>
      <c r="J730" s="1"/>
      <c r="K730" s="1"/>
      <c r="L730" s="1"/>
      <c r="M730" s="1"/>
      <c r="N730" s="1"/>
      <c r="O730" s="1"/>
      <c r="P730" s="1"/>
      <c r="Q730" s="1"/>
    </row>
    <row r="731" spans="2:17" ht="15.75" customHeight="1">
      <c r="B731" s="1"/>
      <c r="C731" s="1"/>
      <c r="D731" s="1"/>
      <c r="E731" s="1"/>
      <c r="F731" s="1"/>
      <c r="G731" s="1"/>
      <c r="H731" s="1"/>
      <c r="I731" s="1"/>
      <c r="J731" s="1"/>
      <c r="K731" s="1"/>
      <c r="L731" s="1"/>
      <c r="M731" s="1"/>
      <c r="N731" s="1"/>
      <c r="O731" s="1"/>
      <c r="P731" s="1"/>
      <c r="Q731" s="1"/>
    </row>
    <row r="732" spans="2:17" ht="15.75" customHeight="1">
      <c r="B732" s="1"/>
      <c r="C732" s="1"/>
      <c r="D732" s="1"/>
      <c r="E732" s="1"/>
      <c r="F732" s="1"/>
      <c r="G732" s="1"/>
      <c r="H732" s="1"/>
      <c r="I732" s="1"/>
      <c r="J732" s="1"/>
      <c r="K732" s="1"/>
      <c r="L732" s="1"/>
      <c r="M732" s="1"/>
      <c r="N732" s="1"/>
      <c r="O732" s="1"/>
      <c r="P732" s="1"/>
      <c r="Q732" s="1"/>
    </row>
    <row r="733" spans="2:17" ht="15.75" customHeight="1">
      <c r="B733" s="1"/>
      <c r="C733" s="1"/>
      <c r="D733" s="1"/>
      <c r="E733" s="1"/>
      <c r="F733" s="1"/>
      <c r="G733" s="1"/>
      <c r="H733" s="1"/>
      <c r="I733" s="1"/>
      <c r="J733" s="1"/>
      <c r="K733" s="1"/>
      <c r="L733" s="1"/>
      <c r="M733" s="1"/>
      <c r="N733" s="1"/>
      <c r="O733" s="1"/>
      <c r="P733" s="1"/>
      <c r="Q733" s="1"/>
    </row>
    <row r="734" spans="2:17" ht="15.75" customHeight="1">
      <c r="B734" s="1"/>
      <c r="C734" s="1"/>
      <c r="D734" s="1"/>
      <c r="E734" s="1"/>
      <c r="F734" s="1"/>
      <c r="G734" s="1"/>
      <c r="H734" s="1"/>
      <c r="I734" s="1"/>
      <c r="J734" s="1"/>
      <c r="K734" s="1"/>
      <c r="L734" s="1"/>
      <c r="M734" s="1"/>
      <c r="N734" s="1"/>
      <c r="O734" s="1"/>
      <c r="P734" s="1"/>
      <c r="Q734" s="1"/>
    </row>
    <row r="735" spans="2:17" ht="15.75" customHeight="1">
      <c r="B735" s="1"/>
      <c r="C735" s="1"/>
      <c r="D735" s="1"/>
      <c r="E735" s="1"/>
      <c r="F735" s="1"/>
      <c r="G735" s="1"/>
      <c r="H735" s="1"/>
      <c r="I735" s="1"/>
      <c r="J735" s="1"/>
      <c r="K735" s="1"/>
      <c r="L735" s="1"/>
      <c r="M735" s="1"/>
      <c r="N735" s="1"/>
      <c r="O735" s="1"/>
      <c r="P735" s="1"/>
      <c r="Q735" s="1"/>
    </row>
    <row r="736" spans="2:17" ht="15.75" customHeight="1">
      <c r="B736" s="1"/>
      <c r="C736" s="1"/>
      <c r="D736" s="1"/>
      <c r="E736" s="1"/>
      <c r="F736" s="1"/>
      <c r="G736" s="1"/>
      <c r="H736" s="1"/>
      <c r="I736" s="1"/>
      <c r="J736" s="1"/>
      <c r="K736" s="1"/>
      <c r="L736" s="1"/>
      <c r="M736" s="1"/>
      <c r="N736" s="1"/>
      <c r="O736" s="1"/>
      <c r="P736" s="1"/>
      <c r="Q736" s="1"/>
    </row>
    <row r="737" spans="2:17" ht="15.75" customHeight="1">
      <c r="B737" s="1"/>
      <c r="C737" s="1"/>
      <c r="D737" s="1"/>
      <c r="E737" s="1"/>
      <c r="F737" s="1"/>
      <c r="G737" s="1"/>
      <c r="H737" s="1"/>
      <c r="I737" s="1"/>
      <c r="J737" s="1"/>
      <c r="K737" s="1"/>
      <c r="L737" s="1"/>
      <c r="M737" s="1"/>
      <c r="N737" s="1"/>
      <c r="O737" s="1"/>
      <c r="P737" s="1"/>
      <c r="Q737" s="1"/>
    </row>
    <row r="738" spans="2:17" ht="15.75" customHeight="1">
      <c r="B738" s="1"/>
      <c r="C738" s="1"/>
      <c r="D738" s="1"/>
      <c r="E738" s="1"/>
      <c r="F738" s="1"/>
      <c r="G738" s="1"/>
      <c r="H738" s="1"/>
      <c r="I738" s="1"/>
      <c r="J738" s="1"/>
      <c r="K738" s="1"/>
      <c r="L738" s="1"/>
      <c r="M738" s="1"/>
      <c r="N738" s="1"/>
      <c r="O738" s="1"/>
      <c r="P738" s="1"/>
      <c r="Q738" s="1"/>
    </row>
    <row r="739" spans="2:17" ht="15.75" customHeight="1">
      <c r="B739" s="1"/>
      <c r="C739" s="1"/>
      <c r="D739" s="1"/>
      <c r="E739" s="1"/>
      <c r="F739" s="1"/>
      <c r="G739" s="1"/>
      <c r="H739" s="1"/>
      <c r="I739" s="1"/>
      <c r="J739" s="1"/>
      <c r="K739" s="1"/>
      <c r="L739" s="1"/>
      <c r="M739" s="1"/>
      <c r="N739" s="1"/>
      <c r="O739" s="1"/>
      <c r="P739" s="1"/>
      <c r="Q739" s="1"/>
    </row>
    <row r="740" spans="2:17" ht="15.75" customHeight="1">
      <c r="B740" s="1"/>
      <c r="C740" s="1"/>
      <c r="D740" s="1"/>
      <c r="E740" s="1"/>
      <c r="F740" s="1"/>
      <c r="G740" s="1"/>
      <c r="H740" s="1"/>
      <c r="I740" s="1"/>
      <c r="J740" s="1"/>
      <c r="K740" s="1"/>
      <c r="L740" s="1"/>
      <c r="M740" s="1"/>
      <c r="N740" s="1"/>
      <c r="O740" s="1"/>
      <c r="P740" s="1"/>
      <c r="Q740" s="1"/>
    </row>
    <row r="741" spans="2:17" ht="15.75" customHeight="1">
      <c r="B741" s="1"/>
      <c r="C741" s="1"/>
      <c r="D741" s="1"/>
      <c r="E741" s="1"/>
      <c r="F741" s="1"/>
      <c r="G741" s="1"/>
      <c r="H741" s="1"/>
      <c r="I741" s="1"/>
      <c r="J741" s="1"/>
      <c r="K741" s="1"/>
      <c r="L741" s="1"/>
      <c r="M741" s="1"/>
      <c r="N741" s="1"/>
      <c r="O741" s="1"/>
      <c r="P741" s="1"/>
      <c r="Q741" s="1"/>
    </row>
    <row r="742" spans="2:17" ht="15.75" customHeight="1">
      <c r="B742" s="1"/>
      <c r="C742" s="1"/>
      <c r="D742" s="1"/>
      <c r="E742" s="1"/>
      <c r="F742" s="1"/>
      <c r="G742" s="1"/>
      <c r="H742" s="1"/>
      <c r="I742" s="1"/>
      <c r="J742" s="1"/>
      <c r="K742" s="1"/>
      <c r="L742" s="1"/>
      <c r="M742" s="1"/>
      <c r="N742" s="1"/>
      <c r="O742" s="1"/>
      <c r="P742" s="1"/>
      <c r="Q742" s="1"/>
    </row>
    <row r="743" spans="2:17" ht="15.75" customHeight="1">
      <c r="B743" s="1"/>
      <c r="C743" s="1"/>
      <c r="D743" s="1"/>
      <c r="E743" s="1"/>
      <c r="F743" s="1"/>
      <c r="G743" s="1"/>
      <c r="H743" s="1"/>
      <c r="I743" s="1"/>
      <c r="J743" s="1"/>
      <c r="K743" s="1"/>
      <c r="L743" s="1"/>
      <c r="M743" s="1"/>
      <c r="N743" s="1"/>
      <c r="O743" s="1"/>
      <c r="P743" s="1"/>
      <c r="Q743" s="1"/>
    </row>
    <row r="744" spans="2:17" ht="15.75" customHeight="1">
      <c r="B744" s="1"/>
      <c r="C744" s="1"/>
      <c r="D744" s="1"/>
      <c r="E744" s="1"/>
      <c r="F744" s="1"/>
      <c r="G744" s="1"/>
      <c r="H744" s="1"/>
      <c r="I744" s="1"/>
      <c r="J744" s="1"/>
      <c r="K744" s="1"/>
      <c r="L744" s="1"/>
      <c r="M744" s="1"/>
      <c r="N744" s="1"/>
      <c r="O744" s="1"/>
      <c r="P744" s="1"/>
      <c r="Q744" s="1"/>
    </row>
    <row r="745" spans="2:17" ht="15.75" customHeight="1">
      <c r="B745" s="1"/>
      <c r="C745" s="1"/>
      <c r="D745" s="1"/>
      <c r="E745" s="1"/>
      <c r="F745" s="1"/>
      <c r="G745" s="1"/>
      <c r="H745" s="1"/>
      <c r="I745" s="1"/>
      <c r="J745" s="1"/>
      <c r="K745" s="1"/>
      <c r="L745" s="1"/>
      <c r="M745" s="1"/>
      <c r="N745" s="1"/>
      <c r="O745" s="1"/>
      <c r="P745" s="1"/>
      <c r="Q745" s="1"/>
    </row>
    <row r="746" spans="2:17" ht="15.75" customHeight="1">
      <c r="B746" s="1"/>
      <c r="C746" s="1"/>
      <c r="D746" s="1"/>
      <c r="E746" s="1"/>
      <c r="F746" s="1"/>
      <c r="G746" s="1"/>
      <c r="H746" s="1"/>
      <c r="I746" s="1"/>
      <c r="J746" s="1"/>
      <c r="K746" s="1"/>
      <c r="L746" s="1"/>
      <c r="M746" s="1"/>
      <c r="N746" s="1"/>
      <c r="O746" s="1"/>
      <c r="P746" s="1"/>
      <c r="Q746" s="1"/>
    </row>
    <row r="747" spans="2:17" ht="15.75" customHeight="1">
      <c r="B747" s="1"/>
      <c r="C747" s="1"/>
      <c r="D747" s="1"/>
      <c r="E747" s="1"/>
      <c r="F747" s="1"/>
      <c r="G747" s="1"/>
      <c r="H747" s="1"/>
      <c r="I747" s="1"/>
      <c r="J747" s="1"/>
      <c r="K747" s="1"/>
      <c r="L747" s="1"/>
      <c r="M747" s="1"/>
      <c r="N747" s="1"/>
      <c r="O747" s="1"/>
      <c r="P747" s="1"/>
      <c r="Q747" s="1"/>
    </row>
    <row r="748" spans="2:17" ht="15.75" customHeight="1">
      <c r="B748" s="1"/>
      <c r="C748" s="1"/>
      <c r="D748" s="1"/>
      <c r="E748" s="1"/>
      <c r="F748" s="1"/>
      <c r="G748" s="1"/>
      <c r="H748" s="1"/>
      <c r="I748" s="1"/>
      <c r="J748" s="1"/>
      <c r="K748" s="1"/>
      <c r="L748" s="1"/>
      <c r="M748" s="1"/>
      <c r="N748" s="1"/>
      <c r="O748" s="1"/>
      <c r="P748" s="1"/>
      <c r="Q748" s="1"/>
    </row>
    <row r="749" spans="2:17" ht="15.75" customHeight="1">
      <c r="B749" s="1"/>
      <c r="C749" s="1"/>
      <c r="D749" s="1"/>
      <c r="E749" s="1"/>
      <c r="F749" s="1"/>
      <c r="G749" s="1"/>
      <c r="H749" s="1"/>
      <c r="I749" s="1"/>
      <c r="J749" s="1"/>
      <c r="K749" s="1"/>
      <c r="L749" s="1"/>
      <c r="M749" s="1"/>
      <c r="N749" s="1"/>
      <c r="O749" s="1"/>
      <c r="P749" s="1"/>
      <c r="Q749" s="1"/>
    </row>
    <row r="750" spans="2:17" ht="15.75" customHeight="1">
      <c r="B750" s="1"/>
      <c r="C750" s="1"/>
      <c r="D750" s="1"/>
      <c r="E750" s="1"/>
      <c r="F750" s="1"/>
      <c r="G750" s="1"/>
      <c r="H750" s="1"/>
      <c r="I750" s="1"/>
      <c r="J750" s="1"/>
      <c r="K750" s="1"/>
      <c r="L750" s="1"/>
      <c r="M750" s="1"/>
      <c r="N750" s="1"/>
      <c r="O750" s="1"/>
      <c r="P750" s="1"/>
      <c r="Q750" s="1"/>
    </row>
    <row r="751" spans="2:17" ht="15.75" customHeight="1">
      <c r="B751" s="1"/>
      <c r="C751" s="1"/>
      <c r="D751" s="1"/>
      <c r="E751" s="1"/>
      <c r="F751" s="1"/>
      <c r="G751" s="1"/>
      <c r="H751" s="1"/>
      <c r="I751" s="1"/>
      <c r="J751" s="1"/>
      <c r="K751" s="1"/>
      <c r="L751" s="1"/>
      <c r="M751" s="1"/>
      <c r="N751" s="1"/>
      <c r="O751" s="1"/>
      <c r="P751" s="1"/>
      <c r="Q751" s="1"/>
    </row>
    <row r="752" spans="2:17" ht="15.75" customHeight="1">
      <c r="B752" s="1"/>
      <c r="C752" s="1"/>
      <c r="D752" s="1"/>
      <c r="E752" s="1"/>
      <c r="F752" s="1"/>
      <c r="G752" s="1"/>
      <c r="H752" s="1"/>
      <c r="I752" s="1"/>
      <c r="J752" s="1"/>
      <c r="K752" s="1"/>
      <c r="L752" s="1"/>
      <c r="M752" s="1"/>
      <c r="N752" s="1"/>
      <c r="O752" s="1"/>
      <c r="P752" s="1"/>
      <c r="Q752" s="1"/>
    </row>
    <row r="753" spans="2:17" ht="15.75" customHeight="1">
      <c r="B753" s="1"/>
      <c r="C753" s="1"/>
      <c r="D753" s="1"/>
      <c r="E753" s="1"/>
      <c r="F753" s="1"/>
      <c r="G753" s="1"/>
      <c r="H753" s="1"/>
      <c r="I753" s="1"/>
      <c r="J753" s="1"/>
      <c r="K753" s="1"/>
      <c r="L753" s="1"/>
      <c r="M753" s="1"/>
      <c r="N753" s="1"/>
      <c r="O753" s="1"/>
      <c r="P753" s="1"/>
      <c r="Q753" s="1"/>
    </row>
    <row r="754" spans="2:17" ht="15.75" customHeight="1">
      <c r="B754" s="1"/>
      <c r="C754" s="1"/>
      <c r="D754" s="1"/>
      <c r="E754" s="1"/>
      <c r="F754" s="1"/>
      <c r="G754" s="1"/>
      <c r="H754" s="1"/>
      <c r="I754" s="1"/>
      <c r="J754" s="1"/>
      <c r="K754" s="1"/>
      <c r="L754" s="1"/>
      <c r="M754" s="1"/>
      <c r="N754" s="1"/>
      <c r="O754" s="1"/>
      <c r="P754" s="1"/>
      <c r="Q754" s="1"/>
    </row>
    <row r="755" spans="2:17" ht="15.75" customHeight="1">
      <c r="B755" s="1"/>
      <c r="C755" s="1"/>
      <c r="D755" s="1"/>
      <c r="E755" s="1"/>
      <c r="F755" s="1"/>
      <c r="G755" s="1"/>
      <c r="H755" s="1"/>
      <c r="I755" s="1"/>
      <c r="J755" s="1"/>
      <c r="K755" s="1"/>
      <c r="L755" s="1"/>
      <c r="M755" s="1"/>
      <c r="N755" s="1"/>
      <c r="O755" s="1"/>
      <c r="P755" s="1"/>
      <c r="Q755" s="1"/>
    </row>
    <row r="756" spans="2:17" ht="15.75" customHeight="1">
      <c r="B756" s="1"/>
      <c r="C756" s="1"/>
      <c r="D756" s="1"/>
      <c r="E756" s="1"/>
      <c r="F756" s="1"/>
      <c r="G756" s="1"/>
      <c r="H756" s="1"/>
      <c r="I756" s="1"/>
      <c r="J756" s="1"/>
      <c r="K756" s="1"/>
      <c r="L756" s="1"/>
      <c r="M756" s="1"/>
      <c r="N756" s="1"/>
      <c r="O756" s="1"/>
      <c r="P756" s="1"/>
      <c r="Q756" s="1"/>
    </row>
    <row r="757" spans="2:17" ht="15.75" customHeight="1">
      <c r="B757" s="1"/>
      <c r="C757" s="1"/>
      <c r="D757" s="1"/>
      <c r="E757" s="1"/>
      <c r="F757" s="1"/>
      <c r="G757" s="1"/>
      <c r="H757" s="1"/>
      <c r="I757" s="1"/>
      <c r="J757" s="1"/>
      <c r="K757" s="1"/>
      <c r="L757" s="1"/>
      <c r="M757" s="1"/>
      <c r="N757" s="1"/>
      <c r="O757" s="1"/>
      <c r="P757" s="1"/>
      <c r="Q757" s="1"/>
    </row>
    <row r="758" spans="2:17" ht="15.75" customHeight="1">
      <c r="B758" s="1"/>
      <c r="C758" s="1"/>
      <c r="D758" s="1"/>
      <c r="E758" s="1"/>
      <c r="F758" s="1"/>
      <c r="G758" s="1"/>
      <c r="H758" s="1"/>
      <c r="I758" s="1"/>
      <c r="J758" s="1"/>
      <c r="K758" s="1"/>
      <c r="L758" s="1"/>
      <c r="M758" s="1"/>
      <c r="N758" s="1"/>
      <c r="O758" s="1"/>
      <c r="P758" s="1"/>
      <c r="Q758" s="1"/>
    </row>
    <row r="759" spans="2:17" ht="15.75" customHeight="1">
      <c r="B759" s="1"/>
      <c r="C759" s="1"/>
      <c r="D759" s="1"/>
      <c r="E759" s="1"/>
      <c r="F759" s="1"/>
      <c r="G759" s="1"/>
      <c r="H759" s="1"/>
      <c r="I759" s="1"/>
      <c r="J759" s="1"/>
      <c r="K759" s="1"/>
      <c r="L759" s="1"/>
      <c r="M759" s="1"/>
      <c r="N759" s="1"/>
      <c r="O759" s="1"/>
      <c r="P759" s="1"/>
      <c r="Q759" s="1"/>
    </row>
    <row r="760" spans="2:17" ht="15.75" customHeight="1">
      <c r="B760" s="1"/>
      <c r="C760" s="1"/>
      <c r="D760" s="1"/>
      <c r="E760" s="1"/>
      <c r="F760" s="1"/>
      <c r="G760" s="1"/>
      <c r="H760" s="1"/>
      <c r="I760" s="1"/>
      <c r="J760" s="1"/>
      <c r="K760" s="1"/>
      <c r="L760" s="1"/>
      <c r="M760" s="1"/>
      <c r="N760" s="1"/>
      <c r="O760" s="1"/>
      <c r="P760" s="1"/>
      <c r="Q760" s="1"/>
    </row>
    <row r="761" spans="2:17" ht="15.75" customHeight="1">
      <c r="B761" s="1"/>
      <c r="C761" s="1"/>
      <c r="D761" s="1"/>
      <c r="E761" s="1"/>
      <c r="F761" s="1"/>
      <c r="G761" s="1"/>
      <c r="H761" s="1"/>
      <c r="I761" s="1"/>
      <c r="J761" s="1"/>
      <c r="K761" s="1"/>
      <c r="L761" s="1"/>
      <c r="M761" s="1"/>
      <c r="N761" s="1"/>
      <c r="O761" s="1"/>
      <c r="P761" s="1"/>
      <c r="Q761" s="1"/>
    </row>
    <row r="762" spans="2:17" ht="15.75" customHeight="1">
      <c r="B762" s="1"/>
      <c r="C762" s="1"/>
      <c r="D762" s="1"/>
      <c r="E762" s="1"/>
      <c r="F762" s="1"/>
      <c r="G762" s="1"/>
      <c r="H762" s="1"/>
      <c r="I762" s="1"/>
      <c r="J762" s="1"/>
      <c r="K762" s="1"/>
      <c r="L762" s="1"/>
      <c r="M762" s="1"/>
      <c r="N762" s="1"/>
      <c r="O762" s="1"/>
      <c r="P762" s="1"/>
      <c r="Q762" s="1"/>
    </row>
    <row r="763" spans="2:17" ht="15.75" customHeight="1">
      <c r="B763" s="1"/>
      <c r="C763" s="1"/>
      <c r="D763" s="1"/>
      <c r="E763" s="1"/>
      <c r="F763" s="1"/>
      <c r="G763" s="1"/>
      <c r="H763" s="1"/>
      <c r="I763" s="1"/>
      <c r="J763" s="1"/>
      <c r="K763" s="1"/>
      <c r="L763" s="1"/>
      <c r="M763" s="1"/>
      <c r="N763" s="1"/>
      <c r="O763" s="1"/>
      <c r="P763" s="1"/>
      <c r="Q763" s="1"/>
    </row>
    <row r="764" spans="2:17" ht="15.75" customHeight="1">
      <c r="B764" s="1"/>
      <c r="C764" s="1"/>
      <c r="D764" s="1"/>
      <c r="E764" s="1"/>
      <c r="F764" s="1"/>
      <c r="G764" s="1"/>
      <c r="H764" s="1"/>
      <c r="I764" s="1"/>
      <c r="J764" s="1"/>
      <c r="K764" s="1"/>
      <c r="L764" s="1"/>
      <c r="M764" s="1"/>
      <c r="N764" s="1"/>
      <c r="O764" s="1"/>
      <c r="P764" s="1"/>
      <c r="Q764" s="1"/>
    </row>
    <row r="765" spans="2:17" ht="15.75" customHeight="1">
      <c r="B765" s="1"/>
      <c r="C765" s="1"/>
      <c r="D765" s="1"/>
      <c r="E765" s="1"/>
      <c r="F765" s="1"/>
      <c r="G765" s="1"/>
      <c r="H765" s="1"/>
      <c r="I765" s="1"/>
      <c r="J765" s="1"/>
      <c r="K765" s="1"/>
      <c r="L765" s="1"/>
      <c r="M765" s="1"/>
      <c r="N765" s="1"/>
      <c r="O765" s="1"/>
      <c r="P765" s="1"/>
      <c r="Q765" s="1"/>
    </row>
    <row r="766" spans="2:17" ht="15.75" customHeight="1">
      <c r="B766" s="1"/>
      <c r="C766" s="1"/>
      <c r="D766" s="1"/>
      <c r="E766" s="1"/>
      <c r="F766" s="1"/>
      <c r="G766" s="1"/>
      <c r="H766" s="1"/>
      <c r="I766" s="1"/>
      <c r="J766" s="1"/>
      <c r="K766" s="1"/>
      <c r="L766" s="1"/>
      <c r="M766" s="1"/>
      <c r="N766" s="1"/>
      <c r="O766" s="1"/>
      <c r="P766" s="1"/>
      <c r="Q766" s="1"/>
    </row>
    <row r="767" spans="2:17" ht="15.75" customHeight="1">
      <c r="B767" s="1"/>
      <c r="C767" s="1"/>
      <c r="D767" s="1"/>
      <c r="E767" s="1"/>
      <c r="F767" s="1"/>
      <c r="G767" s="1"/>
      <c r="H767" s="1"/>
      <c r="I767" s="1"/>
      <c r="J767" s="1"/>
      <c r="K767" s="1"/>
      <c r="L767" s="1"/>
      <c r="M767" s="1"/>
      <c r="N767" s="1"/>
      <c r="O767" s="1"/>
      <c r="P767" s="1"/>
      <c r="Q767" s="1"/>
    </row>
    <row r="768" spans="2:17" ht="15.75" customHeight="1">
      <c r="B768" s="1"/>
      <c r="C768" s="1"/>
      <c r="D768" s="1"/>
      <c r="E768" s="1"/>
      <c r="F768" s="1"/>
      <c r="G768" s="1"/>
      <c r="H768" s="1"/>
      <c r="I768" s="1"/>
      <c r="J768" s="1"/>
      <c r="K768" s="1"/>
      <c r="L768" s="1"/>
      <c r="M768" s="1"/>
      <c r="N768" s="1"/>
      <c r="O768" s="1"/>
      <c r="P768" s="1"/>
      <c r="Q768" s="1"/>
    </row>
    <row r="769" spans="2:17" ht="15.75" customHeight="1">
      <c r="B769" s="1"/>
      <c r="C769" s="1"/>
      <c r="D769" s="1"/>
      <c r="E769" s="1"/>
      <c r="F769" s="1"/>
      <c r="G769" s="1"/>
      <c r="H769" s="1"/>
      <c r="I769" s="1"/>
      <c r="J769" s="1"/>
      <c r="K769" s="1"/>
      <c r="L769" s="1"/>
      <c r="M769" s="1"/>
      <c r="N769" s="1"/>
      <c r="O769" s="1"/>
      <c r="P769" s="1"/>
      <c r="Q769" s="1"/>
    </row>
    <row r="770" spans="2:17" ht="15.75" customHeight="1">
      <c r="B770" s="1"/>
      <c r="C770" s="1"/>
      <c r="D770" s="1"/>
      <c r="E770" s="1"/>
      <c r="F770" s="1"/>
      <c r="G770" s="1"/>
      <c r="H770" s="1"/>
      <c r="I770" s="1"/>
      <c r="J770" s="1"/>
      <c r="K770" s="1"/>
      <c r="L770" s="1"/>
      <c r="M770" s="1"/>
      <c r="N770" s="1"/>
      <c r="O770" s="1"/>
      <c r="P770" s="1"/>
      <c r="Q770" s="1"/>
    </row>
    <row r="771" spans="2:17" ht="15.75" customHeight="1">
      <c r="B771" s="1"/>
      <c r="C771" s="1"/>
      <c r="D771" s="1"/>
      <c r="E771" s="1"/>
      <c r="F771" s="1"/>
      <c r="G771" s="1"/>
      <c r="H771" s="1"/>
      <c r="I771" s="1"/>
      <c r="J771" s="1"/>
      <c r="K771" s="1"/>
      <c r="L771" s="1"/>
      <c r="M771" s="1"/>
      <c r="N771" s="1"/>
      <c r="O771" s="1"/>
      <c r="P771" s="1"/>
      <c r="Q771" s="1"/>
    </row>
    <row r="772" spans="2:17" ht="15.75" customHeight="1">
      <c r="B772" s="1"/>
      <c r="C772" s="1"/>
      <c r="D772" s="1"/>
      <c r="E772" s="1"/>
      <c r="F772" s="1"/>
      <c r="G772" s="1"/>
      <c r="H772" s="1"/>
      <c r="I772" s="1"/>
      <c r="J772" s="1"/>
      <c r="K772" s="1"/>
      <c r="L772" s="1"/>
      <c r="M772" s="1"/>
      <c r="N772" s="1"/>
      <c r="O772" s="1"/>
      <c r="P772" s="1"/>
      <c r="Q772" s="1"/>
    </row>
    <row r="773" spans="2:17" ht="15.75" customHeight="1">
      <c r="B773" s="1"/>
      <c r="C773" s="1"/>
      <c r="D773" s="1"/>
      <c r="E773" s="1"/>
      <c r="F773" s="1"/>
      <c r="G773" s="1"/>
      <c r="H773" s="1"/>
      <c r="I773" s="1"/>
      <c r="J773" s="1"/>
      <c r="K773" s="1"/>
      <c r="L773" s="1"/>
      <c r="M773" s="1"/>
      <c r="N773" s="1"/>
      <c r="O773" s="1"/>
      <c r="P773" s="1"/>
      <c r="Q773" s="1"/>
    </row>
    <row r="774" spans="2:17" ht="15.75" customHeight="1">
      <c r="B774" s="1"/>
      <c r="C774" s="1"/>
      <c r="D774" s="1"/>
      <c r="E774" s="1"/>
      <c r="F774" s="1"/>
      <c r="G774" s="1"/>
      <c r="H774" s="1"/>
      <c r="I774" s="1"/>
      <c r="J774" s="1"/>
      <c r="K774" s="1"/>
      <c r="L774" s="1"/>
      <c r="M774" s="1"/>
      <c r="N774" s="1"/>
      <c r="O774" s="1"/>
      <c r="P774" s="1"/>
      <c r="Q774" s="1"/>
    </row>
    <row r="775" spans="2:17" ht="15.75" customHeight="1">
      <c r="B775" s="1"/>
      <c r="C775" s="1"/>
      <c r="D775" s="1"/>
      <c r="E775" s="1"/>
      <c r="F775" s="1"/>
      <c r="G775" s="1"/>
      <c r="H775" s="1"/>
      <c r="I775" s="1"/>
      <c r="J775" s="1"/>
      <c r="K775" s="1"/>
      <c r="L775" s="1"/>
      <c r="M775" s="1"/>
      <c r="N775" s="1"/>
      <c r="O775" s="1"/>
      <c r="P775" s="1"/>
      <c r="Q775" s="1"/>
    </row>
    <row r="776" spans="2:17" ht="15.75" customHeight="1">
      <c r="B776" s="1"/>
      <c r="C776" s="1"/>
      <c r="D776" s="1"/>
      <c r="E776" s="1"/>
      <c r="F776" s="1"/>
      <c r="G776" s="1"/>
      <c r="H776" s="1"/>
      <c r="I776" s="1"/>
      <c r="J776" s="1"/>
      <c r="K776" s="1"/>
      <c r="L776" s="1"/>
      <c r="M776" s="1"/>
      <c r="N776" s="1"/>
      <c r="O776" s="1"/>
      <c r="P776" s="1"/>
      <c r="Q776" s="1"/>
    </row>
    <row r="777" spans="2:17" ht="15.75" customHeight="1">
      <c r="B777" s="1"/>
      <c r="C777" s="1"/>
      <c r="D777" s="1"/>
      <c r="E777" s="1"/>
      <c r="F777" s="1"/>
      <c r="G777" s="1"/>
      <c r="H777" s="1"/>
      <c r="I777" s="1"/>
      <c r="J777" s="1"/>
      <c r="K777" s="1"/>
      <c r="L777" s="1"/>
      <c r="M777" s="1"/>
      <c r="N777" s="1"/>
      <c r="O777" s="1"/>
      <c r="P777" s="1"/>
      <c r="Q777" s="1"/>
    </row>
    <row r="778" spans="2:17" ht="15.75" customHeight="1">
      <c r="B778" s="1"/>
      <c r="C778" s="1"/>
      <c r="D778" s="1"/>
      <c r="E778" s="1"/>
      <c r="F778" s="1"/>
      <c r="G778" s="1"/>
      <c r="H778" s="1"/>
      <c r="I778" s="1"/>
      <c r="J778" s="1"/>
      <c r="K778" s="1"/>
      <c r="L778" s="1"/>
      <c r="M778" s="1"/>
      <c r="N778" s="1"/>
      <c r="O778" s="1"/>
      <c r="P778" s="1"/>
      <c r="Q778" s="1"/>
    </row>
    <row r="779" spans="2:17" ht="15.75" customHeight="1">
      <c r="B779" s="1"/>
      <c r="C779" s="1"/>
      <c r="D779" s="1"/>
      <c r="E779" s="1"/>
      <c r="F779" s="1"/>
      <c r="G779" s="1"/>
      <c r="H779" s="1"/>
      <c r="I779" s="1"/>
      <c r="J779" s="1"/>
      <c r="K779" s="1"/>
      <c r="L779" s="1"/>
      <c r="M779" s="1"/>
      <c r="N779" s="1"/>
      <c r="O779" s="1"/>
      <c r="P779" s="1"/>
      <c r="Q779" s="1"/>
    </row>
    <row r="780" spans="2:17" ht="15.75" customHeight="1">
      <c r="B780" s="1"/>
      <c r="C780" s="1"/>
      <c r="D780" s="1"/>
      <c r="E780" s="1"/>
      <c r="F780" s="1"/>
      <c r="G780" s="1"/>
      <c r="H780" s="1"/>
      <c r="I780" s="1"/>
      <c r="J780" s="1"/>
      <c r="K780" s="1"/>
      <c r="L780" s="1"/>
      <c r="M780" s="1"/>
      <c r="N780" s="1"/>
      <c r="O780" s="1"/>
      <c r="P780" s="1"/>
      <c r="Q780" s="1"/>
    </row>
    <row r="781" spans="2:17" ht="15.75" customHeight="1">
      <c r="B781" s="1"/>
      <c r="C781" s="1"/>
      <c r="D781" s="1"/>
      <c r="E781" s="1"/>
      <c r="F781" s="1"/>
      <c r="G781" s="1"/>
      <c r="H781" s="1"/>
      <c r="I781" s="1"/>
      <c r="J781" s="1"/>
      <c r="K781" s="1"/>
      <c r="L781" s="1"/>
      <c r="M781" s="1"/>
      <c r="N781" s="1"/>
      <c r="O781" s="1"/>
      <c r="P781" s="1"/>
      <c r="Q781" s="1"/>
    </row>
    <row r="782" spans="2:17" ht="15.75" customHeight="1">
      <c r="B782" s="1"/>
      <c r="C782" s="1"/>
      <c r="D782" s="1"/>
      <c r="E782" s="1"/>
      <c r="F782" s="1"/>
      <c r="G782" s="1"/>
      <c r="H782" s="1"/>
      <c r="I782" s="1"/>
      <c r="J782" s="1"/>
      <c r="K782" s="1"/>
      <c r="L782" s="1"/>
      <c r="M782" s="1"/>
      <c r="N782" s="1"/>
      <c r="O782" s="1"/>
      <c r="P782" s="1"/>
      <c r="Q782" s="1"/>
    </row>
    <row r="783" spans="2:17" ht="15.75" customHeight="1">
      <c r="B783" s="1"/>
      <c r="C783" s="1"/>
      <c r="D783" s="1"/>
      <c r="E783" s="1"/>
      <c r="F783" s="1"/>
      <c r="G783" s="1"/>
      <c r="H783" s="1"/>
      <c r="I783" s="1"/>
      <c r="J783" s="1"/>
      <c r="K783" s="1"/>
      <c r="L783" s="1"/>
      <c r="M783" s="1"/>
      <c r="N783" s="1"/>
      <c r="O783" s="1"/>
      <c r="P783" s="1"/>
      <c r="Q783" s="1"/>
    </row>
    <row r="784" spans="2:17" ht="15.75" customHeight="1">
      <c r="B784" s="1"/>
      <c r="C784" s="1"/>
      <c r="D784" s="1"/>
      <c r="E784" s="1"/>
      <c r="F784" s="1"/>
      <c r="G784" s="1"/>
      <c r="H784" s="1"/>
      <c r="I784" s="1"/>
      <c r="J784" s="1"/>
      <c r="K784" s="1"/>
      <c r="L784" s="1"/>
      <c r="M784" s="1"/>
      <c r="N784" s="1"/>
      <c r="O784" s="1"/>
      <c r="P784" s="1"/>
      <c r="Q784" s="1"/>
    </row>
    <row r="785" spans="2:17" ht="15.75" customHeight="1">
      <c r="B785" s="1"/>
      <c r="C785" s="1"/>
      <c r="D785" s="1"/>
      <c r="E785" s="1"/>
      <c r="F785" s="1"/>
      <c r="G785" s="1"/>
      <c r="H785" s="1"/>
      <c r="I785" s="1"/>
      <c r="J785" s="1"/>
      <c r="K785" s="1"/>
      <c r="L785" s="1"/>
      <c r="M785" s="1"/>
      <c r="N785" s="1"/>
      <c r="O785" s="1"/>
      <c r="P785" s="1"/>
      <c r="Q785" s="1"/>
    </row>
    <row r="786" spans="2:17" ht="15.75" customHeight="1">
      <c r="B786" s="1"/>
      <c r="C786" s="1"/>
      <c r="D786" s="1"/>
      <c r="E786" s="1"/>
      <c r="F786" s="1"/>
      <c r="G786" s="1"/>
      <c r="H786" s="1"/>
      <c r="I786" s="1"/>
      <c r="J786" s="1"/>
      <c r="K786" s="1"/>
      <c r="L786" s="1"/>
      <c r="M786" s="1"/>
      <c r="N786" s="1"/>
      <c r="O786" s="1"/>
      <c r="P786" s="1"/>
      <c r="Q786" s="1"/>
    </row>
    <row r="787" spans="2:17" ht="15.75" customHeight="1">
      <c r="B787" s="1"/>
      <c r="C787" s="1"/>
      <c r="D787" s="1"/>
      <c r="E787" s="1"/>
      <c r="F787" s="1"/>
      <c r="G787" s="1"/>
      <c r="H787" s="1"/>
      <c r="I787" s="1"/>
      <c r="J787" s="1"/>
      <c r="K787" s="1"/>
      <c r="L787" s="1"/>
      <c r="M787" s="1"/>
      <c r="N787" s="1"/>
      <c r="O787" s="1"/>
      <c r="P787" s="1"/>
      <c r="Q787" s="1"/>
    </row>
    <row r="788" spans="2:17" ht="15.75" customHeight="1">
      <c r="B788" s="1"/>
      <c r="C788" s="1"/>
      <c r="D788" s="1"/>
      <c r="E788" s="1"/>
      <c r="F788" s="1"/>
      <c r="G788" s="1"/>
      <c r="H788" s="1"/>
      <c r="I788" s="1"/>
      <c r="J788" s="1"/>
      <c r="K788" s="1"/>
      <c r="L788" s="1"/>
      <c r="M788" s="1"/>
      <c r="N788" s="1"/>
      <c r="O788" s="1"/>
      <c r="P788" s="1"/>
      <c r="Q788" s="1"/>
    </row>
    <row r="789" spans="2:17" ht="15.75" customHeight="1">
      <c r="B789" s="1"/>
      <c r="C789" s="1"/>
      <c r="D789" s="1"/>
      <c r="E789" s="1"/>
      <c r="F789" s="1"/>
      <c r="G789" s="1"/>
      <c r="H789" s="1"/>
      <c r="I789" s="1"/>
      <c r="J789" s="1"/>
      <c r="K789" s="1"/>
      <c r="L789" s="1"/>
      <c r="M789" s="1"/>
      <c r="N789" s="1"/>
      <c r="O789" s="1"/>
      <c r="P789" s="1"/>
      <c r="Q789" s="1"/>
    </row>
    <row r="790" spans="2:17" ht="15.75" customHeight="1">
      <c r="B790" s="1"/>
      <c r="C790" s="1"/>
      <c r="D790" s="1"/>
      <c r="E790" s="1"/>
      <c r="F790" s="1"/>
      <c r="G790" s="1"/>
      <c r="H790" s="1"/>
      <c r="I790" s="1"/>
      <c r="J790" s="1"/>
      <c r="K790" s="1"/>
      <c r="L790" s="1"/>
      <c r="M790" s="1"/>
      <c r="N790" s="1"/>
      <c r="O790" s="1"/>
      <c r="P790" s="1"/>
      <c r="Q790" s="1"/>
    </row>
    <row r="791" spans="2:17" ht="15.75" customHeight="1">
      <c r="B791" s="1"/>
      <c r="C791" s="1"/>
      <c r="D791" s="1"/>
      <c r="E791" s="1"/>
      <c r="F791" s="1"/>
      <c r="G791" s="1"/>
      <c r="H791" s="1"/>
      <c r="I791" s="1"/>
      <c r="J791" s="1"/>
      <c r="K791" s="1"/>
      <c r="L791" s="1"/>
      <c r="M791" s="1"/>
      <c r="N791" s="1"/>
      <c r="O791" s="1"/>
      <c r="P791" s="1"/>
      <c r="Q791" s="1"/>
    </row>
    <row r="792" spans="2:17" ht="15.75" customHeight="1">
      <c r="B792" s="1"/>
      <c r="C792" s="1"/>
      <c r="D792" s="1"/>
      <c r="E792" s="1"/>
      <c r="F792" s="1"/>
      <c r="G792" s="1"/>
      <c r="H792" s="1"/>
      <c r="I792" s="1"/>
      <c r="J792" s="1"/>
      <c r="K792" s="1"/>
      <c r="L792" s="1"/>
      <c r="M792" s="1"/>
      <c r="N792" s="1"/>
      <c r="O792" s="1"/>
      <c r="P792" s="1"/>
      <c r="Q792" s="1"/>
    </row>
    <row r="793" spans="2:17" ht="15.75" customHeight="1">
      <c r="B793" s="1"/>
      <c r="C793" s="1"/>
      <c r="D793" s="1"/>
      <c r="E793" s="1"/>
      <c r="F793" s="1"/>
      <c r="G793" s="1"/>
      <c r="H793" s="1"/>
      <c r="I793" s="1"/>
      <c r="J793" s="1"/>
      <c r="K793" s="1"/>
      <c r="L793" s="1"/>
      <c r="M793" s="1"/>
      <c r="N793" s="1"/>
      <c r="O793" s="1"/>
      <c r="P793" s="1"/>
      <c r="Q793" s="1"/>
    </row>
    <row r="794" spans="2:17" ht="15.75" customHeight="1">
      <c r="B794" s="1"/>
      <c r="C794" s="1"/>
      <c r="D794" s="1"/>
      <c r="E794" s="1"/>
      <c r="F794" s="1"/>
      <c r="G794" s="1"/>
      <c r="H794" s="1"/>
      <c r="I794" s="1"/>
      <c r="J794" s="1"/>
      <c r="K794" s="1"/>
      <c r="L794" s="1"/>
      <c r="M794" s="1"/>
      <c r="N794" s="1"/>
      <c r="O794" s="1"/>
      <c r="P794" s="1"/>
      <c r="Q794" s="1"/>
    </row>
    <row r="795" spans="2:17" ht="15.75" customHeight="1">
      <c r="B795" s="1"/>
      <c r="C795" s="1"/>
      <c r="D795" s="1"/>
      <c r="E795" s="1"/>
      <c r="F795" s="1"/>
      <c r="G795" s="1"/>
      <c r="H795" s="1"/>
      <c r="I795" s="1"/>
      <c r="J795" s="1"/>
      <c r="K795" s="1"/>
      <c r="L795" s="1"/>
      <c r="M795" s="1"/>
      <c r="N795" s="1"/>
      <c r="O795" s="1"/>
      <c r="P795" s="1"/>
      <c r="Q795" s="1"/>
    </row>
    <row r="796" spans="2:17" ht="15.75" customHeight="1">
      <c r="B796" s="1"/>
      <c r="C796" s="1"/>
      <c r="D796" s="1"/>
      <c r="E796" s="1"/>
      <c r="F796" s="1"/>
      <c r="G796" s="1"/>
      <c r="H796" s="1"/>
      <c r="I796" s="1"/>
      <c r="J796" s="1"/>
      <c r="K796" s="1"/>
      <c r="L796" s="1"/>
      <c r="M796" s="1"/>
      <c r="N796" s="1"/>
      <c r="O796" s="1"/>
      <c r="P796" s="1"/>
      <c r="Q796" s="1"/>
    </row>
    <row r="797" spans="2:17" ht="15.75" customHeight="1">
      <c r="B797" s="1"/>
      <c r="C797" s="1"/>
      <c r="D797" s="1"/>
      <c r="E797" s="1"/>
      <c r="F797" s="1"/>
      <c r="G797" s="1"/>
      <c r="H797" s="1"/>
      <c r="I797" s="1"/>
      <c r="J797" s="1"/>
      <c r="K797" s="1"/>
      <c r="L797" s="1"/>
      <c r="M797" s="1"/>
      <c r="N797" s="1"/>
      <c r="O797" s="1"/>
      <c r="P797" s="1"/>
      <c r="Q797" s="1"/>
    </row>
    <row r="798" spans="2:17" ht="15.75" customHeight="1">
      <c r="B798" s="1"/>
      <c r="C798" s="1"/>
      <c r="D798" s="1"/>
      <c r="E798" s="1"/>
      <c r="F798" s="1"/>
      <c r="G798" s="1"/>
      <c r="H798" s="1"/>
      <c r="I798" s="1"/>
      <c r="J798" s="1"/>
      <c r="K798" s="1"/>
      <c r="L798" s="1"/>
      <c r="M798" s="1"/>
      <c r="N798" s="1"/>
      <c r="O798" s="1"/>
      <c r="P798" s="1"/>
      <c r="Q798" s="1"/>
    </row>
    <row r="799" spans="2:17" ht="15.75" customHeight="1">
      <c r="B799" s="1"/>
      <c r="C799" s="1"/>
      <c r="D799" s="1"/>
      <c r="E799" s="1"/>
      <c r="F799" s="1"/>
      <c r="G799" s="1"/>
      <c r="H799" s="1"/>
      <c r="I799" s="1"/>
      <c r="J799" s="1"/>
      <c r="K799" s="1"/>
      <c r="L799" s="1"/>
      <c r="M799" s="1"/>
      <c r="N799" s="1"/>
      <c r="O799" s="1"/>
      <c r="P799" s="1"/>
      <c r="Q799" s="1"/>
    </row>
    <row r="800" spans="2:17" ht="15.75" customHeight="1">
      <c r="B800" s="1"/>
      <c r="C800" s="1"/>
      <c r="D800" s="1"/>
      <c r="E800" s="1"/>
      <c r="F800" s="1"/>
      <c r="G800" s="1"/>
      <c r="H800" s="1"/>
      <c r="I800" s="1"/>
      <c r="J800" s="1"/>
      <c r="K800" s="1"/>
      <c r="L800" s="1"/>
      <c r="M800" s="1"/>
      <c r="N800" s="1"/>
      <c r="O800" s="1"/>
      <c r="P800" s="1"/>
      <c r="Q800" s="1"/>
    </row>
    <row r="801" spans="2:17" ht="15.75" customHeight="1">
      <c r="B801" s="1"/>
      <c r="C801" s="1"/>
      <c r="D801" s="1"/>
      <c r="E801" s="1"/>
      <c r="F801" s="1"/>
      <c r="G801" s="1"/>
      <c r="H801" s="1"/>
      <c r="I801" s="1"/>
      <c r="J801" s="1"/>
      <c r="K801" s="1"/>
      <c r="L801" s="1"/>
      <c r="M801" s="1"/>
      <c r="N801" s="1"/>
      <c r="O801" s="1"/>
      <c r="P801" s="1"/>
      <c r="Q801" s="1"/>
    </row>
    <row r="802" spans="2:17" ht="15.75" customHeight="1">
      <c r="B802" s="1"/>
      <c r="C802" s="1"/>
      <c r="D802" s="1"/>
      <c r="E802" s="1"/>
      <c r="F802" s="1"/>
      <c r="G802" s="1"/>
      <c r="H802" s="1"/>
      <c r="I802" s="1"/>
      <c r="J802" s="1"/>
      <c r="K802" s="1"/>
      <c r="L802" s="1"/>
      <c r="M802" s="1"/>
      <c r="N802" s="1"/>
      <c r="O802" s="1"/>
      <c r="P802" s="1"/>
      <c r="Q802" s="1"/>
    </row>
    <row r="803" spans="2:17" ht="15.75" customHeight="1">
      <c r="B803" s="1"/>
      <c r="C803" s="1"/>
      <c r="D803" s="1"/>
      <c r="E803" s="1"/>
      <c r="F803" s="1"/>
      <c r="G803" s="1"/>
      <c r="H803" s="1"/>
      <c r="I803" s="1"/>
      <c r="J803" s="1"/>
      <c r="K803" s="1"/>
      <c r="L803" s="1"/>
      <c r="M803" s="1"/>
      <c r="N803" s="1"/>
      <c r="O803" s="1"/>
      <c r="P803" s="1"/>
      <c r="Q803" s="1"/>
    </row>
    <row r="804" spans="2:17" ht="15.75" customHeight="1">
      <c r="B804" s="1"/>
      <c r="C804" s="1"/>
      <c r="D804" s="1"/>
      <c r="E804" s="1"/>
      <c r="F804" s="1"/>
      <c r="G804" s="1"/>
      <c r="H804" s="1"/>
      <c r="I804" s="1"/>
      <c r="J804" s="1"/>
      <c r="K804" s="1"/>
      <c r="L804" s="1"/>
      <c r="M804" s="1"/>
      <c r="N804" s="1"/>
      <c r="O804" s="1"/>
      <c r="P804" s="1"/>
      <c r="Q804" s="1"/>
    </row>
    <row r="805" spans="2:17" ht="15.75" customHeight="1">
      <c r="B805" s="1"/>
      <c r="C805" s="1"/>
      <c r="D805" s="1"/>
      <c r="E805" s="1"/>
      <c r="F805" s="1"/>
      <c r="G805" s="1"/>
      <c r="H805" s="1"/>
      <c r="I805" s="1"/>
      <c r="J805" s="1"/>
      <c r="K805" s="1"/>
      <c r="L805" s="1"/>
      <c r="M805" s="1"/>
      <c r="N805" s="1"/>
      <c r="O805" s="1"/>
      <c r="P805" s="1"/>
      <c r="Q805" s="1"/>
    </row>
    <row r="806" spans="2:17" ht="15.75" customHeight="1">
      <c r="B806" s="1"/>
      <c r="C806" s="1"/>
      <c r="D806" s="1"/>
      <c r="E806" s="1"/>
      <c r="F806" s="1"/>
      <c r="G806" s="1"/>
      <c r="H806" s="1"/>
      <c r="I806" s="1"/>
      <c r="J806" s="1"/>
      <c r="K806" s="1"/>
      <c r="L806" s="1"/>
      <c r="M806" s="1"/>
      <c r="N806" s="1"/>
      <c r="O806" s="1"/>
      <c r="P806" s="1"/>
      <c r="Q806" s="1"/>
    </row>
    <row r="807" spans="2:17" ht="15.75" customHeight="1">
      <c r="B807" s="1"/>
      <c r="C807" s="1"/>
      <c r="D807" s="1"/>
      <c r="E807" s="1"/>
      <c r="F807" s="1"/>
      <c r="G807" s="1"/>
      <c r="H807" s="1"/>
      <c r="I807" s="1"/>
      <c r="J807" s="1"/>
      <c r="K807" s="1"/>
      <c r="L807" s="1"/>
      <c r="M807" s="1"/>
      <c r="N807" s="1"/>
      <c r="O807" s="1"/>
      <c r="P807" s="1"/>
      <c r="Q807" s="1"/>
    </row>
    <row r="808" spans="2:17" ht="15.75" customHeight="1">
      <c r="B808" s="1"/>
      <c r="C808" s="1"/>
      <c r="D808" s="1"/>
      <c r="E808" s="1"/>
      <c r="F808" s="1"/>
      <c r="G808" s="1"/>
      <c r="H808" s="1"/>
      <c r="I808" s="1"/>
      <c r="J808" s="1"/>
      <c r="K808" s="1"/>
      <c r="L808" s="1"/>
      <c r="M808" s="1"/>
      <c r="N808" s="1"/>
      <c r="O808" s="1"/>
      <c r="P808" s="1"/>
      <c r="Q808" s="1"/>
    </row>
    <row r="809" spans="2:17" ht="15.75" customHeight="1">
      <c r="B809" s="1"/>
      <c r="C809" s="1"/>
      <c r="D809" s="1"/>
      <c r="E809" s="1"/>
      <c r="F809" s="1"/>
      <c r="G809" s="1"/>
      <c r="H809" s="1"/>
      <c r="I809" s="1"/>
      <c r="J809" s="1"/>
      <c r="K809" s="1"/>
      <c r="L809" s="1"/>
      <c r="M809" s="1"/>
      <c r="N809" s="1"/>
      <c r="O809" s="1"/>
      <c r="P809" s="1"/>
      <c r="Q809" s="1"/>
    </row>
    <row r="810" spans="2:17" ht="15.75" customHeight="1">
      <c r="B810" s="1"/>
      <c r="C810" s="1"/>
      <c r="D810" s="1"/>
      <c r="E810" s="1"/>
      <c r="F810" s="1"/>
      <c r="G810" s="1"/>
      <c r="H810" s="1"/>
      <c r="I810" s="1"/>
      <c r="J810" s="1"/>
      <c r="K810" s="1"/>
      <c r="L810" s="1"/>
      <c r="M810" s="1"/>
      <c r="N810" s="1"/>
      <c r="O810" s="1"/>
      <c r="P810" s="1"/>
      <c r="Q810" s="1"/>
    </row>
    <row r="811" spans="2:17" ht="15.75" customHeight="1">
      <c r="B811" s="1"/>
      <c r="C811" s="1"/>
      <c r="D811" s="1"/>
      <c r="E811" s="1"/>
      <c r="F811" s="1"/>
      <c r="G811" s="1"/>
      <c r="H811" s="1"/>
      <c r="I811" s="1"/>
      <c r="J811" s="1"/>
      <c r="K811" s="1"/>
      <c r="L811" s="1"/>
      <c r="M811" s="1"/>
      <c r="N811" s="1"/>
      <c r="O811" s="1"/>
      <c r="P811" s="1"/>
      <c r="Q811" s="1"/>
    </row>
    <row r="812" spans="2:17" ht="15.75" customHeight="1">
      <c r="B812" s="1"/>
      <c r="C812" s="1"/>
      <c r="D812" s="1"/>
      <c r="E812" s="1"/>
      <c r="F812" s="1"/>
      <c r="G812" s="1"/>
      <c r="H812" s="1"/>
      <c r="I812" s="1"/>
      <c r="J812" s="1"/>
      <c r="K812" s="1"/>
      <c r="L812" s="1"/>
      <c r="M812" s="1"/>
      <c r="N812" s="1"/>
      <c r="O812" s="1"/>
      <c r="P812" s="1"/>
      <c r="Q812" s="1"/>
    </row>
    <row r="813" spans="2:17" ht="15.75" customHeight="1">
      <c r="B813" s="1"/>
      <c r="C813" s="1"/>
      <c r="D813" s="1"/>
      <c r="E813" s="1"/>
      <c r="F813" s="1"/>
      <c r="G813" s="1"/>
      <c r="H813" s="1"/>
      <c r="I813" s="1"/>
      <c r="J813" s="1"/>
      <c r="K813" s="1"/>
      <c r="L813" s="1"/>
      <c r="M813" s="1"/>
      <c r="N813" s="1"/>
      <c r="O813" s="1"/>
      <c r="P813" s="1"/>
      <c r="Q813" s="1"/>
    </row>
    <row r="814" spans="2:17" ht="15.75" customHeight="1">
      <c r="B814" s="1"/>
      <c r="C814" s="1"/>
      <c r="D814" s="1"/>
      <c r="E814" s="1"/>
      <c r="F814" s="1"/>
      <c r="G814" s="1"/>
      <c r="H814" s="1"/>
      <c r="I814" s="1"/>
      <c r="J814" s="1"/>
      <c r="K814" s="1"/>
      <c r="L814" s="1"/>
      <c r="M814" s="1"/>
      <c r="N814" s="1"/>
      <c r="O814" s="1"/>
      <c r="P814" s="1"/>
      <c r="Q814" s="1"/>
    </row>
    <row r="815" spans="2:17" ht="15.75" customHeight="1">
      <c r="B815" s="1"/>
      <c r="C815" s="1"/>
      <c r="D815" s="1"/>
      <c r="E815" s="1"/>
      <c r="F815" s="1"/>
      <c r="G815" s="1"/>
      <c r="H815" s="1"/>
      <c r="I815" s="1"/>
      <c r="J815" s="1"/>
      <c r="K815" s="1"/>
      <c r="L815" s="1"/>
      <c r="M815" s="1"/>
      <c r="N815" s="1"/>
      <c r="O815" s="1"/>
      <c r="P815" s="1"/>
      <c r="Q815" s="1"/>
    </row>
    <row r="816" spans="2:17" ht="15.75" customHeight="1">
      <c r="B816" s="1"/>
      <c r="C816" s="1"/>
      <c r="D816" s="1"/>
      <c r="E816" s="1"/>
      <c r="F816" s="1"/>
      <c r="G816" s="1"/>
      <c r="H816" s="1"/>
      <c r="I816" s="1"/>
      <c r="J816" s="1"/>
      <c r="K816" s="1"/>
      <c r="L816" s="1"/>
      <c r="M816" s="1"/>
      <c r="N816" s="1"/>
      <c r="O816" s="1"/>
      <c r="P816" s="1"/>
      <c r="Q816" s="1"/>
    </row>
    <row r="817" spans="2:17" ht="15.75" customHeight="1">
      <c r="B817" s="1"/>
      <c r="C817" s="1"/>
      <c r="D817" s="1"/>
      <c r="E817" s="1"/>
      <c r="F817" s="1"/>
      <c r="G817" s="1"/>
      <c r="H817" s="1"/>
      <c r="I817" s="1"/>
      <c r="J817" s="1"/>
      <c r="K817" s="1"/>
      <c r="L817" s="1"/>
      <c r="M817" s="1"/>
      <c r="N817" s="1"/>
      <c r="O817" s="1"/>
      <c r="P817" s="1"/>
      <c r="Q817" s="1"/>
    </row>
    <row r="818" spans="2:17" ht="15.75" customHeight="1">
      <c r="B818" s="1"/>
      <c r="C818" s="1"/>
      <c r="D818" s="1"/>
      <c r="E818" s="1"/>
      <c r="F818" s="1"/>
      <c r="G818" s="1"/>
      <c r="H818" s="1"/>
      <c r="I818" s="1"/>
      <c r="J818" s="1"/>
      <c r="K818" s="1"/>
      <c r="L818" s="1"/>
      <c r="M818" s="1"/>
      <c r="N818" s="1"/>
      <c r="O818" s="1"/>
      <c r="P818" s="1"/>
      <c r="Q818" s="1"/>
    </row>
    <row r="819" spans="2:17" ht="15.75" customHeight="1">
      <c r="B819" s="1"/>
      <c r="C819" s="1"/>
      <c r="D819" s="1"/>
      <c r="E819" s="1"/>
      <c r="F819" s="1"/>
      <c r="G819" s="1"/>
      <c r="H819" s="1"/>
      <c r="I819" s="1"/>
      <c r="J819" s="1"/>
      <c r="K819" s="1"/>
      <c r="L819" s="1"/>
      <c r="M819" s="1"/>
      <c r="N819" s="1"/>
      <c r="O819" s="1"/>
      <c r="P819" s="1"/>
      <c r="Q819" s="1"/>
    </row>
    <row r="820" spans="2:17" ht="15.75" customHeight="1">
      <c r="B820" s="1"/>
      <c r="C820" s="1"/>
      <c r="D820" s="1"/>
      <c r="E820" s="1"/>
      <c r="F820" s="1"/>
      <c r="G820" s="1"/>
      <c r="H820" s="1"/>
      <c r="I820" s="1"/>
      <c r="J820" s="1"/>
      <c r="K820" s="1"/>
      <c r="L820" s="1"/>
      <c r="M820" s="1"/>
      <c r="N820" s="1"/>
      <c r="O820" s="1"/>
      <c r="P820" s="1"/>
      <c r="Q820" s="1"/>
    </row>
    <row r="821" spans="2:17" ht="15.75" customHeight="1">
      <c r="B821" s="1"/>
      <c r="C821" s="1"/>
      <c r="D821" s="1"/>
      <c r="E821" s="1"/>
      <c r="F821" s="1"/>
      <c r="G821" s="1"/>
      <c r="H821" s="1"/>
      <c r="I821" s="1"/>
      <c r="J821" s="1"/>
      <c r="K821" s="1"/>
      <c r="L821" s="1"/>
      <c r="M821" s="1"/>
      <c r="N821" s="1"/>
      <c r="O821" s="1"/>
      <c r="P821" s="1"/>
      <c r="Q821" s="1"/>
    </row>
    <row r="822" spans="2:17" ht="15.75" customHeight="1">
      <c r="B822" s="1"/>
      <c r="C822" s="1"/>
      <c r="D822" s="1"/>
      <c r="E822" s="1"/>
      <c r="F822" s="1"/>
      <c r="G822" s="1"/>
      <c r="H822" s="1"/>
      <c r="I822" s="1"/>
      <c r="J822" s="1"/>
      <c r="K822" s="1"/>
      <c r="L822" s="1"/>
      <c r="M822" s="1"/>
      <c r="N822" s="1"/>
      <c r="O822" s="1"/>
      <c r="P822" s="1"/>
      <c r="Q822" s="1"/>
    </row>
    <row r="823" spans="2:17" ht="15.75" customHeight="1">
      <c r="B823" s="1"/>
      <c r="C823" s="1"/>
      <c r="D823" s="1"/>
      <c r="E823" s="1"/>
      <c r="F823" s="1"/>
      <c r="G823" s="1"/>
      <c r="H823" s="1"/>
      <c r="I823" s="1"/>
      <c r="J823" s="1"/>
      <c r="K823" s="1"/>
      <c r="L823" s="1"/>
      <c r="M823" s="1"/>
      <c r="N823" s="1"/>
      <c r="O823" s="1"/>
      <c r="P823" s="1"/>
      <c r="Q823" s="1"/>
    </row>
    <row r="824" spans="2:17" ht="15.75" customHeight="1">
      <c r="B824" s="1"/>
      <c r="C824" s="1"/>
      <c r="D824" s="1"/>
      <c r="E824" s="1"/>
      <c r="F824" s="1"/>
      <c r="G824" s="1"/>
      <c r="H824" s="1"/>
      <c r="I824" s="1"/>
      <c r="J824" s="1"/>
      <c r="K824" s="1"/>
      <c r="L824" s="1"/>
      <c r="M824" s="1"/>
      <c r="N824" s="1"/>
      <c r="O824" s="1"/>
      <c r="P824" s="1"/>
      <c r="Q824" s="1"/>
    </row>
    <row r="825" spans="2:17" ht="15.75" customHeight="1">
      <c r="B825" s="1"/>
      <c r="C825" s="1"/>
      <c r="D825" s="1"/>
      <c r="E825" s="1"/>
      <c r="F825" s="1"/>
      <c r="G825" s="1"/>
      <c r="H825" s="1"/>
      <c r="I825" s="1"/>
      <c r="J825" s="1"/>
      <c r="K825" s="1"/>
      <c r="L825" s="1"/>
      <c r="M825" s="1"/>
      <c r="N825" s="1"/>
      <c r="O825" s="1"/>
      <c r="P825" s="1"/>
      <c r="Q825" s="1"/>
    </row>
    <row r="826" spans="2:17" ht="15.75" customHeight="1">
      <c r="B826" s="1"/>
      <c r="C826" s="1"/>
      <c r="D826" s="1"/>
      <c r="E826" s="1"/>
      <c r="F826" s="1"/>
      <c r="G826" s="1"/>
      <c r="H826" s="1"/>
      <c r="I826" s="1"/>
      <c r="J826" s="1"/>
      <c r="K826" s="1"/>
      <c r="L826" s="1"/>
      <c r="M826" s="1"/>
      <c r="N826" s="1"/>
      <c r="O826" s="1"/>
      <c r="P826" s="1"/>
      <c r="Q826" s="1"/>
    </row>
    <row r="827" spans="2:17" ht="15.75" customHeight="1">
      <c r="B827" s="1"/>
      <c r="C827" s="1"/>
      <c r="D827" s="1"/>
      <c r="E827" s="1"/>
      <c r="F827" s="1"/>
      <c r="G827" s="1"/>
      <c r="H827" s="1"/>
      <c r="I827" s="1"/>
      <c r="J827" s="1"/>
      <c r="K827" s="1"/>
      <c r="L827" s="1"/>
      <c r="M827" s="1"/>
      <c r="N827" s="1"/>
      <c r="O827" s="1"/>
      <c r="P827" s="1"/>
      <c r="Q827" s="1"/>
    </row>
    <row r="828" spans="2:17" ht="15.75" customHeight="1">
      <c r="B828" s="1"/>
      <c r="C828" s="1"/>
      <c r="D828" s="1"/>
      <c r="E828" s="1"/>
      <c r="F828" s="1"/>
      <c r="G828" s="1"/>
      <c r="H828" s="1"/>
      <c r="I828" s="1"/>
      <c r="J828" s="1"/>
      <c r="K828" s="1"/>
      <c r="L828" s="1"/>
      <c r="M828" s="1"/>
      <c r="N828" s="1"/>
      <c r="O828" s="1"/>
      <c r="P828" s="1"/>
      <c r="Q828" s="1"/>
    </row>
    <row r="829" spans="2:17" ht="15.75" customHeight="1">
      <c r="B829" s="1"/>
      <c r="C829" s="1"/>
      <c r="D829" s="1"/>
      <c r="E829" s="1"/>
      <c r="F829" s="1"/>
      <c r="G829" s="1"/>
      <c r="H829" s="1"/>
      <c r="I829" s="1"/>
      <c r="J829" s="1"/>
      <c r="K829" s="1"/>
      <c r="L829" s="1"/>
      <c r="M829" s="1"/>
      <c r="N829" s="1"/>
      <c r="O829" s="1"/>
      <c r="P829" s="1"/>
      <c r="Q829" s="1"/>
    </row>
    <row r="830" spans="2:17" ht="15.75" customHeight="1">
      <c r="B830" s="1"/>
      <c r="C830" s="1"/>
      <c r="D830" s="1"/>
      <c r="E830" s="1"/>
      <c r="F830" s="1"/>
      <c r="G830" s="1"/>
      <c r="H830" s="1"/>
      <c r="I830" s="1"/>
      <c r="J830" s="1"/>
      <c r="K830" s="1"/>
      <c r="L830" s="1"/>
      <c r="M830" s="1"/>
      <c r="N830" s="1"/>
      <c r="O830" s="1"/>
      <c r="P830" s="1"/>
      <c r="Q830" s="1"/>
    </row>
    <row r="831" spans="2:17" ht="15.75" customHeight="1">
      <c r="B831" s="1"/>
      <c r="C831" s="1"/>
      <c r="D831" s="1"/>
      <c r="E831" s="1"/>
      <c r="F831" s="1"/>
      <c r="G831" s="1"/>
      <c r="H831" s="1"/>
      <c r="I831" s="1"/>
      <c r="J831" s="1"/>
      <c r="K831" s="1"/>
      <c r="L831" s="1"/>
      <c r="M831" s="1"/>
      <c r="N831" s="1"/>
      <c r="O831" s="1"/>
      <c r="P831" s="1"/>
      <c r="Q831" s="1"/>
    </row>
    <row r="832" spans="2:17" ht="15.75" customHeight="1">
      <c r="B832" s="1"/>
      <c r="C832" s="1"/>
      <c r="D832" s="1"/>
      <c r="E832" s="1"/>
      <c r="F832" s="1"/>
      <c r="G832" s="1"/>
      <c r="H832" s="1"/>
      <c r="I832" s="1"/>
      <c r="J832" s="1"/>
      <c r="K832" s="1"/>
      <c r="L832" s="1"/>
      <c r="M832" s="1"/>
      <c r="N832" s="1"/>
      <c r="O832" s="1"/>
      <c r="P832" s="1"/>
      <c r="Q832" s="1"/>
    </row>
    <row r="833" spans="2:17" ht="15.75" customHeight="1">
      <c r="B833" s="1"/>
      <c r="C833" s="1"/>
      <c r="D833" s="1"/>
      <c r="E833" s="1"/>
      <c r="F833" s="1"/>
      <c r="G833" s="1"/>
      <c r="H833" s="1"/>
      <c r="I833" s="1"/>
      <c r="J833" s="1"/>
      <c r="K833" s="1"/>
      <c r="L833" s="1"/>
      <c r="M833" s="1"/>
      <c r="N833" s="1"/>
      <c r="O833" s="1"/>
      <c r="P833" s="1"/>
      <c r="Q833" s="1"/>
    </row>
    <row r="834" spans="2:17" ht="15.75" customHeight="1">
      <c r="B834" s="1"/>
      <c r="C834" s="1"/>
      <c r="D834" s="1"/>
      <c r="E834" s="1"/>
      <c r="F834" s="1"/>
      <c r="G834" s="1"/>
      <c r="H834" s="1"/>
      <c r="I834" s="1"/>
      <c r="J834" s="1"/>
      <c r="K834" s="1"/>
      <c r="L834" s="1"/>
      <c r="M834" s="1"/>
      <c r="N834" s="1"/>
      <c r="O834" s="1"/>
      <c r="P834" s="1"/>
      <c r="Q834" s="1"/>
    </row>
    <row r="835" spans="2:17" ht="15.75" customHeight="1">
      <c r="B835" s="1"/>
      <c r="C835" s="1"/>
      <c r="D835" s="1"/>
      <c r="E835" s="1"/>
      <c r="F835" s="1"/>
      <c r="G835" s="1"/>
      <c r="H835" s="1"/>
      <c r="I835" s="1"/>
      <c r="J835" s="1"/>
      <c r="K835" s="1"/>
      <c r="L835" s="1"/>
      <c r="M835" s="1"/>
      <c r="N835" s="1"/>
      <c r="O835" s="1"/>
      <c r="P835" s="1"/>
      <c r="Q835" s="1"/>
    </row>
    <row r="836" spans="2:17" ht="15.75" customHeight="1">
      <c r="B836" s="1"/>
      <c r="C836" s="1"/>
      <c r="D836" s="1"/>
      <c r="E836" s="1"/>
      <c r="F836" s="1"/>
      <c r="G836" s="1"/>
      <c r="H836" s="1"/>
      <c r="I836" s="1"/>
      <c r="J836" s="1"/>
      <c r="K836" s="1"/>
      <c r="L836" s="1"/>
      <c r="M836" s="1"/>
      <c r="N836" s="1"/>
      <c r="O836" s="1"/>
      <c r="P836" s="1"/>
      <c r="Q836" s="1"/>
    </row>
    <row r="837" spans="2:17" ht="15.75" customHeight="1">
      <c r="B837" s="1"/>
      <c r="C837" s="1"/>
      <c r="D837" s="1"/>
      <c r="E837" s="1"/>
      <c r="F837" s="1"/>
      <c r="G837" s="1"/>
      <c r="H837" s="1"/>
      <c r="I837" s="1"/>
      <c r="J837" s="1"/>
      <c r="K837" s="1"/>
      <c r="L837" s="1"/>
      <c r="M837" s="1"/>
      <c r="N837" s="1"/>
      <c r="O837" s="1"/>
      <c r="P837" s="1"/>
      <c r="Q837" s="1"/>
    </row>
    <row r="838" spans="2:17" ht="15.75" customHeight="1">
      <c r="B838" s="1"/>
      <c r="C838" s="1"/>
      <c r="D838" s="1"/>
      <c r="E838" s="1"/>
      <c r="F838" s="1"/>
      <c r="G838" s="1"/>
      <c r="H838" s="1"/>
      <c r="I838" s="1"/>
      <c r="J838" s="1"/>
      <c r="K838" s="1"/>
      <c r="L838" s="1"/>
      <c r="M838" s="1"/>
      <c r="N838" s="1"/>
      <c r="O838" s="1"/>
      <c r="P838" s="1"/>
      <c r="Q838" s="1"/>
    </row>
    <row r="839" spans="2:17" ht="15.75" customHeight="1">
      <c r="B839" s="1"/>
      <c r="C839" s="1"/>
      <c r="D839" s="1"/>
      <c r="E839" s="1"/>
      <c r="F839" s="1"/>
      <c r="G839" s="1"/>
      <c r="H839" s="1"/>
      <c r="I839" s="1"/>
      <c r="J839" s="1"/>
      <c r="K839" s="1"/>
      <c r="L839" s="1"/>
      <c r="M839" s="1"/>
      <c r="N839" s="1"/>
      <c r="O839" s="1"/>
      <c r="P839" s="1"/>
      <c r="Q839" s="1"/>
    </row>
    <row r="840" spans="2:17" ht="15.75" customHeight="1">
      <c r="B840" s="1"/>
      <c r="C840" s="1"/>
      <c r="D840" s="1"/>
      <c r="E840" s="1"/>
      <c r="F840" s="1"/>
      <c r="G840" s="1"/>
      <c r="H840" s="1"/>
      <c r="I840" s="1"/>
      <c r="J840" s="1"/>
      <c r="K840" s="1"/>
      <c r="L840" s="1"/>
      <c r="M840" s="1"/>
      <c r="N840" s="1"/>
      <c r="O840" s="1"/>
      <c r="P840" s="1"/>
      <c r="Q840" s="1"/>
    </row>
    <row r="841" spans="2:17" ht="15.75" customHeight="1">
      <c r="B841" s="1"/>
      <c r="C841" s="1"/>
      <c r="D841" s="1"/>
      <c r="E841" s="1"/>
      <c r="F841" s="1"/>
      <c r="G841" s="1"/>
      <c r="H841" s="1"/>
      <c r="I841" s="1"/>
      <c r="J841" s="1"/>
      <c r="K841" s="1"/>
      <c r="L841" s="1"/>
      <c r="M841" s="1"/>
      <c r="N841" s="1"/>
      <c r="O841" s="1"/>
      <c r="P841" s="1"/>
      <c r="Q841" s="1"/>
    </row>
    <row r="842" spans="2:17" ht="15.75" customHeight="1">
      <c r="B842" s="1"/>
      <c r="C842" s="1"/>
      <c r="D842" s="1"/>
      <c r="E842" s="1"/>
      <c r="F842" s="1"/>
      <c r="G842" s="1"/>
      <c r="H842" s="1"/>
      <c r="I842" s="1"/>
      <c r="J842" s="1"/>
      <c r="K842" s="1"/>
      <c r="L842" s="1"/>
      <c r="M842" s="1"/>
      <c r="N842" s="1"/>
      <c r="O842" s="1"/>
      <c r="P842" s="1"/>
      <c r="Q842" s="1"/>
    </row>
    <row r="843" spans="2:17" ht="15.75" customHeight="1">
      <c r="B843" s="1"/>
      <c r="C843" s="1"/>
      <c r="D843" s="1"/>
      <c r="E843" s="1"/>
      <c r="F843" s="1"/>
      <c r="G843" s="1"/>
      <c r="H843" s="1"/>
      <c r="I843" s="1"/>
      <c r="J843" s="1"/>
      <c r="K843" s="1"/>
      <c r="L843" s="1"/>
      <c r="M843" s="1"/>
      <c r="N843" s="1"/>
      <c r="O843" s="1"/>
      <c r="P843" s="1"/>
      <c r="Q843" s="1"/>
    </row>
    <row r="844" spans="2:17" ht="15.75" customHeight="1">
      <c r="B844" s="1"/>
      <c r="C844" s="1"/>
      <c r="D844" s="1"/>
      <c r="E844" s="1"/>
      <c r="F844" s="1"/>
      <c r="G844" s="1"/>
      <c r="H844" s="1"/>
      <c r="I844" s="1"/>
      <c r="J844" s="1"/>
      <c r="K844" s="1"/>
      <c r="L844" s="1"/>
      <c r="M844" s="1"/>
      <c r="N844" s="1"/>
      <c r="O844" s="1"/>
      <c r="P844" s="1"/>
      <c r="Q844" s="1"/>
    </row>
    <row r="845" spans="2:17" ht="15.75" customHeight="1">
      <c r="B845" s="1"/>
      <c r="C845" s="1"/>
      <c r="D845" s="1"/>
      <c r="E845" s="1"/>
      <c r="F845" s="1"/>
      <c r="G845" s="1"/>
      <c r="H845" s="1"/>
      <c r="I845" s="1"/>
      <c r="J845" s="1"/>
      <c r="K845" s="1"/>
      <c r="L845" s="1"/>
      <c r="M845" s="1"/>
      <c r="N845" s="1"/>
      <c r="O845" s="1"/>
      <c r="P845" s="1"/>
      <c r="Q845" s="1"/>
    </row>
    <row r="846" spans="2:17" ht="15.75" customHeight="1">
      <c r="B846" s="1"/>
      <c r="C846" s="1"/>
      <c r="D846" s="1"/>
      <c r="E846" s="1"/>
      <c r="F846" s="1"/>
      <c r="G846" s="1"/>
      <c r="H846" s="1"/>
      <c r="I846" s="1"/>
      <c r="J846" s="1"/>
      <c r="K846" s="1"/>
      <c r="L846" s="1"/>
      <c r="M846" s="1"/>
      <c r="N846" s="1"/>
      <c r="O846" s="1"/>
      <c r="P846" s="1"/>
      <c r="Q846" s="1"/>
    </row>
    <row r="847" spans="2:17" ht="15.75" customHeight="1">
      <c r="B847" s="1"/>
      <c r="C847" s="1"/>
      <c r="D847" s="1"/>
      <c r="E847" s="1"/>
      <c r="F847" s="1"/>
      <c r="G847" s="1"/>
      <c r="H847" s="1"/>
      <c r="I847" s="1"/>
      <c r="J847" s="1"/>
      <c r="K847" s="1"/>
      <c r="L847" s="1"/>
      <c r="M847" s="1"/>
      <c r="N847" s="1"/>
      <c r="O847" s="1"/>
      <c r="P847" s="1"/>
      <c r="Q847" s="1"/>
    </row>
    <row r="848" spans="2:17" ht="15.75" customHeight="1">
      <c r="B848" s="1"/>
      <c r="C848" s="1"/>
      <c r="D848" s="1"/>
      <c r="E848" s="1"/>
      <c r="F848" s="1"/>
      <c r="G848" s="1"/>
      <c r="H848" s="1"/>
      <c r="I848" s="1"/>
      <c r="J848" s="1"/>
      <c r="K848" s="1"/>
      <c r="L848" s="1"/>
      <c r="M848" s="1"/>
      <c r="N848" s="1"/>
      <c r="O848" s="1"/>
      <c r="P848" s="1"/>
      <c r="Q848" s="1"/>
    </row>
    <row r="849" spans="2:17" ht="15.75" customHeight="1">
      <c r="B849" s="1"/>
      <c r="C849" s="1"/>
      <c r="D849" s="1"/>
      <c r="E849" s="1"/>
      <c r="F849" s="1"/>
      <c r="G849" s="1"/>
      <c r="H849" s="1"/>
      <c r="I849" s="1"/>
      <c r="J849" s="1"/>
      <c r="K849" s="1"/>
      <c r="L849" s="1"/>
      <c r="M849" s="1"/>
      <c r="N849" s="1"/>
      <c r="O849" s="1"/>
      <c r="P849" s="1"/>
      <c r="Q849" s="1"/>
    </row>
    <row r="850" spans="2:17" ht="15.75" customHeight="1">
      <c r="B850" s="1"/>
      <c r="C850" s="1"/>
      <c r="D850" s="1"/>
      <c r="E850" s="1"/>
      <c r="F850" s="1"/>
      <c r="G850" s="1"/>
      <c r="H850" s="1"/>
      <c r="I850" s="1"/>
      <c r="J850" s="1"/>
      <c r="K850" s="1"/>
      <c r="L850" s="1"/>
      <c r="M850" s="1"/>
      <c r="N850" s="1"/>
      <c r="O850" s="1"/>
      <c r="P850" s="1"/>
      <c r="Q850" s="1"/>
    </row>
    <row r="851" spans="2:17" ht="15.75" customHeight="1">
      <c r="B851" s="1"/>
      <c r="C851" s="1"/>
      <c r="D851" s="1"/>
      <c r="E851" s="1"/>
      <c r="F851" s="1"/>
      <c r="G851" s="1"/>
      <c r="H851" s="1"/>
      <c r="I851" s="1"/>
      <c r="J851" s="1"/>
      <c r="K851" s="1"/>
      <c r="L851" s="1"/>
      <c r="M851" s="1"/>
      <c r="N851" s="1"/>
      <c r="O851" s="1"/>
      <c r="P851" s="1"/>
      <c r="Q851" s="1"/>
    </row>
    <row r="852" spans="2:17" ht="15.75" customHeight="1">
      <c r="B852" s="1"/>
      <c r="C852" s="1"/>
      <c r="D852" s="1"/>
      <c r="E852" s="1"/>
      <c r="F852" s="1"/>
      <c r="G852" s="1"/>
      <c r="H852" s="1"/>
      <c r="I852" s="1"/>
      <c r="J852" s="1"/>
      <c r="K852" s="1"/>
      <c r="L852" s="1"/>
      <c r="M852" s="1"/>
      <c r="N852" s="1"/>
      <c r="O852" s="1"/>
      <c r="P852" s="1"/>
      <c r="Q852" s="1"/>
    </row>
    <row r="853" spans="2:17" ht="15.75" customHeight="1">
      <c r="B853" s="1"/>
      <c r="C853" s="1"/>
      <c r="D853" s="1"/>
      <c r="E853" s="1"/>
      <c r="F853" s="1"/>
      <c r="G853" s="1"/>
      <c r="H853" s="1"/>
      <c r="I853" s="1"/>
      <c r="J853" s="1"/>
      <c r="K853" s="1"/>
      <c r="L853" s="1"/>
      <c r="M853" s="1"/>
      <c r="N853" s="1"/>
      <c r="O853" s="1"/>
      <c r="P853" s="1"/>
      <c r="Q853" s="1"/>
    </row>
    <row r="854" spans="2:17" ht="15.75" customHeight="1">
      <c r="B854" s="1"/>
      <c r="C854" s="1"/>
      <c r="D854" s="1"/>
      <c r="E854" s="1"/>
      <c r="F854" s="1"/>
      <c r="G854" s="1"/>
      <c r="H854" s="1"/>
      <c r="I854" s="1"/>
      <c r="J854" s="1"/>
      <c r="K854" s="1"/>
      <c r="L854" s="1"/>
      <c r="M854" s="1"/>
      <c r="N854" s="1"/>
      <c r="O854" s="1"/>
      <c r="P854" s="1"/>
      <c r="Q854" s="1"/>
    </row>
    <row r="855" spans="2:17" ht="15.75" customHeight="1">
      <c r="B855" s="1"/>
      <c r="C855" s="1"/>
      <c r="D855" s="1"/>
      <c r="E855" s="1"/>
      <c r="F855" s="1"/>
      <c r="G855" s="1"/>
      <c r="H855" s="1"/>
      <c r="I855" s="1"/>
      <c r="J855" s="1"/>
      <c r="K855" s="1"/>
      <c r="L855" s="1"/>
      <c r="M855" s="1"/>
      <c r="N855" s="1"/>
      <c r="O855" s="1"/>
      <c r="P855" s="1"/>
      <c r="Q855" s="1"/>
    </row>
    <row r="856" spans="2:17" ht="15.75" customHeight="1">
      <c r="B856" s="1"/>
      <c r="C856" s="1"/>
      <c r="D856" s="1"/>
      <c r="E856" s="1"/>
      <c r="F856" s="1"/>
      <c r="G856" s="1"/>
      <c r="H856" s="1"/>
      <c r="I856" s="1"/>
      <c r="J856" s="1"/>
      <c r="K856" s="1"/>
      <c r="L856" s="1"/>
      <c r="M856" s="1"/>
      <c r="N856" s="1"/>
      <c r="O856" s="1"/>
      <c r="P856" s="1"/>
      <c r="Q856" s="1"/>
    </row>
    <row r="857" spans="2:17" ht="15.75" customHeight="1">
      <c r="B857" s="1"/>
      <c r="C857" s="1"/>
      <c r="D857" s="1"/>
      <c r="E857" s="1"/>
      <c r="F857" s="1"/>
      <c r="G857" s="1"/>
      <c r="H857" s="1"/>
      <c r="I857" s="1"/>
      <c r="J857" s="1"/>
      <c r="K857" s="1"/>
      <c r="L857" s="1"/>
      <c r="M857" s="1"/>
      <c r="N857" s="1"/>
      <c r="O857" s="1"/>
      <c r="P857" s="1"/>
      <c r="Q857" s="1"/>
    </row>
    <row r="858" spans="2:17" ht="15.75" customHeight="1">
      <c r="B858" s="1"/>
      <c r="C858" s="1"/>
      <c r="D858" s="1"/>
      <c r="E858" s="1"/>
      <c r="F858" s="1"/>
      <c r="G858" s="1"/>
      <c r="H858" s="1"/>
      <c r="I858" s="1"/>
      <c r="J858" s="1"/>
      <c r="K858" s="1"/>
      <c r="L858" s="1"/>
      <c r="M858" s="1"/>
      <c r="N858" s="1"/>
      <c r="O858" s="1"/>
      <c r="P858" s="1"/>
      <c r="Q858" s="1"/>
    </row>
    <row r="859" spans="2:17" ht="15.75" customHeight="1">
      <c r="B859" s="1"/>
      <c r="C859" s="1"/>
      <c r="D859" s="1"/>
      <c r="E859" s="1"/>
      <c r="F859" s="1"/>
      <c r="G859" s="1"/>
      <c r="H859" s="1"/>
      <c r="I859" s="1"/>
      <c r="J859" s="1"/>
      <c r="K859" s="1"/>
      <c r="L859" s="1"/>
      <c r="M859" s="1"/>
      <c r="N859" s="1"/>
      <c r="O859" s="1"/>
      <c r="P859" s="1"/>
      <c r="Q859" s="1"/>
    </row>
    <row r="860" spans="2:17" ht="15.75" customHeight="1">
      <c r="B860" s="1"/>
      <c r="C860" s="1"/>
      <c r="D860" s="1"/>
      <c r="E860" s="1"/>
      <c r="F860" s="1"/>
      <c r="G860" s="1"/>
      <c r="H860" s="1"/>
      <c r="I860" s="1"/>
      <c r="J860" s="1"/>
      <c r="K860" s="1"/>
      <c r="L860" s="1"/>
      <c r="M860" s="1"/>
      <c r="N860" s="1"/>
      <c r="O860" s="1"/>
      <c r="P860" s="1"/>
      <c r="Q860" s="1"/>
    </row>
    <row r="861" spans="2:17" ht="15.75" customHeight="1">
      <c r="B861" s="1"/>
      <c r="C861" s="1"/>
      <c r="D861" s="1"/>
      <c r="E861" s="1"/>
      <c r="F861" s="1"/>
      <c r="G861" s="1"/>
      <c r="H861" s="1"/>
      <c r="I861" s="1"/>
      <c r="J861" s="1"/>
      <c r="K861" s="1"/>
      <c r="L861" s="1"/>
      <c r="M861" s="1"/>
      <c r="N861" s="1"/>
      <c r="O861" s="1"/>
      <c r="P861" s="1"/>
      <c r="Q861" s="1"/>
    </row>
    <row r="862" spans="2:17" ht="15.75" customHeight="1">
      <c r="B862" s="1"/>
      <c r="C862" s="1"/>
      <c r="D862" s="1"/>
      <c r="E862" s="1"/>
      <c r="F862" s="1"/>
      <c r="G862" s="1"/>
      <c r="H862" s="1"/>
      <c r="I862" s="1"/>
      <c r="J862" s="1"/>
      <c r="K862" s="1"/>
      <c r="L862" s="1"/>
      <c r="M862" s="1"/>
      <c r="N862" s="1"/>
      <c r="O862" s="1"/>
      <c r="P862" s="1"/>
      <c r="Q862" s="1"/>
    </row>
    <row r="863" spans="2:17" ht="15.75" customHeight="1">
      <c r="B863" s="1"/>
      <c r="C863" s="1"/>
      <c r="D863" s="1"/>
      <c r="E863" s="1"/>
      <c r="F863" s="1"/>
      <c r="G863" s="1"/>
      <c r="H863" s="1"/>
      <c r="I863" s="1"/>
      <c r="J863" s="1"/>
      <c r="K863" s="1"/>
      <c r="L863" s="1"/>
      <c r="M863" s="1"/>
      <c r="N863" s="1"/>
      <c r="O863" s="1"/>
      <c r="P863" s="1"/>
      <c r="Q863" s="1"/>
    </row>
    <row r="864" spans="2:17" ht="15.75" customHeight="1">
      <c r="B864" s="1"/>
      <c r="C864" s="1"/>
      <c r="D864" s="1"/>
      <c r="E864" s="1"/>
      <c r="F864" s="1"/>
      <c r="G864" s="1"/>
      <c r="H864" s="1"/>
      <c r="I864" s="1"/>
      <c r="J864" s="1"/>
      <c r="K864" s="1"/>
      <c r="L864" s="1"/>
      <c r="M864" s="1"/>
      <c r="N864" s="1"/>
      <c r="O864" s="1"/>
      <c r="P864" s="1"/>
      <c r="Q864" s="1"/>
    </row>
    <row r="865" spans="2:17" ht="15.75" customHeight="1">
      <c r="B865" s="1"/>
      <c r="C865" s="1"/>
      <c r="D865" s="1"/>
      <c r="E865" s="1"/>
      <c r="F865" s="1"/>
      <c r="G865" s="1"/>
      <c r="H865" s="1"/>
      <c r="I865" s="1"/>
      <c r="J865" s="1"/>
      <c r="K865" s="1"/>
      <c r="L865" s="1"/>
      <c r="M865" s="1"/>
      <c r="N865" s="1"/>
      <c r="O865" s="1"/>
      <c r="P865" s="1"/>
      <c r="Q865" s="1"/>
    </row>
    <row r="866" spans="2:17" ht="15.75" customHeight="1">
      <c r="B866" s="1"/>
      <c r="C866" s="1"/>
      <c r="D866" s="1"/>
      <c r="E866" s="1"/>
      <c r="F866" s="1"/>
      <c r="G866" s="1"/>
      <c r="H866" s="1"/>
      <c r="I866" s="1"/>
      <c r="J866" s="1"/>
      <c r="K866" s="1"/>
      <c r="L866" s="1"/>
      <c r="M866" s="1"/>
      <c r="N866" s="1"/>
      <c r="O866" s="1"/>
      <c r="P866" s="1"/>
      <c r="Q866" s="1"/>
    </row>
    <row r="867" spans="2:17" ht="15.75" customHeight="1">
      <c r="B867" s="1"/>
      <c r="C867" s="1"/>
      <c r="D867" s="1"/>
      <c r="E867" s="1"/>
      <c r="F867" s="1"/>
      <c r="G867" s="1"/>
      <c r="H867" s="1"/>
      <c r="I867" s="1"/>
      <c r="J867" s="1"/>
      <c r="K867" s="1"/>
      <c r="L867" s="1"/>
      <c r="M867" s="1"/>
      <c r="N867" s="1"/>
      <c r="O867" s="1"/>
      <c r="P867" s="1"/>
      <c r="Q867" s="1"/>
    </row>
    <row r="868" spans="2:17" ht="15.75" customHeight="1">
      <c r="B868" s="1"/>
      <c r="C868" s="1"/>
      <c r="D868" s="1"/>
      <c r="E868" s="1"/>
      <c r="F868" s="1"/>
      <c r="G868" s="1"/>
      <c r="H868" s="1"/>
      <c r="I868" s="1"/>
      <c r="J868" s="1"/>
      <c r="K868" s="1"/>
      <c r="L868" s="1"/>
      <c r="M868" s="1"/>
      <c r="N868" s="1"/>
      <c r="O868" s="1"/>
      <c r="P868" s="1"/>
      <c r="Q868" s="1"/>
    </row>
    <row r="869" spans="2:17" ht="15.75" customHeight="1">
      <c r="B869" s="1"/>
      <c r="C869" s="1"/>
      <c r="D869" s="1"/>
      <c r="E869" s="1"/>
      <c r="F869" s="1"/>
      <c r="G869" s="1"/>
      <c r="H869" s="1"/>
      <c r="I869" s="1"/>
      <c r="J869" s="1"/>
      <c r="K869" s="1"/>
      <c r="L869" s="1"/>
      <c r="M869" s="1"/>
      <c r="N869" s="1"/>
      <c r="O869" s="1"/>
      <c r="P869" s="1"/>
      <c r="Q869" s="1"/>
    </row>
    <row r="870" spans="2:17" ht="15.75" customHeight="1">
      <c r="B870" s="1"/>
      <c r="C870" s="1"/>
      <c r="D870" s="1"/>
      <c r="E870" s="1"/>
      <c r="F870" s="1"/>
      <c r="G870" s="1"/>
      <c r="H870" s="1"/>
      <c r="I870" s="1"/>
      <c r="J870" s="1"/>
      <c r="K870" s="1"/>
      <c r="L870" s="1"/>
      <c r="M870" s="1"/>
      <c r="N870" s="1"/>
      <c r="O870" s="1"/>
      <c r="P870" s="1"/>
      <c r="Q870" s="1"/>
    </row>
    <row r="871" spans="2:17" ht="15.75" customHeight="1">
      <c r="B871" s="1"/>
      <c r="C871" s="1"/>
      <c r="D871" s="1"/>
      <c r="E871" s="1"/>
      <c r="F871" s="1"/>
      <c r="G871" s="1"/>
      <c r="H871" s="1"/>
      <c r="I871" s="1"/>
      <c r="J871" s="1"/>
      <c r="K871" s="1"/>
      <c r="L871" s="1"/>
      <c r="M871" s="1"/>
      <c r="N871" s="1"/>
      <c r="O871" s="1"/>
      <c r="P871" s="1"/>
      <c r="Q871" s="1"/>
    </row>
    <row r="872" spans="2:17" ht="15.75" customHeight="1">
      <c r="B872" s="1"/>
      <c r="C872" s="1"/>
      <c r="D872" s="1"/>
      <c r="E872" s="1"/>
      <c r="F872" s="1"/>
      <c r="G872" s="1"/>
      <c r="H872" s="1"/>
      <c r="I872" s="1"/>
      <c r="J872" s="1"/>
      <c r="K872" s="1"/>
      <c r="L872" s="1"/>
      <c r="M872" s="1"/>
      <c r="N872" s="1"/>
      <c r="O872" s="1"/>
      <c r="P872" s="1"/>
      <c r="Q872" s="1"/>
    </row>
    <row r="873" spans="2:17" ht="15.75" customHeight="1">
      <c r="B873" s="1"/>
      <c r="C873" s="1"/>
      <c r="D873" s="1"/>
      <c r="E873" s="1"/>
      <c r="F873" s="1"/>
      <c r="G873" s="1"/>
      <c r="H873" s="1"/>
      <c r="I873" s="1"/>
      <c r="J873" s="1"/>
      <c r="K873" s="1"/>
      <c r="L873" s="1"/>
      <c r="M873" s="1"/>
      <c r="N873" s="1"/>
      <c r="O873" s="1"/>
      <c r="P873" s="1"/>
      <c r="Q873" s="1"/>
    </row>
    <row r="874" spans="2:17" ht="15.75" customHeight="1">
      <c r="B874" s="1"/>
      <c r="C874" s="1"/>
      <c r="D874" s="1"/>
      <c r="E874" s="1"/>
      <c r="F874" s="1"/>
      <c r="G874" s="1"/>
      <c r="H874" s="1"/>
      <c r="I874" s="1"/>
      <c r="J874" s="1"/>
      <c r="K874" s="1"/>
      <c r="L874" s="1"/>
      <c r="M874" s="1"/>
      <c r="N874" s="1"/>
      <c r="O874" s="1"/>
      <c r="P874" s="1"/>
      <c r="Q874" s="1"/>
    </row>
    <row r="875" spans="2:17" ht="15.75" customHeight="1">
      <c r="B875" s="1"/>
      <c r="C875" s="1"/>
      <c r="D875" s="1"/>
      <c r="E875" s="1"/>
      <c r="F875" s="1"/>
      <c r="G875" s="1"/>
      <c r="H875" s="1"/>
      <c r="I875" s="1"/>
      <c r="J875" s="1"/>
      <c r="K875" s="1"/>
      <c r="L875" s="1"/>
      <c r="M875" s="1"/>
      <c r="N875" s="1"/>
      <c r="O875" s="1"/>
      <c r="P875" s="1"/>
      <c r="Q875" s="1"/>
    </row>
    <row r="876" spans="2:17" ht="15.75" customHeight="1">
      <c r="B876" s="1"/>
      <c r="C876" s="1"/>
      <c r="D876" s="1"/>
      <c r="E876" s="1"/>
      <c r="F876" s="1"/>
      <c r="G876" s="1"/>
      <c r="H876" s="1"/>
      <c r="I876" s="1"/>
      <c r="J876" s="1"/>
      <c r="K876" s="1"/>
      <c r="L876" s="1"/>
      <c r="M876" s="1"/>
      <c r="N876" s="1"/>
      <c r="O876" s="1"/>
      <c r="P876" s="1"/>
      <c r="Q876" s="1"/>
    </row>
    <row r="877" spans="2:17" ht="15.75" customHeight="1">
      <c r="B877" s="1"/>
      <c r="C877" s="1"/>
      <c r="D877" s="1"/>
      <c r="E877" s="1"/>
      <c r="F877" s="1"/>
      <c r="G877" s="1"/>
      <c r="H877" s="1"/>
      <c r="I877" s="1"/>
      <c r="J877" s="1"/>
      <c r="K877" s="1"/>
      <c r="L877" s="1"/>
      <c r="M877" s="1"/>
      <c r="N877" s="1"/>
      <c r="O877" s="1"/>
      <c r="P877" s="1"/>
      <c r="Q877" s="1"/>
    </row>
    <row r="878" spans="2:17" ht="15.75" customHeight="1">
      <c r="B878" s="1"/>
      <c r="C878" s="1"/>
      <c r="D878" s="1"/>
      <c r="E878" s="1"/>
      <c r="F878" s="1"/>
      <c r="G878" s="1"/>
      <c r="H878" s="1"/>
      <c r="I878" s="1"/>
      <c r="J878" s="1"/>
      <c r="K878" s="1"/>
      <c r="L878" s="1"/>
      <c r="M878" s="1"/>
      <c r="N878" s="1"/>
      <c r="O878" s="1"/>
      <c r="P878" s="1"/>
      <c r="Q878" s="1"/>
    </row>
    <row r="879" spans="2:17" ht="15.75" customHeight="1">
      <c r="B879" s="1"/>
      <c r="C879" s="1"/>
      <c r="D879" s="1"/>
      <c r="E879" s="1"/>
      <c r="F879" s="1"/>
      <c r="G879" s="1"/>
      <c r="H879" s="1"/>
      <c r="I879" s="1"/>
      <c r="J879" s="1"/>
      <c r="K879" s="1"/>
      <c r="L879" s="1"/>
      <c r="M879" s="1"/>
      <c r="N879" s="1"/>
      <c r="O879" s="1"/>
      <c r="P879" s="1"/>
      <c r="Q879" s="1"/>
    </row>
    <row r="880" spans="2:17" ht="15.75" customHeight="1">
      <c r="B880" s="1"/>
      <c r="C880" s="1"/>
      <c r="D880" s="1"/>
      <c r="E880" s="1"/>
      <c r="F880" s="1"/>
      <c r="G880" s="1"/>
      <c r="H880" s="1"/>
      <c r="I880" s="1"/>
      <c r="J880" s="1"/>
      <c r="K880" s="1"/>
      <c r="L880" s="1"/>
      <c r="M880" s="1"/>
      <c r="N880" s="1"/>
      <c r="O880" s="1"/>
      <c r="P880" s="1"/>
      <c r="Q880" s="1"/>
    </row>
    <row r="881" spans="2:17" ht="15.75" customHeight="1">
      <c r="B881" s="1"/>
      <c r="C881" s="1"/>
      <c r="D881" s="1"/>
      <c r="E881" s="1"/>
      <c r="F881" s="1"/>
      <c r="G881" s="1"/>
      <c r="H881" s="1"/>
      <c r="I881" s="1"/>
      <c r="J881" s="1"/>
      <c r="K881" s="1"/>
      <c r="L881" s="1"/>
      <c r="M881" s="1"/>
      <c r="N881" s="1"/>
      <c r="O881" s="1"/>
      <c r="P881" s="1"/>
      <c r="Q881" s="1"/>
    </row>
    <row r="882" spans="2:17" ht="15.75" customHeight="1">
      <c r="B882" s="1"/>
      <c r="C882" s="1"/>
      <c r="D882" s="1"/>
      <c r="E882" s="1"/>
      <c r="F882" s="1"/>
      <c r="G882" s="1"/>
      <c r="H882" s="1"/>
      <c r="I882" s="1"/>
      <c r="J882" s="1"/>
      <c r="K882" s="1"/>
      <c r="L882" s="1"/>
      <c r="M882" s="1"/>
      <c r="N882" s="1"/>
      <c r="O882" s="1"/>
      <c r="P882" s="1"/>
      <c r="Q882" s="1"/>
    </row>
    <row r="883" spans="2:17" ht="15.75" customHeight="1">
      <c r="B883" s="1"/>
      <c r="C883" s="1"/>
      <c r="D883" s="1"/>
      <c r="E883" s="1"/>
      <c r="F883" s="1"/>
      <c r="G883" s="1"/>
      <c r="H883" s="1"/>
      <c r="I883" s="1"/>
      <c r="J883" s="1"/>
      <c r="K883" s="1"/>
      <c r="L883" s="1"/>
      <c r="M883" s="1"/>
      <c r="N883" s="1"/>
      <c r="O883" s="1"/>
      <c r="P883" s="1"/>
      <c r="Q883" s="1"/>
    </row>
    <row r="884" spans="2:17" ht="15.75" customHeight="1">
      <c r="B884" s="1"/>
      <c r="C884" s="1"/>
      <c r="D884" s="1"/>
      <c r="E884" s="1"/>
      <c r="F884" s="1"/>
      <c r="G884" s="1"/>
      <c r="H884" s="1"/>
      <c r="I884" s="1"/>
      <c r="J884" s="1"/>
      <c r="K884" s="1"/>
      <c r="L884" s="1"/>
      <c r="M884" s="1"/>
      <c r="N884" s="1"/>
      <c r="O884" s="1"/>
      <c r="P884" s="1"/>
      <c r="Q884" s="1"/>
    </row>
    <row r="885" spans="2:17" ht="15.75" customHeight="1">
      <c r="B885" s="1"/>
      <c r="C885" s="1"/>
      <c r="D885" s="1"/>
      <c r="E885" s="1"/>
      <c r="F885" s="1"/>
      <c r="G885" s="1"/>
      <c r="H885" s="1"/>
      <c r="I885" s="1"/>
      <c r="J885" s="1"/>
      <c r="K885" s="1"/>
      <c r="L885" s="1"/>
      <c r="M885" s="1"/>
      <c r="N885" s="1"/>
      <c r="O885" s="1"/>
      <c r="P885" s="1"/>
      <c r="Q885" s="1"/>
    </row>
    <row r="886" spans="2:17" ht="15.75" customHeight="1">
      <c r="B886" s="1"/>
      <c r="C886" s="1"/>
      <c r="D886" s="1"/>
      <c r="E886" s="1"/>
      <c r="F886" s="1"/>
      <c r="G886" s="1"/>
      <c r="H886" s="1"/>
      <c r="I886" s="1"/>
      <c r="J886" s="1"/>
      <c r="K886" s="1"/>
      <c r="L886" s="1"/>
      <c r="M886" s="1"/>
      <c r="N886" s="1"/>
      <c r="O886" s="1"/>
      <c r="P886" s="1"/>
      <c r="Q886" s="1"/>
    </row>
    <row r="887" spans="2:17" ht="15.75" customHeight="1">
      <c r="B887" s="1"/>
      <c r="C887" s="1"/>
      <c r="D887" s="1"/>
      <c r="E887" s="1"/>
      <c r="F887" s="1"/>
      <c r="G887" s="1"/>
      <c r="H887" s="1"/>
      <c r="I887" s="1"/>
      <c r="J887" s="1"/>
      <c r="K887" s="1"/>
      <c r="L887" s="1"/>
      <c r="M887" s="1"/>
      <c r="N887" s="1"/>
      <c r="O887" s="1"/>
      <c r="P887" s="1"/>
      <c r="Q887" s="1"/>
    </row>
    <row r="888" spans="2:17" ht="15.75" customHeight="1">
      <c r="B888" s="1"/>
      <c r="C888" s="1"/>
      <c r="D888" s="1"/>
      <c r="E888" s="1"/>
      <c r="F888" s="1"/>
      <c r="G888" s="1"/>
      <c r="H888" s="1"/>
      <c r="I888" s="1"/>
      <c r="J888" s="1"/>
      <c r="K888" s="1"/>
      <c r="L888" s="1"/>
      <c r="M888" s="1"/>
      <c r="N888" s="1"/>
      <c r="O888" s="1"/>
      <c r="P888" s="1"/>
      <c r="Q888" s="1"/>
    </row>
    <row r="889" spans="2:17" ht="15.75" customHeight="1">
      <c r="B889" s="1"/>
      <c r="C889" s="1"/>
      <c r="D889" s="1"/>
      <c r="E889" s="1"/>
      <c r="F889" s="1"/>
      <c r="G889" s="1"/>
      <c r="H889" s="1"/>
      <c r="I889" s="1"/>
      <c r="J889" s="1"/>
      <c r="K889" s="1"/>
      <c r="L889" s="1"/>
      <c r="M889" s="1"/>
      <c r="N889" s="1"/>
      <c r="O889" s="1"/>
      <c r="P889" s="1"/>
      <c r="Q889" s="1"/>
    </row>
    <row r="890" spans="2:17" ht="15.75" customHeight="1">
      <c r="B890" s="1"/>
      <c r="C890" s="1"/>
      <c r="D890" s="1"/>
      <c r="E890" s="1"/>
      <c r="F890" s="1"/>
      <c r="G890" s="1"/>
      <c r="H890" s="1"/>
      <c r="I890" s="1"/>
      <c r="J890" s="1"/>
      <c r="K890" s="1"/>
      <c r="L890" s="1"/>
      <c r="M890" s="1"/>
      <c r="N890" s="1"/>
      <c r="O890" s="1"/>
      <c r="P890" s="1"/>
      <c r="Q890" s="1"/>
    </row>
    <row r="891" spans="2:17" ht="15.75" customHeight="1">
      <c r="B891" s="1"/>
      <c r="C891" s="1"/>
      <c r="D891" s="1"/>
      <c r="E891" s="1"/>
      <c r="F891" s="1"/>
      <c r="G891" s="1"/>
      <c r="H891" s="1"/>
      <c r="I891" s="1"/>
      <c r="J891" s="1"/>
      <c r="K891" s="1"/>
      <c r="L891" s="1"/>
      <c r="M891" s="1"/>
      <c r="N891" s="1"/>
      <c r="O891" s="1"/>
      <c r="P891" s="1"/>
      <c r="Q891" s="1"/>
    </row>
    <row r="892" spans="2:17" ht="15.75" customHeight="1">
      <c r="B892" s="1"/>
      <c r="C892" s="1"/>
      <c r="D892" s="1"/>
      <c r="E892" s="1"/>
      <c r="F892" s="1"/>
      <c r="G892" s="1"/>
      <c r="H892" s="1"/>
      <c r="I892" s="1"/>
      <c r="J892" s="1"/>
      <c r="K892" s="1"/>
      <c r="L892" s="1"/>
      <c r="M892" s="1"/>
      <c r="N892" s="1"/>
      <c r="O892" s="1"/>
      <c r="P892" s="1"/>
      <c r="Q892" s="1"/>
    </row>
    <row r="893" spans="2:17" ht="15.75" customHeight="1">
      <c r="B893" s="1"/>
      <c r="C893" s="1"/>
      <c r="D893" s="1"/>
      <c r="E893" s="1"/>
      <c r="F893" s="1"/>
      <c r="G893" s="1"/>
      <c r="H893" s="1"/>
      <c r="I893" s="1"/>
      <c r="J893" s="1"/>
      <c r="K893" s="1"/>
      <c r="L893" s="1"/>
      <c r="M893" s="1"/>
      <c r="N893" s="1"/>
      <c r="O893" s="1"/>
      <c r="P893" s="1"/>
      <c r="Q893" s="1"/>
    </row>
    <row r="894" spans="2:17" ht="15.75" customHeight="1">
      <c r="B894" s="1"/>
      <c r="C894" s="1"/>
      <c r="D894" s="1"/>
      <c r="E894" s="1"/>
      <c r="F894" s="1"/>
      <c r="G894" s="1"/>
      <c r="H894" s="1"/>
      <c r="I894" s="1"/>
      <c r="J894" s="1"/>
      <c r="K894" s="1"/>
      <c r="L894" s="1"/>
      <c r="M894" s="1"/>
      <c r="N894" s="1"/>
      <c r="O894" s="1"/>
      <c r="P894" s="1"/>
      <c r="Q894" s="1"/>
    </row>
    <row r="895" spans="2:17" ht="15.75" customHeight="1">
      <c r="B895" s="1"/>
      <c r="C895" s="1"/>
      <c r="D895" s="1"/>
      <c r="E895" s="1"/>
      <c r="F895" s="1"/>
      <c r="G895" s="1"/>
      <c r="H895" s="1"/>
      <c r="I895" s="1"/>
      <c r="J895" s="1"/>
      <c r="K895" s="1"/>
      <c r="L895" s="1"/>
      <c r="M895" s="1"/>
      <c r="N895" s="1"/>
      <c r="O895" s="1"/>
      <c r="P895" s="1"/>
      <c r="Q895" s="1"/>
    </row>
    <row r="896" spans="2:17" ht="15.75" customHeight="1">
      <c r="B896" s="1"/>
      <c r="C896" s="1"/>
      <c r="D896" s="1"/>
      <c r="E896" s="1"/>
      <c r="F896" s="1"/>
      <c r="G896" s="1"/>
      <c r="H896" s="1"/>
      <c r="I896" s="1"/>
      <c r="J896" s="1"/>
      <c r="K896" s="1"/>
      <c r="L896" s="1"/>
      <c r="M896" s="1"/>
      <c r="N896" s="1"/>
      <c r="O896" s="1"/>
      <c r="P896" s="1"/>
      <c r="Q896" s="1"/>
    </row>
    <row r="897" spans="2:17" ht="15.75" customHeight="1">
      <c r="B897" s="1"/>
      <c r="C897" s="1"/>
      <c r="D897" s="1"/>
      <c r="E897" s="1"/>
      <c r="F897" s="1"/>
      <c r="G897" s="1"/>
      <c r="H897" s="1"/>
      <c r="I897" s="1"/>
      <c r="J897" s="1"/>
      <c r="K897" s="1"/>
      <c r="L897" s="1"/>
      <c r="M897" s="1"/>
      <c r="N897" s="1"/>
      <c r="O897" s="1"/>
      <c r="P897" s="1"/>
      <c r="Q897" s="1"/>
    </row>
    <row r="898" spans="2:17" ht="15.75" customHeight="1">
      <c r="B898" s="1"/>
      <c r="C898" s="1"/>
      <c r="D898" s="1"/>
      <c r="E898" s="1"/>
      <c r="F898" s="1"/>
      <c r="G898" s="1"/>
      <c r="H898" s="1"/>
      <c r="I898" s="1"/>
      <c r="J898" s="1"/>
      <c r="K898" s="1"/>
      <c r="L898" s="1"/>
      <c r="M898" s="1"/>
      <c r="N898" s="1"/>
      <c r="O898" s="1"/>
      <c r="P898" s="1"/>
      <c r="Q898" s="1"/>
    </row>
    <row r="899" spans="2:17" ht="15.75" customHeight="1">
      <c r="B899" s="1"/>
      <c r="C899" s="1"/>
      <c r="D899" s="1"/>
      <c r="E899" s="1"/>
      <c r="F899" s="1"/>
      <c r="G899" s="1"/>
      <c r="H899" s="1"/>
      <c r="I899" s="1"/>
      <c r="J899" s="1"/>
      <c r="K899" s="1"/>
      <c r="L899" s="1"/>
      <c r="M899" s="1"/>
      <c r="N899" s="1"/>
      <c r="O899" s="1"/>
      <c r="P899" s="1"/>
      <c r="Q899" s="1"/>
    </row>
    <row r="900" spans="2:17" ht="15.75" customHeight="1">
      <c r="B900" s="1"/>
      <c r="C900" s="1"/>
      <c r="D900" s="1"/>
      <c r="E900" s="1"/>
      <c r="F900" s="1"/>
      <c r="G900" s="1"/>
      <c r="H900" s="1"/>
      <c r="I900" s="1"/>
      <c r="J900" s="1"/>
      <c r="K900" s="1"/>
      <c r="L900" s="1"/>
      <c r="M900" s="1"/>
      <c r="N900" s="1"/>
      <c r="O900" s="1"/>
      <c r="P900" s="1"/>
      <c r="Q900" s="1"/>
    </row>
    <row r="901" spans="2:17" ht="15.75" customHeight="1">
      <c r="B901" s="1"/>
      <c r="C901" s="1"/>
      <c r="D901" s="1"/>
      <c r="E901" s="1"/>
      <c r="F901" s="1"/>
      <c r="G901" s="1"/>
      <c r="H901" s="1"/>
      <c r="I901" s="1"/>
      <c r="J901" s="1"/>
      <c r="K901" s="1"/>
      <c r="L901" s="1"/>
      <c r="M901" s="1"/>
      <c r="N901" s="1"/>
      <c r="O901" s="1"/>
      <c r="P901" s="1"/>
      <c r="Q901" s="1"/>
    </row>
    <row r="902" spans="2:17" ht="15.75" customHeight="1">
      <c r="B902" s="1"/>
      <c r="C902" s="1"/>
      <c r="D902" s="1"/>
      <c r="E902" s="1"/>
      <c r="F902" s="1"/>
      <c r="G902" s="1"/>
      <c r="H902" s="1"/>
      <c r="I902" s="1"/>
      <c r="J902" s="1"/>
      <c r="K902" s="1"/>
      <c r="L902" s="1"/>
      <c r="M902" s="1"/>
      <c r="N902" s="1"/>
      <c r="O902" s="1"/>
      <c r="P902" s="1"/>
      <c r="Q902" s="1"/>
    </row>
    <row r="903" spans="2:17" ht="15.75" customHeight="1">
      <c r="B903" s="1"/>
      <c r="C903" s="1"/>
      <c r="D903" s="1"/>
      <c r="E903" s="1"/>
      <c r="F903" s="1"/>
      <c r="G903" s="1"/>
      <c r="H903" s="1"/>
      <c r="I903" s="1"/>
      <c r="J903" s="1"/>
      <c r="K903" s="1"/>
      <c r="L903" s="1"/>
      <c r="M903" s="1"/>
      <c r="N903" s="1"/>
      <c r="O903" s="1"/>
      <c r="P903" s="1"/>
      <c r="Q903" s="1"/>
    </row>
    <row r="904" spans="2:17" ht="15.75" customHeight="1">
      <c r="B904" s="1"/>
      <c r="C904" s="1"/>
      <c r="D904" s="1"/>
      <c r="E904" s="1"/>
      <c r="F904" s="1"/>
      <c r="G904" s="1"/>
      <c r="H904" s="1"/>
      <c r="I904" s="1"/>
      <c r="J904" s="1"/>
      <c r="K904" s="1"/>
      <c r="L904" s="1"/>
      <c r="M904" s="1"/>
      <c r="N904" s="1"/>
      <c r="O904" s="1"/>
      <c r="P904" s="1"/>
      <c r="Q904" s="1"/>
    </row>
    <row r="905" spans="2:17" ht="15.75" customHeight="1">
      <c r="B905" s="1"/>
      <c r="C905" s="1"/>
      <c r="D905" s="1"/>
      <c r="E905" s="1"/>
      <c r="F905" s="1"/>
      <c r="G905" s="1"/>
      <c r="H905" s="1"/>
      <c r="I905" s="1"/>
      <c r="J905" s="1"/>
      <c r="K905" s="1"/>
      <c r="L905" s="1"/>
      <c r="M905" s="1"/>
      <c r="N905" s="1"/>
      <c r="O905" s="1"/>
      <c r="P905" s="1"/>
      <c r="Q905" s="1"/>
    </row>
    <row r="906" spans="2:17" ht="15.75" customHeight="1">
      <c r="B906" s="1"/>
      <c r="C906" s="1"/>
      <c r="D906" s="1"/>
      <c r="E906" s="1"/>
      <c r="F906" s="1"/>
      <c r="G906" s="1"/>
      <c r="H906" s="1"/>
      <c r="I906" s="1"/>
      <c r="J906" s="1"/>
      <c r="K906" s="1"/>
      <c r="L906" s="1"/>
      <c r="M906" s="1"/>
      <c r="N906" s="1"/>
      <c r="O906" s="1"/>
      <c r="P906" s="1"/>
      <c r="Q906" s="1"/>
    </row>
    <row r="907" spans="2:17" ht="15.75" customHeight="1">
      <c r="B907" s="1"/>
      <c r="C907" s="1"/>
      <c r="D907" s="1"/>
      <c r="E907" s="1"/>
      <c r="F907" s="1"/>
      <c r="G907" s="1"/>
      <c r="H907" s="1"/>
      <c r="I907" s="1"/>
      <c r="J907" s="1"/>
      <c r="K907" s="1"/>
      <c r="L907" s="1"/>
      <c r="M907" s="1"/>
      <c r="N907" s="1"/>
      <c r="O907" s="1"/>
      <c r="P907" s="1"/>
      <c r="Q907" s="1"/>
    </row>
    <row r="908" spans="2:17" ht="15.75" customHeight="1">
      <c r="B908" s="1"/>
      <c r="C908" s="1"/>
      <c r="D908" s="1"/>
      <c r="E908" s="1"/>
      <c r="F908" s="1"/>
      <c r="G908" s="1"/>
      <c r="H908" s="1"/>
      <c r="I908" s="1"/>
      <c r="J908" s="1"/>
      <c r="K908" s="1"/>
      <c r="L908" s="1"/>
      <c r="M908" s="1"/>
      <c r="N908" s="1"/>
      <c r="O908" s="1"/>
      <c r="P908" s="1"/>
      <c r="Q908" s="1"/>
    </row>
    <row r="909" spans="2:17" ht="15.75" customHeight="1">
      <c r="B909" s="1"/>
      <c r="C909" s="1"/>
      <c r="D909" s="1"/>
      <c r="E909" s="1"/>
      <c r="F909" s="1"/>
      <c r="G909" s="1"/>
      <c r="H909" s="1"/>
      <c r="I909" s="1"/>
      <c r="J909" s="1"/>
      <c r="K909" s="1"/>
      <c r="L909" s="1"/>
      <c r="M909" s="1"/>
      <c r="N909" s="1"/>
      <c r="O909" s="1"/>
      <c r="P909" s="1"/>
      <c r="Q909" s="1"/>
    </row>
    <row r="910" spans="2:17" ht="15.75" customHeight="1">
      <c r="B910" s="1"/>
      <c r="C910" s="1"/>
      <c r="D910" s="1"/>
      <c r="E910" s="1"/>
      <c r="F910" s="1"/>
      <c r="G910" s="1"/>
      <c r="H910" s="1"/>
      <c r="I910" s="1"/>
      <c r="J910" s="1"/>
      <c r="K910" s="1"/>
      <c r="L910" s="1"/>
      <c r="M910" s="1"/>
      <c r="N910" s="1"/>
      <c r="O910" s="1"/>
      <c r="P910" s="1"/>
      <c r="Q910" s="1"/>
    </row>
    <row r="911" spans="2:17" ht="15.75" customHeight="1">
      <c r="B911" s="1"/>
      <c r="C911" s="1"/>
      <c r="D911" s="1"/>
      <c r="E911" s="1"/>
      <c r="F911" s="1"/>
      <c r="G911" s="1"/>
      <c r="H911" s="1"/>
      <c r="I911" s="1"/>
      <c r="J911" s="1"/>
      <c r="K911" s="1"/>
      <c r="L911" s="1"/>
      <c r="M911" s="1"/>
      <c r="N911" s="1"/>
      <c r="O911" s="1"/>
      <c r="P911" s="1"/>
      <c r="Q911" s="1"/>
    </row>
    <row r="912" spans="2:17" ht="15.75" customHeight="1">
      <c r="B912" s="1"/>
      <c r="C912" s="1"/>
      <c r="D912" s="1"/>
      <c r="E912" s="1"/>
      <c r="F912" s="1"/>
      <c r="G912" s="1"/>
      <c r="H912" s="1"/>
      <c r="I912" s="1"/>
      <c r="J912" s="1"/>
      <c r="K912" s="1"/>
      <c r="L912" s="1"/>
      <c r="M912" s="1"/>
      <c r="N912" s="1"/>
      <c r="O912" s="1"/>
      <c r="P912" s="1"/>
      <c r="Q912" s="1"/>
    </row>
    <row r="913" spans="2:17" ht="15.75" customHeight="1">
      <c r="B913" s="1"/>
      <c r="C913" s="1"/>
      <c r="D913" s="1"/>
      <c r="E913" s="1"/>
      <c r="F913" s="1"/>
      <c r="G913" s="1"/>
      <c r="H913" s="1"/>
      <c r="I913" s="1"/>
      <c r="J913" s="1"/>
      <c r="K913" s="1"/>
      <c r="L913" s="1"/>
      <c r="M913" s="1"/>
      <c r="N913" s="1"/>
      <c r="O913" s="1"/>
      <c r="P913" s="1"/>
      <c r="Q913" s="1"/>
    </row>
    <row r="914" spans="2:17" ht="15.75" customHeight="1">
      <c r="B914" s="1"/>
      <c r="C914" s="1"/>
      <c r="D914" s="1"/>
      <c r="E914" s="1"/>
      <c r="F914" s="1"/>
      <c r="G914" s="1"/>
      <c r="H914" s="1"/>
      <c r="I914" s="1"/>
      <c r="J914" s="1"/>
      <c r="K914" s="1"/>
      <c r="L914" s="1"/>
      <c r="M914" s="1"/>
      <c r="N914" s="1"/>
      <c r="O914" s="1"/>
      <c r="P914" s="1"/>
      <c r="Q914" s="1"/>
    </row>
    <row r="915" spans="2:17" ht="15.75" customHeight="1">
      <c r="B915" s="1"/>
      <c r="C915" s="1"/>
      <c r="D915" s="1"/>
      <c r="E915" s="1"/>
      <c r="F915" s="1"/>
      <c r="G915" s="1"/>
      <c r="H915" s="1"/>
      <c r="I915" s="1"/>
      <c r="J915" s="1"/>
      <c r="K915" s="1"/>
      <c r="L915" s="1"/>
      <c r="M915" s="1"/>
      <c r="N915" s="1"/>
      <c r="O915" s="1"/>
      <c r="P915" s="1"/>
      <c r="Q915" s="1"/>
    </row>
    <row r="916" spans="2:17" ht="15.75" customHeight="1">
      <c r="B916" s="1"/>
      <c r="C916" s="1"/>
      <c r="D916" s="1"/>
      <c r="E916" s="1"/>
      <c r="F916" s="1"/>
      <c r="G916" s="1"/>
      <c r="H916" s="1"/>
      <c r="I916" s="1"/>
      <c r="J916" s="1"/>
      <c r="K916" s="1"/>
      <c r="L916" s="1"/>
      <c r="M916" s="1"/>
      <c r="N916" s="1"/>
      <c r="O916" s="1"/>
      <c r="P916" s="1"/>
      <c r="Q916" s="1"/>
    </row>
    <row r="917" spans="2:17" ht="15.75" customHeight="1">
      <c r="B917" s="1"/>
      <c r="C917" s="1"/>
      <c r="D917" s="1"/>
      <c r="E917" s="1"/>
      <c r="F917" s="1"/>
      <c r="G917" s="1"/>
      <c r="H917" s="1"/>
      <c r="I917" s="1"/>
      <c r="J917" s="1"/>
      <c r="K917" s="1"/>
      <c r="L917" s="1"/>
      <c r="M917" s="1"/>
      <c r="N917" s="1"/>
      <c r="O917" s="1"/>
      <c r="P917" s="1"/>
      <c r="Q917" s="1"/>
    </row>
    <row r="918" spans="2:17" ht="15.75" customHeight="1">
      <c r="B918" s="1"/>
      <c r="C918" s="1"/>
      <c r="D918" s="1"/>
      <c r="E918" s="1"/>
      <c r="F918" s="1"/>
      <c r="G918" s="1"/>
      <c r="H918" s="1"/>
      <c r="I918" s="1"/>
      <c r="J918" s="1"/>
      <c r="K918" s="1"/>
      <c r="L918" s="1"/>
      <c r="M918" s="1"/>
      <c r="N918" s="1"/>
      <c r="O918" s="1"/>
      <c r="P918" s="1"/>
      <c r="Q918" s="1"/>
    </row>
    <row r="919" spans="2:17" ht="15.75" customHeight="1">
      <c r="B919" s="1"/>
      <c r="C919" s="1"/>
      <c r="D919" s="1"/>
      <c r="E919" s="1"/>
      <c r="F919" s="1"/>
      <c r="G919" s="1"/>
      <c r="H919" s="1"/>
      <c r="I919" s="1"/>
      <c r="J919" s="1"/>
      <c r="K919" s="1"/>
      <c r="L919" s="1"/>
      <c r="M919" s="1"/>
      <c r="N919" s="1"/>
      <c r="O919" s="1"/>
      <c r="P919" s="1"/>
      <c r="Q919" s="1"/>
    </row>
    <row r="920" spans="2:17" ht="15.75" customHeight="1">
      <c r="B920" s="1"/>
      <c r="C920" s="1"/>
      <c r="D920" s="1"/>
      <c r="E920" s="1"/>
      <c r="F920" s="1"/>
      <c r="G920" s="1"/>
      <c r="H920" s="1"/>
      <c r="I920" s="1"/>
      <c r="J920" s="1"/>
      <c r="K920" s="1"/>
      <c r="L920" s="1"/>
      <c r="M920" s="1"/>
      <c r="N920" s="1"/>
      <c r="O920" s="1"/>
      <c r="P920" s="1"/>
      <c r="Q920" s="1"/>
    </row>
    <row r="921" spans="2:17" ht="15.75" customHeight="1">
      <c r="B921" s="1"/>
      <c r="C921" s="1"/>
      <c r="D921" s="1"/>
      <c r="E921" s="1"/>
      <c r="F921" s="1"/>
      <c r="G921" s="1"/>
      <c r="H921" s="1"/>
      <c r="I921" s="1"/>
      <c r="J921" s="1"/>
      <c r="K921" s="1"/>
      <c r="L921" s="1"/>
      <c r="M921" s="1"/>
      <c r="N921" s="1"/>
      <c r="O921" s="1"/>
      <c r="P921" s="1"/>
      <c r="Q921" s="1"/>
    </row>
    <row r="922" spans="2:17" ht="15.75" customHeight="1">
      <c r="B922" s="1"/>
      <c r="C922" s="1"/>
      <c r="D922" s="1"/>
      <c r="E922" s="1"/>
      <c r="F922" s="1"/>
      <c r="G922" s="1"/>
      <c r="H922" s="1"/>
      <c r="I922" s="1"/>
      <c r="J922" s="1"/>
      <c r="K922" s="1"/>
      <c r="L922" s="1"/>
      <c r="M922" s="1"/>
      <c r="N922" s="1"/>
      <c r="O922" s="1"/>
      <c r="P922" s="1"/>
      <c r="Q922" s="1"/>
    </row>
    <row r="923" spans="2:17" ht="15.75" customHeight="1">
      <c r="B923" s="1"/>
      <c r="C923" s="1"/>
      <c r="D923" s="1"/>
      <c r="E923" s="1"/>
      <c r="F923" s="1"/>
      <c r="G923" s="1"/>
      <c r="H923" s="1"/>
      <c r="I923" s="1"/>
      <c r="J923" s="1"/>
      <c r="K923" s="1"/>
      <c r="L923" s="1"/>
      <c r="M923" s="1"/>
      <c r="N923" s="1"/>
      <c r="O923" s="1"/>
      <c r="P923" s="1"/>
      <c r="Q923" s="1"/>
    </row>
    <row r="924" spans="2:17" ht="15.75" customHeight="1">
      <c r="B924" s="1"/>
      <c r="C924" s="1"/>
      <c r="D924" s="1"/>
      <c r="E924" s="1"/>
      <c r="F924" s="1"/>
      <c r="G924" s="1"/>
      <c r="H924" s="1"/>
      <c r="I924" s="1"/>
      <c r="J924" s="1"/>
      <c r="K924" s="1"/>
      <c r="L924" s="1"/>
      <c r="M924" s="1"/>
      <c r="N924" s="1"/>
      <c r="O924" s="1"/>
      <c r="P924" s="1"/>
      <c r="Q924" s="1"/>
    </row>
    <row r="925" spans="2:17" ht="15.75" customHeight="1">
      <c r="B925" s="1"/>
      <c r="C925" s="1"/>
      <c r="D925" s="1"/>
      <c r="E925" s="1"/>
      <c r="F925" s="1"/>
      <c r="G925" s="1"/>
      <c r="H925" s="1"/>
      <c r="I925" s="1"/>
      <c r="J925" s="1"/>
      <c r="K925" s="1"/>
      <c r="L925" s="1"/>
      <c r="M925" s="1"/>
      <c r="N925" s="1"/>
      <c r="O925" s="1"/>
      <c r="P925" s="1"/>
      <c r="Q925" s="1"/>
    </row>
    <row r="926" spans="2:17" ht="15.75" customHeight="1">
      <c r="B926" s="1"/>
      <c r="C926" s="1"/>
      <c r="D926" s="1"/>
      <c r="E926" s="1"/>
      <c r="F926" s="1"/>
      <c r="G926" s="1"/>
      <c r="H926" s="1"/>
      <c r="I926" s="1"/>
      <c r="J926" s="1"/>
      <c r="K926" s="1"/>
      <c r="L926" s="1"/>
      <c r="M926" s="1"/>
      <c r="N926" s="1"/>
      <c r="O926" s="1"/>
      <c r="P926" s="1"/>
      <c r="Q926" s="1"/>
    </row>
    <row r="927" spans="2:17" ht="15.75" customHeight="1">
      <c r="B927" s="1"/>
      <c r="C927" s="1"/>
      <c r="D927" s="1"/>
      <c r="E927" s="1"/>
      <c r="F927" s="1"/>
      <c r="G927" s="1"/>
      <c r="H927" s="1"/>
      <c r="I927" s="1"/>
      <c r="J927" s="1"/>
      <c r="K927" s="1"/>
      <c r="L927" s="1"/>
      <c r="M927" s="1"/>
      <c r="N927" s="1"/>
      <c r="O927" s="1"/>
      <c r="P927" s="1"/>
      <c r="Q927" s="1"/>
    </row>
    <row r="928" spans="2:17" ht="15.75" customHeight="1">
      <c r="B928" s="1"/>
      <c r="C928" s="1"/>
      <c r="D928" s="1"/>
      <c r="E928" s="1"/>
      <c r="F928" s="1"/>
      <c r="G928" s="1"/>
      <c r="H928" s="1"/>
      <c r="I928" s="1"/>
      <c r="J928" s="1"/>
      <c r="K928" s="1"/>
      <c r="L928" s="1"/>
      <c r="M928" s="1"/>
      <c r="N928" s="1"/>
      <c r="O928" s="1"/>
      <c r="P928" s="1"/>
      <c r="Q928" s="1"/>
    </row>
    <row r="929" spans="2:17" ht="15.75" customHeight="1">
      <c r="B929" s="1"/>
      <c r="C929" s="1"/>
      <c r="D929" s="1"/>
      <c r="E929" s="1"/>
      <c r="F929" s="1"/>
      <c r="G929" s="1"/>
      <c r="H929" s="1"/>
      <c r="I929" s="1"/>
      <c r="J929" s="1"/>
      <c r="K929" s="1"/>
      <c r="L929" s="1"/>
      <c r="M929" s="1"/>
      <c r="N929" s="1"/>
      <c r="O929" s="1"/>
      <c r="P929" s="1"/>
      <c r="Q929" s="1"/>
    </row>
    <row r="930" spans="2:17" ht="15.75" customHeight="1">
      <c r="B930" s="1"/>
      <c r="C930" s="1"/>
      <c r="D930" s="1"/>
      <c r="E930" s="1"/>
      <c r="F930" s="1"/>
      <c r="G930" s="1"/>
      <c r="H930" s="1"/>
      <c r="I930" s="1"/>
      <c r="J930" s="1"/>
      <c r="K930" s="1"/>
      <c r="L930" s="1"/>
      <c r="M930" s="1"/>
      <c r="N930" s="1"/>
      <c r="O930" s="1"/>
      <c r="P930" s="1"/>
      <c r="Q930" s="1"/>
    </row>
    <row r="931" spans="2:17" ht="15.75" customHeight="1">
      <c r="B931" s="1"/>
      <c r="C931" s="1"/>
      <c r="D931" s="1"/>
      <c r="E931" s="1"/>
      <c r="F931" s="1"/>
      <c r="G931" s="1"/>
      <c r="H931" s="1"/>
      <c r="I931" s="1"/>
      <c r="J931" s="1"/>
      <c r="K931" s="1"/>
      <c r="L931" s="1"/>
      <c r="M931" s="1"/>
      <c r="N931" s="1"/>
      <c r="O931" s="1"/>
      <c r="P931" s="1"/>
      <c r="Q931" s="1"/>
    </row>
    <row r="932" spans="2:17" ht="15.75" customHeight="1">
      <c r="B932" s="1"/>
      <c r="C932" s="1"/>
      <c r="D932" s="1"/>
      <c r="E932" s="1"/>
      <c r="F932" s="1"/>
      <c r="G932" s="1"/>
      <c r="H932" s="1"/>
      <c r="I932" s="1"/>
      <c r="J932" s="1"/>
      <c r="K932" s="1"/>
      <c r="L932" s="1"/>
      <c r="M932" s="1"/>
      <c r="N932" s="1"/>
      <c r="O932" s="1"/>
      <c r="P932" s="1"/>
      <c r="Q932" s="1"/>
    </row>
    <row r="933" spans="2:17" ht="15.75" customHeight="1">
      <c r="B933" s="1"/>
      <c r="C933" s="1"/>
      <c r="D933" s="1"/>
      <c r="E933" s="1"/>
      <c r="F933" s="1"/>
      <c r="G933" s="1"/>
      <c r="H933" s="1"/>
      <c r="I933" s="1"/>
      <c r="J933" s="1"/>
      <c r="K933" s="1"/>
      <c r="L933" s="1"/>
      <c r="M933" s="1"/>
      <c r="N933" s="1"/>
      <c r="O933" s="1"/>
      <c r="P933" s="1"/>
      <c r="Q933" s="1"/>
    </row>
    <row r="934" spans="2:17" ht="15.75" customHeight="1">
      <c r="B934" s="1"/>
      <c r="C934" s="1"/>
      <c r="D934" s="1"/>
      <c r="E934" s="1"/>
      <c r="F934" s="1"/>
      <c r="G934" s="1"/>
      <c r="H934" s="1"/>
      <c r="I934" s="1"/>
      <c r="J934" s="1"/>
      <c r="K934" s="1"/>
      <c r="L934" s="1"/>
      <c r="M934" s="1"/>
      <c r="N934" s="1"/>
      <c r="O934" s="1"/>
      <c r="P934" s="1"/>
      <c r="Q934" s="1"/>
    </row>
    <row r="935" spans="2:17" ht="15.75" customHeight="1">
      <c r="B935" s="1"/>
      <c r="C935" s="1"/>
      <c r="D935" s="1"/>
      <c r="E935" s="1"/>
      <c r="F935" s="1"/>
      <c r="G935" s="1"/>
      <c r="H935" s="1"/>
      <c r="I935" s="1"/>
      <c r="J935" s="1"/>
      <c r="K935" s="1"/>
      <c r="L935" s="1"/>
      <c r="M935" s="1"/>
      <c r="N935" s="1"/>
      <c r="O935" s="1"/>
      <c r="P935" s="1"/>
      <c r="Q935" s="1"/>
    </row>
    <row r="936" spans="2:17" ht="15.75" customHeight="1">
      <c r="B936" s="1"/>
      <c r="C936" s="1"/>
      <c r="D936" s="1"/>
      <c r="E936" s="1"/>
      <c r="F936" s="1"/>
      <c r="G936" s="1"/>
      <c r="H936" s="1"/>
      <c r="I936" s="1"/>
      <c r="J936" s="1"/>
      <c r="K936" s="1"/>
      <c r="L936" s="1"/>
      <c r="M936" s="1"/>
      <c r="N936" s="1"/>
      <c r="O936" s="1"/>
      <c r="P936" s="1"/>
      <c r="Q936" s="1"/>
    </row>
    <row r="937" spans="2:17" ht="15.75" customHeight="1">
      <c r="B937" s="1"/>
      <c r="C937" s="1"/>
      <c r="D937" s="1"/>
      <c r="E937" s="1"/>
      <c r="F937" s="1"/>
      <c r="G937" s="1"/>
      <c r="H937" s="1"/>
      <c r="I937" s="1"/>
      <c r="J937" s="1"/>
      <c r="K937" s="1"/>
      <c r="L937" s="1"/>
      <c r="M937" s="1"/>
      <c r="N937" s="1"/>
      <c r="O937" s="1"/>
      <c r="P937" s="1"/>
      <c r="Q937" s="1"/>
    </row>
    <row r="938" spans="2:17" ht="15.75" customHeight="1">
      <c r="B938" s="1"/>
      <c r="C938" s="1"/>
      <c r="D938" s="1"/>
      <c r="E938" s="1"/>
      <c r="F938" s="1"/>
      <c r="G938" s="1"/>
      <c r="H938" s="1"/>
      <c r="I938" s="1"/>
      <c r="J938" s="1"/>
      <c r="K938" s="1"/>
      <c r="L938" s="1"/>
      <c r="M938" s="1"/>
      <c r="N938" s="1"/>
      <c r="O938" s="1"/>
      <c r="P938" s="1"/>
      <c r="Q938" s="1"/>
    </row>
    <row r="939" spans="2:17" ht="15.75" customHeight="1">
      <c r="B939" s="1"/>
      <c r="C939" s="1"/>
      <c r="D939" s="1"/>
      <c r="E939" s="1"/>
      <c r="F939" s="1"/>
      <c r="G939" s="1"/>
      <c r="H939" s="1"/>
      <c r="I939" s="1"/>
      <c r="J939" s="1"/>
      <c r="K939" s="1"/>
      <c r="L939" s="1"/>
      <c r="M939" s="1"/>
      <c r="N939" s="1"/>
      <c r="O939" s="1"/>
      <c r="P939" s="1"/>
      <c r="Q939" s="1"/>
    </row>
    <row r="940" spans="2:17" ht="15.75" customHeight="1">
      <c r="B940" s="1"/>
      <c r="C940" s="1"/>
      <c r="D940" s="1"/>
      <c r="E940" s="1"/>
      <c r="F940" s="1"/>
      <c r="G940" s="1"/>
      <c r="H940" s="1"/>
      <c r="I940" s="1"/>
      <c r="J940" s="1"/>
      <c r="K940" s="1"/>
      <c r="L940" s="1"/>
      <c r="M940" s="1"/>
      <c r="N940" s="1"/>
      <c r="O940" s="1"/>
      <c r="P940" s="1"/>
      <c r="Q940" s="1"/>
    </row>
    <row r="941" spans="2:17" ht="15.75" customHeight="1">
      <c r="B941" s="1"/>
      <c r="C941" s="1"/>
      <c r="D941" s="1"/>
      <c r="E941" s="1"/>
      <c r="F941" s="1"/>
      <c r="G941" s="1"/>
      <c r="H941" s="1"/>
      <c r="I941" s="1"/>
      <c r="J941" s="1"/>
      <c r="K941" s="1"/>
      <c r="L941" s="1"/>
      <c r="M941" s="1"/>
      <c r="N941" s="1"/>
      <c r="O941" s="1"/>
      <c r="P941" s="1"/>
      <c r="Q941" s="1"/>
    </row>
    <row r="942" spans="2:17" ht="15.75" customHeight="1">
      <c r="B942" s="1"/>
      <c r="C942" s="1"/>
      <c r="D942" s="1"/>
      <c r="E942" s="1"/>
      <c r="F942" s="1"/>
      <c r="G942" s="1"/>
      <c r="H942" s="1"/>
      <c r="I942" s="1"/>
      <c r="J942" s="1"/>
      <c r="K942" s="1"/>
      <c r="L942" s="1"/>
      <c r="M942" s="1"/>
      <c r="N942" s="1"/>
      <c r="O942" s="1"/>
      <c r="P942" s="1"/>
      <c r="Q942" s="1"/>
    </row>
    <row r="943" spans="2:17" ht="15.75" customHeight="1">
      <c r="B943" s="1"/>
      <c r="C943" s="1"/>
      <c r="D943" s="1"/>
      <c r="E943" s="1"/>
      <c r="F943" s="1"/>
      <c r="G943" s="1"/>
      <c r="H943" s="1"/>
      <c r="I943" s="1"/>
      <c r="J943" s="1"/>
      <c r="K943" s="1"/>
      <c r="L943" s="1"/>
      <c r="M943" s="1"/>
      <c r="N943" s="1"/>
      <c r="O943" s="1"/>
      <c r="P943" s="1"/>
      <c r="Q943" s="1"/>
    </row>
    <row r="944" spans="2:17" ht="15.75" customHeight="1">
      <c r="B944" s="1"/>
      <c r="C944" s="1"/>
      <c r="D944" s="1"/>
      <c r="E944" s="1"/>
      <c r="F944" s="1"/>
      <c r="G944" s="1"/>
      <c r="H944" s="1"/>
      <c r="I944" s="1"/>
      <c r="J944" s="1"/>
      <c r="K944" s="1"/>
      <c r="L944" s="1"/>
      <c r="M944" s="1"/>
      <c r="N944" s="1"/>
      <c r="O944" s="1"/>
      <c r="P944" s="1"/>
      <c r="Q944" s="1"/>
    </row>
    <row r="945" spans="2:17" ht="15.75" customHeight="1">
      <c r="B945" s="1"/>
      <c r="C945" s="1"/>
      <c r="D945" s="1"/>
      <c r="E945" s="1"/>
      <c r="F945" s="1"/>
      <c r="G945" s="1"/>
      <c r="H945" s="1"/>
      <c r="I945" s="1"/>
      <c r="J945" s="1"/>
      <c r="K945" s="1"/>
      <c r="L945" s="1"/>
      <c r="M945" s="1"/>
      <c r="N945" s="1"/>
      <c r="O945" s="1"/>
      <c r="P945" s="1"/>
      <c r="Q945" s="1"/>
    </row>
    <row r="946" spans="2:17" ht="15.75" customHeight="1">
      <c r="B946" s="1"/>
      <c r="C946" s="1"/>
      <c r="D946" s="1"/>
      <c r="E946" s="1"/>
      <c r="F946" s="1"/>
      <c r="G946" s="1"/>
      <c r="H946" s="1"/>
      <c r="I946" s="1"/>
      <c r="J946" s="1"/>
      <c r="K946" s="1"/>
      <c r="L946" s="1"/>
      <c r="M946" s="1"/>
      <c r="N946" s="1"/>
      <c r="O946" s="1"/>
      <c r="P946" s="1"/>
      <c r="Q946" s="1"/>
    </row>
    <row r="947" spans="2:17" ht="15.75" customHeight="1">
      <c r="B947" s="1"/>
      <c r="C947" s="1"/>
      <c r="D947" s="1"/>
      <c r="E947" s="1"/>
      <c r="F947" s="1"/>
      <c r="G947" s="1"/>
      <c r="H947" s="1"/>
      <c r="I947" s="1"/>
      <c r="J947" s="1"/>
      <c r="K947" s="1"/>
      <c r="L947" s="1"/>
      <c r="M947" s="1"/>
      <c r="N947" s="1"/>
      <c r="O947" s="1"/>
      <c r="P947" s="1"/>
      <c r="Q947" s="1"/>
    </row>
    <row r="948" spans="2:17" ht="15.75" customHeight="1">
      <c r="B948" s="1"/>
      <c r="C948" s="1"/>
      <c r="D948" s="1"/>
      <c r="E948" s="1"/>
      <c r="F948" s="1"/>
      <c r="G948" s="1"/>
      <c r="H948" s="1"/>
      <c r="I948" s="1"/>
      <c r="J948" s="1"/>
      <c r="K948" s="1"/>
      <c r="L948" s="1"/>
      <c r="M948" s="1"/>
      <c r="N948" s="1"/>
      <c r="O948" s="1"/>
      <c r="P948" s="1"/>
      <c r="Q948" s="1"/>
    </row>
    <row r="949" spans="2:17" ht="15.75" customHeight="1">
      <c r="B949" s="1"/>
      <c r="C949" s="1"/>
      <c r="D949" s="1"/>
      <c r="E949" s="1"/>
      <c r="F949" s="1"/>
      <c r="G949" s="1"/>
      <c r="H949" s="1"/>
      <c r="I949" s="1"/>
      <c r="J949" s="1"/>
      <c r="K949" s="1"/>
      <c r="L949" s="1"/>
      <c r="M949" s="1"/>
      <c r="N949" s="1"/>
      <c r="O949" s="1"/>
      <c r="P949" s="1"/>
      <c r="Q949" s="1"/>
    </row>
    <row r="950" spans="2:17" ht="15.75" customHeight="1">
      <c r="B950" s="1"/>
      <c r="C950" s="1"/>
      <c r="D950" s="1"/>
      <c r="E950" s="1"/>
      <c r="F950" s="1"/>
      <c r="G950" s="1"/>
      <c r="H950" s="1"/>
      <c r="I950" s="1"/>
      <c r="J950" s="1"/>
      <c r="K950" s="1"/>
      <c r="L950" s="1"/>
      <c r="M950" s="1"/>
      <c r="N950" s="1"/>
      <c r="O950" s="1"/>
      <c r="P950" s="1"/>
      <c r="Q950" s="1"/>
    </row>
    <row r="951" spans="2:17" ht="15.75" customHeight="1">
      <c r="B951" s="1"/>
      <c r="C951" s="1"/>
      <c r="D951" s="1"/>
      <c r="E951" s="1"/>
      <c r="F951" s="1"/>
      <c r="G951" s="1"/>
      <c r="H951" s="1"/>
      <c r="I951" s="1"/>
      <c r="J951" s="1"/>
      <c r="K951" s="1"/>
      <c r="L951" s="1"/>
      <c r="M951" s="1"/>
      <c r="N951" s="1"/>
      <c r="O951" s="1"/>
      <c r="P951" s="1"/>
      <c r="Q951" s="1"/>
    </row>
    <row r="952" spans="2:17" ht="15.75" customHeight="1">
      <c r="B952" s="1"/>
      <c r="C952" s="1"/>
      <c r="D952" s="1"/>
      <c r="E952" s="1"/>
      <c r="F952" s="1"/>
      <c r="G952" s="1"/>
      <c r="H952" s="1"/>
      <c r="I952" s="1"/>
      <c r="J952" s="1"/>
      <c r="K952" s="1"/>
      <c r="L952" s="1"/>
      <c r="M952" s="1"/>
      <c r="N952" s="1"/>
      <c r="O952" s="1"/>
      <c r="P952" s="1"/>
      <c r="Q952" s="1"/>
    </row>
    <row r="953" spans="2:17" ht="15.75" customHeight="1">
      <c r="B953" s="1"/>
      <c r="C953" s="1"/>
      <c r="D953" s="1"/>
      <c r="E953" s="1"/>
      <c r="F953" s="1"/>
      <c r="G953" s="1"/>
      <c r="H953" s="1"/>
      <c r="I953" s="1"/>
      <c r="J953" s="1"/>
      <c r="K953" s="1"/>
      <c r="L953" s="1"/>
      <c r="M953" s="1"/>
      <c r="N953" s="1"/>
      <c r="O953" s="1"/>
      <c r="P953" s="1"/>
      <c r="Q953" s="1"/>
    </row>
    <row r="954" spans="2:17" ht="15.75" customHeight="1">
      <c r="B954" s="1"/>
      <c r="C954" s="1"/>
      <c r="D954" s="1"/>
      <c r="E954" s="1"/>
      <c r="F954" s="1"/>
      <c r="G954" s="1"/>
      <c r="H954" s="1"/>
      <c r="I954" s="1"/>
      <c r="J954" s="1"/>
      <c r="K954" s="1"/>
      <c r="L954" s="1"/>
      <c r="M954" s="1"/>
      <c r="N954" s="1"/>
      <c r="O954" s="1"/>
      <c r="P954" s="1"/>
      <c r="Q954" s="1"/>
    </row>
    <row r="955" spans="2:17" ht="15.75" customHeight="1">
      <c r="B955" s="1"/>
      <c r="C955" s="1"/>
      <c r="D955" s="1"/>
      <c r="E955" s="1"/>
      <c r="F955" s="1"/>
      <c r="G955" s="1"/>
      <c r="H955" s="1"/>
      <c r="I955" s="1"/>
      <c r="J955" s="1"/>
      <c r="K955" s="1"/>
      <c r="L955" s="1"/>
      <c r="M955" s="1"/>
      <c r="N955" s="1"/>
      <c r="O955" s="1"/>
      <c r="P955" s="1"/>
      <c r="Q955" s="1"/>
    </row>
    <row r="956" spans="2:17" ht="15.75" customHeight="1">
      <c r="B956" s="1"/>
      <c r="C956" s="1"/>
      <c r="D956" s="1"/>
      <c r="E956" s="1"/>
      <c r="F956" s="1"/>
      <c r="G956" s="1"/>
      <c r="H956" s="1"/>
      <c r="I956" s="1"/>
      <c r="J956" s="1"/>
      <c r="K956" s="1"/>
      <c r="L956" s="1"/>
      <c r="M956" s="1"/>
      <c r="N956" s="1"/>
      <c r="O956" s="1"/>
      <c r="P956" s="1"/>
      <c r="Q956" s="1"/>
    </row>
    <row r="957" spans="2:17" ht="15.75" customHeight="1">
      <c r="B957" s="1"/>
      <c r="C957" s="1"/>
      <c r="D957" s="1"/>
      <c r="E957" s="1"/>
      <c r="F957" s="1"/>
      <c r="G957" s="1"/>
      <c r="H957" s="1"/>
      <c r="I957" s="1"/>
      <c r="J957" s="1"/>
      <c r="K957" s="1"/>
      <c r="L957" s="1"/>
      <c r="M957" s="1"/>
      <c r="N957" s="1"/>
      <c r="O957" s="1"/>
      <c r="P957" s="1"/>
      <c r="Q957" s="1"/>
    </row>
    <row r="958" spans="2:17" ht="15.75" customHeight="1">
      <c r="B958" s="1"/>
      <c r="C958" s="1"/>
      <c r="D958" s="1"/>
      <c r="E958" s="1"/>
      <c r="F958" s="1"/>
      <c r="G958" s="1"/>
      <c r="H958" s="1"/>
      <c r="I958" s="1"/>
      <c r="J958" s="1"/>
      <c r="K958" s="1"/>
      <c r="L958" s="1"/>
      <c r="M958" s="1"/>
      <c r="N958" s="1"/>
      <c r="O958" s="1"/>
      <c r="P958" s="1"/>
      <c r="Q958" s="1"/>
    </row>
    <row r="959" spans="2:17" ht="15.75" customHeight="1">
      <c r="B959" s="1"/>
      <c r="C959" s="1"/>
      <c r="D959" s="1"/>
      <c r="E959" s="1"/>
      <c r="F959" s="1"/>
      <c r="G959" s="1"/>
      <c r="H959" s="1"/>
      <c r="I959" s="1"/>
      <c r="J959" s="1"/>
      <c r="K959" s="1"/>
      <c r="L959" s="1"/>
      <c r="M959" s="1"/>
      <c r="N959" s="1"/>
      <c r="O959" s="1"/>
      <c r="P959" s="1"/>
      <c r="Q959" s="1"/>
    </row>
    <row r="960" spans="2:17" ht="15.75" customHeight="1">
      <c r="B960" s="1"/>
      <c r="C960" s="1"/>
      <c r="D960" s="1"/>
      <c r="E960" s="1"/>
      <c r="F960" s="1"/>
      <c r="G960" s="1"/>
      <c r="H960" s="1"/>
      <c r="I960" s="1"/>
      <c r="J960" s="1"/>
      <c r="K960" s="1"/>
      <c r="L960" s="1"/>
      <c r="M960" s="1"/>
      <c r="N960" s="1"/>
      <c r="O960" s="1"/>
      <c r="P960" s="1"/>
      <c r="Q960" s="1"/>
    </row>
    <row r="961" spans="2:17" ht="15.75" customHeight="1">
      <c r="B961" s="1"/>
      <c r="C961" s="1"/>
      <c r="D961" s="1"/>
      <c r="E961" s="1"/>
      <c r="F961" s="1"/>
      <c r="G961" s="1"/>
      <c r="H961" s="1"/>
      <c r="I961" s="1"/>
      <c r="J961" s="1"/>
      <c r="K961" s="1"/>
      <c r="L961" s="1"/>
      <c r="M961" s="1"/>
      <c r="N961" s="1"/>
      <c r="O961" s="1"/>
      <c r="P961" s="1"/>
      <c r="Q961" s="1"/>
    </row>
    <row r="962" spans="2:17" ht="15.75" customHeight="1">
      <c r="B962" s="1"/>
      <c r="C962" s="1"/>
      <c r="D962" s="1"/>
      <c r="E962" s="1"/>
      <c r="F962" s="1"/>
      <c r="G962" s="1"/>
      <c r="H962" s="1"/>
      <c r="I962" s="1"/>
      <c r="J962" s="1"/>
      <c r="K962" s="1"/>
      <c r="L962" s="1"/>
      <c r="M962" s="1"/>
      <c r="N962" s="1"/>
      <c r="O962" s="1"/>
      <c r="P962" s="1"/>
      <c r="Q962" s="1"/>
    </row>
    <row r="963" spans="2:17" ht="15.75" customHeight="1">
      <c r="B963" s="1"/>
      <c r="C963" s="1"/>
      <c r="D963" s="1"/>
      <c r="E963" s="1"/>
      <c r="F963" s="1"/>
      <c r="G963" s="1"/>
      <c r="H963" s="1"/>
      <c r="I963" s="1"/>
      <c r="J963" s="1"/>
      <c r="K963" s="1"/>
      <c r="L963" s="1"/>
      <c r="M963" s="1"/>
      <c r="N963" s="1"/>
      <c r="O963" s="1"/>
      <c r="P963" s="1"/>
      <c r="Q963" s="1"/>
    </row>
    <row r="964" spans="2:17" ht="15.75" customHeight="1">
      <c r="B964" s="1"/>
      <c r="C964" s="1"/>
      <c r="D964" s="1"/>
      <c r="E964" s="1"/>
      <c r="F964" s="1"/>
      <c r="G964" s="1"/>
      <c r="H964" s="1"/>
      <c r="I964" s="1"/>
      <c r="J964" s="1"/>
      <c r="K964" s="1"/>
      <c r="L964" s="1"/>
      <c r="M964" s="1"/>
      <c r="N964" s="1"/>
      <c r="O964" s="1"/>
      <c r="P964" s="1"/>
      <c r="Q964" s="1"/>
    </row>
    <row r="965" spans="2:17" ht="15.75" customHeight="1">
      <c r="B965" s="1"/>
      <c r="C965" s="1"/>
      <c r="D965" s="1"/>
      <c r="E965" s="1"/>
      <c r="F965" s="1"/>
      <c r="G965" s="1"/>
      <c r="H965" s="1"/>
      <c r="I965" s="1"/>
      <c r="J965" s="1"/>
      <c r="K965" s="1"/>
      <c r="L965" s="1"/>
      <c r="M965" s="1"/>
      <c r="N965" s="1"/>
      <c r="O965" s="1"/>
      <c r="P965" s="1"/>
      <c r="Q965" s="1"/>
    </row>
    <row r="966" spans="2:17" ht="15.75" customHeight="1">
      <c r="B966" s="1"/>
      <c r="C966" s="1"/>
      <c r="D966" s="1"/>
      <c r="E966" s="1"/>
      <c r="F966" s="1"/>
      <c r="G966" s="1"/>
      <c r="H966" s="1"/>
      <c r="I966" s="1"/>
      <c r="J966" s="1"/>
      <c r="K966" s="1"/>
      <c r="L966" s="1"/>
      <c r="M966" s="1"/>
      <c r="N966" s="1"/>
      <c r="O966" s="1"/>
      <c r="P966" s="1"/>
      <c r="Q966" s="1"/>
    </row>
    <row r="967" spans="2:17" ht="15.75" customHeight="1">
      <c r="B967" s="1"/>
      <c r="C967" s="1"/>
      <c r="D967" s="1"/>
      <c r="E967" s="1"/>
      <c r="F967" s="1"/>
      <c r="G967" s="1"/>
      <c r="H967" s="1"/>
      <c r="I967" s="1"/>
      <c r="J967" s="1"/>
      <c r="K967" s="1"/>
      <c r="L967" s="1"/>
      <c r="M967" s="1"/>
      <c r="N967" s="1"/>
      <c r="O967" s="1"/>
      <c r="P967" s="1"/>
      <c r="Q967" s="1"/>
    </row>
    <row r="968" spans="2:17" ht="15.75" customHeight="1">
      <c r="B968" s="1"/>
      <c r="C968" s="1"/>
      <c r="D968" s="1"/>
      <c r="E968" s="1"/>
      <c r="F968" s="1"/>
      <c r="G968" s="1"/>
      <c r="H968" s="1"/>
      <c r="I968" s="1"/>
      <c r="J968" s="1"/>
      <c r="K968" s="1"/>
      <c r="L968" s="1"/>
      <c r="M968" s="1"/>
      <c r="N968" s="1"/>
      <c r="O968" s="1"/>
      <c r="P968" s="1"/>
      <c r="Q968" s="1"/>
    </row>
    <row r="969" spans="2:17" ht="15.75" customHeight="1">
      <c r="B969" s="1"/>
      <c r="C969" s="1"/>
      <c r="D969" s="1"/>
      <c r="E969" s="1"/>
      <c r="F969" s="1"/>
      <c r="G969" s="1"/>
      <c r="H969" s="1"/>
      <c r="I969" s="1"/>
      <c r="J969" s="1"/>
      <c r="K969" s="1"/>
      <c r="L969" s="1"/>
      <c r="M969" s="1"/>
      <c r="N969" s="1"/>
      <c r="O969" s="1"/>
      <c r="P969" s="1"/>
      <c r="Q969" s="1"/>
    </row>
    <row r="970" spans="2:17" ht="15.75" customHeight="1">
      <c r="B970" s="1"/>
      <c r="C970" s="1"/>
      <c r="D970" s="1"/>
      <c r="E970" s="1"/>
      <c r="F970" s="1"/>
      <c r="G970" s="1"/>
      <c r="H970" s="1"/>
      <c r="I970" s="1"/>
      <c r="J970" s="1"/>
      <c r="K970" s="1"/>
      <c r="L970" s="1"/>
      <c r="M970" s="1"/>
      <c r="N970" s="1"/>
      <c r="O970" s="1"/>
      <c r="P970" s="1"/>
      <c r="Q970" s="1"/>
    </row>
    <row r="971" spans="2:17" ht="15.75" customHeight="1">
      <c r="B971" s="1"/>
      <c r="C971" s="1"/>
      <c r="D971" s="1"/>
      <c r="E971" s="1"/>
      <c r="F971" s="1"/>
      <c r="G971" s="1"/>
      <c r="H971" s="1"/>
      <c r="I971" s="1"/>
      <c r="J971" s="1"/>
      <c r="K971" s="1"/>
      <c r="L971" s="1"/>
      <c r="M971" s="1"/>
      <c r="N971" s="1"/>
      <c r="O971" s="1"/>
      <c r="P971" s="1"/>
      <c r="Q971" s="1"/>
    </row>
    <row r="972" spans="2:17" ht="15.75" customHeight="1">
      <c r="B972" s="1"/>
      <c r="C972" s="1"/>
      <c r="D972" s="1"/>
      <c r="E972" s="1"/>
      <c r="F972" s="1"/>
      <c r="G972" s="1"/>
      <c r="H972" s="1"/>
      <c r="I972" s="1"/>
      <c r="J972" s="1"/>
      <c r="K972" s="1"/>
      <c r="L972" s="1"/>
      <c r="M972" s="1"/>
      <c r="N972" s="1"/>
      <c r="O972" s="1"/>
      <c r="P972" s="1"/>
      <c r="Q972" s="1"/>
    </row>
    <row r="973" spans="2:17" ht="15.75" customHeight="1">
      <c r="B973" s="1"/>
      <c r="C973" s="1"/>
      <c r="D973" s="1"/>
      <c r="E973" s="1"/>
      <c r="F973" s="1"/>
      <c r="G973" s="1"/>
      <c r="H973" s="1"/>
      <c r="I973" s="1"/>
      <c r="J973" s="1"/>
      <c r="K973" s="1"/>
      <c r="L973" s="1"/>
      <c r="M973" s="1"/>
      <c r="N973" s="1"/>
      <c r="O973" s="1"/>
      <c r="P973" s="1"/>
      <c r="Q973" s="1"/>
    </row>
    <row r="974" spans="2:17" ht="15.75" customHeight="1">
      <c r="B974" s="1"/>
      <c r="C974" s="1"/>
      <c r="D974" s="1"/>
      <c r="E974" s="1"/>
      <c r="F974" s="1"/>
      <c r="G974" s="1"/>
      <c r="H974" s="1"/>
      <c r="I974" s="1"/>
      <c r="J974" s="1"/>
      <c r="K974" s="1"/>
      <c r="L974" s="1"/>
      <c r="M974" s="1"/>
      <c r="N974" s="1"/>
      <c r="O974" s="1"/>
      <c r="P974" s="1"/>
      <c r="Q974" s="1"/>
    </row>
    <row r="975" spans="2:17" ht="15.75" customHeight="1">
      <c r="B975" s="1"/>
      <c r="C975" s="1"/>
      <c r="D975" s="1"/>
      <c r="E975" s="1"/>
      <c r="F975" s="1"/>
      <c r="G975" s="1"/>
      <c r="H975" s="1"/>
      <c r="I975" s="1"/>
      <c r="J975" s="1"/>
      <c r="K975" s="1"/>
      <c r="L975" s="1"/>
      <c r="M975" s="1"/>
      <c r="N975" s="1"/>
      <c r="O975" s="1"/>
      <c r="P975" s="1"/>
      <c r="Q975" s="1"/>
    </row>
    <row r="976" spans="2:17" ht="15.75" customHeight="1">
      <c r="B976" s="1"/>
      <c r="C976" s="1"/>
      <c r="D976" s="1"/>
      <c r="E976" s="1"/>
      <c r="F976" s="1"/>
      <c r="G976" s="1"/>
      <c r="H976" s="1"/>
      <c r="I976" s="1"/>
      <c r="J976" s="1"/>
      <c r="K976" s="1"/>
      <c r="L976" s="1"/>
      <c r="M976" s="1"/>
      <c r="N976" s="1"/>
      <c r="O976" s="1"/>
      <c r="P976" s="1"/>
      <c r="Q976" s="1"/>
    </row>
    <row r="977" spans="2:17" ht="15.75" customHeight="1">
      <c r="B977" s="1"/>
      <c r="C977" s="1"/>
      <c r="D977" s="1"/>
      <c r="E977" s="1"/>
      <c r="F977" s="1"/>
      <c r="G977" s="1"/>
      <c r="H977" s="1"/>
      <c r="I977" s="1"/>
      <c r="J977" s="1"/>
      <c r="K977" s="1"/>
      <c r="L977" s="1"/>
      <c r="M977" s="1"/>
      <c r="N977" s="1"/>
      <c r="O977" s="1"/>
      <c r="P977" s="1"/>
      <c r="Q977" s="1"/>
    </row>
    <row r="978" spans="2:17" ht="15.75" customHeight="1">
      <c r="B978" s="1"/>
      <c r="C978" s="1"/>
      <c r="D978" s="1"/>
      <c r="E978" s="1"/>
      <c r="F978" s="1"/>
      <c r="G978" s="1"/>
      <c r="H978" s="1"/>
      <c r="I978" s="1"/>
      <c r="J978" s="1"/>
      <c r="K978" s="1"/>
      <c r="L978" s="1"/>
      <c r="M978" s="1"/>
      <c r="N978" s="1"/>
      <c r="O978" s="1"/>
      <c r="P978" s="1"/>
      <c r="Q978" s="1"/>
    </row>
    <row r="979" spans="2:17" ht="15.75" customHeight="1">
      <c r="B979" s="1"/>
      <c r="C979" s="1"/>
      <c r="D979" s="1"/>
      <c r="E979" s="1"/>
      <c r="F979" s="1"/>
      <c r="G979" s="1"/>
      <c r="H979" s="1"/>
      <c r="I979" s="1"/>
      <c r="J979" s="1"/>
      <c r="K979" s="1"/>
      <c r="L979" s="1"/>
      <c r="M979" s="1"/>
      <c r="N979" s="1"/>
      <c r="O979" s="1"/>
      <c r="P979" s="1"/>
      <c r="Q979" s="1"/>
    </row>
    <row r="980" spans="2:17" ht="15.75" customHeight="1">
      <c r="B980" s="1"/>
      <c r="C980" s="1"/>
      <c r="D980" s="1"/>
      <c r="E980" s="1"/>
      <c r="F980" s="1"/>
      <c r="G980" s="1"/>
      <c r="H980" s="1"/>
      <c r="I980" s="1"/>
      <c r="J980" s="1"/>
      <c r="K980" s="1"/>
      <c r="L980" s="1"/>
      <c r="M980" s="1"/>
      <c r="N980" s="1"/>
      <c r="O980" s="1"/>
      <c r="P980" s="1"/>
      <c r="Q980" s="1"/>
    </row>
    <row r="981" spans="2:17" ht="15.75" customHeight="1">
      <c r="B981" s="1"/>
      <c r="C981" s="1"/>
      <c r="D981" s="1"/>
      <c r="E981" s="1"/>
      <c r="F981" s="1"/>
      <c r="G981" s="1"/>
      <c r="H981" s="1"/>
      <c r="I981" s="1"/>
      <c r="J981" s="1"/>
      <c r="K981" s="1"/>
      <c r="L981" s="1"/>
      <c r="M981" s="1"/>
      <c r="N981" s="1"/>
      <c r="O981" s="1"/>
      <c r="P981" s="1"/>
      <c r="Q981" s="1"/>
    </row>
    <row r="982" spans="2:17" ht="15.75" customHeight="1">
      <c r="B982" s="1"/>
      <c r="C982" s="1"/>
      <c r="D982" s="1"/>
      <c r="E982" s="1"/>
      <c r="F982" s="1"/>
      <c r="G982" s="1"/>
      <c r="H982" s="1"/>
      <c r="I982" s="1"/>
      <c r="J982" s="1"/>
      <c r="K982" s="1"/>
      <c r="L982" s="1"/>
      <c r="M982" s="1"/>
      <c r="N982" s="1"/>
      <c r="O982" s="1"/>
      <c r="P982" s="1"/>
      <c r="Q982" s="1"/>
    </row>
    <row r="983" spans="2:17" ht="15.75" customHeight="1">
      <c r="B983" s="1"/>
      <c r="C983" s="1"/>
      <c r="D983" s="1"/>
      <c r="E983" s="1"/>
      <c r="F983" s="1"/>
      <c r="G983" s="1"/>
      <c r="H983" s="1"/>
      <c r="I983" s="1"/>
      <c r="J983" s="1"/>
      <c r="K983" s="1"/>
      <c r="L983" s="1"/>
      <c r="M983" s="1"/>
      <c r="N983" s="1"/>
      <c r="O983" s="1"/>
      <c r="P983" s="1"/>
      <c r="Q983" s="1"/>
    </row>
    <row r="984" spans="2:17" ht="15.75" customHeight="1">
      <c r="B984" s="1"/>
      <c r="C984" s="1"/>
      <c r="D984" s="1"/>
      <c r="E984" s="1"/>
      <c r="F984" s="1"/>
      <c r="G984" s="1"/>
      <c r="H984" s="1"/>
      <c r="I984" s="1"/>
      <c r="J984" s="1"/>
      <c r="K984" s="1"/>
      <c r="L984" s="1"/>
      <c r="M984" s="1"/>
      <c r="N984" s="1"/>
      <c r="O984" s="1"/>
      <c r="P984" s="1"/>
      <c r="Q984" s="1"/>
    </row>
    <row r="985" spans="2:17" ht="15.75" customHeight="1">
      <c r="B985" s="1"/>
      <c r="C985" s="1"/>
      <c r="D985" s="1"/>
      <c r="E985" s="1"/>
      <c r="F985" s="1"/>
      <c r="G985" s="1"/>
      <c r="H985" s="1"/>
      <c r="I985" s="1"/>
      <c r="J985" s="1"/>
      <c r="K985" s="1"/>
      <c r="L985" s="1"/>
      <c r="M985" s="1"/>
      <c r="N985" s="1"/>
      <c r="O985" s="1"/>
      <c r="P985" s="1"/>
      <c r="Q985" s="1"/>
    </row>
    <row r="986" spans="2:17" ht="15.75" customHeight="1">
      <c r="B986" s="1"/>
      <c r="C986" s="1"/>
      <c r="D986" s="1"/>
      <c r="E986" s="1"/>
      <c r="F986" s="1"/>
      <c r="G986" s="1"/>
      <c r="H986" s="1"/>
      <c r="I986" s="1"/>
      <c r="J986" s="1"/>
      <c r="K986" s="1"/>
      <c r="L986" s="1"/>
      <c r="M986" s="1"/>
      <c r="N986" s="1"/>
      <c r="O986" s="1"/>
      <c r="P986" s="1"/>
      <c r="Q986" s="1"/>
    </row>
    <row r="987" spans="2:17" ht="15.75" customHeight="1">
      <c r="B987" s="1"/>
      <c r="C987" s="1"/>
      <c r="D987" s="1"/>
      <c r="E987" s="1"/>
      <c r="F987" s="1"/>
      <c r="G987" s="1"/>
      <c r="H987" s="1"/>
      <c r="I987" s="1"/>
      <c r="J987" s="1"/>
      <c r="K987" s="1"/>
      <c r="L987" s="1"/>
      <c r="M987" s="1"/>
      <c r="N987" s="1"/>
      <c r="O987" s="1"/>
      <c r="P987" s="1"/>
      <c r="Q987" s="1"/>
    </row>
    <row r="988" spans="2:17" ht="15.75" customHeight="1">
      <c r="B988" s="1"/>
      <c r="C988" s="1"/>
      <c r="D988" s="1"/>
      <c r="E988" s="1"/>
      <c r="F988" s="1"/>
      <c r="G988" s="1"/>
      <c r="H988" s="1"/>
      <c r="I988" s="1"/>
      <c r="J988" s="1"/>
      <c r="K988" s="1"/>
      <c r="L988" s="1"/>
      <c r="M988" s="1"/>
      <c r="N988" s="1"/>
      <c r="O988" s="1"/>
      <c r="P988" s="1"/>
      <c r="Q988" s="1"/>
    </row>
    <row r="989" spans="2:17" ht="15.75" customHeight="1">
      <c r="B989" s="1"/>
      <c r="C989" s="1"/>
      <c r="D989" s="1"/>
      <c r="E989" s="1"/>
      <c r="F989" s="1"/>
      <c r="G989" s="1"/>
      <c r="H989" s="1"/>
      <c r="I989" s="1"/>
      <c r="J989" s="1"/>
      <c r="K989" s="1"/>
      <c r="L989" s="1"/>
      <c r="M989" s="1"/>
      <c r="N989" s="1"/>
      <c r="O989" s="1"/>
      <c r="P989" s="1"/>
      <c r="Q989" s="1"/>
    </row>
    <row r="990" spans="2:17" ht="15.75" customHeight="1">
      <c r="B990" s="1"/>
      <c r="C990" s="1"/>
      <c r="D990" s="1"/>
      <c r="E990" s="1"/>
      <c r="F990" s="1"/>
      <c r="G990" s="1"/>
      <c r="H990" s="1"/>
      <c r="I990" s="1"/>
      <c r="J990" s="1"/>
      <c r="K990" s="1"/>
      <c r="L990" s="1"/>
      <c r="M990" s="1"/>
      <c r="N990" s="1"/>
      <c r="O990" s="1"/>
      <c r="P990" s="1"/>
      <c r="Q990" s="1"/>
    </row>
    <row r="991" spans="2:17" ht="15.75" customHeight="1">
      <c r="B991" s="1"/>
      <c r="C991" s="1"/>
      <c r="D991" s="1"/>
      <c r="E991" s="1"/>
      <c r="F991" s="1"/>
      <c r="G991" s="1"/>
      <c r="H991" s="1"/>
      <c r="I991" s="1"/>
      <c r="J991" s="1"/>
      <c r="K991" s="1"/>
      <c r="L991" s="1"/>
      <c r="M991" s="1"/>
      <c r="N991" s="1"/>
      <c r="O991" s="1"/>
      <c r="P991" s="1"/>
      <c r="Q991" s="1"/>
    </row>
    <row r="992" spans="2:17" ht="15.75" customHeight="1">
      <c r="B992" s="1"/>
      <c r="C992" s="1"/>
      <c r="D992" s="1"/>
      <c r="E992" s="1"/>
      <c r="F992" s="1"/>
      <c r="G992" s="1"/>
      <c r="H992" s="1"/>
      <c r="I992" s="1"/>
      <c r="J992" s="1"/>
      <c r="K992" s="1"/>
      <c r="L992" s="1"/>
      <c r="M992" s="1"/>
      <c r="N992" s="1"/>
      <c r="O992" s="1"/>
      <c r="P992" s="1"/>
      <c r="Q992" s="1"/>
    </row>
    <row r="993" spans="2:17" ht="15.75" customHeight="1">
      <c r="B993" s="1"/>
      <c r="C993" s="1"/>
      <c r="D993" s="1"/>
      <c r="E993" s="1"/>
      <c r="F993" s="1"/>
      <c r="G993" s="1"/>
      <c r="H993" s="1"/>
      <c r="I993" s="1"/>
      <c r="J993" s="1"/>
      <c r="K993" s="1"/>
      <c r="L993" s="1"/>
      <c r="M993" s="1"/>
      <c r="N993" s="1"/>
      <c r="O993" s="1"/>
      <c r="P993" s="1"/>
      <c r="Q993" s="1"/>
    </row>
    <row r="994" spans="2:17" ht="15.75" customHeight="1">
      <c r="B994" s="1"/>
      <c r="C994" s="1"/>
      <c r="D994" s="1"/>
      <c r="E994" s="1"/>
      <c r="F994" s="1"/>
      <c r="G994" s="1"/>
      <c r="H994" s="1"/>
      <c r="I994" s="1"/>
      <c r="J994" s="1"/>
      <c r="K994" s="1"/>
      <c r="L994" s="1"/>
      <c r="M994" s="1"/>
      <c r="N994" s="1"/>
      <c r="O994" s="1"/>
      <c r="P994" s="1"/>
      <c r="Q994" s="1"/>
    </row>
    <row r="995" spans="2:17" ht="15.75" customHeight="1">
      <c r="B995" s="1"/>
      <c r="C995" s="1"/>
      <c r="D995" s="1"/>
      <c r="E995" s="1"/>
      <c r="F995" s="1"/>
      <c r="G995" s="1"/>
      <c r="H995" s="1"/>
      <c r="I995" s="1"/>
      <c r="J995" s="1"/>
      <c r="K995" s="1"/>
      <c r="L995" s="1"/>
      <c r="M995" s="1"/>
      <c r="N995" s="1"/>
      <c r="O995" s="1"/>
      <c r="P995" s="1"/>
      <c r="Q995" s="1"/>
    </row>
    <row r="996" spans="2:17" ht="15.75" customHeight="1">
      <c r="B996" s="1"/>
      <c r="C996" s="1"/>
      <c r="D996" s="1"/>
      <c r="E996" s="1"/>
      <c r="F996" s="1"/>
      <c r="G996" s="1"/>
      <c r="H996" s="1"/>
      <c r="I996" s="1"/>
      <c r="J996" s="1"/>
      <c r="K996" s="1"/>
      <c r="L996" s="1"/>
      <c r="M996" s="1"/>
      <c r="N996" s="1"/>
      <c r="O996" s="1"/>
      <c r="P996" s="1"/>
      <c r="Q996" s="1"/>
    </row>
    <row r="997" spans="2:17" ht="15.75" customHeight="1">
      <c r="B997" s="1"/>
      <c r="C997" s="1"/>
      <c r="D997" s="1"/>
      <c r="E997" s="1"/>
      <c r="F997" s="1"/>
      <c r="G997" s="1"/>
      <c r="H997" s="1"/>
      <c r="I997" s="1"/>
      <c r="J997" s="1"/>
      <c r="K997" s="1"/>
      <c r="L997" s="1"/>
      <c r="M997" s="1"/>
      <c r="N997" s="1"/>
      <c r="O997" s="1"/>
      <c r="P997" s="1"/>
      <c r="Q997" s="1"/>
    </row>
    <row r="998" spans="2:17" ht="15.75" customHeight="1">
      <c r="B998" s="1"/>
      <c r="C998" s="1"/>
      <c r="D998" s="1"/>
      <c r="E998" s="1"/>
      <c r="F998" s="1"/>
      <c r="G998" s="1"/>
      <c r="H998" s="1"/>
      <c r="I998" s="1"/>
      <c r="J998" s="1"/>
      <c r="K998" s="1"/>
      <c r="L998" s="1"/>
      <c r="M998" s="1"/>
      <c r="N998" s="1"/>
      <c r="O998" s="1"/>
      <c r="P998" s="1"/>
      <c r="Q998" s="1"/>
    </row>
    <row r="999" spans="2:17" ht="15.75" customHeight="1">
      <c r="B999" s="1"/>
      <c r="C999" s="1"/>
      <c r="D999" s="1"/>
      <c r="E999" s="1"/>
      <c r="F999" s="1"/>
      <c r="G999" s="1"/>
      <c r="H999" s="1"/>
      <c r="I999" s="1"/>
      <c r="J999" s="1"/>
      <c r="K999" s="1"/>
      <c r="L999" s="1"/>
      <c r="M999" s="1"/>
      <c r="N999" s="1"/>
      <c r="O999" s="1"/>
      <c r="P999" s="1"/>
      <c r="Q999" s="1"/>
    </row>
    <row r="1000" spans="2:17" ht="15.75" customHeight="1">
      <c r="B1000" s="1"/>
      <c r="C1000" s="1"/>
      <c r="D1000" s="1"/>
      <c r="E1000" s="1"/>
      <c r="F1000" s="1"/>
      <c r="G1000" s="1"/>
      <c r="H1000" s="1"/>
      <c r="I1000" s="1"/>
      <c r="J1000" s="1"/>
      <c r="K1000" s="1"/>
      <c r="L1000" s="1"/>
      <c r="M1000" s="1"/>
      <c r="N1000" s="1"/>
      <c r="O1000" s="1"/>
      <c r="P1000" s="1"/>
      <c r="Q1000" s="1"/>
    </row>
  </sheetData>
  <mergeCells count="3">
    <mergeCell ref="C2:J2"/>
    <mergeCell ref="C3:J3"/>
    <mergeCell ref="J10:K10"/>
  </mergeCells>
  <pageMargins left="0.7" right="0.7" top="0.75" bottom="0.75" header="0" footer="0"/>
  <pageSetup paperSize="3"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Z1000"/>
  <sheetViews>
    <sheetView workbookViewId="0"/>
  </sheetViews>
  <sheetFormatPr defaultColWidth="11.25" defaultRowHeight="15" customHeight="1"/>
  <cols>
    <col min="1" max="1" width="3.375" style="1" customWidth="1"/>
    <col min="2" max="2" width="17.625" customWidth="1"/>
    <col min="3" max="3" width="74.375" customWidth="1"/>
    <col min="4" max="4" width="31.875" customWidth="1"/>
    <col min="5" max="5" width="12.125" customWidth="1"/>
    <col min="6" max="6" width="9" customWidth="1"/>
    <col min="7" max="7" width="12.125" customWidth="1"/>
    <col min="8" max="10" width="9" customWidth="1"/>
    <col min="11" max="11" width="58.875" customWidth="1"/>
    <col min="12" max="18" width="9" customWidth="1"/>
    <col min="19" max="26" width="9" style="1" customWidth="1"/>
  </cols>
  <sheetData>
    <row r="1" spans="2:18">
      <c r="B1" s="1"/>
      <c r="C1" s="1"/>
      <c r="D1" s="1"/>
      <c r="E1" s="1"/>
      <c r="F1" s="1"/>
      <c r="G1" s="1"/>
      <c r="H1" s="1"/>
      <c r="I1" s="1"/>
      <c r="J1" s="1"/>
      <c r="K1" s="1"/>
      <c r="L1" s="1"/>
      <c r="M1" s="1"/>
      <c r="N1" s="1"/>
      <c r="O1" s="1"/>
      <c r="P1" s="1"/>
      <c r="Q1" s="1"/>
      <c r="R1" s="1"/>
    </row>
    <row r="2" spans="2:18" ht="33" customHeight="1">
      <c r="B2" s="7" t="s">
        <v>59</v>
      </c>
      <c r="C2" s="620" t="s">
        <v>217</v>
      </c>
      <c r="D2" s="585"/>
      <c r="E2" s="585"/>
      <c r="F2" s="585"/>
      <c r="G2" s="585"/>
      <c r="H2" s="585"/>
      <c r="I2" s="585"/>
      <c r="J2" s="586"/>
      <c r="K2" s="1"/>
      <c r="L2" s="1"/>
      <c r="M2" s="1"/>
      <c r="N2" s="1"/>
      <c r="O2" s="1"/>
      <c r="P2" s="1"/>
      <c r="Q2" s="1"/>
      <c r="R2" s="1"/>
    </row>
    <row r="3" spans="2:18" ht="33" customHeight="1">
      <c r="B3" s="21" t="s">
        <v>103</v>
      </c>
      <c r="C3" s="617" t="s">
        <v>218</v>
      </c>
      <c r="D3" s="588"/>
      <c r="E3" s="588"/>
      <c r="F3" s="588"/>
      <c r="G3" s="588"/>
      <c r="H3" s="588"/>
      <c r="I3" s="588"/>
      <c r="J3" s="589"/>
      <c r="K3" s="1"/>
      <c r="L3" s="1"/>
      <c r="M3" s="1"/>
      <c r="N3" s="1"/>
      <c r="O3" s="1"/>
      <c r="P3" s="1"/>
      <c r="Q3" s="1"/>
      <c r="R3" s="1"/>
    </row>
    <row r="4" spans="2:18">
      <c r="B4" s="25"/>
      <c r="C4" s="25"/>
      <c r="D4" s="25"/>
      <c r="E4" s="25"/>
      <c r="F4" s="25"/>
      <c r="G4" s="25"/>
      <c r="H4" s="25"/>
      <c r="I4" s="25"/>
      <c r="J4" s="25"/>
      <c r="K4" s="1"/>
      <c r="L4" s="1"/>
      <c r="M4" s="1"/>
      <c r="N4" s="1"/>
      <c r="O4" s="1"/>
      <c r="P4" s="1"/>
      <c r="Q4" s="1"/>
      <c r="R4" s="1"/>
    </row>
    <row r="5" spans="2:18">
      <c r="B5" s="29" t="s">
        <v>105</v>
      </c>
      <c r="C5" s="32" t="str">
        <f>'Read Me'!B10</f>
        <v>WestLight Energy</v>
      </c>
      <c r="D5" s="1"/>
      <c r="E5" s="34"/>
      <c r="F5" s="34"/>
      <c r="G5" s="34"/>
      <c r="H5" s="34"/>
      <c r="I5" s="34"/>
      <c r="J5" s="34"/>
      <c r="K5" s="34"/>
      <c r="L5" s="34"/>
      <c r="M5" s="34"/>
      <c r="N5" s="34"/>
      <c r="O5" s="34"/>
      <c r="P5" s="1"/>
      <c r="Q5" s="34"/>
      <c r="R5" s="34"/>
    </row>
    <row r="6" spans="2:18">
      <c r="B6" s="36" t="s">
        <v>106</v>
      </c>
      <c r="C6" s="40" t="str">
        <f>'Read Me'!B11</f>
        <v>2028-2035</v>
      </c>
      <c r="D6" s="1"/>
      <c r="E6" s="34"/>
      <c r="F6" s="34"/>
      <c r="G6" s="34"/>
      <c r="H6" s="34"/>
      <c r="I6" s="34"/>
      <c r="J6" s="34"/>
      <c r="K6" s="34"/>
      <c r="L6" s="34"/>
      <c r="M6" s="34"/>
      <c r="N6" s="34"/>
      <c r="O6" s="34"/>
      <c r="P6" s="1"/>
      <c r="Q6" s="34"/>
      <c r="R6" s="34"/>
    </row>
    <row r="7" spans="2:18">
      <c r="B7" s="37"/>
      <c r="C7" s="37"/>
      <c r="D7" s="37"/>
      <c r="E7" s="37"/>
      <c r="F7" s="34"/>
      <c r="G7" s="34"/>
      <c r="H7" s="34"/>
      <c r="I7" s="34"/>
      <c r="J7" s="34"/>
      <c r="K7" s="34"/>
      <c r="L7" s="34"/>
      <c r="M7" s="34"/>
      <c r="N7" s="34"/>
      <c r="O7" s="34"/>
      <c r="P7" s="34"/>
      <c r="Q7" s="34"/>
      <c r="R7" s="34"/>
    </row>
    <row r="8" spans="2:18">
      <c r="B8" s="42"/>
      <c r="C8" s="42"/>
      <c r="D8" s="42"/>
      <c r="E8" s="42"/>
      <c r="F8" s="42"/>
      <c r="G8" s="42"/>
      <c r="H8" s="42"/>
      <c r="I8" s="34"/>
      <c r="J8" s="34"/>
      <c r="K8" s="34"/>
      <c r="L8" s="34"/>
      <c r="M8" s="1"/>
      <c r="N8" s="1"/>
      <c r="O8" s="1"/>
      <c r="P8" s="1"/>
      <c r="Q8" s="1"/>
      <c r="R8" s="1"/>
    </row>
    <row r="9" spans="2:18">
      <c r="B9" s="101" t="s">
        <v>219</v>
      </c>
      <c r="C9" s="102" t="s">
        <v>220</v>
      </c>
      <c r="D9" s="482" t="s">
        <v>196</v>
      </c>
      <c r="E9" s="483" t="s">
        <v>221</v>
      </c>
      <c r="F9" s="102" t="s">
        <v>222</v>
      </c>
      <c r="G9" s="102" t="s">
        <v>223</v>
      </c>
      <c r="H9" s="484" t="s">
        <v>224</v>
      </c>
      <c r="I9" s="34"/>
      <c r="J9" s="34"/>
      <c r="K9" s="42"/>
      <c r="L9" s="34"/>
      <c r="M9" s="1"/>
      <c r="N9" s="1"/>
      <c r="O9" s="1"/>
      <c r="P9" s="25"/>
      <c r="Q9" s="34"/>
      <c r="R9" s="34"/>
    </row>
    <row r="10" spans="2:18">
      <c r="B10" s="120">
        <v>2028</v>
      </c>
      <c r="C10" s="121" t="s">
        <v>225</v>
      </c>
      <c r="D10" s="123">
        <f>SUMIF('4.1 Program Budget 2028-2031'!$M$16:$M$80,'3.1 Funding Category'!B10,'4.1 Program Budget 2028-2031'!$N$16:$N$80)-D18</f>
        <v>6515302.9985600002</v>
      </c>
      <c r="E10" s="124">
        <f t="shared" ref="E10:E81" si="0">F10*D10</f>
        <v>4834354.82493152</v>
      </c>
      <c r="F10" s="125">
        <v>0.74199999999999999</v>
      </c>
      <c r="G10" s="124">
        <f t="shared" ref="G10:G81" si="1">H10*D10</f>
        <v>1680948.1736284802</v>
      </c>
      <c r="H10" s="126">
        <v>0.25800000000000001</v>
      </c>
      <c r="I10" s="34"/>
      <c r="J10" s="34"/>
      <c r="K10" s="1"/>
      <c r="L10" s="1"/>
      <c r="M10" s="1"/>
      <c r="N10" s="1"/>
      <c r="O10" s="1"/>
      <c r="P10" s="1"/>
      <c r="Q10" s="1"/>
      <c r="R10" s="1"/>
    </row>
    <row r="11" spans="2:18">
      <c r="B11" s="485">
        <v>2029</v>
      </c>
      <c r="C11" s="486" t="s">
        <v>225</v>
      </c>
      <c r="D11" s="487">
        <f>SUMIF('4.1 Program Budget 2028-2031'!$M$16:$M$80,'3.1 Funding Category'!B11,'4.1 Program Budget 2028-2031'!$N$16:$N$80)-D19</f>
        <v>8733897.8374999985</v>
      </c>
      <c r="E11" s="488">
        <f t="shared" si="0"/>
        <v>6760036.9262249991</v>
      </c>
      <c r="F11" s="129">
        <v>0.77400000000000002</v>
      </c>
      <c r="G11" s="488">
        <f t="shared" si="1"/>
        <v>1973860.9112749996</v>
      </c>
      <c r="H11" s="130">
        <v>0.22600000000000001</v>
      </c>
      <c r="I11" s="34"/>
      <c r="J11" s="34"/>
      <c r="K11" s="1"/>
      <c r="L11" s="1"/>
      <c r="M11" s="1"/>
      <c r="N11" s="1"/>
      <c r="O11" s="1"/>
      <c r="P11" s="1"/>
      <c r="Q11" s="1"/>
      <c r="R11" s="1"/>
    </row>
    <row r="12" spans="2:18">
      <c r="B12" s="485">
        <v>2030</v>
      </c>
      <c r="C12" s="486" t="s">
        <v>225</v>
      </c>
      <c r="D12" s="487">
        <f>SUMIF('4.1 Program Budget 2028-2031'!$M$16:$M$80,'3.1 Funding Category'!B12,'4.1 Program Budget 2028-2031'!$N$16:$N$80)-D20</f>
        <v>9377417.2606000006</v>
      </c>
      <c r="E12" s="488">
        <f t="shared" si="0"/>
        <v>7361272.549571001</v>
      </c>
      <c r="F12" s="129">
        <v>0.78500000000000003</v>
      </c>
      <c r="G12" s="488">
        <f t="shared" si="1"/>
        <v>2016144.7110290001</v>
      </c>
      <c r="H12" s="130">
        <v>0.215</v>
      </c>
      <c r="I12" s="34"/>
      <c r="J12" s="34"/>
      <c r="K12" s="1"/>
      <c r="L12" s="1"/>
      <c r="M12" s="1"/>
      <c r="N12" s="1"/>
      <c r="O12" s="1"/>
      <c r="P12" s="1"/>
      <c r="Q12" s="1"/>
      <c r="R12" s="1"/>
    </row>
    <row r="13" spans="2:18">
      <c r="B13" s="485">
        <v>2031</v>
      </c>
      <c r="C13" s="486" t="s">
        <v>225</v>
      </c>
      <c r="D13" s="487">
        <f>SUMIF('4.1 Program Budget 2028-2031'!$M$16:$M$80,'3.1 Funding Category'!B13,'4.1 Program Budget 2028-2031'!$N$16:$N$80)-D21</f>
        <v>10341230.266799999</v>
      </c>
      <c r="E13" s="488">
        <f t="shared" si="0"/>
        <v>8076500.8383708</v>
      </c>
      <c r="F13" s="129">
        <v>0.78100000000000003</v>
      </c>
      <c r="G13" s="488">
        <f t="shared" si="1"/>
        <v>2264729.4284291998</v>
      </c>
      <c r="H13" s="130">
        <v>0.219</v>
      </c>
      <c r="I13" s="34"/>
      <c r="J13" s="34"/>
      <c r="K13" s="1"/>
      <c r="L13" s="1"/>
      <c r="M13" s="1"/>
      <c r="N13" s="1"/>
      <c r="O13" s="1"/>
      <c r="P13" s="1"/>
      <c r="Q13" s="1"/>
      <c r="R13" s="1"/>
    </row>
    <row r="14" spans="2:18">
      <c r="B14" s="485">
        <v>2032</v>
      </c>
      <c r="C14" s="486" t="s">
        <v>225</v>
      </c>
      <c r="D14" s="489">
        <f ca="1">SUMIF('4.2 Sector Seg Budget 2032-2035'!$E$13:$E$110,'3.1 Funding Category'!B14,'4.2 Sector Seg Budget 2032-2035'!$F$13:$F$100)-D22</f>
        <v>10648517.144099999</v>
      </c>
      <c r="E14" s="488">
        <f t="shared" ca="1" si="0"/>
        <v>8305843.3723979993</v>
      </c>
      <c r="F14" s="129">
        <v>0.78</v>
      </c>
      <c r="G14" s="488">
        <f t="shared" ca="1" si="1"/>
        <v>2342673.7717019999</v>
      </c>
      <c r="H14" s="130">
        <v>0.22</v>
      </c>
      <c r="I14" s="34"/>
      <c r="J14" s="34"/>
      <c r="K14" s="1"/>
      <c r="L14" s="1"/>
      <c r="M14" s="1"/>
      <c r="N14" s="1"/>
      <c r="O14" s="1"/>
      <c r="P14" s="1"/>
      <c r="Q14" s="1"/>
      <c r="R14" s="1"/>
    </row>
    <row r="15" spans="2:18">
      <c r="B15" s="485">
        <v>2033</v>
      </c>
      <c r="C15" s="486" t="s">
        <v>225</v>
      </c>
      <c r="D15" s="489">
        <f ca="1">SUMIF('4.2 Sector Seg Budget 2032-2035'!$E$13:$E$110,'3.1 Funding Category'!B15,'4.2 Sector Seg Budget 2032-2035'!$F$13:$F$100)-D23</f>
        <v>10966427.179100001</v>
      </c>
      <c r="E15" s="488">
        <f t="shared" ca="1" si="0"/>
        <v>8542846.7725189012</v>
      </c>
      <c r="F15" s="129">
        <v>0.77900000000000003</v>
      </c>
      <c r="G15" s="488">
        <f t="shared" ca="1" si="1"/>
        <v>2423580.4065811001</v>
      </c>
      <c r="H15" s="130">
        <v>0.221</v>
      </c>
      <c r="I15" s="34"/>
      <c r="J15" s="34"/>
      <c r="K15" s="1"/>
      <c r="L15" s="1"/>
      <c r="M15" s="1"/>
      <c r="N15" s="1"/>
      <c r="O15" s="1"/>
      <c r="P15" s="1"/>
      <c r="Q15" s="1"/>
      <c r="R15" s="1"/>
    </row>
    <row r="16" spans="2:18">
      <c r="B16" s="485">
        <v>2034</v>
      </c>
      <c r="C16" s="486" t="s">
        <v>225</v>
      </c>
      <c r="D16" s="489">
        <f ca="1">SUMIF('4.2 Sector Seg Budget 2032-2035'!$E$13:$E$110,'3.1 Funding Category'!B16,'4.2 Sector Seg Budget 2032-2035'!$F$13:$F$100)-D24</f>
        <v>11293824.7445</v>
      </c>
      <c r="E16" s="488">
        <f t="shared" ca="1" si="0"/>
        <v>8775301.8264764994</v>
      </c>
      <c r="F16" s="129">
        <v>0.77700000000000002</v>
      </c>
      <c r="G16" s="488">
        <f t="shared" ca="1" si="1"/>
        <v>2518522.9180235001</v>
      </c>
      <c r="H16" s="130">
        <v>0.223</v>
      </c>
      <c r="I16" s="34"/>
      <c r="J16" s="34"/>
      <c r="K16" s="1"/>
      <c r="L16" s="1"/>
      <c r="M16" s="1"/>
      <c r="N16" s="1"/>
      <c r="O16" s="1"/>
      <c r="P16" s="1"/>
      <c r="Q16" s="1"/>
      <c r="R16" s="1"/>
    </row>
    <row r="17" spans="2:18">
      <c r="B17" s="131">
        <v>2035</v>
      </c>
      <c r="C17" s="490" t="s">
        <v>225</v>
      </c>
      <c r="D17" s="489">
        <f ca="1">SUMIF('4.2 Sector Seg Budget 2032-2035'!$E$13:$E$110,'3.1 Funding Category'!B17,'4.2 Sector Seg Budget 2032-2035'!$F$13:$F$100)-D25</f>
        <v>11631999.01681</v>
      </c>
      <c r="E17" s="132">
        <f t="shared" ca="1" si="0"/>
        <v>9026431.2370445598</v>
      </c>
      <c r="F17" s="133">
        <v>0.77600000000000002</v>
      </c>
      <c r="G17" s="132">
        <f t="shared" ca="1" si="1"/>
        <v>2605567.7797654402</v>
      </c>
      <c r="H17" s="134">
        <v>0.224</v>
      </c>
      <c r="I17" s="34"/>
      <c r="J17" s="34"/>
      <c r="K17" s="1"/>
      <c r="L17" s="1"/>
      <c r="M17" s="1"/>
      <c r="N17" s="1"/>
      <c r="O17" s="1"/>
      <c r="P17" s="1"/>
      <c r="Q17" s="1"/>
      <c r="R17" s="1"/>
    </row>
    <row r="18" spans="2:18">
      <c r="B18" s="135">
        <v>2028</v>
      </c>
      <c r="C18" s="491" t="s">
        <v>226</v>
      </c>
      <c r="D18" s="136">
        <v>78447</v>
      </c>
      <c r="E18" s="137">
        <f t="shared" si="0"/>
        <v>58207.673999999999</v>
      </c>
      <c r="F18" s="125">
        <v>0.74199999999999999</v>
      </c>
      <c r="G18" s="137">
        <f t="shared" si="1"/>
        <v>20239.326000000001</v>
      </c>
      <c r="H18" s="126">
        <v>0.25800000000000001</v>
      </c>
      <c r="I18" s="34"/>
      <c r="J18" s="34"/>
      <c r="K18" s="1"/>
      <c r="L18" s="1"/>
      <c r="M18" s="1"/>
      <c r="N18" s="1"/>
      <c r="O18" s="1"/>
      <c r="P18" s="1"/>
      <c r="Q18" s="1"/>
      <c r="R18" s="1"/>
    </row>
    <row r="19" spans="2:18">
      <c r="B19" s="485">
        <v>2029</v>
      </c>
      <c r="C19" s="486" t="s">
        <v>226</v>
      </c>
      <c r="D19" s="492">
        <v>291311</v>
      </c>
      <c r="E19" s="488">
        <f t="shared" si="0"/>
        <v>225474.71400000001</v>
      </c>
      <c r="F19" s="129">
        <v>0.77400000000000002</v>
      </c>
      <c r="G19" s="488">
        <f t="shared" si="1"/>
        <v>65836.286000000007</v>
      </c>
      <c r="H19" s="130">
        <v>0.22600000000000001</v>
      </c>
      <c r="I19" s="34"/>
      <c r="J19" s="34"/>
      <c r="K19" s="1"/>
      <c r="L19" s="1"/>
      <c r="M19" s="1"/>
      <c r="N19" s="1"/>
      <c r="O19" s="1"/>
      <c r="P19" s="1"/>
      <c r="Q19" s="1"/>
      <c r="R19" s="1"/>
    </row>
    <row r="20" spans="2:18">
      <c r="B20" s="485">
        <v>2030</v>
      </c>
      <c r="C20" s="486" t="s">
        <v>226</v>
      </c>
      <c r="D20" s="492">
        <v>439980</v>
      </c>
      <c r="E20" s="488">
        <f t="shared" si="0"/>
        <v>345384.3</v>
      </c>
      <c r="F20" s="129">
        <v>0.78500000000000003</v>
      </c>
      <c r="G20" s="488">
        <f t="shared" si="1"/>
        <v>94595.7</v>
      </c>
      <c r="H20" s="130">
        <v>0.215</v>
      </c>
      <c r="I20" s="34"/>
      <c r="J20" s="34"/>
      <c r="K20" s="1"/>
      <c r="L20" s="1"/>
      <c r="M20" s="1"/>
      <c r="N20" s="1"/>
      <c r="O20" s="1"/>
      <c r="P20" s="1"/>
      <c r="Q20" s="1"/>
      <c r="R20" s="1"/>
    </row>
    <row r="21" spans="2:18" ht="15.75" customHeight="1">
      <c r="B21" s="485">
        <v>2031</v>
      </c>
      <c r="C21" s="486" t="s">
        <v>226</v>
      </c>
      <c r="D21" s="492">
        <v>524499</v>
      </c>
      <c r="E21" s="488">
        <f t="shared" si="0"/>
        <v>409633.71900000004</v>
      </c>
      <c r="F21" s="129">
        <v>0.78100000000000003</v>
      </c>
      <c r="G21" s="488">
        <f t="shared" si="1"/>
        <v>114865.281</v>
      </c>
      <c r="H21" s="130">
        <v>0.219</v>
      </c>
      <c r="I21" s="34"/>
      <c r="J21" s="34"/>
      <c r="K21" s="1"/>
      <c r="L21" s="1"/>
      <c r="M21" s="1"/>
      <c r="N21" s="1"/>
      <c r="O21" s="1"/>
      <c r="P21" s="1"/>
      <c r="Q21" s="1"/>
      <c r="R21" s="1"/>
    </row>
    <row r="22" spans="2:18" ht="15.75" customHeight="1">
      <c r="B22" s="485">
        <v>2032</v>
      </c>
      <c r="C22" s="486" t="s">
        <v>226</v>
      </c>
      <c r="D22" s="492">
        <v>543184</v>
      </c>
      <c r="E22" s="488">
        <f t="shared" si="0"/>
        <v>423683.52</v>
      </c>
      <c r="F22" s="129">
        <v>0.78</v>
      </c>
      <c r="G22" s="488">
        <f t="shared" si="1"/>
        <v>119500.48</v>
      </c>
      <c r="H22" s="130">
        <v>0.22</v>
      </c>
      <c r="I22" s="34"/>
      <c r="J22" s="34"/>
      <c r="K22" s="1"/>
      <c r="L22" s="1"/>
      <c r="M22" s="1"/>
      <c r="N22" s="1"/>
      <c r="O22" s="1"/>
      <c r="P22" s="1"/>
      <c r="Q22" s="1"/>
      <c r="R22" s="1"/>
    </row>
    <row r="23" spans="2:18" ht="15.75" customHeight="1">
      <c r="B23" s="485">
        <v>2033</v>
      </c>
      <c r="C23" s="486" t="s">
        <v>226</v>
      </c>
      <c r="D23" s="492">
        <v>561025</v>
      </c>
      <c r="E23" s="488">
        <f t="shared" si="0"/>
        <v>437038.47500000003</v>
      </c>
      <c r="F23" s="129">
        <v>0.77900000000000003</v>
      </c>
      <c r="G23" s="488">
        <f t="shared" si="1"/>
        <v>123986.52499999999</v>
      </c>
      <c r="H23" s="130">
        <v>0.221</v>
      </c>
      <c r="I23" s="34"/>
      <c r="J23" s="34"/>
      <c r="K23" s="1"/>
      <c r="L23" s="1"/>
      <c r="M23" s="1"/>
      <c r="N23" s="1"/>
      <c r="O23" s="1"/>
      <c r="P23" s="1"/>
      <c r="Q23" s="1"/>
      <c r="R23" s="1"/>
    </row>
    <row r="24" spans="2:18" ht="15.75" customHeight="1">
      <c r="B24" s="485">
        <v>2034</v>
      </c>
      <c r="C24" s="486" t="s">
        <v>226</v>
      </c>
      <c r="D24" s="492">
        <v>579451</v>
      </c>
      <c r="E24" s="488">
        <f t="shared" si="0"/>
        <v>450233.42700000003</v>
      </c>
      <c r="F24" s="129">
        <v>0.77700000000000002</v>
      </c>
      <c r="G24" s="488">
        <f t="shared" si="1"/>
        <v>129217.573</v>
      </c>
      <c r="H24" s="130">
        <v>0.223</v>
      </c>
      <c r="I24" s="34"/>
      <c r="J24" s="34"/>
      <c r="K24" s="1"/>
      <c r="L24" s="1"/>
      <c r="M24" s="1"/>
      <c r="N24" s="1"/>
      <c r="O24" s="1"/>
      <c r="P24" s="1"/>
      <c r="Q24" s="1"/>
      <c r="R24" s="1"/>
    </row>
    <row r="25" spans="2:18" ht="15.75" customHeight="1">
      <c r="B25" s="140">
        <v>2035</v>
      </c>
      <c r="C25" s="141" t="s">
        <v>226</v>
      </c>
      <c r="D25" s="492">
        <v>597475</v>
      </c>
      <c r="E25" s="142">
        <f t="shared" si="0"/>
        <v>463640.60000000003</v>
      </c>
      <c r="F25" s="133">
        <v>0.77600000000000002</v>
      </c>
      <c r="G25" s="142">
        <f t="shared" si="1"/>
        <v>133834.4</v>
      </c>
      <c r="H25" s="134">
        <v>0.224</v>
      </c>
      <c r="I25" s="34"/>
      <c r="J25" s="34"/>
      <c r="K25" s="1"/>
      <c r="L25" s="34"/>
      <c r="M25" s="1"/>
      <c r="N25" s="1"/>
      <c r="O25" s="1"/>
      <c r="P25" s="34"/>
      <c r="Q25" s="34"/>
      <c r="R25" s="34"/>
    </row>
    <row r="26" spans="2:18" ht="15.75" customHeight="1">
      <c r="B26" s="135">
        <v>2028</v>
      </c>
      <c r="C26" s="491" t="s">
        <v>227</v>
      </c>
      <c r="D26" s="143"/>
      <c r="E26" s="137">
        <f t="shared" si="0"/>
        <v>0</v>
      </c>
      <c r="F26" s="125">
        <v>0.74199999999999999</v>
      </c>
      <c r="G26" s="137">
        <f t="shared" si="1"/>
        <v>0</v>
      </c>
      <c r="H26" s="126">
        <v>0.25800000000000001</v>
      </c>
      <c r="I26" s="34"/>
      <c r="J26" s="34"/>
      <c r="K26" s="1"/>
      <c r="L26" s="34"/>
      <c r="M26" s="1"/>
      <c r="N26" s="1"/>
      <c r="O26" s="1"/>
      <c r="P26" s="578"/>
      <c r="Q26" s="34"/>
      <c r="R26" s="34"/>
    </row>
    <row r="27" spans="2:18" ht="15.75" customHeight="1">
      <c r="B27" s="485">
        <v>2029</v>
      </c>
      <c r="C27" s="144" t="s">
        <v>227</v>
      </c>
      <c r="D27" s="493"/>
      <c r="E27" s="488">
        <f t="shared" si="0"/>
        <v>0</v>
      </c>
      <c r="F27" s="129">
        <v>0.77400000000000002</v>
      </c>
      <c r="G27" s="488">
        <f t="shared" si="1"/>
        <v>0</v>
      </c>
      <c r="H27" s="130">
        <v>0.22600000000000001</v>
      </c>
      <c r="I27" s="34"/>
      <c r="J27" s="34"/>
      <c r="K27" s="1"/>
      <c r="L27" s="34"/>
      <c r="M27" s="1"/>
      <c r="N27" s="1"/>
      <c r="O27" s="1"/>
      <c r="P27" s="34"/>
      <c r="Q27" s="34"/>
      <c r="R27" s="34"/>
    </row>
    <row r="28" spans="2:18" ht="15.75" customHeight="1">
      <c r="B28" s="485">
        <v>2030</v>
      </c>
      <c r="C28" s="144" t="s">
        <v>227</v>
      </c>
      <c r="D28" s="493"/>
      <c r="E28" s="488">
        <f t="shared" si="0"/>
        <v>0</v>
      </c>
      <c r="F28" s="129">
        <v>0.78500000000000003</v>
      </c>
      <c r="G28" s="488">
        <f t="shared" si="1"/>
        <v>0</v>
      </c>
      <c r="H28" s="130">
        <v>0.215</v>
      </c>
      <c r="I28" s="34"/>
      <c r="J28" s="34"/>
      <c r="K28" s="1"/>
      <c r="L28" s="34"/>
      <c r="M28" s="1"/>
      <c r="N28" s="1"/>
      <c r="O28" s="1"/>
      <c r="P28" s="34"/>
      <c r="Q28" s="34"/>
      <c r="R28" s="34"/>
    </row>
    <row r="29" spans="2:18" ht="15.75" customHeight="1">
      <c r="B29" s="485">
        <v>2031</v>
      </c>
      <c r="C29" s="144" t="s">
        <v>227</v>
      </c>
      <c r="D29" s="493"/>
      <c r="E29" s="488">
        <f t="shared" si="0"/>
        <v>0</v>
      </c>
      <c r="F29" s="129">
        <v>0.78100000000000003</v>
      </c>
      <c r="G29" s="488">
        <f t="shared" si="1"/>
        <v>0</v>
      </c>
      <c r="H29" s="130">
        <v>0.219</v>
      </c>
      <c r="I29" s="34"/>
      <c r="J29" s="34"/>
      <c r="K29" s="1"/>
      <c r="L29" s="34"/>
      <c r="M29" s="1"/>
      <c r="N29" s="1"/>
      <c r="O29" s="1"/>
      <c r="P29" s="34"/>
      <c r="Q29" s="34"/>
      <c r="R29" s="34"/>
    </row>
    <row r="30" spans="2:18" ht="15.75" customHeight="1">
      <c r="B30" s="485">
        <v>2032</v>
      </c>
      <c r="C30" s="144" t="s">
        <v>227</v>
      </c>
      <c r="D30" s="493"/>
      <c r="E30" s="488">
        <f t="shared" si="0"/>
        <v>0</v>
      </c>
      <c r="F30" s="129">
        <v>0.78</v>
      </c>
      <c r="G30" s="488">
        <f t="shared" si="1"/>
        <v>0</v>
      </c>
      <c r="H30" s="130">
        <v>0.22</v>
      </c>
      <c r="I30" s="34"/>
      <c r="J30" s="34"/>
      <c r="K30" s="1"/>
      <c r="L30" s="34"/>
      <c r="M30" s="1"/>
      <c r="N30" s="1"/>
      <c r="O30" s="1"/>
      <c r="P30" s="34"/>
      <c r="Q30" s="34"/>
      <c r="R30" s="34"/>
    </row>
    <row r="31" spans="2:18" ht="15.75" customHeight="1">
      <c r="B31" s="485">
        <v>2033</v>
      </c>
      <c r="C31" s="144" t="s">
        <v>227</v>
      </c>
      <c r="D31" s="493"/>
      <c r="E31" s="488">
        <f t="shared" si="0"/>
        <v>0</v>
      </c>
      <c r="F31" s="129">
        <v>0.77900000000000003</v>
      </c>
      <c r="G31" s="488">
        <f t="shared" si="1"/>
        <v>0</v>
      </c>
      <c r="H31" s="130">
        <v>0.221</v>
      </c>
      <c r="I31" s="34"/>
      <c r="J31" s="34"/>
      <c r="K31" s="34"/>
      <c r="L31" s="34"/>
      <c r="M31" s="1"/>
      <c r="N31" s="1"/>
      <c r="O31" s="1"/>
      <c r="P31" s="34"/>
      <c r="Q31" s="34"/>
      <c r="R31" s="34"/>
    </row>
    <row r="32" spans="2:18" ht="15.75" customHeight="1">
      <c r="B32" s="485">
        <v>2034</v>
      </c>
      <c r="C32" s="144" t="s">
        <v>227</v>
      </c>
      <c r="D32" s="493"/>
      <c r="E32" s="488">
        <f t="shared" si="0"/>
        <v>0</v>
      </c>
      <c r="F32" s="129">
        <v>0.77700000000000002</v>
      </c>
      <c r="G32" s="488">
        <f t="shared" si="1"/>
        <v>0</v>
      </c>
      <c r="H32" s="130">
        <v>0.223</v>
      </c>
      <c r="I32" s="34"/>
      <c r="J32" s="34"/>
      <c r="K32" s="34"/>
      <c r="L32" s="34"/>
      <c r="M32" s="1"/>
      <c r="N32" s="1"/>
      <c r="O32" s="1"/>
      <c r="P32" s="34"/>
      <c r="Q32" s="34"/>
      <c r="R32" s="34"/>
    </row>
    <row r="33" spans="2:18" ht="15.75" customHeight="1">
      <c r="B33" s="145">
        <v>2035</v>
      </c>
      <c r="C33" s="141" t="s">
        <v>227</v>
      </c>
      <c r="D33" s="494"/>
      <c r="E33" s="142">
        <f t="shared" si="0"/>
        <v>0</v>
      </c>
      <c r="F33" s="133">
        <v>0.77600000000000002</v>
      </c>
      <c r="G33" s="142">
        <f t="shared" si="1"/>
        <v>0</v>
      </c>
      <c r="H33" s="134">
        <v>0.224</v>
      </c>
      <c r="I33" s="34"/>
      <c r="J33" s="34"/>
      <c r="K33" s="34"/>
      <c r="L33" s="34"/>
      <c r="M33" s="1"/>
      <c r="N33" s="1"/>
      <c r="O33" s="1"/>
      <c r="P33" s="34"/>
      <c r="Q33" s="34"/>
      <c r="R33" s="34"/>
    </row>
    <row r="34" spans="2:18" ht="15.75" customHeight="1">
      <c r="B34" s="135">
        <v>2028</v>
      </c>
      <c r="C34" s="491" t="s">
        <v>228</v>
      </c>
      <c r="D34" s="146">
        <f>SUMIFS('7 PA PY Budget'!$E$9:$E$60,'7 PA PY Budget'!$C$9:$C$60,'3.1 Funding Category'!B34,'7 PA PY Budget'!$D$9:$D$60,"Total REN")+SUMIFS('7 PA PY Budget'!$E$9:$E$60,'7 PA PY Budget'!$C$9:$C$60,'3.1 Funding Category'!B34,'7 PA PY Budget'!$D$9:$D$60,"Total CCA")</f>
        <v>0</v>
      </c>
      <c r="E34" s="137">
        <f t="shared" si="0"/>
        <v>0</v>
      </c>
      <c r="F34" s="125">
        <v>0.74199999999999999</v>
      </c>
      <c r="G34" s="137">
        <f t="shared" si="1"/>
        <v>0</v>
      </c>
      <c r="H34" s="126">
        <v>0.25800000000000001</v>
      </c>
      <c r="I34" s="34"/>
      <c r="J34" s="34"/>
      <c r="K34" s="34"/>
      <c r="L34" s="34"/>
      <c r="M34" s="1"/>
      <c r="N34" s="1"/>
      <c r="O34" s="1"/>
      <c r="P34" s="34"/>
      <c r="Q34" s="34"/>
      <c r="R34" s="34"/>
    </row>
    <row r="35" spans="2:18" ht="15.75" customHeight="1">
      <c r="B35" s="485">
        <v>2029</v>
      </c>
      <c r="C35" s="144" t="s">
        <v>228</v>
      </c>
      <c r="D35" s="495">
        <f>SUMIFS('7 PA PY Budget'!$E$9:$E$60,'7 PA PY Budget'!$C$9:$C$60,'3.1 Funding Category'!B35,'7 PA PY Budget'!$D$9:$D$60,"Total REN")+SUMIFS('7 PA PY Budget'!$E$9:$E$60,'7 PA PY Budget'!$C$9:$C$60,'3.1 Funding Category'!B35,'7 PA PY Budget'!$D$9:$D$60,"Total CCA")</f>
        <v>0</v>
      </c>
      <c r="E35" s="488">
        <f t="shared" si="0"/>
        <v>0</v>
      </c>
      <c r="F35" s="129">
        <v>0.77400000000000002</v>
      </c>
      <c r="G35" s="488">
        <f t="shared" si="1"/>
        <v>0</v>
      </c>
      <c r="H35" s="130">
        <v>0.22600000000000001</v>
      </c>
      <c r="I35" s="34"/>
      <c r="J35" s="34"/>
      <c r="K35" s="34"/>
      <c r="L35" s="34"/>
      <c r="M35" s="1"/>
      <c r="N35" s="1"/>
      <c r="O35" s="1"/>
      <c r="P35" s="34"/>
      <c r="Q35" s="34"/>
      <c r="R35" s="34"/>
    </row>
    <row r="36" spans="2:18" ht="15.75" customHeight="1">
      <c r="B36" s="485">
        <v>2030</v>
      </c>
      <c r="C36" s="144" t="s">
        <v>228</v>
      </c>
      <c r="D36" s="495">
        <f>SUMIFS('7 PA PY Budget'!$E$9:$E$60,'7 PA PY Budget'!$C$9:$C$60,'3.1 Funding Category'!B36,'7 PA PY Budget'!$D$9:$D$60,"Total REN")+SUMIFS('7 PA PY Budget'!$E$9:$E$60,'7 PA PY Budget'!$C$9:$C$60,'3.1 Funding Category'!B36,'7 PA PY Budget'!$D$9:$D$60,"Total CCA")</f>
        <v>0</v>
      </c>
      <c r="E36" s="488">
        <f t="shared" si="0"/>
        <v>0</v>
      </c>
      <c r="F36" s="129">
        <v>0.78500000000000003</v>
      </c>
      <c r="G36" s="488">
        <f t="shared" si="1"/>
        <v>0</v>
      </c>
      <c r="H36" s="130">
        <v>0.215</v>
      </c>
      <c r="I36" s="34"/>
      <c r="J36" s="34"/>
      <c r="K36" s="34"/>
      <c r="L36" s="34"/>
      <c r="M36" s="1"/>
      <c r="N36" s="1"/>
      <c r="O36" s="1"/>
      <c r="P36" s="34"/>
      <c r="Q36" s="34"/>
      <c r="R36" s="34"/>
    </row>
    <row r="37" spans="2:18" ht="15.75" customHeight="1">
      <c r="B37" s="485">
        <v>2031</v>
      </c>
      <c r="C37" s="144" t="s">
        <v>228</v>
      </c>
      <c r="D37" s="495">
        <f>SUMIFS('7 PA PY Budget'!$E$9:$E$60,'7 PA PY Budget'!$C$9:$C$60,'3.1 Funding Category'!B37,'7 PA PY Budget'!$D$9:$D$60,"Total REN")+SUMIFS('7 PA PY Budget'!$E$9:$E$60,'7 PA PY Budget'!$C$9:$C$60,'3.1 Funding Category'!B37,'7 PA PY Budget'!$D$9:$D$60,"Total CCA")</f>
        <v>0</v>
      </c>
      <c r="E37" s="488">
        <f t="shared" si="0"/>
        <v>0</v>
      </c>
      <c r="F37" s="129">
        <v>0.78100000000000003</v>
      </c>
      <c r="G37" s="488">
        <f t="shared" si="1"/>
        <v>0</v>
      </c>
      <c r="H37" s="130">
        <v>0.219</v>
      </c>
      <c r="I37" s="34"/>
      <c r="J37" s="34"/>
      <c r="K37" s="34"/>
      <c r="L37" s="34"/>
      <c r="M37" s="1"/>
      <c r="N37" s="1"/>
      <c r="O37" s="1"/>
      <c r="P37" s="34"/>
      <c r="Q37" s="34"/>
      <c r="R37" s="34"/>
    </row>
    <row r="38" spans="2:18" ht="15.75" customHeight="1">
      <c r="B38" s="485">
        <v>2032</v>
      </c>
      <c r="C38" s="144" t="s">
        <v>228</v>
      </c>
      <c r="D38" s="493"/>
      <c r="E38" s="488">
        <f t="shared" si="0"/>
        <v>0</v>
      </c>
      <c r="F38" s="129">
        <v>0.78</v>
      </c>
      <c r="G38" s="488">
        <f t="shared" si="1"/>
        <v>0</v>
      </c>
      <c r="H38" s="130">
        <v>0.22</v>
      </c>
      <c r="I38" s="34"/>
      <c r="J38" s="34"/>
      <c r="K38" s="34"/>
      <c r="L38" s="34"/>
      <c r="M38" s="1"/>
      <c r="N38" s="1"/>
      <c r="O38" s="1"/>
      <c r="P38" s="34"/>
      <c r="Q38" s="34"/>
      <c r="R38" s="34"/>
    </row>
    <row r="39" spans="2:18" ht="15.75" customHeight="1">
      <c r="B39" s="485">
        <v>2033</v>
      </c>
      <c r="C39" s="144" t="s">
        <v>228</v>
      </c>
      <c r="D39" s="493"/>
      <c r="E39" s="488">
        <f t="shared" si="0"/>
        <v>0</v>
      </c>
      <c r="F39" s="129">
        <v>0.77900000000000003</v>
      </c>
      <c r="G39" s="488">
        <f t="shared" si="1"/>
        <v>0</v>
      </c>
      <c r="H39" s="130">
        <v>0.221</v>
      </c>
      <c r="I39" s="34"/>
      <c r="J39" s="34"/>
      <c r="K39" s="34"/>
      <c r="L39" s="34"/>
      <c r="M39" s="1"/>
      <c r="N39" s="1"/>
      <c r="O39" s="1"/>
      <c r="P39" s="34"/>
      <c r="Q39" s="34"/>
      <c r="R39" s="34"/>
    </row>
    <row r="40" spans="2:18" ht="15.75" customHeight="1">
      <c r="B40" s="485">
        <v>2034</v>
      </c>
      <c r="C40" s="144" t="s">
        <v>228</v>
      </c>
      <c r="D40" s="493"/>
      <c r="E40" s="488">
        <f t="shared" si="0"/>
        <v>0</v>
      </c>
      <c r="F40" s="129">
        <v>0.77700000000000002</v>
      </c>
      <c r="G40" s="488">
        <f t="shared" si="1"/>
        <v>0</v>
      </c>
      <c r="H40" s="130">
        <v>0.223</v>
      </c>
      <c r="I40" s="34"/>
      <c r="J40" s="34"/>
      <c r="K40" s="34"/>
      <c r="L40" s="34"/>
      <c r="M40" s="1"/>
      <c r="N40" s="1"/>
      <c r="O40" s="1"/>
      <c r="P40" s="34"/>
      <c r="Q40" s="34"/>
      <c r="R40" s="34"/>
    </row>
    <row r="41" spans="2:18" ht="15.75" customHeight="1">
      <c r="B41" s="147">
        <v>2035</v>
      </c>
      <c r="C41" s="490" t="s">
        <v>228</v>
      </c>
      <c r="D41" s="493"/>
      <c r="E41" s="132">
        <f t="shared" si="0"/>
        <v>0</v>
      </c>
      <c r="F41" s="133">
        <v>0.77600000000000002</v>
      </c>
      <c r="G41" s="132">
        <f t="shared" si="1"/>
        <v>0</v>
      </c>
      <c r="H41" s="134">
        <v>0.224</v>
      </c>
      <c r="I41" s="34"/>
      <c r="J41" s="34"/>
      <c r="K41" s="34"/>
      <c r="L41" s="34"/>
      <c r="M41" s="1"/>
      <c r="N41" s="1"/>
      <c r="O41" s="1"/>
      <c r="P41" s="34"/>
      <c r="Q41" s="34"/>
      <c r="R41" s="34"/>
    </row>
    <row r="42" spans="2:18" ht="15.75" customHeight="1">
      <c r="B42" s="135">
        <v>2028</v>
      </c>
      <c r="C42" s="491" t="s">
        <v>229</v>
      </c>
      <c r="D42" s="148">
        <f t="shared" ref="D42:D49" si="2">D10+D18+D26+D34</f>
        <v>6593749.9985600002</v>
      </c>
      <c r="E42" s="137">
        <f t="shared" si="0"/>
        <v>4892562.4989315197</v>
      </c>
      <c r="F42" s="125">
        <v>0.74199999999999999</v>
      </c>
      <c r="G42" s="137">
        <f t="shared" si="1"/>
        <v>1701187.4996284801</v>
      </c>
      <c r="H42" s="126">
        <v>0.25800000000000001</v>
      </c>
      <c r="I42" s="34"/>
      <c r="J42" s="34"/>
      <c r="K42" s="34"/>
      <c r="L42" s="34"/>
      <c r="M42" s="1"/>
      <c r="N42" s="1"/>
      <c r="O42" s="1"/>
      <c r="P42" s="1"/>
      <c r="Q42" s="1"/>
      <c r="R42" s="1"/>
    </row>
    <row r="43" spans="2:18" ht="15.75" customHeight="1">
      <c r="B43" s="485">
        <v>2029</v>
      </c>
      <c r="C43" s="144" t="s">
        <v>229</v>
      </c>
      <c r="D43" s="496">
        <f t="shared" si="2"/>
        <v>9025208.8374999985</v>
      </c>
      <c r="E43" s="488">
        <f t="shared" si="0"/>
        <v>6985511.6402249988</v>
      </c>
      <c r="F43" s="129">
        <v>0.77400000000000002</v>
      </c>
      <c r="G43" s="488">
        <f t="shared" si="1"/>
        <v>2039697.1972749997</v>
      </c>
      <c r="H43" s="130">
        <v>0.22600000000000001</v>
      </c>
      <c r="I43" s="34"/>
      <c r="J43" s="34"/>
      <c r="K43" s="34"/>
      <c r="L43" s="34"/>
      <c r="M43" s="1"/>
      <c r="N43" s="1"/>
      <c r="O43" s="1"/>
      <c r="P43" s="1"/>
      <c r="Q43" s="1"/>
      <c r="R43" s="1"/>
    </row>
    <row r="44" spans="2:18" ht="15.75" customHeight="1">
      <c r="B44" s="485">
        <v>2030</v>
      </c>
      <c r="C44" s="144" t="s">
        <v>229</v>
      </c>
      <c r="D44" s="496">
        <f t="shared" si="2"/>
        <v>9817397.2606000006</v>
      </c>
      <c r="E44" s="488">
        <f t="shared" si="0"/>
        <v>7706656.8495710008</v>
      </c>
      <c r="F44" s="129">
        <v>0.78500000000000003</v>
      </c>
      <c r="G44" s="488">
        <f t="shared" si="1"/>
        <v>2110740.4110290003</v>
      </c>
      <c r="H44" s="130">
        <v>0.215</v>
      </c>
      <c r="I44" s="34"/>
      <c r="J44" s="34"/>
      <c r="K44" s="34"/>
      <c r="L44" s="34"/>
      <c r="M44" s="1"/>
      <c r="N44" s="1"/>
      <c r="O44" s="1"/>
      <c r="P44" s="1"/>
      <c r="Q44" s="1"/>
      <c r="R44" s="1"/>
    </row>
    <row r="45" spans="2:18" ht="15.75" customHeight="1">
      <c r="B45" s="485">
        <v>2031</v>
      </c>
      <c r="C45" s="144" t="s">
        <v>229</v>
      </c>
      <c r="D45" s="496">
        <f t="shared" si="2"/>
        <v>10865729.266799999</v>
      </c>
      <c r="E45" s="488">
        <f t="shared" si="0"/>
        <v>8486134.5573708005</v>
      </c>
      <c r="F45" s="129">
        <v>0.78100000000000003</v>
      </c>
      <c r="G45" s="488">
        <f t="shared" si="1"/>
        <v>2379594.7094291998</v>
      </c>
      <c r="H45" s="130">
        <v>0.219</v>
      </c>
      <c r="I45" s="34"/>
      <c r="J45" s="34"/>
      <c r="K45" s="34"/>
      <c r="L45" s="34"/>
      <c r="M45" s="1"/>
      <c r="N45" s="1"/>
      <c r="O45" s="1"/>
      <c r="P45" s="1"/>
      <c r="Q45" s="1"/>
      <c r="R45" s="1"/>
    </row>
    <row r="46" spans="2:18" ht="15.75" customHeight="1">
      <c r="B46" s="485">
        <v>2032</v>
      </c>
      <c r="C46" s="144" t="s">
        <v>229</v>
      </c>
      <c r="D46" s="497">
        <f t="shared" ca="1" si="2"/>
        <v>11191701.144099999</v>
      </c>
      <c r="E46" s="488">
        <f t="shared" ca="1" si="0"/>
        <v>8729526.8923979998</v>
      </c>
      <c r="F46" s="129">
        <v>0.78</v>
      </c>
      <c r="G46" s="488">
        <f t="shared" ca="1" si="1"/>
        <v>2462174.2517019999</v>
      </c>
      <c r="H46" s="130">
        <v>0.22</v>
      </c>
      <c r="I46" s="34"/>
      <c r="J46" s="34"/>
      <c r="K46" s="34"/>
      <c r="L46" s="34"/>
      <c r="M46" s="1"/>
      <c r="N46" s="1"/>
      <c r="O46" s="1"/>
      <c r="P46" s="1"/>
      <c r="Q46" s="1"/>
      <c r="R46" s="1"/>
    </row>
    <row r="47" spans="2:18" ht="15.75" customHeight="1">
      <c r="B47" s="485">
        <v>2033</v>
      </c>
      <c r="C47" s="144" t="s">
        <v>229</v>
      </c>
      <c r="D47" s="497">
        <f t="shared" ca="1" si="2"/>
        <v>11527452.179100001</v>
      </c>
      <c r="E47" s="488">
        <f t="shared" ca="1" si="0"/>
        <v>8979885.2475189008</v>
      </c>
      <c r="F47" s="129">
        <v>0.77900000000000003</v>
      </c>
      <c r="G47" s="488">
        <f t="shared" ca="1" si="1"/>
        <v>2547566.9315811004</v>
      </c>
      <c r="H47" s="130">
        <v>0.221</v>
      </c>
      <c r="I47" s="34"/>
      <c r="J47" s="34"/>
      <c r="K47" s="34"/>
      <c r="L47" s="34"/>
      <c r="M47" s="1"/>
      <c r="N47" s="1"/>
      <c r="O47" s="1"/>
      <c r="P47" s="1"/>
      <c r="Q47" s="1"/>
      <c r="R47" s="1"/>
    </row>
    <row r="48" spans="2:18" ht="15.75" customHeight="1">
      <c r="B48" s="485">
        <v>2034</v>
      </c>
      <c r="C48" s="144" t="s">
        <v>229</v>
      </c>
      <c r="D48" s="497">
        <f t="shared" ca="1" si="2"/>
        <v>11873275.7445</v>
      </c>
      <c r="E48" s="488">
        <f t="shared" ca="1" si="0"/>
        <v>9225535.2534765005</v>
      </c>
      <c r="F48" s="129">
        <v>0.77700000000000002</v>
      </c>
      <c r="G48" s="488">
        <f t="shared" ca="1" si="1"/>
        <v>2647740.4910235</v>
      </c>
      <c r="H48" s="130">
        <v>0.223</v>
      </c>
      <c r="I48" s="34"/>
      <c r="J48" s="34"/>
      <c r="K48" s="34"/>
      <c r="L48" s="34"/>
      <c r="M48" s="1"/>
      <c r="N48" s="1"/>
      <c r="O48" s="1"/>
      <c r="P48" s="1"/>
      <c r="Q48" s="1"/>
      <c r="R48" s="1"/>
    </row>
    <row r="49" spans="2:18" ht="15.75" customHeight="1">
      <c r="B49" s="147">
        <v>2035</v>
      </c>
      <c r="C49" s="490" t="s">
        <v>229</v>
      </c>
      <c r="D49" s="498">
        <f t="shared" ca="1" si="2"/>
        <v>12229474.01681</v>
      </c>
      <c r="E49" s="132">
        <f t="shared" ca="1" si="0"/>
        <v>9490071.8370445594</v>
      </c>
      <c r="F49" s="133">
        <v>0.77600000000000002</v>
      </c>
      <c r="G49" s="132">
        <f t="shared" ca="1" si="1"/>
        <v>2739402.1797654401</v>
      </c>
      <c r="H49" s="134">
        <v>0.224</v>
      </c>
      <c r="I49" s="34"/>
      <c r="J49" s="34"/>
      <c r="K49" s="34"/>
      <c r="L49" s="34"/>
      <c r="M49" s="1"/>
      <c r="N49" s="1"/>
      <c r="O49" s="1"/>
      <c r="P49" s="1"/>
      <c r="Q49" s="1"/>
      <c r="R49" s="1"/>
    </row>
    <row r="50" spans="2:18" ht="15.75" customHeight="1">
      <c r="B50" s="135">
        <v>2028</v>
      </c>
      <c r="C50" s="491" t="s">
        <v>230</v>
      </c>
      <c r="D50" s="149">
        <f>SUMIFS('7 PA PY Budget'!$I$9:$I$60,'7 PA PY Budget'!$C$9:$C$60,'3.1 Funding Category'!B50,'7 PA PY Budget'!$D$9:$D$60,"Total (IOU+REN+CCA)")</f>
        <v>0</v>
      </c>
      <c r="E50" s="137">
        <f t="shared" si="0"/>
        <v>0</v>
      </c>
      <c r="F50" s="125">
        <v>0.74199999999999999</v>
      </c>
      <c r="G50" s="137">
        <f t="shared" si="1"/>
        <v>0</v>
      </c>
      <c r="H50" s="126">
        <v>0.25800000000000001</v>
      </c>
      <c r="I50" s="34"/>
      <c r="J50" s="34"/>
      <c r="K50" s="34"/>
      <c r="L50" s="34"/>
      <c r="M50" s="1"/>
      <c r="N50" s="1"/>
      <c r="O50" s="1"/>
      <c r="P50" s="1"/>
      <c r="Q50" s="1"/>
      <c r="R50" s="1"/>
    </row>
    <row r="51" spans="2:18" ht="15.75" customHeight="1">
      <c r="B51" s="485">
        <v>2029</v>
      </c>
      <c r="C51" s="144" t="s">
        <v>230</v>
      </c>
      <c r="D51" s="499">
        <f>SUMIFS('7 PA PY Budget'!$I$9:$I$60,'7 PA PY Budget'!$C$9:$C$60,'3.1 Funding Category'!B51,'7 PA PY Budget'!$D$9:$D$60,"Total (IOU+REN+CCA)")</f>
        <v>0</v>
      </c>
      <c r="E51" s="488">
        <f t="shared" si="0"/>
        <v>0</v>
      </c>
      <c r="F51" s="129">
        <v>0.77400000000000002</v>
      </c>
      <c r="G51" s="488">
        <f t="shared" si="1"/>
        <v>0</v>
      </c>
      <c r="H51" s="130">
        <v>0.22600000000000001</v>
      </c>
      <c r="I51" s="34"/>
      <c r="J51" s="34"/>
      <c r="K51" s="34"/>
      <c r="L51" s="34"/>
      <c r="M51" s="1"/>
      <c r="N51" s="1"/>
      <c r="O51" s="1"/>
      <c r="P51" s="1"/>
      <c r="Q51" s="1"/>
      <c r="R51" s="1"/>
    </row>
    <row r="52" spans="2:18" ht="15.75" customHeight="1">
      <c r="B52" s="485">
        <v>2030</v>
      </c>
      <c r="C52" s="144" t="s">
        <v>230</v>
      </c>
      <c r="D52" s="499">
        <f>SUMIFS('7 PA PY Budget'!$I$9:$I$60,'7 PA PY Budget'!$C$9:$C$60,'3.1 Funding Category'!B52,'7 PA PY Budget'!$D$9:$D$60,"Total (IOU+REN+CCA)")</f>
        <v>0</v>
      </c>
      <c r="E52" s="488">
        <f t="shared" si="0"/>
        <v>0</v>
      </c>
      <c r="F52" s="129">
        <v>0.78500000000000003</v>
      </c>
      <c r="G52" s="488">
        <f t="shared" si="1"/>
        <v>0</v>
      </c>
      <c r="H52" s="130">
        <v>0.215</v>
      </c>
      <c r="I52" s="34"/>
      <c r="J52" s="34"/>
      <c r="K52" s="34"/>
      <c r="L52" s="34"/>
      <c r="M52" s="1"/>
      <c r="N52" s="1"/>
      <c r="O52" s="1"/>
      <c r="P52" s="1"/>
      <c r="Q52" s="1"/>
      <c r="R52" s="1"/>
    </row>
    <row r="53" spans="2:18" ht="15.75" customHeight="1">
      <c r="B53" s="485">
        <v>2031</v>
      </c>
      <c r="C53" s="144" t="s">
        <v>230</v>
      </c>
      <c r="D53" s="499">
        <f>SUMIFS('7 PA PY Budget'!$I$9:$I$60,'7 PA PY Budget'!$C$9:$C$60,'3.1 Funding Category'!B53,'7 PA PY Budget'!$D$9:$D$60,"Total (IOU+REN+CCA)")</f>
        <v>0</v>
      </c>
      <c r="E53" s="488">
        <f t="shared" si="0"/>
        <v>0</v>
      </c>
      <c r="F53" s="129">
        <v>0.78100000000000003</v>
      </c>
      <c r="G53" s="488">
        <f t="shared" si="1"/>
        <v>0</v>
      </c>
      <c r="H53" s="130">
        <v>0.219</v>
      </c>
      <c r="I53" s="34"/>
      <c r="J53" s="34"/>
      <c r="K53" s="34"/>
      <c r="L53" s="34"/>
      <c r="M53" s="1"/>
      <c r="N53" s="1"/>
      <c r="O53" s="1"/>
      <c r="P53" s="1"/>
      <c r="Q53" s="1"/>
      <c r="R53" s="1"/>
    </row>
    <row r="54" spans="2:18" ht="15.75" customHeight="1">
      <c r="B54" s="485">
        <v>2032</v>
      </c>
      <c r="C54" s="144" t="s">
        <v>230</v>
      </c>
      <c r="D54" s="499">
        <f>SUMIFS('7 PA PY Budget'!$I$9:$I$60,'7 PA PY Budget'!$C$9:$C$60,'3.1 Funding Category'!B54,'7 PA PY Budget'!$D$9:$D$60,"Total (IOU+REN+CCA)")</f>
        <v>0</v>
      </c>
      <c r="E54" s="488">
        <f t="shared" si="0"/>
        <v>0</v>
      </c>
      <c r="F54" s="129">
        <v>0.78</v>
      </c>
      <c r="G54" s="488">
        <f t="shared" si="1"/>
        <v>0</v>
      </c>
      <c r="H54" s="130">
        <v>0.22</v>
      </c>
      <c r="I54" s="34"/>
      <c r="J54" s="34"/>
      <c r="K54" s="34"/>
      <c r="L54" s="34"/>
      <c r="M54" s="1"/>
      <c r="N54" s="1"/>
      <c r="O54" s="1"/>
      <c r="P54" s="1"/>
      <c r="Q54" s="1"/>
      <c r="R54" s="1"/>
    </row>
    <row r="55" spans="2:18" ht="15.75" customHeight="1">
      <c r="B55" s="485">
        <v>2033</v>
      </c>
      <c r="C55" s="144" t="s">
        <v>230</v>
      </c>
      <c r="D55" s="499">
        <f>SUMIFS('7 PA PY Budget'!$I$9:$I$60,'7 PA PY Budget'!$C$9:$C$60,'3.1 Funding Category'!B55,'7 PA PY Budget'!$D$9:$D$60,"Total (IOU+REN+CCA)")</f>
        <v>0</v>
      </c>
      <c r="E55" s="488">
        <f t="shared" si="0"/>
        <v>0</v>
      </c>
      <c r="F55" s="129">
        <v>0.77900000000000003</v>
      </c>
      <c r="G55" s="488">
        <f t="shared" si="1"/>
        <v>0</v>
      </c>
      <c r="H55" s="130">
        <v>0.221</v>
      </c>
      <c r="I55" s="34"/>
      <c r="J55" s="34"/>
      <c r="K55" s="34"/>
      <c r="L55" s="34"/>
      <c r="M55" s="1"/>
      <c r="N55" s="1"/>
      <c r="O55" s="1"/>
      <c r="P55" s="1"/>
      <c r="Q55" s="1"/>
      <c r="R55" s="1"/>
    </row>
    <row r="56" spans="2:18" ht="15.75" customHeight="1">
      <c r="B56" s="485">
        <v>2034</v>
      </c>
      <c r="C56" s="144" t="s">
        <v>230</v>
      </c>
      <c r="D56" s="499">
        <f>SUMIFS('7 PA PY Budget'!$I$9:$I$60,'7 PA PY Budget'!$C$9:$C$60,'3.1 Funding Category'!B56,'7 PA PY Budget'!$D$9:$D$60,"Total (IOU+REN+CCA)")</f>
        <v>0</v>
      </c>
      <c r="E56" s="488">
        <f t="shared" si="0"/>
        <v>0</v>
      </c>
      <c r="F56" s="129">
        <v>0.77700000000000002</v>
      </c>
      <c r="G56" s="488">
        <f t="shared" si="1"/>
        <v>0</v>
      </c>
      <c r="H56" s="130">
        <v>0.223</v>
      </c>
      <c r="I56" s="34"/>
      <c r="J56" s="34"/>
      <c r="K56" s="34"/>
      <c r="L56" s="34"/>
      <c r="M56" s="1"/>
      <c r="N56" s="1"/>
      <c r="O56" s="1"/>
      <c r="P56" s="1"/>
      <c r="Q56" s="1"/>
      <c r="R56" s="1"/>
    </row>
    <row r="57" spans="2:18" ht="15.75" customHeight="1">
      <c r="B57" s="147">
        <v>2035</v>
      </c>
      <c r="C57" s="490" t="s">
        <v>230</v>
      </c>
      <c r="D57" s="150">
        <f>SUMIFS('7 PA PY Budget'!$I$9:$I$60,'7 PA PY Budget'!$C$9:$C$60,'3.1 Funding Category'!B57,'7 PA PY Budget'!$D$9:$D$60,"Total (IOU+REN+CCA)")</f>
        <v>0</v>
      </c>
      <c r="E57" s="132">
        <f t="shared" si="0"/>
        <v>0</v>
      </c>
      <c r="F57" s="133">
        <v>0.77600000000000002</v>
      </c>
      <c r="G57" s="132">
        <f t="shared" si="1"/>
        <v>0</v>
      </c>
      <c r="H57" s="134">
        <v>0.224</v>
      </c>
      <c r="I57" s="34"/>
      <c r="J57" s="34"/>
      <c r="K57" s="34"/>
      <c r="L57" s="34"/>
      <c r="M57" s="1"/>
      <c r="N57" s="1"/>
      <c r="O57" s="1"/>
      <c r="P57" s="1"/>
      <c r="Q57" s="1"/>
      <c r="R57" s="1"/>
    </row>
    <row r="58" spans="2:18" ht="15.75" customHeight="1">
      <c r="B58" s="135">
        <v>2028</v>
      </c>
      <c r="C58" s="491" t="s">
        <v>231</v>
      </c>
      <c r="D58" s="136">
        <v>72531</v>
      </c>
      <c r="E58" s="137">
        <f t="shared" si="0"/>
        <v>53818.002</v>
      </c>
      <c r="F58" s="125">
        <v>0.74199999999999999</v>
      </c>
      <c r="G58" s="137">
        <f t="shared" si="1"/>
        <v>18712.998</v>
      </c>
      <c r="H58" s="126">
        <v>0.25800000000000001</v>
      </c>
      <c r="I58" s="34"/>
      <c r="J58" s="34"/>
      <c r="K58" s="34"/>
      <c r="L58" s="34"/>
      <c r="M58" s="1"/>
      <c r="N58" s="1"/>
      <c r="O58" s="1"/>
      <c r="P58" s="1"/>
      <c r="Q58" s="1"/>
      <c r="R58" s="1"/>
    </row>
    <row r="59" spans="2:18" ht="15.75" customHeight="1">
      <c r="B59" s="485">
        <v>2029</v>
      </c>
      <c r="C59" s="144" t="s">
        <v>231</v>
      </c>
      <c r="D59" s="492">
        <v>99277</v>
      </c>
      <c r="E59" s="488">
        <f t="shared" si="0"/>
        <v>76840.398000000001</v>
      </c>
      <c r="F59" s="129">
        <v>0.77400000000000002</v>
      </c>
      <c r="G59" s="488">
        <f t="shared" si="1"/>
        <v>22436.601999999999</v>
      </c>
      <c r="H59" s="130">
        <v>0.22600000000000001</v>
      </c>
      <c r="I59" s="34"/>
      <c r="J59" s="34"/>
      <c r="K59" s="34"/>
      <c r="L59" s="34"/>
      <c r="M59" s="1"/>
      <c r="N59" s="1"/>
      <c r="O59" s="1"/>
      <c r="P59" s="1"/>
      <c r="Q59" s="1"/>
      <c r="R59" s="1"/>
    </row>
    <row r="60" spans="2:18" ht="15.75" customHeight="1">
      <c r="B60" s="485">
        <v>2030</v>
      </c>
      <c r="C60" s="144" t="s">
        <v>231</v>
      </c>
      <c r="D60" s="492">
        <v>107991</v>
      </c>
      <c r="E60" s="488">
        <f t="shared" si="0"/>
        <v>84772.934999999998</v>
      </c>
      <c r="F60" s="129">
        <v>0.78500000000000003</v>
      </c>
      <c r="G60" s="488">
        <f t="shared" si="1"/>
        <v>23218.064999999999</v>
      </c>
      <c r="H60" s="130">
        <v>0.215</v>
      </c>
      <c r="I60" s="34"/>
      <c r="J60" s="34"/>
      <c r="K60" s="34"/>
      <c r="L60" s="34"/>
      <c r="M60" s="1"/>
      <c r="N60" s="1"/>
      <c r="O60" s="1"/>
      <c r="P60" s="1"/>
      <c r="Q60" s="1"/>
      <c r="R60" s="1"/>
    </row>
    <row r="61" spans="2:18" ht="15.75" customHeight="1">
      <c r="B61" s="485">
        <v>2031</v>
      </c>
      <c r="C61" s="144" t="s">
        <v>231</v>
      </c>
      <c r="D61" s="492">
        <v>119523</v>
      </c>
      <c r="E61" s="488">
        <f t="shared" si="0"/>
        <v>93347.463000000003</v>
      </c>
      <c r="F61" s="129">
        <v>0.78100000000000003</v>
      </c>
      <c r="G61" s="488">
        <f t="shared" si="1"/>
        <v>26175.537</v>
      </c>
      <c r="H61" s="130">
        <v>0.219</v>
      </c>
      <c r="I61" s="34"/>
      <c r="J61" s="34"/>
      <c r="K61" s="34"/>
      <c r="L61" s="34"/>
      <c r="M61" s="1"/>
      <c r="N61" s="1"/>
      <c r="O61" s="1"/>
      <c r="P61" s="1"/>
      <c r="Q61" s="1"/>
      <c r="R61" s="1"/>
    </row>
    <row r="62" spans="2:18" ht="15.75" customHeight="1">
      <c r="B62" s="485">
        <v>2032</v>
      </c>
      <c r="C62" s="144" t="s">
        <v>231</v>
      </c>
      <c r="D62" s="492">
        <v>123109</v>
      </c>
      <c r="E62" s="488">
        <f t="shared" si="0"/>
        <v>96025.02</v>
      </c>
      <c r="F62" s="129">
        <v>0.78</v>
      </c>
      <c r="G62" s="488">
        <f t="shared" si="1"/>
        <v>27083.98</v>
      </c>
      <c r="H62" s="130">
        <v>0.22</v>
      </c>
      <c r="I62" s="34"/>
      <c r="J62" s="34"/>
      <c r="K62" s="34"/>
      <c r="L62" s="34"/>
      <c r="M62" s="1"/>
      <c r="N62" s="1"/>
      <c r="O62" s="1"/>
      <c r="P62" s="1"/>
      <c r="Q62" s="1"/>
      <c r="R62" s="1"/>
    </row>
    <row r="63" spans="2:18" ht="15.75" customHeight="1">
      <c r="B63" s="485">
        <v>2033</v>
      </c>
      <c r="C63" s="144" t="s">
        <v>231</v>
      </c>
      <c r="D63" s="492">
        <v>126802</v>
      </c>
      <c r="E63" s="488">
        <f t="shared" si="0"/>
        <v>98778.758000000002</v>
      </c>
      <c r="F63" s="129">
        <v>0.77900000000000003</v>
      </c>
      <c r="G63" s="488">
        <f t="shared" si="1"/>
        <v>28023.242000000002</v>
      </c>
      <c r="H63" s="130">
        <v>0.221</v>
      </c>
      <c r="I63" s="34"/>
      <c r="J63" s="34"/>
      <c r="K63" s="34"/>
      <c r="L63" s="34"/>
      <c r="M63" s="1"/>
      <c r="N63" s="1"/>
      <c r="O63" s="1"/>
      <c r="P63" s="1"/>
      <c r="Q63" s="1"/>
      <c r="R63" s="1"/>
    </row>
    <row r="64" spans="2:18" ht="15.75" customHeight="1">
      <c r="B64" s="485">
        <v>2034</v>
      </c>
      <c r="C64" s="144" t="s">
        <v>231</v>
      </c>
      <c r="D64" s="492">
        <v>130606</v>
      </c>
      <c r="E64" s="488">
        <f t="shared" si="0"/>
        <v>101480.86200000001</v>
      </c>
      <c r="F64" s="129">
        <v>0.77700000000000002</v>
      </c>
      <c r="G64" s="488">
        <f t="shared" si="1"/>
        <v>29125.137999999999</v>
      </c>
      <c r="H64" s="130">
        <v>0.223</v>
      </c>
      <c r="I64" s="34"/>
      <c r="J64" s="34"/>
      <c r="K64" s="34"/>
      <c r="L64" s="34"/>
      <c r="M64" s="1"/>
      <c r="N64" s="1"/>
      <c r="O64" s="1"/>
      <c r="P64" s="1"/>
      <c r="Q64" s="1"/>
      <c r="R64" s="1"/>
    </row>
    <row r="65" spans="2:18" ht="15.75" customHeight="1">
      <c r="B65" s="147">
        <v>2035</v>
      </c>
      <c r="C65" s="151" t="s">
        <v>231</v>
      </c>
      <c r="D65" s="492">
        <v>134524</v>
      </c>
      <c r="E65" s="132">
        <f t="shared" si="0"/>
        <v>104390.624</v>
      </c>
      <c r="F65" s="133">
        <v>0.77600000000000002</v>
      </c>
      <c r="G65" s="132">
        <f t="shared" si="1"/>
        <v>30133.376</v>
      </c>
      <c r="H65" s="134">
        <v>0.224</v>
      </c>
      <c r="I65" s="34"/>
      <c r="J65" s="34"/>
      <c r="K65" s="34"/>
      <c r="L65" s="34"/>
      <c r="M65" s="1"/>
      <c r="N65" s="1"/>
      <c r="O65" s="1"/>
      <c r="P65" s="1"/>
      <c r="Q65" s="1"/>
      <c r="R65" s="1"/>
    </row>
    <row r="66" spans="2:18" ht="15.75" customHeight="1">
      <c r="B66" s="135">
        <v>2028</v>
      </c>
      <c r="C66" s="491" t="s">
        <v>232</v>
      </c>
      <c r="D66" s="136">
        <v>191219</v>
      </c>
      <c r="E66" s="137">
        <f t="shared" si="0"/>
        <v>141884.49799999999</v>
      </c>
      <c r="F66" s="125">
        <v>0.74199999999999999</v>
      </c>
      <c r="G66" s="137">
        <f t="shared" si="1"/>
        <v>49334.502</v>
      </c>
      <c r="H66" s="126">
        <v>0.25800000000000001</v>
      </c>
      <c r="I66" s="34"/>
      <c r="J66" s="34"/>
      <c r="K66" s="34"/>
      <c r="L66" s="34"/>
      <c r="M66" s="1"/>
      <c r="N66" s="1"/>
      <c r="O66" s="1"/>
      <c r="P66" s="1"/>
      <c r="Q66" s="1"/>
      <c r="R66" s="1"/>
    </row>
    <row r="67" spans="2:18" ht="15.75" customHeight="1">
      <c r="B67" s="485">
        <v>2029</v>
      </c>
      <c r="C67" s="144" t="s">
        <v>232</v>
      </c>
      <c r="D67" s="492">
        <v>261731</v>
      </c>
      <c r="E67" s="488">
        <f t="shared" si="0"/>
        <v>202579.79399999999</v>
      </c>
      <c r="F67" s="129">
        <v>0.77400000000000002</v>
      </c>
      <c r="G67" s="488">
        <f t="shared" si="1"/>
        <v>59151.205999999998</v>
      </c>
      <c r="H67" s="130">
        <v>0.22600000000000001</v>
      </c>
      <c r="I67" s="34"/>
      <c r="J67" s="34"/>
      <c r="K67" s="34"/>
      <c r="L67" s="34"/>
      <c r="M67" s="1"/>
      <c r="N67" s="1"/>
      <c r="O67" s="1"/>
      <c r="P67" s="1"/>
      <c r="Q67" s="1"/>
      <c r="R67" s="1"/>
    </row>
    <row r="68" spans="2:18" ht="15.75" customHeight="1">
      <c r="B68" s="485">
        <v>2030</v>
      </c>
      <c r="C68" s="144" t="s">
        <v>232</v>
      </c>
      <c r="D68" s="492">
        <v>284705</v>
      </c>
      <c r="E68" s="488">
        <f t="shared" si="0"/>
        <v>223493.42500000002</v>
      </c>
      <c r="F68" s="129">
        <v>0.78500000000000003</v>
      </c>
      <c r="G68" s="488">
        <f t="shared" si="1"/>
        <v>61211.574999999997</v>
      </c>
      <c r="H68" s="130">
        <v>0.215</v>
      </c>
      <c r="I68" s="34"/>
      <c r="J68" s="34"/>
      <c r="K68" s="34"/>
      <c r="L68" s="34"/>
      <c r="M68" s="1"/>
      <c r="N68" s="1"/>
      <c r="O68" s="1"/>
      <c r="P68" s="1"/>
      <c r="Q68" s="1"/>
      <c r="R68" s="1"/>
    </row>
    <row r="69" spans="2:18" ht="15.75" customHeight="1">
      <c r="B69" s="485">
        <v>2031</v>
      </c>
      <c r="C69" s="144" t="s">
        <v>232</v>
      </c>
      <c r="D69" s="492">
        <v>315106</v>
      </c>
      <c r="E69" s="488">
        <f t="shared" si="0"/>
        <v>246097.78600000002</v>
      </c>
      <c r="F69" s="129">
        <v>0.78100000000000003</v>
      </c>
      <c r="G69" s="488">
        <f t="shared" si="1"/>
        <v>69008.214000000007</v>
      </c>
      <c r="H69" s="130">
        <v>0.219</v>
      </c>
      <c r="I69" s="34"/>
      <c r="J69" s="34"/>
      <c r="K69" s="34"/>
      <c r="L69" s="34"/>
      <c r="M69" s="1"/>
      <c r="N69" s="1"/>
      <c r="O69" s="1"/>
      <c r="P69" s="1"/>
      <c r="Q69" s="1"/>
      <c r="R69" s="1"/>
    </row>
    <row r="70" spans="2:18" ht="15.75" customHeight="1">
      <c r="B70" s="485">
        <v>2032</v>
      </c>
      <c r="C70" s="144" t="s">
        <v>232</v>
      </c>
      <c r="D70" s="492">
        <v>324559</v>
      </c>
      <c r="E70" s="488">
        <f t="shared" si="0"/>
        <v>253156.02000000002</v>
      </c>
      <c r="F70" s="129">
        <v>0.78</v>
      </c>
      <c r="G70" s="488">
        <f t="shared" si="1"/>
        <v>71402.98</v>
      </c>
      <c r="H70" s="130">
        <v>0.22</v>
      </c>
      <c r="I70" s="34"/>
      <c r="J70" s="34"/>
      <c r="K70" s="34"/>
      <c r="L70" s="34"/>
      <c r="M70" s="1"/>
      <c r="N70" s="1"/>
      <c r="O70" s="1"/>
      <c r="P70" s="1"/>
      <c r="Q70" s="1"/>
      <c r="R70" s="1"/>
    </row>
    <row r="71" spans="2:18" ht="15.75" customHeight="1">
      <c r="B71" s="485">
        <v>2033</v>
      </c>
      <c r="C71" s="144" t="s">
        <v>232</v>
      </c>
      <c r="D71" s="492">
        <v>334296</v>
      </c>
      <c r="E71" s="488">
        <f t="shared" si="0"/>
        <v>260416.584</v>
      </c>
      <c r="F71" s="129">
        <v>0.77900000000000003</v>
      </c>
      <c r="G71" s="488">
        <f t="shared" si="1"/>
        <v>73879.415999999997</v>
      </c>
      <c r="H71" s="130">
        <v>0.221</v>
      </c>
      <c r="I71" s="34"/>
      <c r="J71" s="34"/>
      <c r="K71" s="34"/>
      <c r="L71" s="34"/>
      <c r="M71" s="1"/>
      <c r="N71" s="1"/>
      <c r="O71" s="1"/>
      <c r="P71" s="1"/>
      <c r="Q71" s="1"/>
      <c r="R71" s="1"/>
    </row>
    <row r="72" spans="2:18" ht="15.75" customHeight="1">
      <c r="B72" s="485">
        <v>2034</v>
      </c>
      <c r="C72" s="144" t="s">
        <v>232</v>
      </c>
      <c r="D72" s="492">
        <v>344325</v>
      </c>
      <c r="E72" s="488">
        <f t="shared" si="0"/>
        <v>267540.52500000002</v>
      </c>
      <c r="F72" s="129">
        <v>0.77700000000000002</v>
      </c>
      <c r="G72" s="488">
        <f t="shared" si="1"/>
        <v>76784.475000000006</v>
      </c>
      <c r="H72" s="130">
        <v>0.223</v>
      </c>
      <c r="I72" s="34"/>
      <c r="J72" s="34"/>
      <c r="K72" s="34"/>
      <c r="L72" s="34"/>
      <c r="M72" s="1"/>
      <c r="N72" s="1"/>
      <c r="O72" s="1"/>
      <c r="P72" s="1"/>
      <c r="Q72" s="1"/>
      <c r="R72" s="1"/>
    </row>
    <row r="73" spans="2:18" ht="15.75" customHeight="1">
      <c r="B73" s="145">
        <v>2035</v>
      </c>
      <c r="C73" s="152" t="s">
        <v>232</v>
      </c>
      <c r="D73" s="492">
        <v>354655</v>
      </c>
      <c r="E73" s="142">
        <f t="shared" si="0"/>
        <v>275212.28000000003</v>
      </c>
      <c r="F73" s="133">
        <v>0.77600000000000002</v>
      </c>
      <c r="G73" s="142">
        <f t="shared" si="1"/>
        <v>79442.720000000001</v>
      </c>
      <c r="H73" s="134">
        <v>0.224</v>
      </c>
      <c r="I73" s="34"/>
      <c r="J73" s="34"/>
      <c r="K73" s="34"/>
      <c r="L73" s="34"/>
      <c r="M73" s="1"/>
      <c r="N73" s="1"/>
      <c r="O73" s="1"/>
      <c r="P73" s="1"/>
      <c r="Q73" s="1"/>
      <c r="R73" s="1"/>
    </row>
    <row r="74" spans="2:18" ht="15.75" customHeight="1">
      <c r="B74" s="135">
        <v>2028</v>
      </c>
      <c r="C74" s="491" t="s">
        <v>233</v>
      </c>
      <c r="D74" s="148">
        <f t="shared" ref="D74:D81" si="3">D42-D50</f>
        <v>6593749.9985600002</v>
      </c>
      <c r="E74" s="137">
        <f t="shared" si="0"/>
        <v>4892562.4989315197</v>
      </c>
      <c r="F74" s="125">
        <v>0.74199999999999999</v>
      </c>
      <c r="G74" s="137">
        <f t="shared" si="1"/>
        <v>1701187.4996284801</v>
      </c>
      <c r="H74" s="126">
        <v>0.25800000000000001</v>
      </c>
      <c r="I74" s="34"/>
      <c r="J74" s="34"/>
      <c r="K74" s="34"/>
      <c r="L74" s="34"/>
      <c r="M74" s="1"/>
      <c r="N74" s="1"/>
      <c r="O74" s="1"/>
      <c r="P74" s="1"/>
      <c r="Q74" s="1"/>
      <c r="R74" s="1"/>
    </row>
    <row r="75" spans="2:18" ht="15.75" customHeight="1">
      <c r="B75" s="485">
        <v>2029</v>
      </c>
      <c r="C75" s="144" t="s">
        <v>233</v>
      </c>
      <c r="D75" s="496">
        <f t="shared" si="3"/>
        <v>9025208.8374999985</v>
      </c>
      <c r="E75" s="488">
        <f t="shared" si="0"/>
        <v>6985511.6402249988</v>
      </c>
      <c r="F75" s="129">
        <v>0.77400000000000002</v>
      </c>
      <c r="G75" s="488">
        <f t="shared" si="1"/>
        <v>2039697.1972749997</v>
      </c>
      <c r="H75" s="130">
        <v>0.22600000000000001</v>
      </c>
      <c r="I75" s="34"/>
      <c r="J75" s="34"/>
      <c r="K75" s="34"/>
      <c r="L75" s="34"/>
      <c r="M75" s="1"/>
      <c r="N75" s="1"/>
      <c r="O75" s="1"/>
      <c r="P75" s="1"/>
      <c r="Q75" s="1"/>
      <c r="R75" s="1"/>
    </row>
    <row r="76" spans="2:18" ht="15.75" customHeight="1">
      <c r="B76" s="485">
        <v>2030</v>
      </c>
      <c r="C76" s="144" t="s">
        <v>233</v>
      </c>
      <c r="D76" s="496">
        <f t="shared" si="3"/>
        <v>9817397.2606000006</v>
      </c>
      <c r="E76" s="488">
        <f t="shared" si="0"/>
        <v>7706656.8495710008</v>
      </c>
      <c r="F76" s="129">
        <v>0.78500000000000003</v>
      </c>
      <c r="G76" s="488">
        <f t="shared" si="1"/>
        <v>2110740.4110290003</v>
      </c>
      <c r="H76" s="130">
        <v>0.215</v>
      </c>
      <c r="I76" s="34"/>
      <c r="J76" s="34"/>
      <c r="K76" s="34"/>
      <c r="L76" s="34"/>
      <c r="M76" s="1"/>
      <c r="N76" s="1"/>
      <c r="O76" s="1"/>
      <c r="P76" s="1"/>
      <c r="Q76" s="1"/>
      <c r="R76" s="1"/>
    </row>
    <row r="77" spans="2:18" ht="15.75" customHeight="1">
      <c r="B77" s="485">
        <v>2031</v>
      </c>
      <c r="C77" s="144" t="s">
        <v>233</v>
      </c>
      <c r="D77" s="496">
        <f t="shared" si="3"/>
        <v>10865729.266799999</v>
      </c>
      <c r="E77" s="488">
        <f t="shared" si="0"/>
        <v>8486134.5573708005</v>
      </c>
      <c r="F77" s="129">
        <v>0.78100000000000003</v>
      </c>
      <c r="G77" s="488">
        <f t="shared" si="1"/>
        <v>2379594.7094291998</v>
      </c>
      <c r="H77" s="130">
        <v>0.219</v>
      </c>
      <c r="I77" s="34"/>
      <c r="J77" s="34"/>
      <c r="K77" s="34"/>
      <c r="L77" s="34"/>
      <c r="M77" s="1"/>
      <c r="N77" s="1"/>
      <c r="O77" s="1"/>
      <c r="P77" s="1"/>
      <c r="Q77" s="1"/>
      <c r="R77" s="1"/>
    </row>
    <row r="78" spans="2:18" ht="15.75" customHeight="1">
      <c r="B78" s="485">
        <v>2032</v>
      </c>
      <c r="C78" s="144" t="s">
        <v>233</v>
      </c>
      <c r="D78" s="497">
        <f t="shared" ca="1" si="3"/>
        <v>11191701.144099999</v>
      </c>
      <c r="E78" s="488">
        <f t="shared" ca="1" si="0"/>
        <v>8729526.8923979998</v>
      </c>
      <c r="F78" s="129">
        <v>0.78</v>
      </c>
      <c r="G78" s="488">
        <f t="shared" ca="1" si="1"/>
        <v>2462174.2517019999</v>
      </c>
      <c r="H78" s="130">
        <v>0.22</v>
      </c>
      <c r="I78" s="34"/>
      <c r="J78" s="34"/>
      <c r="K78" s="34"/>
      <c r="L78" s="34"/>
      <c r="M78" s="1"/>
      <c r="N78" s="1"/>
      <c r="O78" s="1"/>
      <c r="P78" s="1"/>
      <c r="Q78" s="1"/>
      <c r="R78" s="1"/>
    </row>
    <row r="79" spans="2:18" ht="15.75" customHeight="1">
      <c r="B79" s="485">
        <v>2033</v>
      </c>
      <c r="C79" s="144" t="s">
        <v>233</v>
      </c>
      <c r="D79" s="497">
        <f t="shared" ca="1" si="3"/>
        <v>11527452.179100001</v>
      </c>
      <c r="E79" s="488">
        <f t="shared" ca="1" si="0"/>
        <v>8979885.2475189008</v>
      </c>
      <c r="F79" s="129">
        <v>0.77900000000000003</v>
      </c>
      <c r="G79" s="488">
        <f t="shared" ca="1" si="1"/>
        <v>2547566.9315811004</v>
      </c>
      <c r="H79" s="130">
        <v>0.221</v>
      </c>
      <c r="I79" s="34"/>
      <c r="J79" s="34"/>
      <c r="K79" s="34"/>
      <c r="L79" s="34"/>
      <c r="M79" s="1"/>
      <c r="N79" s="1"/>
      <c r="O79" s="1"/>
      <c r="P79" s="1"/>
      <c r="Q79" s="1"/>
      <c r="R79" s="1"/>
    </row>
    <row r="80" spans="2:18" ht="15.75" customHeight="1">
      <c r="B80" s="485">
        <v>2034</v>
      </c>
      <c r="C80" s="144" t="s">
        <v>233</v>
      </c>
      <c r="D80" s="153">
        <f t="shared" ca="1" si="3"/>
        <v>11873275.7445</v>
      </c>
      <c r="E80" s="488">
        <f t="shared" ca="1" si="0"/>
        <v>9225535.2534765005</v>
      </c>
      <c r="F80" s="129">
        <v>0.77700000000000002</v>
      </c>
      <c r="G80" s="488">
        <f t="shared" ca="1" si="1"/>
        <v>2647740.4910235</v>
      </c>
      <c r="H80" s="130">
        <v>0.223</v>
      </c>
      <c r="I80" s="34"/>
      <c r="J80" s="34"/>
      <c r="K80" s="34"/>
      <c r="L80" s="34"/>
      <c r="M80" s="1"/>
      <c r="N80" s="1"/>
      <c r="O80" s="1"/>
      <c r="P80" s="1"/>
      <c r="Q80" s="1"/>
      <c r="R80" s="1"/>
    </row>
    <row r="81" spans="2:18" ht="15.75" customHeight="1">
      <c r="B81" s="145">
        <v>2035</v>
      </c>
      <c r="C81" s="154" t="s">
        <v>233</v>
      </c>
      <c r="D81" s="155">
        <f t="shared" ca="1" si="3"/>
        <v>12229474.01681</v>
      </c>
      <c r="E81" s="156">
        <f t="shared" ca="1" si="0"/>
        <v>9490071.8370445594</v>
      </c>
      <c r="F81" s="133">
        <v>0.77600000000000002</v>
      </c>
      <c r="G81" s="157">
        <f t="shared" ca="1" si="1"/>
        <v>2739402.1797654401</v>
      </c>
      <c r="H81" s="134">
        <v>0.224</v>
      </c>
      <c r="I81" s="34"/>
      <c r="J81" s="34"/>
      <c r="K81" s="34"/>
      <c r="L81" s="34"/>
      <c r="M81" s="1"/>
      <c r="N81" s="1"/>
      <c r="O81" s="1"/>
      <c r="P81" s="1"/>
      <c r="Q81" s="1"/>
      <c r="R81" s="1"/>
    </row>
    <row r="82" spans="2:18" ht="15.75" customHeight="1">
      <c r="B82" s="158" t="s">
        <v>196</v>
      </c>
      <c r="C82" s="159" t="s">
        <v>233</v>
      </c>
      <c r="D82" s="160">
        <f t="shared" ref="D82:E82" ca="1" si="4">SUM(D74:D81)</f>
        <v>83123988.447970003</v>
      </c>
      <c r="E82" s="161">
        <f t="shared" ca="1" si="4"/>
        <v>64495884.776536278</v>
      </c>
      <c r="F82" s="162" t="s">
        <v>234</v>
      </c>
      <c r="G82" s="161">
        <f ca="1">SUM(G74:G81)</f>
        <v>18628103.671433721</v>
      </c>
      <c r="H82" s="500" t="s">
        <v>234</v>
      </c>
      <c r="I82" s="34"/>
      <c r="J82" s="34"/>
      <c r="K82" s="34"/>
      <c r="L82" s="34"/>
      <c r="M82" s="1"/>
      <c r="N82" s="1"/>
      <c r="O82" s="1"/>
      <c r="P82" s="1"/>
      <c r="Q82" s="1"/>
      <c r="R82" s="1"/>
    </row>
    <row r="83" spans="2:18" ht="15.75" customHeight="1">
      <c r="B83" s="621"/>
      <c r="C83" s="622"/>
      <c r="D83" s="622"/>
      <c r="E83" s="622"/>
      <c r="F83" s="622"/>
      <c r="G83" s="622"/>
      <c r="H83" s="622"/>
      <c r="I83" s="622"/>
      <c r="J83" s="622"/>
      <c r="K83" s="622"/>
      <c r="L83" s="622"/>
      <c r="M83" s="622"/>
      <c r="N83" s="622"/>
      <c r="O83" s="622"/>
      <c r="P83" s="1"/>
      <c r="Q83" s="1"/>
      <c r="R83" s="1"/>
    </row>
    <row r="84" spans="2:18" ht="15.75" customHeight="1">
      <c r="B84" s="621"/>
      <c r="C84" s="622"/>
      <c r="D84" s="622"/>
      <c r="E84" s="622"/>
      <c r="F84" s="622"/>
      <c r="G84" s="622"/>
      <c r="H84" s="622"/>
      <c r="I84" s="622"/>
      <c r="J84" s="622"/>
      <c r="K84" s="622"/>
      <c r="L84" s="622"/>
      <c r="M84" s="622"/>
      <c r="N84" s="622"/>
      <c r="O84" s="622"/>
      <c r="P84" s="1"/>
      <c r="Q84" s="1"/>
      <c r="R84" s="1"/>
    </row>
    <row r="85" spans="2:18" ht="15.75" customHeight="1">
      <c r="B85" s="1"/>
      <c r="C85" s="1"/>
      <c r="D85" s="1"/>
      <c r="E85" s="1"/>
      <c r="F85" s="1"/>
      <c r="G85" s="1"/>
      <c r="H85" s="1"/>
      <c r="I85" s="1"/>
      <c r="J85" s="1"/>
      <c r="K85" s="1"/>
      <c r="L85" s="1"/>
      <c r="M85" s="34"/>
      <c r="N85" s="34"/>
      <c r="O85" s="34"/>
      <c r="P85" s="1"/>
      <c r="Q85" s="1"/>
      <c r="R85" s="1"/>
    </row>
    <row r="86" spans="2:18" ht="15.75" customHeight="1">
      <c r="B86" s="1"/>
      <c r="C86" s="1"/>
      <c r="D86" s="1"/>
      <c r="E86" s="1"/>
      <c r="F86" s="1"/>
      <c r="G86" s="1"/>
      <c r="H86" s="1"/>
      <c r="I86" s="1"/>
      <c r="J86" s="1"/>
      <c r="K86" s="1"/>
      <c r="L86" s="1"/>
      <c r="M86" s="34"/>
      <c r="N86" s="34"/>
      <c r="O86" s="34"/>
      <c r="P86" s="1"/>
      <c r="Q86" s="1"/>
      <c r="R86" s="1"/>
    </row>
    <row r="87" spans="2:18" ht="15.75" customHeight="1">
      <c r="B87" s="1"/>
      <c r="C87" s="1"/>
      <c r="D87" s="1"/>
      <c r="E87" s="1"/>
      <c r="F87" s="1"/>
      <c r="G87" s="1"/>
      <c r="H87" s="1"/>
      <c r="I87" s="1"/>
      <c r="J87" s="1"/>
      <c r="K87" s="1"/>
      <c r="L87" s="1"/>
      <c r="M87" s="34"/>
      <c r="N87" s="34"/>
      <c r="O87" s="34"/>
      <c r="P87" s="1"/>
      <c r="Q87" s="1"/>
      <c r="R87" s="1"/>
    </row>
    <row r="88" spans="2:18" ht="15.75" customHeight="1">
      <c r="B88" s="1"/>
      <c r="C88" s="1"/>
      <c r="D88" s="1"/>
      <c r="E88" s="1"/>
      <c r="F88" s="1"/>
      <c r="G88" s="1"/>
      <c r="H88" s="1"/>
      <c r="I88" s="1"/>
      <c r="J88" s="1"/>
      <c r="K88" s="1"/>
      <c r="L88" s="1"/>
      <c r="M88" s="34"/>
      <c r="N88" s="34"/>
      <c r="O88" s="34"/>
      <c r="P88" s="1"/>
      <c r="Q88" s="1"/>
      <c r="R88" s="1"/>
    </row>
    <row r="89" spans="2:18" ht="15.75" customHeight="1">
      <c r="B89" s="1"/>
      <c r="C89" s="1"/>
      <c r="D89" s="1"/>
      <c r="E89" s="1"/>
      <c r="F89" s="1"/>
      <c r="G89" s="1"/>
      <c r="H89" s="1"/>
      <c r="I89" s="1"/>
      <c r="J89" s="1"/>
      <c r="K89" s="1"/>
      <c r="L89" s="1"/>
      <c r="M89" s="34"/>
      <c r="N89" s="34"/>
      <c r="O89" s="34"/>
      <c r="P89" s="1"/>
      <c r="Q89" s="1"/>
      <c r="R89" s="1"/>
    </row>
    <row r="90" spans="2:18" ht="15.75" customHeight="1">
      <c r="B90" s="1"/>
      <c r="C90" s="1"/>
      <c r="D90" s="1"/>
      <c r="E90" s="1"/>
      <c r="F90" s="1"/>
      <c r="G90" s="1"/>
      <c r="H90" s="1"/>
      <c r="I90" s="1"/>
      <c r="J90" s="1"/>
      <c r="K90" s="1"/>
      <c r="L90" s="1"/>
      <c r="M90" s="34"/>
      <c r="N90" s="34"/>
      <c r="O90" s="34"/>
      <c r="P90" s="1"/>
      <c r="Q90" s="1"/>
      <c r="R90" s="1"/>
    </row>
    <row r="91" spans="2:18" ht="15.75" customHeight="1">
      <c r="B91" s="1"/>
      <c r="C91" s="1"/>
      <c r="D91" s="1"/>
      <c r="E91" s="1"/>
      <c r="F91" s="1"/>
      <c r="G91" s="1"/>
      <c r="H91" s="1"/>
      <c r="I91" s="1"/>
      <c r="J91" s="1"/>
      <c r="K91" s="1"/>
      <c r="L91" s="1"/>
      <c r="M91" s="34"/>
      <c r="N91" s="34"/>
      <c r="O91" s="34"/>
      <c r="P91" s="1"/>
      <c r="Q91" s="1"/>
      <c r="R91" s="1"/>
    </row>
    <row r="92" spans="2:18" ht="15.75" customHeight="1">
      <c r="B92" s="1"/>
      <c r="C92" s="1"/>
      <c r="D92" s="1"/>
      <c r="E92" s="1"/>
      <c r="F92" s="1"/>
      <c r="G92" s="1"/>
      <c r="H92" s="1"/>
      <c r="I92" s="1"/>
      <c r="J92" s="1"/>
      <c r="K92" s="1"/>
      <c r="L92" s="1"/>
      <c r="M92" s="34"/>
      <c r="N92" s="34"/>
      <c r="O92" s="34"/>
      <c r="P92" s="1"/>
      <c r="Q92" s="1"/>
      <c r="R92" s="1"/>
    </row>
    <row r="93" spans="2:18" ht="15.75" customHeight="1">
      <c r="B93" s="1"/>
      <c r="C93" s="1"/>
      <c r="D93" s="1"/>
      <c r="E93" s="1"/>
      <c r="F93" s="1"/>
      <c r="G93" s="1"/>
      <c r="H93" s="1"/>
      <c r="I93" s="1"/>
      <c r="J93" s="1"/>
      <c r="K93" s="1"/>
      <c r="L93" s="1"/>
      <c r="M93" s="34"/>
      <c r="N93" s="34"/>
      <c r="O93" s="34"/>
      <c r="P93" s="1"/>
      <c r="Q93" s="1"/>
      <c r="R93" s="1"/>
    </row>
    <row r="94" spans="2:18" ht="15.75" customHeight="1">
      <c r="B94" s="1"/>
      <c r="C94" s="1"/>
      <c r="D94" s="1"/>
      <c r="E94" s="1"/>
      <c r="F94" s="1"/>
      <c r="G94" s="1"/>
      <c r="H94" s="1"/>
      <c r="I94" s="1"/>
      <c r="J94" s="1"/>
      <c r="K94" s="1"/>
      <c r="L94" s="1"/>
      <c r="M94" s="34"/>
      <c r="N94" s="34"/>
      <c r="O94" s="34"/>
      <c r="P94" s="1"/>
      <c r="Q94" s="1"/>
      <c r="R94" s="1"/>
    </row>
    <row r="95" spans="2:18" ht="15.75" customHeight="1">
      <c r="B95" s="1"/>
      <c r="C95" s="1"/>
      <c r="D95" s="1"/>
      <c r="E95" s="1"/>
      <c r="F95" s="1"/>
      <c r="G95" s="1"/>
      <c r="H95" s="1"/>
      <c r="I95" s="1"/>
      <c r="J95" s="1"/>
      <c r="K95" s="1"/>
      <c r="L95" s="1"/>
      <c r="M95" s="34"/>
      <c r="N95" s="34"/>
      <c r="O95" s="578"/>
      <c r="P95" s="1"/>
      <c r="Q95" s="1"/>
      <c r="R95" s="1"/>
    </row>
    <row r="96" spans="2:18" ht="15.75" customHeight="1">
      <c r="B96" s="1"/>
      <c r="C96" s="1"/>
      <c r="D96" s="1"/>
      <c r="E96" s="1"/>
      <c r="F96" s="1"/>
      <c r="G96" s="1"/>
      <c r="H96" s="1"/>
      <c r="I96" s="1"/>
      <c r="J96" s="1"/>
      <c r="K96" s="1"/>
      <c r="L96" s="1"/>
      <c r="M96" s="34"/>
      <c r="N96" s="34"/>
      <c r="O96" s="34"/>
      <c r="P96" s="1"/>
      <c r="Q96" s="1"/>
      <c r="R96" s="1"/>
    </row>
    <row r="97" spans="2:18" ht="15.75" customHeight="1">
      <c r="B97" s="1"/>
      <c r="C97" s="1"/>
      <c r="D97" s="1"/>
      <c r="E97" s="1"/>
      <c r="F97" s="1"/>
      <c r="G97" s="1"/>
      <c r="H97" s="1"/>
      <c r="I97" s="1"/>
      <c r="J97" s="1"/>
      <c r="K97" s="1"/>
      <c r="L97" s="1"/>
      <c r="M97" s="1"/>
      <c r="N97" s="1"/>
      <c r="O97" s="34"/>
      <c r="P97" s="1"/>
      <c r="Q97" s="1"/>
      <c r="R97" s="1"/>
    </row>
    <row r="98" spans="2:18" ht="15.75" customHeight="1">
      <c r="B98" s="1"/>
      <c r="C98" s="1"/>
      <c r="D98" s="1"/>
      <c r="E98" s="1"/>
      <c r="F98" s="1"/>
      <c r="G98" s="1"/>
      <c r="H98" s="1"/>
      <c r="I98" s="1"/>
      <c r="J98" s="1"/>
      <c r="K98" s="1"/>
      <c r="L98" s="1"/>
      <c r="M98" s="1"/>
      <c r="N98" s="1"/>
      <c r="O98" s="34"/>
      <c r="P98" s="1"/>
      <c r="Q98" s="1"/>
      <c r="R98" s="1"/>
    </row>
    <row r="99" spans="2:18" ht="15.75" customHeight="1">
      <c r="B99" s="1"/>
      <c r="C99" s="1"/>
      <c r="D99" s="1"/>
      <c r="E99" s="1"/>
      <c r="F99" s="1"/>
      <c r="G99" s="1"/>
      <c r="H99" s="1"/>
      <c r="I99" s="1"/>
      <c r="J99" s="1"/>
      <c r="K99" s="1"/>
      <c r="L99" s="1"/>
      <c r="M99" s="1"/>
      <c r="N99" s="1"/>
      <c r="O99" s="34"/>
      <c r="P99" s="1"/>
      <c r="Q99" s="1"/>
      <c r="R99" s="1"/>
    </row>
    <row r="100" spans="2:18" ht="15.75" customHeight="1">
      <c r="B100" s="1"/>
      <c r="C100" s="1"/>
      <c r="D100" s="1"/>
      <c r="E100" s="1"/>
      <c r="F100" s="1"/>
      <c r="G100" s="1"/>
      <c r="H100" s="1"/>
      <c r="I100" s="1"/>
      <c r="J100" s="1"/>
      <c r="K100" s="1"/>
      <c r="L100" s="1"/>
      <c r="M100" s="1"/>
      <c r="N100" s="1"/>
      <c r="O100" s="34"/>
      <c r="P100" s="1"/>
      <c r="Q100" s="1"/>
      <c r="R100" s="1"/>
    </row>
    <row r="101" spans="2:18" ht="15.75" customHeight="1">
      <c r="B101" s="1"/>
      <c r="C101" s="1"/>
      <c r="D101" s="1"/>
      <c r="E101" s="1"/>
      <c r="F101" s="1"/>
      <c r="G101" s="1"/>
      <c r="H101" s="1"/>
      <c r="I101" s="1"/>
      <c r="J101" s="1"/>
      <c r="K101" s="1"/>
      <c r="L101" s="1"/>
      <c r="M101" s="1"/>
      <c r="N101" s="1"/>
      <c r="O101" s="34"/>
      <c r="P101" s="1"/>
      <c r="Q101" s="1"/>
      <c r="R101" s="1"/>
    </row>
    <row r="102" spans="2:18" ht="15.75" customHeight="1">
      <c r="B102" s="1"/>
      <c r="C102" s="1"/>
      <c r="D102" s="1"/>
      <c r="E102" s="1"/>
      <c r="F102" s="1"/>
      <c r="G102" s="1"/>
      <c r="H102" s="1"/>
      <c r="I102" s="1"/>
      <c r="J102" s="1"/>
      <c r="K102" s="1"/>
      <c r="L102" s="1"/>
      <c r="M102" s="1"/>
      <c r="N102" s="1"/>
      <c r="O102" s="34"/>
      <c r="P102" s="1"/>
      <c r="Q102" s="1"/>
      <c r="R102" s="1"/>
    </row>
    <row r="103" spans="2:18" ht="15.75" customHeight="1">
      <c r="B103" s="1"/>
      <c r="C103" s="1"/>
      <c r="D103" s="1"/>
      <c r="E103" s="1"/>
      <c r="F103" s="1"/>
      <c r="G103" s="1"/>
      <c r="H103" s="1"/>
      <c r="I103" s="1"/>
      <c r="J103" s="1"/>
      <c r="K103" s="1"/>
      <c r="L103" s="1"/>
      <c r="M103" s="1"/>
      <c r="N103" s="1"/>
      <c r="O103" s="34"/>
      <c r="P103" s="1"/>
      <c r="Q103" s="1"/>
      <c r="R103" s="1"/>
    </row>
    <row r="104" spans="2:18" ht="15.75" customHeight="1">
      <c r="B104" s="1"/>
      <c r="C104" s="1"/>
      <c r="D104" s="1"/>
      <c r="E104" s="1"/>
      <c r="F104" s="1"/>
      <c r="G104" s="1"/>
      <c r="H104" s="1"/>
      <c r="I104" s="1"/>
      <c r="J104" s="1"/>
      <c r="K104" s="1"/>
      <c r="L104" s="1"/>
      <c r="M104" s="1"/>
      <c r="N104" s="1"/>
      <c r="O104" s="34"/>
      <c r="P104" s="1"/>
      <c r="Q104" s="1"/>
      <c r="R104" s="1"/>
    </row>
    <row r="105" spans="2:18" ht="15.75" customHeight="1">
      <c r="B105" s="1"/>
      <c r="C105" s="1"/>
      <c r="D105" s="1"/>
      <c r="E105" s="1"/>
      <c r="F105" s="1"/>
      <c r="G105" s="1"/>
      <c r="H105" s="1"/>
      <c r="I105" s="1"/>
      <c r="J105" s="1"/>
      <c r="K105" s="1"/>
      <c r="L105" s="1"/>
      <c r="M105" s="1"/>
      <c r="N105" s="1"/>
      <c r="O105" s="34"/>
      <c r="P105" s="1"/>
      <c r="Q105" s="1"/>
      <c r="R105" s="1"/>
    </row>
    <row r="106" spans="2:18" ht="15.75" customHeight="1">
      <c r="B106" s="1"/>
      <c r="C106" s="1"/>
      <c r="D106" s="1"/>
      <c r="E106" s="1"/>
      <c r="F106" s="1"/>
      <c r="G106" s="1"/>
      <c r="H106" s="1"/>
      <c r="I106" s="1"/>
      <c r="J106" s="1"/>
      <c r="K106" s="1"/>
      <c r="L106" s="1"/>
      <c r="M106" s="1"/>
      <c r="N106" s="1"/>
      <c r="O106" s="34"/>
      <c r="P106" s="1"/>
      <c r="Q106" s="1"/>
      <c r="R106" s="1"/>
    </row>
    <row r="107" spans="2:18" ht="15.75" customHeight="1">
      <c r="B107" s="1"/>
      <c r="C107" s="1"/>
      <c r="D107" s="1"/>
      <c r="E107" s="1"/>
      <c r="F107" s="1"/>
      <c r="G107" s="1"/>
      <c r="H107" s="1"/>
      <c r="I107" s="1"/>
      <c r="J107" s="1"/>
      <c r="K107" s="1"/>
      <c r="L107" s="1"/>
      <c r="M107" s="1"/>
      <c r="N107" s="1"/>
      <c r="O107" s="578"/>
      <c r="P107" s="1"/>
      <c r="Q107" s="1"/>
      <c r="R107" s="1"/>
    </row>
    <row r="108" spans="2:18" ht="15.75" customHeight="1">
      <c r="B108" s="1"/>
      <c r="C108" s="1"/>
      <c r="D108" s="1"/>
      <c r="E108" s="1"/>
      <c r="F108" s="1"/>
      <c r="G108" s="1"/>
      <c r="H108" s="1"/>
      <c r="I108" s="1"/>
      <c r="J108" s="1"/>
      <c r="K108" s="1"/>
      <c r="L108" s="1"/>
      <c r="M108" s="1"/>
      <c r="N108" s="1"/>
      <c r="O108" s="163"/>
      <c r="P108" s="1"/>
      <c r="Q108" s="1"/>
      <c r="R108" s="1"/>
    </row>
    <row r="109" spans="2:18" ht="15.75" customHeight="1">
      <c r="B109" s="1"/>
      <c r="C109" s="1"/>
      <c r="D109" s="1"/>
      <c r="E109" s="1"/>
      <c r="F109" s="1"/>
      <c r="G109" s="1"/>
      <c r="H109" s="1"/>
      <c r="I109" s="1"/>
      <c r="J109" s="1"/>
      <c r="K109" s="1"/>
      <c r="L109" s="1"/>
      <c r="M109" s="1"/>
      <c r="N109" s="1"/>
      <c r="O109" s="34"/>
      <c r="P109" s="1"/>
      <c r="Q109" s="1"/>
      <c r="R109" s="1"/>
    </row>
    <row r="110" spans="2:18" ht="15.75" customHeight="1">
      <c r="B110" s="1"/>
      <c r="C110" s="1"/>
      <c r="D110" s="1"/>
      <c r="E110" s="1"/>
      <c r="F110" s="1"/>
      <c r="G110" s="1"/>
      <c r="H110" s="1"/>
      <c r="I110" s="1"/>
      <c r="J110" s="1"/>
      <c r="K110" s="1"/>
      <c r="L110" s="1"/>
      <c r="M110" s="1"/>
      <c r="N110" s="1"/>
      <c r="O110" s="34"/>
      <c r="P110" s="1"/>
      <c r="Q110" s="1"/>
      <c r="R110" s="1"/>
    </row>
    <row r="111" spans="2:18" ht="15.75" customHeight="1">
      <c r="B111" s="1"/>
      <c r="C111" s="1"/>
      <c r="D111" s="1"/>
      <c r="E111" s="1"/>
      <c r="F111" s="1"/>
      <c r="G111" s="1"/>
      <c r="H111" s="1"/>
      <c r="I111" s="1"/>
      <c r="J111" s="1"/>
      <c r="K111" s="1"/>
      <c r="L111" s="1"/>
      <c r="M111" s="1"/>
      <c r="N111" s="1"/>
      <c r="O111" s="34"/>
      <c r="P111" s="1"/>
      <c r="Q111" s="1"/>
      <c r="R111" s="1"/>
    </row>
    <row r="112" spans="2:18" ht="15.75" customHeight="1">
      <c r="B112" s="1"/>
      <c r="C112" s="1"/>
      <c r="D112" s="1"/>
      <c r="E112" s="1"/>
      <c r="F112" s="1"/>
      <c r="G112" s="1"/>
      <c r="H112" s="1"/>
      <c r="I112" s="1"/>
      <c r="J112" s="1"/>
      <c r="K112" s="1"/>
      <c r="L112" s="1"/>
      <c r="M112" s="1"/>
      <c r="N112" s="1"/>
      <c r="O112" s="34"/>
      <c r="P112" s="1"/>
      <c r="Q112" s="1"/>
      <c r="R112" s="1"/>
    </row>
    <row r="113" spans="2:18" ht="15.75" customHeight="1">
      <c r="B113" s="1"/>
      <c r="C113" s="1"/>
      <c r="D113" s="1"/>
      <c r="E113" s="1"/>
      <c r="F113" s="1"/>
      <c r="G113" s="1"/>
      <c r="H113" s="1"/>
      <c r="I113" s="1"/>
      <c r="J113" s="1"/>
      <c r="K113" s="1"/>
      <c r="L113" s="1"/>
      <c r="M113" s="1"/>
      <c r="N113" s="1"/>
      <c r="O113" s="34"/>
      <c r="P113" s="1"/>
      <c r="Q113" s="1"/>
      <c r="R113" s="1"/>
    </row>
    <row r="114" spans="2:18" ht="15.75" customHeight="1">
      <c r="B114" s="1"/>
      <c r="C114" s="1"/>
      <c r="D114" s="1"/>
      <c r="E114" s="1"/>
      <c r="F114" s="1"/>
      <c r="G114" s="1"/>
      <c r="H114" s="1"/>
      <c r="I114" s="1"/>
      <c r="J114" s="1"/>
      <c r="K114" s="1"/>
      <c r="L114" s="1"/>
      <c r="M114" s="1"/>
      <c r="N114" s="1"/>
      <c r="O114" s="34"/>
      <c r="P114" s="1"/>
      <c r="Q114" s="1"/>
      <c r="R114" s="1"/>
    </row>
    <row r="115" spans="2:18" ht="15.75" customHeight="1">
      <c r="B115" s="1"/>
      <c r="C115" s="1"/>
      <c r="D115" s="1"/>
      <c r="E115" s="1"/>
      <c r="F115" s="1"/>
      <c r="G115" s="1"/>
      <c r="H115" s="1"/>
      <c r="I115" s="1"/>
      <c r="J115" s="1"/>
      <c r="K115" s="1"/>
      <c r="L115" s="1"/>
      <c r="M115" s="1"/>
      <c r="N115" s="1"/>
      <c r="O115" s="34"/>
      <c r="P115" s="1"/>
      <c r="Q115" s="1"/>
      <c r="R115" s="1"/>
    </row>
    <row r="116" spans="2:18" ht="15.75" customHeight="1">
      <c r="B116" s="1"/>
      <c r="C116" s="1"/>
      <c r="D116" s="1"/>
      <c r="E116" s="1"/>
      <c r="F116" s="1"/>
      <c r="G116" s="1"/>
      <c r="H116" s="1"/>
      <c r="I116" s="1"/>
      <c r="J116" s="1"/>
      <c r="K116" s="1"/>
      <c r="L116" s="1"/>
      <c r="M116" s="1"/>
      <c r="N116" s="1"/>
      <c r="O116" s="34"/>
      <c r="P116" s="1"/>
      <c r="Q116" s="1"/>
      <c r="R116" s="1"/>
    </row>
    <row r="117" spans="2:18" ht="15.75" customHeight="1">
      <c r="B117" s="1"/>
      <c r="C117" s="1"/>
      <c r="D117" s="1"/>
      <c r="E117" s="1"/>
      <c r="F117" s="1"/>
      <c r="G117" s="1"/>
      <c r="H117" s="1"/>
      <c r="I117" s="1"/>
      <c r="J117" s="1"/>
      <c r="K117" s="1"/>
      <c r="L117" s="1"/>
      <c r="M117" s="1"/>
      <c r="N117" s="1"/>
      <c r="O117" s="34"/>
      <c r="P117" s="1"/>
      <c r="Q117" s="1"/>
      <c r="R117" s="1"/>
    </row>
    <row r="118" spans="2:18" ht="15.75" customHeight="1">
      <c r="B118" s="1"/>
      <c r="C118" s="1"/>
      <c r="D118" s="1"/>
      <c r="E118" s="1"/>
      <c r="F118" s="1"/>
      <c r="G118" s="1"/>
      <c r="H118" s="1"/>
      <c r="I118" s="1"/>
      <c r="J118" s="1"/>
      <c r="K118" s="1"/>
      <c r="L118" s="1"/>
      <c r="M118" s="1"/>
      <c r="N118" s="1"/>
      <c r="O118" s="34"/>
      <c r="P118" s="1"/>
      <c r="Q118" s="1"/>
      <c r="R118" s="1"/>
    </row>
    <row r="119" spans="2:18" ht="15.75" customHeight="1">
      <c r="B119" s="1"/>
      <c r="C119" s="1"/>
      <c r="D119" s="1"/>
      <c r="E119" s="1"/>
      <c r="F119" s="1"/>
      <c r="G119" s="1"/>
      <c r="H119" s="1"/>
      <c r="I119" s="1"/>
      <c r="J119" s="1"/>
      <c r="K119" s="1"/>
      <c r="L119" s="1"/>
      <c r="M119" s="1"/>
      <c r="N119" s="1"/>
      <c r="O119" s="34"/>
      <c r="P119" s="1"/>
      <c r="Q119" s="1"/>
      <c r="R119" s="1"/>
    </row>
    <row r="120" spans="2:18" ht="15.75" customHeight="1">
      <c r="B120" s="1"/>
      <c r="C120" s="1"/>
      <c r="D120" s="1"/>
      <c r="E120" s="1"/>
      <c r="F120" s="1"/>
      <c r="G120" s="1"/>
      <c r="H120" s="1"/>
      <c r="I120" s="1"/>
      <c r="J120" s="1"/>
      <c r="K120" s="1"/>
      <c r="L120" s="1"/>
      <c r="M120" s="1"/>
      <c r="N120" s="1"/>
      <c r="O120" s="34"/>
      <c r="P120" s="1"/>
      <c r="Q120" s="1"/>
      <c r="R120" s="1"/>
    </row>
    <row r="121" spans="2:18" ht="15.75" customHeight="1">
      <c r="B121" s="1"/>
      <c r="C121" s="1"/>
      <c r="D121" s="1"/>
      <c r="E121" s="1"/>
      <c r="F121" s="1"/>
      <c r="G121" s="1"/>
      <c r="H121" s="1"/>
      <c r="I121" s="1"/>
      <c r="J121" s="1"/>
      <c r="K121" s="1"/>
      <c r="L121" s="1"/>
      <c r="M121" s="1"/>
      <c r="N121" s="1"/>
      <c r="O121" s="34"/>
      <c r="P121" s="1"/>
      <c r="Q121" s="1"/>
      <c r="R121" s="1"/>
    </row>
    <row r="122" spans="2:18" ht="15.75" customHeight="1">
      <c r="B122" s="1"/>
      <c r="C122" s="1"/>
      <c r="D122" s="1"/>
      <c r="E122" s="1"/>
      <c r="F122" s="1"/>
      <c r="G122" s="1"/>
      <c r="H122" s="1"/>
      <c r="I122" s="1"/>
      <c r="J122" s="1"/>
      <c r="K122" s="1"/>
      <c r="L122" s="1"/>
      <c r="M122" s="1"/>
      <c r="N122" s="1"/>
      <c r="O122" s="34"/>
      <c r="P122" s="1"/>
      <c r="Q122" s="1"/>
      <c r="R122" s="1"/>
    </row>
    <row r="123" spans="2:18" ht="15.75" customHeight="1">
      <c r="B123" s="1"/>
      <c r="C123" s="1"/>
      <c r="D123" s="1"/>
      <c r="E123" s="1"/>
      <c r="F123" s="1"/>
      <c r="G123" s="1"/>
      <c r="H123" s="1"/>
      <c r="I123" s="1"/>
      <c r="J123" s="1"/>
      <c r="K123" s="1"/>
      <c r="L123" s="1"/>
      <c r="M123" s="1"/>
      <c r="N123" s="1"/>
      <c r="O123" s="34"/>
      <c r="P123" s="1"/>
      <c r="Q123" s="1"/>
      <c r="R123" s="1"/>
    </row>
    <row r="124" spans="2:18" ht="15.75" customHeight="1">
      <c r="B124" s="1"/>
      <c r="C124" s="1"/>
      <c r="D124" s="1"/>
      <c r="E124" s="1"/>
      <c r="F124" s="1"/>
      <c r="G124" s="1"/>
      <c r="H124" s="1"/>
      <c r="I124" s="1"/>
      <c r="J124" s="1"/>
      <c r="K124" s="1"/>
      <c r="L124" s="1"/>
      <c r="M124" s="1"/>
      <c r="N124" s="1"/>
      <c r="O124" s="1"/>
      <c r="P124" s="1"/>
      <c r="Q124" s="1"/>
      <c r="R124" s="1"/>
    </row>
    <row r="125" spans="2:18" ht="15.75" customHeight="1">
      <c r="B125" s="1"/>
      <c r="C125" s="1"/>
      <c r="D125" s="1"/>
      <c r="E125" s="1"/>
      <c r="F125" s="1"/>
      <c r="G125" s="1"/>
      <c r="H125" s="1"/>
      <c r="I125" s="1"/>
      <c r="J125" s="1"/>
      <c r="K125" s="1"/>
      <c r="L125" s="1"/>
      <c r="M125" s="1"/>
      <c r="N125" s="1"/>
      <c r="O125" s="1"/>
      <c r="P125" s="1"/>
      <c r="Q125" s="1"/>
      <c r="R125" s="1"/>
    </row>
    <row r="126" spans="2:18" ht="15.75" customHeight="1">
      <c r="B126" s="1"/>
      <c r="C126" s="1"/>
      <c r="D126" s="1"/>
      <c r="E126" s="1"/>
      <c r="F126" s="1"/>
      <c r="G126" s="1"/>
      <c r="H126" s="1"/>
      <c r="I126" s="1"/>
      <c r="J126" s="1"/>
      <c r="K126" s="1"/>
      <c r="L126" s="1"/>
      <c r="M126" s="1"/>
      <c r="N126" s="1"/>
      <c r="O126" s="1"/>
      <c r="P126" s="1"/>
      <c r="Q126" s="1"/>
      <c r="R126" s="1"/>
    </row>
    <row r="127" spans="2:18" ht="15.75" customHeight="1">
      <c r="B127" s="1"/>
      <c r="C127" s="1"/>
      <c r="D127" s="1"/>
      <c r="E127" s="1"/>
      <c r="F127" s="1"/>
      <c r="G127" s="1"/>
      <c r="H127" s="1"/>
      <c r="I127" s="1"/>
      <c r="J127" s="1"/>
      <c r="K127" s="1"/>
      <c r="L127" s="1"/>
      <c r="M127" s="1"/>
      <c r="N127" s="1"/>
      <c r="O127" s="1"/>
      <c r="P127" s="1"/>
      <c r="Q127" s="1"/>
      <c r="R127" s="1"/>
    </row>
    <row r="128" spans="2:18" ht="15.75" customHeight="1">
      <c r="B128" s="1"/>
      <c r="C128" s="1"/>
      <c r="D128" s="1"/>
      <c r="E128" s="1"/>
      <c r="F128" s="1"/>
      <c r="G128" s="1"/>
      <c r="H128" s="1"/>
      <c r="I128" s="1"/>
      <c r="J128" s="1"/>
      <c r="K128" s="1"/>
      <c r="L128" s="1"/>
      <c r="M128" s="1"/>
      <c r="N128" s="1"/>
      <c r="O128" s="1"/>
      <c r="P128" s="1"/>
      <c r="Q128" s="1"/>
      <c r="R128" s="1"/>
    </row>
    <row r="129" spans="2:18" ht="15.75" customHeight="1">
      <c r="B129" s="1"/>
      <c r="C129" s="1"/>
      <c r="D129" s="1"/>
      <c r="E129" s="1"/>
      <c r="F129" s="1"/>
      <c r="G129" s="1"/>
      <c r="H129" s="1"/>
      <c r="I129" s="1"/>
      <c r="J129" s="1"/>
      <c r="K129" s="1"/>
      <c r="L129" s="1"/>
      <c r="M129" s="1"/>
      <c r="N129" s="1"/>
      <c r="O129" s="1"/>
      <c r="P129" s="1"/>
      <c r="Q129" s="1"/>
      <c r="R129" s="1"/>
    </row>
    <row r="130" spans="2:18" ht="15.75" customHeight="1">
      <c r="B130" s="1"/>
      <c r="C130" s="1"/>
      <c r="D130" s="1"/>
      <c r="E130" s="1"/>
      <c r="F130" s="1"/>
      <c r="G130" s="1"/>
      <c r="H130" s="1"/>
      <c r="I130" s="1"/>
      <c r="J130" s="1"/>
      <c r="K130" s="1"/>
      <c r="L130" s="1"/>
      <c r="M130" s="1"/>
      <c r="N130" s="1"/>
      <c r="O130" s="1"/>
      <c r="P130" s="1"/>
      <c r="Q130" s="1"/>
      <c r="R130" s="1"/>
    </row>
    <row r="131" spans="2:18" ht="15.75" customHeight="1">
      <c r="B131" s="1"/>
      <c r="C131" s="1"/>
      <c r="D131" s="1"/>
      <c r="E131" s="1"/>
      <c r="F131" s="1"/>
      <c r="G131" s="1"/>
      <c r="H131" s="1"/>
      <c r="I131" s="1"/>
      <c r="J131" s="1"/>
      <c r="K131" s="1"/>
      <c r="L131" s="1"/>
      <c r="M131" s="1"/>
      <c r="N131" s="1"/>
      <c r="O131" s="1"/>
      <c r="P131" s="1"/>
      <c r="Q131" s="1"/>
      <c r="R131" s="1"/>
    </row>
    <row r="132" spans="2:18" ht="15.75" customHeight="1">
      <c r="B132" s="1"/>
      <c r="C132" s="1"/>
      <c r="D132" s="1"/>
      <c r="E132" s="1"/>
      <c r="F132" s="1"/>
      <c r="G132" s="1"/>
      <c r="H132" s="1"/>
      <c r="I132" s="1"/>
      <c r="J132" s="1"/>
      <c r="K132" s="1"/>
      <c r="L132" s="1"/>
      <c r="M132" s="1"/>
      <c r="N132" s="1"/>
      <c r="O132" s="1"/>
      <c r="P132" s="1"/>
      <c r="Q132" s="1"/>
      <c r="R132" s="1"/>
    </row>
    <row r="133" spans="2:18" ht="15.75" customHeight="1">
      <c r="B133" s="1"/>
      <c r="C133" s="1"/>
      <c r="D133" s="1"/>
      <c r="E133" s="1"/>
      <c r="F133" s="1"/>
      <c r="G133" s="1"/>
      <c r="H133" s="1"/>
      <c r="I133" s="1"/>
      <c r="J133" s="1"/>
      <c r="K133" s="1"/>
      <c r="L133" s="1"/>
      <c r="M133" s="1"/>
      <c r="N133" s="1"/>
      <c r="O133" s="1"/>
      <c r="P133" s="1"/>
      <c r="Q133" s="1"/>
      <c r="R133" s="1"/>
    </row>
    <row r="134" spans="2:18" ht="15.75" customHeight="1">
      <c r="B134" s="1"/>
      <c r="C134" s="1"/>
      <c r="D134" s="1"/>
      <c r="E134" s="1"/>
      <c r="F134" s="1"/>
      <c r="G134" s="1"/>
      <c r="H134" s="1"/>
      <c r="I134" s="1"/>
      <c r="J134" s="1"/>
      <c r="K134" s="1"/>
      <c r="L134" s="1"/>
      <c r="M134" s="1"/>
      <c r="N134" s="1"/>
      <c r="O134" s="1"/>
      <c r="P134" s="1"/>
      <c r="Q134" s="1"/>
      <c r="R134" s="1"/>
    </row>
    <row r="135" spans="2:18" ht="15.75" customHeight="1">
      <c r="B135" s="1"/>
      <c r="C135" s="1"/>
      <c r="D135" s="1"/>
      <c r="E135" s="1"/>
      <c r="F135" s="1"/>
      <c r="G135" s="1"/>
      <c r="H135" s="1"/>
      <c r="I135" s="1"/>
      <c r="J135" s="1"/>
      <c r="K135" s="1"/>
      <c r="L135" s="1"/>
      <c r="M135" s="1"/>
      <c r="N135" s="1"/>
      <c r="O135" s="1"/>
      <c r="P135" s="1"/>
      <c r="Q135" s="1"/>
      <c r="R135" s="1"/>
    </row>
    <row r="136" spans="2:18" ht="15.75" customHeight="1">
      <c r="B136" s="1"/>
      <c r="C136" s="1"/>
      <c r="D136" s="1"/>
      <c r="E136" s="1"/>
      <c r="F136" s="1"/>
      <c r="G136" s="1"/>
      <c r="H136" s="1"/>
      <c r="I136" s="1"/>
      <c r="J136" s="1"/>
      <c r="K136" s="1"/>
      <c r="L136" s="1"/>
      <c r="M136" s="1"/>
      <c r="N136" s="1"/>
      <c r="O136" s="1"/>
      <c r="P136" s="1"/>
      <c r="Q136" s="1"/>
      <c r="R136" s="1"/>
    </row>
    <row r="137" spans="2:18" ht="15.75" customHeight="1">
      <c r="B137" s="1"/>
      <c r="C137" s="1"/>
      <c r="D137" s="1"/>
      <c r="E137" s="1"/>
      <c r="F137" s="1"/>
      <c r="G137" s="1"/>
      <c r="H137" s="1"/>
      <c r="I137" s="1"/>
      <c r="J137" s="1"/>
      <c r="K137" s="1"/>
      <c r="L137" s="1"/>
      <c r="M137" s="1"/>
      <c r="N137" s="1"/>
      <c r="O137" s="1"/>
      <c r="P137" s="1"/>
      <c r="Q137" s="1"/>
      <c r="R137" s="1"/>
    </row>
    <row r="138" spans="2:18" ht="15.75" customHeight="1">
      <c r="B138" s="1"/>
      <c r="C138" s="1"/>
      <c r="D138" s="1"/>
      <c r="E138" s="1"/>
      <c r="F138" s="1"/>
      <c r="G138" s="1"/>
      <c r="H138" s="1"/>
      <c r="I138" s="1"/>
      <c r="J138" s="1"/>
      <c r="K138" s="1"/>
      <c r="L138" s="1"/>
      <c r="M138" s="1"/>
      <c r="N138" s="1"/>
      <c r="O138" s="1"/>
      <c r="P138" s="1"/>
      <c r="Q138" s="1"/>
      <c r="R138" s="1"/>
    </row>
    <row r="139" spans="2:18" ht="15.75" customHeight="1">
      <c r="B139" s="1"/>
      <c r="C139" s="1"/>
      <c r="D139" s="1"/>
      <c r="E139" s="1"/>
      <c r="F139" s="1"/>
      <c r="G139" s="1"/>
      <c r="H139" s="1"/>
      <c r="I139" s="1"/>
      <c r="J139" s="1"/>
      <c r="K139" s="1"/>
      <c r="L139" s="1"/>
      <c r="M139" s="1"/>
      <c r="N139" s="1"/>
      <c r="O139" s="1"/>
      <c r="P139" s="1"/>
      <c r="Q139" s="1"/>
      <c r="R139" s="1"/>
    </row>
    <row r="140" spans="2:18" ht="15.75" customHeight="1">
      <c r="B140" s="1"/>
      <c r="C140" s="1"/>
      <c r="D140" s="1"/>
      <c r="E140" s="1"/>
      <c r="F140" s="1"/>
      <c r="G140" s="1"/>
      <c r="H140" s="1"/>
      <c r="I140" s="1"/>
      <c r="J140" s="1"/>
      <c r="K140" s="1"/>
      <c r="L140" s="1"/>
      <c r="M140" s="1"/>
      <c r="N140" s="1"/>
      <c r="O140" s="1"/>
      <c r="P140" s="1"/>
      <c r="Q140" s="1"/>
      <c r="R140" s="1"/>
    </row>
    <row r="141" spans="2:18" ht="15.75" customHeight="1">
      <c r="B141" s="1"/>
      <c r="C141" s="1"/>
      <c r="D141" s="1"/>
      <c r="E141" s="1"/>
      <c r="F141" s="1"/>
      <c r="G141" s="1"/>
      <c r="H141" s="1"/>
      <c r="I141" s="1"/>
      <c r="J141" s="1"/>
      <c r="K141" s="1"/>
      <c r="L141" s="1"/>
      <c r="M141" s="1"/>
      <c r="N141" s="1"/>
      <c r="O141" s="1"/>
      <c r="P141" s="1"/>
      <c r="Q141" s="1"/>
      <c r="R141" s="1"/>
    </row>
    <row r="142" spans="2:18" ht="15.75" customHeight="1">
      <c r="B142" s="1"/>
      <c r="C142" s="1"/>
      <c r="D142" s="1"/>
      <c r="E142" s="1"/>
      <c r="F142" s="1"/>
      <c r="G142" s="1"/>
      <c r="H142" s="1"/>
      <c r="I142" s="1"/>
      <c r="J142" s="1"/>
      <c r="K142" s="1"/>
      <c r="L142" s="1"/>
      <c r="M142" s="1"/>
      <c r="N142" s="1"/>
      <c r="O142" s="1"/>
      <c r="P142" s="1"/>
      <c r="Q142" s="1"/>
      <c r="R142" s="1"/>
    </row>
    <row r="143" spans="2:18" ht="15.75" customHeight="1">
      <c r="B143" s="1"/>
      <c r="C143" s="1"/>
      <c r="D143" s="1"/>
      <c r="E143" s="1"/>
      <c r="F143" s="1"/>
      <c r="G143" s="1"/>
      <c r="H143" s="1"/>
      <c r="I143" s="1"/>
      <c r="J143" s="1"/>
      <c r="K143" s="1"/>
      <c r="L143" s="1"/>
      <c r="M143" s="1"/>
      <c r="N143" s="1"/>
      <c r="O143" s="1"/>
      <c r="P143" s="1"/>
      <c r="Q143" s="1"/>
      <c r="R143" s="1"/>
    </row>
    <row r="144" spans="2:18" ht="15.75" customHeight="1">
      <c r="B144" s="1"/>
      <c r="C144" s="1"/>
      <c r="D144" s="1"/>
      <c r="E144" s="1"/>
      <c r="F144" s="1"/>
      <c r="G144" s="1"/>
      <c r="H144" s="1"/>
      <c r="I144" s="1"/>
      <c r="J144" s="1"/>
      <c r="K144" s="1"/>
      <c r="L144" s="1"/>
      <c r="M144" s="1"/>
      <c r="N144" s="1"/>
      <c r="O144" s="1"/>
      <c r="P144" s="1"/>
      <c r="Q144" s="1"/>
      <c r="R144" s="1"/>
    </row>
    <row r="145" spans="2:18" ht="15.75" customHeight="1">
      <c r="B145" s="1"/>
      <c r="C145" s="1"/>
      <c r="D145" s="1"/>
      <c r="E145" s="1"/>
      <c r="F145" s="1"/>
      <c r="G145" s="1"/>
      <c r="H145" s="1"/>
      <c r="I145" s="1"/>
      <c r="J145" s="1"/>
      <c r="K145" s="1"/>
      <c r="L145" s="1"/>
      <c r="M145" s="1"/>
      <c r="N145" s="1"/>
      <c r="O145" s="1"/>
      <c r="P145" s="1"/>
      <c r="Q145" s="1"/>
      <c r="R145" s="1"/>
    </row>
    <row r="146" spans="2:18" ht="15.75" customHeight="1">
      <c r="B146" s="1"/>
      <c r="C146" s="1"/>
      <c r="D146" s="1"/>
      <c r="E146" s="1"/>
      <c r="F146" s="1"/>
      <c r="G146" s="1"/>
      <c r="H146" s="1"/>
      <c r="I146" s="1"/>
      <c r="J146" s="1"/>
      <c r="K146" s="1"/>
      <c r="L146" s="1"/>
      <c r="M146" s="1"/>
      <c r="N146" s="1"/>
      <c r="O146" s="1"/>
      <c r="P146" s="1"/>
      <c r="Q146" s="1"/>
      <c r="R146" s="1"/>
    </row>
    <row r="147" spans="2:18" ht="15.75" customHeight="1">
      <c r="B147" s="1"/>
      <c r="C147" s="1"/>
      <c r="D147" s="1"/>
      <c r="E147" s="1"/>
      <c r="F147" s="1"/>
      <c r="G147" s="1"/>
      <c r="H147" s="1"/>
      <c r="I147" s="1"/>
      <c r="J147" s="1"/>
      <c r="K147" s="1"/>
      <c r="L147" s="1"/>
      <c r="M147" s="1"/>
      <c r="N147" s="1"/>
      <c r="O147" s="1"/>
      <c r="P147" s="1"/>
      <c r="Q147" s="1"/>
      <c r="R147" s="1"/>
    </row>
    <row r="148" spans="2:18" ht="15.75" customHeight="1">
      <c r="B148" s="1"/>
      <c r="C148" s="1"/>
      <c r="D148" s="1"/>
      <c r="E148" s="1"/>
      <c r="F148" s="1"/>
      <c r="G148" s="1"/>
      <c r="H148" s="1"/>
      <c r="I148" s="1"/>
      <c r="J148" s="1"/>
      <c r="K148" s="1"/>
      <c r="L148" s="1"/>
      <c r="M148" s="1"/>
      <c r="N148" s="1"/>
      <c r="O148" s="1"/>
      <c r="P148" s="1"/>
      <c r="Q148" s="1"/>
      <c r="R148" s="1"/>
    </row>
    <row r="149" spans="2:18" ht="15.75" customHeight="1">
      <c r="B149" s="1"/>
      <c r="C149" s="1"/>
      <c r="D149" s="1"/>
      <c r="E149" s="1"/>
      <c r="F149" s="1"/>
      <c r="G149" s="1"/>
      <c r="H149" s="1"/>
      <c r="I149" s="1"/>
      <c r="J149" s="1"/>
      <c r="K149" s="1"/>
      <c r="L149" s="1"/>
      <c r="M149" s="1"/>
      <c r="N149" s="1"/>
      <c r="O149" s="1"/>
      <c r="P149" s="1"/>
      <c r="Q149" s="1"/>
      <c r="R149" s="1"/>
    </row>
    <row r="150" spans="2:18" ht="15.75" customHeight="1">
      <c r="B150" s="1"/>
      <c r="C150" s="1"/>
      <c r="D150" s="1"/>
      <c r="E150" s="1"/>
      <c r="F150" s="1"/>
      <c r="G150" s="1"/>
      <c r="H150" s="1"/>
      <c r="I150" s="1"/>
      <c r="J150" s="1"/>
      <c r="K150" s="1"/>
      <c r="L150" s="1"/>
      <c r="M150" s="1"/>
      <c r="N150" s="1"/>
      <c r="O150" s="1"/>
      <c r="P150" s="1"/>
      <c r="Q150" s="1"/>
      <c r="R150" s="1"/>
    </row>
    <row r="151" spans="2:18" ht="15.75" customHeight="1">
      <c r="B151" s="1"/>
      <c r="C151" s="1"/>
      <c r="D151" s="1"/>
      <c r="E151" s="1"/>
      <c r="F151" s="1"/>
      <c r="G151" s="1"/>
      <c r="H151" s="1"/>
      <c r="I151" s="1"/>
      <c r="J151" s="1"/>
      <c r="K151" s="1"/>
      <c r="L151" s="1"/>
      <c r="M151" s="1"/>
      <c r="N151" s="1"/>
      <c r="O151" s="1"/>
      <c r="P151" s="1"/>
      <c r="Q151" s="1"/>
      <c r="R151" s="1"/>
    </row>
    <row r="152" spans="2:18" ht="15.75" customHeight="1">
      <c r="B152" s="1"/>
      <c r="C152" s="1"/>
      <c r="D152" s="1"/>
      <c r="E152" s="1"/>
      <c r="F152" s="1"/>
      <c r="G152" s="1"/>
      <c r="H152" s="1"/>
      <c r="I152" s="1"/>
      <c r="J152" s="1"/>
      <c r="K152" s="1"/>
      <c r="L152" s="1"/>
      <c r="M152" s="1"/>
      <c r="N152" s="1"/>
      <c r="O152" s="1"/>
      <c r="P152" s="1"/>
      <c r="Q152" s="1"/>
      <c r="R152" s="1"/>
    </row>
    <row r="153" spans="2:18" ht="15.75" customHeight="1">
      <c r="B153" s="1"/>
      <c r="C153" s="1"/>
      <c r="D153" s="1"/>
      <c r="E153" s="1"/>
      <c r="F153" s="1"/>
      <c r="G153" s="1"/>
      <c r="H153" s="1"/>
      <c r="I153" s="1"/>
      <c r="J153" s="1"/>
      <c r="K153" s="1"/>
      <c r="L153" s="1"/>
      <c r="M153" s="1"/>
      <c r="N153" s="1"/>
      <c r="O153" s="1"/>
      <c r="P153" s="1"/>
      <c r="Q153" s="1"/>
      <c r="R153" s="1"/>
    </row>
    <row r="154" spans="2:18" ht="15.75" customHeight="1">
      <c r="B154" s="1"/>
      <c r="C154" s="1"/>
      <c r="D154" s="1"/>
      <c r="E154" s="1"/>
      <c r="F154" s="1"/>
      <c r="G154" s="1"/>
      <c r="H154" s="1"/>
      <c r="I154" s="1"/>
      <c r="J154" s="1"/>
      <c r="K154" s="1"/>
      <c r="L154" s="1"/>
      <c r="M154" s="1"/>
      <c r="N154" s="1"/>
      <c r="O154" s="1"/>
      <c r="P154" s="1"/>
      <c r="Q154" s="1"/>
      <c r="R154" s="1"/>
    </row>
    <row r="155" spans="2:18" ht="15.75" customHeight="1">
      <c r="B155" s="1"/>
      <c r="C155" s="1"/>
      <c r="D155" s="1"/>
      <c r="E155" s="1"/>
      <c r="F155" s="1"/>
      <c r="G155" s="1"/>
      <c r="H155" s="1"/>
      <c r="I155" s="1"/>
      <c r="J155" s="1"/>
      <c r="K155" s="1"/>
      <c r="L155" s="1"/>
      <c r="M155" s="1"/>
      <c r="N155" s="1"/>
      <c r="O155" s="1"/>
      <c r="P155" s="1"/>
      <c r="Q155" s="1"/>
      <c r="R155" s="1"/>
    </row>
    <row r="156" spans="2:18" ht="15.75" customHeight="1">
      <c r="B156" s="1"/>
      <c r="C156" s="1"/>
      <c r="D156" s="1"/>
      <c r="E156" s="1"/>
      <c r="F156" s="1"/>
      <c r="G156" s="1"/>
      <c r="H156" s="1"/>
      <c r="I156" s="1"/>
      <c r="J156" s="1"/>
      <c r="K156" s="1"/>
      <c r="L156" s="1"/>
      <c r="M156" s="1"/>
      <c r="N156" s="1"/>
      <c r="O156" s="1"/>
      <c r="P156" s="1"/>
      <c r="Q156" s="1"/>
      <c r="R156" s="1"/>
    </row>
    <row r="157" spans="2:18" ht="15.75" customHeight="1">
      <c r="B157" s="1"/>
      <c r="C157" s="1"/>
      <c r="D157" s="1"/>
      <c r="E157" s="1"/>
      <c r="F157" s="1"/>
      <c r="G157" s="1"/>
      <c r="H157" s="1"/>
      <c r="I157" s="1"/>
      <c r="J157" s="1"/>
      <c r="K157" s="1"/>
      <c r="L157" s="1"/>
      <c r="M157" s="1"/>
      <c r="N157" s="1"/>
      <c r="O157" s="1"/>
      <c r="P157" s="1"/>
      <c r="Q157" s="1"/>
      <c r="R157" s="1"/>
    </row>
    <row r="158" spans="2:18" ht="15.75" customHeight="1">
      <c r="B158" s="1"/>
      <c r="C158" s="1"/>
      <c r="D158" s="1"/>
      <c r="E158" s="1"/>
      <c r="F158" s="1"/>
      <c r="G158" s="1"/>
      <c r="H158" s="1"/>
      <c r="I158" s="1"/>
      <c r="J158" s="1"/>
      <c r="K158" s="1"/>
      <c r="L158" s="1"/>
      <c r="M158" s="1"/>
      <c r="N158" s="1"/>
      <c r="O158" s="1"/>
      <c r="P158" s="1"/>
      <c r="Q158" s="1"/>
      <c r="R158" s="1"/>
    </row>
    <row r="159" spans="2:18" ht="15.75" customHeight="1">
      <c r="B159" s="1"/>
      <c r="C159" s="1"/>
      <c r="D159" s="1"/>
      <c r="E159" s="1"/>
      <c r="F159" s="1"/>
      <c r="G159" s="1"/>
      <c r="H159" s="1"/>
      <c r="I159" s="1"/>
      <c r="J159" s="1"/>
      <c r="K159" s="1"/>
      <c r="L159" s="1"/>
      <c r="M159" s="1"/>
      <c r="N159" s="1"/>
      <c r="O159" s="1"/>
      <c r="P159" s="1"/>
      <c r="Q159" s="1"/>
      <c r="R159" s="1"/>
    </row>
    <row r="160" spans="2:18" ht="15.75" customHeight="1">
      <c r="B160" s="1"/>
      <c r="C160" s="1"/>
      <c r="D160" s="1"/>
      <c r="E160" s="1"/>
      <c r="F160" s="1"/>
      <c r="G160" s="1"/>
      <c r="H160" s="1"/>
      <c r="I160" s="1"/>
      <c r="J160" s="1"/>
      <c r="K160" s="1"/>
      <c r="L160" s="1"/>
      <c r="M160" s="1"/>
      <c r="N160" s="1"/>
      <c r="O160" s="1"/>
      <c r="P160" s="1"/>
      <c r="Q160" s="1"/>
      <c r="R160" s="1"/>
    </row>
    <row r="161" spans="2:18" ht="15.75" customHeight="1">
      <c r="B161" s="1"/>
      <c r="C161" s="1"/>
      <c r="D161" s="1"/>
      <c r="E161" s="1"/>
      <c r="F161" s="1"/>
      <c r="G161" s="1"/>
      <c r="H161" s="1"/>
      <c r="I161" s="1"/>
      <c r="J161" s="1"/>
      <c r="K161" s="1"/>
      <c r="L161" s="1"/>
      <c r="M161" s="1"/>
      <c r="N161" s="1"/>
      <c r="O161" s="1"/>
      <c r="P161" s="1"/>
      <c r="Q161" s="1"/>
      <c r="R161" s="1"/>
    </row>
    <row r="162" spans="2:18" ht="15.75" customHeight="1">
      <c r="B162" s="1"/>
      <c r="C162" s="1"/>
      <c r="D162" s="1"/>
      <c r="E162" s="1"/>
      <c r="F162" s="1"/>
      <c r="G162" s="1"/>
      <c r="H162" s="1"/>
      <c r="I162" s="1"/>
      <c r="J162" s="1"/>
      <c r="K162" s="1"/>
      <c r="L162" s="1"/>
      <c r="M162" s="1"/>
      <c r="N162" s="1"/>
      <c r="O162" s="1"/>
      <c r="P162" s="1"/>
      <c r="Q162" s="1"/>
      <c r="R162" s="1"/>
    </row>
    <row r="163" spans="2:18" ht="15.75" customHeight="1">
      <c r="B163" s="1"/>
      <c r="C163" s="1"/>
      <c r="D163" s="1"/>
      <c r="E163" s="1"/>
      <c r="F163" s="1"/>
      <c r="G163" s="1"/>
      <c r="H163" s="1"/>
      <c r="I163" s="1"/>
      <c r="J163" s="1"/>
      <c r="K163" s="1"/>
      <c r="L163" s="1"/>
      <c r="M163" s="1"/>
      <c r="N163" s="1"/>
      <c r="O163" s="1"/>
      <c r="P163" s="1"/>
      <c r="Q163" s="1"/>
      <c r="R163" s="1"/>
    </row>
    <row r="164" spans="2:18" ht="15.75" customHeight="1">
      <c r="B164" s="1"/>
      <c r="C164" s="1"/>
      <c r="D164" s="1"/>
      <c r="E164" s="1"/>
      <c r="F164" s="1"/>
      <c r="G164" s="1"/>
      <c r="H164" s="1"/>
      <c r="I164" s="1"/>
      <c r="J164" s="1"/>
      <c r="K164" s="1"/>
      <c r="L164" s="1"/>
      <c r="M164" s="1"/>
      <c r="N164" s="1"/>
      <c r="O164" s="1"/>
      <c r="P164" s="1"/>
      <c r="Q164" s="1"/>
      <c r="R164" s="1"/>
    </row>
    <row r="165" spans="2:18" ht="15.75" customHeight="1">
      <c r="B165" s="1"/>
      <c r="C165" s="1"/>
      <c r="D165" s="1"/>
      <c r="E165" s="1"/>
      <c r="F165" s="1"/>
      <c r="G165" s="1"/>
      <c r="H165" s="1"/>
      <c r="I165" s="1"/>
      <c r="J165" s="1"/>
      <c r="K165" s="1"/>
      <c r="L165" s="1"/>
      <c r="M165" s="1"/>
      <c r="N165" s="1"/>
      <c r="O165" s="1"/>
      <c r="P165" s="1"/>
      <c r="Q165" s="1"/>
      <c r="R165" s="1"/>
    </row>
    <row r="166" spans="2:18" ht="15.75" customHeight="1">
      <c r="B166" s="1"/>
      <c r="C166" s="1"/>
      <c r="D166" s="1"/>
      <c r="E166" s="1"/>
      <c r="F166" s="1"/>
      <c r="G166" s="1"/>
      <c r="H166" s="1"/>
      <c r="I166" s="1"/>
      <c r="J166" s="1"/>
      <c r="K166" s="1"/>
      <c r="L166" s="1"/>
      <c r="M166" s="1"/>
      <c r="N166" s="1"/>
      <c r="O166" s="1"/>
      <c r="P166" s="1"/>
      <c r="Q166" s="1"/>
      <c r="R166" s="1"/>
    </row>
    <row r="167" spans="2:18" ht="15.75" customHeight="1">
      <c r="B167" s="1"/>
      <c r="C167" s="1"/>
      <c r="D167" s="1"/>
      <c r="E167" s="1"/>
      <c r="F167" s="1"/>
      <c r="G167" s="1"/>
      <c r="H167" s="1"/>
      <c r="I167" s="1"/>
      <c r="J167" s="1"/>
      <c r="K167" s="1"/>
      <c r="L167" s="1"/>
      <c r="M167" s="1"/>
      <c r="N167" s="1"/>
      <c r="O167" s="1"/>
      <c r="P167" s="1"/>
      <c r="Q167" s="1"/>
      <c r="R167" s="1"/>
    </row>
    <row r="168" spans="2:18" ht="15.75" customHeight="1">
      <c r="B168" s="1"/>
      <c r="C168" s="1"/>
      <c r="D168" s="1"/>
      <c r="E168" s="1"/>
      <c r="F168" s="1"/>
      <c r="G168" s="1"/>
      <c r="H168" s="1"/>
      <c r="I168" s="1"/>
      <c r="J168" s="1"/>
      <c r="K168" s="1"/>
      <c r="L168" s="1"/>
      <c r="M168" s="1"/>
      <c r="N168" s="1"/>
      <c r="O168" s="1"/>
      <c r="P168" s="1"/>
      <c r="Q168" s="1"/>
      <c r="R168" s="1"/>
    </row>
    <row r="169" spans="2:18" ht="15.75" customHeight="1">
      <c r="B169" s="1"/>
      <c r="C169" s="1"/>
      <c r="D169" s="1"/>
      <c r="E169" s="1"/>
      <c r="F169" s="1"/>
      <c r="G169" s="1"/>
      <c r="H169" s="1"/>
      <c r="I169" s="1"/>
      <c r="J169" s="1"/>
      <c r="K169" s="1"/>
      <c r="L169" s="1"/>
      <c r="M169" s="1"/>
      <c r="N169" s="1"/>
      <c r="O169" s="1"/>
      <c r="P169" s="1"/>
      <c r="Q169" s="1"/>
      <c r="R169" s="1"/>
    </row>
    <row r="170" spans="2:18" ht="15.75" customHeight="1">
      <c r="B170" s="1"/>
      <c r="C170" s="1"/>
      <c r="D170" s="1"/>
      <c r="E170" s="1"/>
      <c r="F170" s="1"/>
      <c r="G170" s="1"/>
      <c r="H170" s="1"/>
      <c r="I170" s="1"/>
      <c r="J170" s="1"/>
      <c r="K170" s="1"/>
      <c r="L170" s="1"/>
      <c r="M170" s="1"/>
      <c r="N170" s="1"/>
      <c r="O170" s="1"/>
      <c r="P170" s="1"/>
      <c r="Q170" s="1"/>
      <c r="R170" s="1"/>
    </row>
    <row r="171" spans="2:18" ht="15.75" customHeight="1">
      <c r="B171" s="1"/>
      <c r="C171" s="1"/>
      <c r="D171" s="1"/>
      <c r="E171" s="1"/>
      <c r="F171" s="1"/>
      <c r="G171" s="1"/>
      <c r="H171" s="1"/>
      <c r="I171" s="1"/>
      <c r="J171" s="1"/>
      <c r="K171" s="1"/>
      <c r="L171" s="1"/>
      <c r="M171" s="1"/>
      <c r="N171" s="1"/>
      <c r="O171" s="1"/>
      <c r="P171" s="1"/>
      <c r="Q171" s="1"/>
      <c r="R171" s="1"/>
    </row>
    <row r="172" spans="2:18" ht="15.75" customHeight="1">
      <c r="B172" s="1"/>
      <c r="C172" s="1"/>
      <c r="D172" s="1"/>
      <c r="E172" s="1"/>
      <c r="F172" s="1"/>
      <c r="G172" s="1"/>
      <c r="H172" s="1"/>
      <c r="I172" s="1"/>
      <c r="J172" s="1"/>
      <c r="K172" s="1"/>
      <c r="L172" s="1"/>
      <c r="M172" s="1"/>
      <c r="N172" s="1"/>
      <c r="O172" s="1"/>
      <c r="P172" s="1"/>
      <c r="Q172" s="1"/>
      <c r="R172" s="1"/>
    </row>
    <row r="173" spans="2:18" ht="15.75" customHeight="1">
      <c r="B173" s="1"/>
      <c r="C173" s="1"/>
      <c r="D173" s="1"/>
      <c r="E173" s="1"/>
      <c r="F173" s="1"/>
      <c r="G173" s="1"/>
      <c r="H173" s="1"/>
      <c r="I173" s="1"/>
      <c r="J173" s="1"/>
      <c r="K173" s="1"/>
      <c r="L173" s="1"/>
      <c r="M173" s="1"/>
      <c r="N173" s="1"/>
      <c r="O173" s="1"/>
      <c r="P173" s="1"/>
      <c r="Q173" s="1"/>
      <c r="R173" s="1"/>
    </row>
    <row r="174" spans="2:18" ht="15.75" customHeight="1">
      <c r="B174" s="1"/>
      <c r="C174" s="1"/>
      <c r="D174" s="1"/>
      <c r="E174" s="1"/>
      <c r="F174" s="1"/>
      <c r="G174" s="1"/>
      <c r="H174" s="1"/>
      <c r="I174" s="1"/>
      <c r="J174" s="1"/>
      <c r="K174" s="1"/>
      <c r="L174" s="1"/>
      <c r="M174" s="1"/>
      <c r="N174" s="1"/>
      <c r="O174" s="1"/>
      <c r="P174" s="1"/>
      <c r="Q174" s="1"/>
      <c r="R174" s="1"/>
    </row>
    <row r="175" spans="2:18" ht="15.75" customHeight="1">
      <c r="B175" s="1"/>
      <c r="C175" s="1"/>
      <c r="D175" s="1"/>
      <c r="E175" s="1"/>
      <c r="F175" s="1"/>
      <c r="G175" s="1"/>
      <c r="H175" s="1"/>
      <c r="I175" s="1"/>
      <c r="J175" s="1"/>
      <c r="K175" s="1"/>
      <c r="L175" s="1"/>
      <c r="M175" s="1"/>
      <c r="N175" s="1"/>
      <c r="O175" s="1"/>
      <c r="P175" s="1"/>
      <c r="Q175" s="1"/>
      <c r="R175" s="1"/>
    </row>
    <row r="176" spans="2:18" ht="15.75" customHeight="1">
      <c r="B176" s="1"/>
      <c r="C176" s="1"/>
      <c r="D176" s="1"/>
      <c r="E176" s="1"/>
      <c r="F176" s="1"/>
      <c r="G176" s="1"/>
      <c r="H176" s="1"/>
      <c r="I176" s="1"/>
      <c r="J176" s="1"/>
      <c r="K176" s="1"/>
      <c r="L176" s="1"/>
      <c r="M176" s="1"/>
      <c r="N176" s="1"/>
      <c r="O176" s="1"/>
      <c r="P176" s="1"/>
      <c r="Q176" s="1"/>
      <c r="R176" s="1"/>
    </row>
    <row r="177" spans="2:18" ht="15.75" customHeight="1">
      <c r="B177" s="1"/>
      <c r="C177" s="1"/>
      <c r="D177" s="1"/>
      <c r="E177" s="1"/>
      <c r="F177" s="1"/>
      <c r="G177" s="1"/>
      <c r="H177" s="1"/>
      <c r="I177" s="1"/>
      <c r="J177" s="1"/>
      <c r="K177" s="1"/>
      <c r="L177" s="1"/>
      <c r="M177" s="1"/>
      <c r="N177" s="1"/>
      <c r="O177" s="1"/>
      <c r="P177" s="1"/>
      <c r="Q177" s="1"/>
      <c r="R177" s="1"/>
    </row>
    <row r="178" spans="2:18" ht="15.75" customHeight="1">
      <c r="B178" s="1"/>
      <c r="C178" s="1"/>
      <c r="D178" s="1"/>
      <c r="E178" s="1"/>
      <c r="F178" s="1"/>
      <c r="G178" s="1"/>
      <c r="H178" s="1"/>
      <c r="I178" s="1"/>
      <c r="J178" s="1"/>
      <c r="K178" s="1"/>
      <c r="L178" s="1"/>
      <c r="M178" s="1"/>
      <c r="N178" s="1"/>
      <c r="O178" s="1"/>
      <c r="P178" s="1"/>
      <c r="Q178" s="1"/>
      <c r="R178" s="1"/>
    </row>
    <row r="179" spans="2:18" ht="15.75" customHeight="1">
      <c r="B179" s="1"/>
      <c r="C179" s="1"/>
      <c r="D179" s="1"/>
      <c r="E179" s="1"/>
      <c r="F179" s="1"/>
      <c r="G179" s="1"/>
      <c r="H179" s="1"/>
      <c r="I179" s="1"/>
      <c r="J179" s="1"/>
      <c r="K179" s="1"/>
      <c r="L179" s="1"/>
      <c r="M179" s="1"/>
      <c r="N179" s="1"/>
      <c r="O179" s="1"/>
      <c r="P179" s="1"/>
      <c r="Q179" s="1"/>
      <c r="R179" s="1"/>
    </row>
    <row r="180" spans="2:18" ht="15.75" customHeight="1">
      <c r="B180" s="1"/>
      <c r="C180" s="1"/>
      <c r="D180" s="1"/>
      <c r="E180" s="1"/>
      <c r="F180" s="1"/>
      <c r="G180" s="1"/>
      <c r="H180" s="1"/>
      <c r="I180" s="1"/>
      <c r="J180" s="1"/>
      <c r="K180" s="1"/>
      <c r="L180" s="1"/>
      <c r="M180" s="1"/>
      <c r="N180" s="1"/>
      <c r="O180" s="1"/>
      <c r="P180" s="1"/>
      <c r="Q180" s="1"/>
      <c r="R180" s="1"/>
    </row>
    <row r="181" spans="2:18" ht="15.75" customHeight="1">
      <c r="B181" s="1"/>
      <c r="C181" s="1"/>
      <c r="D181" s="1"/>
      <c r="E181" s="1"/>
      <c r="F181" s="1"/>
      <c r="G181" s="1"/>
      <c r="H181" s="1"/>
      <c r="I181" s="1"/>
      <c r="J181" s="1"/>
      <c r="K181" s="1"/>
      <c r="L181" s="1"/>
      <c r="M181" s="1"/>
      <c r="N181" s="1"/>
      <c r="O181" s="1"/>
      <c r="P181" s="1"/>
      <c r="Q181" s="1"/>
      <c r="R181" s="1"/>
    </row>
    <row r="182" spans="2:18" ht="15.75" customHeight="1">
      <c r="B182" s="1"/>
      <c r="C182" s="1"/>
      <c r="D182" s="1"/>
      <c r="E182" s="1"/>
      <c r="F182" s="1"/>
      <c r="G182" s="1"/>
      <c r="H182" s="1"/>
      <c r="I182" s="1"/>
      <c r="J182" s="1"/>
      <c r="K182" s="1"/>
      <c r="L182" s="1"/>
      <c r="M182" s="1"/>
      <c r="N182" s="1"/>
      <c r="O182" s="1"/>
      <c r="P182" s="1"/>
      <c r="Q182" s="1"/>
      <c r="R182" s="1"/>
    </row>
    <row r="183" spans="2:18" ht="15.75" customHeight="1">
      <c r="B183" s="1"/>
      <c r="C183" s="1"/>
      <c r="D183" s="1"/>
      <c r="E183" s="1"/>
      <c r="F183" s="1"/>
      <c r="G183" s="1"/>
      <c r="H183" s="1"/>
      <c r="I183" s="1"/>
      <c r="J183" s="1"/>
      <c r="K183" s="1"/>
      <c r="L183" s="1"/>
      <c r="M183" s="1"/>
      <c r="N183" s="1"/>
      <c r="O183" s="1"/>
      <c r="P183" s="1"/>
      <c r="Q183" s="1"/>
      <c r="R183" s="1"/>
    </row>
    <row r="184" spans="2:18" ht="15.75" customHeight="1">
      <c r="B184" s="1"/>
      <c r="C184" s="1"/>
      <c r="D184" s="1"/>
      <c r="E184" s="1"/>
      <c r="F184" s="1"/>
      <c r="G184" s="1"/>
      <c r="H184" s="1"/>
      <c r="I184" s="1"/>
      <c r="J184" s="1"/>
      <c r="K184" s="1"/>
      <c r="L184" s="1"/>
      <c r="M184" s="1"/>
      <c r="N184" s="1"/>
      <c r="O184" s="1"/>
      <c r="P184" s="1"/>
      <c r="Q184" s="1"/>
      <c r="R184" s="1"/>
    </row>
    <row r="185" spans="2:18" ht="15.75" customHeight="1">
      <c r="B185" s="1"/>
      <c r="C185" s="1"/>
      <c r="D185" s="1"/>
      <c r="E185" s="1"/>
      <c r="F185" s="1"/>
      <c r="G185" s="1"/>
      <c r="H185" s="1"/>
      <c r="I185" s="1"/>
      <c r="J185" s="1"/>
      <c r="K185" s="1"/>
      <c r="L185" s="1"/>
      <c r="M185" s="1"/>
      <c r="N185" s="1"/>
      <c r="O185" s="1"/>
      <c r="P185" s="1"/>
      <c r="Q185" s="1"/>
      <c r="R185" s="1"/>
    </row>
    <row r="186" spans="2:18" ht="15.75" customHeight="1">
      <c r="B186" s="1"/>
      <c r="C186" s="1"/>
      <c r="D186" s="1"/>
      <c r="E186" s="1"/>
      <c r="F186" s="1"/>
      <c r="G186" s="1"/>
      <c r="H186" s="1"/>
      <c r="I186" s="1"/>
      <c r="J186" s="1"/>
      <c r="K186" s="1"/>
      <c r="L186" s="1"/>
      <c r="M186" s="1"/>
      <c r="N186" s="1"/>
      <c r="O186" s="1"/>
      <c r="P186" s="1"/>
      <c r="Q186" s="1"/>
      <c r="R186" s="1"/>
    </row>
    <row r="187" spans="2:18" ht="15.75" customHeight="1">
      <c r="B187" s="1"/>
      <c r="C187" s="1"/>
      <c r="D187" s="1"/>
      <c r="E187" s="1"/>
      <c r="F187" s="1"/>
      <c r="G187" s="1"/>
      <c r="H187" s="1"/>
      <c r="I187" s="1"/>
      <c r="J187" s="1"/>
      <c r="K187" s="1"/>
      <c r="L187" s="1"/>
      <c r="M187" s="1"/>
      <c r="N187" s="1"/>
      <c r="O187" s="1"/>
      <c r="P187" s="1"/>
      <c r="Q187" s="1"/>
      <c r="R187" s="1"/>
    </row>
    <row r="188" spans="2:18" ht="15.75" customHeight="1">
      <c r="B188" s="1"/>
      <c r="C188" s="1"/>
      <c r="D188" s="1"/>
      <c r="E188" s="1"/>
      <c r="F188" s="1"/>
      <c r="G188" s="1"/>
      <c r="H188" s="1"/>
      <c r="I188" s="1"/>
      <c r="J188" s="1"/>
      <c r="K188" s="1"/>
      <c r="L188" s="1"/>
      <c r="M188" s="1"/>
      <c r="N188" s="1"/>
      <c r="O188" s="1"/>
      <c r="P188" s="1"/>
      <c r="Q188" s="1"/>
      <c r="R188" s="1"/>
    </row>
    <row r="189" spans="2:18" ht="15.75" customHeight="1">
      <c r="B189" s="1"/>
      <c r="C189" s="1"/>
      <c r="D189" s="1"/>
      <c r="E189" s="1"/>
      <c r="F189" s="1"/>
      <c r="G189" s="1"/>
      <c r="H189" s="1"/>
      <c r="I189" s="1"/>
      <c r="J189" s="1"/>
      <c r="K189" s="1"/>
      <c r="L189" s="1"/>
      <c r="M189" s="1"/>
      <c r="N189" s="1"/>
      <c r="O189" s="1"/>
      <c r="P189" s="1"/>
      <c r="Q189" s="1"/>
      <c r="R189" s="1"/>
    </row>
    <row r="190" spans="2:18" ht="15.75" customHeight="1">
      <c r="B190" s="1"/>
      <c r="C190" s="1"/>
      <c r="D190" s="1"/>
      <c r="E190" s="1"/>
      <c r="F190" s="1"/>
      <c r="G190" s="1"/>
      <c r="H190" s="1"/>
      <c r="I190" s="1"/>
      <c r="J190" s="1"/>
      <c r="K190" s="1"/>
      <c r="L190" s="1"/>
      <c r="M190" s="1"/>
      <c r="N190" s="1"/>
      <c r="O190" s="1"/>
      <c r="P190" s="1"/>
      <c r="Q190" s="1"/>
      <c r="R190" s="1"/>
    </row>
    <row r="191" spans="2:18" ht="15.75" customHeight="1">
      <c r="B191" s="1"/>
      <c r="C191" s="1"/>
      <c r="D191" s="1"/>
      <c r="E191" s="1"/>
      <c r="F191" s="1"/>
      <c r="G191" s="1"/>
      <c r="H191" s="1"/>
      <c r="I191" s="1"/>
      <c r="J191" s="1"/>
      <c r="K191" s="1"/>
      <c r="L191" s="1"/>
      <c r="M191" s="1"/>
      <c r="N191" s="1"/>
      <c r="O191" s="1"/>
      <c r="P191" s="1"/>
      <c r="Q191" s="1"/>
      <c r="R191" s="1"/>
    </row>
    <row r="192" spans="2:18" ht="15.75" customHeight="1">
      <c r="B192" s="1"/>
      <c r="C192" s="1"/>
      <c r="D192" s="1"/>
      <c r="E192" s="1"/>
      <c r="F192" s="1"/>
      <c r="G192" s="1"/>
      <c r="H192" s="1"/>
      <c r="I192" s="1"/>
      <c r="J192" s="1"/>
      <c r="K192" s="1"/>
      <c r="L192" s="1"/>
      <c r="M192" s="1"/>
      <c r="N192" s="1"/>
      <c r="O192" s="1"/>
      <c r="P192" s="1"/>
      <c r="Q192" s="1"/>
      <c r="R192" s="1"/>
    </row>
    <row r="193" spans="2:18" ht="15.75" customHeight="1">
      <c r="B193" s="1"/>
      <c r="C193" s="1"/>
      <c r="D193" s="1"/>
      <c r="E193" s="1"/>
      <c r="F193" s="1"/>
      <c r="G193" s="1"/>
      <c r="H193" s="1"/>
      <c r="I193" s="1"/>
      <c r="J193" s="1"/>
      <c r="K193" s="1"/>
      <c r="L193" s="1"/>
      <c r="M193" s="1"/>
      <c r="N193" s="1"/>
      <c r="O193" s="1"/>
      <c r="P193" s="1"/>
      <c r="Q193" s="1"/>
      <c r="R193" s="1"/>
    </row>
    <row r="194" spans="2:18" ht="15.75" customHeight="1">
      <c r="B194" s="1"/>
      <c r="C194" s="1"/>
      <c r="D194" s="1"/>
      <c r="E194" s="1"/>
      <c r="F194" s="1"/>
      <c r="G194" s="1"/>
      <c r="H194" s="1"/>
      <c r="I194" s="1"/>
      <c r="J194" s="1"/>
      <c r="K194" s="1"/>
      <c r="L194" s="1"/>
      <c r="M194" s="1"/>
      <c r="N194" s="1"/>
      <c r="O194" s="1"/>
      <c r="P194" s="1"/>
      <c r="Q194" s="1"/>
      <c r="R194" s="1"/>
    </row>
    <row r="195" spans="2:18" ht="15.75" customHeight="1">
      <c r="B195" s="1"/>
      <c r="C195" s="1"/>
      <c r="D195" s="1"/>
      <c r="E195" s="1"/>
      <c r="F195" s="1"/>
      <c r="G195" s="1"/>
      <c r="H195" s="1"/>
      <c r="I195" s="1"/>
      <c r="J195" s="1"/>
      <c r="K195" s="1"/>
      <c r="L195" s="1"/>
      <c r="M195" s="1"/>
      <c r="N195" s="1"/>
      <c r="O195" s="1"/>
      <c r="P195" s="1"/>
      <c r="Q195" s="1"/>
      <c r="R195" s="1"/>
    </row>
    <row r="196" spans="2:18" ht="15.75" customHeight="1">
      <c r="B196" s="1"/>
      <c r="C196" s="1"/>
      <c r="D196" s="1"/>
      <c r="E196" s="1"/>
      <c r="F196" s="1"/>
      <c r="G196" s="1"/>
      <c r="H196" s="1"/>
      <c r="I196" s="1"/>
      <c r="J196" s="1"/>
      <c r="K196" s="1"/>
      <c r="L196" s="1"/>
      <c r="M196" s="1"/>
      <c r="N196" s="1"/>
      <c r="O196" s="1"/>
      <c r="P196" s="1"/>
      <c r="Q196" s="1"/>
      <c r="R196" s="1"/>
    </row>
    <row r="197" spans="2:18" ht="15.75" customHeight="1">
      <c r="B197" s="1"/>
      <c r="C197" s="1"/>
      <c r="D197" s="1"/>
      <c r="E197" s="1"/>
      <c r="F197" s="1"/>
      <c r="G197" s="1"/>
      <c r="H197" s="1"/>
      <c r="I197" s="1"/>
      <c r="J197" s="1"/>
      <c r="K197" s="1"/>
      <c r="L197" s="1"/>
      <c r="M197" s="1"/>
      <c r="N197" s="1"/>
      <c r="O197" s="1"/>
      <c r="P197" s="1"/>
      <c r="Q197" s="1"/>
      <c r="R197" s="1"/>
    </row>
    <row r="198" spans="2:18" ht="15.75" customHeight="1">
      <c r="B198" s="1"/>
      <c r="C198" s="1"/>
      <c r="D198" s="1"/>
      <c r="E198" s="1"/>
      <c r="F198" s="1"/>
      <c r="G198" s="1"/>
      <c r="H198" s="1"/>
      <c r="I198" s="1"/>
      <c r="J198" s="1"/>
      <c r="K198" s="1"/>
      <c r="L198" s="1"/>
      <c r="M198" s="1"/>
      <c r="N198" s="1"/>
      <c r="O198" s="1"/>
      <c r="P198" s="1"/>
      <c r="Q198" s="1"/>
      <c r="R198" s="1"/>
    </row>
    <row r="199" spans="2:18" ht="15.75" customHeight="1">
      <c r="B199" s="1"/>
      <c r="C199" s="1"/>
      <c r="D199" s="1"/>
      <c r="E199" s="1"/>
      <c r="F199" s="1"/>
      <c r="G199" s="1"/>
      <c r="H199" s="1"/>
      <c r="I199" s="1"/>
      <c r="J199" s="1"/>
      <c r="K199" s="1"/>
      <c r="L199" s="1"/>
      <c r="M199" s="1"/>
      <c r="N199" s="1"/>
      <c r="O199" s="1"/>
      <c r="P199" s="1"/>
      <c r="Q199" s="1"/>
      <c r="R199" s="1"/>
    </row>
    <row r="200" spans="2:18" ht="15.75" customHeight="1">
      <c r="B200" s="1"/>
      <c r="C200" s="1"/>
      <c r="D200" s="1"/>
      <c r="E200" s="1"/>
      <c r="F200" s="1"/>
      <c r="G200" s="1"/>
      <c r="H200" s="1"/>
      <c r="I200" s="1"/>
      <c r="J200" s="1"/>
      <c r="K200" s="1"/>
      <c r="L200" s="1"/>
      <c r="M200" s="1"/>
      <c r="N200" s="1"/>
      <c r="O200" s="1"/>
      <c r="P200" s="1"/>
      <c r="Q200" s="1"/>
      <c r="R200" s="1"/>
    </row>
    <row r="201" spans="2:18" ht="15.75" customHeight="1">
      <c r="B201" s="1"/>
      <c r="C201" s="1"/>
      <c r="D201" s="1"/>
      <c r="E201" s="1"/>
      <c r="F201" s="1"/>
      <c r="G201" s="1"/>
      <c r="H201" s="1"/>
      <c r="I201" s="1"/>
      <c r="J201" s="1"/>
      <c r="K201" s="1"/>
      <c r="L201" s="1"/>
      <c r="M201" s="1"/>
      <c r="N201" s="1"/>
      <c r="O201" s="1"/>
      <c r="P201" s="1"/>
      <c r="Q201" s="1"/>
      <c r="R201" s="1"/>
    </row>
    <row r="202" spans="2:18" ht="15.75" customHeight="1">
      <c r="B202" s="1"/>
      <c r="C202" s="1"/>
      <c r="D202" s="1"/>
      <c r="E202" s="1"/>
      <c r="F202" s="1"/>
      <c r="G202" s="1"/>
      <c r="H202" s="1"/>
      <c r="I202" s="1"/>
      <c r="J202" s="1"/>
      <c r="K202" s="1"/>
      <c r="L202" s="1"/>
      <c r="M202" s="1"/>
      <c r="N202" s="1"/>
      <c r="O202" s="1"/>
      <c r="P202" s="1"/>
      <c r="Q202" s="1"/>
      <c r="R202" s="1"/>
    </row>
    <row r="203" spans="2:18" ht="15.75" customHeight="1">
      <c r="B203" s="1"/>
      <c r="C203" s="1"/>
      <c r="D203" s="1"/>
      <c r="E203" s="1"/>
      <c r="F203" s="1"/>
      <c r="G203" s="1"/>
      <c r="H203" s="1"/>
      <c r="I203" s="1"/>
      <c r="J203" s="1"/>
      <c r="K203" s="1"/>
      <c r="L203" s="1"/>
      <c r="M203" s="1"/>
      <c r="N203" s="1"/>
      <c r="O203" s="1"/>
      <c r="P203" s="1"/>
      <c r="Q203" s="1"/>
      <c r="R203" s="1"/>
    </row>
    <row r="204" spans="2:18" ht="15.75" customHeight="1">
      <c r="B204" s="1"/>
      <c r="C204" s="1"/>
      <c r="D204" s="1"/>
      <c r="E204" s="1"/>
      <c r="F204" s="1"/>
      <c r="G204" s="1"/>
      <c r="H204" s="1"/>
      <c r="I204" s="1"/>
      <c r="J204" s="1"/>
      <c r="K204" s="1"/>
      <c r="L204" s="1"/>
      <c r="M204" s="1"/>
      <c r="N204" s="1"/>
      <c r="O204" s="1"/>
      <c r="P204" s="1"/>
      <c r="Q204" s="1"/>
      <c r="R204" s="1"/>
    </row>
    <row r="205" spans="2:18" ht="15.75" customHeight="1">
      <c r="B205" s="1"/>
      <c r="C205" s="1"/>
      <c r="D205" s="1"/>
      <c r="E205" s="1"/>
      <c r="F205" s="1"/>
      <c r="G205" s="1"/>
      <c r="H205" s="1"/>
      <c r="I205" s="1"/>
      <c r="J205" s="1"/>
      <c r="K205" s="1"/>
      <c r="L205" s="1"/>
      <c r="M205" s="1"/>
      <c r="N205" s="1"/>
      <c r="O205" s="1"/>
      <c r="P205" s="1"/>
      <c r="Q205" s="1"/>
      <c r="R205" s="1"/>
    </row>
    <row r="206" spans="2:18" ht="15.75" customHeight="1">
      <c r="B206" s="1"/>
      <c r="C206" s="1"/>
      <c r="D206" s="1"/>
      <c r="E206" s="1"/>
      <c r="F206" s="1"/>
      <c r="G206" s="1"/>
      <c r="H206" s="1"/>
      <c r="I206" s="1"/>
      <c r="J206" s="1"/>
      <c r="K206" s="1"/>
      <c r="L206" s="1"/>
      <c r="M206" s="1"/>
      <c r="N206" s="1"/>
      <c r="O206" s="1"/>
      <c r="P206" s="1"/>
      <c r="Q206" s="1"/>
      <c r="R206" s="1"/>
    </row>
    <row r="207" spans="2:18" ht="15.75" customHeight="1">
      <c r="B207" s="1"/>
      <c r="C207" s="1"/>
      <c r="D207" s="1"/>
      <c r="E207" s="1"/>
      <c r="F207" s="1"/>
      <c r="G207" s="1"/>
      <c r="H207" s="1"/>
      <c r="I207" s="1"/>
      <c r="J207" s="1"/>
      <c r="K207" s="1"/>
      <c r="L207" s="1"/>
      <c r="M207" s="1"/>
      <c r="N207" s="1"/>
      <c r="O207" s="1"/>
      <c r="P207" s="1"/>
      <c r="Q207" s="1"/>
      <c r="R207" s="1"/>
    </row>
    <row r="208" spans="2:18" ht="15.75" customHeight="1">
      <c r="B208" s="1"/>
      <c r="C208" s="1"/>
      <c r="D208" s="1"/>
      <c r="E208" s="1"/>
      <c r="F208" s="1"/>
      <c r="G208" s="1"/>
      <c r="H208" s="1"/>
      <c r="I208" s="1"/>
      <c r="J208" s="1"/>
      <c r="K208" s="1"/>
      <c r="L208" s="1"/>
      <c r="M208" s="1"/>
      <c r="N208" s="1"/>
      <c r="O208" s="1"/>
      <c r="P208" s="1"/>
      <c r="Q208" s="1"/>
      <c r="R208" s="1"/>
    </row>
    <row r="209" spans="2:18" ht="15.75" customHeight="1">
      <c r="B209" s="1"/>
      <c r="C209" s="1"/>
      <c r="D209" s="1"/>
      <c r="E209" s="1"/>
      <c r="F209" s="1"/>
      <c r="G209" s="1"/>
      <c r="H209" s="1"/>
      <c r="I209" s="1"/>
      <c r="J209" s="1"/>
      <c r="K209" s="1"/>
      <c r="L209" s="1"/>
      <c r="M209" s="1"/>
      <c r="N209" s="1"/>
      <c r="O209" s="1"/>
      <c r="P209" s="1"/>
      <c r="Q209" s="1"/>
      <c r="R209" s="1"/>
    </row>
    <row r="210" spans="2:18" ht="15.75" customHeight="1">
      <c r="B210" s="1"/>
      <c r="C210" s="1"/>
      <c r="D210" s="1"/>
      <c r="E210" s="1"/>
      <c r="F210" s="1"/>
      <c r="G210" s="1"/>
      <c r="H210" s="1"/>
      <c r="I210" s="1"/>
      <c r="J210" s="1"/>
      <c r="K210" s="1"/>
      <c r="L210" s="1"/>
      <c r="M210" s="1"/>
      <c r="N210" s="1"/>
      <c r="O210" s="1"/>
      <c r="P210" s="1"/>
      <c r="Q210" s="1"/>
      <c r="R210" s="1"/>
    </row>
    <row r="211" spans="2:18" ht="15.75" customHeight="1">
      <c r="B211" s="1"/>
      <c r="C211" s="1"/>
      <c r="D211" s="1"/>
      <c r="E211" s="1"/>
      <c r="F211" s="1"/>
      <c r="G211" s="1"/>
      <c r="H211" s="1"/>
      <c r="I211" s="1"/>
      <c r="J211" s="1"/>
      <c r="K211" s="1"/>
      <c r="L211" s="1"/>
      <c r="M211" s="1"/>
      <c r="N211" s="1"/>
      <c r="O211" s="1"/>
      <c r="P211" s="1"/>
      <c r="Q211" s="1"/>
      <c r="R211" s="1"/>
    </row>
    <row r="212" spans="2:18" ht="15.75" customHeight="1">
      <c r="B212" s="1"/>
      <c r="C212" s="1"/>
      <c r="D212" s="1"/>
      <c r="E212" s="1"/>
      <c r="F212" s="1"/>
      <c r="G212" s="1"/>
      <c r="H212" s="1"/>
      <c r="I212" s="1"/>
      <c r="J212" s="1"/>
      <c r="K212" s="1"/>
      <c r="L212" s="1"/>
      <c r="M212" s="1"/>
      <c r="N212" s="1"/>
      <c r="O212" s="1"/>
      <c r="P212" s="1"/>
      <c r="Q212" s="1"/>
      <c r="R212" s="1"/>
    </row>
    <row r="213" spans="2:18" ht="15.75" customHeight="1">
      <c r="B213" s="1"/>
      <c r="C213" s="1"/>
      <c r="D213" s="1"/>
      <c r="E213" s="1"/>
      <c r="F213" s="1"/>
      <c r="G213" s="1"/>
      <c r="H213" s="1"/>
      <c r="I213" s="1"/>
      <c r="J213" s="1"/>
      <c r="K213" s="1"/>
      <c r="L213" s="1"/>
      <c r="M213" s="1"/>
      <c r="N213" s="1"/>
      <c r="O213" s="1"/>
      <c r="P213" s="1"/>
      <c r="Q213" s="1"/>
      <c r="R213" s="1"/>
    </row>
    <row r="214" spans="2:18" ht="15.75" customHeight="1">
      <c r="B214" s="1"/>
      <c r="C214" s="1"/>
      <c r="D214" s="1"/>
      <c r="E214" s="1"/>
      <c r="F214" s="1"/>
      <c r="G214" s="1"/>
      <c r="H214" s="1"/>
      <c r="I214" s="1"/>
      <c r="J214" s="1"/>
      <c r="K214" s="1"/>
      <c r="L214" s="1"/>
      <c r="M214" s="1"/>
      <c r="N214" s="1"/>
      <c r="O214" s="1"/>
      <c r="P214" s="1"/>
      <c r="Q214" s="1"/>
      <c r="R214" s="1"/>
    </row>
    <row r="215" spans="2:18" ht="15.75" customHeight="1">
      <c r="B215" s="1"/>
      <c r="C215" s="1"/>
      <c r="D215" s="1"/>
      <c r="E215" s="1"/>
      <c r="F215" s="1"/>
      <c r="G215" s="1"/>
      <c r="H215" s="1"/>
      <c r="I215" s="1"/>
      <c r="J215" s="1"/>
      <c r="K215" s="1"/>
      <c r="L215" s="1"/>
      <c r="M215" s="1"/>
      <c r="N215" s="1"/>
      <c r="O215" s="1"/>
      <c r="P215" s="1"/>
      <c r="Q215" s="1"/>
      <c r="R215" s="1"/>
    </row>
    <row r="216" spans="2:18" ht="15.75" customHeight="1">
      <c r="B216" s="1"/>
      <c r="C216" s="1"/>
      <c r="D216" s="1"/>
      <c r="E216" s="1"/>
      <c r="F216" s="1"/>
      <c r="G216" s="1"/>
      <c r="H216" s="1"/>
      <c r="I216" s="1"/>
      <c r="J216" s="1"/>
      <c r="K216" s="1"/>
      <c r="L216" s="1"/>
      <c r="M216" s="1"/>
      <c r="N216" s="1"/>
      <c r="O216" s="1"/>
      <c r="P216" s="1"/>
      <c r="Q216" s="1"/>
      <c r="R216" s="1"/>
    </row>
    <row r="217" spans="2:18" ht="15.75" customHeight="1">
      <c r="B217" s="1"/>
      <c r="C217" s="1"/>
      <c r="D217" s="1"/>
      <c r="E217" s="1"/>
      <c r="F217" s="1"/>
      <c r="G217" s="1"/>
      <c r="H217" s="1"/>
      <c r="I217" s="1"/>
      <c r="J217" s="1"/>
      <c r="K217" s="1"/>
      <c r="L217" s="1"/>
      <c r="M217" s="1"/>
      <c r="N217" s="1"/>
      <c r="O217" s="1"/>
      <c r="P217" s="1"/>
      <c r="Q217" s="1"/>
      <c r="R217" s="1"/>
    </row>
    <row r="218" spans="2:18" ht="15.75" customHeight="1">
      <c r="B218" s="1"/>
      <c r="C218" s="1"/>
      <c r="D218" s="1"/>
      <c r="E218" s="1"/>
      <c r="F218" s="1"/>
      <c r="G218" s="1"/>
      <c r="H218" s="1"/>
      <c r="I218" s="1"/>
      <c r="J218" s="1"/>
      <c r="K218" s="1"/>
      <c r="L218" s="1"/>
      <c r="M218" s="1"/>
      <c r="N218" s="1"/>
      <c r="O218" s="1"/>
      <c r="P218" s="1"/>
      <c r="Q218" s="1"/>
      <c r="R218" s="1"/>
    </row>
    <row r="219" spans="2:18" ht="15.75" customHeight="1">
      <c r="B219" s="1"/>
      <c r="C219" s="1"/>
      <c r="D219" s="1"/>
      <c r="E219" s="1"/>
      <c r="F219" s="1"/>
      <c r="G219" s="1"/>
      <c r="H219" s="1"/>
      <c r="I219" s="1"/>
      <c r="J219" s="1"/>
      <c r="K219" s="1"/>
      <c r="L219" s="1"/>
      <c r="M219" s="1"/>
      <c r="N219" s="1"/>
      <c r="O219" s="1"/>
      <c r="P219" s="1"/>
      <c r="Q219" s="1"/>
      <c r="R219" s="1"/>
    </row>
    <row r="220" spans="2:18" ht="15.75" customHeight="1">
      <c r="B220" s="1"/>
      <c r="C220" s="1"/>
      <c r="D220" s="1"/>
      <c r="E220" s="1"/>
      <c r="F220" s="1"/>
      <c r="G220" s="1"/>
      <c r="H220" s="1"/>
      <c r="I220" s="1"/>
      <c r="J220" s="1"/>
      <c r="K220" s="1"/>
      <c r="L220" s="1"/>
      <c r="M220" s="1"/>
      <c r="N220" s="1"/>
      <c r="O220" s="1"/>
      <c r="P220" s="1"/>
      <c r="Q220" s="1"/>
      <c r="R220" s="1"/>
    </row>
    <row r="221" spans="2:18" ht="15.75" customHeight="1">
      <c r="B221" s="1"/>
      <c r="C221" s="1"/>
      <c r="D221" s="1"/>
      <c r="E221" s="1"/>
      <c r="F221" s="1"/>
      <c r="G221" s="1"/>
      <c r="H221" s="1"/>
      <c r="I221" s="1"/>
      <c r="J221" s="1"/>
      <c r="K221" s="1"/>
      <c r="L221" s="1"/>
      <c r="M221" s="1"/>
      <c r="N221" s="1"/>
      <c r="O221" s="1"/>
      <c r="P221" s="1"/>
      <c r="Q221" s="1"/>
      <c r="R221" s="1"/>
    </row>
    <row r="222" spans="2:18" ht="15.75" customHeight="1">
      <c r="B222" s="1"/>
      <c r="C222" s="1"/>
      <c r="D222" s="1"/>
      <c r="E222" s="1"/>
      <c r="F222" s="1"/>
      <c r="G222" s="1"/>
      <c r="H222" s="1"/>
      <c r="I222" s="1"/>
      <c r="J222" s="1"/>
      <c r="K222" s="1"/>
      <c r="L222" s="1"/>
      <c r="M222" s="1"/>
      <c r="N222" s="1"/>
      <c r="O222" s="1"/>
      <c r="P222" s="1"/>
      <c r="Q222" s="1"/>
      <c r="R222" s="1"/>
    </row>
    <row r="223" spans="2:18" ht="15.75" customHeight="1">
      <c r="B223" s="1"/>
      <c r="C223" s="1"/>
      <c r="D223" s="1"/>
      <c r="E223" s="1"/>
      <c r="F223" s="1"/>
      <c r="G223" s="1"/>
      <c r="H223" s="1"/>
      <c r="I223" s="1"/>
      <c r="J223" s="1"/>
      <c r="K223" s="1"/>
      <c r="L223" s="1"/>
      <c r="M223" s="1"/>
      <c r="N223" s="1"/>
      <c r="O223" s="1"/>
      <c r="P223" s="1"/>
      <c r="Q223" s="1"/>
      <c r="R223" s="1"/>
    </row>
    <row r="224" spans="2:18" ht="15.75" customHeight="1">
      <c r="B224" s="1"/>
      <c r="C224" s="1"/>
      <c r="D224" s="1"/>
      <c r="E224" s="1"/>
      <c r="F224" s="1"/>
      <c r="G224" s="1"/>
      <c r="H224" s="1"/>
      <c r="I224" s="1"/>
      <c r="J224" s="1"/>
      <c r="K224" s="1"/>
      <c r="L224" s="1"/>
      <c r="M224" s="1"/>
      <c r="N224" s="1"/>
      <c r="O224" s="1"/>
      <c r="P224" s="1"/>
      <c r="Q224" s="1"/>
      <c r="R224" s="1"/>
    </row>
    <row r="225" spans="2:18" ht="15.75" customHeight="1">
      <c r="B225" s="1"/>
      <c r="C225" s="1"/>
      <c r="D225" s="1"/>
      <c r="E225" s="1"/>
      <c r="F225" s="1"/>
      <c r="G225" s="1"/>
      <c r="H225" s="1"/>
      <c r="I225" s="1"/>
      <c r="J225" s="1"/>
      <c r="K225" s="1"/>
      <c r="L225" s="1"/>
      <c r="M225" s="1"/>
      <c r="N225" s="1"/>
      <c r="O225" s="1"/>
      <c r="P225" s="1"/>
      <c r="Q225" s="1"/>
      <c r="R225" s="1"/>
    </row>
    <row r="226" spans="2:18" ht="15.75" customHeight="1">
      <c r="B226" s="1"/>
      <c r="C226" s="1"/>
      <c r="D226" s="1"/>
      <c r="E226" s="1"/>
      <c r="F226" s="1"/>
      <c r="G226" s="1"/>
      <c r="H226" s="1"/>
      <c r="I226" s="1"/>
      <c r="J226" s="1"/>
      <c r="K226" s="1"/>
      <c r="L226" s="1"/>
      <c r="M226" s="1"/>
      <c r="N226" s="1"/>
      <c r="O226" s="1"/>
      <c r="P226" s="1"/>
      <c r="Q226" s="1"/>
      <c r="R226" s="1"/>
    </row>
    <row r="227" spans="2:18" ht="15.75" customHeight="1">
      <c r="B227" s="1"/>
      <c r="C227" s="1"/>
      <c r="D227" s="1"/>
      <c r="E227" s="1"/>
      <c r="F227" s="1"/>
      <c r="G227" s="1"/>
      <c r="H227" s="1"/>
      <c r="I227" s="1"/>
      <c r="J227" s="1"/>
      <c r="K227" s="1"/>
      <c r="L227" s="1"/>
      <c r="M227" s="1"/>
      <c r="N227" s="1"/>
      <c r="O227" s="1"/>
      <c r="P227" s="1"/>
      <c r="Q227" s="1"/>
      <c r="R227" s="1"/>
    </row>
    <row r="228" spans="2:18" ht="15.75" customHeight="1">
      <c r="B228" s="1"/>
      <c r="C228" s="1"/>
      <c r="D228" s="1"/>
      <c r="E228" s="1"/>
      <c r="F228" s="1"/>
      <c r="G228" s="1"/>
      <c r="H228" s="1"/>
      <c r="I228" s="1"/>
      <c r="J228" s="1"/>
      <c r="K228" s="1"/>
      <c r="L228" s="1"/>
      <c r="M228" s="1"/>
      <c r="N228" s="1"/>
      <c r="O228" s="1"/>
      <c r="P228" s="1"/>
      <c r="Q228" s="1"/>
      <c r="R228" s="1"/>
    </row>
    <row r="229" spans="2:18" ht="15.75" customHeight="1">
      <c r="B229" s="1"/>
      <c r="C229" s="1"/>
      <c r="D229" s="1"/>
      <c r="E229" s="1"/>
      <c r="F229" s="1"/>
      <c r="G229" s="1"/>
      <c r="H229" s="1"/>
      <c r="I229" s="1"/>
      <c r="J229" s="1"/>
      <c r="K229" s="1"/>
      <c r="L229" s="1"/>
      <c r="M229" s="1"/>
      <c r="N229" s="1"/>
      <c r="O229" s="1"/>
      <c r="P229" s="1"/>
      <c r="Q229" s="1"/>
      <c r="R229" s="1"/>
    </row>
    <row r="230" spans="2:18" ht="15.75" customHeight="1">
      <c r="B230" s="1"/>
      <c r="C230" s="1"/>
      <c r="D230" s="1"/>
      <c r="E230" s="1"/>
      <c r="F230" s="1"/>
      <c r="G230" s="1"/>
      <c r="H230" s="1"/>
      <c r="I230" s="1"/>
      <c r="J230" s="1"/>
      <c r="K230" s="1"/>
      <c r="L230" s="1"/>
      <c r="M230" s="1"/>
      <c r="N230" s="1"/>
      <c r="O230" s="1"/>
      <c r="P230" s="1"/>
      <c r="Q230" s="1"/>
      <c r="R230" s="1"/>
    </row>
    <row r="231" spans="2:18" ht="15.75" customHeight="1">
      <c r="B231" s="1"/>
      <c r="C231" s="1"/>
      <c r="D231" s="1"/>
      <c r="E231" s="1"/>
      <c r="F231" s="1"/>
      <c r="G231" s="1"/>
      <c r="H231" s="1"/>
      <c r="I231" s="1"/>
      <c r="J231" s="1"/>
      <c r="K231" s="1"/>
      <c r="L231" s="1"/>
      <c r="M231" s="1"/>
      <c r="N231" s="1"/>
      <c r="O231" s="1"/>
      <c r="P231" s="1"/>
      <c r="Q231" s="1"/>
      <c r="R231" s="1"/>
    </row>
    <row r="232" spans="2:18" ht="15.75" customHeight="1">
      <c r="B232" s="1"/>
      <c r="C232" s="1"/>
      <c r="D232" s="1"/>
      <c r="E232" s="1"/>
      <c r="F232" s="1"/>
      <c r="G232" s="1"/>
      <c r="H232" s="1"/>
      <c r="I232" s="1"/>
      <c r="J232" s="1"/>
      <c r="K232" s="1"/>
      <c r="L232" s="1"/>
      <c r="M232" s="1"/>
      <c r="N232" s="1"/>
      <c r="O232" s="1"/>
      <c r="P232" s="1"/>
      <c r="Q232" s="1"/>
      <c r="R232" s="1"/>
    </row>
    <row r="233" spans="2:18" ht="15.75" customHeight="1">
      <c r="B233" s="1"/>
      <c r="C233" s="1"/>
      <c r="D233" s="1"/>
      <c r="E233" s="1"/>
      <c r="F233" s="1"/>
      <c r="G233" s="1"/>
      <c r="H233" s="1"/>
      <c r="I233" s="1"/>
      <c r="J233" s="1"/>
      <c r="K233" s="1"/>
      <c r="L233" s="1"/>
      <c r="M233" s="1"/>
      <c r="N233" s="1"/>
      <c r="O233" s="1"/>
      <c r="P233" s="1"/>
      <c r="Q233" s="1"/>
      <c r="R233" s="1"/>
    </row>
    <row r="234" spans="2:18" ht="15.75" customHeight="1">
      <c r="B234" s="1"/>
      <c r="C234" s="1"/>
      <c r="D234" s="1"/>
      <c r="E234" s="1"/>
      <c r="F234" s="1"/>
      <c r="G234" s="1"/>
      <c r="H234" s="1"/>
      <c r="I234" s="1"/>
      <c r="J234" s="1"/>
      <c r="K234" s="1"/>
      <c r="L234" s="1"/>
      <c r="M234" s="1"/>
      <c r="N234" s="1"/>
      <c r="O234" s="1"/>
      <c r="P234" s="1"/>
      <c r="Q234" s="1"/>
      <c r="R234" s="1"/>
    </row>
    <row r="235" spans="2:18" ht="15.75" customHeight="1">
      <c r="B235" s="1"/>
      <c r="C235" s="1"/>
      <c r="D235" s="1"/>
      <c r="E235" s="1"/>
      <c r="F235" s="1"/>
      <c r="G235" s="1"/>
      <c r="H235" s="1"/>
      <c r="I235" s="1"/>
      <c r="J235" s="1"/>
      <c r="K235" s="1"/>
      <c r="L235" s="1"/>
      <c r="M235" s="1"/>
      <c r="N235" s="1"/>
      <c r="O235" s="1"/>
      <c r="P235" s="1"/>
      <c r="Q235" s="1"/>
      <c r="R235" s="1"/>
    </row>
    <row r="236" spans="2:18" ht="15.75" customHeight="1">
      <c r="B236" s="1"/>
      <c r="C236" s="1"/>
      <c r="D236" s="1"/>
      <c r="E236" s="1"/>
      <c r="F236" s="1"/>
      <c r="G236" s="1"/>
      <c r="H236" s="1"/>
      <c r="I236" s="1"/>
      <c r="J236" s="1"/>
      <c r="K236" s="1"/>
      <c r="L236" s="1"/>
      <c r="M236" s="1"/>
      <c r="N236" s="1"/>
      <c r="O236" s="1"/>
      <c r="P236" s="1"/>
      <c r="Q236" s="1"/>
      <c r="R236" s="1"/>
    </row>
    <row r="237" spans="2:18" ht="15.75" customHeight="1">
      <c r="B237" s="1"/>
      <c r="C237" s="1"/>
      <c r="D237" s="1"/>
      <c r="E237" s="1"/>
      <c r="F237" s="1"/>
      <c r="G237" s="1"/>
      <c r="H237" s="1"/>
      <c r="I237" s="1"/>
      <c r="J237" s="1"/>
      <c r="K237" s="1"/>
      <c r="L237" s="1"/>
      <c r="M237" s="1"/>
      <c r="N237" s="1"/>
      <c r="O237" s="1"/>
      <c r="P237" s="1"/>
      <c r="Q237" s="1"/>
      <c r="R237" s="1"/>
    </row>
    <row r="238" spans="2:18" ht="15.75" customHeight="1">
      <c r="B238" s="1"/>
      <c r="C238" s="1"/>
      <c r="D238" s="1"/>
      <c r="E238" s="1"/>
      <c r="F238" s="1"/>
      <c r="G238" s="1"/>
      <c r="H238" s="1"/>
      <c r="I238" s="1"/>
      <c r="J238" s="1"/>
      <c r="K238" s="1"/>
      <c r="L238" s="1"/>
      <c r="M238" s="1"/>
      <c r="N238" s="1"/>
      <c r="O238" s="1"/>
      <c r="P238" s="1"/>
      <c r="Q238" s="1"/>
      <c r="R238" s="1"/>
    </row>
    <row r="239" spans="2:18" ht="15.75" customHeight="1">
      <c r="B239" s="1"/>
      <c r="C239" s="1"/>
      <c r="D239" s="1"/>
      <c r="E239" s="1"/>
      <c r="F239" s="1"/>
      <c r="G239" s="1"/>
      <c r="H239" s="1"/>
      <c r="I239" s="1"/>
      <c r="J239" s="1"/>
      <c r="K239" s="1"/>
      <c r="L239" s="1"/>
      <c r="M239" s="1"/>
      <c r="N239" s="1"/>
      <c r="O239" s="1"/>
      <c r="P239" s="1"/>
      <c r="Q239" s="1"/>
      <c r="R239" s="1"/>
    </row>
    <row r="240" spans="2:18" ht="15.75" customHeight="1">
      <c r="B240" s="1"/>
      <c r="C240" s="1"/>
      <c r="D240" s="1"/>
      <c r="E240" s="1"/>
      <c r="F240" s="1"/>
      <c r="G240" s="1"/>
      <c r="H240" s="1"/>
      <c r="I240" s="1"/>
      <c r="J240" s="1"/>
      <c r="K240" s="1"/>
      <c r="L240" s="1"/>
      <c r="M240" s="1"/>
      <c r="N240" s="1"/>
      <c r="O240" s="1"/>
      <c r="P240" s="1"/>
      <c r="Q240" s="1"/>
      <c r="R240" s="1"/>
    </row>
    <row r="241" spans="2:18" ht="15.75" customHeight="1">
      <c r="B241" s="1"/>
      <c r="C241" s="1"/>
      <c r="D241" s="1"/>
      <c r="E241" s="1"/>
      <c r="F241" s="1"/>
      <c r="G241" s="1"/>
      <c r="H241" s="1"/>
      <c r="I241" s="1"/>
      <c r="J241" s="1"/>
      <c r="K241" s="1"/>
      <c r="L241" s="1"/>
      <c r="M241" s="1"/>
      <c r="N241" s="1"/>
      <c r="O241" s="1"/>
      <c r="P241" s="1"/>
      <c r="Q241" s="1"/>
      <c r="R241" s="1"/>
    </row>
    <row r="242" spans="2:18" ht="15.75" customHeight="1">
      <c r="B242" s="1"/>
      <c r="C242" s="1"/>
      <c r="D242" s="1"/>
      <c r="E242" s="1"/>
      <c r="F242" s="1"/>
      <c r="G242" s="1"/>
      <c r="H242" s="1"/>
      <c r="I242" s="1"/>
      <c r="J242" s="1"/>
      <c r="K242" s="1"/>
      <c r="L242" s="1"/>
      <c r="M242" s="1"/>
      <c r="N242" s="1"/>
      <c r="O242" s="1"/>
      <c r="P242" s="1"/>
      <c r="Q242" s="1"/>
      <c r="R242" s="1"/>
    </row>
    <row r="243" spans="2:18" ht="15.75" customHeight="1">
      <c r="B243" s="1"/>
      <c r="C243" s="1"/>
      <c r="D243" s="1"/>
      <c r="E243" s="1"/>
      <c r="F243" s="1"/>
      <c r="G243" s="1"/>
      <c r="H243" s="1"/>
      <c r="I243" s="1"/>
      <c r="J243" s="1"/>
      <c r="K243" s="1"/>
      <c r="L243" s="1"/>
      <c r="M243" s="1"/>
      <c r="N243" s="1"/>
      <c r="O243" s="1"/>
      <c r="P243" s="1"/>
      <c r="Q243" s="1"/>
      <c r="R243" s="1"/>
    </row>
    <row r="244" spans="2:18" ht="15.75" customHeight="1">
      <c r="B244" s="1"/>
      <c r="C244" s="1"/>
      <c r="D244" s="1"/>
      <c r="E244" s="1"/>
      <c r="F244" s="1"/>
      <c r="G244" s="1"/>
      <c r="H244" s="1"/>
      <c r="I244" s="1"/>
      <c r="J244" s="1"/>
      <c r="K244" s="1"/>
      <c r="L244" s="1"/>
      <c r="M244" s="1"/>
      <c r="N244" s="1"/>
      <c r="O244" s="1"/>
      <c r="P244" s="1"/>
      <c r="Q244" s="1"/>
      <c r="R244" s="1"/>
    </row>
    <row r="245" spans="2:18" ht="15.75" customHeight="1">
      <c r="B245" s="1"/>
      <c r="C245" s="1"/>
      <c r="D245" s="1"/>
      <c r="E245" s="1"/>
      <c r="F245" s="1"/>
      <c r="G245" s="1"/>
      <c r="H245" s="1"/>
      <c r="I245" s="1"/>
      <c r="J245" s="1"/>
      <c r="K245" s="1"/>
      <c r="L245" s="1"/>
      <c r="M245" s="1"/>
      <c r="N245" s="1"/>
      <c r="O245" s="1"/>
      <c r="P245" s="1"/>
      <c r="Q245" s="1"/>
      <c r="R245" s="1"/>
    </row>
    <row r="246" spans="2:18" ht="15.75" customHeight="1">
      <c r="B246" s="1"/>
      <c r="C246" s="1"/>
      <c r="D246" s="1"/>
      <c r="E246" s="1"/>
      <c r="F246" s="1"/>
      <c r="G246" s="1"/>
      <c r="H246" s="1"/>
      <c r="I246" s="1"/>
      <c r="J246" s="1"/>
      <c r="K246" s="1"/>
      <c r="L246" s="1"/>
      <c r="M246" s="1"/>
      <c r="N246" s="1"/>
      <c r="O246" s="1"/>
      <c r="P246" s="1"/>
      <c r="Q246" s="1"/>
      <c r="R246" s="1"/>
    </row>
    <row r="247" spans="2:18" ht="15.75" customHeight="1">
      <c r="B247" s="1"/>
      <c r="C247" s="1"/>
      <c r="D247" s="1"/>
      <c r="E247" s="1"/>
      <c r="F247" s="1"/>
      <c r="G247" s="1"/>
      <c r="H247" s="1"/>
      <c r="I247" s="1"/>
      <c r="J247" s="1"/>
      <c r="K247" s="1"/>
      <c r="L247" s="1"/>
      <c r="M247" s="1"/>
      <c r="N247" s="1"/>
      <c r="O247" s="1"/>
      <c r="P247" s="1"/>
      <c r="Q247" s="1"/>
      <c r="R247" s="1"/>
    </row>
    <row r="248" spans="2:18" ht="15.75" customHeight="1">
      <c r="B248" s="1"/>
      <c r="C248" s="1"/>
      <c r="D248" s="1"/>
      <c r="E248" s="1"/>
      <c r="F248" s="1"/>
      <c r="G248" s="1"/>
      <c r="H248" s="1"/>
      <c r="I248" s="1"/>
      <c r="J248" s="1"/>
      <c r="K248" s="1"/>
      <c r="L248" s="1"/>
      <c r="M248" s="1"/>
      <c r="N248" s="1"/>
      <c r="O248" s="1"/>
      <c r="P248" s="1"/>
      <c r="Q248" s="1"/>
      <c r="R248" s="1"/>
    </row>
    <row r="249" spans="2:18" ht="15.75" customHeight="1">
      <c r="B249" s="1"/>
      <c r="C249" s="1"/>
      <c r="D249" s="1"/>
      <c r="E249" s="1"/>
      <c r="F249" s="1"/>
      <c r="G249" s="1"/>
      <c r="H249" s="1"/>
      <c r="I249" s="1"/>
      <c r="J249" s="1"/>
      <c r="K249" s="1"/>
      <c r="L249" s="1"/>
      <c r="M249" s="1"/>
      <c r="N249" s="1"/>
      <c r="O249" s="1"/>
      <c r="P249" s="1"/>
      <c r="Q249" s="1"/>
      <c r="R249" s="1"/>
    </row>
    <row r="250" spans="2:18" ht="15.75" customHeight="1">
      <c r="B250" s="1"/>
      <c r="C250" s="1"/>
      <c r="D250" s="1"/>
      <c r="E250" s="1"/>
      <c r="F250" s="1"/>
      <c r="G250" s="1"/>
      <c r="H250" s="1"/>
      <c r="I250" s="1"/>
      <c r="J250" s="1"/>
      <c r="K250" s="1"/>
      <c r="L250" s="1"/>
      <c r="M250" s="1"/>
      <c r="N250" s="1"/>
      <c r="O250" s="1"/>
      <c r="P250" s="1"/>
      <c r="Q250" s="1"/>
      <c r="R250" s="1"/>
    </row>
    <row r="251" spans="2:18" ht="15.75" customHeight="1">
      <c r="B251" s="1"/>
      <c r="C251" s="1"/>
      <c r="D251" s="1"/>
      <c r="E251" s="1"/>
      <c r="F251" s="1"/>
      <c r="G251" s="1"/>
      <c r="H251" s="1"/>
      <c r="I251" s="1"/>
      <c r="J251" s="1"/>
      <c r="K251" s="1"/>
      <c r="L251" s="1"/>
      <c r="M251" s="1"/>
      <c r="N251" s="1"/>
      <c r="O251" s="1"/>
      <c r="P251" s="1"/>
      <c r="Q251" s="1"/>
      <c r="R251" s="1"/>
    </row>
    <row r="252" spans="2:18" ht="15.75" customHeight="1">
      <c r="B252" s="1"/>
      <c r="C252" s="1"/>
      <c r="D252" s="1"/>
      <c r="E252" s="1"/>
      <c r="F252" s="1"/>
      <c r="G252" s="1"/>
      <c r="H252" s="1"/>
      <c r="I252" s="1"/>
      <c r="J252" s="1"/>
      <c r="K252" s="1"/>
      <c r="L252" s="1"/>
      <c r="M252" s="1"/>
      <c r="N252" s="1"/>
      <c r="O252" s="1"/>
      <c r="P252" s="1"/>
      <c r="Q252" s="1"/>
      <c r="R252" s="1"/>
    </row>
    <row r="253" spans="2:18" ht="15.75" customHeight="1">
      <c r="B253" s="1"/>
      <c r="C253" s="1"/>
      <c r="D253" s="1"/>
      <c r="E253" s="1"/>
      <c r="F253" s="1"/>
      <c r="G253" s="1"/>
      <c r="H253" s="1"/>
      <c r="I253" s="1"/>
      <c r="J253" s="1"/>
      <c r="K253" s="1"/>
      <c r="L253" s="1"/>
      <c r="M253" s="1"/>
      <c r="N253" s="1"/>
      <c r="O253" s="1"/>
      <c r="P253" s="1"/>
      <c r="Q253" s="1"/>
      <c r="R253" s="1"/>
    </row>
    <row r="254" spans="2:18" ht="15.75" customHeight="1">
      <c r="B254" s="1"/>
      <c r="C254" s="1"/>
      <c r="D254" s="1"/>
      <c r="E254" s="1"/>
      <c r="F254" s="1"/>
      <c r="G254" s="1"/>
      <c r="H254" s="1"/>
      <c r="I254" s="1"/>
      <c r="J254" s="1"/>
      <c r="K254" s="1"/>
      <c r="L254" s="1"/>
      <c r="M254" s="1"/>
      <c r="N254" s="1"/>
      <c r="O254" s="1"/>
      <c r="P254" s="1"/>
      <c r="Q254" s="1"/>
      <c r="R254" s="1"/>
    </row>
    <row r="255" spans="2:18" ht="15.75" customHeight="1">
      <c r="B255" s="1"/>
      <c r="C255" s="1"/>
      <c r="D255" s="1"/>
      <c r="E255" s="1"/>
      <c r="F255" s="1"/>
      <c r="G255" s="1"/>
      <c r="H255" s="1"/>
      <c r="I255" s="1"/>
      <c r="J255" s="1"/>
      <c r="K255" s="1"/>
      <c r="L255" s="1"/>
      <c r="M255" s="1"/>
      <c r="N255" s="1"/>
      <c r="O255" s="1"/>
      <c r="P255" s="1"/>
      <c r="Q255" s="1"/>
      <c r="R255" s="1"/>
    </row>
    <row r="256" spans="2:18" ht="15.75" customHeight="1">
      <c r="B256" s="1"/>
      <c r="C256" s="1"/>
      <c r="D256" s="1"/>
      <c r="E256" s="1"/>
      <c r="F256" s="1"/>
      <c r="G256" s="1"/>
      <c r="H256" s="1"/>
      <c r="I256" s="1"/>
      <c r="J256" s="1"/>
      <c r="K256" s="1"/>
      <c r="L256" s="1"/>
      <c r="M256" s="1"/>
      <c r="N256" s="1"/>
      <c r="O256" s="1"/>
      <c r="P256" s="1"/>
      <c r="Q256" s="1"/>
      <c r="R256" s="1"/>
    </row>
    <row r="257" spans="2:18" ht="15.75" customHeight="1">
      <c r="B257" s="1"/>
      <c r="C257" s="1"/>
      <c r="D257" s="1"/>
      <c r="E257" s="1"/>
      <c r="F257" s="1"/>
      <c r="G257" s="1"/>
      <c r="H257" s="1"/>
      <c r="I257" s="1"/>
      <c r="J257" s="1"/>
      <c r="K257" s="1"/>
      <c r="L257" s="1"/>
      <c r="M257" s="1"/>
      <c r="N257" s="1"/>
      <c r="O257" s="1"/>
      <c r="P257" s="1"/>
      <c r="Q257" s="1"/>
      <c r="R257" s="1"/>
    </row>
    <row r="258" spans="2:18" ht="15.75" customHeight="1">
      <c r="B258" s="1"/>
      <c r="C258" s="1"/>
      <c r="D258" s="1"/>
      <c r="E258" s="1"/>
      <c r="F258" s="1"/>
      <c r="G258" s="1"/>
      <c r="H258" s="1"/>
      <c r="I258" s="1"/>
      <c r="J258" s="1"/>
      <c r="K258" s="1"/>
      <c r="L258" s="1"/>
      <c r="M258" s="1"/>
      <c r="N258" s="1"/>
      <c r="O258" s="1"/>
      <c r="P258" s="1"/>
      <c r="Q258" s="1"/>
      <c r="R258" s="1"/>
    </row>
    <row r="259" spans="2:18" ht="15.75" customHeight="1">
      <c r="B259" s="1"/>
      <c r="C259" s="1"/>
      <c r="D259" s="1"/>
      <c r="E259" s="1"/>
      <c r="F259" s="1"/>
      <c r="G259" s="1"/>
      <c r="H259" s="1"/>
      <c r="I259" s="1"/>
      <c r="J259" s="1"/>
      <c r="K259" s="1"/>
      <c r="L259" s="1"/>
      <c r="M259" s="1"/>
      <c r="N259" s="1"/>
      <c r="O259" s="1"/>
      <c r="P259" s="1"/>
      <c r="Q259" s="1"/>
      <c r="R259" s="1"/>
    </row>
    <row r="260" spans="2:18" ht="15.75" customHeight="1">
      <c r="B260" s="1"/>
      <c r="C260" s="1"/>
      <c r="D260" s="1"/>
      <c r="E260" s="1"/>
      <c r="F260" s="1"/>
      <c r="G260" s="1"/>
      <c r="H260" s="1"/>
      <c r="I260" s="1"/>
      <c r="J260" s="1"/>
      <c r="K260" s="1"/>
      <c r="L260" s="1"/>
      <c r="M260" s="1"/>
      <c r="N260" s="1"/>
      <c r="O260" s="1"/>
      <c r="P260" s="1"/>
      <c r="Q260" s="1"/>
      <c r="R260" s="1"/>
    </row>
    <row r="261" spans="2:18" ht="15.75" customHeight="1">
      <c r="B261" s="1"/>
      <c r="C261" s="1"/>
      <c r="D261" s="1"/>
      <c r="E261" s="1"/>
      <c r="F261" s="1"/>
      <c r="G261" s="1"/>
      <c r="H261" s="1"/>
      <c r="I261" s="1"/>
      <c r="J261" s="1"/>
      <c r="K261" s="1"/>
      <c r="L261" s="1"/>
      <c r="M261" s="1"/>
      <c r="N261" s="1"/>
      <c r="O261" s="1"/>
      <c r="P261" s="1"/>
      <c r="Q261" s="1"/>
      <c r="R261" s="1"/>
    </row>
    <row r="262" spans="2:18" ht="15.75" customHeight="1">
      <c r="B262" s="1"/>
      <c r="C262" s="1"/>
      <c r="D262" s="1"/>
      <c r="E262" s="1"/>
      <c r="F262" s="1"/>
      <c r="G262" s="1"/>
      <c r="H262" s="1"/>
      <c r="I262" s="1"/>
      <c r="J262" s="1"/>
      <c r="K262" s="1"/>
      <c r="L262" s="1"/>
      <c r="M262" s="1"/>
      <c r="N262" s="1"/>
      <c r="O262" s="1"/>
      <c r="P262" s="1"/>
      <c r="Q262" s="1"/>
      <c r="R262" s="1"/>
    </row>
    <row r="263" spans="2:18" ht="15.75" customHeight="1">
      <c r="B263" s="1"/>
      <c r="C263" s="1"/>
      <c r="D263" s="1"/>
      <c r="E263" s="1"/>
      <c r="F263" s="1"/>
      <c r="G263" s="1"/>
      <c r="H263" s="1"/>
      <c r="I263" s="1"/>
      <c r="J263" s="1"/>
      <c r="K263" s="1"/>
      <c r="L263" s="1"/>
      <c r="M263" s="1"/>
      <c r="N263" s="1"/>
      <c r="O263" s="1"/>
      <c r="P263" s="1"/>
      <c r="Q263" s="1"/>
      <c r="R263" s="1"/>
    </row>
    <row r="264" spans="2:18" ht="15.75" customHeight="1">
      <c r="B264" s="1"/>
      <c r="C264" s="1"/>
      <c r="D264" s="1"/>
      <c r="E264" s="1"/>
      <c r="F264" s="1"/>
      <c r="G264" s="1"/>
      <c r="H264" s="1"/>
      <c r="I264" s="1"/>
      <c r="J264" s="1"/>
      <c r="K264" s="1"/>
      <c r="L264" s="1"/>
      <c r="M264" s="1"/>
      <c r="N264" s="1"/>
      <c r="O264" s="1"/>
      <c r="P264" s="1"/>
      <c r="Q264" s="1"/>
      <c r="R264" s="1"/>
    </row>
    <row r="265" spans="2:18" ht="15.75" customHeight="1">
      <c r="B265" s="1"/>
      <c r="C265" s="1"/>
      <c r="D265" s="1"/>
      <c r="E265" s="1"/>
      <c r="F265" s="1"/>
      <c r="G265" s="1"/>
      <c r="H265" s="1"/>
      <c r="I265" s="1"/>
      <c r="J265" s="1"/>
      <c r="K265" s="1"/>
      <c r="L265" s="1"/>
      <c r="M265" s="1"/>
      <c r="N265" s="1"/>
      <c r="O265" s="1"/>
      <c r="P265" s="1"/>
      <c r="Q265" s="1"/>
      <c r="R265" s="1"/>
    </row>
    <row r="266" spans="2:18" ht="15.75" customHeight="1">
      <c r="B266" s="1"/>
      <c r="C266" s="1"/>
      <c r="D266" s="1"/>
      <c r="E266" s="1"/>
      <c r="F266" s="1"/>
      <c r="G266" s="1"/>
      <c r="H266" s="1"/>
      <c r="I266" s="1"/>
      <c r="J266" s="1"/>
      <c r="K266" s="1"/>
      <c r="L266" s="1"/>
      <c r="M266" s="1"/>
      <c r="N266" s="1"/>
      <c r="O266" s="1"/>
      <c r="P266" s="1"/>
      <c r="Q266" s="1"/>
      <c r="R266" s="1"/>
    </row>
    <row r="267" spans="2:18" ht="15.75" customHeight="1">
      <c r="B267" s="1"/>
      <c r="C267" s="1"/>
      <c r="D267" s="1"/>
      <c r="E267" s="1"/>
      <c r="F267" s="1"/>
      <c r="G267" s="1"/>
      <c r="H267" s="1"/>
      <c r="I267" s="1"/>
      <c r="J267" s="1"/>
      <c r="K267" s="1"/>
      <c r="L267" s="1"/>
      <c r="M267" s="1"/>
      <c r="N267" s="1"/>
      <c r="O267" s="1"/>
      <c r="P267" s="1"/>
      <c r="Q267" s="1"/>
      <c r="R267" s="1"/>
    </row>
    <row r="268" spans="2:18" ht="15.75" customHeight="1">
      <c r="B268" s="1"/>
      <c r="C268" s="1"/>
      <c r="D268" s="1"/>
      <c r="E268" s="1"/>
      <c r="F268" s="1"/>
      <c r="G268" s="1"/>
      <c r="H268" s="1"/>
      <c r="I268" s="1"/>
      <c r="J268" s="1"/>
      <c r="K268" s="1"/>
      <c r="L268" s="1"/>
      <c r="M268" s="1"/>
      <c r="N268" s="1"/>
      <c r="O268" s="1"/>
      <c r="P268" s="1"/>
      <c r="Q268" s="1"/>
      <c r="R268" s="1"/>
    </row>
    <row r="269" spans="2:18" ht="15.75" customHeight="1">
      <c r="B269" s="1"/>
      <c r="C269" s="1"/>
      <c r="D269" s="1"/>
      <c r="E269" s="1"/>
      <c r="F269" s="1"/>
      <c r="G269" s="1"/>
      <c r="H269" s="1"/>
      <c r="I269" s="1"/>
      <c r="J269" s="1"/>
      <c r="K269" s="1"/>
      <c r="L269" s="1"/>
      <c r="M269" s="1"/>
      <c r="N269" s="1"/>
      <c r="O269" s="1"/>
      <c r="P269" s="1"/>
      <c r="Q269" s="1"/>
      <c r="R269" s="1"/>
    </row>
    <row r="270" spans="2:18" ht="15.75" customHeight="1">
      <c r="B270" s="1"/>
      <c r="C270" s="1"/>
      <c r="D270" s="1"/>
      <c r="E270" s="1"/>
      <c r="F270" s="1"/>
      <c r="G270" s="1"/>
      <c r="H270" s="1"/>
      <c r="I270" s="1"/>
      <c r="J270" s="1"/>
      <c r="K270" s="1"/>
      <c r="L270" s="1"/>
      <c r="M270" s="1"/>
      <c r="N270" s="1"/>
      <c r="O270" s="1"/>
      <c r="P270" s="1"/>
      <c r="Q270" s="1"/>
      <c r="R270" s="1"/>
    </row>
    <row r="271" spans="2:18" ht="15.75" customHeight="1">
      <c r="B271" s="1"/>
      <c r="C271" s="1"/>
      <c r="D271" s="1"/>
      <c r="E271" s="1"/>
      <c r="F271" s="1"/>
      <c r="G271" s="1"/>
      <c r="H271" s="1"/>
      <c r="I271" s="1"/>
      <c r="J271" s="1"/>
      <c r="K271" s="1"/>
      <c r="L271" s="1"/>
      <c r="M271" s="1"/>
      <c r="N271" s="1"/>
      <c r="O271" s="1"/>
      <c r="P271" s="1"/>
      <c r="Q271" s="1"/>
      <c r="R271" s="1"/>
    </row>
    <row r="272" spans="2:18" ht="15.75" customHeight="1">
      <c r="B272" s="1"/>
      <c r="C272" s="1"/>
      <c r="D272" s="1"/>
      <c r="E272" s="1"/>
      <c r="F272" s="1"/>
      <c r="G272" s="1"/>
      <c r="H272" s="1"/>
      <c r="I272" s="1"/>
      <c r="J272" s="1"/>
      <c r="K272" s="1"/>
      <c r="L272" s="1"/>
      <c r="M272" s="1"/>
      <c r="N272" s="1"/>
      <c r="O272" s="1"/>
      <c r="P272" s="1"/>
      <c r="Q272" s="1"/>
      <c r="R272" s="1"/>
    </row>
    <row r="273" spans="2:18" ht="15.75" customHeight="1">
      <c r="B273" s="1"/>
      <c r="C273" s="1"/>
      <c r="D273" s="1"/>
      <c r="E273" s="1"/>
      <c r="F273" s="1"/>
      <c r="G273" s="1"/>
      <c r="H273" s="1"/>
      <c r="I273" s="1"/>
      <c r="J273" s="1"/>
      <c r="K273" s="1"/>
      <c r="L273" s="1"/>
      <c r="M273" s="1"/>
      <c r="N273" s="1"/>
      <c r="O273" s="1"/>
      <c r="P273" s="1"/>
      <c r="Q273" s="1"/>
      <c r="R273" s="1"/>
    </row>
    <row r="274" spans="2:18" ht="15.75" customHeight="1">
      <c r="B274" s="1"/>
      <c r="C274" s="1"/>
      <c r="D274" s="1"/>
      <c r="E274" s="1"/>
      <c r="F274" s="1"/>
      <c r="G274" s="1"/>
      <c r="H274" s="1"/>
      <c r="I274" s="1"/>
      <c r="J274" s="1"/>
      <c r="K274" s="1"/>
      <c r="L274" s="1"/>
      <c r="M274" s="1"/>
      <c r="N274" s="1"/>
      <c r="O274" s="1"/>
      <c r="P274" s="1"/>
      <c r="Q274" s="1"/>
      <c r="R274" s="1"/>
    </row>
    <row r="275" spans="2:18" ht="15.75" customHeight="1">
      <c r="B275" s="1"/>
      <c r="C275" s="1"/>
      <c r="D275" s="1"/>
      <c r="E275" s="1"/>
      <c r="F275" s="1"/>
      <c r="G275" s="1"/>
      <c r="H275" s="1"/>
      <c r="I275" s="1"/>
      <c r="J275" s="1"/>
      <c r="K275" s="1"/>
      <c r="L275" s="1"/>
      <c r="M275" s="1"/>
      <c r="N275" s="1"/>
      <c r="O275" s="1"/>
      <c r="P275" s="1"/>
      <c r="Q275" s="1"/>
      <c r="R275" s="1"/>
    </row>
    <row r="276" spans="2:18" ht="15.75" customHeight="1">
      <c r="B276" s="1"/>
      <c r="C276" s="1"/>
      <c r="D276" s="1"/>
      <c r="E276" s="1"/>
      <c r="F276" s="1"/>
      <c r="G276" s="1"/>
      <c r="H276" s="1"/>
      <c r="I276" s="1"/>
      <c r="J276" s="1"/>
      <c r="K276" s="1"/>
      <c r="L276" s="1"/>
      <c r="M276" s="1"/>
      <c r="N276" s="1"/>
      <c r="O276" s="1"/>
      <c r="P276" s="1"/>
      <c r="Q276" s="1"/>
      <c r="R276" s="1"/>
    </row>
    <row r="277" spans="2:18" ht="15.75" customHeight="1">
      <c r="B277" s="1"/>
      <c r="C277" s="1"/>
      <c r="D277" s="1"/>
      <c r="E277" s="1"/>
      <c r="F277" s="1"/>
      <c r="G277" s="1"/>
      <c r="H277" s="1"/>
      <c r="I277" s="1"/>
      <c r="J277" s="1"/>
      <c r="K277" s="1"/>
      <c r="L277" s="1"/>
      <c r="M277" s="1"/>
      <c r="N277" s="1"/>
      <c r="O277" s="1"/>
      <c r="P277" s="1"/>
      <c r="Q277" s="1"/>
      <c r="R277" s="1"/>
    </row>
    <row r="278" spans="2:18" ht="15.75" customHeight="1">
      <c r="B278" s="1"/>
      <c r="C278" s="1"/>
      <c r="D278" s="1"/>
      <c r="E278" s="1"/>
      <c r="F278" s="1"/>
      <c r="G278" s="1"/>
      <c r="H278" s="1"/>
      <c r="I278" s="1"/>
      <c r="J278" s="1"/>
      <c r="K278" s="1"/>
      <c r="L278" s="1"/>
      <c r="M278" s="1"/>
      <c r="N278" s="1"/>
      <c r="O278" s="1"/>
      <c r="P278" s="1"/>
      <c r="Q278" s="1"/>
      <c r="R278" s="1"/>
    </row>
    <row r="279" spans="2:18" ht="15.75" customHeight="1">
      <c r="B279" s="1"/>
      <c r="C279" s="1"/>
      <c r="D279" s="1"/>
      <c r="E279" s="1"/>
      <c r="F279" s="1"/>
      <c r="G279" s="1"/>
      <c r="H279" s="1"/>
      <c r="I279" s="1"/>
      <c r="J279" s="1"/>
      <c r="K279" s="1"/>
      <c r="L279" s="1"/>
      <c r="M279" s="1"/>
      <c r="N279" s="1"/>
      <c r="O279" s="1"/>
      <c r="P279" s="1"/>
      <c r="Q279" s="1"/>
      <c r="R279" s="1"/>
    </row>
    <row r="280" spans="2:18" ht="15.75" customHeight="1">
      <c r="B280" s="1"/>
      <c r="C280" s="1"/>
      <c r="D280" s="1"/>
      <c r="E280" s="1"/>
      <c r="F280" s="1"/>
      <c r="G280" s="1"/>
      <c r="H280" s="1"/>
      <c r="I280" s="1"/>
      <c r="J280" s="1"/>
      <c r="K280" s="1"/>
      <c r="L280" s="1"/>
      <c r="M280" s="1"/>
      <c r="N280" s="1"/>
      <c r="O280" s="1"/>
      <c r="P280" s="1"/>
      <c r="Q280" s="1"/>
      <c r="R280" s="1"/>
    </row>
    <row r="281" spans="2:18" ht="15.75" customHeight="1">
      <c r="B281" s="1"/>
      <c r="C281" s="1"/>
      <c r="D281" s="1"/>
      <c r="E281" s="1"/>
      <c r="F281" s="1"/>
      <c r="G281" s="1"/>
      <c r="H281" s="1"/>
      <c r="I281" s="1"/>
      <c r="J281" s="1"/>
      <c r="K281" s="1"/>
      <c r="L281" s="1"/>
      <c r="M281" s="1"/>
      <c r="N281" s="1"/>
      <c r="O281" s="1"/>
      <c r="P281" s="1"/>
      <c r="Q281" s="1"/>
      <c r="R281" s="1"/>
    </row>
    <row r="282" spans="2:18" ht="15.75" customHeight="1">
      <c r="B282" s="1"/>
      <c r="C282" s="1"/>
      <c r="D282" s="1"/>
      <c r="E282" s="1"/>
      <c r="F282" s="1"/>
      <c r="G282" s="1"/>
      <c r="H282" s="1"/>
      <c r="I282" s="1"/>
      <c r="J282" s="1"/>
      <c r="K282" s="1"/>
      <c r="L282" s="1"/>
      <c r="M282" s="1"/>
      <c r="N282" s="1"/>
      <c r="O282" s="1"/>
      <c r="P282" s="1"/>
      <c r="Q282" s="1"/>
      <c r="R282" s="1"/>
    </row>
    <row r="283" spans="2:18" ht="15.75" customHeight="1">
      <c r="B283" s="1"/>
      <c r="C283" s="1"/>
      <c r="D283" s="1"/>
      <c r="E283" s="1"/>
      <c r="F283" s="1"/>
      <c r="G283" s="1"/>
      <c r="H283" s="1"/>
      <c r="I283" s="1"/>
      <c r="J283" s="1"/>
      <c r="K283" s="1"/>
      <c r="L283" s="1"/>
      <c r="M283" s="1"/>
      <c r="N283" s="1"/>
      <c r="O283" s="1"/>
      <c r="P283" s="1"/>
      <c r="Q283" s="1"/>
      <c r="R283" s="1"/>
    </row>
    <row r="284" spans="2:18" ht="15.75" customHeight="1">
      <c r="B284" s="1"/>
      <c r="C284" s="1"/>
      <c r="D284" s="1"/>
      <c r="E284" s="1"/>
      <c r="F284" s="1"/>
      <c r="G284" s="1"/>
      <c r="H284" s="1"/>
      <c r="I284" s="1"/>
      <c r="J284" s="1"/>
      <c r="K284" s="1"/>
      <c r="L284" s="1"/>
      <c r="M284" s="1"/>
      <c r="N284" s="1"/>
      <c r="O284" s="1"/>
      <c r="P284" s="1"/>
      <c r="Q284" s="1"/>
      <c r="R284" s="1"/>
    </row>
    <row r="285" spans="2:18" ht="15.75" customHeight="1">
      <c r="B285" s="1"/>
      <c r="C285" s="1"/>
      <c r="D285" s="1"/>
      <c r="E285" s="1"/>
      <c r="F285" s="1"/>
      <c r="G285" s="1"/>
      <c r="H285" s="1"/>
      <c r="I285" s="1"/>
      <c r="J285" s="1"/>
      <c r="K285" s="1"/>
      <c r="L285" s="1"/>
      <c r="M285" s="1"/>
      <c r="N285" s="1"/>
      <c r="O285" s="1"/>
      <c r="P285" s="1"/>
      <c r="Q285" s="1"/>
      <c r="R285" s="1"/>
    </row>
    <row r="286" spans="2:18" ht="15.75" customHeight="1">
      <c r="B286" s="1"/>
      <c r="C286" s="1"/>
      <c r="D286" s="1"/>
      <c r="E286" s="1"/>
      <c r="F286" s="1"/>
      <c r="G286" s="1"/>
      <c r="H286" s="1"/>
      <c r="I286" s="1"/>
      <c r="J286" s="1"/>
      <c r="K286" s="1"/>
      <c r="L286" s="1"/>
      <c r="M286" s="1"/>
      <c r="N286" s="1"/>
      <c r="O286" s="1"/>
      <c r="P286" s="1"/>
      <c r="Q286" s="1"/>
      <c r="R286" s="1"/>
    </row>
    <row r="287" spans="2:18" ht="15.75" customHeight="1">
      <c r="B287" s="1"/>
      <c r="C287" s="1"/>
      <c r="D287" s="1"/>
      <c r="E287" s="1"/>
      <c r="F287" s="1"/>
      <c r="G287" s="1"/>
      <c r="H287" s="1"/>
      <c r="I287" s="1"/>
      <c r="J287" s="1"/>
      <c r="K287" s="1"/>
      <c r="L287" s="1"/>
      <c r="M287" s="1"/>
      <c r="N287" s="1"/>
      <c r="O287" s="1"/>
      <c r="P287" s="1"/>
      <c r="Q287" s="1"/>
      <c r="R287" s="1"/>
    </row>
    <row r="288" spans="2:18" ht="15.75" customHeight="1">
      <c r="B288" s="1"/>
      <c r="C288" s="1"/>
      <c r="D288" s="1"/>
      <c r="E288" s="1"/>
      <c r="F288" s="1"/>
      <c r="G288" s="1"/>
      <c r="H288" s="1"/>
      <c r="I288" s="1"/>
      <c r="J288" s="1"/>
      <c r="K288" s="1"/>
      <c r="L288" s="1"/>
      <c r="M288" s="1"/>
      <c r="N288" s="1"/>
      <c r="O288" s="1"/>
      <c r="P288" s="1"/>
      <c r="Q288" s="1"/>
      <c r="R288" s="1"/>
    </row>
    <row r="289" spans="2:18" ht="15.75" customHeight="1">
      <c r="B289" s="1"/>
      <c r="C289" s="1"/>
      <c r="D289" s="1"/>
      <c r="E289" s="1"/>
      <c r="F289" s="1"/>
      <c r="G289" s="1"/>
      <c r="H289" s="1"/>
      <c r="I289" s="1"/>
      <c r="J289" s="1"/>
      <c r="K289" s="1"/>
      <c r="L289" s="1"/>
      <c r="M289" s="1"/>
      <c r="N289" s="1"/>
      <c r="O289" s="1"/>
      <c r="P289" s="1"/>
      <c r="Q289" s="1"/>
      <c r="R289" s="1"/>
    </row>
    <row r="290" spans="2:18" ht="15.75" customHeight="1">
      <c r="B290" s="1"/>
      <c r="C290" s="1"/>
      <c r="D290" s="1"/>
      <c r="E290" s="1"/>
      <c r="F290" s="1"/>
      <c r="G290" s="1"/>
      <c r="H290" s="1"/>
      <c r="I290" s="1"/>
      <c r="J290" s="1"/>
      <c r="K290" s="1"/>
      <c r="L290" s="1"/>
      <c r="M290" s="1"/>
      <c r="N290" s="1"/>
      <c r="O290" s="1"/>
      <c r="P290" s="1"/>
      <c r="Q290" s="1"/>
      <c r="R290" s="1"/>
    </row>
    <row r="291" spans="2:18" ht="15.75" customHeight="1">
      <c r="B291" s="1"/>
      <c r="C291" s="1"/>
      <c r="D291" s="1"/>
      <c r="E291" s="1"/>
      <c r="F291" s="1"/>
      <c r="G291" s="1"/>
      <c r="H291" s="1"/>
      <c r="I291" s="1"/>
      <c r="J291" s="1"/>
      <c r="K291" s="1"/>
      <c r="L291" s="1"/>
      <c r="M291" s="1"/>
      <c r="N291" s="1"/>
      <c r="O291" s="1"/>
      <c r="P291" s="1"/>
      <c r="Q291" s="1"/>
      <c r="R291" s="1"/>
    </row>
    <row r="292" spans="2:18" ht="15.75" customHeight="1">
      <c r="B292" s="1"/>
      <c r="C292" s="1"/>
      <c r="D292" s="1"/>
      <c r="E292" s="1"/>
      <c r="F292" s="1"/>
      <c r="G292" s="1"/>
      <c r="H292" s="1"/>
      <c r="I292" s="1"/>
      <c r="J292" s="1"/>
      <c r="K292" s="1"/>
      <c r="L292" s="1"/>
      <c r="M292" s="1"/>
      <c r="N292" s="1"/>
      <c r="O292" s="1"/>
      <c r="P292" s="1"/>
      <c r="Q292" s="1"/>
      <c r="R292" s="1"/>
    </row>
    <row r="293" spans="2:18" ht="15.75" customHeight="1">
      <c r="B293" s="1"/>
      <c r="C293" s="1"/>
      <c r="D293" s="1"/>
      <c r="E293" s="1"/>
      <c r="F293" s="1"/>
      <c r="G293" s="1"/>
      <c r="H293" s="1"/>
      <c r="I293" s="1"/>
      <c r="J293" s="1"/>
      <c r="K293" s="1"/>
      <c r="L293" s="1"/>
      <c r="M293" s="1"/>
      <c r="N293" s="1"/>
      <c r="O293" s="1"/>
      <c r="P293" s="1"/>
      <c r="Q293" s="1"/>
      <c r="R293" s="1"/>
    </row>
    <row r="294" spans="2:18" ht="15.75" customHeight="1">
      <c r="B294" s="1"/>
      <c r="C294" s="1"/>
      <c r="D294" s="1"/>
      <c r="E294" s="1"/>
      <c r="F294" s="1"/>
      <c r="G294" s="1"/>
      <c r="H294" s="1"/>
      <c r="I294" s="1"/>
      <c r="J294" s="1"/>
      <c r="K294" s="1"/>
      <c r="L294" s="1"/>
      <c r="M294" s="1"/>
      <c r="N294" s="1"/>
      <c r="O294" s="1"/>
      <c r="P294" s="1"/>
      <c r="Q294" s="1"/>
      <c r="R294" s="1"/>
    </row>
    <row r="295" spans="2:18" ht="15.75" customHeight="1">
      <c r="B295" s="1"/>
      <c r="C295" s="1"/>
      <c r="D295" s="1"/>
      <c r="E295" s="1"/>
      <c r="F295" s="1"/>
      <c r="G295" s="1"/>
      <c r="H295" s="1"/>
      <c r="I295" s="1"/>
      <c r="J295" s="1"/>
      <c r="K295" s="1"/>
      <c r="L295" s="1"/>
      <c r="M295" s="1"/>
      <c r="N295" s="1"/>
      <c r="O295" s="1"/>
      <c r="P295" s="1"/>
      <c r="Q295" s="1"/>
      <c r="R295" s="1"/>
    </row>
    <row r="296" spans="2:18" ht="15.75" customHeight="1">
      <c r="B296" s="1"/>
      <c r="C296" s="1"/>
      <c r="D296" s="1"/>
      <c r="E296" s="1"/>
      <c r="F296" s="1"/>
      <c r="G296" s="1"/>
      <c r="H296" s="1"/>
      <c r="I296" s="1"/>
      <c r="J296" s="1"/>
      <c r="K296" s="1"/>
      <c r="L296" s="1"/>
      <c r="M296" s="1"/>
      <c r="N296" s="1"/>
      <c r="O296" s="1"/>
      <c r="P296" s="1"/>
      <c r="Q296" s="1"/>
      <c r="R296" s="1"/>
    </row>
    <row r="297" spans="2:18" ht="15.75" customHeight="1">
      <c r="B297" s="1"/>
      <c r="C297" s="1"/>
      <c r="D297" s="1"/>
      <c r="E297" s="1"/>
      <c r="F297" s="1"/>
      <c r="G297" s="1"/>
      <c r="H297" s="1"/>
      <c r="I297" s="1"/>
      <c r="J297" s="1"/>
      <c r="K297" s="1"/>
      <c r="L297" s="1"/>
      <c r="M297" s="1"/>
      <c r="N297" s="1"/>
      <c r="O297" s="1"/>
      <c r="P297" s="1"/>
      <c r="Q297" s="1"/>
      <c r="R297" s="1"/>
    </row>
    <row r="298" spans="2:18" ht="15.75" customHeight="1">
      <c r="B298" s="1"/>
      <c r="C298" s="1"/>
      <c r="D298" s="1"/>
      <c r="E298" s="1"/>
      <c r="F298" s="1"/>
      <c r="G298" s="1"/>
      <c r="H298" s="1"/>
      <c r="I298" s="1"/>
      <c r="J298" s="1"/>
      <c r="K298" s="1"/>
      <c r="L298" s="1"/>
      <c r="M298" s="1"/>
      <c r="N298" s="1"/>
      <c r="O298" s="1"/>
      <c r="P298" s="1"/>
      <c r="Q298" s="1"/>
      <c r="R298" s="1"/>
    </row>
    <row r="299" spans="2:18" ht="15.75" customHeight="1">
      <c r="B299" s="1"/>
      <c r="C299" s="1"/>
      <c r="D299" s="1"/>
      <c r="E299" s="1"/>
      <c r="F299" s="1"/>
      <c r="G299" s="1"/>
      <c r="H299" s="1"/>
      <c r="I299" s="1"/>
      <c r="J299" s="1"/>
      <c r="K299" s="1"/>
      <c r="L299" s="1"/>
      <c r="M299" s="1"/>
      <c r="N299" s="1"/>
      <c r="O299" s="1"/>
      <c r="P299" s="1"/>
      <c r="Q299" s="1"/>
      <c r="R299" s="1"/>
    </row>
    <row r="300" spans="2:18" ht="15.75" customHeight="1">
      <c r="B300" s="1"/>
      <c r="C300" s="1"/>
      <c r="D300" s="1"/>
      <c r="E300" s="1"/>
      <c r="F300" s="1"/>
      <c r="G300" s="1"/>
      <c r="H300" s="1"/>
      <c r="I300" s="1"/>
      <c r="J300" s="1"/>
      <c r="K300" s="1"/>
      <c r="L300" s="1"/>
      <c r="M300" s="1"/>
      <c r="N300" s="1"/>
      <c r="O300" s="1"/>
      <c r="P300" s="1"/>
      <c r="Q300" s="1"/>
      <c r="R300" s="1"/>
    </row>
    <row r="301" spans="2:18" ht="15.75" customHeight="1">
      <c r="B301" s="1"/>
      <c r="C301" s="1"/>
      <c r="D301" s="1"/>
      <c r="E301" s="1"/>
      <c r="F301" s="1"/>
      <c r="G301" s="1"/>
      <c r="H301" s="1"/>
      <c r="I301" s="1"/>
      <c r="J301" s="1"/>
      <c r="K301" s="1"/>
      <c r="L301" s="1"/>
      <c r="M301" s="1"/>
      <c r="N301" s="1"/>
      <c r="O301" s="1"/>
      <c r="P301" s="1"/>
      <c r="Q301" s="1"/>
      <c r="R301" s="1"/>
    </row>
    <row r="302" spans="2:18" ht="15.75" customHeight="1">
      <c r="B302" s="1"/>
      <c r="C302" s="1"/>
      <c r="D302" s="1"/>
      <c r="E302" s="1"/>
      <c r="F302" s="1"/>
      <c r="G302" s="1"/>
      <c r="H302" s="1"/>
      <c r="I302" s="1"/>
      <c r="J302" s="1"/>
      <c r="K302" s="1"/>
      <c r="L302" s="1"/>
      <c r="M302" s="1"/>
      <c r="N302" s="1"/>
      <c r="O302" s="1"/>
      <c r="P302" s="1"/>
      <c r="Q302" s="1"/>
      <c r="R302" s="1"/>
    </row>
    <row r="303" spans="2:18" ht="15.75" customHeight="1">
      <c r="B303" s="1"/>
      <c r="C303" s="1"/>
      <c r="D303" s="1"/>
      <c r="E303" s="1"/>
      <c r="F303" s="1"/>
      <c r="G303" s="1"/>
      <c r="H303" s="1"/>
      <c r="I303" s="1"/>
      <c r="J303" s="1"/>
      <c r="K303" s="1"/>
      <c r="L303" s="1"/>
      <c r="M303" s="1"/>
      <c r="N303" s="1"/>
      <c r="O303" s="1"/>
      <c r="P303" s="1"/>
      <c r="Q303" s="1"/>
      <c r="R303" s="1"/>
    </row>
    <row r="304" spans="2:18" ht="15.75" customHeight="1">
      <c r="B304" s="1"/>
      <c r="C304" s="1"/>
      <c r="D304" s="1"/>
      <c r="E304" s="1"/>
      <c r="F304" s="1"/>
      <c r="G304" s="1"/>
      <c r="H304" s="1"/>
      <c r="I304" s="1"/>
      <c r="J304" s="1"/>
      <c r="K304" s="1"/>
      <c r="L304" s="1"/>
      <c r="M304" s="1"/>
      <c r="N304" s="1"/>
      <c r="O304" s="1"/>
      <c r="P304" s="1"/>
      <c r="Q304" s="1"/>
      <c r="R304" s="1"/>
    </row>
    <row r="305" spans="2:18" ht="15.75" customHeight="1">
      <c r="B305" s="1"/>
      <c r="C305" s="1"/>
      <c r="D305" s="1"/>
      <c r="E305" s="1"/>
      <c r="F305" s="1"/>
      <c r="G305" s="1"/>
      <c r="H305" s="1"/>
      <c r="I305" s="1"/>
      <c r="J305" s="1"/>
      <c r="K305" s="1"/>
      <c r="L305" s="1"/>
      <c r="M305" s="1"/>
      <c r="N305" s="1"/>
      <c r="O305" s="1"/>
      <c r="P305" s="1"/>
      <c r="Q305" s="1"/>
      <c r="R305" s="1"/>
    </row>
    <row r="306" spans="2:18" ht="15.75" customHeight="1">
      <c r="B306" s="1"/>
      <c r="C306" s="1"/>
      <c r="D306" s="1"/>
      <c r="E306" s="1"/>
      <c r="F306" s="1"/>
      <c r="G306" s="1"/>
      <c r="H306" s="1"/>
      <c r="I306" s="1"/>
      <c r="J306" s="1"/>
      <c r="K306" s="1"/>
      <c r="L306" s="1"/>
      <c r="M306" s="1"/>
      <c r="N306" s="1"/>
      <c r="O306" s="1"/>
      <c r="P306" s="1"/>
      <c r="Q306" s="1"/>
      <c r="R306" s="1"/>
    </row>
    <row r="307" spans="2:18" ht="15.75" customHeight="1">
      <c r="B307" s="1"/>
      <c r="C307" s="1"/>
      <c r="D307" s="1"/>
      <c r="E307" s="1"/>
      <c r="F307" s="1"/>
      <c r="G307" s="1"/>
      <c r="H307" s="1"/>
      <c r="I307" s="1"/>
      <c r="J307" s="1"/>
      <c r="K307" s="1"/>
      <c r="L307" s="1"/>
      <c r="M307" s="1"/>
      <c r="N307" s="1"/>
      <c r="O307" s="1"/>
      <c r="P307" s="1"/>
      <c r="Q307" s="1"/>
      <c r="R307" s="1"/>
    </row>
    <row r="308" spans="2:18" ht="15.75" customHeight="1">
      <c r="B308" s="1"/>
      <c r="C308" s="1"/>
      <c r="D308" s="1"/>
      <c r="E308" s="1"/>
      <c r="F308" s="1"/>
      <c r="G308" s="1"/>
      <c r="H308" s="1"/>
      <c r="I308" s="1"/>
      <c r="J308" s="1"/>
      <c r="K308" s="1"/>
      <c r="L308" s="1"/>
      <c r="M308" s="1"/>
      <c r="N308" s="1"/>
      <c r="O308" s="1"/>
      <c r="P308" s="1"/>
      <c r="Q308" s="1"/>
      <c r="R308" s="1"/>
    </row>
    <row r="309" spans="2:18" ht="15.75" customHeight="1">
      <c r="B309" s="1"/>
      <c r="C309" s="1"/>
      <c r="D309" s="1"/>
      <c r="E309" s="1"/>
      <c r="F309" s="1"/>
      <c r="G309" s="1"/>
      <c r="H309" s="1"/>
      <c r="I309" s="1"/>
      <c r="J309" s="1"/>
      <c r="K309" s="1"/>
      <c r="L309" s="1"/>
      <c r="M309" s="1"/>
      <c r="N309" s="1"/>
      <c r="O309" s="1"/>
      <c r="P309" s="1"/>
      <c r="Q309" s="1"/>
      <c r="R309" s="1"/>
    </row>
    <row r="310" spans="2:18" ht="15.75" customHeight="1">
      <c r="B310" s="1"/>
      <c r="C310" s="1"/>
      <c r="D310" s="1"/>
      <c r="E310" s="1"/>
      <c r="F310" s="1"/>
      <c r="G310" s="1"/>
      <c r="H310" s="1"/>
      <c r="I310" s="1"/>
      <c r="J310" s="1"/>
      <c r="K310" s="1"/>
      <c r="L310" s="1"/>
      <c r="M310" s="1"/>
      <c r="N310" s="1"/>
      <c r="O310" s="1"/>
      <c r="P310" s="1"/>
      <c r="Q310" s="1"/>
      <c r="R310" s="1"/>
    </row>
    <row r="311" spans="2:18" ht="15.75" customHeight="1">
      <c r="B311" s="1"/>
      <c r="C311" s="1"/>
      <c r="D311" s="1"/>
      <c r="E311" s="1"/>
      <c r="F311" s="1"/>
      <c r="G311" s="1"/>
      <c r="H311" s="1"/>
      <c r="I311" s="1"/>
      <c r="J311" s="1"/>
      <c r="K311" s="1"/>
      <c r="L311" s="1"/>
      <c r="M311" s="1"/>
      <c r="N311" s="1"/>
      <c r="O311" s="1"/>
      <c r="P311" s="1"/>
      <c r="Q311" s="1"/>
      <c r="R311" s="1"/>
    </row>
    <row r="312" spans="2:18" ht="15.75" customHeight="1">
      <c r="B312" s="1"/>
      <c r="C312" s="1"/>
      <c r="D312" s="1"/>
      <c r="E312" s="1"/>
      <c r="F312" s="1"/>
      <c r="G312" s="1"/>
      <c r="H312" s="1"/>
      <c r="I312" s="1"/>
      <c r="J312" s="1"/>
      <c r="K312" s="1"/>
      <c r="L312" s="1"/>
      <c r="M312" s="1"/>
      <c r="N312" s="1"/>
      <c r="O312" s="1"/>
      <c r="P312" s="1"/>
      <c r="Q312" s="1"/>
      <c r="R312" s="1"/>
    </row>
    <row r="313" spans="2:18" ht="15.75" customHeight="1">
      <c r="B313" s="1"/>
      <c r="C313" s="1"/>
      <c r="D313" s="1"/>
      <c r="E313" s="1"/>
      <c r="F313" s="1"/>
      <c r="G313" s="1"/>
      <c r="H313" s="1"/>
      <c r="I313" s="1"/>
      <c r="J313" s="1"/>
      <c r="K313" s="1"/>
      <c r="L313" s="1"/>
      <c r="M313" s="1"/>
      <c r="N313" s="1"/>
      <c r="O313" s="1"/>
      <c r="P313" s="1"/>
      <c r="Q313" s="1"/>
      <c r="R313" s="1"/>
    </row>
    <row r="314" spans="2:18" ht="15.75" customHeight="1">
      <c r="B314" s="1"/>
      <c r="C314" s="1"/>
      <c r="D314" s="1"/>
      <c r="E314" s="1"/>
      <c r="F314" s="1"/>
      <c r="G314" s="1"/>
      <c r="H314" s="1"/>
      <c r="I314" s="1"/>
      <c r="J314" s="1"/>
      <c r="K314" s="1"/>
      <c r="L314" s="1"/>
      <c r="M314" s="1"/>
      <c r="N314" s="1"/>
      <c r="O314" s="1"/>
      <c r="P314" s="1"/>
      <c r="Q314" s="1"/>
      <c r="R314" s="1"/>
    </row>
    <row r="315" spans="2:18" ht="15.75" customHeight="1">
      <c r="B315" s="1"/>
      <c r="C315" s="1"/>
      <c r="D315" s="1"/>
      <c r="E315" s="1"/>
      <c r="F315" s="1"/>
      <c r="G315" s="1"/>
      <c r="H315" s="1"/>
      <c r="I315" s="1"/>
      <c r="J315" s="1"/>
      <c r="K315" s="1"/>
      <c r="L315" s="1"/>
      <c r="M315" s="1"/>
      <c r="N315" s="1"/>
      <c r="O315" s="1"/>
      <c r="P315" s="1"/>
      <c r="Q315" s="1"/>
      <c r="R315" s="1"/>
    </row>
    <row r="316" spans="2:18" ht="15.75" customHeight="1">
      <c r="B316" s="1"/>
      <c r="C316" s="1"/>
      <c r="D316" s="1"/>
      <c r="E316" s="1"/>
      <c r="F316" s="1"/>
      <c r="G316" s="1"/>
      <c r="H316" s="1"/>
      <c r="I316" s="1"/>
      <c r="J316" s="1"/>
      <c r="K316" s="1"/>
      <c r="L316" s="1"/>
      <c r="M316" s="1"/>
      <c r="N316" s="1"/>
      <c r="O316" s="1"/>
      <c r="P316" s="1"/>
      <c r="Q316" s="1"/>
      <c r="R316" s="1"/>
    </row>
    <row r="317" spans="2:18" ht="15.75" customHeight="1">
      <c r="B317" s="1"/>
      <c r="C317" s="1"/>
      <c r="D317" s="1"/>
      <c r="E317" s="1"/>
      <c r="F317" s="1"/>
      <c r="G317" s="1"/>
      <c r="H317" s="1"/>
      <c r="I317" s="1"/>
      <c r="J317" s="1"/>
      <c r="K317" s="1"/>
      <c r="L317" s="1"/>
      <c r="M317" s="1"/>
      <c r="N317" s="1"/>
      <c r="O317" s="1"/>
      <c r="P317" s="1"/>
      <c r="Q317" s="1"/>
      <c r="R317" s="1"/>
    </row>
    <row r="318" spans="2:18" ht="15.75" customHeight="1">
      <c r="B318" s="1"/>
      <c r="C318" s="1"/>
      <c r="D318" s="1"/>
      <c r="E318" s="1"/>
      <c r="F318" s="1"/>
      <c r="G318" s="1"/>
      <c r="H318" s="1"/>
      <c r="I318" s="1"/>
      <c r="J318" s="1"/>
      <c r="K318" s="1"/>
      <c r="L318" s="1"/>
      <c r="M318" s="1"/>
      <c r="N318" s="1"/>
      <c r="O318" s="1"/>
      <c r="P318" s="1"/>
      <c r="Q318" s="1"/>
      <c r="R318" s="1"/>
    </row>
    <row r="319" spans="2:18" ht="15.75" customHeight="1">
      <c r="B319" s="1"/>
      <c r="C319" s="1"/>
      <c r="D319" s="1"/>
      <c r="E319" s="1"/>
      <c r="F319" s="1"/>
      <c r="G319" s="1"/>
      <c r="H319" s="1"/>
      <c r="I319" s="1"/>
      <c r="J319" s="1"/>
      <c r="K319" s="1"/>
      <c r="L319" s="1"/>
      <c r="M319" s="1"/>
      <c r="N319" s="1"/>
      <c r="O319" s="1"/>
      <c r="P319" s="1"/>
      <c r="Q319" s="1"/>
      <c r="R319" s="1"/>
    </row>
    <row r="320" spans="2:18" ht="15.75" customHeight="1">
      <c r="B320" s="1"/>
      <c r="C320" s="1"/>
      <c r="D320" s="1"/>
      <c r="E320" s="1"/>
      <c r="F320" s="1"/>
      <c r="G320" s="1"/>
      <c r="H320" s="1"/>
      <c r="I320" s="1"/>
      <c r="J320" s="1"/>
      <c r="K320" s="1"/>
      <c r="L320" s="1"/>
      <c r="M320" s="1"/>
      <c r="N320" s="1"/>
      <c r="O320" s="1"/>
      <c r="P320" s="1"/>
      <c r="Q320" s="1"/>
      <c r="R320" s="1"/>
    </row>
    <row r="321" spans="2:18" ht="15.75" customHeight="1">
      <c r="B321" s="1"/>
      <c r="C321" s="1"/>
      <c r="D321" s="1"/>
      <c r="E321" s="1"/>
      <c r="F321" s="1"/>
      <c r="G321" s="1"/>
      <c r="H321" s="1"/>
      <c r="I321" s="1"/>
      <c r="J321" s="1"/>
      <c r="K321" s="1"/>
      <c r="L321" s="1"/>
      <c r="M321" s="1"/>
      <c r="N321" s="1"/>
      <c r="O321" s="1"/>
      <c r="P321" s="1"/>
      <c r="Q321" s="1"/>
      <c r="R321" s="1"/>
    </row>
    <row r="322" spans="2:18" ht="15.75" customHeight="1">
      <c r="B322" s="1"/>
      <c r="C322" s="1"/>
      <c r="D322" s="1"/>
      <c r="E322" s="1"/>
      <c r="F322" s="1"/>
      <c r="G322" s="1"/>
      <c r="H322" s="1"/>
      <c r="I322" s="1"/>
      <c r="J322" s="1"/>
      <c r="K322" s="1"/>
      <c r="L322" s="1"/>
      <c r="M322" s="1"/>
      <c r="N322" s="1"/>
      <c r="O322" s="1"/>
      <c r="P322" s="1"/>
      <c r="Q322" s="1"/>
      <c r="R322" s="1"/>
    </row>
    <row r="323" spans="2:18" ht="15.75" customHeight="1">
      <c r="B323" s="1"/>
      <c r="C323" s="1"/>
      <c r="D323" s="1"/>
      <c r="E323" s="1"/>
      <c r="F323" s="1"/>
      <c r="G323" s="1"/>
      <c r="H323" s="1"/>
      <c r="I323" s="1"/>
      <c r="J323" s="1"/>
      <c r="K323" s="1"/>
      <c r="L323" s="1"/>
      <c r="M323" s="1"/>
      <c r="N323" s="1"/>
      <c r="O323" s="1"/>
      <c r="P323" s="1"/>
      <c r="Q323" s="1"/>
      <c r="R323" s="1"/>
    </row>
    <row r="324" spans="2:18" ht="15.75" customHeight="1">
      <c r="B324" s="1"/>
      <c r="C324" s="1"/>
      <c r="D324" s="1"/>
      <c r="E324" s="1"/>
      <c r="F324" s="1"/>
      <c r="G324" s="1"/>
      <c r="H324" s="1"/>
      <c r="I324" s="1"/>
      <c r="J324" s="1"/>
      <c r="K324" s="1"/>
      <c r="L324" s="1"/>
      <c r="M324" s="1"/>
      <c r="N324" s="1"/>
      <c r="O324" s="1"/>
      <c r="P324" s="1"/>
      <c r="Q324" s="1"/>
      <c r="R324" s="1"/>
    </row>
    <row r="325" spans="2:18" ht="15.75" customHeight="1">
      <c r="B325" s="1"/>
      <c r="C325" s="1"/>
      <c r="D325" s="1"/>
      <c r="E325" s="1"/>
      <c r="F325" s="1"/>
      <c r="G325" s="1"/>
      <c r="H325" s="1"/>
      <c r="I325" s="1"/>
      <c r="J325" s="1"/>
      <c r="K325" s="1"/>
      <c r="L325" s="1"/>
      <c r="M325" s="1"/>
      <c r="N325" s="1"/>
      <c r="O325" s="1"/>
      <c r="P325" s="1"/>
      <c r="Q325" s="1"/>
      <c r="R325" s="1"/>
    </row>
    <row r="326" spans="2:18" ht="15.75" customHeight="1">
      <c r="B326" s="1"/>
      <c r="C326" s="1"/>
      <c r="D326" s="1"/>
      <c r="E326" s="1"/>
      <c r="F326" s="1"/>
      <c r="G326" s="1"/>
      <c r="H326" s="1"/>
      <c r="I326" s="1"/>
      <c r="J326" s="1"/>
      <c r="K326" s="1"/>
      <c r="L326" s="1"/>
      <c r="M326" s="1"/>
      <c r="N326" s="1"/>
      <c r="O326" s="1"/>
      <c r="P326" s="1"/>
      <c r="Q326" s="1"/>
      <c r="R326" s="1"/>
    </row>
    <row r="327" spans="2:18" ht="15.75" customHeight="1">
      <c r="B327" s="1"/>
      <c r="C327" s="1"/>
      <c r="D327" s="1"/>
      <c r="E327" s="1"/>
      <c r="F327" s="1"/>
      <c r="G327" s="1"/>
      <c r="H327" s="1"/>
      <c r="I327" s="1"/>
      <c r="J327" s="1"/>
      <c r="K327" s="1"/>
      <c r="L327" s="1"/>
      <c r="M327" s="1"/>
      <c r="N327" s="1"/>
      <c r="O327" s="1"/>
      <c r="P327" s="1"/>
      <c r="Q327" s="1"/>
      <c r="R327" s="1"/>
    </row>
    <row r="328" spans="2:18" ht="15.75" customHeight="1">
      <c r="B328" s="1"/>
      <c r="C328" s="1"/>
      <c r="D328" s="1"/>
      <c r="E328" s="1"/>
      <c r="F328" s="1"/>
      <c r="G328" s="1"/>
      <c r="H328" s="1"/>
      <c r="I328" s="1"/>
      <c r="J328" s="1"/>
      <c r="K328" s="1"/>
      <c r="L328" s="1"/>
      <c r="M328" s="1"/>
      <c r="N328" s="1"/>
      <c r="O328" s="1"/>
      <c r="P328" s="1"/>
      <c r="Q328" s="1"/>
      <c r="R328" s="1"/>
    </row>
    <row r="329" spans="2:18" ht="15.75" customHeight="1">
      <c r="B329" s="1"/>
      <c r="C329" s="1"/>
      <c r="D329" s="1"/>
      <c r="E329" s="1"/>
      <c r="F329" s="1"/>
      <c r="G329" s="1"/>
      <c r="H329" s="1"/>
      <c r="I329" s="1"/>
      <c r="J329" s="1"/>
      <c r="K329" s="1"/>
      <c r="L329" s="1"/>
      <c r="M329" s="1"/>
      <c r="N329" s="1"/>
      <c r="O329" s="1"/>
      <c r="P329" s="1"/>
      <c r="Q329" s="1"/>
      <c r="R329" s="1"/>
    </row>
    <row r="330" spans="2:18" ht="15.75" customHeight="1">
      <c r="B330" s="1"/>
      <c r="C330" s="1"/>
      <c r="D330" s="1"/>
      <c r="E330" s="1"/>
      <c r="F330" s="1"/>
      <c r="G330" s="1"/>
      <c r="H330" s="1"/>
      <c r="I330" s="1"/>
      <c r="J330" s="1"/>
      <c r="K330" s="1"/>
      <c r="L330" s="1"/>
      <c r="M330" s="1"/>
      <c r="N330" s="1"/>
      <c r="O330" s="1"/>
      <c r="P330" s="1"/>
      <c r="Q330" s="1"/>
      <c r="R330" s="1"/>
    </row>
    <row r="331" spans="2:18" ht="15.75" customHeight="1">
      <c r="B331" s="1"/>
      <c r="C331" s="1"/>
      <c r="D331" s="1"/>
      <c r="E331" s="1"/>
      <c r="F331" s="1"/>
      <c r="G331" s="1"/>
      <c r="H331" s="1"/>
      <c r="I331" s="1"/>
      <c r="J331" s="1"/>
      <c r="K331" s="1"/>
      <c r="L331" s="1"/>
      <c r="M331" s="1"/>
      <c r="N331" s="1"/>
      <c r="O331" s="1"/>
      <c r="P331" s="1"/>
      <c r="Q331" s="1"/>
      <c r="R331" s="1"/>
    </row>
    <row r="332" spans="2:18" ht="15.75" customHeight="1">
      <c r="B332" s="1"/>
      <c r="C332" s="1"/>
      <c r="D332" s="1"/>
      <c r="E332" s="1"/>
      <c r="F332" s="1"/>
      <c r="G332" s="1"/>
      <c r="H332" s="1"/>
      <c r="I332" s="1"/>
      <c r="J332" s="1"/>
      <c r="K332" s="1"/>
      <c r="L332" s="1"/>
      <c r="M332" s="1"/>
      <c r="N332" s="1"/>
      <c r="O332" s="1"/>
      <c r="P332" s="1"/>
      <c r="Q332" s="1"/>
      <c r="R332" s="1"/>
    </row>
    <row r="333" spans="2:18" ht="15.75" customHeight="1">
      <c r="B333" s="1"/>
      <c r="C333" s="1"/>
      <c r="D333" s="1"/>
      <c r="E333" s="1"/>
      <c r="F333" s="1"/>
      <c r="G333" s="1"/>
      <c r="H333" s="1"/>
      <c r="I333" s="1"/>
      <c r="J333" s="1"/>
      <c r="K333" s="1"/>
      <c r="L333" s="1"/>
      <c r="M333" s="1"/>
      <c r="N333" s="1"/>
      <c r="O333" s="1"/>
      <c r="P333" s="1"/>
      <c r="Q333" s="1"/>
      <c r="R333" s="1"/>
    </row>
    <row r="334" spans="2:18" ht="15.75" customHeight="1">
      <c r="B334" s="1"/>
      <c r="C334" s="1"/>
      <c r="D334" s="1"/>
      <c r="E334" s="1"/>
      <c r="F334" s="1"/>
      <c r="G334" s="1"/>
      <c r="H334" s="1"/>
      <c r="I334" s="1"/>
      <c r="J334" s="1"/>
      <c r="K334" s="1"/>
      <c r="L334" s="1"/>
      <c r="M334" s="1"/>
      <c r="N334" s="1"/>
      <c r="O334" s="1"/>
      <c r="P334" s="1"/>
      <c r="Q334" s="1"/>
      <c r="R334" s="1"/>
    </row>
    <row r="335" spans="2:18" ht="15.75" customHeight="1">
      <c r="B335" s="1"/>
      <c r="C335" s="1"/>
      <c r="D335" s="1"/>
      <c r="E335" s="1"/>
      <c r="F335" s="1"/>
      <c r="G335" s="1"/>
      <c r="H335" s="1"/>
      <c r="I335" s="1"/>
      <c r="J335" s="1"/>
      <c r="K335" s="1"/>
      <c r="L335" s="1"/>
      <c r="M335" s="1"/>
      <c r="N335" s="1"/>
      <c r="O335" s="1"/>
      <c r="P335" s="1"/>
      <c r="Q335" s="1"/>
      <c r="R335" s="1"/>
    </row>
    <row r="336" spans="2:18" ht="15.75" customHeight="1">
      <c r="B336" s="1"/>
      <c r="C336" s="1"/>
      <c r="D336" s="1"/>
      <c r="E336" s="1"/>
      <c r="F336" s="1"/>
      <c r="G336" s="1"/>
      <c r="H336" s="1"/>
      <c r="I336" s="1"/>
      <c r="J336" s="1"/>
      <c r="K336" s="1"/>
      <c r="L336" s="1"/>
      <c r="M336" s="1"/>
      <c r="N336" s="1"/>
      <c r="O336" s="1"/>
      <c r="P336" s="1"/>
      <c r="Q336" s="1"/>
      <c r="R336" s="1"/>
    </row>
    <row r="337" spans="2:18" ht="15.75" customHeight="1">
      <c r="B337" s="1"/>
      <c r="C337" s="1"/>
      <c r="D337" s="1"/>
      <c r="E337" s="1"/>
      <c r="F337" s="1"/>
      <c r="G337" s="1"/>
      <c r="H337" s="1"/>
      <c r="I337" s="1"/>
      <c r="J337" s="1"/>
      <c r="K337" s="1"/>
      <c r="L337" s="1"/>
      <c r="M337" s="1"/>
      <c r="N337" s="1"/>
      <c r="O337" s="1"/>
      <c r="P337" s="1"/>
      <c r="Q337" s="1"/>
      <c r="R337" s="1"/>
    </row>
    <row r="338" spans="2:18" ht="15.75" customHeight="1">
      <c r="B338" s="1"/>
      <c r="C338" s="1"/>
      <c r="D338" s="1"/>
      <c r="E338" s="1"/>
      <c r="F338" s="1"/>
      <c r="G338" s="1"/>
      <c r="H338" s="1"/>
      <c r="I338" s="1"/>
      <c r="J338" s="1"/>
      <c r="K338" s="1"/>
      <c r="L338" s="1"/>
      <c r="M338" s="1"/>
      <c r="N338" s="1"/>
      <c r="O338" s="1"/>
      <c r="P338" s="1"/>
      <c r="Q338" s="1"/>
      <c r="R338" s="1"/>
    </row>
    <row r="339" spans="2:18" ht="15.75" customHeight="1">
      <c r="B339" s="1"/>
      <c r="C339" s="1"/>
      <c r="D339" s="1"/>
      <c r="E339" s="1"/>
      <c r="F339" s="1"/>
      <c r="G339" s="1"/>
      <c r="H339" s="1"/>
      <c r="I339" s="1"/>
      <c r="J339" s="1"/>
      <c r="K339" s="1"/>
      <c r="L339" s="1"/>
      <c r="M339" s="1"/>
      <c r="N339" s="1"/>
      <c r="O339" s="1"/>
      <c r="P339" s="1"/>
      <c r="Q339" s="1"/>
      <c r="R339" s="1"/>
    </row>
    <row r="340" spans="2:18" ht="15.75" customHeight="1">
      <c r="B340" s="1"/>
      <c r="C340" s="1"/>
      <c r="D340" s="1"/>
      <c r="E340" s="1"/>
      <c r="F340" s="1"/>
      <c r="G340" s="1"/>
      <c r="H340" s="1"/>
      <c r="I340" s="1"/>
      <c r="J340" s="1"/>
      <c r="K340" s="1"/>
      <c r="L340" s="1"/>
      <c r="M340" s="1"/>
      <c r="N340" s="1"/>
      <c r="O340" s="1"/>
      <c r="P340" s="1"/>
      <c r="Q340" s="1"/>
      <c r="R340" s="1"/>
    </row>
    <row r="341" spans="2:18" ht="15.75" customHeight="1">
      <c r="B341" s="1"/>
      <c r="C341" s="1"/>
      <c r="D341" s="1"/>
      <c r="E341" s="1"/>
      <c r="F341" s="1"/>
      <c r="G341" s="1"/>
      <c r="H341" s="1"/>
      <c r="I341" s="1"/>
      <c r="J341" s="1"/>
      <c r="K341" s="1"/>
      <c r="L341" s="1"/>
      <c r="M341" s="1"/>
      <c r="N341" s="1"/>
      <c r="O341" s="1"/>
      <c r="P341" s="1"/>
      <c r="Q341" s="1"/>
      <c r="R341" s="1"/>
    </row>
    <row r="342" spans="2:18" ht="15.75" customHeight="1">
      <c r="B342" s="1"/>
      <c r="C342" s="1"/>
      <c r="D342" s="1"/>
      <c r="E342" s="1"/>
      <c r="F342" s="1"/>
      <c r="G342" s="1"/>
      <c r="H342" s="1"/>
      <c r="I342" s="1"/>
      <c r="J342" s="1"/>
      <c r="K342" s="1"/>
      <c r="L342" s="1"/>
      <c r="M342" s="1"/>
      <c r="N342" s="1"/>
      <c r="O342" s="1"/>
      <c r="P342" s="1"/>
      <c r="Q342" s="1"/>
      <c r="R342" s="1"/>
    </row>
    <row r="343" spans="2:18" ht="15.75" customHeight="1">
      <c r="B343" s="1"/>
      <c r="C343" s="1"/>
      <c r="D343" s="1"/>
      <c r="E343" s="1"/>
      <c r="F343" s="1"/>
      <c r="G343" s="1"/>
      <c r="H343" s="1"/>
      <c r="I343" s="1"/>
      <c r="J343" s="1"/>
      <c r="K343" s="1"/>
      <c r="L343" s="1"/>
      <c r="M343" s="1"/>
      <c r="N343" s="1"/>
      <c r="O343" s="1"/>
      <c r="P343" s="1"/>
      <c r="Q343" s="1"/>
      <c r="R343" s="1"/>
    </row>
    <row r="344" spans="2:18" ht="15.75" customHeight="1">
      <c r="B344" s="1"/>
      <c r="C344" s="1"/>
      <c r="D344" s="1"/>
      <c r="E344" s="1"/>
      <c r="F344" s="1"/>
      <c r="G344" s="1"/>
      <c r="H344" s="1"/>
      <c r="I344" s="1"/>
      <c r="J344" s="1"/>
      <c r="K344" s="1"/>
      <c r="L344" s="1"/>
      <c r="M344" s="1"/>
      <c r="N344" s="1"/>
      <c r="O344" s="1"/>
      <c r="P344" s="1"/>
      <c r="Q344" s="1"/>
      <c r="R344" s="1"/>
    </row>
    <row r="345" spans="2:18" ht="15.75" customHeight="1">
      <c r="B345" s="1"/>
      <c r="C345" s="1"/>
      <c r="D345" s="1"/>
      <c r="E345" s="1"/>
      <c r="F345" s="1"/>
      <c r="G345" s="1"/>
      <c r="H345" s="1"/>
      <c r="I345" s="1"/>
      <c r="J345" s="1"/>
      <c r="K345" s="1"/>
      <c r="L345" s="1"/>
      <c r="M345" s="1"/>
      <c r="N345" s="1"/>
      <c r="O345" s="1"/>
      <c r="P345" s="1"/>
      <c r="Q345" s="1"/>
      <c r="R345" s="1"/>
    </row>
    <row r="346" spans="2:18" ht="15.75" customHeight="1">
      <c r="B346" s="1"/>
      <c r="C346" s="1"/>
      <c r="D346" s="1"/>
      <c r="E346" s="1"/>
      <c r="F346" s="1"/>
      <c r="G346" s="1"/>
      <c r="H346" s="1"/>
      <c r="I346" s="1"/>
      <c r="J346" s="1"/>
      <c r="K346" s="1"/>
      <c r="L346" s="1"/>
      <c r="M346" s="1"/>
      <c r="N346" s="1"/>
      <c r="O346" s="1"/>
      <c r="P346" s="1"/>
      <c r="Q346" s="1"/>
      <c r="R346" s="1"/>
    </row>
    <row r="347" spans="2:18" ht="15.75" customHeight="1">
      <c r="B347" s="1"/>
      <c r="C347" s="1"/>
      <c r="D347" s="1"/>
      <c r="E347" s="1"/>
      <c r="F347" s="1"/>
      <c r="G347" s="1"/>
      <c r="H347" s="1"/>
      <c r="I347" s="1"/>
      <c r="J347" s="1"/>
      <c r="K347" s="1"/>
      <c r="L347" s="1"/>
      <c r="M347" s="1"/>
      <c r="N347" s="1"/>
      <c r="O347" s="1"/>
      <c r="P347" s="1"/>
      <c r="Q347" s="1"/>
      <c r="R347" s="1"/>
    </row>
    <row r="348" spans="2:18" ht="15.75" customHeight="1">
      <c r="B348" s="1"/>
      <c r="C348" s="1"/>
      <c r="D348" s="1"/>
      <c r="E348" s="1"/>
      <c r="F348" s="1"/>
      <c r="G348" s="1"/>
      <c r="H348" s="1"/>
      <c r="I348" s="1"/>
      <c r="J348" s="1"/>
      <c r="K348" s="1"/>
      <c r="L348" s="1"/>
      <c r="M348" s="1"/>
      <c r="N348" s="1"/>
      <c r="O348" s="1"/>
      <c r="P348" s="1"/>
      <c r="Q348" s="1"/>
      <c r="R348" s="1"/>
    </row>
    <row r="349" spans="2:18" ht="15.75" customHeight="1">
      <c r="B349" s="1"/>
      <c r="C349" s="1"/>
      <c r="D349" s="1"/>
      <c r="E349" s="1"/>
      <c r="F349" s="1"/>
      <c r="G349" s="1"/>
      <c r="H349" s="1"/>
      <c r="I349" s="1"/>
      <c r="J349" s="1"/>
      <c r="K349" s="1"/>
      <c r="L349" s="1"/>
      <c r="M349" s="1"/>
      <c r="N349" s="1"/>
      <c r="O349" s="1"/>
      <c r="P349" s="1"/>
      <c r="Q349" s="1"/>
      <c r="R349" s="1"/>
    </row>
    <row r="350" spans="2:18" ht="15.75" customHeight="1">
      <c r="B350" s="1"/>
      <c r="C350" s="1"/>
      <c r="D350" s="1"/>
      <c r="E350" s="1"/>
      <c r="F350" s="1"/>
      <c r="G350" s="1"/>
      <c r="H350" s="1"/>
      <c r="I350" s="1"/>
      <c r="J350" s="1"/>
      <c r="K350" s="1"/>
      <c r="L350" s="1"/>
      <c r="M350" s="1"/>
      <c r="N350" s="1"/>
      <c r="O350" s="1"/>
      <c r="P350" s="1"/>
      <c r="Q350" s="1"/>
      <c r="R350" s="1"/>
    </row>
    <row r="351" spans="2:18" ht="15.75" customHeight="1">
      <c r="B351" s="1"/>
      <c r="C351" s="1"/>
      <c r="D351" s="1"/>
      <c r="E351" s="1"/>
      <c r="F351" s="1"/>
      <c r="G351" s="1"/>
      <c r="H351" s="1"/>
      <c r="I351" s="1"/>
      <c r="J351" s="1"/>
      <c r="K351" s="1"/>
      <c r="L351" s="1"/>
      <c r="M351" s="1"/>
      <c r="N351" s="1"/>
      <c r="O351" s="1"/>
      <c r="P351" s="1"/>
      <c r="Q351" s="1"/>
      <c r="R351" s="1"/>
    </row>
    <row r="352" spans="2:18" ht="15.75" customHeight="1">
      <c r="B352" s="1"/>
      <c r="C352" s="1"/>
      <c r="D352" s="1"/>
      <c r="E352" s="1"/>
      <c r="F352" s="1"/>
      <c r="G352" s="1"/>
      <c r="H352" s="1"/>
      <c r="I352" s="1"/>
      <c r="J352" s="1"/>
      <c r="K352" s="1"/>
      <c r="L352" s="1"/>
      <c r="M352" s="1"/>
      <c r="N352" s="1"/>
      <c r="O352" s="1"/>
      <c r="P352" s="1"/>
      <c r="Q352" s="1"/>
      <c r="R352" s="1"/>
    </row>
    <row r="353" spans="2:18" ht="15.75" customHeight="1">
      <c r="B353" s="1"/>
      <c r="C353" s="1"/>
      <c r="D353" s="1"/>
      <c r="E353" s="1"/>
      <c r="F353" s="1"/>
      <c r="G353" s="1"/>
      <c r="H353" s="1"/>
      <c r="I353" s="1"/>
      <c r="J353" s="1"/>
      <c r="K353" s="1"/>
      <c r="L353" s="1"/>
      <c r="M353" s="1"/>
      <c r="N353" s="1"/>
      <c r="O353" s="1"/>
      <c r="P353" s="1"/>
      <c r="Q353" s="1"/>
      <c r="R353" s="1"/>
    </row>
    <row r="354" spans="2:18" ht="15.75" customHeight="1">
      <c r="B354" s="1"/>
      <c r="C354" s="1"/>
      <c r="D354" s="1"/>
      <c r="E354" s="1"/>
      <c r="F354" s="1"/>
      <c r="G354" s="1"/>
      <c r="H354" s="1"/>
      <c r="I354" s="1"/>
      <c r="J354" s="1"/>
      <c r="K354" s="1"/>
      <c r="L354" s="1"/>
      <c r="M354" s="1"/>
      <c r="N354" s="1"/>
      <c r="O354" s="1"/>
      <c r="P354" s="1"/>
      <c r="Q354" s="1"/>
      <c r="R354" s="1"/>
    </row>
    <row r="355" spans="2:18" ht="15.75" customHeight="1">
      <c r="B355" s="1"/>
      <c r="C355" s="1"/>
      <c r="D355" s="1"/>
      <c r="E355" s="1"/>
      <c r="F355" s="1"/>
      <c r="G355" s="1"/>
      <c r="H355" s="1"/>
      <c r="I355" s="1"/>
      <c r="J355" s="1"/>
      <c r="K355" s="1"/>
      <c r="L355" s="1"/>
      <c r="M355" s="1"/>
      <c r="N355" s="1"/>
      <c r="O355" s="1"/>
      <c r="P355" s="1"/>
      <c r="Q355" s="1"/>
      <c r="R355" s="1"/>
    </row>
    <row r="356" spans="2:18" ht="15.75" customHeight="1">
      <c r="B356" s="1"/>
      <c r="C356" s="1"/>
      <c r="D356" s="1"/>
      <c r="E356" s="1"/>
      <c r="F356" s="1"/>
      <c r="G356" s="1"/>
      <c r="H356" s="1"/>
      <c r="I356" s="1"/>
      <c r="J356" s="1"/>
      <c r="K356" s="1"/>
      <c r="L356" s="1"/>
      <c r="M356" s="1"/>
      <c r="N356" s="1"/>
      <c r="O356" s="1"/>
      <c r="P356" s="1"/>
      <c r="Q356" s="1"/>
      <c r="R356" s="1"/>
    </row>
    <row r="357" spans="2:18" ht="15.75" customHeight="1">
      <c r="B357" s="1"/>
      <c r="C357" s="1"/>
      <c r="D357" s="1"/>
      <c r="E357" s="1"/>
      <c r="F357" s="1"/>
      <c r="G357" s="1"/>
      <c r="H357" s="1"/>
      <c r="I357" s="1"/>
      <c r="J357" s="1"/>
      <c r="K357" s="1"/>
      <c r="L357" s="1"/>
      <c r="M357" s="1"/>
      <c r="N357" s="1"/>
      <c r="O357" s="1"/>
      <c r="P357" s="1"/>
      <c r="Q357" s="1"/>
      <c r="R357" s="1"/>
    </row>
    <row r="358" spans="2:18" ht="15.75" customHeight="1">
      <c r="B358" s="1"/>
      <c r="C358" s="1"/>
      <c r="D358" s="1"/>
      <c r="E358" s="1"/>
      <c r="F358" s="1"/>
      <c r="G358" s="1"/>
      <c r="H358" s="1"/>
      <c r="I358" s="1"/>
      <c r="J358" s="1"/>
      <c r="K358" s="1"/>
      <c r="L358" s="1"/>
      <c r="M358" s="1"/>
      <c r="N358" s="1"/>
      <c r="O358" s="1"/>
      <c r="P358" s="1"/>
      <c r="Q358" s="1"/>
      <c r="R358" s="1"/>
    </row>
    <row r="359" spans="2:18" ht="15.75" customHeight="1">
      <c r="B359" s="1"/>
      <c r="C359" s="1"/>
      <c r="D359" s="1"/>
      <c r="E359" s="1"/>
      <c r="F359" s="1"/>
      <c r="G359" s="1"/>
      <c r="H359" s="1"/>
      <c r="I359" s="1"/>
      <c r="J359" s="1"/>
      <c r="K359" s="1"/>
      <c r="L359" s="1"/>
      <c r="M359" s="1"/>
      <c r="N359" s="1"/>
      <c r="O359" s="1"/>
      <c r="P359" s="1"/>
      <c r="Q359" s="1"/>
      <c r="R359" s="1"/>
    </row>
    <row r="360" spans="2:18" ht="15.75" customHeight="1">
      <c r="B360" s="1"/>
      <c r="C360" s="1"/>
      <c r="D360" s="1"/>
      <c r="E360" s="1"/>
      <c r="F360" s="1"/>
      <c r="G360" s="1"/>
      <c r="H360" s="1"/>
      <c r="I360" s="1"/>
      <c r="J360" s="1"/>
      <c r="K360" s="1"/>
      <c r="L360" s="1"/>
      <c r="M360" s="1"/>
      <c r="N360" s="1"/>
      <c r="O360" s="1"/>
      <c r="P360" s="1"/>
      <c r="Q360" s="1"/>
      <c r="R360" s="1"/>
    </row>
    <row r="361" spans="2:18" ht="15.75" customHeight="1">
      <c r="B361" s="1"/>
      <c r="C361" s="1"/>
      <c r="D361" s="1"/>
      <c r="E361" s="1"/>
      <c r="F361" s="1"/>
      <c r="G361" s="1"/>
      <c r="H361" s="1"/>
      <c r="I361" s="1"/>
      <c r="J361" s="1"/>
      <c r="K361" s="1"/>
      <c r="L361" s="1"/>
      <c r="M361" s="1"/>
      <c r="N361" s="1"/>
      <c r="O361" s="1"/>
      <c r="P361" s="1"/>
      <c r="Q361" s="1"/>
      <c r="R361" s="1"/>
    </row>
    <row r="362" spans="2:18" ht="15.75" customHeight="1">
      <c r="B362" s="1"/>
      <c r="C362" s="1"/>
      <c r="D362" s="1"/>
      <c r="E362" s="1"/>
      <c r="F362" s="1"/>
      <c r="G362" s="1"/>
      <c r="H362" s="1"/>
      <c r="I362" s="1"/>
      <c r="J362" s="1"/>
      <c r="K362" s="1"/>
      <c r="L362" s="1"/>
      <c r="M362" s="1"/>
      <c r="N362" s="1"/>
      <c r="O362" s="1"/>
      <c r="P362" s="1"/>
      <c r="Q362" s="1"/>
      <c r="R362" s="1"/>
    </row>
    <row r="363" spans="2:18" ht="15.75" customHeight="1">
      <c r="B363" s="1"/>
      <c r="C363" s="1"/>
      <c r="D363" s="1"/>
      <c r="E363" s="1"/>
      <c r="F363" s="1"/>
      <c r="G363" s="1"/>
      <c r="H363" s="1"/>
      <c r="I363" s="1"/>
      <c r="J363" s="1"/>
      <c r="K363" s="1"/>
      <c r="L363" s="1"/>
      <c r="M363" s="1"/>
      <c r="N363" s="1"/>
      <c r="O363" s="1"/>
      <c r="P363" s="1"/>
      <c r="Q363" s="1"/>
      <c r="R363" s="1"/>
    </row>
    <row r="364" spans="2:18" ht="15.75" customHeight="1">
      <c r="B364" s="1"/>
      <c r="C364" s="1"/>
      <c r="D364" s="1"/>
      <c r="E364" s="1"/>
      <c r="F364" s="1"/>
      <c r="G364" s="1"/>
      <c r="H364" s="1"/>
      <c r="I364" s="1"/>
      <c r="J364" s="1"/>
      <c r="K364" s="1"/>
      <c r="L364" s="1"/>
      <c r="M364" s="1"/>
      <c r="N364" s="1"/>
      <c r="O364" s="1"/>
      <c r="P364" s="1"/>
      <c r="Q364" s="1"/>
      <c r="R364" s="1"/>
    </row>
    <row r="365" spans="2:18" ht="15.75" customHeight="1">
      <c r="B365" s="1"/>
      <c r="C365" s="1"/>
      <c r="D365" s="1"/>
      <c r="E365" s="1"/>
      <c r="F365" s="1"/>
      <c r="G365" s="1"/>
      <c r="H365" s="1"/>
      <c r="I365" s="1"/>
      <c r="J365" s="1"/>
      <c r="K365" s="1"/>
      <c r="L365" s="1"/>
      <c r="M365" s="1"/>
      <c r="N365" s="1"/>
      <c r="O365" s="1"/>
      <c r="P365" s="1"/>
      <c r="Q365" s="1"/>
      <c r="R365" s="1"/>
    </row>
    <row r="366" spans="2:18" ht="15.75" customHeight="1">
      <c r="B366" s="1"/>
      <c r="C366" s="1"/>
      <c r="D366" s="1"/>
      <c r="E366" s="1"/>
      <c r="F366" s="1"/>
      <c r="G366" s="1"/>
      <c r="H366" s="1"/>
      <c r="I366" s="1"/>
      <c r="J366" s="1"/>
      <c r="K366" s="1"/>
      <c r="L366" s="1"/>
      <c r="M366" s="1"/>
      <c r="N366" s="1"/>
      <c r="O366" s="1"/>
      <c r="P366" s="1"/>
      <c r="Q366" s="1"/>
      <c r="R366" s="1"/>
    </row>
    <row r="367" spans="2:18" ht="15.75" customHeight="1">
      <c r="B367" s="1"/>
      <c r="C367" s="1"/>
      <c r="D367" s="1"/>
      <c r="E367" s="1"/>
      <c r="F367" s="1"/>
      <c r="G367" s="1"/>
      <c r="H367" s="1"/>
      <c r="I367" s="1"/>
      <c r="J367" s="1"/>
      <c r="K367" s="1"/>
      <c r="L367" s="1"/>
      <c r="M367" s="1"/>
      <c r="N367" s="1"/>
      <c r="O367" s="1"/>
      <c r="P367" s="1"/>
      <c r="Q367" s="1"/>
      <c r="R367" s="1"/>
    </row>
    <row r="368" spans="2:18" ht="15.75" customHeight="1">
      <c r="B368" s="1"/>
      <c r="C368" s="1"/>
      <c r="D368" s="1"/>
      <c r="E368" s="1"/>
      <c r="F368" s="1"/>
      <c r="G368" s="1"/>
      <c r="H368" s="1"/>
      <c r="I368" s="1"/>
      <c r="J368" s="1"/>
      <c r="K368" s="1"/>
      <c r="L368" s="1"/>
      <c r="M368" s="1"/>
      <c r="N368" s="1"/>
      <c r="O368" s="1"/>
      <c r="P368" s="1"/>
      <c r="Q368" s="1"/>
      <c r="R368" s="1"/>
    </row>
    <row r="369" spans="2:18" ht="15.75" customHeight="1">
      <c r="B369" s="1"/>
      <c r="C369" s="1"/>
      <c r="D369" s="1"/>
      <c r="E369" s="1"/>
      <c r="F369" s="1"/>
      <c r="G369" s="1"/>
      <c r="H369" s="1"/>
      <c r="I369" s="1"/>
      <c r="J369" s="1"/>
      <c r="K369" s="1"/>
      <c r="L369" s="1"/>
      <c r="M369" s="1"/>
      <c r="N369" s="1"/>
      <c r="O369" s="1"/>
      <c r="P369" s="1"/>
      <c r="Q369" s="1"/>
      <c r="R369" s="1"/>
    </row>
    <row r="370" spans="2:18" ht="15.75" customHeight="1">
      <c r="B370" s="1"/>
      <c r="C370" s="1"/>
      <c r="D370" s="1"/>
      <c r="E370" s="1"/>
      <c r="F370" s="1"/>
      <c r="G370" s="1"/>
      <c r="H370" s="1"/>
      <c r="I370" s="1"/>
      <c r="J370" s="1"/>
      <c r="K370" s="1"/>
      <c r="L370" s="1"/>
      <c r="M370" s="1"/>
      <c r="N370" s="1"/>
      <c r="O370" s="1"/>
      <c r="P370" s="1"/>
      <c r="Q370" s="1"/>
      <c r="R370" s="1"/>
    </row>
    <row r="371" spans="2:18" ht="15.75" customHeight="1">
      <c r="B371" s="1"/>
      <c r="C371" s="1"/>
      <c r="D371" s="1"/>
      <c r="E371" s="1"/>
      <c r="F371" s="1"/>
      <c r="G371" s="1"/>
      <c r="H371" s="1"/>
      <c r="I371" s="1"/>
      <c r="J371" s="1"/>
      <c r="K371" s="1"/>
      <c r="L371" s="1"/>
      <c r="M371" s="1"/>
      <c r="N371" s="1"/>
      <c r="O371" s="1"/>
      <c r="P371" s="1"/>
      <c r="Q371" s="1"/>
      <c r="R371" s="1"/>
    </row>
    <row r="372" spans="2:18" ht="15.75" customHeight="1">
      <c r="B372" s="1"/>
      <c r="C372" s="1"/>
      <c r="D372" s="1"/>
      <c r="E372" s="1"/>
      <c r="F372" s="1"/>
      <c r="G372" s="1"/>
      <c r="H372" s="1"/>
      <c r="I372" s="1"/>
      <c r="J372" s="1"/>
      <c r="K372" s="1"/>
      <c r="L372" s="1"/>
      <c r="M372" s="1"/>
      <c r="N372" s="1"/>
      <c r="O372" s="1"/>
      <c r="P372" s="1"/>
      <c r="Q372" s="1"/>
      <c r="R372" s="1"/>
    </row>
    <row r="373" spans="2:18" ht="15.75" customHeight="1">
      <c r="B373" s="1"/>
      <c r="C373" s="1"/>
      <c r="D373" s="1"/>
      <c r="E373" s="1"/>
      <c r="F373" s="1"/>
      <c r="G373" s="1"/>
      <c r="H373" s="1"/>
      <c r="I373" s="1"/>
      <c r="J373" s="1"/>
      <c r="K373" s="1"/>
      <c r="L373" s="1"/>
      <c r="M373" s="1"/>
      <c r="N373" s="1"/>
      <c r="O373" s="1"/>
      <c r="P373" s="1"/>
      <c r="Q373" s="1"/>
      <c r="R373" s="1"/>
    </row>
    <row r="374" spans="2:18" ht="15.75" customHeight="1">
      <c r="B374" s="1"/>
      <c r="C374" s="1"/>
      <c r="D374" s="1"/>
      <c r="E374" s="1"/>
      <c r="F374" s="1"/>
      <c r="G374" s="1"/>
      <c r="H374" s="1"/>
      <c r="I374" s="1"/>
      <c r="J374" s="1"/>
      <c r="K374" s="1"/>
      <c r="L374" s="1"/>
      <c r="M374" s="1"/>
      <c r="N374" s="1"/>
      <c r="O374" s="1"/>
      <c r="P374" s="1"/>
      <c r="Q374" s="1"/>
      <c r="R374" s="1"/>
    </row>
    <row r="375" spans="2:18" ht="15.75" customHeight="1">
      <c r="B375" s="1"/>
      <c r="C375" s="1"/>
      <c r="D375" s="1"/>
      <c r="E375" s="1"/>
      <c r="F375" s="1"/>
      <c r="G375" s="1"/>
      <c r="H375" s="1"/>
      <c r="I375" s="1"/>
      <c r="J375" s="1"/>
      <c r="K375" s="1"/>
      <c r="L375" s="1"/>
      <c r="M375" s="1"/>
      <c r="N375" s="1"/>
      <c r="O375" s="1"/>
      <c r="P375" s="1"/>
      <c r="Q375" s="1"/>
      <c r="R375" s="1"/>
    </row>
    <row r="376" spans="2:18" ht="15.75" customHeight="1">
      <c r="B376" s="1"/>
      <c r="C376" s="1"/>
      <c r="D376" s="1"/>
      <c r="E376" s="1"/>
      <c r="F376" s="1"/>
      <c r="G376" s="1"/>
      <c r="H376" s="1"/>
      <c r="I376" s="1"/>
      <c r="J376" s="1"/>
      <c r="K376" s="1"/>
      <c r="L376" s="1"/>
      <c r="M376" s="1"/>
      <c r="N376" s="1"/>
      <c r="O376" s="1"/>
      <c r="P376" s="1"/>
      <c r="Q376" s="1"/>
      <c r="R376" s="1"/>
    </row>
    <row r="377" spans="2:18" ht="15.75" customHeight="1">
      <c r="B377" s="1"/>
      <c r="C377" s="1"/>
      <c r="D377" s="1"/>
      <c r="E377" s="1"/>
      <c r="F377" s="1"/>
      <c r="G377" s="1"/>
      <c r="H377" s="1"/>
      <c r="I377" s="1"/>
      <c r="J377" s="1"/>
      <c r="K377" s="1"/>
      <c r="L377" s="1"/>
      <c r="M377" s="1"/>
      <c r="N377" s="1"/>
      <c r="O377" s="1"/>
      <c r="P377" s="1"/>
      <c r="Q377" s="1"/>
      <c r="R377" s="1"/>
    </row>
    <row r="378" spans="2:18" ht="15.75" customHeight="1">
      <c r="B378" s="1"/>
      <c r="C378" s="1"/>
      <c r="D378" s="1"/>
      <c r="E378" s="1"/>
      <c r="F378" s="1"/>
      <c r="G378" s="1"/>
      <c r="H378" s="1"/>
      <c r="I378" s="1"/>
      <c r="J378" s="1"/>
      <c r="K378" s="1"/>
      <c r="L378" s="1"/>
      <c r="M378" s="1"/>
      <c r="N378" s="1"/>
      <c r="O378" s="1"/>
      <c r="P378" s="1"/>
      <c r="Q378" s="1"/>
      <c r="R378" s="1"/>
    </row>
    <row r="379" spans="2:18" ht="15.75" customHeight="1">
      <c r="B379" s="1"/>
      <c r="C379" s="1"/>
      <c r="D379" s="1"/>
      <c r="E379" s="1"/>
      <c r="F379" s="1"/>
      <c r="G379" s="1"/>
      <c r="H379" s="1"/>
      <c r="I379" s="1"/>
      <c r="J379" s="1"/>
      <c r="K379" s="1"/>
      <c r="L379" s="1"/>
      <c r="M379" s="1"/>
      <c r="N379" s="1"/>
      <c r="O379" s="1"/>
      <c r="P379" s="1"/>
      <c r="Q379" s="1"/>
      <c r="R379" s="1"/>
    </row>
    <row r="380" spans="2:18" ht="15.75" customHeight="1">
      <c r="B380" s="1"/>
      <c r="C380" s="1"/>
      <c r="D380" s="1"/>
      <c r="E380" s="1"/>
      <c r="F380" s="1"/>
      <c r="G380" s="1"/>
      <c r="H380" s="1"/>
      <c r="I380" s="1"/>
      <c r="J380" s="1"/>
      <c r="K380" s="1"/>
      <c r="L380" s="1"/>
      <c r="M380" s="1"/>
      <c r="N380" s="1"/>
      <c r="O380" s="1"/>
      <c r="P380" s="1"/>
      <c r="Q380" s="1"/>
      <c r="R380" s="1"/>
    </row>
    <row r="381" spans="2:18" ht="15.75" customHeight="1">
      <c r="B381" s="1"/>
      <c r="C381" s="1"/>
      <c r="D381" s="1"/>
      <c r="E381" s="1"/>
      <c r="F381" s="1"/>
      <c r="G381" s="1"/>
      <c r="H381" s="1"/>
      <c r="I381" s="1"/>
      <c r="J381" s="1"/>
      <c r="K381" s="1"/>
      <c r="L381" s="1"/>
      <c r="M381" s="1"/>
      <c r="N381" s="1"/>
      <c r="O381" s="1"/>
      <c r="P381" s="1"/>
      <c r="Q381" s="1"/>
      <c r="R381" s="1"/>
    </row>
    <row r="382" spans="2:18" ht="15.75" customHeight="1">
      <c r="B382" s="1"/>
      <c r="C382" s="1"/>
      <c r="D382" s="1"/>
      <c r="E382" s="1"/>
      <c r="F382" s="1"/>
      <c r="G382" s="1"/>
      <c r="H382" s="1"/>
      <c r="I382" s="1"/>
      <c r="J382" s="1"/>
      <c r="K382" s="1"/>
      <c r="L382" s="1"/>
      <c r="M382" s="1"/>
      <c r="N382" s="1"/>
      <c r="O382" s="1"/>
      <c r="P382" s="1"/>
      <c r="Q382" s="1"/>
      <c r="R382" s="1"/>
    </row>
    <row r="383" spans="2:18" ht="15.75" customHeight="1">
      <c r="B383" s="1"/>
      <c r="C383" s="1"/>
      <c r="D383" s="1"/>
      <c r="E383" s="1"/>
      <c r="F383" s="1"/>
      <c r="G383" s="1"/>
      <c r="H383" s="1"/>
      <c r="I383" s="1"/>
      <c r="J383" s="1"/>
      <c r="K383" s="1"/>
      <c r="L383" s="1"/>
      <c r="M383" s="1"/>
      <c r="N383" s="1"/>
      <c r="O383" s="1"/>
      <c r="P383" s="1"/>
      <c r="Q383" s="1"/>
      <c r="R383" s="1"/>
    </row>
    <row r="384" spans="2:18" ht="15.75" customHeight="1">
      <c r="B384" s="1"/>
      <c r="C384" s="1"/>
      <c r="D384" s="1"/>
      <c r="E384" s="1"/>
      <c r="F384" s="1"/>
      <c r="G384" s="1"/>
      <c r="H384" s="1"/>
      <c r="I384" s="1"/>
      <c r="J384" s="1"/>
      <c r="K384" s="1"/>
      <c r="L384" s="1"/>
      <c r="M384" s="1"/>
      <c r="N384" s="1"/>
      <c r="O384" s="1"/>
      <c r="P384" s="1"/>
      <c r="Q384" s="1"/>
      <c r="R384" s="1"/>
    </row>
    <row r="385" spans="2:18" ht="15.75" customHeight="1">
      <c r="B385" s="1"/>
      <c r="C385" s="1"/>
      <c r="D385" s="1"/>
      <c r="E385" s="1"/>
      <c r="F385" s="1"/>
      <c r="G385" s="1"/>
      <c r="H385" s="1"/>
      <c r="I385" s="1"/>
      <c r="J385" s="1"/>
      <c r="K385" s="1"/>
      <c r="L385" s="1"/>
      <c r="M385" s="1"/>
      <c r="N385" s="1"/>
      <c r="O385" s="1"/>
      <c r="P385" s="1"/>
      <c r="Q385" s="1"/>
      <c r="R385" s="1"/>
    </row>
    <row r="386" spans="2:18" ht="15.75" customHeight="1">
      <c r="B386" s="1"/>
      <c r="C386" s="1"/>
      <c r="D386" s="1"/>
      <c r="E386" s="1"/>
      <c r="F386" s="1"/>
      <c r="G386" s="1"/>
      <c r="H386" s="1"/>
      <c r="I386" s="1"/>
      <c r="J386" s="1"/>
      <c r="K386" s="1"/>
      <c r="L386" s="1"/>
      <c r="M386" s="1"/>
      <c r="N386" s="1"/>
      <c r="O386" s="1"/>
      <c r="P386" s="1"/>
      <c r="Q386" s="1"/>
      <c r="R386" s="1"/>
    </row>
    <row r="387" spans="2:18" ht="15.75" customHeight="1">
      <c r="B387" s="1"/>
      <c r="C387" s="1"/>
      <c r="D387" s="1"/>
      <c r="E387" s="1"/>
      <c r="F387" s="1"/>
      <c r="G387" s="1"/>
      <c r="H387" s="1"/>
      <c r="I387" s="1"/>
      <c r="J387" s="1"/>
      <c r="K387" s="1"/>
      <c r="L387" s="1"/>
      <c r="M387" s="1"/>
      <c r="N387" s="1"/>
      <c r="O387" s="1"/>
      <c r="P387" s="1"/>
      <c r="Q387" s="1"/>
      <c r="R387" s="1"/>
    </row>
    <row r="388" spans="2:18" ht="15.75" customHeight="1">
      <c r="B388" s="1"/>
      <c r="C388" s="1"/>
      <c r="D388" s="1"/>
      <c r="E388" s="1"/>
      <c r="F388" s="1"/>
      <c r="G388" s="1"/>
      <c r="H388" s="1"/>
      <c r="I388" s="1"/>
      <c r="J388" s="1"/>
      <c r="K388" s="1"/>
      <c r="L388" s="1"/>
      <c r="M388" s="1"/>
      <c r="N388" s="1"/>
      <c r="O388" s="1"/>
      <c r="P388" s="1"/>
      <c r="Q388" s="1"/>
      <c r="R388" s="1"/>
    </row>
    <row r="389" spans="2:18" ht="15.75" customHeight="1">
      <c r="B389" s="1"/>
      <c r="C389" s="1"/>
      <c r="D389" s="1"/>
      <c r="E389" s="1"/>
      <c r="F389" s="1"/>
      <c r="G389" s="1"/>
      <c r="H389" s="1"/>
      <c r="I389" s="1"/>
      <c r="J389" s="1"/>
      <c r="K389" s="1"/>
      <c r="L389" s="1"/>
      <c r="M389" s="1"/>
      <c r="N389" s="1"/>
      <c r="O389" s="1"/>
      <c r="P389" s="1"/>
      <c r="Q389" s="1"/>
      <c r="R389" s="1"/>
    </row>
    <row r="390" spans="2:18" ht="15.75" customHeight="1">
      <c r="B390" s="1"/>
      <c r="C390" s="1"/>
      <c r="D390" s="1"/>
      <c r="E390" s="1"/>
      <c r="F390" s="1"/>
      <c r="G390" s="1"/>
      <c r="H390" s="1"/>
      <c r="I390" s="1"/>
      <c r="J390" s="1"/>
      <c r="K390" s="1"/>
      <c r="L390" s="1"/>
      <c r="M390" s="1"/>
      <c r="N390" s="1"/>
      <c r="O390" s="1"/>
      <c r="P390" s="1"/>
      <c r="Q390" s="1"/>
      <c r="R390" s="1"/>
    </row>
    <row r="391" spans="2:18" ht="15.75" customHeight="1">
      <c r="B391" s="1"/>
      <c r="C391" s="1"/>
      <c r="D391" s="1"/>
      <c r="E391" s="1"/>
      <c r="F391" s="1"/>
      <c r="G391" s="1"/>
      <c r="H391" s="1"/>
      <c r="I391" s="1"/>
      <c r="J391" s="1"/>
      <c r="K391" s="1"/>
      <c r="L391" s="1"/>
      <c r="M391" s="1"/>
      <c r="N391" s="1"/>
      <c r="O391" s="1"/>
      <c r="P391" s="1"/>
      <c r="Q391" s="1"/>
      <c r="R391" s="1"/>
    </row>
    <row r="392" spans="2:18" ht="15.75" customHeight="1">
      <c r="B392" s="1"/>
      <c r="C392" s="1"/>
      <c r="D392" s="1"/>
      <c r="E392" s="1"/>
      <c r="F392" s="1"/>
      <c r="G392" s="1"/>
      <c r="H392" s="1"/>
      <c r="I392" s="1"/>
      <c r="J392" s="1"/>
      <c r="K392" s="1"/>
      <c r="L392" s="1"/>
      <c r="M392" s="1"/>
      <c r="N392" s="1"/>
      <c r="O392" s="1"/>
      <c r="P392" s="1"/>
      <c r="Q392" s="1"/>
      <c r="R392" s="1"/>
    </row>
    <row r="393" spans="2:18" ht="15.75" customHeight="1">
      <c r="B393" s="1"/>
      <c r="C393" s="1"/>
      <c r="D393" s="1"/>
      <c r="E393" s="1"/>
      <c r="F393" s="1"/>
      <c r="G393" s="1"/>
      <c r="H393" s="1"/>
      <c r="I393" s="1"/>
      <c r="J393" s="1"/>
      <c r="K393" s="1"/>
      <c r="L393" s="1"/>
      <c r="M393" s="1"/>
      <c r="N393" s="1"/>
      <c r="O393" s="1"/>
      <c r="P393" s="1"/>
      <c r="Q393" s="1"/>
      <c r="R393" s="1"/>
    </row>
    <row r="394" spans="2:18" ht="15.75" customHeight="1">
      <c r="B394" s="1"/>
      <c r="C394" s="1"/>
      <c r="D394" s="1"/>
      <c r="E394" s="1"/>
      <c r="F394" s="1"/>
      <c r="G394" s="1"/>
      <c r="H394" s="1"/>
      <c r="I394" s="1"/>
      <c r="J394" s="1"/>
      <c r="K394" s="1"/>
      <c r="L394" s="1"/>
      <c r="M394" s="1"/>
      <c r="N394" s="1"/>
      <c r="O394" s="1"/>
      <c r="P394" s="1"/>
      <c r="Q394" s="1"/>
      <c r="R394" s="1"/>
    </row>
    <row r="395" spans="2:18" ht="15.75" customHeight="1">
      <c r="B395" s="1"/>
      <c r="C395" s="1"/>
      <c r="D395" s="1"/>
      <c r="E395" s="1"/>
      <c r="F395" s="1"/>
      <c r="G395" s="1"/>
      <c r="H395" s="1"/>
      <c r="I395" s="1"/>
      <c r="J395" s="1"/>
      <c r="K395" s="1"/>
      <c r="L395" s="1"/>
      <c r="M395" s="1"/>
      <c r="N395" s="1"/>
      <c r="O395" s="1"/>
      <c r="P395" s="1"/>
      <c r="Q395" s="1"/>
      <c r="R395" s="1"/>
    </row>
    <row r="396" spans="2:18" ht="15.75" customHeight="1">
      <c r="B396" s="1"/>
      <c r="C396" s="1"/>
      <c r="D396" s="1"/>
      <c r="E396" s="1"/>
      <c r="F396" s="1"/>
      <c r="G396" s="1"/>
      <c r="H396" s="1"/>
      <c r="I396" s="1"/>
      <c r="J396" s="1"/>
      <c r="K396" s="1"/>
      <c r="L396" s="1"/>
      <c r="M396" s="1"/>
      <c r="N396" s="1"/>
      <c r="O396" s="1"/>
      <c r="P396" s="1"/>
      <c r="Q396" s="1"/>
      <c r="R396" s="1"/>
    </row>
    <row r="397" spans="2:18" ht="15.75" customHeight="1">
      <c r="B397" s="1"/>
      <c r="C397" s="1"/>
      <c r="D397" s="1"/>
      <c r="E397" s="1"/>
      <c r="F397" s="1"/>
      <c r="G397" s="1"/>
      <c r="H397" s="1"/>
      <c r="I397" s="1"/>
      <c r="J397" s="1"/>
      <c r="K397" s="1"/>
      <c r="L397" s="1"/>
      <c r="M397" s="1"/>
      <c r="N397" s="1"/>
      <c r="O397" s="1"/>
      <c r="P397" s="1"/>
      <c r="Q397" s="1"/>
      <c r="R397" s="1"/>
    </row>
    <row r="398" spans="2:18" ht="15.75" customHeight="1">
      <c r="B398" s="1"/>
      <c r="C398" s="1"/>
      <c r="D398" s="1"/>
      <c r="E398" s="1"/>
      <c r="F398" s="1"/>
      <c r="G398" s="1"/>
      <c r="H398" s="1"/>
      <c r="I398" s="1"/>
      <c r="J398" s="1"/>
      <c r="K398" s="1"/>
      <c r="L398" s="1"/>
      <c r="M398" s="1"/>
      <c r="N398" s="1"/>
      <c r="O398" s="1"/>
      <c r="P398" s="1"/>
      <c r="Q398" s="1"/>
      <c r="R398" s="1"/>
    </row>
    <row r="399" spans="2:18" ht="15.75" customHeight="1">
      <c r="B399" s="1"/>
      <c r="C399" s="1"/>
      <c r="D399" s="1"/>
      <c r="E399" s="1"/>
      <c r="F399" s="1"/>
      <c r="G399" s="1"/>
      <c r="H399" s="1"/>
      <c r="I399" s="1"/>
      <c r="J399" s="1"/>
      <c r="K399" s="1"/>
      <c r="L399" s="1"/>
      <c r="M399" s="1"/>
      <c r="N399" s="1"/>
      <c r="O399" s="1"/>
      <c r="P399" s="1"/>
      <c r="Q399" s="1"/>
      <c r="R399" s="1"/>
    </row>
    <row r="400" spans="2:18" ht="15.75" customHeight="1">
      <c r="B400" s="1"/>
      <c r="C400" s="1"/>
      <c r="D400" s="1"/>
      <c r="E400" s="1"/>
      <c r="F400" s="1"/>
      <c r="G400" s="1"/>
      <c r="H400" s="1"/>
      <c r="I400" s="1"/>
      <c r="J400" s="1"/>
      <c r="K400" s="1"/>
      <c r="L400" s="1"/>
      <c r="M400" s="1"/>
      <c r="N400" s="1"/>
      <c r="O400" s="1"/>
      <c r="P400" s="1"/>
      <c r="Q400" s="1"/>
      <c r="R400" s="1"/>
    </row>
    <row r="401" spans="2:18" ht="15.75" customHeight="1">
      <c r="B401" s="1"/>
      <c r="C401" s="1"/>
      <c r="D401" s="1"/>
      <c r="E401" s="1"/>
      <c r="F401" s="1"/>
      <c r="G401" s="1"/>
      <c r="H401" s="1"/>
      <c r="I401" s="1"/>
      <c r="J401" s="1"/>
      <c r="K401" s="1"/>
      <c r="L401" s="1"/>
      <c r="M401" s="1"/>
      <c r="N401" s="1"/>
      <c r="O401" s="1"/>
      <c r="P401" s="1"/>
      <c r="Q401" s="1"/>
      <c r="R401" s="1"/>
    </row>
    <row r="402" spans="2:18" ht="15.75" customHeight="1">
      <c r="B402" s="1"/>
      <c r="C402" s="1"/>
      <c r="D402" s="1"/>
      <c r="E402" s="1"/>
      <c r="F402" s="1"/>
      <c r="G402" s="1"/>
      <c r="H402" s="1"/>
      <c r="I402" s="1"/>
      <c r="J402" s="1"/>
      <c r="K402" s="1"/>
      <c r="L402" s="1"/>
      <c r="M402" s="1"/>
      <c r="N402" s="1"/>
      <c r="O402" s="1"/>
      <c r="P402" s="1"/>
      <c r="Q402" s="1"/>
      <c r="R402" s="1"/>
    </row>
    <row r="403" spans="2:18" ht="15.75" customHeight="1">
      <c r="B403" s="1"/>
      <c r="C403" s="1"/>
      <c r="D403" s="1"/>
      <c r="E403" s="1"/>
      <c r="F403" s="1"/>
      <c r="G403" s="1"/>
      <c r="H403" s="1"/>
      <c r="I403" s="1"/>
      <c r="J403" s="1"/>
      <c r="K403" s="1"/>
      <c r="L403" s="1"/>
      <c r="M403" s="1"/>
      <c r="N403" s="1"/>
      <c r="O403" s="1"/>
      <c r="P403" s="1"/>
      <c r="Q403" s="1"/>
      <c r="R403" s="1"/>
    </row>
    <row r="404" spans="2:18" ht="15.75" customHeight="1">
      <c r="B404" s="1"/>
      <c r="C404" s="1"/>
      <c r="D404" s="1"/>
      <c r="E404" s="1"/>
      <c r="F404" s="1"/>
      <c r="G404" s="1"/>
      <c r="H404" s="1"/>
      <c r="I404" s="1"/>
      <c r="J404" s="1"/>
      <c r="K404" s="1"/>
      <c r="L404" s="1"/>
      <c r="M404" s="1"/>
      <c r="N404" s="1"/>
      <c r="O404" s="1"/>
      <c r="P404" s="1"/>
      <c r="Q404" s="1"/>
      <c r="R404" s="1"/>
    </row>
    <row r="405" spans="2:18" ht="15.75" customHeight="1">
      <c r="B405" s="1"/>
      <c r="C405" s="1"/>
      <c r="D405" s="1"/>
      <c r="E405" s="1"/>
      <c r="F405" s="1"/>
      <c r="G405" s="1"/>
      <c r="H405" s="1"/>
      <c r="I405" s="1"/>
      <c r="J405" s="1"/>
      <c r="K405" s="1"/>
      <c r="L405" s="1"/>
      <c r="M405" s="1"/>
      <c r="N405" s="1"/>
      <c r="O405" s="1"/>
      <c r="P405" s="1"/>
      <c r="Q405" s="1"/>
      <c r="R405" s="1"/>
    </row>
    <row r="406" spans="2:18" ht="15.75" customHeight="1">
      <c r="B406" s="1"/>
      <c r="C406" s="1"/>
      <c r="D406" s="1"/>
      <c r="E406" s="1"/>
      <c r="F406" s="1"/>
      <c r="G406" s="1"/>
      <c r="H406" s="1"/>
      <c r="I406" s="1"/>
      <c r="J406" s="1"/>
      <c r="K406" s="1"/>
      <c r="L406" s="1"/>
      <c r="M406" s="1"/>
      <c r="N406" s="1"/>
      <c r="O406" s="1"/>
      <c r="P406" s="1"/>
      <c r="Q406" s="1"/>
      <c r="R406" s="1"/>
    </row>
    <row r="407" spans="2:18" ht="15.75" customHeight="1">
      <c r="B407" s="1"/>
      <c r="C407" s="1"/>
      <c r="D407" s="1"/>
      <c r="E407" s="1"/>
      <c r="F407" s="1"/>
      <c r="G407" s="1"/>
      <c r="H407" s="1"/>
      <c r="I407" s="1"/>
      <c r="J407" s="1"/>
      <c r="K407" s="1"/>
      <c r="L407" s="1"/>
      <c r="M407" s="1"/>
      <c r="N407" s="1"/>
      <c r="O407" s="1"/>
      <c r="P407" s="1"/>
      <c r="Q407" s="1"/>
      <c r="R407" s="1"/>
    </row>
    <row r="408" spans="2:18" ht="15.75" customHeight="1">
      <c r="B408" s="1"/>
      <c r="C408" s="1"/>
      <c r="D408" s="1"/>
      <c r="E408" s="1"/>
      <c r="F408" s="1"/>
      <c r="G408" s="1"/>
      <c r="H408" s="1"/>
      <c r="I408" s="1"/>
      <c r="J408" s="1"/>
      <c r="K408" s="1"/>
      <c r="L408" s="1"/>
      <c r="M408" s="1"/>
      <c r="N408" s="1"/>
      <c r="O408" s="1"/>
      <c r="P408" s="1"/>
      <c r="Q408" s="1"/>
      <c r="R408" s="1"/>
    </row>
    <row r="409" spans="2:18" ht="15.75" customHeight="1">
      <c r="B409" s="1"/>
      <c r="C409" s="1"/>
      <c r="D409" s="1"/>
      <c r="E409" s="1"/>
      <c r="F409" s="1"/>
      <c r="G409" s="1"/>
      <c r="H409" s="1"/>
      <c r="I409" s="1"/>
      <c r="J409" s="1"/>
      <c r="K409" s="1"/>
      <c r="L409" s="1"/>
      <c r="M409" s="1"/>
      <c r="N409" s="1"/>
      <c r="O409" s="1"/>
      <c r="P409" s="1"/>
      <c r="Q409" s="1"/>
      <c r="R409" s="1"/>
    </row>
    <row r="410" spans="2:18" ht="15.75" customHeight="1">
      <c r="B410" s="1"/>
      <c r="C410" s="1"/>
      <c r="D410" s="1"/>
      <c r="E410" s="1"/>
      <c r="F410" s="1"/>
      <c r="G410" s="1"/>
      <c r="H410" s="1"/>
      <c r="I410" s="1"/>
      <c r="J410" s="1"/>
      <c r="K410" s="1"/>
      <c r="L410" s="1"/>
      <c r="M410" s="1"/>
      <c r="N410" s="1"/>
      <c r="O410" s="1"/>
      <c r="P410" s="1"/>
      <c r="Q410" s="1"/>
      <c r="R410" s="1"/>
    </row>
    <row r="411" spans="2:18" ht="15.75" customHeight="1">
      <c r="B411" s="1"/>
      <c r="C411" s="1"/>
      <c r="D411" s="1"/>
      <c r="E411" s="1"/>
      <c r="F411" s="1"/>
      <c r="G411" s="1"/>
      <c r="H411" s="1"/>
      <c r="I411" s="1"/>
      <c r="J411" s="1"/>
      <c r="K411" s="1"/>
      <c r="L411" s="1"/>
      <c r="M411" s="1"/>
      <c r="N411" s="1"/>
      <c r="O411" s="1"/>
      <c r="P411" s="1"/>
      <c r="Q411" s="1"/>
      <c r="R411" s="1"/>
    </row>
    <row r="412" spans="2:18" ht="15.75" customHeight="1">
      <c r="B412" s="1"/>
      <c r="C412" s="1"/>
      <c r="D412" s="1"/>
      <c r="E412" s="1"/>
      <c r="F412" s="1"/>
      <c r="G412" s="1"/>
      <c r="H412" s="1"/>
      <c r="I412" s="1"/>
      <c r="J412" s="1"/>
      <c r="K412" s="1"/>
      <c r="L412" s="1"/>
      <c r="M412" s="1"/>
      <c r="N412" s="1"/>
      <c r="O412" s="1"/>
      <c r="P412" s="1"/>
      <c r="Q412" s="1"/>
      <c r="R412" s="1"/>
    </row>
    <row r="413" spans="2:18" ht="15.75" customHeight="1">
      <c r="B413" s="1"/>
      <c r="C413" s="1"/>
      <c r="D413" s="1"/>
      <c r="E413" s="1"/>
      <c r="F413" s="1"/>
      <c r="G413" s="1"/>
      <c r="H413" s="1"/>
      <c r="I413" s="1"/>
      <c r="J413" s="1"/>
      <c r="K413" s="1"/>
      <c r="L413" s="1"/>
      <c r="M413" s="1"/>
      <c r="N413" s="1"/>
      <c r="O413" s="1"/>
      <c r="P413" s="1"/>
      <c r="Q413" s="1"/>
      <c r="R413" s="1"/>
    </row>
    <row r="414" spans="2:18" ht="15.75" customHeight="1">
      <c r="B414" s="1"/>
      <c r="C414" s="1"/>
      <c r="D414" s="1"/>
      <c r="E414" s="1"/>
      <c r="F414" s="1"/>
      <c r="G414" s="1"/>
      <c r="H414" s="1"/>
      <c r="I414" s="1"/>
      <c r="J414" s="1"/>
      <c r="K414" s="1"/>
      <c r="L414" s="1"/>
      <c r="M414" s="1"/>
      <c r="N414" s="1"/>
      <c r="O414" s="1"/>
      <c r="P414" s="1"/>
      <c r="Q414" s="1"/>
      <c r="R414" s="1"/>
    </row>
    <row r="415" spans="2:18" ht="15.75" customHeight="1">
      <c r="B415" s="1"/>
      <c r="C415" s="1"/>
      <c r="D415" s="1"/>
      <c r="E415" s="1"/>
      <c r="F415" s="1"/>
      <c r="G415" s="1"/>
      <c r="H415" s="1"/>
      <c r="I415" s="1"/>
      <c r="J415" s="1"/>
      <c r="K415" s="1"/>
      <c r="L415" s="1"/>
      <c r="M415" s="1"/>
      <c r="N415" s="1"/>
      <c r="O415" s="1"/>
      <c r="P415" s="1"/>
      <c r="Q415" s="1"/>
      <c r="R415" s="1"/>
    </row>
    <row r="416" spans="2:18" ht="15.75" customHeight="1">
      <c r="B416" s="1"/>
      <c r="C416" s="1"/>
      <c r="D416" s="1"/>
      <c r="E416" s="1"/>
      <c r="F416" s="1"/>
      <c r="G416" s="1"/>
      <c r="H416" s="1"/>
      <c r="I416" s="1"/>
      <c r="J416" s="1"/>
      <c r="K416" s="1"/>
      <c r="L416" s="1"/>
      <c r="M416" s="1"/>
      <c r="N416" s="1"/>
      <c r="O416" s="1"/>
      <c r="P416" s="1"/>
      <c r="Q416" s="1"/>
      <c r="R416" s="1"/>
    </row>
    <row r="417" spans="2:18" ht="15.75" customHeight="1">
      <c r="B417" s="1"/>
      <c r="C417" s="1"/>
      <c r="D417" s="1"/>
      <c r="E417" s="1"/>
      <c r="F417" s="1"/>
      <c r="G417" s="1"/>
      <c r="H417" s="1"/>
      <c r="I417" s="1"/>
      <c r="J417" s="1"/>
      <c r="K417" s="1"/>
      <c r="L417" s="1"/>
      <c r="M417" s="1"/>
      <c r="N417" s="1"/>
      <c r="O417" s="1"/>
      <c r="P417" s="1"/>
      <c r="Q417" s="1"/>
      <c r="R417" s="1"/>
    </row>
    <row r="418" spans="2:18" ht="15.75" customHeight="1">
      <c r="B418" s="1"/>
      <c r="C418" s="1"/>
      <c r="D418" s="1"/>
      <c r="E418" s="1"/>
      <c r="F418" s="1"/>
      <c r="G418" s="1"/>
      <c r="H418" s="1"/>
      <c r="I418" s="1"/>
      <c r="J418" s="1"/>
      <c r="K418" s="1"/>
      <c r="L418" s="1"/>
      <c r="M418" s="1"/>
      <c r="N418" s="1"/>
      <c r="O418" s="1"/>
      <c r="P418" s="1"/>
      <c r="Q418" s="1"/>
      <c r="R418" s="1"/>
    </row>
    <row r="419" spans="2:18" ht="15.75" customHeight="1">
      <c r="B419" s="1"/>
      <c r="C419" s="1"/>
      <c r="D419" s="1"/>
      <c r="E419" s="1"/>
      <c r="F419" s="1"/>
      <c r="G419" s="1"/>
      <c r="H419" s="1"/>
      <c r="I419" s="1"/>
      <c r="J419" s="1"/>
      <c r="K419" s="1"/>
      <c r="L419" s="1"/>
      <c r="M419" s="1"/>
      <c r="N419" s="1"/>
      <c r="O419" s="1"/>
      <c r="P419" s="1"/>
      <c r="Q419" s="1"/>
      <c r="R419" s="1"/>
    </row>
    <row r="420" spans="2:18" ht="15.75" customHeight="1">
      <c r="B420" s="1"/>
      <c r="C420" s="1"/>
      <c r="D420" s="1"/>
      <c r="E420" s="1"/>
      <c r="F420" s="1"/>
      <c r="G420" s="1"/>
      <c r="H420" s="1"/>
      <c r="I420" s="1"/>
      <c r="J420" s="1"/>
      <c r="K420" s="1"/>
      <c r="L420" s="1"/>
      <c r="M420" s="1"/>
      <c r="N420" s="1"/>
      <c r="O420" s="1"/>
      <c r="P420" s="1"/>
      <c r="Q420" s="1"/>
      <c r="R420" s="1"/>
    </row>
    <row r="421" spans="2:18" ht="15.75" customHeight="1">
      <c r="B421" s="1"/>
      <c r="C421" s="1"/>
      <c r="D421" s="1"/>
      <c r="E421" s="1"/>
      <c r="F421" s="1"/>
      <c r="G421" s="1"/>
      <c r="H421" s="1"/>
      <c r="I421" s="1"/>
      <c r="J421" s="1"/>
      <c r="K421" s="1"/>
      <c r="L421" s="1"/>
      <c r="M421" s="1"/>
      <c r="N421" s="1"/>
      <c r="O421" s="1"/>
      <c r="P421" s="1"/>
      <c r="Q421" s="1"/>
      <c r="R421" s="1"/>
    </row>
    <row r="422" spans="2:18" ht="15.75" customHeight="1">
      <c r="B422" s="1"/>
      <c r="C422" s="1"/>
      <c r="D422" s="1"/>
      <c r="E422" s="1"/>
      <c r="F422" s="1"/>
      <c r="G422" s="1"/>
      <c r="H422" s="1"/>
      <c r="I422" s="1"/>
      <c r="J422" s="1"/>
      <c r="K422" s="1"/>
      <c r="L422" s="1"/>
      <c r="M422" s="1"/>
      <c r="N422" s="1"/>
      <c r="O422" s="1"/>
      <c r="P422" s="1"/>
      <c r="Q422" s="1"/>
      <c r="R422" s="1"/>
    </row>
    <row r="423" spans="2:18" ht="15.75" customHeight="1">
      <c r="B423" s="1"/>
      <c r="C423" s="1"/>
      <c r="D423" s="1"/>
      <c r="E423" s="1"/>
      <c r="F423" s="1"/>
      <c r="G423" s="1"/>
      <c r="H423" s="1"/>
      <c r="I423" s="1"/>
      <c r="J423" s="1"/>
      <c r="K423" s="1"/>
      <c r="L423" s="1"/>
      <c r="M423" s="1"/>
      <c r="N423" s="1"/>
      <c r="O423" s="1"/>
      <c r="P423" s="1"/>
      <c r="Q423" s="1"/>
      <c r="R423" s="1"/>
    </row>
    <row r="424" spans="2:18" ht="15.75" customHeight="1">
      <c r="B424" s="1"/>
      <c r="C424" s="1"/>
      <c r="D424" s="1"/>
      <c r="E424" s="1"/>
      <c r="F424" s="1"/>
      <c r="G424" s="1"/>
      <c r="H424" s="1"/>
      <c r="I424" s="1"/>
      <c r="J424" s="1"/>
      <c r="K424" s="1"/>
      <c r="L424" s="1"/>
      <c r="M424" s="1"/>
      <c r="N424" s="1"/>
      <c r="O424" s="1"/>
      <c r="P424" s="1"/>
      <c r="Q424" s="1"/>
      <c r="R424" s="1"/>
    </row>
    <row r="425" spans="2:18" ht="15.75" customHeight="1">
      <c r="B425" s="1"/>
      <c r="C425" s="1"/>
      <c r="D425" s="1"/>
      <c r="E425" s="1"/>
      <c r="F425" s="1"/>
      <c r="G425" s="1"/>
      <c r="H425" s="1"/>
      <c r="I425" s="1"/>
      <c r="J425" s="1"/>
      <c r="K425" s="1"/>
      <c r="L425" s="1"/>
      <c r="M425" s="1"/>
      <c r="N425" s="1"/>
      <c r="O425" s="1"/>
      <c r="P425" s="1"/>
      <c r="Q425" s="1"/>
      <c r="R425" s="1"/>
    </row>
    <row r="426" spans="2:18" ht="15.75" customHeight="1">
      <c r="B426" s="1"/>
      <c r="C426" s="1"/>
      <c r="D426" s="1"/>
      <c r="E426" s="1"/>
      <c r="F426" s="1"/>
      <c r="G426" s="1"/>
      <c r="H426" s="1"/>
      <c r="I426" s="1"/>
      <c r="J426" s="1"/>
      <c r="K426" s="1"/>
      <c r="L426" s="1"/>
      <c r="M426" s="1"/>
      <c r="N426" s="1"/>
      <c r="O426" s="1"/>
      <c r="P426" s="1"/>
      <c r="Q426" s="1"/>
      <c r="R426" s="1"/>
    </row>
    <row r="427" spans="2:18" ht="15.75" customHeight="1">
      <c r="B427" s="1"/>
      <c r="C427" s="1"/>
      <c r="D427" s="1"/>
      <c r="E427" s="1"/>
      <c r="F427" s="1"/>
      <c r="G427" s="1"/>
      <c r="H427" s="1"/>
      <c r="I427" s="1"/>
      <c r="J427" s="1"/>
      <c r="K427" s="1"/>
      <c r="L427" s="1"/>
      <c r="M427" s="1"/>
      <c r="N427" s="1"/>
      <c r="O427" s="1"/>
      <c r="P427" s="1"/>
      <c r="Q427" s="1"/>
      <c r="R427" s="1"/>
    </row>
    <row r="428" spans="2:18" ht="15.75" customHeight="1">
      <c r="B428" s="1"/>
      <c r="C428" s="1"/>
      <c r="D428" s="1"/>
      <c r="E428" s="1"/>
      <c r="F428" s="1"/>
      <c r="G428" s="1"/>
      <c r="H428" s="1"/>
      <c r="I428" s="1"/>
      <c r="J428" s="1"/>
      <c r="K428" s="1"/>
      <c r="L428" s="1"/>
      <c r="M428" s="1"/>
      <c r="N428" s="1"/>
      <c r="O428" s="1"/>
      <c r="P428" s="1"/>
      <c r="Q428" s="1"/>
      <c r="R428" s="1"/>
    </row>
    <row r="429" spans="2:18" ht="15.75" customHeight="1">
      <c r="B429" s="1"/>
      <c r="C429" s="1"/>
      <c r="D429" s="1"/>
      <c r="E429" s="1"/>
      <c r="F429" s="1"/>
      <c r="G429" s="1"/>
      <c r="H429" s="1"/>
      <c r="I429" s="1"/>
      <c r="J429" s="1"/>
      <c r="K429" s="1"/>
      <c r="L429" s="1"/>
      <c r="M429" s="1"/>
      <c r="N429" s="1"/>
      <c r="O429" s="1"/>
      <c r="P429" s="1"/>
      <c r="Q429" s="1"/>
      <c r="R429" s="1"/>
    </row>
    <row r="430" spans="2:18" ht="15.75" customHeight="1">
      <c r="B430" s="1"/>
      <c r="C430" s="1"/>
      <c r="D430" s="1"/>
      <c r="E430" s="1"/>
      <c r="F430" s="1"/>
      <c r="G430" s="1"/>
      <c r="H430" s="1"/>
      <c r="I430" s="1"/>
      <c r="J430" s="1"/>
      <c r="K430" s="1"/>
      <c r="L430" s="1"/>
      <c r="M430" s="1"/>
      <c r="N430" s="1"/>
      <c r="O430" s="1"/>
      <c r="P430" s="1"/>
      <c r="Q430" s="1"/>
      <c r="R430" s="1"/>
    </row>
    <row r="431" spans="2:18" ht="15.75" customHeight="1">
      <c r="B431" s="1"/>
      <c r="C431" s="1"/>
      <c r="D431" s="1"/>
      <c r="E431" s="1"/>
      <c r="F431" s="1"/>
      <c r="G431" s="1"/>
      <c r="H431" s="1"/>
      <c r="I431" s="1"/>
      <c r="J431" s="1"/>
      <c r="K431" s="1"/>
      <c r="L431" s="1"/>
      <c r="M431" s="1"/>
      <c r="N431" s="1"/>
      <c r="O431" s="1"/>
      <c r="P431" s="1"/>
      <c r="Q431" s="1"/>
      <c r="R431" s="1"/>
    </row>
    <row r="432" spans="2:18" ht="15.75" customHeight="1">
      <c r="B432" s="1"/>
      <c r="C432" s="1"/>
      <c r="D432" s="1"/>
      <c r="E432" s="1"/>
      <c r="F432" s="1"/>
      <c r="G432" s="1"/>
      <c r="H432" s="1"/>
      <c r="I432" s="1"/>
      <c r="J432" s="1"/>
      <c r="K432" s="1"/>
      <c r="L432" s="1"/>
      <c r="M432" s="1"/>
      <c r="N432" s="1"/>
      <c r="O432" s="1"/>
      <c r="P432" s="1"/>
      <c r="Q432" s="1"/>
      <c r="R432" s="1"/>
    </row>
    <row r="433" spans="2:18" ht="15.75" customHeight="1">
      <c r="B433" s="1"/>
      <c r="C433" s="1"/>
      <c r="D433" s="1"/>
      <c r="E433" s="1"/>
      <c r="F433" s="1"/>
      <c r="G433" s="1"/>
      <c r="H433" s="1"/>
      <c r="I433" s="1"/>
      <c r="J433" s="1"/>
      <c r="K433" s="1"/>
      <c r="L433" s="1"/>
      <c r="M433" s="1"/>
      <c r="N433" s="1"/>
      <c r="O433" s="1"/>
      <c r="P433" s="1"/>
      <c r="Q433" s="1"/>
      <c r="R433" s="1"/>
    </row>
    <row r="434" spans="2:18" ht="15.75" customHeight="1">
      <c r="B434" s="1"/>
      <c r="C434" s="1"/>
      <c r="D434" s="1"/>
      <c r="E434" s="1"/>
      <c r="F434" s="1"/>
      <c r="G434" s="1"/>
      <c r="H434" s="1"/>
      <c r="I434" s="1"/>
      <c r="J434" s="1"/>
      <c r="K434" s="1"/>
      <c r="L434" s="1"/>
      <c r="M434" s="1"/>
      <c r="N434" s="1"/>
      <c r="O434" s="1"/>
      <c r="P434" s="1"/>
      <c r="Q434" s="1"/>
      <c r="R434" s="1"/>
    </row>
    <row r="435" spans="2:18" ht="15.75" customHeight="1">
      <c r="B435" s="1"/>
      <c r="C435" s="1"/>
      <c r="D435" s="1"/>
      <c r="E435" s="1"/>
      <c r="F435" s="1"/>
      <c r="G435" s="1"/>
      <c r="H435" s="1"/>
      <c r="I435" s="1"/>
      <c r="J435" s="1"/>
      <c r="K435" s="1"/>
      <c r="L435" s="1"/>
      <c r="M435" s="1"/>
      <c r="N435" s="1"/>
      <c r="O435" s="1"/>
      <c r="P435" s="1"/>
      <c r="Q435" s="1"/>
      <c r="R435" s="1"/>
    </row>
    <row r="436" spans="2:18" ht="15.75" customHeight="1">
      <c r="B436" s="1"/>
      <c r="C436" s="1"/>
      <c r="D436" s="1"/>
      <c r="E436" s="1"/>
      <c r="F436" s="1"/>
      <c r="G436" s="1"/>
      <c r="H436" s="1"/>
      <c r="I436" s="1"/>
      <c r="J436" s="1"/>
      <c r="K436" s="1"/>
      <c r="L436" s="1"/>
      <c r="M436" s="1"/>
      <c r="N436" s="1"/>
      <c r="O436" s="1"/>
      <c r="P436" s="1"/>
      <c r="Q436" s="1"/>
      <c r="R436" s="1"/>
    </row>
    <row r="437" spans="2:18" ht="15.75" customHeight="1">
      <c r="B437" s="1"/>
      <c r="C437" s="1"/>
      <c r="D437" s="1"/>
      <c r="E437" s="1"/>
      <c r="F437" s="1"/>
      <c r="G437" s="1"/>
      <c r="H437" s="1"/>
      <c r="I437" s="1"/>
      <c r="J437" s="1"/>
      <c r="K437" s="1"/>
      <c r="L437" s="1"/>
      <c r="M437" s="1"/>
      <c r="N437" s="1"/>
      <c r="O437" s="1"/>
      <c r="P437" s="1"/>
      <c r="Q437" s="1"/>
      <c r="R437" s="1"/>
    </row>
    <row r="438" spans="2:18" ht="15.75" customHeight="1">
      <c r="B438" s="1"/>
      <c r="C438" s="1"/>
      <c r="D438" s="1"/>
      <c r="E438" s="1"/>
      <c r="F438" s="1"/>
      <c r="G438" s="1"/>
      <c r="H438" s="1"/>
      <c r="I438" s="1"/>
      <c r="J438" s="1"/>
      <c r="K438" s="1"/>
      <c r="L438" s="1"/>
      <c r="M438" s="1"/>
      <c r="N438" s="1"/>
      <c r="O438" s="1"/>
      <c r="P438" s="1"/>
      <c r="Q438" s="1"/>
      <c r="R438" s="1"/>
    </row>
    <row r="439" spans="2:18" ht="15.75" customHeight="1">
      <c r="B439" s="1"/>
      <c r="C439" s="1"/>
      <c r="D439" s="1"/>
      <c r="E439" s="1"/>
      <c r="F439" s="1"/>
      <c r="G439" s="1"/>
      <c r="H439" s="1"/>
      <c r="I439" s="1"/>
      <c r="J439" s="1"/>
      <c r="K439" s="1"/>
      <c r="L439" s="1"/>
      <c r="M439" s="1"/>
      <c r="N439" s="1"/>
      <c r="O439" s="1"/>
      <c r="P439" s="1"/>
      <c r="Q439" s="1"/>
      <c r="R439" s="1"/>
    </row>
    <row r="440" spans="2:18" ht="15.75" customHeight="1">
      <c r="B440" s="1"/>
      <c r="C440" s="1"/>
      <c r="D440" s="1"/>
      <c r="E440" s="1"/>
      <c r="F440" s="1"/>
      <c r="G440" s="1"/>
      <c r="H440" s="1"/>
      <c r="I440" s="1"/>
      <c r="J440" s="1"/>
      <c r="K440" s="1"/>
      <c r="L440" s="1"/>
      <c r="M440" s="1"/>
      <c r="N440" s="1"/>
      <c r="O440" s="1"/>
      <c r="P440" s="1"/>
      <c r="Q440" s="1"/>
      <c r="R440" s="1"/>
    </row>
    <row r="441" spans="2:18" ht="15.75" customHeight="1">
      <c r="B441" s="1"/>
      <c r="C441" s="1"/>
      <c r="D441" s="1"/>
      <c r="E441" s="1"/>
      <c r="F441" s="1"/>
      <c r="G441" s="1"/>
      <c r="H441" s="1"/>
      <c r="I441" s="1"/>
      <c r="J441" s="1"/>
      <c r="K441" s="1"/>
      <c r="L441" s="1"/>
      <c r="M441" s="1"/>
      <c r="N441" s="1"/>
      <c r="O441" s="1"/>
      <c r="P441" s="1"/>
      <c r="Q441" s="1"/>
      <c r="R441" s="1"/>
    </row>
    <row r="442" spans="2:18" ht="15.75" customHeight="1">
      <c r="B442" s="1"/>
      <c r="C442" s="1"/>
      <c r="D442" s="1"/>
      <c r="E442" s="1"/>
      <c r="F442" s="1"/>
      <c r="G442" s="1"/>
      <c r="H442" s="1"/>
      <c r="I442" s="1"/>
      <c r="J442" s="1"/>
      <c r="K442" s="1"/>
      <c r="L442" s="1"/>
      <c r="M442" s="1"/>
      <c r="N442" s="1"/>
      <c r="O442" s="1"/>
      <c r="P442" s="1"/>
      <c r="Q442" s="1"/>
      <c r="R442" s="1"/>
    </row>
    <row r="443" spans="2:18" ht="15.75" customHeight="1">
      <c r="B443" s="1"/>
      <c r="C443" s="1"/>
      <c r="D443" s="1"/>
      <c r="E443" s="1"/>
      <c r="F443" s="1"/>
      <c r="G443" s="1"/>
      <c r="H443" s="1"/>
      <c r="I443" s="1"/>
      <c r="J443" s="1"/>
      <c r="K443" s="1"/>
      <c r="L443" s="1"/>
      <c r="M443" s="1"/>
      <c r="N443" s="1"/>
      <c r="O443" s="1"/>
      <c r="P443" s="1"/>
      <c r="Q443" s="1"/>
      <c r="R443" s="1"/>
    </row>
    <row r="444" spans="2:18" ht="15.75" customHeight="1">
      <c r="B444" s="1"/>
      <c r="C444" s="1"/>
      <c r="D444" s="1"/>
      <c r="E444" s="1"/>
      <c r="F444" s="1"/>
      <c r="G444" s="1"/>
      <c r="H444" s="1"/>
      <c r="I444" s="1"/>
      <c r="J444" s="1"/>
      <c r="K444" s="1"/>
      <c r="L444" s="1"/>
      <c r="M444" s="1"/>
      <c r="N444" s="1"/>
      <c r="O444" s="1"/>
      <c r="P444" s="1"/>
      <c r="Q444" s="1"/>
      <c r="R444" s="1"/>
    </row>
    <row r="445" spans="2:18" ht="15.75" customHeight="1">
      <c r="B445" s="1"/>
      <c r="C445" s="1"/>
      <c r="D445" s="1"/>
      <c r="E445" s="1"/>
      <c r="F445" s="1"/>
      <c r="G445" s="1"/>
      <c r="H445" s="1"/>
      <c r="I445" s="1"/>
      <c r="J445" s="1"/>
      <c r="K445" s="1"/>
      <c r="L445" s="1"/>
      <c r="M445" s="1"/>
      <c r="N445" s="1"/>
      <c r="O445" s="1"/>
      <c r="P445" s="1"/>
      <c r="Q445" s="1"/>
      <c r="R445" s="1"/>
    </row>
    <row r="446" spans="2:18" ht="15.75" customHeight="1">
      <c r="B446" s="1"/>
      <c r="C446" s="1"/>
      <c r="D446" s="1"/>
      <c r="E446" s="1"/>
      <c r="F446" s="1"/>
      <c r="G446" s="1"/>
      <c r="H446" s="1"/>
      <c r="I446" s="1"/>
      <c r="J446" s="1"/>
      <c r="K446" s="1"/>
      <c r="L446" s="1"/>
      <c r="M446" s="1"/>
      <c r="N446" s="1"/>
      <c r="O446" s="1"/>
      <c r="P446" s="1"/>
      <c r="Q446" s="1"/>
      <c r="R446" s="1"/>
    </row>
    <row r="447" spans="2:18" ht="15.75" customHeight="1">
      <c r="B447" s="1"/>
      <c r="C447" s="1"/>
      <c r="D447" s="1"/>
      <c r="E447" s="1"/>
      <c r="F447" s="1"/>
      <c r="G447" s="1"/>
      <c r="H447" s="1"/>
      <c r="I447" s="1"/>
      <c r="J447" s="1"/>
      <c r="K447" s="1"/>
      <c r="L447" s="1"/>
      <c r="M447" s="1"/>
      <c r="N447" s="1"/>
      <c r="O447" s="1"/>
      <c r="P447" s="1"/>
      <c r="Q447" s="1"/>
      <c r="R447" s="1"/>
    </row>
    <row r="448" spans="2:18" ht="15.75" customHeight="1">
      <c r="B448" s="1"/>
      <c r="C448" s="1"/>
      <c r="D448" s="1"/>
      <c r="E448" s="1"/>
      <c r="F448" s="1"/>
      <c r="G448" s="1"/>
      <c r="H448" s="1"/>
      <c r="I448" s="1"/>
      <c r="J448" s="1"/>
      <c r="K448" s="1"/>
      <c r="L448" s="1"/>
      <c r="M448" s="1"/>
      <c r="N448" s="1"/>
      <c r="O448" s="1"/>
      <c r="P448" s="1"/>
      <c r="Q448" s="1"/>
      <c r="R448" s="1"/>
    </row>
    <row r="449" spans="2:18" ht="15.75" customHeight="1">
      <c r="B449" s="1"/>
      <c r="C449" s="1"/>
      <c r="D449" s="1"/>
      <c r="E449" s="1"/>
      <c r="F449" s="1"/>
      <c r="G449" s="1"/>
      <c r="H449" s="1"/>
      <c r="I449" s="1"/>
      <c r="J449" s="1"/>
      <c r="K449" s="1"/>
      <c r="L449" s="1"/>
      <c r="M449" s="1"/>
      <c r="N449" s="1"/>
      <c r="O449" s="1"/>
      <c r="P449" s="1"/>
      <c r="Q449" s="1"/>
      <c r="R449" s="1"/>
    </row>
    <row r="450" spans="2:18" ht="15.75" customHeight="1">
      <c r="B450" s="1"/>
      <c r="C450" s="1"/>
      <c r="D450" s="1"/>
      <c r="E450" s="1"/>
      <c r="F450" s="1"/>
      <c r="G450" s="1"/>
      <c r="H450" s="1"/>
      <c r="I450" s="1"/>
      <c r="J450" s="1"/>
      <c r="K450" s="1"/>
      <c r="L450" s="1"/>
      <c r="M450" s="1"/>
      <c r="N450" s="1"/>
      <c r="O450" s="1"/>
      <c r="P450" s="1"/>
      <c r="Q450" s="1"/>
      <c r="R450" s="1"/>
    </row>
    <row r="451" spans="2:18" ht="15.75" customHeight="1">
      <c r="B451" s="1"/>
      <c r="C451" s="1"/>
      <c r="D451" s="1"/>
      <c r="E451" s="1"/>
      <c r="F451" s="1"/>
      <c r="G451" s="1"/>
      <c r="H451" s="1"/>
      <c r="I451" s="1"/>
      <c r="J451" s="1"/>
      <c r="K451" s="1"/>
      <c r="L451" s="1"/>
      <c r="M451" s="1"/>
      <c r="N451" s="1"/>
      <c r="O451" s="1"/>
      <c r="P451" s="1"/>
      <c r="Q451" s="1"/>
      <c r="R451" s="1"/>
    </row>
    <row r="452" spans="2:18" ht="15.75" customHeight="1">
      <c r="B452" s="1"/>
      <c r="C452" s="1"/>
      <c r="D452" s="1"/>
      <c r="E452" s="1"/>
      <c r="F452" s="1"/>
      <c r="G452" s="1"/>
      <c r="H452" s="1"/>
      <c r="I452" s="1"/>
      <c r="J452" s="1"/>
      <c r="K452" s="1"/>
      <c r="L452" s="1"/>
      <c r="M452" s="1"/>
      <c r="N452" s="1"/>
      <c r="O452" s="1"/>
      <c r="P452" s="1"/>
      <c r="Q452" s="1"/>
      <c r="R452" s="1"/>
    </row>
    <row r="453" spans="2:18" ht="15.75" customHeight="1">
      <c r="B453" s="1"/>
      <c r="C453" s="1"/>
      <c r="D453" s="1"/>
      <c r="E453" s="1"/>
      <c r="F453" s="1"/>
      <c r="G453" s="1"/>
      <c r="H453" s="1"/>
      <c r="I453" s="1"/>
      <c r="J453" s="1"/>
      <c r="K453" s="1"/>
      <c r="L453" s="1"/>
      <c r="M453" s="1"/>
      <c r="N453" s="1"/>
      <c r="O453" s="1"/>
      <c r="P453" s="1"/>
      <c r="Q453" s="1"/>
      <c r="R453" s="1"/>
    </row>
    <row r="454" spans="2:18" ht="15.75" customHeight="1">
      <c r="B454" s="1"/>
      <c r="C454" s="1"/>
      <c r="D454" s="1"/>
      <c r="E454" s="1"/>
      <c r="F454" s="1"/>
      <c r="G454" s="1"/>
      <c r="H454" s="1"/>
      <c r="I454" s="1"/>
      <c r="J454" s="1"/>
      <c r="K454" s="1"/>
      <c r="L454" s="1"/>
      <c r="M454" s="1"/>
      <c r="N454" s="1"/>
      <c r="O454" s="1"/>
      <c r="P454" s="1"/>
      <c r="Q454" s="1"/>
      <c r="R454" s="1"/>
    </row>
    <row r="455" spans="2:18" ht="15.75" customHeight="1">
      <c r="B455" s="1"/>
      <c r="C455" s="1"/>
      <c r="D455" s="1"/>
      <c r="E455" s="1"/>
      <c r="F455" s="1"/>
      <c r="G455" s="1"/>
      <c r="H455" s="1"/>
      <c r="I455" s="1"/>
      <c r="J455" s="1"/>
      <c r="K455" s="1"/>
      <c r="L455" s="1"/>
      <c r="M455" s="1"/>
      <c r="N455" s="1"/>
      <c r="O455" s="1"/>
      <c r="P455" s="1"/>
      <c r="Q455" s="1"/>
      <c r="R455" s="1"/>
    </row>
    <row r="456" spans="2:18" ht="15.75" customHeight="1">
      <c r="B456" s="1"/>
      <c r="C456" s="1"/>
      <c r="D456" s="1"/>
      <c r="E456" s="1"/>
      <c r="F456" s="1"/>
      <c r="G456" s="1"/>
      <c r="H456" s="1"/>
      <c r="I456" s="1"/>
      <c r="J456" s="1"/>
      <c r="K456" s="1"/>
      <c r="L456" s="1"/>
      <c r="M456" s="1"/>
      <c r="N456" s="1"/>
      <c r="O456" s="1"/>
      <c r="P456" s="1"/>
      <c r="Q456" s="1"/>
      <c r="R456" s="1"/>
    </row>
    <row r="457" spans="2:18" ht="15.75" customHeight="1">
      <c r="B457" s="1"/>
      <c r="C457" s="1"/>
      <c r="D457" s="1"/>
      <c r="E457" s="1"/>
      <c r="F457" s="1"/>
      <c r="G457" s="1"/>
      <c r="H457" s="1"/>
      <c r="I457" s="1"/>
      <c r="J457" s="1"/>
      <c r="K457" s="1"/>
      <c r="L457" s="1"/>
      <c r="M457" s="1"/>
      <c r="N457" s="1"/>
      <c r="O457" s="1"/>
      <c r="P457" s="1"/>
      <c r="Q457" s="1"/>
      <c r="R457" s="1"/>
    </row>
    <row r="458" spans="2:18" ht="15.75" customHeight="1">
      <c r="B458" s="1"/>
      <c r="C458" s="1"/>
      <c r="D458" s="1"/>
      <c r="E458" s="1"/>
      <c r="F458" s="1"/>
      <c r="G458" s="1"/>
      <c r="H458" s="1"/>
      <c r="I458" s="1"/>
      <c r="J458" s="1"/>
      <c r="K458" s="1"/>
      <c r="L458" s="1"/>
      <c r="M458" s="1"/>
      <c r="N458" s="1"/>
      <c r="O458" s="1"/>
      <c r="P458" s="1"/>
      <c r="Q458" s="1"/>
      <c r="R458" s="1"/>
    </row>
    <row r="459" spans="2:18" ht="15.75" customHeight="1">
      <c r="B459" s="1"/>
      <c r="C459" s="1"/>
      <c r="D459" s="1"/>
      <c r="E459" s="1"/>
      <c r="F459" s="1"/>
      <c r="G459" s="1"/>
      <c r="H459" s="1"/>
      <c r="I459" s="1"/>
      <c r="J459" s="1"/>
      <c r="K459" s="1"/>
      <c r="L459" s="1"/>
      <c r="M459" s="1"/>
      <c r="N459" s="1"/>
      <c r="O459" s="1"/>
      <c r="P459" s="1"/>
      <c r="Q459" s="1"/>
      <c r="R459" s="1"/>
    </row>
    <row r="460" spans="2:18" ht="15.75" customHeight="1">
      <c r="B460" s="1"/>
      <c r="C460" s="1"/>
      <c r="D460" s="1"/>
      <c r="E460" s="1"/>
      <c r="F460" s="1"/>
      <c r="G460" s="1"/>
      <c r="H460" s="1"/>
      <c r="I460" s="1"/>
      <c r="J460" s="1"/>
      <c r="K460" s="1"/>
      <c r="L460" s="1"/>
      <c r="M460" s="1"/>
      <c r="N460" s="1"/>
      <c r="O460" s="1"/>
      <c r="P460" s="1"/>
      <c r="Q460" s="1"/>
      <c r="R460" s="1"/>
    </row>
    <row r="461" spans="2:18" ht="15.75" customHeight="1">
      <c r="B461" s="1"/>
      <c r="C461" s="1"/>
      <c r="D461" s="1"/>
      <c r="E461" s="1"/>
      <c r="F461" s="1"/>
      <c r="G461" s="1"/>
      <c r="H461" s="1"/>
      <c r="I461" s="1"/>
      <c r="J461" s="1"/>
      <c r="K461" s="1"/>
      <c r="L461" s="1"/>
      <c r="M461" s="1"/>
      <c r="N461" s="1"/>
      <c r="O461" s="1"/>
      <c r="P461" s="1"/>
      <c r="Q461" s="1"/>
      <c r="R461" s="1"/>
    </row>
    <row r="462" spans="2:18" ht="15.75" customHeight="1">
      <c r="B462" s="1"/>
      <c r="C462" s="1"/>
      <c r="D462" s="1"/>
      <c r="E462" s="1"/>
      <c r="F462" s="1"/>
      <c r="G462" s="1"/>
      <c r="H462" s="1"/>
      <c r="I462" s="1"/>
      <c r="J462" s="1"/>
      <c r="K462" s="1"/>
      <c r="L462" s="1"/>
      <c r="M462" s="1"/>
      <c r="N462" s="1"/>
      <c r="O462" s="1"/>
      <c r="P462" s="1"/>
      <c r="Q462" s="1"/>
      <c r="R462" s="1"/>
    </row>
    <row r="463" spans="2:18" ht="15.75" customHeight="1">
      <c r="B463" s="1"/>
      <c r="C463" s="1"/>
      <c r="D463" s="1"/>
      <c r="E463" s="1"/>
      <c r="F463" s="1"/>
      <c r="G463" s="1"/>
      <c r="H463" s="1"/>
      <c r="I463" s="1"/>
      <c r="J463" s="1"/>
      <c r="K463" s="1"/>
      <c r="L463" s="1"/>
      <c r="M463" s="1"/>
      <c r="N463" s="1"/>
      <c r="O463" s="1"/>
      <c r="P463" s="1"/>
      <c r="Q463" s="1"/>
      <c r="R463" s="1"/>
    </row>
    <row r="464" spans="2:18" ht="15.75" customHeight="1">
      <c r="B464" s="1"/>
      <c r="C464" s="1"/>
      <c r="D464" s="1"/>
      <c r="E464" s="1"/>
      <c r="F464" s="1"/>
      <c r="G464" s="1"/>
      <c r="H464" s="1"/>
      <c r="I464" s="1"/>
      <c r="J464" s="1"/>
      <c r="K464" s="1"/>
      <c r="L464" s="1"/>
      <c r="M464" s="1"/>
      <c r="N464" s="1"/>
      <c r="O464" s="1"/>
      <c r="P464" s="1"/>
      <c r="Q464" s="1"/>
      <c r="R464" s="1"/>
    </row>
    <row r="465" spans="2:18" ht="15.75" customHeight="1">
      <c r="B465" s="1"/>
      <c r="C465" s="1"/>
      <c r="D465" s="1"/>
      <c r="E465" s="1"/>
      <c r="F465" s="1"/>
      <c r="G465" s="1"/>
      <c r="H465" s="1"/>
      <c r="I465" s="1"/>
      <c r="J465" s="1"/>
      <c r="K465" s="1"/>
      <c r="L465" s="1"/>
      <c r="M465" s="1"/>
      <c r="N465" s="1"/>
      <c r="O465" s="1"/>
      <c r="P465" s="1"/>
      <c r="Q465" s="1"/>
      <c r="R465" s="1"/>
    </row>
    <row r="466" spans="2:18" ht="15.75" customHeight="1">
      <c r="B466" s="1"/>
      <c r="C466" s="1"/>
      <c r="D466" s="1"/>
      <c r="E466" s="1"/>
      <c r="F466" s="1"/>
      <c r="G466" s="1"/>
      <c r="H466" s="1"/>
      <c r="I466" s="1"/>
      <c r="J466" s="1"/>
      <c r="K466" s="1"/>
      <c r="L466" s="1"/>
      <c r="M466" s="1"/>
      <c r="N466" s="1"/>
      <c r="O466" s="1"/>
      <c r="P466" s="1"/>
      <c r="Q466" s="1"/>
      <c r="R466" s="1"/>
    </row>
    <row r="467" spans="2:18" ht="15.75" customHeight="1">
      <c r="B467" s="1"/>
      <c r="C467" s="1"/>
      <c r="D467" s="1"/>
      <c r="E467" s="1"/>
      <c r="F467" s="1"/>
      <c r="G467" s="1"/>
      <c r="H467" s="1"/>
      <c r="I467" s="1"/>
      <c r="J467" s="1"/>
      <c r="K467" s="1"/>
      <c r="L467" s="1"/>
      <c r="M467" s="1"/>
      <c r="N467" s="1"/>
      <c r="O467" s="1"/>
      <c r="P467" s="1"/>
      <c r="Q467" s="1"/>
      <c r="R467" s="1"/>
    </row>
    <row r="468" spans="2:18" ht="15.75" customHeight="1">
      <c r="B468" s="1"/>
      <c r="C468" s="1"/>
      <c r="D468" s="1"/>
      <c r="E468" s="1"/>
      <c r="F468" s="1"/>
      <c r="G468" s="1"/>
      <c r="H468" s="1"/>
      <c r="I468" s="1"/>
      <c r="J468" s="1"/>
      <c r="K468" s="1"/>
      <c r="L468" s="1"/>
      <c r="M468" s="1"/>
      <c r="N468" s="1"/>
      <c r="O468" s="1"/>
      <c r="P468" s="1"/>
      <c r="Q468" s="1"/>
      <c r="R468" s="1"/>
    </row>
    <row r="469" spans="2:18" ht="15.75" customHeight="1">
      <c r="B469" s="1"/>
      <c r="C469" s="1"/>
      <c r="D469" s="1"/>
      <c r="E469" s="1"/>
      <c r="F469" s="1"/>
      <c r="G469" s="1"/>
      <c r="H469" s="1"/>
      <c r="I469" s="1"/>
      <c r="J469" s="1"/>
      <c r="K469" s="1"/>
      <c r="L469" s="1"/>
      <c r="M469" s="1"/>
      <c r="N469" s="1"/>
      <c r="O469" s="1"/>
      <c r="P469" s="1"/>
      <c r="Q469" s="1"/>
      <c r="R469" s="1"/>
    </row>
    <row r="470" spans="2:18" ht="15.75" customHeight="1">
      <c r="B470" s="1"/>
      <c r="C470" s="1"/>
      <c r="D470" s="1"/>
      <c r="E470" s="1"/>
      <c r="F470" s="1"/>
      <c r="G470" s="1"/>
      <c r="H470" s="1"/>
      <c r="I470" s="1"/>
      <c r="J470" s="1"/>
      <c r="K470" s="1"/>
      <c r="L470" s="1"/>
      <c r="M470" s="1"/>
      <c r="N470" s="1"/>
      <c r="O470" s="1"/>
      <c r="P470" s="1"/>
      <c r="Q470" s="1"/>
      <c r="R470" s="1"/>
    </row>
    <row r="471" spans="2:18" ht="15.75" customHeight="1">
      <c r="B471" s="1"/>
      <c r="C471" s="1"/>
      <c r="D471" s="1"/>
      <c r="E471" s="1"/>
      <c r="F471" s="1"/>
      <c r="G471" s="1"/>
      <c r="H471" s="1"/>
      <c r="I471" s="1"/>
      <c r="J471" s="1"/>
      <c r="K471" s="1"/>
      <c r="L471" s="1"/>
      <c r="M471" s="1"/>
      <c r="N471" s="1"/>
      <c r="O471" s="1"/>
      <c r="P471" s="1"/>
      <c r="Q471" s="1"/>
      <c r="R471" s="1"/>
    </row>
    <row r="472" spans="2:18" ht="15.75" customHeight="1">
      <c r="B472" s="1"/>
      <c r="C472" s="1"/>
      <c r="D472" s="1"/>
      <c r="E472" s="1"/>
      <c r="F472" s="1"/>
      <c r="G472" s="1"/>
      <c r="H472" s="1"/>
      <c r="I472" s="1"/>
      <c r="J472" s="1"/>
      <c r="K472" s="1"/>
      <c r="L472" s="1"/>
      <c r="M472" s="1"/>
      <c r="N472" s="1"/>
      <c r="O472" s="1"/>
      <c r="P472" s="1"/>
      <c r="Q472" s="1"/>
      <c r="R472" s="1"/>
    </row>
    <row r="473" spans="2:18" ht="15.75" customHeight="1">
      <c r="B473" s="1"/>
      <c r="C473" s="1"/>
      <c r="D473" s="1"/>
      <c r="E473" s="1"/>
      <c r="F473" s="1"/>
      <c r="G473" s="1"/>
      <c r="H473" s="1"/>
      <c r="I473" s="1"/>
      <c r="J473" s="1"/>
      <c r="K473" s="1"/>
      <c r="L473" s="1"/>
      <c r="M473" s="1"/>
      <c r="N473" s="1"/>
      <c r="O473" s="1"/>
      <c r="P473" s="1"/>
      <c r="Q473" s="1"/>
      <c r="R473" s="1"/>
    </row>
    <row r="474" spans="2:18" ht="15.75" customHeight="1">
      <c r="B474" s="1"/>
      <c r="C474" s="1"/>
      <c r="D474" s="1"/>
      <c r="E474" s="1"/>
      <c r="F474" s="1"/>
      <c r="G474" s="1"/>
      <c r="H474" s="1"/>
      <c r="I474" s="1"/>
      <c r="J474" s="1"/>
      <c r="K474" s="1"/>
      <c r="L474" s="1"/>
      <c r="M474" s="1"/>
      <c r="N474" s="1"/>
      <c r="O474" s="1"/>
      <c r="P474" s="1"/>
      <c r="Q474" s="1"/>
      <c r="R474" s="1"/>
    </row>
    <row r="475" spans="2:18" ht="15.75" customHeight="1">
      <c r="B475" s="1"/>
      <c r="C475" s="1"/>
      <c r="D475" s="1"/>
      <c r="E475" s="1"/>
      <c r="F475" s="1"/>
      <c r="G475" s="1"/>
      <c r="H475" s="1"/>
      <c r="I475" s="1"/>
      <c r="J475" s="1"/>
      <c r="K475" s="1"/>
      <c r="L475" s="1"/>
      <c r="M475" s="1"/>
      <c r="N475" s="1"/>
      <c r="O475" s="1"/>
      <c r="P475" s="1"/>
      <c r="Q475" s="1"/>
      <c r="R475" s="1"/>
    </row>
    <row r="476" spans="2:18" ht="15.75" customHeight="1">
      <c r="B476" s="1"/>
      <c r="C476" s="1"/>
      <c r="D476" s="1"/>
      <c r="E476" s="1"/>
      <c r="F476" s="1"/>
      <c r="G476" s="1"/>
      <c r="H476" s="1"/>
      <c r="I476" s="1"/>
      <c r="J476" s="1"/>
      <c r="K476" s="1"/>
      <c r="L476" s="1"/>
      <c r="M476" s="1"/>
      <c r="N476" s="1"/>
      <c r="O476" s="1"/>
      <c r="P476" s="1"/>
      <c r="Q476" s="1"/>
      <c r="R476" s="1"/>
    </row>
    <row r="477" spans="2:18" ht="15.75" customHeight="1">
      <c r="B477" s="1"/>
      <c r="C477" s="1"/>
      <c r="D477" s="1"/>
      <c r="E477" s="1"/>
      <c r="F477" s="1"/>
      <c r="G477" s="1"/>
      <c r="H477" s="1"/>
      <c r="I477" s="1"/>
      <c r="J477" s="1"/>
      <c r="K477" s="1"/>
      <c r="L477" s="1"/>
      <c r="M477" s="1"/>
      <c r="N477" s="1"/>
      <c r="O477" s="1"/>
      <c r="P477" s="1"/>
      <c r="Q477" s="1"/>
      <c r="R477" s="1"/>
    </row>
    <row r="478" spans="2:18" ht="15.75" customHeight="1">
      <c r="B478" s="1"/>
      <c r="C478" s="1"/>
      <c r="D478" s="1"/>
      <c r="E478" s="1"/>
      <c r="F478" s="1"/>
      <c r="G478" s="1"/>
      <c r="H478" s="1"/>
      <c r="I478" s="1"/>
      <c r="J478" s="1"/>
      <c r="K478" s="1"/>
      <c r="L478" s="1"/>
      <c r="M478" s="1"/>
      <c r="N478" s="1"/>
      <c r="O478" s="1"/>
      <c r="P478" s="1"/>
      <c r="Q478" s="1"/>
      <c r="R478" s="1"/>
    </row>
    <row r="479" spans="2:18" ht="15.75" customHeight="1">
      <c r="B479" s="1"/>
      <c r="C479" s="1"/>
      <c r="D479" s="1"/>
      <c r="E479" s="1"/>
      <c r="F479" s="1"/>
      <c r="G479" s="1"/>
      <c r="H479" s="1"/>
      <c r="I479" s="1"/>
      <c r="J479" s="1"/>
      <c r="K479" s="1"/>
      <c r="L479" s="1"/>
      <c r="M479" s="1"/>
      <c r="N479" s="1"/>
      <c r="O479" s="1"/>
      <c r="P479" s="1"/>
      <c r="Q479" s="1"/>
      <c r="R479" s="1"/>
    </row>
    <row r="480" spans="2:18" ht="15.75" customHeight="1">
      <c r="B480" s="1"/>
      <c r="C480" s="1"/>
      <c r="D480" s="1"/>
      <c r="E480" s="1"/>
      <c r="F480" s="1"/>
      <c r="G480" s="1"/>
      <c r="H480" s="1"/>
      <c r="I480" s="1"/>
      <c r="J480" s="1"/>
      <c r="K480" s="1"/>
      <c r="L480" s="1"/>
      <c r="M480" s="1"/>
      <c r="N480" s="1"/>
      <c r="O480" s="1"/>
      <c r="P480" s="1"/>
      <c r="Q480" s="1"/>
      <c r="R480" s="1"/>
    </row>
    <row r="481" spans="2:18" ht="15.75" customHeight="1">
      <c r="B481" s="1"/>
      <c r="C481" s="1"/>
      <c r="D481" s="1"/>
      <c r="E481" s="1"/>
      <c r="F481" s="1"/>
      <c r="G481" s="1"/>
      <c r="H481" s="1"/>
      <c r="I481" s="1"/>
      <c r="J481" s="1"/>
      <c r="K481" s="1"/>
      <c r="L481" s="1"/>
      <c r="M481" s="1"/>
      <c r="N481" s="1"/>
      <c r="O481" s="1"/>
      <c r="P481" s="1"/>
      <c r="Q481" s="1"/>
      <c r="R481" s="1"/>
    </row>
    <row r="482" spans="2:18" ht="15.75" customHeight="1">
      <c r="B482" s="1"/>
      <c r="C482" s="1"/>
      <c r="D482" s="1"/>
      <c r="E482" s="1"/>
      <c r="F482" s="1"/>
      <c r="G482" s="1"/>
      <c r="H482" s="1"/>
      <c r="I482" s="1"/>
      <c r="J482" s="1"/>
      <c r="K482" s="1"/>
      <c r="L482" s="1"/>
      <c r="M482" s="1"/>
      <c r="N482" s="1"/>
      <c r="O482" s="1"/>
      <c r="P482" s="1"/>
      <c r="Q482" s="1"/>
      <c r="R482" s="1"/>
    </row>
    <row r="483" spans="2:18" ht="15.75" customHeight="1">
      <c r="B483" s="1"/>
      <c r="C483" s="1"/>
      <c r="D483" s="1"/>
      <c r="E483" s="1"/>
      <c r="F483" s="1"/>
      <c r="G483" s="1"/>
      <c r="H483" s="1"/>
      <c r="I483" s="1"/>
      <c r="J483" s="1"/>
      <c r="K483" s="1"/>
      <c r="L483" s="1"/>
      <c r="M483" s="1"/>
      <c r="N483" s="1"/>
      <c r="O483" s="1"/>
      <c r="P483" s="1"/>
      <c r="Q483" s="1"/>
      <c r="R483" s="1"/>
    </row>
    <row r="484" spans="2:18" ht="15.75" customHeight="1">
      <c r="B484" s="1"/>
      <c r="C484" s="1"/>
      <c r="D484" s="1"/>
      <c r="E484" s="1"/>
      <c r="F484" s="1"/>
      <c r="G484" s="1"/>
      <c r="H484" s="1"/>
      <c r="I484" s="1"/>
      <c r="J484" s="1"/>
      <c r="K484" s="1"/>
      <c r="L484" s="1"/>
      <c r="M484" s="1"/>
      <c r="N484" s="1"/>
      <c r="O484" s="1"/>
      <c r="P484" s="1"/>
      <c r="Q484" s="1"/>
      <c r="R484" s="1"/>
    </row>
    <row r="485" spans="2:18" ht="15.75" customHeight="1">
      <c r="B485" s="1"/>
      <c r="C485" s="1"/>
      <c r="D485" s="1"/>
      <c r="E485" s="1"/>
      <c r="F485" s="1"/>
      <c r="G485" s="1"/>
      <c r="H485" s="1"/>
      <c r="I485" s="1"/>
      <c r="J485" s="1"/>
      <c r="K485" s="1"/>
      <c r="L485" s="1"/>
      <c r="M485" s="1"/>
      <c r="N485" s="1"/>
      <c r="O485" s="1"/>
      <c r="P485" s="1"/>
      <c r="Q485" s="1"/>
      <c r="R485" s="1"/>
    </row>
    <row r="486" spans="2:18" ht="15.75" customHeight="1">
      <c r="B486" s="1"/>
      <c r="C486" s="1"/>
      <c r="D486" s="1"/>
      <c r="E486" s="1"/>
      <c r="F486" s="1"/>
      <c r="G486" s="1"/>
      <c r="H486" s="1"/>
      <c r="I486" s="1"/>
      <c r="J486" s="1"/>
      <c r="K486" s="1"/>
      <c r="L486" s="1"/>
      <c r="M486" s="1"/>
      <c r="N486" s="1"/>
      <c r="O486" s="1"/>
      <c r="P486" s="1"/>
      <c r="Q486" s="1"/>
      <c r="R486" s="1"/>
    </row>
    <row r="487" spans="2:18" ht="15.75" customHeight="1">
      <c r="B487" s="1"/>
      <c r="C487" s="1"/>
      <c r="D487" s="1"/>
      <c r="E487" s="1"/>
      <c r="F487" s="1"/>
      <c r="G487" s="1"/>
      <c r="H487" s="1"/>
      <c r="I487" s="1"/>
      <c r="J487" s="1"/>
      <c r="K487" s="1"/>
      <c r="L487" s="1"/>
      <c r="M487" s="1"/>
      <c r="N487" s="1"/>
      <c r="O487" s="1"/>
      <c r="P487" s="1"/>
      <c r="Q487" s="1"/>
      <c r="R487" s="1"/>
    </row>
    <row r="488" spans="2:18" ht="15.75" customHeight="1">
      <c r="B488" s="1"/>
      <c r="C488" s="1"/>
      <c r="D488" s="1"/>
      <c r="E488" s="1"/>
      <c r="F488" s="1"/>
      <c r="G488" s="1"/>
      <c r="H488" s="1"/>
      <c r="I488" s="1"/>
      <c r="J488" s="1"/>
      <c r="K488" s="1"/>
      <c r="L488" s="1"/>
      <c r="M488" s="1"/>
      <c r="N488" s="1"/>
      <c r="O488" s="1"/>
      <c r="P488" s="1"/>
      <c r="Q488" s="1"/>
      <c r="R488" s="1"/>
    </row>
    <row r="489" spans="2:18" ht="15.75" customHeight="1">
      <c r="B489" s="1"/>
      <c r="C489" s="1"/>
      <c r="D489" s="1"/>
      <c r="E489" s="1"/>
      <c r="F489" s="1"/>
      <c r="G489" s="1"/>
      <c r="H489" s="1"/>
      <c r="I489" s="1"/>
      <c r="J489" s="1"/>
      <c r="K489" s="1"/>
      <c r="L489" s="1"/>
      <c r="M489" s="1"/>
      <c r="N489" s="1"/>
      <c r="O489" s="1"/>
      <c r="P489" s="1"/>
      <c r="Q489" s="1"/>
      <c r="R489" s="1"/>
    </row>
    <row r="490" spans="2:18" ht="15.75" customHeight="1">
      <c r="B490" s="1"/>
      <c r="C490" s="1"/>
      <c r="D490" s="1"/>
      <c r="E490" s="1"/>
      <c r="F490" s="1"/>
      <c r="G490" s="1"/>
      <c r="H490" s="1"/>
      <c r="I490" s="1"/>
      <c r="J490" s="1"/>
      <c r="K490" s="1"/>
      <c r="L490" s="1"/>
      <c r="M490" s="1"/>
      <c r="N490" s="1"/>
      <c r="O490" s="1"/>
      <c r="P490" s="1"/>
      <c r="Q490" s="1"/>
      <c r="R490" s="1"/>
    </row>
    <row r="491" spans="2:18" ht="15.75" customHeight="1">
      <c r="B491" s="1"/>
      <c r="C491" s="1"/>
      <c r="D491" s="1"/>
      <c r="E491" s="1"/>
      <c r="F491" s="1"/>
      <c r="G491" s="1"/>
      <c r="H491" s="1"/>
      <c r="I491" s="1"/>
      <c r="J491" s="1"/>
      <c r="K491" s="1"/>
      <c r="L491" s="1"/>
      <c r="M491" s="1"/>
      <c r="N491" s="1"/>
      <c r="O491" s="1"/>
      <c r="P491" s="1"/>
      <c r="Q491" s="1"/>
      <c r="R491" s="1"/>
    </row>
    <row r="492" spans="2:18" ht="15.75" customHeight="1">
      <c r="B492" s="1"/>
      <c r="C492" s="1"/>
      <c r="D492" s="1"/>
      <c r="E492" s="1"/>
      <c r="F492" s="1"/>
      <c r="G492" s="1"/>
      <c r="H492" s="1"/>
      <c r="I492" s="1"/>
      <c r="J492" s="1"/>
      <c r="K492" s="1"/>
      <c r="L492" s="1"/>
      <c r="M492" s="1"/>
      <c r="N492" s="1"/>
      <c r="O492" s="1"/>
      <c r="P492" s="1"/>
      <c r="Q492" s="1"/>
      <c r="R492" s="1"/>
    </row>
    <row r="493" spans="2:18" ht="15.75" customHeight="1">
      <c r="B493" s="1"/>
      <c r="C493" s="1"/>
      <c r="D493" s="1"/>
      <c r="E493" s="1"/>
      <c r="F493" s="1"/>
      <c r="G493" s="1"/>
      <c r="H493" s="1"/>
      <c r="I493" s="1"/>
      <c r="J493" s="1"/>
      <c r="K493" s="1"/>
      <c r="L493" s="1"/>
      <c r="M493" s="1"/>
      <c r="N493" s="1"/>
      <c r="O493" s="1"/>
      <c r="P493" s="1"/>
      <c r="Q493" s="1"/>
      <c r="R493" s="1"/>
    </row>
    <row r="494" spans="2:18" ht="15.75" customHeight="1">
      <c r="B494" s="1"/>
      <c r="C494" s="1"/>
      <c r="D494" s="1"/>
      <c r="E494" s="1"/>
      <c r="F494" s="1"/>
      <c r="G494" s="1"/>
      <c r="H494" s="1"/>
      <c r="I494" s="1"/>
      <c r="J494" s="1"/>
      <c r="K494" s="1"/>
      <c r="L494" s="1"/>
      <c r="M494" s="1"/>
      <c r="N494" s="1"/>
      <c r="O494" s="1"/>
      <c r="P494" s="1"/>
      <c r="Q494" s="1"/>
      <c r="R494" s="1"/>
    </row>
    <row r="495" spans="2:18" ht="15.75" customHeight="1">
      <c r="B495" s="1"/>
      <c r="C495" s="1"/>
      <c r="D495" s="1"/>
      <c r="E495" s="1"/>
      <c r="F495" s="1"/>
      <c r="G495" s="1"/>
      <c r="H495" s="1"/>
      <c r="I495" s="1"/>
      <c r="J495" s="1"/>
      <c r="K495" s="1"/>
      <c r="L495" s="1"/>
      <c r="M495" s="1"/>
      <c r="N495" s="1"/>
      <c r="O495" s="1"/>
      <c r="P495" s="1"/>
      <c r="Q495" s="1"/>
      <c r="R495" s="1"/>
    </row>
    <row r="496" spans="2:18" ht="15.75" customHeight="1">
      <c r="B496" s="1"/>
      <c r="C496" s="1"/>
      <c r="D496" s="1"/>
      <c r="E496" s="1"/>
      <c r="F496" s="1"/>
      <c r="G496" s="1"/>
      <c r="H496" s="1"/>
      <c r="I496" s="1"/>
      <c r="J496" s="1"/>
      <c r="K496" s="1"/>
      <c r="L496" s="1"/>
      <c r="M496" s="1"/>
      <c r="N496" s="1"/>
      <c r="O496" s="1"/>
      <c r="P496" s="1"/>
      <c r="Q496" s="1"/>
      <c r="R496" s="1"/>
    </row>
    <row r="497" spans="2:18" ht="15.75" customHeight="1">
      <c r="B497" s="1"/>
      <c r="C497" s="1"/>
      <c r="D497" s="1"/>
      <c r="E497" s="1"/>
      <c r="F497" s="1"/>
      <c r="G497" s="1"/>
      <c r="H497" s="1"/>
      <c r="I497" s="1"/>
      <c r="J497" s="1"/>
      <c r="K497" s="1"/>
      <c r="L497" s="1"/>
      <c r="M497" s="1"/>
      <c r="N497" s="1"/>
      <c r="O497" s="1"/>
      <c r="P497" s="1"/>
      <c r="Q497" s="1"/>
      <c r="R497" s="1"/>
    </row>
    <row r="498" spans="2:18" ht="15.75" customHeight="1">
      <c r="B498" s="1"/>
      <c r="C498" s="1"/>
      <c r="D498" s="1"/>
      <c r="E498" s="1"/>
      <c r="F498" s="1"/>
      <c r="G498" s="1"/>
      <c r="H498" s="1"/>
      <c r="I498" s="1"/>
      <c r="J498" s="1"/>
      <c r="K498" s="1"/>
      <c r="L498" s="1"/>
      <c r="M498" s="1"/>
      <c r="N498" s="1"/>
      <c r="O498" s="1"/>
      <c r="P498" s="1"/>
      <c r="Q498" s="1"/>
      <c r="R498" s="1"/>
    </row>
    <row r="499" spans="2:18" ht="15.75" customHeight="1">
      <c r="B499" s="1"/>
      <c r="C499" s="1"/>
      <c r="D499" s="1"/>
      <c r="E499" s="1"/>
      <c r="F499" s="1"/>
      <c r="G499" s="1"/>
      <c r="H499" s="1"/>
      <c r="I499" s="1"/>
      <c r="J499" s="1"/>
      <c r="K499" s="1"/>
      <c r="L499" s="1"/>
      <c r="M499" s="1"/>
      <c r="N499" s="1"/>
      <c r="O499" s="1"/>
      <c r="P499" s="1"/>
      <c r="Q499" s="1"/>
      <c r="R499" s="1"/>
    </row>
    <row r="500" spans="2:18" ht="15.75" customHeight="1">
      <c r="B500" s="1"/>
      <c r="C500" s="1"/>
      <c r="D500" s="1"/>
      <c r="E500" s="1"/>
      <c r="F500" s="1"/>
      <c r="G500" s="1"/>
      <c r="H500" s="1"/>
      <c r="I500" s="1"/>
      <c r="J500" s="1"/>
      <c r="K500" s="1"/>
      <c r="L500" s="1"/>
      <c r="M500" s="1"/>
      <c r="N500" s="1"/>
      <c r="O500" s="1"/>
      <c r="P500" s="1"/>
      <c r="Q500" s="1"/>
      <c r="R500" s="1"/>
    </row>
    <row r="501" spans="2:18" ht="15.75" customHeight="1">
      <c r="B501" s="1"/>
      <c r="C501" s="1"/>
      <c r="D501" s="1"/>
      <c r="E501" s="1"/>
      <c r="F501" s="1"/>
      <c r="G501" s="1"/>
      <c r="H501" s="1"/>
      <c r="I501" s="1"/>
      <c r="J501" s="1"/>
      <c r="K501" s="1"/>
      <c r="L501" s="1"/>
      <c r="M501" s="1"/>
      <c r="N501" s="1"/>
      <c r="O501" s="1"/>
      <c r="P501" s="1"/>
      <c r="Q501" s="1"/>
      <c r="R501" s="1"/>
    </row>
    <row r="502" spans="2:18" ht="15.75" customHeight="1">
      <c r="B502" s="1"/>
      <c r="C502" s="1"/>
      <c r="D502" s="1"/>
      <c r="E502" s="1"/>
      <c r="F502" s="1"/>
      <c r="G502" s="1"/>
      <c r="H502" s="1"/>
      <c r="I502" s="1"/>
      <c r="J502" s="1"/>
      <c r="K502" s="1"/>
      <c r="L502" s="1"/>
      <c r="M502" s="1"/>
      <c r="N502" s="1"/>
      <c r="O502" s="1"/>
      <c r="P502" s="1"/>
      <c r="Q502" s="1"/>
      <c r="R502" s="1"/>
    </row>
    <row r="503" spans="2:18" ht="15.75" customHeight="1">
      <c r="B503" s="1"/>
      <c r="C503" s="1"/>
      <c r="D503" s="1"/>
      <c r="E503" s="1"/>
      <c r="F503" s="1"/>
      <c r="G503" s="1"/>
      <c r="H503" s="1"/>
      <c r="I503" s="1"/>
      <c r="J503" s="1"/>
      <c r="K503" s="1"/>
      <c r="L503" s="1"/>
      <c r="M503" s="1"/>
      <c r="N503" s="1"/>
      <c r="O503" s="1"/>
      <c r="P503" s="1"/>
      <c r="Q503" s="1"/>
      <c r="R503" s="1"/>
    </row>
    <row r="504" spans="2:18" ht="15.75" customHeight="1">
      <c r="B504" s="1"/>
      <c r="C504" s="1"/>
      <c r="D504" s="1"/>
      <c r="E504" s="1"/>
      <c r="F504" s="1"/>
      <c r="G504" s="1"/>
      <c r="H504" s="1"/>
      <c r="I504" s="1"/>
      <c r="J504" s="1"/>
      <c r="K504" s="1"/>
      <c r="L504" s="1"/>
      <c r="M504" s="1"/>
      <c r="N504" s="1"/>
      <c r="O504" s="1"/>
      <c r="P504" s="1"/>
      <c r="Q504" s="1"/>
      <c r="R504" s="1"/>
    </row>
    <row r="505" spans="2:18" ht="15.75" customHeight="1">
      <c r="B505" s="1"/>
      <c r="C505" s="1"/>
      <c r="D505" s="1"/>
      <c r="E505" s="1"/>
      <c r="F505" s="1"/>
      <c r="G505" s="1"/>
      <c r="H505" s="1"/>
      <c r="I505" s="1"/>
      <c r="J505" s="1"/>
      <c r="K505" s="1"/>
      <c r="L505" s="1"/>
      <c r="M505" s="1"/>
      <c r="N505" s="1"/>
      <c r="O505" s="1"/>
      <c r="P505" s="1"/>
      <c r="Q505" s="1"/>
      <c r="R505" s="1"/>
    </row>
    <row r="506" spans="2:18" ht="15.75" customHeight="1">
      <c r="B506" s="1"/>
      <c r="C506" s="1"/>
      <c r="D506" s="1"/>
      <c r="E506" s="1"/>
      <c r="F506" s="1"/>
      <c r="G506" s="1"/>
      <c r="H506" s="1"/>
      <c r="I506" s="1"/>
      <c r="J506" s="1"/>
      <c r="K506" s="1"/>
      <c r="L506" s="1"/>
      <c r="M506" s="1"/>
      <c r="N506" s="1"/>
      <c r="O506" s="1"/>
      <c r="P506" s="1"/>
      <c r="Q506" s="1"/>
      <c r="R506" s="1"/>
    </row>
    <row r="507" spans="2:18" ht="15.75" customHeight="1">
      <c r="B507" s="1"/>
      <c r="C507" s="1"/>
      <c r="D507" s="1"/>
      <c r="E507" s="1"/>
      <c r="F507" s="1"/>
      <c r="G507" s="1"/>
      <c r="H507" s="1"/>
      <c r="I507" s="1"/>
      <c r="J507" s="1"/>
      <c r="K507" s="1"/>
      <c r="L507" s="1"/>
      <c r="M507" s="1"/>
      <c r="N507" s="1"/>
      <c r="O507" s="1"/>
      <c r="P507" s="1"/>
      <c r="Q507" s="1"/>
      <c r="R507" s="1"/>
    </row>
    <row r="508" spans="2:18" ht="15.75" customHeight="1">
      <c r="B508" s="1"/>
      <c r="C508" s="1"/>
      <c r="D508" s="1"/>
      <c r="E508" s="1"/>
      <c r="F508" s="1"/>
      <c r="G508" s="1"/>
      <c r="H508" s="1"/>
      <c r="I508" s="1"/>
      <c r="J508" s="1"/>
      <c r="K508" s="1"/>
      <c r="L508" s="1"/>
      <c r="M508" s="1"/>
      <c r="N508" s="1"/>
      <c r="O508" s="1"/>
      <c r="P508" s="1"/>
      <c r="Q508" s="1"/>
      <c r="R508" s="1"/>
    </row>
    <row r="509" spans="2:18" ht="15.75" customHeight="1">
      <c r="B509" s="1"/>
      <c r="C509" s="1"/>
      <c r="D509" s="1"/>
      <c r="E509" s="1"/>
      <c r="F509" s="1"/>
      <c r="G509" s="1"/>
      <c r="H509" s="1"/>
      <c r="I509" s="1"/>
      <c r="J509" s="1"/>
      <c r="K509" s="1"/>
      <c r="L509" s="1"/>
      <c r="M509" s="1"/>
      <c r="N509" s="1"/>
      <c r="O509" s="1"/>
      <c r="P509" s="1"/>
      <c r="Q509" s="1"/>
      <c r="R509" s="1"/>
    </row>
    <row r="510" spans="2:18" ht="15.75" customHeight="1">
      <c r="B510" s="1"/>
      <c r="C510" s="1"/>
      <c r="D510" s="1"/>
      <c r="E510" s="1"/>
      <c r="F510" s="1"/>
      <c r="G510" s="1"/>
      <c r="H510" s="1"/>
      <c r="I510" s="1"/>
      <c r="J510" s="1"/>
      <c r="K510" s="1"/>
      <c r="L510" s="1"/>
      <c r="M510" s="1"/>
      <c r="N510" s="1"/>
      <c r="O510" s="1"/>
      <c r="P510" s="1"/>
      <c r="Q510" s="1"/>
      <c r="R510" s="1"/>
    </row>
    <row r="511" spans="2:18" ht="15.75" customHeight="1">
      <c r="B511" s="1"/>
      <c r="C511" s="1"/>
      <c r="D511" s="1"/>
      <c r="E511" s="1"/>
      <c r="F511" s="1"/>
      <c r="G511" s="1"/>
      <c r="H511" s="1"/>
      <c r="I511" s="1"/>
      <c r="J511" s="1"/>
      <c r="K511" s="1"/>
      <c r="L511" s="1"/>
      <c r="M511" s="1"/>
      <c r="N511" s="1"/>
      <c r="O511" s="1"/>
      <c r="P511" s="1"/>
      <c r="Q511" s="1"/>
      <c r="R511" s="1"/>
    </row>
    <row r="512" spans="2:18" ht="15.75" customHeight="1">
      <c r="B512" s="1"/>
      <c r="C512" s="1"/>
      <c r="D512" s="1"/>
      <c r="E512" s="1"/>
      <c r="F512" s="1"/>
      <c r="G512" s="1"/>
      <c r="H512" s="1"/>
      <c r="I512" s="1"/>
      <c r="J512" s="1"/>
      <c r="K512" s="1"/>
      <c r="L512" s="1"/>
      <c r="M512" s="1"/>
      <c r="N512" s="1"/>
      <c r="O512" s="1"/>
      <c r="P512" s="1"/>
      <c r="Q512" s="1"/>
      <c r="R512" s="1"/>
    </row>
    <row r="513" spans="2:18" ht="15.75" customHeight="1">
      <c r="B513" s="1"/>
      <c r="C513" s="1"/>
      <c r="D513" s="1"/>
      <c r="E513" s="1"/>
      <c r="F513" s="1"/>
      <c r="G513" s="1"/>
      <c r="H513" s="1"/>
      <c r="I513" s="1"/>
      <c r="J513" s="1"/>
      <c r="K513" s="1"/>
      <c r="L513" s="1"/>
      <c r="M513" s="1"/>
      <c r="N513" s="1"/>
      <c r="O513" s="1"/>
      <c r="P513" s="1"/>
      <c r="Q513" s="1"/>
      <c r="R513" s="1"/>
    </row>
    <row r="514" spans="2:18" ht="15.75" customHeight="1">
      <c r="B514" s="1"/>
      <c r="C514" s="1"/>
      <c r="D514" s="1"/>
      <c r="E514" s="1"/>
      <c r="F514" s="1"/>
      <c r="G514" s="1"/>
      <c r="H514" s="1"/>
      <c r="I514" s="1"/>
      <c r="J514" s="1"/>
      <c r="K514" s="1"/>
      <c r="L514" s="1"/>
      <c r="M514" s="1"/>
      <c r="N514" s="1"/>
      <c r="O514" s="1"/>
      <c r="P514" s="1"/>
      <c r="Q514" s="1"/>
      <c r="R514" s="1"/>
    </row>
    <row r="515" spans="2:18" ht="15.75" customHeight="1">
      <c r="B515" s="1"/>
      <c r="C515" s="1"/>
      <c r="D515" s="1"/>
      <c r="E515" s="1"/>
      <c r="F515" s="1"/>
      <c r="G515" s="1"/>
      <c r="H515" s="1"/>
      <c r="I515" s="1"/>
      <c r="J515" s="1"/>
      <c r="K515" s="1"/>
      <c r="L515" s="1"/>
      <c r="M515" s="1"/>
      <c r="N515" s="1"/>
      <c r="O515" s="1"/>
      <c r="P515" s="1"/>
      <c r="Q515" s="1"/>
      <c r="R515" s="1"/>
    </row>
    <row r="516" spans="2:18" ht="15.75" customHeight="1">
      <c r="B516" s="1"/>
      <c r="C516" s="1"/>
      <c r="D516" s="1"/>
      <c r="E516" s="1"/>
      <c r="F516" s="1"/>
      <c r="G516" s="1"/>
      <c r="H516" s="1"/>
      <c r="I516" s="1"/>
      <c r="J516" s="1"/>
      <c r="K516" s="1"/>
      <c r="L516" s="1"/>
      <c r="M516" s="1"/>
      <c r="N516" s="1"/>
      <c r="O516" s="1"/>
      <c r="P516" s="1"/>
      <c r="Q516" s="1"/>
      <c r="R516" s="1"/>
    </row>
    <row r="517" spans="2:18" ht="15.75" customHeight="1">
      <c r="B517" s="1"/>
      <c r="C517" s="1"/>
      <c r="D517" s="1"/>
      <c r="E517" s="1"/>
      <c r="F517" s="1"/>
      <c r="G517" s="1"/>
      <c r="H517" s="1"/>
      <c r="I517" s="1"/>
      <c r="J517" s="1"/>
      <c r="K517" s="1"/>
      <c r="L517" s="1"/>
      <c r="M517" s="1"/>
      <c r="N517" s="1"/>
      <c r="O517" s="1"/>
      <c r="P517" s="1"/>
      <c r="Q517" s="1"/>
      <c r="R517" s="1"/>
    </row>
    <row r="518" spans="2:18" ht="15.75" customHeight="1">
      <c r="B518" s="1"/>
      <c r="C518" s="1"/>
      <c r="D518" s="1"/>
      <c r="E518" s="1"/>
      <c r="F518" s="1"/>
      <c r="G518" s="1"/>
      <c r="H518" s="1"/>
      <c r="I518" s="1"/>
      <c r="J518" s="1"/>
      <c r="K518" s="1"/>
      <c r="L518" s="1"/>
      <c r="M518" s="1"/>
      <c r="N518" s="1"/>
      <c r="O518" s="1"/>
      <c r="P518" s="1"/>
      <c r="Q518" s="1"/>
      <c r="R518" s="1"/>
    </row>
    <row r="519" spans="2:18" ht="15.75" customHeight="1">
      <c r="B519" s="1"/>
      <c r="C519" s="1"/>
      <c r="D519" s="1"/>
      <c r="E519" s="1"/>
      <c r="F519" s="1"/>
      <c r="G519" s="1"/>
      <c r="H519" s="1"/>
      <c r="I519" s="1"/>
      <c r="J519" s="1"/>
      <c r="K519" s="1"/>
      <c r="L519" s="1"/>
      <c r="M519" s="1"/>
      <c r="N519" s="1"/>
      <c r="O519" s="1"/>
      <c r="P519" s="1"/>
      <c r="Q519" s="1"/>
      <c r="R519" s="1"/>
    </row>
    <row r="520" spans="2:18" ht="15.75" customHeight="1">
      <c r="B520" s="1"/>
      <c r="C520" s="1"/>
      <c r="D520" s="1"/>
      <c r="E520" s="1"/>
      <c r="F520" s="1"/>
      <c r="G520" s="1"/>
      <c r="H520" s="1"/>
      <c r="I520" s="1"/>
      <c r="J520" s="1"/>
      <c r="K520" s="1"/>
      <c r="L520" s="1"/>
      <c r="M520" s="1"/>
      <c r="N520" s="1"/>
      <c r="O520" s="1"/>
      <c r="P520" s="1"/>
      <c r="Q520" s="1"/>
      <c r="R520" s="1"/>
    </row>
    <row r="521" spans="2:18" ht="15.75" customHeight="1">
      <c r="B521" s="1"/>
      <c r="C521" s="1"/>
      <c r="D521" s="1"/>
      <c r="E521" s="1"/>
      <c r="F521" s="1"/>
      <c r="G521" s="1"/>
      <c r="H521" s="1"/>
      <c r="I521" s="1"/>
      <c r="J521" s="1"/>
      <c r="K521" s="1"/>
      <c r="L521" s="1"/>
      <c r="M521" s="1"/>
      <c r="N521" s="1"/>
      <c r="O521" s="1"/>
      <c r="P521" s="1"/>
      <c r="Q521" s="1"/>
      <c r="R521" s="1"/>
    </row>
    <row r="522" spans="2:18" ht="15.75" customHeight="1">
      <c r="B522" s="1"/>
      <c r="C522" s="1"/>
      <c r="D522" s="1"/>
      <c r="E522" s="1"/>
      <c r="F522" s="1"/>
      <c r="G522" s="1"/>
      <c r="H522" s="1"/>
      <c r="I522" s="1"/>
      <c r="J522" s="1"/>
      <c r="K522" s="1"/>
      <c r="L522" s="1"/>
      <c r="M522" s="1"/>
      <c r="N522" s="1"/>
      <c r="O522" s="1"/>
      <c r="P522" s="1"/>
      <c r="Q522" s="1"/>
      <c r="R522" s="1"/>
    </row>
    <row r="523" spans="2:18" ht="15.75" customHeight="1">
      <c r="B523" s="1"/>
      <c r="C523" s="1"/>
      <c r="D523" s="1"/>
      <c r="E523" s="1"/>
      <c r="F523" s="1"/>
      <c r="G523" s="1"/>
      <c r="H523" s="1"/>
      <c r="I523" s="1"/>
      <c r="J523" s="1"/>
      <c r="K523" s="1"/>
      <c r="L523" s="1"/>
      <c r="M523" s="1"/>
      <c r="N523" s="1"/>
      <c r="O523" s="1"/>
      <c r="P523" s="1"/>
      <c r="Q523" s="1"/>
      <c r="R523" s="1"/>
    </row>
    <row r="524" spans="2:18" ht="15.75" customHeight="1">
      <c r="B524" s="1"/>
      <c r="C524" s="1"/>
      <c r="D524" s="1"/>
      <c r="E524" s="1"/>
      <c r="F524" s="1"/>
      <c r="G524" s="1"/>
      <c r="H524" s="1"/>
      <c r="I524" s="1"/>
      <c r="J524" s="1"/>
      <c r="K524" s="1"/>
      <c r="L524" s="1"/>
      <c r="M524" s="1"/>
      <c r="N524" s="1"/>
      <c r="O524" s="1"/>
      <c r="P524" s="1"/>
      <c r="Q524" s="1"/>
      <c r="R524" s="1"/>
    </row>
    <row r="525" spans="2:18" ht="15.75" customHeight="1">
      <c r="B525" s="1"/>
      <c r="C525" s="1"/>
      <c r="D525" s="1"/>
      <c r="E525" s="1"/>
      <c r="F525" s="1"/>
      <c r="G525" s="1"/>
      <c r="H525" s="1"/>
      <c r="I525" s="1"/>
      <c r="J525" s="1"/>
      <c r="K525" s="1"/>
      <c r="L525" s="1"/>
      <c r="M525" s="1"/>
      <c r="N525" s="1"/>
      <c r="O525" s="1"/>
      <c r="P525" s="1"/>
      <c r="Q525" s="1"/>
      <c r="R525" s="1"/>
    </row>
    <row r="526" spans="2:18" ht="15.75" customHeight="1">
      <c r="B526" s="1"/>
      <c r="C526" s="1"/>
      <c r="D526" s="1"/>
      <c r="E526" s="1"/>
      <c r="F526" s="1"/>
      <c r="G526" s="1"/>
      <c r="H526" s="1"/>
      <c r="I526" s="1"/>
      <c r="J526" s="1"/>
      <c r="K526" s="1"/>
      <c r="L526" s="1"/>
      <c r="M526" s="1"/>
      <c r="N526" s="1"/>
      <c r="O526" s="1"/>
      <c r="P526" s="1"/>
      <c r="Q526" s="1"/>
      <c r="R526" s="1"/>
    </row>
    <row r="527" spans="2:18" ht="15.75" customHeight="1">
      <c r="B527" s="1"/>
      <c r="C527" s="1"/>
      <c r="D527" s="1"/>
      <c r="E527" s="1"/>
      <c r="F527" s="1"/>
      <c r="G527" s="1"/>
      <c r="H527" s="1"/>
      <c r="I527" s="1"/>
      <c r="J527" s="1"/>
      <c r="K527" s="1"/>
      <c r="L527" s="1"/>
      <c r="M527" s="1"/>
      <c r="N527" s="1"/>
      <c r="O527" s="1"/>
      <c r="P527" s="1"/>
      <c r="Q527" s="1"/>
      <c r="R527" s="1"/>
    </row>
    <row r="528" spans="2:18" ht="15.75" customHeight="1">
      <c r="B528" s="1"/>
      <c r="C528" s="1"/>
      <c r="D528" s="1"/>
      <c r="E528" s="1"/>
      <c r="F528" s="1"/>
      <c r="G528" s="1"/>
      <c r="H528" s="1"/>
      <c r="I528" s="1"/>
      <c r="J528" s="1"/>
      <c r="K528" s="1"/>
      <c r="L528" s="1"/>
      <c r="M528" s="1"/>
      <c r="N528" s="1"/>
      <c r="O528" s="1"/>
      <c r="P528" s="1"/>
      <c r="Q528" s="1"/>
      <c r="R528" s="1"/>
    </row>
    <row r="529" spans="2:18" ht="15.75" customHeight="1">
      <c r="B529" s="1"/>
      <c r="C529" s="1"/>
      <c r="D529" s="1"/>
      <c r="E529" s="1"/>
      <c r="F529" s="1"/>
      <c r="G529" s="1"/>
      <c r="H529" s="1"/>
      <c r="I529" s="1"/>
      <c r="J529" s="1"/>
      <c r="K529" s="1"/>
      <c r="L529" s="1"/>
      <c r="M529" s="1"/>
      <c r="N529" s="1"/>
      <c r="O529" s="1"/>
      <c r="P529" s="1"/>
      <c r="Q529" s="1"/>
      <c r="R529" s="1"/>
    </row>
    <row r="530" spans="2:18" ht="15.75" customHeight="1">
      <c r="B530" s="1"/>
      <c r="C530" s="1"/>
      <c r="D530" s="1"/>
      <c r="E530" s="1"/>
      <c r="F530" s="1"/>
      <c r="G530" s="1"/>
      <c r="H530" s="1"/>
      <c r="I530" s="1"/>
      <c r="J530" s="1"/>
      <c r="K530" s="1"/>
      <c r="L530" s="1"/>
      <c r="M530" s="1"/>
      <c r="N530" s="1"/>
      <c r="O530" s="1"/>
      <c r="P530" s="1"/>
      <c r="Q530" s="1"/>
      <c r="R530" s="1"/>
    </row>
    <row r="531" spans="2:18" ht="15.75" customHeight="1">
      <c r="B531" s="1"/>
      <c r="C531" s="1"/>
      <c r="D531" s="1"/>
      <c r="E531" s="1"/>
      <c r="F531" s="1"/>
      <c r="G531" s="1"/>
      <c r="H531" s="1"/>
      <c r="I531" s="1"/>
      <c r="J531" s="1"/>
      <c r="K531" s="1"/>
      <c r="L531" s="1"/>
      <c r="M531" s="1"/>
      <c r="N531" s="1"/>
      <c r="O531" s="1"/>
      <c r="P531" s="1"/>
      <c r="Q531" s="1"/>
      <c r="R531" s="1"/>
    </row>
    <row r="532" spans="2:18" ht="15.75" customHeight="1">
      <c r="B532" s="1"/>
      <c r="C532" s="1"/>
      <c r="D532" s="1"/>
      <c r="E532" s="1"/>
      <c r="F532" s="1"/>
      <c r="G532" s="1"/>
      <c r="H532" s="1"/>
      <c r="I532" s="1"/>
      <c r="J532" s="1"/>
      <c r="K532" s="1"/>
      <c r="L532" s="1"/>
      <c r="M532" s="1"/>
      <c r="N532" s="1"/>
      <c r="O532" s="1"/>
      <c r="P532" s="1"/>
      <c r="Q532" s="1"/>
      <c r="R532" s="1"/>
    </row>
    <row r="533" spans="2:18" ht="15.75" customHeight="1">
      <c r="B533" s="1"/>
      <c r="C533" s="1"/>
      <c r="D533" s="1"/>
      <c r="E533" s="1"/>
      <c r="F533" s="1"/>
      <c r="G533" s="1"/>
      <c r="H533" s="1"/>
      <c r="I533" s="1"/>
      <c r="J533" s="1"/>
      <c r="K533" s="1"/>
      <c r="L533" s="1"/>
      <c r="M533" s="1"/>
      <c r="N533" s="1"/>
      <c r="O533" s="1"/>
      <c r="P533" s="1"/>
      <c r="Q533" s="1"/>
      <c r="R533" s="1"/>
    </row>
    <row r="534" spans="2:18" ht="15.75" customHeight="1">
      <c r="B534" s="1"/>
      <c r="C534" s="1"/>
      <c r="D534" s="1"/>
      <c r="E534" s="1"/>
      <c r="F534" s="1"/>
      <c r="G534" s="1"/>
      <c r="H534" s="1"/>
      <c r="I534" s="1"/>
      <c r="J534" s="1"/>
      <c r="K534" s="1"/>
      <c r="L534" s="1"/>
      <c r="M534" s="1"/>
      <c r="N534" s="1"/>
      <c r="O534" s="1"/>
      <c r="P534" s="1"/>
      <c r="Q534" s="1"/>
      <c r="R534" s="1"/>
    </row>
    <row r="535" spans="2:18" ht="15.75" customHeight="1">
      <c r="B535" s="1"/>
      <c r="C535" s="1"/>
      <c r="D535" s="1"/>
      <c r="E535" s="1"/>
      <c r="F535" s="1"/>
      <c r="G535" s="1"/>
      <c r="H535" s="1"/>
      <c r="I535" s="1"/>
      <c r="J535" s="1"/>
      <c r="K535" s="1"/>
      <c r="L535" s="1"/>
      <c r="M535" s="1"/>
      <c r="N535" s="1"/>
      <c r="O535" s="1"/>
      <c r="P535" s="1"/>
      <c r="Q535" s="1"/>
      <c r="R535" s="1"/>
    </row>
    <row r="536" spans="2:18" ht="15.75" customHeight="1">
      <c r="B536" s="1"/>
      <c r="C536" s="1"/>
      <c r="D536" s="1"/>
      <c r="E536" s="1"/>
      <c r="F536" s="1"/>
      <c r="G536" s="1"/>
      <c r="H536" s="1"/>
      <c r="I536" s="1"/>
      <c r="J536" s="1"/>
      <c r="K536" s="1"/>
      <c r="L536" s="1"/>
      <c r="M536" s="1"/>
      <c r="N536" s="1"/>
      <c r="O536" s="1"/>
      <c r="P536" s="1"/>
      <c r="Q536" s="1"/>
      <c r="R536" s="1"/>
    </row>
    <row r="537" spans="2:18" ht="15.75" customHeight="1">
      <c r="B537" s="1"/>
      <c r="C537" s="1"/>
      <c r="D537" s="1"/>
      <c r="E537" s="1"/>
      <c r="F537" s="1"/>
      <c r="G537" s="1"/>
      <c r="H537" s="1"/>
      <c r="I537" s="1"/>
      <c r="J537" s="1"/>
      <c r="K537" s="1"/>
      <c r="L537" s="1"/>
      <c r="M537" s="1"/>
      <c r="N537" s="1"/>
      <c r="O537" s="1"/>
      <c r="P537" s="1"/>
      <c r="Q537" s="1"/>
      <c r="R537" s="1"/>
    </row>
    <row r="538" spans="2:18" ht="15.75" customHeight="1">
      <c r="B538" s="1"/>
      <c r="C538" s="1"/>
      <c r="D538" s="1"/>
      <c r="E538" s="1"/>
      <c r="F538" s="1"/>
      <c r="G538" s="1"/>
      <c r="H538" s="1"/>
      <c r="I538" s="1"/>
      <c r="J538" s="1"/>
      <c r="K538" s="1"/>
      <c r="L538" s="1"/>
      <c r="M538" s="1"/>
      <c r="N538" s="1"/>
      <c r="O538" s="1"/>
      <c r="P538" s="1"/>
      <c r="Q538" s="1"/>
      <c r="R538" s="1"/>
    </row>
    <row r="539" spans="2:18" ht="15.75" customHeight="1">
      <c r="B539" s="1"/>
      <c r="C539" s="1"/>
      <c r="D539" s="1"/>
      <c r="E539" s="1"/>
      <c r="F539" s="1"/>
      <c r="G539" s="1"/>
      <c r="H539" s="1"/>
      <c r="I539" s="1"/>
      <c r="J539" s="1"/>
      <c r="K539" s="1"/>
      <c r="L539" s="1"/>
      <c r="M539" s="1"/>
      <c r="N539" s="1"/>
      <c r="O539" s="1"/>
      <c r="P539" s="1"/>
      <c r="Q539" s="1"/>
      <c r="R539" s="1"/>
    </row>
    <row r="540" spans="2:18" ht="15.75" customHeight="1">
      <c r="B540" s="1"/>
      <c r="C540" s="1"/>
      <c r="D540" s="1"/>
      <c r="E540" s="1"/>
      <c r="F540" s="1"/>
      <c r="G540" s="1"/>
      <c r="H540" s="1"/>
      <c r="I540" s="1"/>
      <c r="J540" s="1"/>
      <c r="K540" s="1"/>
      <c r="L540" s="1"/>
      <c r="M540" s="1"/>
      <c r="N540" s="1"/>
      <c r="O540" s="1"/>
      <c r="P540" s="1"/>
      <c r="Q540" s="1"/>
      <c r="R540" s="1"/>
    </row>
    <row r="541" spans="2:18" ht="15.75" customHeight="1">
      <c r="B541" s="1"/>
      <c r="C541" s="1"/>
      <c r="D541" s="1"/>
      <c r="E541" s="1"/>
      <c r="F541" s="1"/>
      <c r="G541" s="1"/>
      <c r="H541" s="1"/>
      <c r="I541" s="1"/>
      <c r="J541" s="1"/>
      <c r="K541" s="1"/>
      <c r="L541" s="1"/>
      <c r="M541" s="1"/>
      <c r="N541" s="1"/>
      <c r="O541" s="1"/>
      <c r="P541" s="1"/>
      <c r="Q541" s="1"/>
      <c r="R541" s="1"/>
    </row>
    <row r="542" spans="2:18" ht="15.75" customHeight="1">
      <c r="B542" s="1"/>
      <c r="C542" s="1"/>
      <c r="D542" s="1"/>
      <c r="E542" s="1"/>
      <c r="F542" s="1"/>
      <c r="G542" s="1"/>
      <c r="H542" s="1"/>
      <c r="I542" s="1"/>
      <c r="J542" s="1"/>
      <c r="K542" s="1"/>
      <c r="L542" s="1"/>
      <c r="M542" s="1"/>
      <c r="N542" s="1"/>
      <c r="O542" s="1"/>
      <c r="P542" s="1"/>
      <c r="Q542" s="1"/>
      <c r="R542" s="1"/>
    </row>
    <row r="543" spans="2:18" ht="15.75" customHeight="1">
      <c r="B543" s="1"/>
      <c r="C543" s="1"/>
      <c r="D543" s="1"/>
      <c r="E543" s="1"/>
      <c r="F543" s="1"/>
      <c r="G543" s="1"/>
      <c r="H543" s="1"/>
      <c r="I543" s="1"/>
      <c r="J543" s="1"/>
      <c r="K543" s="1"/>
      <c r="L543" s="1"/>
      <c r="M543" s="1"/>
      <c r="N543" s="1"/>
      <c r="O543" s="1"/>
      <c r="P543" s="1"/>
      <c r="Q543" s="1"/>
      <c r="R543" s="1"/>
    </row>
    <row r="544" spans="2:18" ht="15.75" customHeight="1">
      <c r="B544" s="1"/>
      <c r="C544" s="1"/>
      <c r="D544" s="1"/>
      <c r="E544" s="1"/>
      <c r="F544" s="1"/>
      <c r="G544" s="1"/>
      <c r="H544" s="1"/>
      <c r="I544" s="1"/>
      <c r="J544" s="1"/>
      <c r="K544" s="1"/>
      <c r="L544" s="1"/>
      <c r="M544" s="1"/>
      <c r="N544" s="1"/>
      <c r="O544" s="1"/>
      <c r="P544" s="1"/>
      <c r="Q544" s="1"/>
      <c r="R544" s="1"/>
    </row>
    <row r="545" spans="2:18" ht="15.75" customHeight="1">
      <c r="B545" s="1"/>
      <c r="C545" s="1"/>
      <c r="D545" s="1"/>
      <c r="E545" s="1"/>
      <c r="F545" s="1"/>
      <c r="G545" s="1"/>
      <c r="H545" s="1"/>
      <c r="I545" s="1"/>
      <c r="J545" s="1"/>
      <c r="K545" s="1"/>
      <c r="L545" s="1"/>
      <c r="M545" s="1"/>
      <c r="N545" s="1"/>
      <c r="O545" s="1"/>
      <c r="P545" s="1"/>
      <c r="Q545" s="1"/>
      <c r="R545" s="1"/>
    </row>
    <row r="546" spans="2:18" ht="15.75" customHeight="1">
      <c r="B546" s="1"/>
      <c r="C546" s="1"/>
      <c r="D546" s="1"/>
      <c r="E546" s="1"/>
      <c r="F546" s="1"/>
      <c r="G546" s="1"/>
      <c r="H546" s="1"/>
      <c r="I546" s="1"/>
      <c r="J546" s="1"/>
      <c r="K546" s="1"/>
      <c r="L546" s="1"/>
      <c r="M546" s="1"/>
      <c r="N546" s="1"/>
      <c r="O546" s="1"/>
      <c r="P546" s="1"/>
      <c r="Q546" s="1"/>
      <c r="R546" s="1"/>
    </row>
    <row r="547" spans="2:18" ht="15.75" customHeight="1">
      <c r="B547" s="1"/>
      <c r="C547" s="1"/>
      <c r="D547" s="1"/>
      <c r="E547" s="1"/>
      <c r="F547" s="1"/>
      <c r="G547" s="1"/>
      <c r="H547" s="1"/>
      <c r="I547" s="1"/>
      <c r="J547" s="1"/>
      <c r="K547" s="1"/>
      <c r="L547" s="1"/>
      <c r="M547" s="1"/>
      <c r="N547" s="1"/>
      <c r="O547" s="1"/>
      <c r="P547" s="1"/>
      <c r="Q547" s="1"/>
      <c r="R547" s="1"/>
    </row>
    <row r="548" spans="2:18" ht="15.75" customHeight="1">
      <c r="B548" s="1"/>
      <c r="C548" s="1"/>
      <c r="D548" s="1"/>
      <c r="E548" s="1"/>
      <c r="F548" s="1"/>
      <c r="G548" s="1"/>
      <c r="H548" s="1"/>
      <c r="I548" s="1"/>
      <c r="J548" s="1"/>
      <c r="K548" s="1"/>
      <c r="L548" s="1"/>
      <c r="M548" s="1"/>
      <c r="N548" s="1"/>
      <c r="O548" s="1"/>
      <c r="P548" s="1"/>
      <c r="Q548" s="1"/>
      <c r="R548" s="1"/>
    </row>
    <row r="549" spans="2:18" ht="15.75" customHeight="1">
      <c r="B549" s="1"/>
      <c r="C549" s="1"/>
      <c r="D549" s="1"/>
      <c r="E549" s="1"/>
      <c r="F549" s="1"/>
      <c r="G549" s="1"/>
      <c r="H549" s="1"/>
      <c r="I549" s="1"/>
      <c r="J549" s="1"/>
      <c r="K549" s="1"/>
      <c r="L549" s="1"/>
      <c r="M549" s="1"/>
      <c r="N549" s="1"/>
      <c r="O549" s="1"/>
      <c r="P549" s="1"/>
      <c r="Q549" s="1"/>
      <c r="R549" s="1"/>
    </row>
    <row r="550" spans="2:18" ht="15.75" customHeight="1">
      <c r="B550" s="1"/>
      <c r="C550" s="1"/>
      <c r="D550" s="1"/>
      <c r="E550" s="1"/>
      <c r="F550" s="1"/>
      <c r="G550" s="1"/>
      <c r="H550" s="1"/>
      <c r="I550" s="1"/>
      <c r="J550" s="1"/>
      <c r="K550" s="1"/>
      <c r="L550" s="1"/>
      <c r="M550" s="1"/>
      <c r="N550" s="1"/>
      <c r="O550" s="1"/>
      <c r="P550" s="1"/>
      <c r="Q550" s="1"/>
      <c r="R550" s="1"/>
    </row>
    <row r="551" spans="2:18" ht="15.75" customHeight="1">
      <c r="B551" s="1"/>
      <c r="C551" s="1"/>
      <c r="D551" s="1"/>
      <c r="E551" s="1"/>
      <c r="F551" s="1"/>
      <c r="G551" s="1"/>
      <c r="H551" s="1"/>
      <c r="I551" s="1"/>
      <c r="J551" s="1"/>
      <c r="K551" s="1"/>
      <c r="L551" s="1"/>
      <c r="M551" s="1"/>
      <c r="N551" s="1"/>
      <c r="O551" s="1"/>
      <c r="P551" s="1"/>
      <c r="Q551" s="1"/>
      <c r="R551" s="1"/>
    </row>
    <row r="552" spans="2:18" ht="15.75" customHeight="1">
      <c r="B552" s="1"/>
      <c r="C552" s="1"/>
      <c r="D552" s="1"/>
      <c r="E552" s="1"/>
      <c r="F552" s="1"/>
      <c r="G552" s="1"/>
      <c r="H552" s="1"/>
      <c r="I552" s="1"/>
      <c r="J552" s="1"/>
      <c r="K552" s="1"/>
      <c r="L552" s="1"/>
      <c r="M552" s="1"/>
      <c r="N552" s="1"/>
      <c r="O552" s="1"/>
      <c r="P552" s="1"/>
      <c r="Q552" s="1"/>
      <c r="R552" s="1"/>
    </row>
    <row r="553" spans="2:18" ht="15.75" customHeight="1">
      <c r="B553" s="1"/>
      <c r="C553" s="1"/>
      <c r="D553" s="1"/>
      <c r="E553" s="1"/>
      <c r="F553" s="1"/>
      <c r="G553" s="1"/>
      <c r="H553" s="1"/>
      <c r="I553" s="1"/>
      <c r="J553" s="1"/>
      <c r="K553" s="1"/>
      <c r="L553" s="1"/>
      <c r="M553" s="1"/>
      <c r="N553" s="1"/>
      <c r="O553" s="1"/>
      <c r="P553" s="1"/>
      <c r="Q553" s="1"/>
      <c r="R553" s="1"/>
    </row>
    <row r="554" spans="2:18" ht="15.75" customHeight="1">
      <c r="B554" s="1"/>
      <c r="C554" s="1"/>
      <c r="D554" s="1"/>
      <c r="E554" s="1"/>
      <c r="F554" s="1"/>
      <c r="G554" s="1"/>
      <c r="H554" s="1"/>
      <c r="I554" s="1"/>
      <c r="J554" s="1"/>
      <c r="K554" s="1"/>
      <c r="L554" s="1"/>
      <c r="M554" s="1"/>
      <c r="N554" s="1"/>
      <c r="O554" s="1"/>
      <c r="P554" s="1"/>
      <c r="Q554" s="1"/>
      <c r="R554" s="1"/>
    </row>
    <row r="555" spans="2:18" ht="15.75" customHeight="1">
      <c r="B555" s="1"/>
      <c r="C555" s="1"/>
      <c r="D555" s="1"/>
      <c r="E555" s="1"/>
      <c r="F555" s="1"/>
      <c r="G555" s="1"/>
      <c r="H555" s="1"/>
      <c r="I555" s="1"/>
      <c r="J555" s="1"/>
      <c r="K555" s="1"/>
      <c r="L555" s="1"/>
      <c r="M555" s="1"/>
      <c r="N555" s="1"/>
      <c r="O555" s="1"/>
      <c r="P555" s="1"/>
      <c r="Q555" s="1"/>
      <c r="R555" s="1"/>
    </row>
    <row r="556" spans="2:18" ht="15.75" customHeight="1">
      <c r="B556" s="1"/>
      <c r="C556" s="1"/>
      <c r="D556" s="1"/>
      <c r="E556" s="1"/>
      <c r="F556" s="1"/>
      <c r="G556" s="1"/>
      <c r="H556" s="1"/>
      <c r="I556" s="1"/>
      <c r="J556" s="1"/>
      <c r="K556" s="1"/>
      <c r="L556" s="1"/>
      <c r="M556" s="1"/>
      <c r="N556" s="1"/>
      <c r="O556" s="1"/>
      <c r="P556" s="1"/>
      <c r="Q556" s="1"/>
      <c r="R556" s="1"/>
    </row>
    <row r="557" spans="2:18" ht="15.75" customHeight="1">
      <c r="B557" s="1"/>
      <c r="C557" s="1"/>
      <c r="D557" s="1"/>
      <c r="E557" s="1"/>
      <c r="F557" s="1"/>
      <c r="G557" s="1"/>
      <c r="H557" s="1"/>
      <c r="I557" s="1"/>
      <c r="J557" s="1"/>
      <c r="K557" s="1"/>
      <c r="L557" s="1"/>
      <c r="M557" s="1"/>
      <c r="N557" s="1"/>
      <c r="O557" s="1"/>
      <c r="P557" s="1"/>
      <c r="Q557" s="1"/>
      <c r="R557" s="1"/>
    </row>
    <row r="558" spans="2:18" ht="15.75" customHeight="1">
      <c r="B558" s="1"/>
      <c r="C558" s="1"/>
      <c r="D558" s="1"/>
      <c r="E558" s="1"/>
      <c r="F558" s="1"/>
      <c r="G558" s="1"/>
      <c r="H558" s="1"/>
      <c r="I558" s="1"/>
      <c r="J558" s="1"/>
      <c r="K558" s="1"/>
      <c r="L558" s="1"/>
      <c r="M558" s="1"/>
      <c r="N558" s="1"/>
      <c r="O558" s="1"/>
      <c r="P558" s="1"/>
      <c r="Q558" s="1"/>
      <c r="R558" s="1"/>
    </row>
    <row r="559" spans="2:18" ht="15.75" customHeight="1">
      <c r="B559" s="1"/>
      <c r="C559" s="1"/>
      <c r="D559" s="1"/>
      <c r="E559" s="1"/>
      <c r="F559" s="1"/>
      <c r="G559" s="1"/>
      <c r="H559" s="1"/>
      <c r="I559" s="1"/>
      <c r="J559" s="1"/>
      <c r="K559" s="1"/>
      <c r="L559" s="1"/>
      <c r="M559" s="1"/>
      <c r="N559" s="1"/>
      <c r="O559" s="1"/>
      <c r="P559" s="1"/>
      <c r="Q559" s="1"/>
      <c r="R559" s="1"/>
    </row>
    <row r="560" spans="2:18" ht="15.75" customHeight="1">
      <c r="B560" s="1"/>
      <c r="C560" s="1"/>
      <c r="D560" s="1"/>
      <c r="E560" s="1"/>
      <c r="F560" s="1"/>
      <c r="G560" s="1"/>
      <c r="H560" s="1"/>
      <c r="I560" s="1"/>
      <c r="J560" s="1"/>
      <c r="K560" s="1"/>
      <c r="L560" s="1"/>
      <c r="M560" s="1"/>
      <c r="N560" s="1"/>
      <c r="O560" s="1"/>
      <c r="P560" s="1"/>
      <c r="Q560" s="1"/>
      <c r="R560" s="1"/>
    </row>
    <row r="561" spans="2:18" ht="15.75" customHeight="1">
      <c r="B561" s="1"/>
      <c r="C561" s="1"/>
      <c r="D561" s="1"/>
      <c r="E561" s="1"/>
      <c r="F561" s="1"/>
      <c r="G561" s="1"/>
      <c r="H561" s="1"/>
      <c r="I561" s="1"/>
      <c r="J561" s="1"/>
      <c r="K561" s="1"/>
      <c r="L561" s="1"/>
      <c r="M561" s="1"/>
      <c r="N561" s="1"/>
      <c r="O561" s="1"/>
      <c r="P561" s="1"/>
      <c r="Q561" s="1"/>
      <c r="R561" s="1"/>
    </row>
    <row r="562" spans="2:18" ht="15.75" customHeight="1">
      <c r="B562" s="1"/>
      <c r="C562" s="1"/>
      <c r="D562" s="1"/>
      <c r="E562" s="1"/>
      <c r="F562" s="1"/>
      <c r="G562" s="1"/>
      <c r="H562" s="1"/>
      <c r="I562" s="1"/>
      <c r="J562" s="1"/>
      <c r="K562" s="1"/>
      <c r="L562" s="1"/>
      <c r="M562" s="1"/>
      <c r="N562" s="1"/>
      <c r="O562" s="1"/>
      <c r="P562" s="1"/>
      <c r="Q562" s="1"/>
      <c r="R562" s="1"/>
    </row>
    <row r="563" spans="2:18" ht="15.75" customHeight="1">
      <c r="B563" s="1"/>
      <c r="C563" s="1"/>
      <c r="D563" s="1"/>
      <c r="E563" s="1"/>
      <c r="F563" s="1"/>
      <c r="G563" s="1"/>
      <c r="H563" s="1"/>
      <c r="I563" s="1"/>
      <c r="J563" s="1"/>
      <c r="K563" s="1"/>
      <c r="L563" s="1"/>
      <c r="M563" s="1"/>
      <c r="N563" s="1"/>
      <c r="O563" s="1"/>
      <c r="P563" s="1"/>
      <c r="Q563" s="1"/>
      <c r="R563" s="1"/>
    </row>
    <row r="564" spans="2:18" ht="15.75" customHeight="1">
      <c r="B564" s="1"/>
      <c r="C564" s="1"/>
      <c r="D564" s="1"/>
      <c r="E564" s="1"/>
      <c r="F564" s="1"/>
      <c r="G564" s="1"/>
      <c r="H564" s="1"/>
      <c r="I564" s="1"/>
      <c r="J564" s="1"/>
      <c r="K564" s="1"/>
      <c r="L564" s="1"/>
      <c r="M564" s="1"/>
      <c r="N564" s="1"/>
      <c r="O564" s="1"/>
      <c r="P564" s="1"/>
      <c r="Q564" s="1"/>
      <c r="R564" s="1"/>
    </row>
    <row r="565" spans="2:18" ht="15.75" customHeight="1">
      <c r="B565" s="1"/>
      <c r="C565" s="1"/>
      <c r="D565" s="1"/>
      <c r="E565" s="1"/>
      <c r="F565" s="1"/>
      <c r="G565" s="1"/>
      <c r="H565" s="1"/>
      <c r="I565" s="1"/>
      <c r="J565" s="1"/>
      <c r="K565" s="1"/>
      <c r="L565" s="1"/>
      <c r="M565" s="1"/>
      <c r="N565" s="1"/>
      <c r="O565" s="1"/>
      <c r="P565" s="1"/>
      <c r="Q565" s="1"/>
      <c r="R565" s="1"/>
    </row>
    <row r="566" spans="2:18" ht="15.75" customHeight="1">
      <c r="B566" s="1"/>
      <c r="C566" s="1"/>
      <c r="D566" s="1"/>
      <c r="E566" s="1"/>
      <c r="F566" s="1"/>
      <c r="G566" s="1"/>
      <c r="H566" s="1"/>
      <c r="I566" s="1"/>
      <c r="J566" s="1"/>
      <c r="K566" s="1"/>
      <c r="L566" s="1"/>
      <c r="M566" s="1"/>
      <c r="N566" s="1"/>
      <c r="O566" s="1"/>
      <c r="P566" s="1"/>
      <c r="Q566" s="1"/>
      <c r="R566" s="1"/>
    </row>
    <row r="567" spans="2:18" ht="15.75" customHeight="1">
      <c r="B567" s="1"/>
      <c r="C567" s="1"/>
      <c r="D567" s="1"/>
      <c r="E567" s="1"/>
      <c r="F567" s="1"/>
      <c r="G567" s="1"/>
      <c r="H567" s="1"/>
      <c r="I567" s="1"/>
      <c r="J567" s="1"/>
      <c r="K567" s="1"/>
      <c r="L567" s="1"/>
      <c r="M567" s="1"/>
      <c r="N567" s="1"/>
      <c r="O567" s="1"/>
      <c r="P567" s="1"/>
      <c r="Q567" s="1"/>
      <c r="R567" s="1"/>
    </row>
    <row r="568" spans="2:18" ht="15.75" customHeight="1">
      <c r="B568" s="1"/>
      <c r="C568" s="1"/>
      <c r="D568" s="1"/>
      <c r="E568" s="1"/>
      <c r="F568" s="1"/>
      <c r="G568" s="1"/>
      <c r="H568" s="1"/>
      <c r="I568" s="1"/>
      <c r="J568" s="1"/>
      <c r="K568" s="1"/>
      <c r="L568" s="1"/>
      <c r="M568" s="1"/>
      <c r="N568" s="1"/>
      <c r="O568" s="1"/>
      <c r="P568" s="1"/>
      <c r="Q568" s="1"/>
      <c r="R568" s="1"/>
    </row>
    <row r="569" spans="2:18" ht="15.75" customHeight="1">
      <c r="B569" s="1"/>
      <c r="C569" s="1"/>
      <c r="D569" s="1"/>
      <c r="E569" s="1"/>
      <c r="F569" s="1"/>
      <c r="G569" s="1"/>
      <c r="H569" s="1"/>
      <c r="I569" s="1"/>
      <c r="J569" s="1"/>
      <c r="K569" s="1"/>
      <c r="L569" s="1"/>
      <c r="M569" s="1"/>
      <c r="N569" s="1"/>
      <c r="O569" s="1"/>
      <c r="P569" s="1"/>
      <c r="Q569" s="1"/>
      <c r="R569" s="1"/>
    </row>
    <row r="570" spans="2:18" ht="15.75" customHeight="1">
      <c r="B570" s="1"/>
      <c r="C570" s="1"/>
      <c r="D570" s="1"/>
      <c r="E570" s="1"/>
      <c r="F570" s="1"/>
      <c r="G570" s="1"/>
      <c r="H570" s="1"/>
      <c r="I570" s="1"/>
      <c r="J570" s="1"/>
      <c r="K570" s="1"/>
      <c r="L570" s="1"/>
      <c r="M570" s="1"/>
      <c r="N570" s="1"/>
      <c r="O570" s="1"/>
      <c r="P570" s="1"/>
      <c r="Q570" s="1"/>
      <c r="R570" s="1"/>
    </row>
    <row r="571" spans="2:18" ht="15.75" customHeight="1">
      <c r="B571" s="1"/>
      <c r="C571" s="1"/>
      <c r="D571" s="1"/>
      <c r="E571" s="1"/>
      <c r="F571" s="1"/>
      <c r="G571" s="1"/>
      <c r="H571" s="1"/>
      <c r="I571" s="1"/>
      <c r="J571" s="1"/>
      <c r="K571" s="1"/>
      <c r="L571" s="1"/>
      <c r="M571" s="1"/>
      <c r="N571" s="1"/>
      <c r="O571" s="1"/>
      <c r="P571" s="1"/>
      <c r="Q571" s="1"/>
      <c r="R571" s="1"/>
    </row>
    <row r="572" spans="2:18" ht="15.75" customHeight="1">
      <c r="B572" s="1"/>
      <c r="C572" s="1"/>
      <c r="D572" s="1"/>
      <c r="E572" s="1"/>
      <c r="F572" s="1"/>
      <c r="G572" s="1"/>
      <c r="H572" s="1"/>
      <c r="I572" s="1"/>
      <c r="J572" s="1"/>
      <c r="K572" s="1"/>
      <c r="L572" s="1"/>
      <c r="M572" s="1"/>
      <c r="N572" s="1"/>
      <c r="O572" s="1"/>
      <c r="P572" s="1"/>
      <c r="Q572" s="1"/>
      <c r="R572" s="1"/>
    </row>
    <row r="573" spans="2:18" ht="15.75" customHeight="1">
      <c r="B573" s="1"/>
      <c r="C573" s="1"/>
      <c r="D573" s="1"/>
      <c r="E573" s="1"/>
      <c r="F573" s="1"/>
      <c r="G573" s="1"/>
      <c r="H573" s="1"/>
      <c r="I573" s="1"/>
      <c r="J573" s="1"/>
      <c r="K573" s="1"/>
      <c r="L573" s="1"/>
      <c r="M573" s="1"/>
      <c r="N573" s="1"/>
      <c r="O573" s="1"/>
      <c r="P573" s="1"/>
      <c r="Q573" s="1"/>
      <c r="R573" s="1"/>
    </row>
    <row r="574" spans="2:18" ht="15.75" customHeight="1">
      <c r="B574" s="1"/>
      <c r="C574" s="1"/>
      <c r="D574" s="1"/>
      <c r="E574" s="1"/>
      <c r="F574" s="1"/>
      <c r="G574" s="1"/>
      <c r="H574" s="1"/>
      <c r="I574" s="1"/>
      <c r="J574" s="1"/>
      <c r="K574" s="1"/>
      <c r="L574" s="1"/>
      <c r="M574" s="1"/>
      <c r="N574" s="1"/>
      <c r="O574" s="1"/>
      <c r="P574" s="1"/>
      <c r="Q574" s="1"/>
      <c r="R574" s="1"/>
    </row>
    <row r="575" spans="2:18" ht="15.75" customHeight="1">
      <c r="B575" s="1"/>
      <c r="C575" s="1"/>
      <c r="D575" s="1"/>
      <c r="E575" s="1"/>
      <c r="F575" s="1"/>
      <c r="G575" s="1"/>
      <c r="H575" s="1"/>
      <c r="I575" s="1"/>
      <c r="J575" s="1"/>
      <c r="K575" s="1"/>
      <c r="L575" s="1"/>
      <c r="M575" s="1"/>
      <c r="N575" s="1"/>
      <c r="O575" s="1"/>
      <c r="P575" s="1"/>
      <c r="Q575" s="1"/>
      <c r="R575" s="1"/>
    </row>
    <row r="576" spans="2:18" ht="15.75" customHeight="1">
      <c r="B576" s="1"/>
      <c r="C576" s="1"/>
      <c r="D576" s="1"/>
      <c r="E576" s="1"/>
      <c r="F576" s="1"/>
      <c r="G576" s="1"/>
      <c r="H576" s="1"/>
      <c r="I576" s="1"/>
      <c r="J576" s="1"/>
      <c r="K576" s="1"/>
      <c r="L576" s="1"/>
      <c r="M576" s="1"/>
      <c r="N576" s="1"/>
      <c r="O576" s="1"/>
      <c r="P576" s="1"/>
      <c r="Q576" s="1"/>
      <c r="R576" s="1"/>
    </row>
    <row r="577" spans="2:18" ht="15.75" customHeight="1">
      <c r="B577" s="1"/>
      <c r="C577" s="1"/>
      <c r="D577" s="1"/>
      <c r="E577" s="1"/>
      <c r="F577" s="1"/>
      <c r="G577" s="1"/>
      <c r="H577" s="1"/>
      <c r="I577" s="1"/>
      <c r="J577" s="1"/>
      <c r="K577" s="1"/>
      <c r="L577" s="1"/>
      <c r="M577" s="1"/>
      <c r="N577" s="1"/>
      <c r="O577" s="1"/>
      <c r="P577" s="1"/>
      <c r="Q577" s="1"/>
      <c r="R577" s="1"/>
    </row>
    <row r="578" spans="2:18" ht="15.75" customHeight="1">
      <c r="B578" s="1"/>
      <c r="C578" s="1"/>
      <c r="D578" s="1"/>
      <c r="E578" s="1"/>
      <c r="F578" s="1"/>
      <c r="G578" s="1"/>
      <c r="H578" s="1"/>
      <c r="I578" s="1"/>
      <c r="J578" s="1"/>
      <c r="K578" s="1"/>
      <c r="L578" s="1"/>
      <c r="M578" s="1"/>
      <c r="N578" s="1"/>
      <c r="O578" s="1"/>
      <c r="P578" s="1"/>
      <c r="Q578" s="1"/>
      <c r="R578" s="1"/>
    </row>
    <row r="579" spans="2:18" ht="15.75" customHeight="1">
      <c r="B579" s="1"/>
      <c r="C579" s="1"/>
      <c r="D579" s="1"/>
      <c r="E579" s="1"/>
      <c r="F579" s="1"/>
      <c r="G579" s="1"/>
      <c r="H579" s="1"/>
      <c r="I579" s="1"/>
      <c r="J579" s="1"/>
      <c r="K579" s="1"/>
      <c r="L579" s="1"/>
      <c r="M579" s="1"/>
      <c r="N579" s="1"/>
      <c r="O579" s="1"/>
      <c r="P579" s="1"/>
      <c r="Q579" s="1"/>
      <c r="R579" s="1"/>
    </row>
    <row r="580" spans="2:18" ht="15.75" customHeight="1">
      <c r="B580" s="1"/>
      <c r="C580" s="1"/>
      <c r="D580" s="1"/>
      <c r="E580" s="1"/>
      <c r="F580" s="1"/>
      <c r="G580" s="1"/>
      <c r="H580" s="1"/>
      <c r="I580" s="1"/>
      <c r="J580" s="1"/>
      <c r="K580" s="1"/>
      <c r="L580" s="1"/>
      <c r="M580" s="1"/>
      <c r="N580" s="1"/>
      <c r="O580" s="1"/>
      <c r="P580" s="1"/>
      <c r="Q580" s="1"/>
      <c r="R580" s="1"/>
    </row>
    <row r="581" spans="2:18" ht="15.75" customHeight="1">
      <c r="B581" s="1"/>
      <c r="C581" s="1"/>
      <c r="D581" s="1"/>
      <c r="E581" s="1"/>
      <c r="F581" s="1"/>
      <c r="G581" s="1"/>
      <c r="H581" s="1"/>
      <c r="I581" s="1"/>
      <c r="J581" s="1"/>
      <c r="K581" s="1"/>
      <c r="L581" s="1"/>
      <c r="M581" s="1"/>
      <c r="N581" s="1"/>
      <c r="O581" s="1"/>
      <c r="P581" s="1"/>
      <c r="Q581" s="1"/>
      <c r="R581" s="1"/>
    </row>
    <row r="582" spans="2:18" ht="15.75" customHeight="1">
      <c r="B582" s="1"/>
      <c r="C582" s="1"/>
      <c r="D582" s="1"/>
      <c r="E582" s="1"/>
      <c r="F582" s="1"/>
      <c r="G582" s="1"/>
      <c r="H582" s="1"/>
      <c r="I582" s="1"/>
      <c r="J582" s="1"/>
      <c r="K582" s="1"/>
      <c r="L582" s="1"/>
      <c r="M582" s="1"/>
      <c r="N582" s="1"/>
      <c r="O582" s="1"/>
      <c r="P582" s="1"/>
      <c r="Q582" s="1"/>
      <c r="R582" s="1"/>
    </row>
    <row r="583" spans="2:18" ht="15.75" customHeight="1">
      <c r="B583" s="1"/>
      <c r="C583" s="1"/>
      <c r="D583" s="1"/>
      <c r="E583" s="1"/>
      <c r="F583" s="1"/>
      <c r="G583" s="1"/>
      <c r="H583" s="1"/>
      <c r="I583" s="1"/>
      <c r="J583" s="1"/>
      <c r="K583" s="1"/>
      <c r="L583" s="1"/>
      <c r="M583" s="1"/>
      <c r="N583" s="1"/>
      <c r="O583" s="1"/>
      <c r="P583" s="1"/>
      <c r="Q583" s="1"/>
      <c r="R583" s="1"/>
    </row>
    <row r="584" spans="2:18" ht="15.75" customHeight="1">
      <c r="B584" s="1"/>
      <c r="C584" s="1"/>
      <c r="D584" s="1"/>
      <c r="E584" s="1"/>
      <c r="F584" s="1"/>
      <c r="G584" s="1"/>
      <c r="H584" s="1"/>
      <c r="I584" s="1"/>
      <c r="J584" s="1"/>
      <c r="K584" s="1"/>
      <c r="L584" s="1"/>
      <c r="M584" s="1"/>
      <c r="N584" s="1"/>
      <c r="O584" s="1"/>
      <c r="P584" s="1"/>
      <c r="Q584" s="1"/>
      <c r="R584" s="1"/>
    </row>
    <row r="585" spans="2:18" ht="15.75" customHeight="1">
      <c r="B585" s="1"/>
      <c r="C585" s="1"/>
      <c r="D585" s="1"/>
      <c r="E585" s="1"/>
      <c r="F585" s="1"/>
      <c r="G585" s="1"/>
      <c r="H585" s="1"/>
      <c r="I585" s="1"/>
      <c r="J585" s="1"/>
      <c r="K585" s="1"/>
      <c r="L585" s="1"/>
      <c r="M585" s="1"/>
      <c r="N585" s="1"/>
      <c r="O585" s="1"/>
      <c r="P585" s="1"/>
      <c r="Q585" s="1"/>
      <c r="R585" s="1"/>
    </row>
    <row r="586" spans="2:18" ht="15.75" customHeight="1">
      <c r="B586" s="1"/>
      <c r="C586" s="1"/>
      <c r="D586" s="1"/>
      <c r="E586" s="1"/>
      <c r="F586" s="1"/>
      <c r="G586" s="1"/>
      <c r="H586" s="1"/>
      <c r="I586" s="1"/>
      <c r="J586" s="1"/>
      <c r="K586" s="1"/>
      <c r="L586" s="1"/>
      <c r="M586" s="1"/>
      <c r="N586" s="1"/>
      <c r="O586" s="1"/>
      <c r="P586" s="1"/>
      <c r="Q586" s="1"/>
      <c r="R586" s="1"/>
    </row>
    <row r="587" spans="2:18" ht="15.75" customHeight="1">
      <c r="B587" s="1"/>
      <c r="C587" s="1"/>
      <c r="D587" s="1"/>
      <c r="E587" s="1"/>
      <c r="F587" s="1"/>
      <c r="G587" s="1"/>
      <c r="H587" s="1"/>
      <c r="I587" s="1"/>
      <c r="J587" s="1"/>
      <c r="K587" s="1"/>
      <c r="L587" s="1"/>
      <c r="M587" s="1"/>
      <c r="N587" s="1"/>
      <c r="O587" s="1"/>
      <c r="P587" s="1"/>
      <c r="Q587" s="1"/>
      <c r="R587" s="1"/>
    </row>
    <row r="588" spans="2:18" ht="15.75" customHeight="1">
      <c r="B588" s="1"/>
      <c r="C588" s="1"/>
      <c r="D588" s="1"/>
      <c r="E588" s="1"/>
      <c r="F588" s="1"/>
      <c r="G588" s="1"/>
      <c r="H588" s="1"/>
      <c r="I588" s="1"/>
      <c r="J588" s="1"/>
      <c r="K588" s="1"/>
      <c r="L588" s="1"/>
      <c r="M588" s="1"/>
      <c r="N588" s="1"/>
      <c r="O588" s="1"/>
      <c r="P588" s="1"/>
      <c r="Q588" s="1"/>
      <c r="R588" s="1"/>
    </row>
    <row r="589" spans="2:18" ht="15.75" customHeight="1">
      <c r="B589" s="1"/>
      <c r="C589" s="1"/>
      <c r="D589" s="1"/>
      <c r="E589" s="1"/>
      <c r="F589" s="1"/>
      <c r="G589" s="1"/>
      <c r="H589" s="1"/>
      <c r="I589" s="1"/>
      <c r="J589" s="1"/>
      <c r="K589" s="1"/>
      <c r="L589" s="1"/>
      <c r="M589" s="1"/>
      <c r="N589" s="1"/>
      <c r="O589" s="1"/>
      <c r="P589" s="1"/>
      <c r="Q589" s="1"/>
      <c r="R589" s="1"/>
    </row>
    <row r="590" spans="2:18" ht="15.75" customHeight="1">
      <c r="B590" s="1"/>
      <c r="C590" s="1"/>
      <c r="D590" s="1"/>
      <c r="E590" s="1"/>
      <c r="F590" s="1"/>
      <c r="G590" s="1"/>
      <c r="H590" s="1"/>
      <c r="I590" s="1"/>
      <c r="J590" s="1"/>
      <c r="K590" s="1"/>
      <c r="L590" s="1"/>
      <c r="M590" s="1"/>
      <c r="N590" s="1"/>
      <c r="O590" s="1"/>
      <c r="P590" s="1"/>
      <c r="Q590" s="1"/>
      <c r="R590" s="1"/>
    </row>
    <row r="591" spans="2:18" ht="15.75" customHeight="1">
      <c r="B591" s="1"/>
      <c r="C591" s="1"/>
      <c r="D591" s="1"/>
      <c r="E591" s="1"/>
      <c r="F591" s="1"/>
      <c r="G591" s="1"/>
      <c r="H591" s="1"/>
      <c r="I591" s="1"/>
      <c r="J591" s="1"/>
      <c r="K591" s="1"/>
      <c r="L591" s="1"/>
      <c r="M591" s="1"/>
      <c r="N591" s="1"/>
      <c r="O591" s="1"/>
      <c r="P591" s="1"/>
      <c r="Q591" s="1"/>
      <c r="R591" s="1"/>
    </row>
    <row r="592" spans="2:18" ht="15.75" customHeight="1">
      <c r="B592" s="1"/>
      <c r="C592" s="1"/>
      <c r="D592" s="1"/>
      <c r="E592" s="1"/>
      <c r="F592" s="1"/>
      <c r="G592" s="1"/>
      <c r="H592" s="1"/>
      <c r="I592" s="1"/>
      <c r="J592" s="1"/>
      <c r="K592" s="1"/>
      <c r="L592" s="1"/>
      <c r="M592" s="1"/>
      <c r="N592" s="1"/>
      <c r="O592" s="1"/>
      <c r="P592" s="1"/>
      <c r="Q592" s="1"/>
      <c r="R592" s="1"/>
    </row>
    <row r="593" spans="2:18" ht="15.75" customHeight="1">
      <c r="B593" s="1"/>
      <c r="C593" s="1"/>
      <c r="D593" s="1"/>
      <c r="E593" s="1"/>
      <c r="F593" s="1"/>
      <c r="G593" s="1"/>
      <c r="H593" s="1"/>
      <c r="I593" s="1"/>
      <c r="J593" s="1"/>
      <c r="K593" s="1"/>
      <c r="L593" s="1"/>
      <c r="M593" s="1"/>
      <c r="N593" s="1"/>
      <c r="O593" s="1"/>
      <c r="P593" s="1"/>
      <c r="Q593" s="1"/>
      <c r="R593" s="1"/>
    </row>
    <row r="594" spans="2:18" ht="15.75" customHeight="1">
      <c r="B594" s="1"/>
      <c r="C594" s="1"/>
      <c r="D594" s="1"/>
      <c r="E594" s="1"/>
      <c r="F594" s="1"/>
      <c r="G594" s="1"/>
      <c r="H594" s="1"/>
      <c r="I594" s="1"/>
      <c r="J594" s="1"/>
      <c r="K594" s="1"/>
      <c r="L594" s="1"/>
      <c r="M594" s="1"/>
      <c r="N594" s="1"/>
      <c r="O594" s="1"/>
      <c r="P594" s="1"/>
      <c r="Q594" s="1"/>
      <c r="R594" s="1"/>
    </row>
    <row r="595" spans="2:18" ht="15.75" customHeight="1">
      <c r="B595" s="1"/>
      <c r="C595" s="1"/>
      <c r="D595" s="1"/>
      <c r="E595" s="1"/>
      <c r="F595" s="1"/>
      <c r="G595" s="1"/>
      <c r="H595" s="1"/>
      <c r="I595" s="1"/>
      <c r="J595" s="1"/>
      <c r="K595" s="1"/>
      <c r="L595" s="1"/>
      <c r="M595" s="1"/>
      <c r="N595" s="1"/>
      <c r="O595" s="1"/>
      <c r="P595" s="1"/>
      <c r="Q595" s="1"/>
      <c r="R595" s="1"/>
    </row>
    <row r="596" spans="2:18" ht="15.75" customHeight="1">
      <c r="B596" s="1"/>
      <c r="C596" s="1"/>
      <c r="D596" s="1"/>
      <c r="E596" s="1"/>
      <c r="F596" s="1"/>
      <c r="G596" s="1"/>
      <c r="H596" s="1"/>
      <c r="I596" s="1"/>
      <c r="J596" s="1"/>
      <c r="K596" s="1"/>
      <c r="L596" s="1"/>
      <c r="M596" s="1"/>
      <c r="N596" s="1"/>
      <c r="O596" s="1"/>
      <c r="P596" s="1"/>
      <c r="Q596" s="1"/>
      <c r="R596" s="1"/>
    </row>
    <row r="597" spans="2:18" ht="15.75" customHeight="1">
      <c r="B597" s="1"/>
      <c r="C597" s="1"/>
      <c r="D597" s="1"/>
      <c r="E597" s="1"/>
      <c r="F597" s="1"/>
      <c r="G597" s="1"/>
      <c r="H597" s="1"/>
      <c r="I597" s="1"/>
      <c r="J597" s="1"/>
      <c r="K597" s="1"/>
      <c r="L597" s="1"/>
      <c r="M597" s="1"/>
      <c r="N597" s="1"/>
      <c r="O597" s="1"/>
      <c r="P597" s="1"/>
      <c r="Q597" s="1"/>
      <c r="R597" s="1"/>
    </row>
    <row r="598" spans="2:18" ht="15.75" customHeight="1">
      <c r="B598" s="1"/>
      <c r="C598" s="1"/>
      <c r="D598" s="1"/>
      <c r="E598" s="1"/>
      <c r="F598" s="1"/>
      <c r="G598" s="1"/>
      <c r="H598" s="1"/>
      <c r="I598" s="1"/>
      <c r="J598" s="1"/>
      <c r="K598" s="1"/>
      <c r="L598" s="1"/>
      <c r="M598" s="1"/>
      <c r="N598" s="1"/>
      <c r="O598" s="1"/>
      <c r="P598" s="1"/>
      <c r="Q598" s="1"/>
      <c r="R598" s="1"/>
    </row>
    <row r="599" spans="2:18" ht="15.75" customHeight="1">
      <c r="B599" s="1"/>
      <c r="C599" s="1"/>
      <c r="D599" s="1"/>
      <c r="E599" s="1"/>
      <c r="F599" s="1"/>
      <c r="G599" s="1"/>
      <c r="H599" s="1"/>
      <c r="I599" s="1"/>
      <c r="J599" s="1"/>
      <c r="K599" s="1"/>
      <c r="L599" s="1"/>
      <c r="M599" s="1"/>
      <c r="N599" s="1"/>
      <c r="O599" s="1"/>
      <c r="P599" s="1"/>
      <c r="Q599" s="1"/>
      <c r="R599" s="1"/>
    </row>
    <row r="600" spans="2:18" ht="15.75" customHeight="1">
      <c r="B600" s="1"/>
      <c r="C600" s="1"/>
      <c r="D600" s="1"/>
      <c r="E600" s="1"/>
      <c r="F600" s="1"/>
      <c r="G600" s="1"/>
      <c r="H600" s="1"/>
      <c r="I600" s="1"/>
      <c r="J600" s="1"/>
      <c r="K600" s="1"/>
      <c r="L600" s="1"/>
      <c r="M600" s="1"/>
      <c r="N600" s="1"/>
      <c r="O600" s="1"/>
      <c r="P600" s="1"/>
      <c r="Q600" s="1"/>
      <c r="R600" s="1"/>
    </row>
    <row r="601" spans="2:18" ht="15.75" customHeight="1">
      <c r="B601" s="1"/>
      <c r="C601" s="1"/>
      <c r="D601" s="1"/>
      <c r="E601" s="1"/>
      <c r="F601" s="1"/>
      <c r="G601" s="1"/>
      <c r="H601" s="1"/>
      <c r="I601" s="1"/>
      <c r="J601" s="1"/>
      <c r="K601" s="1"/>
      <c r="L601" s="1"/>
      <c r="M601" s="1"/>
      <c r="N601" s="1"/>
      <c r="O601" s="1"/>
      <c r="P601" s="1"/>
      <c r="Q601" s="1"/>
      <c r="R601" s="1"/>
    </row>
    <row r="602" spans="2:18" ht="15.75" customHeight="1">
      <c r="B602" s="1"/>
      <c r="C602" s="1"/>
      <c r="D602" s="1"/>
      <c r="E602" s="1"/>
      <c r="F602" s="1"/>
      <c r="G602" s="1"/>
      <c r="H602" s="1"/>
      <c r="I602" s="1"/>
      <c r="J602" s="1"/>
      <c r="K602" s="1"/>
      <c r="L602" s="1"/>
      <c r="M602" s="1"/>
      <c r="N602" s="1"/>
      <c r="O602" s="1"/>
      <c r="P602" s="1"/>
      <c r="Q602" s="1"/>
      <c r="R602" s="1"/>
    </row>
    <row r="603" spans="2:18" ht="15.75" customHeight="1">
      <c r="B603" s="1"/>
      <c r="C603" s="1"/>
      <c r="D603" s="1"/>
      <c r="E603" s="1"/>
      <c r="F603" s="1"/>
      <c r="G603" s="1"/>
      <c r="H603" s="1"/>
      <c r="I603" s="1"/>
      <c r="J603" s="1"/>
      <c r="K603" s="1"/>
      <c r="L603" s="1"/>
      <c r="M603" s="1"/>
      <c r="N603" s="1"/>
      <c r="O603" s="1"/>
      <c r="P603" s="1"/>
      <c r="Q603" s="1"/>
      <c r="R603" s="1"/>
    </row>
    <row r="604" spans="2:18" ht="15.75" customHeight="1">
      <c r="B604" s="1"/>
      <c r="C604" s="1"/>
      <c r="D604" s="1"/>
      <c r="E604" s="1"/>
      <c r="F604" s="1"/>
      <c r="G604" s="1"/>
      <c r="H604" s="1"/>
      <c r="I604" s="1"/>
      <c r="J604" s="1"/>
      <c r="K604" s="1"/>
      <c r="L604" s="1"/>
      <c r="M604" s="1"/>
      <c r="N604" s="1"/>
      <c r="O604" s="1"/>
      <c r="P604" s="1"/>
      <c r="Q604" s="1"/>
      <c r="R604" s="1"/>
    </row>
    <row r="605" spans="2:18" ht="15.75" customHeight="1">
      <c r="B605" s="1"/>
      <c r="C605" s="1"/>
      <c r="D605" s="1"/>
      <c r="E605" s="1"/>
      <c r="F605" s="1"/>
      <c r="G605" s="1"/>
      <c r="H605" s="1"/>
      <c r="I605" s="1"/>
      <c r="J605" s="1"/>
      <c r="K605" s="1"/>
      <c r="L605" s="1"/>
      <c r="M605" s="1"/>
      <c r="N605" s="1"/>
      <c r="O605" s="1"/>
      <c r="P605" s="1"/>
      <c r="Q605" s="1"/>
      <c r="R605" s="1"/>
    </row>
    <row r="606" spans="2:18" ht="15.75" customHeight="1">
      <c r="B606" s="1"/>
      <c r="C606" s="1"/>
      <c r="D606" s="1"/>
      <c r="E606" s="1"/>
      <c r="F606" s="1"/>
      <c r="G606" s="1"/>
      <c r="H606" s="1"/>
      <c r="I606" s="1"/>
      <c r="J606" s="1"/>
      <c r="K606" s="1"/>
      <c r="L606" s="1"/>
      <c r="M606" s="1"/>
      <c r="N606" s="1"/>
      <c r="O606" s="1"/>
      <c r="P606" s="1"/>
      <c r="Q606" s="1"/>
      <c r="R606" s="1"/>
    </row>
    <row r="607" spans="2:18" ht="15.75" customHeight="1">
      <c r="B607" s="1"/>
      <c r="C607" s="1"/>
      <c r="D607" s="1"/>
      <c r="E607" s="1"/>
      <c r="F607" s="1"/>
      <c r="G607" s="1"/>
      <c r="H607" s="1"/>
      <c r="I607" s="1"/>
      <c r="J607" s="1"/>
      <c r="K607" s="1"/>
      <c r="L607" s="1"/>
      <c r="M607" s="1"/>
      <c r="N607" s="1"/>
      <c r="O607" s="1"/>
      <c r="P607" s="1"/>
      <c r="Q607" s="1"/>
      <c r="R607" s="1"/>
    </row>
    <row r="608" spans="2:18" ht="15.75" customHeight="1">
      <c r="B608" s="1"/>
      <c r="C608" s="1"/>
      <c r="D608" s="1"/>
      <c r="E608" s="1"/>
      <c r="F608" s="1"/>
      <c r="G608" s="1"/>
      <c r="H608" s="1"/>
      <c r="I608" s="1"/>
      <c r="J608" s="1"/>
      <c r="K608" s="1"/>
      <c r="L608" s="1"/>
      <c r="M608" s="1"/>
      <c r="N608" s="1"/>
      <c r="O608" s="1"/>
      <c r="P608" s="1"/>
      <c r="Q608" s="1"/>
      <c r="R608" s="1"/>
    </row>
    <row r="609" spans="2:18" ht="15.75" customHeight="1">
      <c r="B609" s="1"/>
      <c r="C609" s="1"/>
      <c r="D609" s="1"/>
      <c r="E609" s="1"/>
      <c r="F609" s="1"/>
      <c r="G609" s="1"/>
      <c r="H609" s="1"/>
      <c r="I609" s="1"/>
      <c r="J609" s="1"/>
      <c r="K609" s="1"/>
      <c r="L609" s="1"/>
      <c r="M609" s="1"/>
      <c r="N609" s="1"/>
      <c r="O609" s="1"/>
      <c r="P609" s="1"/>
      <c r="Q609" s="1"/>
      <c r="R609" s="1"/>
    </row>
    <row r="610" spans="2:18" ht="15.75" customHeight="1">
      <c r="B610" s="1"/>
      <c r="C610" s="1"/>
      <c r="D610" s="1"/>
      <c r="E610" s="1"/>
      <c r="F610" s="1"/>
      <c r="G610" s="1"/>
      <c r="H610" s="1"/>
      <c r="I610" s="1"/>
      <c r="J610" s="1"/>
      <c r="K610" s="1"/>
      <c r="L610" s="1"/>
      <c r="M610" s="1"/>
      <c r="N610" s="1"/>
      <c r="O610" s="1"/>
      <c r="P610" s="1"/>
      <c r="Q610" s="1"/>
      <c r="R610" s="1"/>
    </row>
    <row r="611" spans="2:18" ht="15.75" customHeight="1">
      <c r="B611" s="1"/>
      <c r="C611" s="1"/>
      <c r="D611" s="1"/>
      <c r="E611" s="1"/>
      <c r="F611" s="1"/>
      <c r="G611" s="1"/>
      <c r="H611" s="1"/>
      <c r="I611" s="1"/>
      <c r="J611" s="1"/>
      <c r="K611" s="1"/>
      <c r="L611" s="1"/>
      <c r="M611" s="1"/>
      <c r="N611" s="1"/>
      <c r="O611" s="1"/>
      <c r="P611" s="1"/>
      <c r="Q611" s="1"/>
      <c r="R611" s="1"/>
    </row>
    <row r="612" spans="2:18" ht="15.75" customHeight="1">
      <c r="B612" s="1"/>
      <c r="C612" s="1"/>
      <c r="D612" s="1"/>
      <c r="E612" s="1"/>
      <c r="F612" s="1"/>
      <c r="G612" s="1"/>
      <c r="H612" s="1"/>
      <c r="I612" s="1"/>
      <c r="J612" s="1"/>
      <c r="K612" s="1"/>
      <c r="L612" s="1"/>
      <c r="M612" s="1"/>
      <c r="N612" s="1"/>
      <c r="O612" s="1"/>
      <c r="P612" s="1"/>
      <c r="Q612" s="1"/>
      <c r="R612" s="1"/>
    </row>
    <row r="613" spans="2:18" ht="15.75" customHeight="1">
      <c r="B613" s="1"/>
      <c r="C613" s="1"/>
      <c r="D613" s="1"/>
      <c r="E613" s="1"/>
      <c r="F613" s="1"/>
      <c r="G613" s="1"/>
      <c r="H613" s="1"/>
      <c r="I613" s="1"/>
      <c r="J613" s="1"/>
      <c r="K613" s="1"/>
      <c r="L613" s="1"/>
      <c r="M613" s="1"/>
      <c r="N613" s="1"/>
      <c r="O613" s="1"/>
      <c r="P613" s="1"/>
      <c r="Q613" s="1"/>
      <c r="R613" s="1"/>
    </row>
    <row r="614" spans="2:18" ht="15.75" customHeight="1">
      <c r="B614" s="1"/>
      <c r="C614" s="1"/>
      <c r="D614" s="1"/>
      <c r="E614" s="1"/>
      <c r="F614" s="1"/>
      <c r="G614" s="1"/>
      <c r="H614" s="1"/>
      <c r="I614" s="1"/>
      <c r="J614" s="1"/>
      <c r="K614" s="1"/>
      <c r="L614" s="1"/>
      <c r="M614" s="1"/>
      <c r="N614" s="1"/>
      <c r="O614" s="1"/>
      <c r="P614" s="1"/>
      <c r="Q614" s="1"/>
      <c r="R614" s="1"/>
    </row>
    <row r="615" spans="2:18" ht="15.75" customHeight="1">
      <c r="B615" s="1"/>
      <c r="C615" s="1"/>
      <c r="D615" s="1"/>
      <c r="E615" s="1"/>
      <c r="F615" s="1"/>
      <c r="G615" s="1"/>
      <c r="H615" s="1"/>
      <c r="I615" s="1"/>
      <c r="J615" s="1"/>
      <c r="K615" s="1"/>
      <c r="L615" s="1"/>
      <c r="M615" s="1"/>
      <c r="N615" s="1"/>
      <c r="O615" s="1"/>
      <c r="P615" s="1"/>
      <c r="Q615" s="1"/>
      <c r="R615" s="1"/>
    </row>
    <row r="616" spans="2:18" ht="15.75" customHeight="1">
      <c r="B616" s="1"/>
      <c r="C616" s="1"/>
      <c r="D616" s="1"/>
      <c r="E616" s="1"/>
      <c r="F616" s="1"/>
      <c r="G616" s="1"/>
      <c r="H616" s="1"/>
      <c r="I616" s="1"/>
      <c r="J616" s="1"/>
      <c r="K616" s="1"/>
      <c r="L616" s="1"/>
      <c r="M616" s="1"/>
      <c r="N616" s="1"/>
      <c r="O616" s="1"/>
      <c r="P616" s="1"/>
      <c r="Q616" s="1"/>
      <c r="R616" s="1"/>
    </row>
    <row r="617" spans="2:18" ht="15.75" customHeight="1">
      <c r="B617" s="1"/>
      <c r="C617" s="1"/>
      <c r="D617" s="1"/>
      <c r="E617" s="1"/>
      <c r="F617" s="1"/>
      <c r="G617" s="1"/>
      <c r="H617" s="1"/>
      <c r="I617" s="1"/>
      <c r="J617" s="1"/>
      <c r="K617" s="1"/>
      <c r="L617" s="1"/>
      <c r="M617" s="1"/>
      <c r="N617" s="1"/>
      <c r="O617" s="1"/>
      <c r="P617" s="1"/>
      <c r="Q617" s="1"/>
      <c r="R617" s="1"/>
    </row>
    <row r="618" spans="2:18" ht="15.75" customHeight="1">
      <c r="B618" s="1"/>
      <c r="C618" s="1"/>
      <c r="D618" s="1"/>
      <c r="E618" s="1"/>
      <c r="F618" s="1"/>
      <c r="G618" s="1"/>
      <c r="H618" s="1"/>
      <c r="I618" s="1"/>
      <c r="J618" s="1"/>
      <c r="K618" s="1"/>
      <c r="L618" s="1"/>
      <c r="M618" s="1"/>
      <c r="N618" s="1"/>
      <c r="O618" s="1"/>
      <c r="P618" s="1"/>
      <c r="Q618" s="1"/>
      <c r="R618" s="1"/>
    </row>
    <row r="619" spans="2:18" ht="15.75" customHeight="1">
      <c r="B619" s="1"/>
      <c r="C619" s="1"/>
      <c r="D619" s="1"/>
      <c r="E619" s="1"/>
      <c r="F619" s="1"/>
      <c r="G619" s="1"/>
      <c r="H619" s="1"/>
      <c r="I619" s="1"/>
      <c r="J619" s="1"/>
      <c r="K619" s="1"/>
      <c r="L619" s="1"/>
      <c r="M619" s="1"/>
      <c r="N619" s="1"/>
      <c r="O619" s="1"/>
      <c r="P619" s="1"/>
      <c r="Q619" s="1"/>
      <c r="R619" s="1"/>
    </row>
    <row r="620" spans="2:18" ht="15.75" customHeight="1">
      <c r="B620" s="1"/>
      <c r="C620" s="1"/>
      <c r="D620" s="1"/>
      <c r="E620" s="1"/>
      <c r="F620" s="1"/>
      <c r="G620" s="1"/>
      <c r="H620" s="1"/>
      <c r="I620" s="1"/>
      <c r="J620" s="1"/>
      <c r="K620" s="1"/>
      <c r="L620" s="1"/>
      <c r="M620" s="1"/>
      <c r="N620" s="1"/>
      <c r="O620" s="1"/>
      <c r="P620" s="1"/>
      <c r="Q620" s="1"/>
      <c r="R620" s="1"/>
    </row>
    <row r="621" spans="2:18" ht="15.75" customHeight="1">
      <c r="B621" s="1"/>
      <c r="C621" s="1"/>
      <c r="D621" s="1"/>
      <c r="E621" s="1"/>
      <c r="F621" s="1"/>
      <c r="G621" s="1"/>
      <c r="H621" s="1"/>
      <c r="I621" s="1"/>
      <c r="J621" s="1"/>
      <c r="K621" s="1"/>
      <c r="L621" s="1"/>
      <c r="M621" s="1"/>
      <c r="N621" s="1"/>
      <c r="O621" s="1"/>
      <c r="P621" s="1"/>
      <c r="Q621" s="1"/>
      <c r="R621" s="1"/>
    </row>
    <row r="622" spans="2:18" ht="15.75" customHeight="1">
      <c r="B622" s="1"/>
      <c r="C622" s="1"/>
      <c r="D622" s="1"/>
      <c r="E622" s="1"/>
      <c r="F622" s="1"/>
      <c r="G622" s="1"/>
      <c r="H622" s="1"/>
      <c r="I622" s="1"/>
      <c r="J622" s="1"/>
      <c r="K622" s="1"/>
      <c r="L622" s="1"/>
      <c r="M622" s="1"/>
      <c r="N622" s="1"/>
      <c r="O622" s="1"/>
      <c r="P622" s="1"/>
      <c r="Q622" s="1"/>
      <c r="R622" s="1"/>
    </row>
    <row r="623" spans="2:18" ht="15.75" customHeight="1">
      <c r="B623" s="1"/>
      <c r="C623" s="1"/>
      <c r="D623" s="1"/>
      <c r="E623" s="1"/>
      <c r="F623" s="1"/>
      <c r="G623" s="1"/>
      <c r="H623" s="1"/>
      <c r="I623" s="1"/>
      <c r="J623" s="1"/>
      <c r="K623" s="1"/>
      <c r="L623" s="1"/>
      <c r="M623" s="1"/>
      <c r="N623" s="1"/>
      <c r="O623" s="1"/>
      <c r="P623" s="1"/>
      <c r="Q623" s="1"/>
      <c r="R623" s="1"/>
    </row>
    <row r="624" spans="2:18" ht="15.75" customHeight="1">
      <c r="B624" s="1"/>
      <c r="C624" s="1"/>
      <c r="D624" s="1"/>
      <c r="E624" s="1"/>
      <c r="F624" s="1"/>
      <c r="G624" s="1"/>
      <c r="H624" s="1"/>
      <c r="I624" s="1"/>
      <c r="J624" s="1"/>
      <c r="K624" s="1"/>
      <c r="L624" s="1"/>
      <c r="M624" s="1"/>
      <c r="N624" s="1"/>
      <c r="O624" s="1"/>
      <c r="P624" s="1"/>
      <c r="Q624" s="1"/>
      <c r="R624" s="1"/>
    </row>
    <row r="625" spans="2:18" ht="15.75" customHeight="1">
      <c r="B625" s="1"/>
      <c r="C625" s="1"/>
      <c r="D625" s="1"/>
      <c r="E625" s="1"/>
      <c r="F625" s="1"/>
      <c r="G625" s="1"/>
      <c r="H625" s="1"/>
      <c r="I625" s="1"/>
      <c r="J625" s="1"/>
      <c r="K625" s="1"/>
      <c r="L625" s="1"/>
      <c r="M625" s="1"/>
      <c r="N625" s="1"/>
      <c r="O625" s="1"/>
      <c r="P625" s="1"/>
      <c r="Q625" s="1"/>
      <c r="R625" s="1"/>
    </row>
    <row r="626" spans="2:18" ht="15.75" customHeight="1">
      <c r="B626" s="1"/>
      <c r="C626" s="1"/>
      <c r="D626" s="1"/>
      <c r="E626" s="1"/>
      <c r="F626" s="1"/>
      <c r="G626" s="1"/>
      <c r="H626" s="1"/>
      <c r="I626" s="1"/>
      <c r="J626" s="1"/>
      <c r="K626" s="1"/>
      <c r="L626" s="1"/>
      <c r="M626" s="1"/>
      <c r="N626" s="1"/>
      <c r="O626" s="1"/>
      <c r="P626" s="1"/>
      <c r="Q626" s="1"/>
      <c r="R626" s="1"/>
    </row>
    <row r="627" spans="2:18" ht="15.75" customHeight="1">
      <c r="B627" s="1"/>
      <c r="C627" s="1"/>
      <c r="D627" s="1"/>
      <c r="E627" s="1"/>
      <c r="F627" s="1"/>
      <c r="G627" s="1"/>
      <c r="H627" s="1"/>
      <c r="I627" s="1"/>
      <c r="J627" s="1"/>
      <c r="K627" s="1"/>
      <c r="L627" s="1"/>
      <c r="M627" s="1"/>
      <c r="N627" s="1"/>
      <c r="O627" s="1"/>
      <c r="P627" s="1"/>
      <c r="Q627" s="1"/>
      <c r="R627" s="1"/>
    </row>
    <row r="628" spans="2:18" ht="15.75" customHeight="1">
      <c r="B628" s="1"/>
      <c r="C628" s="1"/>
      <c r="D628" s="1"/>
      <c r="E628" s="1"/>
      <c r="F628" s="1"/>
      <c r="G628" s="1"/>
      <c r="H628" s="1"/>
      <c r="I628" s="1"/>
      <c r="J628" s="1"/>
      <c r="K628" s="1"/>
      <c r="L628" s="1"/>
      <c r="M628" s="1"/>
      <c r="N628" s="1"/>
      <c r="O628" s="1"/>
      <c r="P628" s="1"/>
      <c r="Q628" s="1"/>
      <c r="R628" s="1"/>
    </row>
    <row r="629" spans="2:18" ht="15.75" customHeight="1">
      <c r="B629" s="1"/>
      <c r="C629" s="1"/>
      <c r="D629" s="1"/>
      <c r="E629" s="1"/>
      <c r="F629" s="1"/>
      <c r="G629" s="1"/>
      <c r="H629" s="1"/>
      <c r="I629" s="1"/>
      <c r="J629" s="1"/>
      <c r="K629" s="1"/>
      <c r="L629" s="1"/>
      <c r="M629" s="1"/>
      <c r="N629" s="1"/>
      <c r="O629" s="1"/>
      <c r="P629" s="1"/>
      <c r="Q629" s="1"/>
      <c r="R629" s="1"/>
    </row>
    <row r="630" spans="2:18" ht="15.75" customHeight="1">
      <c r="B630" s="1"/>
      <c r="C630" s="1"/>
      <c r="D630" s="1"/>
      <c r="E630" s="1"/>
      <c r="F630" s="1"/>
      <c r="G630" s="1"/>
      <c r="H630" s="1"/>
      <c r="I630" s="1"/>
      <c r="J630" s="1"/>
      <c r="K630" s="1"/>
      <c r="L630" s="1"/>
      <c r="M630" s="1"/>
      <c r="N630" s="1"/>
      <c r="O630" s="1"/>
      <c r="P630" s="1"/>
      <c r="Q630" s="1"/>
      <c r="R630" s="1"/>
    </row>
    <row r="631" spans="2:18" ht="15.75" customHeight="1">
      <c r="B631" s="1"/>
      <c r="C631" s="1"/>
      <c r="D631" s="1"/>
      <c r="E631" s="1"/>
      <c r="F631" s="1"/>
      <c r="G631" s="1"/>
      <c r="H631" s="1"/>
      <c r="I631" s="1"/>
      <c r="J631" s="1"/>
      <c r="K631" s="1"/>
      <c r="L631" s="1"/>
      <c r="M631" s="1"/>
      <c r="N631" s="1"/>
      <c r="O631" s="1"/>
      <c r="P631" s="1"/>
      <c r="Q631" s="1"/>
      <c r="R631" s="1"/>
    </row>
    <row r="632" spans="2:18" ht="15.75" customHeight="1">
      <c r="B632" s="1"/>
      <c r="C632" s="1"/>
      <c r="D632" s="1"/>
      <c r="E632" s="1"/>
      <c r="F632" s="1"/>
      <c r="G632" s="1"/>
      <c r="H632" s="1"/>
      <c r="I632" s="1"/>
      <c r="J632" s="1"/>
      <c r="K632" s="1"/>
      <c r="L632" s="1"/>
      <c r="M632" s="1"/>
      <c r="N632" s="1"/>
      <c r="O632" s="1"/>
      <c r="P632" s="1"/>
      <c r="Q632" s="1"/>
      <c r="R632" s="1"/>
    </row>
    <row r="633" spans="2:18" ht="15.75" customHeight="1">
      <c r="B633" s="1"/>
      <c r="C633" s="1"/>
      <c r="D633" s="1"/>
      <c r="E633" s="1"/>
      <c r="F633" s="1"/>
      <c r="G633" s="1"/>
      <c r="H633" s="1"/>
      <c r="I633" s="1"/>
      <c r="J633" s="1"/>
      <c r="K633" s="1"/>
      <c r="L633" s="1"/>
      <c r="M633" s="1"/>
      <c r="N633" s="1"/>
      <c r="O633" s="1"/>
      <c r="P633" s="1"/>
      <c r="Q633" s="1"/>
      <c r="R633" s="1"/>
    </row>
    <row r="634" spans="2:18" ht="15.75" customHeight="1">
      <c r="B634" s="1"/>
      <c r="C634" s="1"/>
      <c r="D634" s="1"/>
      <c r="E634" s="1"/>
      <c r="F634" s="1"/>
      <c r="G634" s="1"/>
      <c r="H634" s="1"/>
      <c r="I634" s="1"/>
      <c r="J634" s="1"/>
      <c r="K634" s="1"/>
      <c r="L634" s="1"/>
      <c r="M634" s="1"/>
      <c r="N634" s="1"/>
      <c r="O634" s="1"/>
      <c r="P634" s="1"/>
      <c r="Q634" s="1"/>
      <c r="R634" s="1"/>
    </row>
    <row r="635" spans="2:18" ht="15.75" customHeight="1">
      <c r="B635" s="1"/>
      <c r="C635" s="1"/>
      <c r="D635" s="1"/>
      <c r="E635" s="1"/>
      <c r="F635" s="1"/>
      <c r="G635" s="1"/>
      <c r="H635" s="1"/>
      <c r="I635" s="1"/>
      <c r="J635" s="1"/>
      <c r="K635" s="1"/>
      <c r="L635" s="1"/>
      <c r="M635" s="1"/>
      <c r="N635" s="1"/>
      <c r="O635" s="1"/>
      <c r="P635" s="1"/>
      <c r="Q635" s="1"/>
      <c r="R635" s="1"/>
    </row>
    <row r="636" spans="2:18" ht="15.75" customHeight="1">
      <c r="B636" s="1"/>
      <c r="C636" s="1"/>
      <c r="D636" s="1"/>
      <c r="E636" s="1"/>
      <c r="F636" s="1"/>
      <c r="G636" s="1"/>
      <c r="H636" s="1"/>
      <c r="I636" s="1"/>
      <c r="J636" s="1"/>
      <c r="K636" s="1"/>
      <c r="L636" s="1"/>
      <c r="M636" s="1"/>
      <c r="N636" s="1"/>
      <c r="O636" s="1"/>
      <c r="P636" s="1"/>
      <c r="Q636" s="1"/>
      <c r="R636" s="1"/>
    </row>
    <row r="637" spans="2:18" ht="15.75" customHeight="1">
      <c r="B637" s="1"/>
      <c r="C637" s="1"/>
      <c r="D637" s="1"/>
      <c r="E637" s="1"/>
      <c r="F637" s="1"/>
      <c r="G637" s="1"/>
      <c r="H637" s="1"/>
      <c r="I637" s="1"/>
      <c r="J637" s="1"/>
      <c r="K637" s="1"/>
      <c r="L637" s="1"/>
      <c r="M637" s="1"/>
      <c r="N637" s="1"/>
      <c r="O637" s="1"/>
      <c r="P637" s="1"/>
      <c r="Q637" s="1"/>
      <c r="R637" s="1"/>
    </row>
    <row r="638" spans="2:18" ht="15.75" customHeight="1">
      <c r="B638" s="1"/>
      <c r="C638" s="1"/>
      <c r="D638" s="1"/>
      <c r="E638" s="1"/>
      <c r="F638" s="1"/>
      <c r="G638" s="1"/>
      <c r="H638" s="1"/>
      <c r="I638" s="1"/>
      <c r="J638" s="1"/>
      <c r="K638" s="1"/>
      <c r="L638" s="1"/>
      <c r="M638" s="1"/>
      <c r="N638" s="1"/>
      <c r="O638" s="1"/>
      <c r="P638" s="1"/>
      <c r="Q638" s="1"/>
      <c r="R638" s="1"/>
    </row>
    <row r="639" spans="2:18" ht="15.75" customHeight="1">
      <c r="B639" s="1"/>
      <c r="C639" s="1"/>
      <c r="D639" s="1"/>
      <c r="E639" s="1"/>
      <c r="F639" s="1"/>
      <c r="G639" s="1"/>
      <c r="H639" s="1"/>
      <c r="I639" s="1"/>
      <c r="J639" s="1"/>
      <c r="K639" s="1"/>
      <c r="L639" s="1"/>
      <c r="M639" s="1"/>
      <c r="N639" s="1"/>
      <c r="O639" s="1"/>
      <c r="P639" s="1"/>
      <c r="Q639" s="1"/>
      <c r="R639" s="1"/>
    </row>
    <row r="640" spans="2:18" ht="15.75" customHeight="1">
      <c r="B640" s="1"/>
      <c r="C640" s="1"/>
      <c r="D640" s="1"/>
      <c r="E640" s="1"/>
      <c r="F640" s="1"/>
      <c r="G640" s="1"/>
      <c r="H640" s="1"/>
      <c r="I640" s="1"/>
      <c r="J640" s="1"/>
      <c r="K640" s="1"/>
      <c r="L640" s="1"/>
      <c r="M640" s="1"/>
      <c r="N640" s="1"/>
      <c r="O640" s="1"/>
      <c r="P640" s="1"/>
      <c r="Q640" s="1"/>
      <c r="R640" s="1"/>
    </row>
    <row r="641" spans="2:18" ht="15.75" customHeight="1">
      <c r="B641" s="1"/>
      <c r="C641" s="1"/>
      <c r="D641" s="1"/>
      <c r="E641" s="1"/>
      <c r="F641" s="1"/>
      <c r="G641" s="1"/>
      <c r="H641" s="1"/>
      <c r="I641" s="1"/>
      <c r="J641" s="1"/>
      <c r="K641" s="1"/>
      <c r="L641" s="1"/>
      <c r="M641" s="1"/>
      <c r="N641" s="1"/>
      <c r="O641" s="1"/>
      <c r="P641" s="1"/>
      <c r="Q641" s="1"/>
      <c r="R641" s="1"/>
    </row>
    <row r="642" spans="2:18" ht="15.75" customHeight="1">
      <c r="B642" s="1"/>
      <c r="C642" s="1"/>
      <c r="D642" s="1"/>
      <c r="E642" s="1"/>
      <c r="F642" s="1"/>
      <c r="G642" s="1"/>
      <c r="H642" s="1"/>
      <c r="I642" s="1"/>
      <c r="J642" s="1"/>
      <c r="K642" s="1"/>
      <c r="L642" s="1"/>
      <c r="M642" s="1"/>
      <c r="N642" s="1"/>
      <c r="O642" s="1"/>
      <c r="P642" s="1"/>
      <c r="Q642" s="1"/>
      <c r="R642" s="1"/>
    </row>
    <row r="643" spans="2:18" ht="15.75" customHeight="1">
      <c r="B643" s="1"/>
      <c r="C643" s="1"/>
      <c r="D643" s="1"/>
      <c r="E643" s="1"/>
      <c r="F643" s="1"/>
      <c r="G643" s="1"/>
      <c r="H643" s="1"/>
      <c r="I643" s="1"/>
      <c r="J643" s="1"/>
      <c r="K643" s="1"/>
      <c r="L643" s="1"/>
      <c r="M643" s="1"/>
      <c r="N643" s="1"/>
      <c r="O643" s="1"/>
      <c r="P643" s="1"/>
      <c r="Q643" s="1"/>
      <c r="R643" s="1"/>
    </row>
    <row r="644" spans="2:18" ht="15.75" customHeight="1">
      <c r="B644" s="1"/>
      <c r="C644" s="1"/>
      <c r="D644" s="1"/>
      <c r="E644" s="1"/>
      <c r="F644" s="1"/>
      <c r="G644" s="1"/>
      <c r="H644" s="1"/>
      <c r="I644" s="1"/>
      <c r="J644" s="1"/>
      <c r="K644" s="1"/>
      <c r="L644" s="1"/>
      <c r="M644" s="1"/>
      <c r="N644" s="1"/>
      <c r="O644" s="1"/>
      <c r="P644" s="1"/>
      <c r="Q644" s="1"/>
      <c r="R644" s="1"/>
    </row>
    <row r="645" spans="2:18" ht="15.75" customHeight="1">
      <c r="B645" s="1"/>
      <c r="C645" s="1"/>
      <c r="D645" s="1"/>
      <c r="E645" s="1"/>
      <c r="F645" s="1"/>
      <c r="G645" s="1"/>
      <c r="H645" s="1"/>
      <c r="I645" s="1"/>
      <c r="J645" s="1"/>
      <c r="K645" s="1"/>
      <c r="L645" s="1"/>
      <c r="M645" s="1"/>
      <c r="N645" s="1"/>
      <c r="O645" s="1"/>
      <c r="P645" s="1"/>
      <c r="Q645" s="1"/>
      <c r="R645" s="1"/>
    </row>
    <row r="646" spans="2:18" ht="15.75" customHeight="1">
      <c r="B646" s="1"/>
      <c r="C646" s="1"/>
      <c r="D646" s="1"/>
      <c r="E646" s="1"/>
      <c r="F646" s="1"/>
      <c r="G646" s="1"/>
      <c r="H646" s="1"/>
      <c r="I646" s="1"/>
      <c r="J646" s="1"/>
      <c r="K646" s="1"/>
      <c r="L646" s="1"/>
      <c r="M646" s="1"/>
      <c r="N646" s="1"/>
      <c r="O646" s="1"/>
      <c r="P646" s="1"/>
      <c r="Q646" s="1"/>
      <c r="R646" s="1"/>
    </row>
    <row r="647" spans="2:18" ht="15.75" customHeight="1">
      <c r="B647" s="1"/>
      <c r="C647" s="1"/>
      <c r="D647" s="1"/>
      <c r="E647" s="1"/>
      <c r="F647" s="1"/>
      <c r="G647" s="1"/>
      <c r="H647" s="1"/>
      <c r="I647" s="1"/>
      <c r="J647" s="1"/>
      <c r="K647" s="1"/>
      <c r="L647" s="1"/>
      <c r="M647" s="1"/>
      <c r="N647" s="1"/>
      <c r="O647" s="1"/>
      <c r="P647" s="1"/>
      <c r="Q647" s="1"/>
      <c r="R647" s="1"/>
    </row>
    <row r="648" spans="2:18" ht="15.75" customHeight="1">
      <c r="B648" s="1"/>
      <c r="C648" s="1"/>
      <c r="D648" s="1"/>
      <c r="E648" s="1"/>
      <c r="F648" s="1"/>
      <c r="G648" s="1"/>
      <c r="H648" s="1"/>
      <c r="I648" s="1"/>
      <c r="J648" s="1"/>
      <c r="K648" s="1"/>
      <c r="L648" s="1"/>
      <c r="M648" s="1"/>
      <c r="N648" s="1"/>
      <c r="O648" s="1"/>
      <c r="P648" s="1"/>
      <c r="Q648" s="1"/>
      <c r="R648" s="1"/>
    </row>
    <row r="649" spans="2:18" ht="15.75" customHeight="1">
      <c r="B649" s="1"/>
      <c r="C649" s="1"/>
      <c r="D649" s="1"/>
      <c r="E649" s="1"/>
      <c r="F649" s="1"/>
      <c r="G649" s="1"/>
      <c r="H649" s="1"/>
      <c r="I649" s="1"/>
      <c r="J649" s="1"/>
      <c r="K649" s="1"/>
      <c r="L649" s="1"/>
      <c r="M649" s="1"/>
      <c r="N649" s="1"/>
      <c r="O649" s="1"/>
      <c r="P649" s="1"/>
      <c r="Q649" s="1"/>
      <c r="R649" s="1"/>
    </row>
    <row r="650" spans="2:18" ht="15.75" customHeight="1">
      <c r="B650" s="1"/>
      <c r="C650" s="1"/>
      <c r="D650" s="1"/>
      <c r="E650" s="1"/>
      <c r="F650" s="1"/>
      <c r="G650" s="1"/>
      <c r="H650" s="1"/>
      <c r="I650" s="1"/>
      <c r="J650" s="1"/>
      <c r="K650" s="1"/>
      <c r="L650" s="1"/>
      <c r="M650" s="1"/>
      <c r="N650" s="1"/>
      <c r="O650" s="1"/>
      <c r="P650" s="1"/>
      <c r="Q650" s="1"/>
      <c r="R650" s="1"/>
    </row>
    <row r="651" spans="2:18" ht="15.75" customHeight="1">
      <c r="B651" s="1"/>
      <c r="C651" s="1"/>
      <c r="D651" s="1"/>
      <c r="E651" s="1"/>
      <c r="F651" s="1"/>
      <c r="G651" s="1"/>
      <c r="H651" s="1"/>
      <c r="I651" s="1"/>
      <c r="J651" s="1"/>
      <c r="K651" s="1"/>
      <c r="L651" s="1"/>
      <c r="M651" s="1"/>
      <c r="N651" s="1"/>
      <c r="O651" s="1"/>
      <c r="P651" s="1"/>
      <c r="Q651" s="1"/>
      <c r="R651" s="1"/>
    </row>
    <row r="652" spans="2:18" ht="15.75" customHeight="1">
      <c r="B652" s="1"/>
      <c r="C652" s="1"/>
      <c r="D652" s="1"/>
      <c r="E652" s="1"/>
      <c r="F652" s="1"/>
      <c r="G652" s="1"/>
      <c r="H652" s="1"/>
      <c r="I652" s="1"/>
      <c r="J652" s="1"/>
      <c r="K652" s="1"/>
      <c r="L652" s="1"/>
      <c r="M652" s="1"/>
      <c r="N652" s="1"/>
      <c r="O652" s="1"/>
      <c r="P652" s="1"/>
      <c r="Q652" s="1"/>
      <c r="R652" s="1"/>
    </row>
    <row r="653" spans="2:18" ht="15.75" customHeight="1">
      <c r="B653" s="1"/>
      <c r="C653" s="1"/>
      <c r="D653" s="1"/>
      <c r="E653" s="1"/>
      <c r="F653" s="1"/>
      <c r="G653" s="1"/>
      <c r="H653" s="1"/>
      <c r="I653" s="1"/>
      <c r="J653" s="1"/>
      <c r="K653" s="1"/>
      <c r="L653" s="1"/>
      <c r="M653" s="1"/>
      <c r="N653" s="1"/>
      <c r="O653" s="1"/>
      <c r="P653" s="1"/>
      <c r="Q653" s="1"/>
      <c r="R653" s="1"/>
    </row>
    <row r="654" spans="2:18" ht="15.75" customHeight="1">
      <c r="B654" s="1"/>
      <c r="C654" s="1"/>
      <c r="D654" s="1"/>
      <c r="E654" s="1"/>
      <c r="F654" s="1"/>
      <c r="G654" s="1"/>
      <c r="H654" s="1"/>
      <c r="I654" s="1"/>
      <c r="J654" s="1"/>
      <c r="K654" s="1"/>
      <c r="L654" s="1"/>
      <c r="M654" s="1"/>
      <c r="N654" s="1"/>
      <c r="O654" s="1"/>
      <c r="P654" s="1"/>
      <c r="Q654" s="1"/>
      <c r="R654" s="1"/>
    </row>
    <row r="655" spans="2:18" ht="15.75" customHeight="1">
      <c r="B655" s="1"/>
      <c r="C655" s="1"/>
      <c r="D655" s="1"/>
      <c r="E655" s="1"/>
      <c r="F655" s="1"/>
      <c r="G655" s="1"/>
      <c r="H655" s="1"/>
      <c r="I655" s="1"/>
      <c r="J655" s="1"/>
      <c r="K655" s="1"/>
      <c r="L655" s="1"/>
      <c r="M655" s="1"/>
      <c r="N655" s="1"/>
      <c r="O655" s="1"/>
      <c r="P655" s="1"/>
      <c r="Q655" s="1"/>
      <c r="R655" s="1"/>
    </row>
    <row r="656" spans="2:18" ht="15.75" customHeight="1">
      <c r="B656" s="1"/>
      <c r="C656" s="1"/>
      <c r="D656" s="1"/>
      <c r="E656" s="1"/>
      <c r="F656" s="1"/>
      <c r="G656" s="1"/>
      <c r="H656" s="1"/>
      <c r="I656" s="1"/>
      <c r="J656" s="1"/>
      <c r="K656" s="1"/>
      <c r="L656" s="1"/>
      <c r="M656" s="1"/>
      <c r="N656" s="1"/>
      <c r="O656" s="1"/>
      <c r="P656" s="1"/>
      <c r="Q656" s="1"/>
      <c r="R656" s="1"/>
    </row>
    <row r="657" spans="2:18" ht="15.75" customHeight="1">
      <c r="B657" s="1"/>
      <c r="C657" s="1"/>
      <c r="D657" s="1"/>
      <c r="E657" s="1"/>
      <c r="F657" s="1"/>
      <c r="G657" s="1"/>
      <c r="H657" s="1"/>
      <c r="I657" s="1"/>
      <c r="J657" s="1"/>
      <c r="K657" s="1"/>
      <c r="L657" s="1"/>
      <c r="M657" s="1"/>
      <c r="N657" s="1"/>
      <c r="O657" s="1"/>
      <c r="P657" s="1"/>
      <c r="Q657" s="1"/>
      <c r="R657" s="1"/>
    </row>
    <row r="658" spans="2:18" ht="15.75" customHeight="1">
      <c r="B658" s="1"/>
      <c r="C658" s="1"/>
      <c r="D658" s="1"/>
      <c r="E658" s="1"/>
      <c r="F658" s="1"/>
      <c r="G658" s="1"/>
      <c r="H658" s="1"/>
      <c r="I658" s="1"/>
      <c r="J658" s="1"/>
      <c r="K658" s="1"/>
      <c r="L658" s="1"/>
      <c r="M658" s="1"/>
      <c r="N658" s="1"/>
      <c r="O658" s="1"/>
      <c r="P658" s="1"/>
      <c r="Q658" s="1"/>
      <c r="R658" s="1"/>
    </row>
    <row r="659" spans="2:18" ht="15.75" customHeight="1">
      <c r="B659" s="1"/>
      <c r="C659" s="1"/>
      <c r="D659" s="1"/>
      <c r="E659" s="1"/>
      <c r="F659" s="1"/>
      <c r="G659" s="1"/>
      <c r="H659" s="1"/>
      <c r="I659" s="1"/>
      <c r="J659" s="1"/>
      <c r="K659" s="1"/>
      <c r="L659" s="1"/>
      <c r="M659" s="1"/>
      <c r="N659" s="1"/>
      <c r="O659" s="1"/>
      <c r="P659" s="1"/>
      <c r="Q659" s="1"/>
      <c r="R659" s="1"/>
    </row>
    <row r="660" spans="2:18" ht="15.75" customHeight="1">
      <c r="B660" s="1"/>
      <c r="C660" s="1"/>
      <c r="D660" s="1"/>
      <c r="E660" s="1"/>
      <c r="F660" s="1"/>
      <c r="G660" s="1"/>
      <c r="H660" s="1"/>
      <c r="I660" s="1"/>
      <c r="J660" s="1"/>
      <c r="K660" s="1"/>
      <c r="L660" s="1"/>
      <c r="M660" s="1"/>
      <c r="N660" s="1"/>
      <c r="O660" s="1"/>
      <c r="P660" s="1"/>
      <c r="Q660" s="1"/>
      <c r="R660" s="1"/>
    </row>
    <row r="661" spans="2:18" ht="15.75" customHeight="1">
      <c r="B661" s="1"/>
      <c r="C661" s="1"/>
      <c r="D661" s="1"/>
      <c r="E661" s="1"/>
      <c r="F661" s="1"/>
      <c r="G661" s="1"/>
      <c r="H661" s="1"/>
      <c r="I661" s="1"/>
      <c r="J661" s="1"/>
      <c r="K661" s="1"/>
      <c r="L661" s="1"/>
      <c r="M661" s="1"/>
      <c r="N661" s="1"/>
      <c r="O661" s="1"/>
      <c r="P661" s="1"/>
      <c r="Q661" s="1"/>
      <c r="R661" s="1"/>
    </row>
    <row r="662" spans="2:18" ht="15.75" customHeight="1">
      <c r="B662" s="1"/>
      <c r="C662" s="1"/>
      <c r="D662" s="1"/>
      <c r="E662" s="1"/>
      <c r="F662" s="1"/>
      <c r="G662" s="1"/>
      <c r="H662" s="1"/>
      <c r="I662" s="1"/>
      <c r="J662" s="1"/>
      <c r="K662" s="1"/>
      <c r="L662" s="1"/>
      <c r="M662" s="1"/>
      <c r="N662" s="1"/>
      <c r="O662" s="1"/>
      <c r="P662" s="1"/>
      <c r="Q662" s="1"/>
      <c r="R662" s="1"/>
    </row>
    <row r="663" spans="2:18" ht="15.75" customHeight="1">
      <c r="B663" s="1"/>
      <c r="C663" s="1"/>
      <c r="D663" s="1"/>
      <c r="E663" s="1"/>
      <c r="F663" s="1"/>
      <c r="G663" s="1"/>
      <c r="H663" s="1"/>
      <c r="I663" s="1"/>
      <c r="J663" s="1"/>
      <c r="K663" s="1"/>
      <c r="L663" s="1"/>
      <c r="M663" s="1"/>
      <c r="N663" s="1"/>
      <c r="O663" s="1"/>
      <c r="P663" s="1"/>
      <c r="Q663" s="1"/>
      <c r="R663" s="1"/>
    </row>
    <row r="664" spans="2:18" ht="15.75" customHeight="1">
      <c r="B664" s="1"/>
      <c r="C664" s="1"/>
      <c r="D664" s="1"/>
      <c r="E664" s="1"/>
      <c r="F664" s="1"/>
      <c r="G664" s="1"/>
      <c r="H664" s="1"/>
      <c r="I664" s="1"/>
      <c r="J664" s="1"/>
      <c r="K664" s="1"/>
      <c r="L664" s="1"/>
      <c r="M664" s="1"/>
      <c r="N664" s="1"/>
      <c r="O664" s="1"/>
      <c r="P664" s="1"/>
      <c r="Q664" s="1"/>
      <c r="R664" s="1"/>
    </row>
    <row r="665" spans="2:18" ht="15.75" customHeight="1">
      <c r="B665" s="1"/>
      <c r="C665" s="1"/>
      <c r="D665" s="1"/>
      <c r="E665" s="1"/>
      <c r="F665" s="1"/>
      <c r="G665" s="1"/>
      <c r="H665" s="1"/>
      <c r="I665" s="1"/>
      <c r="J665" s="1"/>
      <c r="K665" s="1"/>
      <c r="L665" s="1"/>
      <c r="M665" s="1"/>
      <c r="N665" s="1"/>
      <c r="O665" s="1"/>
      <c r="P665" s="1"/>
      <c r="Q665" s="1"/>
      <c r="R665" s="1"/>
    </row>
    <row r="666" spans="2:18" ht="15.75" customHeight="1">
      <c r="B666" s="1"/>
      <c r="C666" s="1"/>
      <c r="D666" s="1"/>
      <c r="E666" s="1"/>
      <c r="F666" s="1"/>
      <c r="G666" s="1"/>
      <c r="H666" s="1"/>
      <c r="I666" s="1"/>
      <c r="J666" s="1"/>
      <c r="K666" s="1"/>
      <c r="L666" s="1"/>
      <c r="M666" s="1"/>
      <c r="N666" s="1"/>
      <c r="O666" s="1"/>
      <c r="P666" s="1"/>
      <c r="Q666" s="1"/>
      <c r="R666" s="1"/>
    </row>
    <row r="667" spans="2:18" ht="15.75" customHeight="1">
      <c r="B667" s="1"/>
      <c r="C667" s="1"/>
      <c r="D667" s="1"/>
      <c r="E667" s="1"/>
      <c r="F667" s="1"/>
      <c r="G667" s="1"/>
      <c r="H667" s="1"/>
      <c r="I667" s="1"/>
      <c r="J667" s="1"/>
      <c r="K667" s="1"/>
      <c r="L667" s="1"/>
      <c r="M667" s="1"/>
      <c r="N667" s="1"/>
      <c r="O667" s="1"/>
      <c r="P667" s="1"/>
      <c r="Q667" s="1"/>
      <c r="R667" s="1"/>
    </row>
    <row r="668" spans="2:18" ht="15.75" customHeight="1">
      <c r="B668" s="1"/>
      <c r="C668" s="1"/>
      <c r="D668" s="1"/>
      <c r="E668" s="1"/>
      <c r="F668" s="1"/>
      <c r="G668" s="1"/>
      <c r="H668" s="1"/>
      <c r="I668" s="1"/>
      <c r="J668" s="1"/>
      <c r="K668" s="1"/>
      <c r="L668" s="1"/>
      <c r="M668" s="1"/>
      <c r="N668" s="1"/>
      <c r="O668" s="1"/>
      <c r="P668" s="1"/>
      <c r="Q668" s="1"/>
      <c r="R668" s="1"/>
    </row>
    <row r="669" spans="2:18" ht="15.75" customHeight="1">
      <c r="B669" s="1"/>
      <c r="C669" s="1"/>
      <c r="D669" s="1"/>
      <c r="E669" s="1"/>
      <c r="F669" s="1"/>
      <c r="G669" s="1"/>
      <c r="H669" s="1"/>
      <c r="I669" s="1"/>
      <c r="J669" s="1"/>
      <c r="K669" s="1"/>
      <c r="L669" s="1"/>
      <c r="M669" s="1"/>
      <c r="N669" s="1"/>
      <c r="O669" s="1"/>
      <c r="P669" s="1"/>
      <c r="Q669" s="1"/>
      <c r="R669" s="1"/>
    </row>
    <row r="670" spans="2:18" ht="15.75" customHeight="1">
      <c r="B670" s="1"/>
      <c r="C670" s="1"/>
      <c r="D670" s="1"/>
      <c r="E670" s="1"/>
      <c r="F670" s="1"/>
      <c r="G670" s="1"/>
      <c r="H670" s="1"/>
      <c r="I670" s="1"/>
      <c r="J670" s="1"/>
      <c r="K670" s="1"/>
      <c r="L670" s="1"/>
      <c r="M670" s="1"/>
      <c r="N670" s="1"/>
      <c r="O670" s="1"/>
      <c r="P670" s="1"/>
      <c r="Q670" s="1"/>
      <c r="R670" s="1"/>
    </row>
    <row r="671" spans="2:18" ht="15.75" customHeight="1">
      <c r="B671" s="1"/>
      <c r="C671" s="1"/>
      <c r="D671" s="1"/>
      <c r="E671" s="1"/>
      <c r="F671" s="1"/>
      <c r="G671" s="1"/>
      <c r="H671" s="1"/>
      <c r="I671" s="1"/>
      <c r="J671" s="1"/>
      <c r="K671" s="1"/>
      <c r="L671" s="1"/>
      <c r="M671" s="1"/>
      <c r="N671" s="1"/>
      <c r="O671" s="1"/>
      <c r="P671" s="1"/>
      <c r="Q671" s="1"/>
      <c r="R671" s="1"/>
    </row>
    <row r="672" spans="2:18" ht="15.75" customHeight="1">
      <c r="B672" s="1"/>
      <c r="C672" s="1"/>
      <c r="D672" s="1"/>
      <c r="E672" s="1"/>
      <c r="F672" s="1"/>
      <c r="G672" s="1"/>
      <c r="H672" s="1"/>
      <c r="I672" s="1"/>
      <c r="J672" s="1"/>
      <c r="K672" s="1"/>
      <c r="L672" s="1"/>
      <c r="M672" s="1"/>
      <c r="N672" s="1"/>
      <c r="O672" s="1"/>
      <c r="P672" s="1"/>
      <c r="Q672" s="1"/>
      <c r="R672" s="1"/>
    </row>
    <row r="673" spans="2:18" ht="15.75" customHeight="1">
      <c r="B673" s="1"/>
      <c r="C673" s="1"/>
      <c r="D673" s="1"/>
      <c r="E673" s="1"/>
      <c r="F673" s="1"/>
      <c r="G673" s="1"/>
      <c r="H673" s="1"/>
      <c r="I673" s="1"/>
      <c r="J673" s="1"/>
      <c r="K673" s="1"/>
      <c r="L673" s="1"/>
      <c r="M673" s="1"/>
      <c r="N673" s="1"/>
      <c r="O673" s="1"/>
      <c r="P673" s="1"/>
      <c r="Q673" s="1"/>
      <c r="R673" s="1"/>
    </row>
    <row r="674" spans="2:18" ht="15.75" customHeight="1">
      <c r="B674" s="1"/>
      <c r="C674" s="1"/>
      <c r="D674" s="1"/>
      <c r="E674" s="1"/>
      <c r="F674" s="1"/>
      <c r="G674" s="1"/>
      <c r="H674" s="1"/>
      <c r="I674" s="1"/>
      <c r="J674" s="1"/>
      <c r="K674" s="1"/>
      <c r="L674" s="1"/>
      <c r="M674" s="1"/>
      <c r="N674" s="1"/>
      <c r="O674" s="1"/>
      <c r="P674" s="1"/>
      <c r="Q674" s="1"/>
      <c r="R674" s="1"/>
    </row>
    <row r="675" spans="2:18" ht="15.75" customHeight="1">
      <c r="B675" s="1"/>
      <c r="C675" s="1"/>
      <c r="D675" s="1"/>
      <c r="E675" s="1"/>
      <c r="F675" s="1"/>
      <c r="G675" s="1"/>
      <c r="H675" s="1"/>
      <c r="I675" s="1"/>
      <c r="J675" s="1"/>
      <c r="K675" s="1"/>
      <c r="L675" s="1"/>
      <c r="M675" s="1"/>
      <c r="N675" s="1"/>
      <c r="O675" s="1"/>
      <c r="P675" s="1"/>
      <c r="Q675" s="1"/>
      <c r="R675" s="1"/>
    </row>
    <row r="676" spans="2:18" ht="15.75" customHeight="1">
      <c r="B676" s="1"/>
      <c r="C676" s="1"/>
      <c r="D676" s="1"/>
      <c r="E676" s="1"/>
      <c r="F676" s="1"/>
      <c r="G676" s="1"/>
      <c r="H676" s="1"/>
      <c r="I676" s="1"/>
      <c r="J676" s="1"/>
      <c r="K676" s="1"/>
      <c r="L676" s="1"/>
      <c r="M676" s="1"/>
      <c r="N676" s="1"/>
      <c r="O676" s="1"/>
      <c r="P676" s="1"/>
      <c r="Q676" s="1"/>
      <c r="R676" s="1"/>
    </row>
    <row r="677" spans="2:18" ht="15.75" customHeight="1">
      <c r="B677" s="1"/>
      <c r="C677" s="1"/>
      <c r="D677" s="1"/>
      <c r="E677" s="1"/>
      <c r="F677" s="1"/>
      <c r="G677" s="1"/>
      <c r="H677" s="1"/>
      <c r="I677" s="1"/>
      <c r="J677" s="1"/>
      <c r="K677" s="1"/>
      <c r="L677" s="1"/>
      <c r="M677" s="1"/>
      <c r="N677" s="1"/>
      <c r="O677" s="1"/>
      <c r="P677" s="1"/>
      <c r="Q677" s="1"/>
      <c r="R677" s="1"/>
    </row>
    <row r="678" spans="2:18" ht="15.75" customHeight="1">
      <c r="B678" s="1"/>
      <c r="C678" s="1"/>
      <c r="D678" s="1"/>
      <c r="E678" s="1"/>
      <c r="F678" s="1"/>
      <c r="G678" s="1"/>
      <c r="H678" s="1"/>
      <c r="I678" s="1"/>
      <c r="J678" s="1"/>
      <c r="K678" s="1"/>
      <c r="L678" s="1"/>
      <c r="M678" s="1"/>
      <c r="N678" s="1"/>
      <c r="O678" s="1"/>
      <c r="P678" s="1"/>
      <c r="Q678" s="1"/>
      <c r="R678" s="1"/>
    </row>
    <row r="679" spans="2:18" ht="15.75" customHeight="1">
      <c r="B679" s="1"/>
      <c r="C679" s="1"/>
      <c r="D679" s="1"/>
      <c r="E679" s="1"/>
      <c r="F679" s="1"/>
      <c r="G679" s="1"/>
      <c r="H679" s="1"/>
      <c r="I679" s="1"/>
      <c r="J679" s="1"/>
      <c r="K679" s="1"/>
      <c r="L679" s="1"/>
      <c r="M679" s="1"/>
      <c r="N679" s="1"/>
      <c r="O679" s="1"/>
      <c r="P679" s="1"/>
      <c r="Q679" s="1"/>
      <c r="R679" s="1"/>
    </row>
    <row r="680" spans="2:18" ht="15.75" customHeight="1">
      <c r="B680" s="1"/>
      <c r="C680" s="1"/>
      <c r="D680" s="1"/>
      <c r="E680" s="1"/>
      <c r="F680" s="1"/>
      <c r="G680" s="1"/>
      <c r="H680" s="1"/>
      <c r="I680" s="1"/>
      <c r="J680" s="1"/>
      <c r="K680" s="1"/>
      <c r="L680" s="1"/>
      <c r="M680" s="1"/>
      <c r="N680" s="1"/>
      <c r="O680" s="1"/>
      <c r="P680" s="1"/>
      <c r="Q680" s="1"/>
      <c r="R680" s="1"/>
    </row>
    <row r="681" spans="2:18" ht="15.75" customHeight="1">
      <c r="B681" s="1"/>
      <c r="C681" s="1"/>
      <c r="D681" s="1"/>
      <c r="E681" s="1"/>
      <c r="F681" s="1"/>
      <c r="G681" s="1"/>
      <c r="H681" s="1"/>
      <c r="I681" s="1"/>
      <c r="J681" s="1"/>
      <c r="K681" s="1"/>
      <c r="L681" s="1"/>
      <c r="M681" s="1"/>
      <c r="N681" s="1"/>
      <c r="O681" s="1"/>
      <c r="P681" s="1"/>
      <c r="Q681" s="1"/>
      <c r="R681" s="1"/>
    </row>
    <row r="682" spans="2:18" ht="15.75" customHeight="1">
      <c r="B682" s="1"/>
      <c r="C682" s="1"/>
      <c r="D682" s="1"/>
      <c r="E682" s="1"/>
      <c r="F682" s="1"/>
      <c r="G682" s="1"/>
      <c r="H682" s="1"/>
      <c r="I682" s="1"/>
      <c r="J682" s="1"/>
      <c r="K682" s="1"/>
      <c r="L682" s="1"/>
      <c r="M682" s="1"/>
      <c r="N682" s="1"/>
      <c r="O682" s="1"/>
      <c r="P682" s="1"/>
      <c r="Q682" s="1"/>
      <c r="R682" s="1"/>
    </row>
    <row r="683" spans="2:18" ht="15.75" customHeight="1">
      <c r="B683" s="1"/>
      <c r="C683" s="1"/>
      <c r="D683" s="1"/>
      <c r="E683" s="1"/>
      <c r="F683" s="1"/>
      <c r="G683" s="1"/>
      <c r="H683" s="1"/>
      <c r="I683" s="1"/>
      <c r="J683" s="1"/>
      <c r="K683" s="1"/>
      <c r="L683" s="1"/>
      <c r="M683" s="1"/>
      <c r="N683" s="1"/>
      <c r="O683" s="1"/>
      <c r="P683" s="1"/>
      <c r="Q683" s="1"/>
      <c r="R683" s="1"/>
    </row>
    <row r="684" spans="2:18" ht="15.75" customHeight="1">
      <c r="B684" s="1"/>
      <c r="C684" s="1"/>
      <c r="D684" s="1"/>
      <c r="E684" s="1"/>
      <c r="F684" s="1"/>
      <c r="G684" s="1"/>
      <c r="H684" s="1"/>
      <c r="I684" s="1"/>
      <c r="J684" s="1"/>
      <c r="K684" s="1"/>
      <c r="L684" s="1"/>
      <c r="M684" s="1"/>
      <c r="N684" s="1"/>
      <c r="O684" s="1"/>
      <c r="P684" s="1"/>
      <c r="Q684" s="1"/>
      <c r="R684" s="1"/>
    </row>
    <row r="685" spans="2:18" ht="15.75" customHeight="1">
      <c r="B685" s="1"/>
      <c r="C685" s="1"/>
      <c r="D685" s="1"/>
      <c r="E685" s="1"/>
      <c r="F685" s="1"/>
      <c r="G685" s="1"/>
      <c r="H685" s="1"/>
      <c r="I685" s="1"/>
      <c r="J685" s="1"/>
      <c r="K685" s="1"/>
      <c r="L685" s="1"/>
      <c r="M685" s="1"/>
      <c r="N685" s="1"/>
      <c r="O685" s="1"/>
      <c r="P685" s="1"/>
      <c r="Q685" s="1"/>
      <c r="R685" s="1"/>
    </row>
    <row r="686" spans="2:18" ht="15.75" customHeight="1">
      <c r="B686" s="1"/>
      <c r="C686" s="1"/>
      <c r="D686" s="1"/>
      <c r="E686" s="1"/>
      <c r="F686" s="1"/>
      <c r="G686" s="1"/>
      <c r="H686" s="1"/>
      <c r="I686" s="1"/>
      <c r="J686" s="1"/>
      <c r="K686" s="1"/>
      <c r="L686" s="1"/>
      <c r="M686" s="1"/>
      <c r="N686" s="1"/>
      <c r="O686" s="1"/>
      <c r="P686" s="1"/>
      <c r="Q686" s="1"/>
      <c r="R686" s="1"/>
    </row>
    <row r="687" spans="2:18" ht="15.75" customHeight="1">
      <c r="B687" s="1"/>
      <c r="C687" s="1"/>
      <c r="D687" s="1"/>
      <c r="E687" s="1"/>
      <c r="F687" s="1"/>
      <c r="G687" s="1"/>
      <c r="H687" s="1"/>
      <c r="I687" s="1"/>
      <c r="J687" s="1"/>
      <c r="K687" s="1"/>
      <c r="L687" s="1"/>
      <c r="M687" s="1"/>
      <c r="N687" s="1"/>
      <c r="O687" s="1"/>
      <c r="P687" s="1"/>
      <c r="Q687" s="1"/>
      <c r="R687" s="1"/>
    </row>
    <row r="688" spans="2:18" ht="15.75" customHeight="1">
      <c r="B688" s="1"/>
      <c r="C688" s="1"/>
      <c r="D688" s="1"/>
      <c r="E688" s="1"/>
      <c r="F688" s="1"/>
      <c r="G688" s="1"/>
      <c r="H688" s="1"/>
      <c r="I688" s="1"/>
      <c r="J688" s="1"/>
      <c r="K688" s="1"/>
      <c r="L688" s="1"/>
      <c r="M688" s="1"/>
      <c r="N688" s="1"/>
      <c r="O688" s="1"/>
      <c r="P688" s="1"/>
      <c r="Q688" s="1"/>
      <c r="R688" s="1"/>
    </row>
    <row r="689" spans="2:18" ht="15.75" customHeight="1">
      <c r="B689" s="1"/>
      <c r="C689" s="1"/>
      <c r="D689" s="1"/>
      <c r="E689" s="1"/>
      <c r="F689" s="1"/>
      <c r="G689" s="1"/>
      <c r="H689" s="1"/>
      <c r="I689" s="1"/>
      <c r="J689" s="1"/>
      <c r="K689" s="1"/>
      <c r="L689" s="1"/>
      <c r="M689" s="1"/>
      <c r="N689" s="1"/>
      <c r="O689" s="1"/>
      <c r="P689" s="1"/>
      <c r="Q689" s="1"/>
      <c r="R689" s="1"/>
    </row>
    <row r="690" spans="2:18" ht="15.75" customHeight="1">
      <c r="B690" s="1"/>
      <c r="C690" s="1"/>
      <c r="D690" s="1"/>
      <c r="E690" s="1"/>
      <c r="F690" s="1"/>
      <c r="G690" s="1"/>
      <c r="H690" s="1"/>
      <c r="I690" s="1"/>
      <c r="J690" s="1"/>
      <c r="K690" s="1"/>
      <c r="L690" s="1"/>
      <c r="M690" s="1"/>
      <c r="N690" s="1"/>
      <c r="O690" s="1"/>
      <c r="P690" s="1"/>
      <c r="Q690" s="1"/>
      <c r="R690" s="1"/>
    </row>
    <row r="691" spans="2:18" ht="15.75" customHeight="1">
      <c r="B691" s="1"/>
      <c r="C691" s="1"/>
      <c r="D691" s="1"/>
      <c r="E691" s="1"/>
      <c r="F691" s="1"/>
      <c r="G691" s="1"/>
      <c r="H691" s="1"/>
      <c r="I691" s="1"/>
      <c r="J691" s="1"/>
      <c r="K691" s="1"/>
      <c r="L691" s="1"/>
      <c r="M691" s="1"/>
      <c r="N691" s="1"/>
      <c r="O691" s="1"/>
      <c r="P691" s="1"/>
      <c r="Q691" s="1"/>
      <c r="R691" s="1"/>
    </row>
    <row r="692" spans="2:18" ht="15.75" customHeight="1">
      <c r="B692" s="1"/>
      <c r="C692" s="1"/>
      <c r="D692" s="1"/>
      <c r="E692" s="1"/>
      <c r="F692" s="1"/>
      <c r="G692" s="1"/>
      <c r="H692" s="1"/>
      <c r="I692" s="1"/>
      <c r="J692" s="1"/>
      <c r="K692" s="1"/>
      <c r="L692" s="1"/>
      <c r="M692" s="1"/>
      <c r="N692" s="1"/>
      <c r="O692" s="1"/>
      <c r="P692" s="1"/>
      <c r="Q692" s="1"/>
      <c r="R692" s="1"/>
    </row>
    <row r="693" spans="2:18" ht="15.75" customHeight="1">
      <c r="B693" s="1"/>
      <c r="C693" s="1"/>
      <c r="D693" s="1"/>
      <c r="E693" s="1"/>
      <c r="F693" s="1"/>
      <c r="G693" s="1"/>
      <c r="H693" s="1"/>
      <c r="I693" s="1"/>
      <c r="J693" s="1"/>
      <c r="K693" s="1"/>
      <c r="L693" s="1"/>
      <c r="M693" s="1"/>
      <c r="N693" s="1"/>
      <c r="O693" s="1"/>
      <c r="P693" s="1"/>
      <c r="Q693" s="1"/>
      <c r="R693" s="1"/>
    </row>
    <row r="694" spans="2:18" ht="15.75" customHeight="1">
      <c r="B694" s="1"/>
      <c r="C694" s="1"/>
      <c r="D694" s="1"/>
      <c r="E694" s="1"/>
      <c r="F694" s="1"/>
      <c r="G694" s="1"/>
      <c r="H694" s="1"/>
      <c r="I694" s="1"/>
      <c r="J694" s="1"/>
      <c r="K694" s="1"/>
      <c r="L694" s="1"/>
      <c r="M694" s="1"/>
      <c r="N694" s="1"/>
      <c r="O694" s="1"/>
      <c r="P694" s="1"/>
      <c r="Q694" s="1"/>
      <c r="R694" s="1"/>
    </row>
    <row r="695" spans="2:18" ht="15.75" customHeight="1">
      <c r="B695" s="1"/>
      <c r="C695" s="1"/>
      <c r="D695" s="1"/>
      <c r="E695" s="1"/>
      <c r="F695" s="1"/>
      <c r="G695" s="1"/>
      <c r="H695" s="1"/>
      <c r="I695" s="1"/>
      <c r="J695" s="1"/>
      <c r="K695" s="1"/>
      <c r="L695" s="1"/>
      <c r="M695" s="1"/>
      <c r="N695" s="1"/>
      <c r="O695" s="1"/>
      <c r="P695" s="1"/>
      <c r="Q695" s="1"/>
      <c r="R695" s="1"/>
    </row>
    <row r="696" spans="2:18" ht="15.75" customHeight="1">
      <c r="B696" s="1"/>
      <c r="C696" s="1"/>
      <c r="D696" s="1"/>
      <c r="E696" s="1"/>
      <c r="F696" s="1"/>
      <c r="G696" s="1"/>
      <c r="H696" s="1"/>
      <c r="I696" s="1"/>
      <c r="J696" s="1"/>
      <c r="K696" s="1"/>
      <c r="L696" s="1"/>
      <c r="M696" s="1"/>
      <c r="N696" s="1"/>
      <c r="O696" s="1"/>
      <c r="P696" s="1"/>
      <c r="Q696" s="1"/>
      <c r="R696" s="1"/>
    </row>
    <row r="697" spans="2:18" ht="15.75" customHeight="1">
      <c r="B697" s="1"/>
      <c r="C697" s="1"/>
      <c r="D697" s="1"/>
      <c r="E697" s="1"/>
      <c r="F697" s="1"/>
      <c r="G697" s="1"/>
      <c r="H697" s="1"/>
      <c r="I697" s="1"/>
      <c r="J697" s="1"/>
      <c r="K697" s="1"/>
      <c r="L697" s="1"/>
      <c r="M697" s="1"/>
      <c r="N697" s="1"/>
      <c r="O697" s="1"/>
      <c r="P697" s="1"/>
      <c r="Q697" s="1"/>
      <c r="R697" s="1"/>
    </row>
    <row r="698" spans="2:18" ht="15.75" customHeight="1">
      <c r="B698" s="1"/>
      <c r="C698" s="1"/>
      <c r="D698" s="1"/>
      <c r="E698" s="1"/>
      <c r="F698" s="1"/>
      <c r="G698" s="1"/>
      <c r="H698" s="1"/>
      <c r="I698" s="1"/>
      <c r="J698" s="1"/>
      <c r="K698" s="1"/>
      <c r="L698" s="1"/>
      <c r="M698" s="1"/>
      <c r="N698" s="1"/>
      <c r="O698" s="1"/>
      <c r="P698" s="1"/>
      <c r="Q698" s="1"/>
      <c r="R698" s="1"/>
    </row>
    <row r="699" spans="2:18" ht="15.75" customHeight="1">
      <c r="B699" s="1"/>
      <c r="C699" s="1"/>
      <c r="D699" s="1"/>
      <c r="E699" s="1"/>
      <c r="F699" s="1"/>
      <c r="G699" s="1"/>
      <c r="H699" s="1"/>
      <c r="I699" s="1"/>
      <c r="J699" s="1"/>
      <c r="K699" s="1"/>
      <c r="L699" s="1"/>
      <c r="M699" s="1"/>
      <c r="N699" s="1"/>
      <c r="O699" s="1"/>
      <c r="P699" s="1"/>
      <c r="Q699" s="1"/>
      <c r="R699" s="1"/>
    </row>
    <row r="700" spans="2:18" ht="15.75" customHeight="1">
      <c r="B700" s="1"/>
      <c r="C700" s="1"/>
      <c r="D700" s="1"/>
      <c r="E700" s="1"/>
      <c r="F700" s="1"/>
      <c r="G700" s="1"/>
      <c r="H700" s="1"/>
      <c r="I700" s="1"/>
      <c r="J700" s="1"/>
      <c r="K700" s="1"/>
      <c r="L700" s="1"/>
      <c r="M700" s="1"/>
      <c r="N700" s="1"/>
      <c r="O700" s="1"/>
      <c r="P700" s="1"/>
      <c r="Q700" s="1"/>
      <c r="R700" s="1"/>
    </row>
    <row r="701" spans="2:18" ht="15.75" customHeight="1">
      <c r="B701" s="1"/>
      <c r="C701" s="1"/>
      <c r="D701" s="1"/>
      <c r="E701" s="1"/>
      <c r="F701" s="1"/>
      <c r="G701" s="1"/>
      <c r="H701" s="1"/>
      <c r="I701" s="1"/>
      <c r="J701" s="1"/>
      <c r="K701" s="1"/>
      <c r="L701" s="1"/>
      <c r="M701" s="1"/>
      <c r="N701" s="1"/>
      <c r="O701" s="1"/>
      <c r="P701" s="1"/>
      <c r="Q701" s="1"/>
      <c r="R701" s="1"/>
    </row>
    <row r="702" spans="2:18" ht="15.75" customHeight="1">
      <c r="B702" s="1"/>
      <c r="C702" s="1"/>
      <c r="D702" s="1"/>
      <c r="E702" s="1"/>
      <c r="F702" s="1"/>
      <c r="G702" s="1"/>
      <c r="H702" s="1"/>
      <c r="I702" s="1"/>
      <c r="J702" s="1"/>
      <c r="K702" s="1"/>
      <c r="L702" s="1"/>
      <c r="M702" s="1"/>
      <c r="N702" s="1"/>
      <c r="O702" s="1"/>
      <c r="P702" s="1"/>
      <c r="Q702" s="1"/>
      <c r="R702" s="1"/>
    </row>
    <row r="703" spans="2:18" ht="15.75" customHeight="1">
      <c r="B703" s="1"/>
      <c r="C703" s="1"/>
      <c r="D703" s="1"/>
      <c r="E703" s="1"/>
      <c r="F703" s="1"/>
      <c r="G703" s="1"/>
      <c r="H703" s="1"/>
      <c r="I703" s="1"/>
      <c r="J703" s="1"/>
      <c r="K703" s="1"/>
      <c r="L703" s="1"/>
      <c r="M703" s="1"/>
      <c r="N703" s="1"/>
      <c r="O703" s="1"/>
      <c r="P703" s="1"/>
      <c r="Q703" s="1"/>
      <c r="R703" s="1"/>
    </row>
    <row r="704" spans="2:18" ht="15.75" customHeight="1">
      <c r="B704" s="1"/>
      <c r="C704" s="1"/>
      <c r="D704" s="1"/>
      <c r="E704" s="1"/>
      <c r="F704" s="1"/>
      <c r="G704" s="1"/>
      <c r="H704" s="1"/>
      <c r="I704" s="1"/>
      <c r="J704" s="1"/>
      <c r="K704" s="1"/>
      <c r="L704" s="1"/>
      <c r="M704" s="1"/>
      <c r="N704" s="1"/>
      <c r="O704" s="1"/>
      <c r="P704" s="1"/>
      <c r="Q704" s="1"/>
      <c r="R704" s="1"/>
    </row>
    <row r="705" spans="2:18" ht="15.75" customHeight="1">
      <c r="B705" s="1"/>
      <c r="C705" s="1"/>
      <c r="D705" s="1"/>
      <c r="E705" s="1"/>
      <c r="F705" s="1"/>
      <c r="G705" s="1"/>
      <c r="H705" s="1"/>
      <c r="I705" s="1"/>
      <c r="J705" s="1"/>
      <c r="K705" s="1"/>
      <c r="L705" s="1"/>
      <c r="M705" s="1"/>
      <c r="N705" s="1"/>
      <c r="O705" s="1"/>
      <c r="P705" s="1"/>
      <c r="Q705" s="1"/>
      <c r="R705" s="1"/>
    </row>
    <row r="706" spans="2:18" ht="15.75" customHeight="1">
      <c r="B706" s="1"/>
      <c r="C706" s="1"/>
      <c r="D706" s="1"/>
      <c r="E706" s="1"/>
      <c r="F706" s="1"/>
      <c r="G706" s="1"/>
      <c r="H706" s="1"/>
      <c r="I706" s="1"/>
      <c r="J706" s="1"/>
      <c r="K706" s="1"/>
      <c r="L706" s="1"/>
      <c r="M706" s="1"/>
      <c r="N706" s="1"/>
      <c r="O706" s="1"/>
      <c r="P706" s="1"/>
      <c r="Q706" s="1"/>
      <c r="R706" s="1"/>
    </row>
    <row r="707" spans="2:18" ht="15.75" customHeight="1">
      <c r="B707" s="1"/>
      <c r="C707" s="1"/>
      <c r="D707" s="1"/>
      <c r="E707" s="1"/>
      <c r="F707" s="1"/>
      <c r="G707" s="1"/>
      <c r="H707" s="1"/>
      <c r="I707" s="1"/>
      <c r="J707" s="1"/>
      <c r="K707" s="1"/>
      <c r="L707" s="1"/>
      <c r="M707" s="1"/>
      <c r="N707" s="1"/>
      <c r="O707" s="1"/>
      <c r="P707" s="1"/>
      <c r="Q707" s="1"/>
      <c r="R707" s="1"/>
    </row>
    <row r="708" spans="2:18" ht="15.75" customHeight="1">
      <c r="B708" s="1"/>
      <c r="C708" s="1"/>
      <c r="D708" s="1"/>
      <c r="E708" s="1"/>
      <c r="F708" s="1"/>
      <c r="G708" s="1"/>
      <c r="H708" s="1"/>
      <c r="I708" s="1"/>
      <c r="J708" s="1"/>
      <c r="K708" s="1"/>
      <c r="L708" s="1"/>
      <c r="M708" s="1"/>
      <c r="N708" s="1"/>
      <c r="O708" s="1"/>
      <c r="P708" s="1"/>
      <c r="Q708" s="1"/>
      <c r="R708" s="1"/>
    </row>
    <row r="709" spans="2:18" ht="15.75" customHeight="1">
      <c r="B709" s="1"/>
      <c r="C709" s="1"/>
      <c r="D709" s="1"/>
      <c r="E709" s="1"/>
      <c r="F709" s="1"/>
      <c r="G709" s="1"/>
      <c r="H709" s="1"/>
      <c r="I709" s="1"/>
      <c r="J709" s="1"/>
      <c r="K709" s="1"/>
      <c r="L709" s="1"/>
      <c r="M709" s="1"/>
      <c r="N709" s="1"/>
      <c r="O709" s="1"/>
      <c r="P709" s="1"/>
      <c r="Q709" s="1"/>
      <c r="R709" s="1"/>
    </row>
    <row r="710" spans="2:18" ht="15.75" customHeight="1">
      <c r="B710" s="1"/>
      <c r="C710" s="1"/>
      <c r="D710" s="1"/>
      <c r="E710" s="1"/>
      <c r="F710" s="1"/>
      <c r="G710" s="1"/>
      <c r="H710" s="1"/>
      <c r="I710" s="1"/>
      <c r="J710" s="1"/>
      <c r="K710" s="1"/>
      <c r="L710" s="1"/>
      <c r="M710" s="1"/>
      <c r="N710" s="1"/>
      <c r="O710" s="1"/>
      <c r="P710" s="1"/>
      <c r="Q710" s="1"/>
      <c r="R710" s="1"/>
    </row>
    <row r="711" spans="2:18" ht="15.75" customHeight="1">
      <c r="B711" s="1"/>
      <c r="C711" s="1"/>
      <c r="D711" s="1"/>
      <c r="E711" s="1"/>
      <c r="F711" s="1"/>
      <c r="G711" s="1"/>
      <c r="H711" s="1"/>
      <c r="I711" s="1"/>
      <c r="J711" s="1"/>
      <c r="K711" s="1"/>
      <c r="L711" s="1"/>
      <c r="M711" s="1"/>
      <c r="N711" s="1"/>
      <c r="O711" s="1"/>
      <c r="P711" s="1"/>
      <c r="Q711" s="1"/>
      <c r="R711" s="1"/>
    </row>
    <row r="712" spans="2:18" ht="15.75" customHeight="1">
      <c r="B712" s="1"/>
      <c r="C712" s="1"/>
      <c r="D712" s="1"/>
      <c r="E712" s="1"/>
      <c r="F712" s="1"/>
      <c r="G712" s="1"/>
      <c r="H712" s="1"/>
      <c r="I712" s="1"/>
      <c r="J712" s="1"/>
      <c r="K712" s="1"/>
      <c r="L712" s="1"/>
      <c r="M712" s="1"/>
      <c r="N712" s="1"/>
      <c r="O712" s="1"/>
      <c r="P712" s="1"/>
      <c r="Q712" s="1"/>
      <c r="R712" s="1"/>
    </row>
    <row r="713" spans="2:18" ht="15.75" customHeight="1">
      <c r="B713" s="1"/>
      <c r="C713" s="1"/>
      <c r="D713" s="1"/>
      <c r="E713" s="1"/>
      <c r="F713" s="1"/>
      <c r="G713" s="1"/>
      <c r="H713" s="1"/>
      <c r="I713" s="1"/>
      <c r="J713" s="1"/>
      <c r="K713" s="1"/>
      <c r="L713" s="1"/>
      <c r="M713" s="1"/>
      <c r="N713" s="1"/>
      <c r="O713" s="1"/>
      <c r="P713" s="1"/>
      <c r="Q713" s="1"/>
      <c r="R713" s="1"/>
    </row>
    <row r="714" spans="2:18" ht="15.75" customHeight="1">
      <c r="B714" s="1"/>
      <c r="C714" s="1"/>
      <c r="D714" s="1"/>
      <c r="E714" s="1"/>
      <c r="F714" s="1"/>
      <c r="G714" s="1"/>
      <c r="H714" s="1"/>
      <c r="I714" s="1"/>
      <c r="J714" s="1"/>
      <c r="K714" s="1"/>
      <c r="L714" s="1"/>
      <c r="M714" s="1"/>
      <c r="N714" s="1"/>
      <c r="O714" s="1"/>
      <c r="P714" s="1"/>
      <c r="Q714" s="1"/>
      <c r="R714" s="1"/>
    </row>
    <row r="715" spans="2:18" ht="15.75" customHeight="1">
      <c r="B715" s="1"/>
      <c r="C715" s="1"/>
      <c r="D715" s="1"/>
      <c r="E715" s="1"/>
      <c r="F715" s="1"/>
      <c r="G715" s="1"/>
      <c r="H715" s="1"/>
      <c r="I715" s="1"/>
      <c r="J715" s="1"/>
      <c r="K715" s="1"/>
      <c r="L715" s="1"/>
      <c r="M715" s="1"/>
      <c r="N715" s="1"/>
      <c r="O715" s="1"/>
      <c r="P715" s="1"/>
      <c r="Q715" s="1"/>
      <c r="R715" s="1"/>
    </row>
    <row r="716" spans="2:18" ht="15.75" customHeight="1">
      <c r="B716" s="1"/>
      <c r="C716" s="1"/>
      <c r="D716" s="1"/>
      <c r="E716" s="1"/>
      <c r="F716" s="1"/>
      <c r="G716" s="1"/>
      <c r="H716" s="1"/>
      <c r="I716" s="1"/>
      <c r="J716" s="1"/>
      <c r="K716" s="1"/>
      <c r="L716" s="1"/>
      <c r="M716" s="1"/>
      <c r="N716" s="1"/>
      <c r="O716" s="1"/>
      <c r="P716" s="1"/>
      <c r="Q716" s="1"/>
      <c r="R716" s="1"/>
    </row>
    <row r="717" spans="2:18" ht="15.75" customHeight="1">
      <c r="B717" s="1"/>
      <c r="C717" s="1"/>
      <c r="D717" s="1"/>
      <c r="E717" s="1"/>
      <c r="F717" s="1"/>
      <c r="G717" s="1"/>
      <c r="H717" s="1"/>
      <c r="I717" s="1"/>
      <c r="J717" s="1"/>
      <c r="K717" s="1"/>
      <c r="L717" s="1"/>
      <c r="M717" s="1"/>
      <c r="N717" s="1"/>
      <c r="O717" s="1"/>
      <c r="P717" s="1"/>
      <c r="Q717" s="1"/>
      <c r="R717" s="1"/>
    </row>
    <row r="718" spans="2:18" ht="15.75" customHeight="1">
      <c r="B718" s="1"/>
      <c r="C718" s="1"/>
      <c r="D718" s="1"/>
      <c r="E718" s="1"/>
      <c r="F718" s="1"/>
      <c r="G718" s="1"/>
      <c r="H718" s="1"/>
      <c r="I718" s="1"/>
      <c r="J718" s="1"/>
      <c r="K718" s="1"/>
      <c r="L718" s="1"/>
      <c r="M718" s="1"/>
      <c r="N718" s="1"/>
      <c r="O718" s="1"/>
      <c r="P718" s="1"/>
      <c r="Q718" s="1"/>
      <c r="R718" s="1"/>
    </row>
    <row r="719" spans="2:18" ht="15.75" customHeight="1">
      <c r="B719" s="1"/>
      <c r="C719" s="1"/>
      <c r="D719" s="1"/>
      <c r="E719" s="1"/>
      <c r="F719" s="1"/>
      <c r="G719" s="1"/>
      <c r="H719" s="1"/>
      <c r="I719" s="1"/>
      <c r="J719" s="1"/>
      <c r="K719" s="1"/>
      <c r="L719" s="1"/>
      <c r="M719" s="1"/>
      <c r="N719" s="1"/>
      <c r="O719" s="1"/>
      <c r="P719" s="1"/>
      <c r="Q719" s="1"/>
      <c r="R719" s="1"/>
    </row>
    <row r="720" spans="2:18" ht="15.75" customHeight="1">
      <c r="B720" s="1"/>
      <c r="C720" s="1"/>
      <c r="D720" s="1"/>
      <c r="E720" s="1"/>
      <c r="F720" s="1"/>
      <c r="G720" s="1"/>
      <c r="H720" s="1"/>
      <c r="I720" s="1"/>
      <c r="J720" s="1"/>
      <c r="K720" s="1"/>
      <c r="L720" s="1"/>
      <c r="M720" s="1"/>
      <c r="N720" s="1"/>
      <c r="O720" s="1"/>
      <c r="P720" s="1"/>
      <c r="Q720" s="1"/>
      <c r="R720" s="1"/>
    </row>
    <row r="721" spans="2:18" ht="15.75" customHeight="1">
      <c r="B721" s="1"/>
      <c r="C721" s="1"/>
      <c r="D721" s="1"/>
      <c r="E721" s="1"/>
      <c r="F721" s="1"/>
      <c r="G721" s="1"/>
      <c r="H721" s="1"/>
      <c r="I721" s="1"/>
      <c r="J721" s="1"/>
      <c r="K721" s="1"/>
      <c r="L721" s="1"/>
      <c r="M721" s="1"/>
      <c r="N721" s="1"/>
      <c r="O721" s="1"/>
      <c r="P721" s="1"/>
      <c r="Q721" s="1"/>
      <c r="R721" s="1"/>
    </row>
    <row r="722" spans="2:18" ht="15.75" customHeight="1">
      <c r="B722" s="1"/>
      <c r="C722" s="1"/>
      <c r="D722" s="1"/>
      <c r="E722" s="1"/>
      <c r="F722" s="1"/>
      <c r="G722" s="1"/>
      <c r="H722" s="1"/>
      <c r="I722" s="1"/>
      <c r="J722" s="1"/>
      <c r="K722" s="1"/>
      <c r="L722" s="1"/>
      <c r="M722" s="1"/>
      <c r="N722" s="1"/>
      <c r="O722" s="1"/>
      <c r="P722" s="1"/>
      <c r="Q722" s="1"/>
      <c r="R722" s="1"/>
    </row>
    <row r="723" spans="2:18" ht="15.75" customHeight="1">
      <c r="B723" s="1"/>
      <c r="C723" s="1"/>
      <c r="D723" s="1"/>
      <c r="E723" s="1"/>
      <c r="F723" s="1"/>
      <c r="G723" s="1"/>
      <c r="H723" s="1"/>
      <c r="I723" s="1"/>
      <c r="J723" s="1"/>
      <c r="K723" s="1"/>
      <c r="L723" s="1"/>
      <c r="M723" s="1"/>
      <c r="N723" s="1"/>
      <c r="O723" s="1"/>
      <c r="P723" s="1"/>
      <c r="Q723" s="1"/>
      <c r="R723" s="1"/>
    </row>
    <row r="724" spans="2:18" ht="15.75" customHeight="1">
      <c r="B724" s="1"/>
      <c r="C724" s="1"/>
      <c r="D724" s="1"/>
      <c r="E724" s="1"/>
      <c r="F724" s="1"/>
      <c r="G724" s="1"/>
      <c r="H724" s="1"/>
      <c r="I724" s="1"/>
      <c r="J724" s="1"/>
      <c r="K724" s="1"/>
      <c r="L724" s="1"/>
      <c r="M724" s="1"/>
      <c r="N724" s="1"/>
      <c r="O724" s="1"/>
      <c r="P724" s="1"/>
      <c r="Q724" s="1"/>
      <c r="R724" s="1"/>
    </row>
    <row r="725" spans="2:18" ht="15.75" customHeight="1">
      <c r="B725" s="1"/>
      <c r="C725" s="1"/>
      <c r="D725" s="1"/>
      <c r="E725" s="1"/>
      <c r="F725" s="1"/>
      <c r="G725" s="1"/>
      <c r="H725" s="1"/>
      <c r="I725" s="1"/>
      <c r="J725" s="1"/>
      <c r="K725" s="1"/>
      <c r="L725" s="1"/>
      <c r="M725" s="1"/>
      <c r="N725" s="1"/>
      <c r="O725" s="1"/>
      <c r="P725" s="1"/>
      <c r="Q725" s="1"/>
      <c r="R725" s="1"/>
    </row>
    <row r="726" spans="2:18" ht="15.75" customHeight="1">
      <c r="B726" s="1"/>
      <c r="C726" s="1"/>
      <c r="D726" s="1"/>
      <c r="E726" s="1"/>
      <c r="F726" s="1"/>
      <c r="G726" s="1"/>
      <c r="H726" s="1"/>
      <c r="I726" s="1"/>
      <c r="J726" s="1"/>
      <c r="K726" s="1"/>
      <c r="L726" s="1"/>
      <c r="M726" s="1"/>
      <c r="N726" s="1"/>
      <c r="O726" s="1"/>
      <c r="P726" s="1"/>
      <c r="Q726" s="1"/>
      <c r="R726" s="1"/>
    </row>
    <row r="727" spans="2:18" ht="15.75" customHeight="1">
      <c r="B727" s="1"/>
      <c r="C727" s="1"/>
      <c r="D727" s="1"/>
      <c r="E727" s="1"/>
      <c r="F727" s="1"/>
      <c r="G727" s="1"/>
      <c r="H727" s="1"/>
      <c r="I727" s="1"/>
      <c r="J727" s="1"/>
      <c r="K727" s="1"/>
      <c r="L727" s="1"/>
      <c r="M727" s="1"/>
      <c r="N727" s="1"/>
      <c r="O727" s="1"/>
      <c r="P727" s="1"/>
      <c r="Q727" s="1"/>
      <c r="R727" s="1"/>
    </row>
    <row r="728" spans="2:18" ht="15.75" customHeight="1">
      <c r="B728" s="1"/>
      <c r="C728" s="1"/>
      <c r="D728" s="1"/>
      <c r="E728" s="1"/>
      <c r="F728" s="1"/>
      <c r="G728" s="1"/>
      <c r="H728" s="1"/>
      <c r="I728" s="1"/>
      <c r="J728" s="1"/>
      <c r="K728" s="1"/>
      <c r="L728" s="1"/>
      <c r="M728" s="1"/>
      <c r="N728" s="1"/>
      <c r="O728" s="1"/>
      <c r="P728" s="1"/>
      <c r="Q728" s="1"/>
      <c r="R728" s="1"/>
    </row>
    <row r="729" spans="2:18" ht="15.75" customHeight="1">
      <c r="B729" s="1"/>
      <c r="C729" s="1"/>
      <c r="D729" s="1"/>
      <c r="E729" s="1"/>
      <c r="F729" s="1"/>
      <c r="G729" s="1"/>
      <c r="H729" s="1"/>
      <c r="I729" s="1"/>
      <c r="J729" s="1"/>
      <c r="K729" s="1"/>
      <c r="L729" s="1"/>
      <c r="M729" s="1"/>
      <c r="N729" s="1"/>
      <c r="O729" s="1"/>
      <c r="P729" s="1"/>
      <c r="Q729" s="1"/>
      <c r="R729" s="1"/>
    </row>
    <row r="730" spans="2:18" ht="15.75" customHeight="1">
      <c r="B730" s="1"/>
      <c r="C730" s="1"/>
      <c r="D730" s="1"/>
      <c r="E730" s="1"/>
      <c r="F730" s="1"/>
      <c r="G730" s="1"/>
      <c r="H730" s="1"/>
      <c r="I730" s="1"/>
      <c r="J730" s="1"/>
      <c r="K730" s="1"/>
      <c r="L730" s="1"/>
      <c r="M730" s="1"/>
      <c r="N730" s="1"/>
      <c r="O730" s="1"/>
      <c r="P730" s="1"/>
      <c r="Q730" s="1"/>
      <c r="R730" s="1"/>
    </row>
    <row r="731" spans="2:18" ht="15.75" customHeight="1">
      <c r="B731" s="1"/>
      <c r="C731" s="1"/>
      <c r="D731" s="1"/>
      <c r="E731" s="1"/>
      <c r="F731" s="1"/>
      <c r="G731" s="1"/>
      <c r="H731" s="1"/>
      <c r="I731" s="1"/>
      <c r="J731" s="1"/>
      <c r="K731" s="1"/>
      <c r="L731" s="1"/>
      <c r="M731" s="1"/>
      <c r="N731" s="1"/>
      <c r="O731" s="1"/>
      <c r="P731" s="1"/>
      <c r="Q731" s="1"/>
      <c r="R731" s="1"/>
    </row>
    <row r="732" spans="2:18" ht="15.75" customHeight="1">
      <c r="B732" s="1"/>
      <c r="C732" s="1"/>
      <c r="D732" s="1"/>
      <c r="E732" s="1"/>
      <c r="F732" s="1"/>
      <c r="G732" s="1"/>
      <c r="H732" s="1"/>
      <c r="I732" s="1"/>
      <c r="J732" s="1"/>
      <c r="K732" s="1"/>
      <c r="L732" s="1"/>
      <c r="M732" s="1"/>
      <c r="N732" s="1"/>
      <c r="O732" s="1"/>
      <c r="P732" s="1"/>
      <c r="Q732" s="1"/>
      <c r="R732" s="1"/>
    </row>
    <row r="733" spans="2:18" ht="15.75" customHeight="1">
      <c r="B733" s="1"/>
      <c r="C733" s="1"/>
      <c r="D733" s="1"/>
      <c r="E733" s="1"/>
      <c r="F733" s="1"/>
      <c r="G733" s="1"/>
      <c r="H733" s="1"/>
      <c r="I733" s="1"/>
      <c r="J733" s="1"/>
      <c r="K733" s="1"/>
      <c r="L733" s="1"/>
      <c r="M733" s="1"/>
      <c r="N733" s="1"/>
      <c r="O733" s="1"/>
      <c r="P733" s="1"/>
      <c r="Q733" s="1"/>
      <c r="R733" s="1"/>
    </row>
    <row r="734" spans="2:18" ht="15.75" customHeight="1">
      <c r="B734" s="1"/>
      <c r="C734" s="1"/>
      <c r="D734" s="1"/>
      <c r="E734" s="1"/>
      <c r="F734" s="1"/>
      <c r="G734" s="1"/>
      <c r="H734" s="1"/>
      <c r="I734" s="1"/>
      <c r="J734" s="1"/>
      <c r="K734" s="1"/>
      <c r="L734" s="1"/>
      <c r="M734" s="1"/>
      <c r="N734" s="1"/>
      <c r="O734" s="1"/>
      <c r="P734" s="1"/>
      <c r="Q734" s="1"/>
      <c r="R734" s="1"/>
    </row>
    <row r="735" spans="2:18" ht="15.75" customHeight="1">
      <c r="B735" s="1"/>
      <c r="C735" s="1"/>
      <c r="D735" s="1"/>
      <c r="E735" s="1"/>
      <c r="F735" s="1"/>
      <c r="G735" s="1"/>
      <c r="H735" s="1"/>
      <c r="I735" s="1"/>
      <c r="J735" s="1"/>
      <c r="K735" s="1"/>
      <c r="L735" s="1"/>
      <c r="M735" s="1"/>
      <c r="N735" s="1"/>
      <c r="O735" s="1"/>
      <c r="P735" s="1"/>
      <c r="Q735" s="1"/>
      <c r="R735" s="1"/>
    </row>
    <row r="736" spans="2:18" ht="15.75" customHeight="1">
      <c r="B736" s="1"/>
      <c r="C736" s="1"/>
      <c r="D736" s="1"/>
      <c r="E736" s="1"/>
      <c r="F736" s="1"/>
      <c r="G736" s="1"/>
      <c r="H736" s="1"/>
      <c r="I736" s="1"/>
      <c r="J736" s="1"/>
      <c r="K736" s="1"/>
      <c r="L736" s="1"/>
      <c r="M736" s="1"/>
      <c r="N736" s="1"/>
      <c r="O736" s="1"/>
      <c r="P736" s="1"/>
      <c r="Q736" s="1"/>
      <c r="R736" s="1"/>
    </row>
    <row r="737" spans="2:18" ht="15.75" customHeight="1">
      <c r="B737" s="1"/>
      <c r="C737" s="1"/>
      <c r="D737" s="1"/>
      <c r="E737" s="1"/>
      <c r="F737" s="1"/>
      <c r="G737" s="1"/>
      <c r="H737" s="1"/>
      <c r="I737" s="1"/>
      <c r="J737" s="1"/>
      <c r="K737" s="1"/>
      <c r="L737" s="1"/>
      <c r="M737" s="1"/>
      <c r="N737" s="1"/>
      <c r="O737" s="1"/>
      <c r="P737" s="1"/>
      <c r="Q737" s="1"/>
      <c r="R737" s="1"/>
    </row>
    <row r="738" spans="2:18" ht="15.75" customHeight="1">
      <c r="B738" s="1"/>
      <c r="C738" s="1"/>
      <c r="D738" s="1"/>
      <c r="E738" s="1"/>
      <c r="F738" s="1"/>
      <c r="G738" s="1"/>
      <c r="H738" s="1"/>
      <c r="I738" s="1"/>
      <c r="J738" s="1"/>
      <c r="K738" s="1"/>
      <c r="L738" s="1"/>
      <c r="M738" s="1"/>
      <c r="N738" s="1"/>
      <c r="O738" s="1"/>
      <c r="P738" s="1"/>
      <c r="Q738" s="1"/>
      <c r="R738" s="1"/>
    </row>
    <row r="739" spans="2:18" ht="15.75" customHeight="1">
      <c r="B739" s="1"/>
      <c r="C739" s="1"/>
      <c r="D739" s="1"/>
      <c r="E739" s="1"/>
      <c r="F739" s="1"/>
      <c r="G739" s="1"/>
      <c r="H739" s="1"/>
      <c r="I739" s="1"/>
      <c r="J739" s="1"/>
      <c r="K739" s="1"/>
      <c r="L739" s="1"/>
      <c r="M739" s="1"/>
      <c r="N739" s="1"/>
      <c r="O739" s="1"/>
      <c r="P739" s="1"/>
      <c r="Q739" s="1"/>
      <c r="R739" s="1"/>
    </row>
    <row r="740" spans="2:18" ht="15.75" customHeight="1">
      <c r="B740" s="1"/>
      <c r="C740" s="1"/>
      <c r="D740" s="1"/>
      <c r="E740" s="1"/>
      <c r="F740" s="1"/>
      <c r="G740" s="1"/>
      <c r="H740" s="1"/>
      <c r="I740" s="1"/>
      <c r="J740" s="1"/>
      <c r="K740" s="1"/>
      <c r="L740" s="1"/>
      <c r="M740" s="1"/>
      <c r="N740" s="1"/>
      <c r="O740" s="1"/>
      <c r="P740" s="1"/>
      <c r="Q740" s="1"/>
      <c r="R740" s="1"/>
    </row>
    <row r="741" spans="2:18" ht="15.75" customHeight="1">
      <c r="B741" s="1"/>
      <c r="C741" s="1"/>
      <c r="D741" s="1"/>
      <c r="E741" s="1"/>
      <c r="F741" s="1"/>
      <c r="G741" s="1"/>
      <c r="H741" s="1"/>
      <c r="I741" s="1"/>
      <c r="J741" s="1"/>
      <c r="K741" s="1"/>
      <c r="L741" s="1"/>
      <c r="M741" s="1"/>
      <c r="N741" s="1"/>
      <c r="O741" s="1"/>
      <c r="P741" s="1"/>
      <c r="Q741" s="1"/>
      <c r="R741" s="1"/>
    </row>
    <row r="742" spans="2:18" ht="15.75" customHeight="1">
      <c r="B742" s="1"/>
      <c r="C742" s="1"/>
      <c r="D742" s="1"/>
      <c r="E742" s="1"/>
      <c r="F742" s="1"/>
      <c r="G742" s="1"/>
      <c r="H742" s="1"/>
      <c r="I742" s="1"/>
      <c r="J742" s="1"/>
      <c r="K742" s="1"/>
      <c r="L742" s="1"/>
      <c r="M742" s="1"/>
      <c r="N742" s="1"/>
      <c r="O742" s="1"/>
      <c r="P742" s="1"/>
      <c r="Q742" s="1"/>
      <c r="R742" s="1"/>
    </row>
    <row r="743" spans="2:18" ht="15.75" customHeight="1">
      <c r="B743" s="1"/>
      <c r="C743" s="1"/>
      <c r="D743" s="1"/>
      <c r="E743" s="1"/>
      <c r="F743" s="1"/>
      <c r="G743" s="1"/>
      <c r="H743" s="1"/>
      <c r="I743" s="1"/>
      <c r="J743" s="1"/>
      <c r="K743" s="1"/>
      <c r="L743" s="1"/>
      <c r="M743" s="1"/>
      <c r="N743" s="1"/>
      <c r="O743" s="1"/>
      <c r="P743" s="1"/>
      <c r="Q743" s="1"/>
      <c r="R743" s="1"/>
    </row>
    <row r="744" spans="2:18" ht="15.75" customHeight="1">
      <c r="B744" s="1"/>
      <c r="C744" s="1"/>
      <c r="D744" s="1"/>
      <c r="E744" s="1"/>
      <c r="F744" s="1"/>
      <c r="G744" s="1"/>
      <c r="H744" s="1"/>
      <c r="I744" s="1"/>
      <c r="J744" s="1"/>
      <c r="K744" s="1"/>
      <c r="L744" s="1"/>
      <c r="M744" s="1"/>
      <c r="N744" s="1"/>
      <c r="O744" s="1"/>
      <c r="P744" s="1"/>
      <c r="Q744" s="1"/>
      <c r="R744" s="1"/>
    </row>
    <row r="745" spans="2:18" ht="15.75" customHeight="1">
      <c r="B745" s="1"/>
      <c r="C745" s="1"/>
      <c r="D745" s="1"/>
      <c r="E745" s="1"/>
      <c r="F745" s="1"/>
      <c r="G745" s="1"/>
      <c r="H745" s="1"/>
      <c r="I745" s="1"/>
      <c r="J745" s="1"/>
      <c r="K745" s="1"/>
      <c r="L745" s="1"/>
      <c r="M745" s="1"/>
      <c r="N745" s="1"/>
      <c r="O745" s="1"/>
      <c r="P745" s="1"/>
      <c r="Q745" s="1"/>
      <c r="R745" s="1"/>
    </row>
    <row r="746" spans="2:18" ht="15.75" customHeight="1">
      <c r="B746" s="1"/>
      <c r="C746" s="1"/>
      <c r="D746" s="1"/>
      <c r="E746" s="1"/>
      <c r="F746" s="1"/>
      <c r="G746" s="1"/>
      <c r="H746" s="1"/>
      <c r="I746" s="1"/>
      <c r="J746" s="1"/>
      <c r="K746" s="1"/>
      <c r="L746" s="1"/>
      <c r="M746" s="1"/>
      <c r="N746" s="1"/>
      <c r="O746" s="1"/>
      <c r="P746" s="1"/>
      <c r="Q746" s="1"/>
      <c r="R746" s="1"/>
    </row>
    <row r="747" spans="2:18" ht="15.75" customHeight="1">
      <c r="B747" s="1"/>
      <c r="C747" s="1"/>
      <c r="D747" s="1"/>
      <c r="E747" s="1"/>
      <c r="F747" s="1"/>
      <c r="G747" s="1"/>
      <c r="H747" s="1"/>
      <c r="I747" s="1"/>
      <c r="J747" s="1"/>
      <c r="K747" s="1"/>
      <c r="L747" s="1"/>
      <c r="M747" s="1"/>
      <c r="N747" s="1"/>
      <c r="O747" s="1"/>
      <c r="P747" s="1"/>
      <c r="Q747" s="1"/>
      <c r="R747" s="1"/>
    </row>
    <row r="748" spans="2:18" ht="15.75" customHeight="1">
      <c r="B748" s="1"/>
      <c r="C748" s="1"/>
      <c r="D748" s="1"/>
      <c r="E748" s="1"/>
      <c r="F748" s="1"/>
      <c r="G748" s="1"/>
      <c r="H748" s="1"/>
      <c r="I748" s="1"/>
      <c r="J748" s="1"/>
      <c r="K748" s="1"/>
      <c r="L748" s="1"/>
      <c r="M748" s="1"/>
      <c r="N748" s="1"/>
      <c r="O748" s="1"/>
      <c r="P748" s="1"/>
      <c r="Q748" s="1"/>
      <c r="R748" s="1"/>
    </row>
    <row r="749" spans="2:18" ht="15.75" customHeight="1">
      <c r="B749" s="1"/>
      <c r="C749" s="1"/>
      <c r="D749" s="1"/>
      <c r="E749" s="1"/>
      <c r="F749" s="1"/>
      <c r="G749" s="1"/>
      <c r="H749" s="1"/>
      <c r="I749" s="1"/>
      <c r="J749" s="1"/>
      <c r="K749" s="1"/>
      <c r="L749" s="1"/>
      <c r="M749" s="1"/>
      <c r="N749" s="1"/>
      <c r="O749" s="1"/>
      <c r="P749" s="1"/>
      <c r="Q749" s="1"/>
      <c r="R749" s="1"/>
    </row>
    <row r="750" spans="2:18" ht="15.75" customHeight="1">
      <c r="B750" s="1"/>
      <c r="C750" s="1"/>
      <c r="D750" s="1"/>
      <c r="E750" s="1"/>
      <c r="F750" s="1"/>
      <c r="G750" s="1"/>
      <c r="H750" s="1"/>
      <c r="I750" s="1"/>
      <c r="J750" s="1"/>
      <c r="K750" s="1"/>
      <c r="L750" s="1"/>
      <c r="M750" s="1"/>
      <c r="N750" s="1"/>
      <c r="O750" s="1"/>
      <c r="P750" s="1"/>
      <c r="Q750" s="1"/>
      <c r="R750" s="1"/>
    </row>
    <row r="751" spans="2:18" ht="15.75" customHeight="1">
      <c r="B751" s="1"/>
      <c r="C751" s="1"/>
      <c r="D751" s="1"/>
      <c r="E751" s="1"/>
      <c r="F751" s="1"/>
      <c r="G751" s="1"/>
      <c r="H751" s="1"/>
      <c r="I751" s="1"/>
      <c r="J751" s="1"/>
      <c r="K751" s="1"/>
      <c r="L751" s="1"/>
      <c r="M751" s="1"/>
      <c r="N751" s="1"/>
      <c r="O751" s="1"/>
      <c r="P751" s="1"/>
      <c r="Q751" s="1"/>
      <c r="R751" s="1"/>
    </row>
    <row r="752" spans="2:18" ht="15.75" customHeight="1">
      <c r="B752" s="1"/>
      <c r="C752" s="1"/>
      <c r="D752" s="1"/>
      <c r="E752" s="1"/>
      <c r="F752" s="1"/>
      <c r="G752" s="1"/>
      <c r="H752" s="1"/>
      <c r="I752" s="1"/>
      <c r="J752" s="1"/>
      <c r="K752" s="1"/>
      <c r="L752" s="1"/>
      <c r="M752" s="1"/>
      <c r="N752" s="1"/>
      <c r="O752" s="1"/>
      <c r="P752" s="1"/>
      <c r="Q752" s="1"/>
      <c r="R752" s="1"/>
    </row>
    <row r="753" spans="2:18" ht="15.75" customHeight="1">
      <c r="B753" s="1"/>
      <c r="C753" s="1"/>
      <c r="D753" s="1"/>
      <c r="E753" s="1"/>
      <c r="F753" s="1"/>
      <c r="G753" s="1"/>
      <c r="H753" s="1"/>
      <c r="I753" s="1"/>
      <c r="J753" s="1"/>
      <c r="K753" s="1"/>
      <c r="L753" s="1"/>
      <c r="M753" s="1"/>
      <c r="N753" s="1"/>
      <c r="O753" s="1"/>
      <c r="P753" s="1"/>
      <c r="Q753" s="1"/>
      <c r="R753" s="1"/>
    </row>
    <row r="754" spans="2:18" ht="15.75" customHeight="1">
      <c r="B754" s="1"/>
      <c r="C754" s="1"/>
      <c r="D754" s="1"/>
      <c r="E754" s="1"/>
      <c r="F754" s="1"/>
      <c r="G754" s="1"/>
      <c r="H754" s="1"/>
      <c r="I754" s="1"/>
      <c r="J754" s="1"/>
      <c r="K754" s="1"/>
      <c r="L754" s="1"/>
      <c r="M754" s="1"/>
      <c r="N754" s="1"/>
      <c r="O754" s="1"/>
      <c r="P754" s="1"/>
      <c r="Q754" s="1"/>
      <c r="R754" s="1"/>
    </row>
    <row r="755" spans="2:18" ht="15.75" customHeight="1">
      <c r="B755" s="1"/>
      <c r="C755" s="1"/>
      <c r="D755" s="1"/>
      <c r="E755" s="1"/>
      <c r="F755" s="1"/>
      <c r="G755" s="1"/>
      <c r="H755" s="1"/>
      <c r="I755" s="1"/>
      <c r="J755" s="1"/>
      <c r="K755" s="1"/>
      <c r="L755" s="1"/>
      <c r="M755" s="1"/>
      <c r="N755" s="1"/>
      <c r="O755" s="1"/>
      <c r="P755" s="1"/>
      <c r="Q755" s="1"/>
      <c r="R755" s="1"/>
    </row>
    <row r="756" spans="2:18" ht="15.75" customHeight="1">
      <c r="B756" s="1"/>
      <c r="C756" s="1"/>
      <c r="D756" s="1"/>
      <c r="E756" s="1"/>
      <c r="F756" s="1"/>
      <c r="G756" s="1"/>
      <c r="H756" s="1"/>
      <c r="I756" s="1"/>
      <c r="J756" s="1"/>
      <c r="K756" s="1"/>
      <c r="L756" s="1"/>
      <c r="M756" s="1"/>
      <c r="N756" s="1"/>
      <c r="O756" s="1"/>
      <c r="P756" s="1"/>
      <c r="Q756" s="1"/>
      <c r="R756" s="1"/>
    </row>
    <row r="757" spans="2:18" ht="15.75" customHeight="1">
      <c r="B757" s="1"/>
      <c r="C757" s="1"/>
      <c r="D757" s="1"/>
      <c r="E757" s="1"/>
      <c r="F757" s="1"/>
      <c r="G757" s="1"/>
      <c r="H757" s="1"/>
      <c r="I757" s="1"/>
      <c r="J757" s="1"/>
      <c r="K757" s="1"/>
      <c r="L757" s="1"/>
      <c r="M757" s="1"/>
      <c r="N757" s="1"/>
      <c r="O757" s="1"/>
      <c r="P757" s="1"/>
      <c r="Q757" s="1"/>
      <c r="R757" s="1"/>
    </row>
    <row r="758" spans="2:18" ht="15.75" customHeight="1">
      <c r="B758" s="1"/>
      <c r="C758" s="1"/>
      <c r="D758" s="1"/>
      <c r="E758" s="1"/>
      <c r="F758" s="1"/>
      <c r="G758" s="1"/>
      <c r="H758" s="1"/>
      <c r="I758" s="1"/>
      <c r="J758" s="1"/>
      <c r="K758" s="1"/>
      <c r="L758" s="1"/>
      <c r="M758" s="1"/>
      <c r="N758" s="1"/>
      <c r="O758" s="1"/>
      <c r="P758" s="1"/>
      <c r="Q758" s="1"/>
      <c r="R758" s="1"/>
    </row>
    <row r="759" spans="2:18" ht="15.75" customHeight="1">
      <c r="B759" s="1"/>
      <c r="C759" s="1"/>
      <c r="D759" s="1"/>
      <c r="E759" s="1"/>
      <c r="F759" s="1"/>
      <c r="G759" s="1"/>
      <c r="H759" s="1"/>
      <c r="I759" s="1"/>
      <c r="J759" s="1"/>
      <c r="K759" s="1"/>
      <c r="L759" s="1"/>
      <c r="M759" s="1"/>
      <c r="N759" s="1"/>
      <c r="O759" s="1"/>
      <c r="P759" s="1"/>
      <c r="Q759" s="1"/>
      <c r="R759" s="1"/>
    </row>
    <row r="760" spans="2:18" ht="15.75" customHeight="1">
      <c r="B760" s="1"/>
      <c r="C760" s="1"/>
      <c r="D760" s="1"/>
      <c r="E760" s="1"/>
      <c r="F760" s="1"/>
      <c r="G760" s="1"/>
      <c r="H760" s="1"/>
      <c r="I760" s="1"/>
      <c r="J760" s="1"/>
      <c r="K760" s="1"/>
      <c r="L760" s="1"/>
      <c r="M760" s="1"/>
      <c r="N760" s="1"/>
      <c r="O760" s="1"/>
      <c r="P760" s="1"/>
      <c r="Q760" s="1"/>
      <c r="R760" s="1"/>
    </row>
    <row r="761" spans="2:18" ht="15.75" customHeight="1">
      <c r="B761" s="1"/>
      <c r="C761" s="1"/>
      <c r="D761" s="1"/>
      <c r="E761" s="1"/>
      <c r="F761" s="1"/>
      <c r="G761" s="1"/>
      <c r="H761" s="1"/>
      <c r="I761" s="1"/>
      <c r="J761" s="1"/>
      <c r="K761" s="1"/>
      <c r="L761" s="1"/>
      <c r="M761" s="1"/>
      <c r="N761" s="1"/>
      <c r="O761" s="1"/>
      <c r="P761" s="1"/>
      <c r="Q761" s="1"/>
      <c r="R761" s="1"/>
    </row>
    <row r="762" spans="2:18" ht="15.75" customHeight="1">
      <c r="B762" s="1"/>
      <c r="C762" s="1"/>
      <c r="D762" s="1"/>
      <c r="E762" s="1"/>
      <c r="F762" s="1"/>
      <c r="G762" s="1"/>
      <c r="H762" s="1"/>
      <c r="I762" s="1"/>
      <c r="J762" s="1"/>
      <c r="K762" s="1"/>
      <c r="L762" s="1"/>
      <c r="M762" s="1"/>
      <c r="N762" s="1"/>
      <c r="O762" s="1"/>
      <c r="P762" s="1"/>
      <c r="Q762" s="1"/>
      <c r="R762" s="1"/>
    </row>
    <row r="763" spans="2:18" ht="15.75" customHeight="1">
      <c r="B763" s="1"/>
      <c r="C763" s="1"/>
      <c r="D763" s="1"/>
      <c r="E763" s="1"/>
      <c r="F763" s="1"/>
      <c r="G763" s="1"/>
      <c r="H763" s="1"/>
      <c r="I763" s="1"/>
      <c r="J763" s="1"/>
      <c r="K763" s="1"/>
      <c r="L763" s="1"/>
      <c r="M763" s="1"/>
      <c r="N763" s="1"/>
      <c r="O763" s="1"/>
      <c r="P763" s="1"/>
      <c r="Q763" s="1"/>
      <c r="R763" s="1"/>
    </row>
    <row r="764" spans="2:18" ht="15.75" customHeight="1">
      <c r="B764" s="1"/>
      <c r="C764" s="1"/>
      <c r="D764" s="1"/>
      <c r="E764" s="1"/>
      <c r="F764" s="1"/>
      <c r="G764" s="1"/>
      <c r="H764" s="1"/>
      <c r="I764" s="1"/>
      <c r="J764" s="1"/>
      <c r="K764" s="1"/>
      <c r="L764" s="1"/>
      <c r="M764" s="1"/>
      <c r="N764" s="1"/>
      <c r="O764" s="1"/>
      <c r="P764" s="1"/>
      <c r="Q764" s="1"/>
      <c r="R764" s="1"/>
    </row>
    <row r="765" spans="2:18" ht="15.75" customHeight="1">
      <c r="B765" s="1"/>
      <c r="C765" s="1"/>
      <c r="D765" s="1"/>
      <c r="E765" s="1"/>
      <c r="F765" s="1"/>
      <c r="G765" s="1"/>
      <c r="H765" s="1"/>
      <c r="I765" s="1"/>
      <c r="J765" s="1"/>
      <c r="K765" s="1"/>
      <c r="L765" s="1"/>
      <c r="M765" s="1"/>
      <c r="N765" s="1"/>
      <c r="O765" s="1"/>
      <c r="P765" s="1"/>
      <c r="Q765" s="1"/>
      <c r="R765" s="1"/>
    </row>
    <row r="766" spans="2:18" ht="15.75" customHeight="1">
      <c r="B766" s="1"/>
      <c r="C766" s="1"/>
      <c r="D766" s="1"/>
      <c r="E766" s="1"/>
      <c r="F766" s="1"/>
      <c r="G766" s="1"/>
      <c r="H766" s="1"/>
      <c r="I766" s="1"/>
      <c r="J766" s="1"/>
      <c r="K766" s="1"/>
      <c r="L766" s="1"/>
      <c r="M766" s="1"/>
      <c r="N766" s="1"/>
      <c r="O766" s="1"/>
      <c r="P766" s="1"/>
      <c r="Q766" s="1"/>
      <c r="R766" s="1"/>
    </row>
    <row r="767" spans="2:18" ht="15.75" customHeight="1">
      <c r="B767" s="1"/>
      <c r="C767" s="1"/>
      <c r="D767" s="1"/>
      <c r="E767" s="1"/>
      <c r="F767" s="1"/>
      <c r="G767" s="1"/>
      <c r="H767" s="1"/>
      <c r="I767" s="1"/>
      <c r="J767" s="1"/>
      <c r="K767" s="1"/>
      <c r="L767" s="1"/>
      <c r="M767" s="1"/>
      <c r="N767" s="1"/>
      <c r="O767" s="1"/>
      <c r="P767" s="1"/>
      <c r="Q767" s="1"/>
      <c r="R767" s="1"/>
    </row>
    <row r="768" spans="2:18" ht="15.75" customHeight="1">
      <c r="B768" s="1"/>
      <c r="C768" s="1"/>
      <c r="D768" s="1"/>
      <c r="E768" s="1"/>
      <c r="F768" s="1"/>
      <c r="G768" s="1"/>
      <c r="H768" s="1"/>
      <c r="I768" s="1"/>
      <c r="J768" s="1"/>
      <c r="K768" s="1"/>
      <c r="L768" s="1"/>
      <c r="M768" s="1"/>
      <c r="N768" s="1"/>
      <c r="O768" s="1"/>
      <c r="P768" s="1"/>
      <c r="Q768" s="1"/>
      <c r="R768" s="1"/>
    </row>
    <row r="769" spans="2:18" ht="15.75" customHeight="1">
      <c r="B769" s="1"/>
      <c r="C769" s="1"/>
      <c r="D769" s="1"/>
      <c r="E769" s="1"/>
      <c r="F769" s="1"/>
      <c r="G769" s="1"/>
      <c r="H769" s="1"/>
      <c r="I769" s="1"/>
      <c r="J769" s="1"/>
      <c r="K769" s="1"/>
      <c r="L769" s="1"/>
      <c r="M769" s="1"/>
      <c r="N769" s="1"/>
      <c r="O769" s="1"/>
      <c r="P769" s="1"/>
      <c r="Q769" s="1"/>
      <c r="R769" s="1"/>
    </row>
    <row r="770" spans="2:18" ht="15.75" customHeight="1">
      <c r="B770" s="1"/>
      <c r="C770" s="1"/>
      <c r="D770" s="1"/>
      <c r="E770" s="1"/>
      <c r="F770" s="1"/>
      <c r="G770" s="1"/>
      <c r="H770" s="1"/>
      <c r="I770" s="1"/>
      <c r="J770" s="1"/>
      <c r="K770" s="1"/>
      <c r="L770" s="1"/>
      <c r="M770" s="1"/>
      <c r="N770" s="1"/>
      <c r="O770" s="1"/>
      <c r="P770" s="1"/>
      <c r="Q770" s="1"/>
      <c r="R770" s="1"/>
    </row>
    <row r="771" spans="2:18" ht="15.75" customHeight="1">
      <c r="B771" s="1"/>
      <c r="C771" s="1"/>
      <c r="D771" s="1"/>
      <c r="E771" s="1"/>
      <c r="F771" s="1"/>
      <c r="G771" s="1"/>
      <c r="H771" s="1"/>
      <c r="I771" s="1"/>
      <c r="J771" s="1"/>
      <c r="K771" s="1"/>
      <c r="L771" s="1"/>
      <c r="M771" s="1"/>
      <c r="N771" s="1"/>
      <c r="O771" s="1"/>
      <c r="P771" s="1"/>
      <c r="Q771" s="1"/>
      <c r="R771" s="1"/>
    </row>
    <row r="772" spans="2:18" ht="15.75" customHeight="1">
      <c r="B772" s="1"/>
      <c r="C772" s="1"/>
      <c r="D772" s="1"/>
      <c r="E772" s="1"/>
      <c r="F772" s="1"/>
      <c r="G772" s="1"/>
      <c r="H772" s="1"/>
      <c r="I772" s="1"/>
      <c r="J772" s="1"/>
      <c r="K772" s="1"/>
      <c r="L772" s="1"/>
      <c r="M772" s="1"/>
      <c r="N772" s="1"/>
      <c r="O772" s="1"/>
      <c r="P772" s="1"/>
      <c r="Q772" s="1"/>
      <c r="R772" s="1"/>
    </row>
    <row r="773" spans="2:18" ht="15.75" customHeight="1">
      <c r="B773" s="1"/>
      <c r="C773" s="1"/>
      <c r="D773" s="1"/>
      <c r="E773" s="1"/>
      <c r="F773" s="1"/>
      <c r="G773" s="1"/>
      <c r="H773" s="1"/>
      <c r="I773" s="1"/>
      <c r="J773" s="1"/>
      <c r="K773" s="1"/>
      <c r="L773" s="1"/>
      <c r="M773" s="1"/>
      <c r="N773" s="1"/>
      <c r="O773" s="1"/>
      <c r="P773" s="1"/>
      <c r="Q773" s="1"/>
      <c r="R773" s="1"/>
    </row>
    <row r="774" spans="2:18" ht="15.75" customHeight="1">
      <c r="B774" s="1"/>
      <c r="C774" s="1"/>
      <c r="D774" s="1"/>
      <c r="E774" s="1"/>
      <c r="F774" s="1"/>
      <c r="G774" s="1"/>
      <c r="H774" s="1"/>
      <c r="I774" s="1"/>
      <c r="J774" s="1"/>
      <c r="K774" s="1"/>
      <c r="L774" s="1"/>
      <c r="M774" s="1"/>
      <c r="N774" s="1"/>
      <c r="O774" s="1"/>
      <c r="P774" s="1"/>
      <c r="Q774" s="1"/>
      <c r="R774" s="1"/>
    </row>
    <row r="775" spans="2:18" ht="15.75" customHeight="1">
      <c r="B775" s="1"/>
      <c r="C775" s="1"/>
      <c r="D775" s="1"/>
      <c r="E775" s="1"/>
      <c r="F775" s="1"/>
      <c r="G775" s="1"/>
      <c r="H775" s="1"/>
      <c r="I775" s="1"/>
      <c r="J775" s="1"/>
      <c r="K775" s="1"/>
      <c r="L775" s="1"/>
      <c r="M775" s="1"/>
      <c r="N775" s="1"/>
      <c r="O775" s="1"/>
      <c r="P775" s="1"/>
      <c r="Q775" s="1"/>
      <c r="R775" s="1"/>
    </row>
    <row r="776" spans="2:18" ht="15.75" customHeight="1">
      <c r="B776" s="1"/>
      <c r="C776" s="1"/>
      <c r="D776" s="1"/>
      <c r="E776" s="1"/>
      <c r="F776" s="1"/>
      <c r="G776" s="1"/>
      <c r="H776" s="1"/>
      <c r="I776" s="1"/>
      <c r="J776" s="1"/>
      <c r="K776" s="1"/>
      <c r="L776" s="1"/>
      <c r="M776" s="1"/>
      <c r="N776" s="1"/>
      <c r="O776" s="1"/>
      <c r="P776" s="1"/>
      <c r="Q776" s="1"/>
      <c r="R776" s="1"/>
    </row>
    <row r="777" spans="2:18" ht="15.75" customHeight="1">
      <c r="B777" s="1"/>
      <c r="C777" s="1"/>
      <c r="D777" s="1"/>
      <c r="E777" s="1"/>
      <c r="F777" s="1"/>
      <c r="G777" s="1"/>
      <c r="H777" s="1"/>
      <c r="I777" s="1"/>
      <c r="J777" s="1"/>
      <c r="K777" s="1"/>
      <c r="L777" s="1"/>
      <c r="M777" s="1"/>
      <c r="N777" s="1"/>
      <c r="O777" s="1"/>
      <c r="P777" s="1"/>
      <c r="Q777" s="1"/>
      <c r="R777" s="1"/>
    </row>
    <row r="778" spans="2:18" ht="15.75" customHeight="1">
      <c r="B778" s="1"/>
      <c r="C778" s="1"/>
      <c r="D778" s="1"/>
      <c r="E778" s="1"/>
      <c r="F778" s="1"/>
      <c r="G778" s="1"/>
      <c r="H778" s="1"/>
      <c r="I778" s="1"/>
      <c r="J778" s="1"/>
      <c r="K778" s="1"/>
      <c r="L778" s="1"/>
      <c r="M778" s="1"/>
      <c r="N778" s="1"/>
      <c r="O778" s="1"/>
      <c r="P778" s="1"/>
      <c r="Q778" s="1"/>
      <c r="R778" s="1"/>
    </row>
    <row r="779" spans="2:18" ht="15.75" customHeight="1">
      <c r="B779" s="1"/>
      <c r="C779" s="1"/>
      <c r="D779" s="1"/>
      <c r="E779" s="1"/>
      <c r="F779" s="1"/>
      <c r="G779" s="1"/>
      <c r="H779" s="1"/>
      <c r="I779" s="1"/>
      <c r="J779" s="1"/>
      <c r="K779" s="1"/>
      <c r="L779" s="1"/>
      <c r="M779" s="1"/>
      <c r="N779" s="1"/>
      <c r="O779" s="1"/>
      <c r="P779" s="1"/>
      <c r="Q779" s="1"/>
      <c r="R779" s="1"/>
    </row>
    <row r="780" spans="2:18" ht="15.75" customHeight="1">
      <c r="B780" s="1"/>
      <c r="C780" s="1"/>
      <c r="D780" s="1"/>
      <c r="E780" s="1"/>
      <c r="F780" s="1"/>
      <c r="G780" s="1"/>
      <c r="H780" s="1"/>
      <c r="I780" s="1"/>
      <c r="J780" s="1"/>
      <c r="K780" s="1"/>
      <c r="L780" s="1"/>
      <c r="M780" s="1"/>
      <c r="N780" s="1"/>
      <c r="O780" s="1"/>
      <c r="P780" s="1"/>
      <c r="Q780" s="1"/>
      <c r="R780" s="1"/>
    </row>
    <row r="781" spans="2:18" ht="15.75" customHeight="1">
      <c r="B781" s="1"/>
      <c r="C781" s="1"/>
      <c r="D781" s="1"/>
      <c r="E781" s="1"/>
      <c r="F781" s="1"/>
      <c r="G781" s="1"/>
      <c r="H781" s="1"/>
      <c r="I781" s="1"/>
      <c r="J781" s="1"/>
      <c r="K781" s="1"/>
      <c r="L781" s="1"/>
      <c r="M781" s="1"/>
      <c r="N781" s="1"/>
      <c r="O781" s="1"/>
      <c r="P781" s="1"/>
      <c r="Q781" s="1"/>
      <c r="R781" s="1"/>
    </row>
    <row r="782" spans="2:18" ht="15.75" customHeight="1">
      <c r="B782" s="1"/>
      <c r="C782" s="1"/>
      <c r="D782" s="1"/>
      <c r="E782" s="1"/>
      <c r="F782" s="1"/>
      <c r="G782" s="1"/>
      <c r="H782" s="1"/>
      <c r="I782" s="1"/>
      <c r="J782" s="1"/>
      <c r="K782" s="1"/>
      <c r="L782" s="1"/>
      <c r="M782" s="1"/>
      <c r="N782" s="1"/>
      <c r="O782" s="1"/>
      <c r="P782" s="1"/>
      <c r="Q782" s="1"/>
      <c r="R782" s="1"/>
    </row>
    <row r="783" spans="2:18" ht="15.75" customHeight="1">
      <c r="B783" s="1"/>
      <c r="C783" s="1"/>
      <c r="D783" s="1"/>
      <c r="E783" s="1"/>
      <c r="F783" s="1"/>
      <c r="G783" s="1"/>
      <c r="H783" s="1"/>
      <c r="I783" s="1"/>
      <c r="J783" s="1"/>
      <c r="K783" s="1"/>
      <c r="L783" s="1"/>
      <c r="M783" s="1"/>
      <c r="N783" s="1"/>
      <c r="O783" s="1"/>
      <c r="P783" s="1"/>
      <c r="Q783" s="1"/>
      <c r="R783" s="1"/>
    </row>
    <row r="784" spans="2:18" ht="15.75" customHeight="1">
      <c r="B784" s="1"/>
      <c r="C784" s="1"/>
      <c r="D784" s="1"/>
      <c r="E784" s="1"/>
      <c r="F784" s="1"/>
      <c r="G784" s="1"/>
      <c r="H784" s="1"/>
      <c r="I784" s="1"/>
      <c r="J784" s="1"/>
      <c r="K784" s="1"/>
      <c r="L784" s="1"/>
      <c r="M784" s="1"/>
      <c r="N784" s="1"/>
      <c r="O784" s="1"/>
      <c r="P784" s="1"/>
      <c r="Q784" s="1"/>
      <c r="R784" s="1"/>
    </row>
    <row r="785" spans="2:18" ht="15.75" customHeight="1">
      <c r="B785" s="1"/>
      <c r="C785" s="1"/>
      <c r="D785" s="1"/>
      <c r="E785" s="1"/>
      <c r="F785" s="1"/>
      <c r="G785" s="1"/>
      <c r="H785" s="1"/>
      <c r="I785" s="1"/>
      <c r="J785" s="1"/>
      <c r="K785" s="1"/>
      <c r="L785" s="1"/>
      <c r="M785" s="1"/>
      <c r="N785" s="1"/>
      <c r="O785" s="1"/>
      <c r="P785" s="1"/>
      <c r="Q785" s="1"/>
      <c r="R785" s="1"/>
    </row>
    <row r="786" spans="2:18" ht="15.75" customHeight="1">
      <c r="B786" s="1"/>
      <c r="C786" s="1"/>
      <c r="D786" s="1"/>
      <c r="E786" s="1"/>
      <c r="F786" s="1"/>
      <c r="G786" s="1"/>
      <c r="H786" s="1"/>
      <c r="I786" s="1"/>
      <c r="J786" s="1"/>
      <c r="K786" s="1"/>
      <c r="L786" s="1"/>
      <c r="M786" s="1"/>
      <c r="N786" s="1"/>
      <c r="O786" s="1"/>
      <c r="P786" s="1"/>
      <c r="Q786" s="1"/>
      <c r="R786" s="1"/>
    </row>
    <row r="787" spans="2:18" ht="15.75" customHeight="1">
      <c r="B787" s="1"/>
      <c r="C787" s="1"/>
      <c r="D787" s="1"/>
      <c r="E787" s="1"/>
      <c r="F787" s="1"/>
      <c r="G787" s="1"/>
      <c r="H787" s="1"/>
      <c r="I787" s="1"/>
      <c r="J787" s="1"/>
      <c r="K787" s="1"/>
      <c r="L787" s="1"/>
      <c r="M787" s="1"/>
      <c r="N787" s="1"/>
      <c r="O787" s="1"/>
      <c r="P787" s="1"/>
      <c r="Q787" s="1"/>
      <c r="R787" s="1"/>
    </row>
    <row r="788" spans="2:18" ht="15.75" customHeight="1">
      <c r="B788" s="1"/>
      <c r="C788" s="1"/>
      <c r="D788" s="1"/>
      <c r="E788" s="1"/>
      <c r="F788" s="1"/>
      <c r="G788" s="1"/>
      <c r="H788" s="1"/>
      <c r="I788" s="1"/>
      <c r="J788" s="1"/>
      <c r="K788" s="1"/>
      <c r="L788" s="1"/>
      <c r="M788" s="1"/>
      <c r="N788" s="1"/>
      <c r="O788" s="1"/>
      <c r="P788" s="1"/>
      <c r="Q788" s="1"/>
      <c r="R788" s="1"/>
    </row>
    <row r="789" spans="2:18" ht="15.75" customHeight="1">
      <c r="B789" s="1"/>
      <c r="C789" s="1"/>
      <c r="D789" s="1"/>
      <c r="E789" s="1"/>
      <c r="F789" s="1"/>
      <c r="G789" s="1"/>
      <c r="H789" s="1"/>
      <c r="I789" s="1"/>
      <c r="J789" s="1"/>
      <c r="K789" s="1"/>
      <c r="L789" s="1"/>
      <c r="M789" s="1"/>
      <c r="N789" s="1"/>
      <c r="O789" s="1"/>
      <c r="P789" s="1"/>
      <c r="Q789" s="1"/>
      <c r="R789" s="1"/>
    </row>
    <row r="790" spans="2:18" ht="15.75" customHeight="1">
      <c r="B790" s="1"/>
      <c r="C790" s="1"/>
      <c r="D790" s="1"/>
      <c r="E790" s="1"/>
      <c r="F790" s="1"/>
      <c r="G790" s="1"/>
      <c r="H790" s="1"/>
      <c r="I790" s="1"/>
      <c r="J790" s="1"/>
      <c r="K790" s="1"/>
      <c r="L790" s="1"/>
      <c r="M790" s="1"/>
      <c r="N790" s="1"/>
      <c r="O790" s="1"/>
      <c r="P790" s="1"/>
      <c r="Q790" s="1"/>
      <c r="R790" s="1"/>
    </row>
    <row r="791" spans="2:18" ht="15.75" customHeight="1">
      <c r="B791" s="1"/>
      <c r="C791" s="1"/>
      <c r="D791" s="1"/>
      <c r="E791" s="1"/>
      <c r="F791" s="1"/>
      <c r="G791" s="1"/>
      <c r="H791" s="1"/>
      <c r="I791" s="1"/>
      <c r="J791" s="1"/>
      <c r="K791" s="1"/>
      <c r="L791" s="1"/>
      <c r="M791" s="1"/>
      <c r="N791" s="1"/>
      <c r="O791" s="1"/>
      <c r="P791" s="1"/>
      <c r="Q791" s="1"/>
      <c r="R791" s="1"/>
    </row>
    <row r="792" spans="2:18" ht="15.75" customHeight="1">
      <c r="B792" s="1"/>
      <c r="C792" s="1"/>
      <c r="D792" s="1"/>
      <c r="E792" s="1"/>
      <c r="F792" s="1"/>
      <c r="G792" s="1"/>
      <c r="H792" s="1"/>
      <c r="I792" s="1"/>
      <c r="J792" s="1"/>
      <c r="K792" s="1"/>
      <c r="L792" s="1"/>
      <c r="M792" s="1"/>
      <c r="N792" s="1"/>
      <c r="O792" s="1"/>
      <c r="P792" s="1"/>
      <c r="Q792" s="1"/>
      <c r="R792" s="1"/>
    </row>
    <row r="793" spans="2:18" ht="15.75" customHeight="1">
      <c r="B793" s="1"/>
      <c r="C793" s="1"/>
      <c r="D793" s="1"/>
      <c r="E793" s="1"/>
      <c r="F793" s="1"/>
      <c r="G793" s="1"/>
      <c r="H793" s="1"/>
      <c r="I793" s="1"/>
      <c r="J793" s="1"/>
      <c r="K793" s="1"/>
      <c r="L793" s="1"/>
      <c r="M793" s="1"/>
      <c r="N793" s="1"/>
      <c r="O793" s="1"/>
      <c r="P793" s="1"/>
      <c r="Q793" s="1"/>
      <c r="R793" s="1"/>
    </row>
    <row r="794" spans="2:18" ht="15.75" customHeight="1">
      <c r="B794" s="1"/>
      <c r="C794" s="1"/>
      <c r="D794" s="1"/>
      <c r="E794" s="1"/>
      <c r="F794" s="1"/>
      <c r="G794" s="1"/>
      <c r="H794" s="1"/>
      <c r="I794" s="1"/>
      <c r="J794" s="1"/>
      <c r="K794" s="1"/>
      <c r="L794" s="1"/>
      <c r="M794" s="1"/>
      <c r="N794" s="1"/>
      <c r="O794" s="1"/>
      <c r="P794" s="1"/>
      <c r="Q794" s="1"/>
      <c r="R794" s="1"/>
    </row>
    <row r="795" spans="2:18" ht="15.75" customHeight="1">
      <c r="B795" s="1"/>
      <c r="C795" s="1"/>
      <c r="D795" s="1"/>
      <c r="E795" s="1"/>
      <c r="F795" s="1"/>
      <c r="G795" s="1"/>
      <c r="H795" s="1"/>
      <c r="I795" s="1"/>
      <c r="J795" s="1"/>
      <c r="K795" s="1"/>
      <c r="L795" s="1"/>
      <c r="M795" s="1"/>
      <c r="N795" s="1"/>
      <c r="O795" s="1"/>
      <c r="P795" s="1"/>
      <c r="Q795" s="1"/>
      <c r="R795" s="1"/>
    </row>
    <row r="796" spans="2:18" ht="15.75" customHeight="1">
      <c r="B796" s="1"/>
      <c r="C796" s="1"/>
      <c r="D796" s="1"/>
      <c r="E796" s="1"/>
      <c r="F796" s="1"/>
      <c r="G796" s="1"/>
      <c r="H796" s="1"/>
      <c r="I796" s="1"/>
      <c r="J796" s="1"/>
      <c r="K796" s="1"/>
      <c r="L796" s="1"/>
      <c r="M796" s="1"/>
      <c r="N796" s="1"/>
      <c r="O796" s="1"/>
      <c r="P796" s="1"/>
      <c r="Q796" s="1"/>
      <c r="R796" s="1"/>
    </row>
    <row r="797" spans="2:18" ht="15.75" customHeight="1">
      <c r="B797" s="1"/>
      <c r="C797" s="1"/>
      <c r="D797" s="1"/>
      <c r="E797" s="1"/>
      <c r="F797" s="1"/>
      <c r="G797" s="1"/>
      <c r="H797" s="1"/>
      <c r="I797" s="1"/>
      <c r="J797" s="1"/>
      <c r="K797" s="1"/>
      <c r="L797" s="1"/>
      <c r="M797" s="1"/>
      <c r="N797" s="1"/>
      <c r="O797" s="1"/>
      <c r="P797" s="1"/>
      <c r="Q797" s="1"/>
      <c r="R797" s="1"/>
    </row>
    <row r="798" spans="2:18" ht="15.75" customHeight="1">
      <c r="B798" s="1"/>
      <c r="C798" s="1"/>
      <c r="D798" s="1"/>
      <c r="E798" s="1"/>
      <c r="F798" s="1"/>
      <c r="G798" s="1"/>
      <c r="H798" s="1"/>
      <c r="I798" s="1"/>
      <c r="J798" s="1"/>
      <c r="K798" s="1"/>
      <c r="L798" s="1"/>
      <c r="M798" s="1"/>
      <c r="N798" s="1"/>
      <c r="O798" s="1"/>
      <c r="P798" s="1"/>
      <c r="Q798" s="1"/>
      <c r="R798" s="1"/>
    </row>
    <row r="799" spans="2:18" ht="15.75" customHeight="1">
      <c r="B799" s="1"/>
      <c r="C799" s="1"/>
      <c r="D799" s="1"/>
      <c r="E799" s="1"/>
      <c r="F799" s="1"/>
      <c r="G799" s="1"/>
      <c r="H799" s="1"/>
      <c r="I799" s="1"/>
      <c r="J799" s="1"/>
      <c r="K799" s="1"/>
      <c r="L799" s="1"/>
      <c r="M799" s="1"/>
      <c r="N799" s="1"/>
      <c r="O799" s="1"/>
      <c r="P799" s="1"/>
      <c r="Q799" s="1"/>
      <c r="R799" s="1"/>
    </row>
    <row r="800" spans="2:18" ht="15.75" customHeight="1">
      <c r="B800" s="1"/>
      <c r="C800" s="1"/>
      <c r="D800" s="1"/>
      <c r="E800" s="1"/>
      <c r="F800" s="1"/>
      <c r="G800" s="1"/>
      <c r="H800" s="1"/>
      <c r="I800" s="1"/>
      <c r="J800" s="1"/>
      <c r="K800" s="1"/>
      <c r="L800" s="1"/>
      <c r="M800" s="1"/>
      <c r="N800" s="1"/>
      <c r="O800" s="1"/>
      <c r="P800" s="1"/>
      <c r="Q800" s="1"/>
      <c r="R800" s="1"/>
    </row>
    <row r="801" spans="2:18" ht="15.75" customHeight="1">
      <c r="B801" s="1"/>
      <c r="C801" s="1"/>
      <c r="D801" s="1"/>
      <c r="E801" s="1"/>
      <c r="F801" s="1"/>
      <c r="G801" s="1"/>
      <c r="H801" s="1"/>
      <c r="I801" s="1"/>
      <c r="J801" s="1"/>
      <c r="K801" s="1"/>
      <c r="L801" s="1"/>
      <c r="M801" s="1"/>
      <c r="N801" s="1"/>
      <c r="O801" s="1"/>
      <c r="P801" s="1"/>
      <c r="Q801" s="1"/>
      <c r="R801" s="1"/>
    </row>
    <row r="802" spans="2:18" ht="15.75" customHeight="1">
      <c r="B802" s="1"/>
      <c r="C802" s="1"/>
      <c r="D802" s="1"/>
      <c r="E802" s="1"/>
      <c r="F802" s="1"/>
      <c r="G802" s="1"/>
      <c r="H802" s="1"/>
      <c r="I802" s="1"/>
      <c r="J802" s="1"/>
      <c r="K802" s="1"/>
      <c r="L802" s="1"/>
      <c r="M802" s="1"/>
      <c r="N802" s="1"/>
      <c r="O802" s="1"/>
      <c r="P802" s="1"/>
      <c r="Q802" s="1"/>
      <c r="R802" s="1"/>
    </row>
    <row r="803" spans="2:18" ht="15.75" customHeight="1">
      <c r="B803" s="1"/>
      <c r="C803" s="1"/>
      <c r="D803" s="1"/>
      <c r="E803" s="1"/>
      <c r="F803" s="1"/>
      <c r="G803" s="1"/>
      <c r="H803" s="1"/>
      <c r="I803" s="1"/>
      <c r="J803" s="1"/>
      <c r="K803" s="1"/>
      <c r="L803" s="1"/>
      <c r="M803" s="1"/>
      <c r="N803" s="1"/>
      <c r="O803" s="1"/>
      <c r="P803" s="1"/>
      <c r="Q803" s="1"/>
      <c r="R803" s="1"/>
    </row>
    <row r="804" spans="2:18" ht="15.75" customHeight="1">
      <c r="B804" s="1"/>
      <c r="C804" s="1"/>
      <c r="D804" s="1"/>
      <c r="E804" s="1"/>
      <c r="F804" s="1"/>
      <c r="G804" s="1"/>
      <c r="H804" s="1"/>
      <c r="I804" s="1"/>
      <c r="J804" s="1"/>
      <c r="K804" s="1"/>
      <c r="L804" s="1"/>
      <c r="M804" s="1"/>
      <c r="N804" s="1"/>
      <c r="O804" s="1"/>
      <c r="P804" s="1"/>
      <c r="Q804" s="1"/>
      <c r="R804" s="1"/>
    </row>
    <row r="805" spans="2:18" ht="15.75" customHeight="1">
      <c r="B805" s="1"/>
      <c r="C805" s="1"/>
      <c r="D805" s="1"/>
      <c r="E805" s="1"/>
      <c r="F805" s="1"/>
      <c r="G805" s="1"/>
      <c r="H805" s="1"/>
      <c r="I805" s="1"/>
      <c r="J805" s="1"/>
      <c r="K805" s="1"/>
      <c r="L805" s="1"/>
      <c r="M805" s="1"/>
      <c r="N805" s="1"/>
      <c r="O805" s="1"/>
      <c r="P805" s="1"/>
      <c r="Q805" s="1"/>
      <c r="R805" s="1"/>
    </row>
    <row r="806" spans="2:18" ht="15.75" customHeight="1">
      <c r="B806" s="1"/>
      <c r="C806" s="1"/>
      <c r="D806" s="1"/>
      <c r="E806" s="1"/>
      <c r="F806" s="1"/>
      <c r="G806" s="1"/>
      <c r="H806" s="1"/>
      <c r="I806" s="1"/>
      <c r="J806" s="1"/>
      <c r="K806" s="1"/>
      <c r="L806" s="1"/>
      <c r="M806" s="1"/>
      <c r="N806" s="1"/>
      <c r="O806" s="1"/>
      <c r="P806" s="1"/>
      <c r="Q806" s="1"/>
      <c r="R806" s="1"/>
    </row>
    <row r="807" spans="2:18" ht="15.75" customHeight="1">
      <c r="B807" s="1"/>
      <c r="C807" s="1"/>
      <c r="D807" s="1"/>
      <c r="E807" s="1"/>
      <c r="F807" s="1"/>
      <c r="G807" s="1"/>
      <c r="H807" s="1"/>
      <c r="I807" s="1"/>
      <c r="J807" s="1"/>
      <c r="K807" s="1"/>
      <c r="L807" s="1"/>
      <c r="M807" s="1"/>
      <c r="N807" s="1"/>
      <c r="O807" s="1"/>
      <c r="P807" s="1"/>
      <c r="Q807" s="1"/>
      <c r="R807" s="1"/>
    </row>
    <row r="808" spans="2:18" ht="15.75" customHeight="1">
      <c r="B808" s="1"/>
      <c r="C808" s="1"/>
      <c r="D808" s="1"/>
      <c r="E808" s="1"/>
      <c r="F808" s="1"/>
      <c r="G808" s="1"/>
      <c r="H808" s="1"/>
      <c r="I808" s="1"/>
      <c r="J808" s="1"/>
      <c r="K808" s="1"/>
      <c r="L808" s="1"/>
      <c r="M808" s="1"/>
      <c r="N808" s="1"/>
      <c r="O808" s="1"/>
      <c r="P808" s="1"/>
      <c r="Q808" s="1"/>
      <c r="R808" s="1"/>
    </row>
    <row r="809" spans="2:18" ht="15.75" customHeight="1">
      <c r="B809" s="1"/>
      <c r="C809" s="1"/>
      <c r="D809" s="1"/>
      <c r="E809" s="1"/>
      <c r="F809" s="1"/>
      <c r="G809" s="1"/>
      <c r="H809" s="1"/>
      <c r="I809" s="1"/>
      <c r="J809" s="1"/>
      <c r="K809" s="1"/>
      <c r="L809" s="1"/>
      <c r="M809" s="1"/>
      <c r="N809" s="1"/>
      <c r="O809" s="1"/>
      <c r="P809" s="1"/>
      <c r="Q809" s="1"/>
      <c r="R809" s="1"/>
    </row>
    <row r="810" spans="2:18" ht="15.75" customHeight="1">
      <c r="B810" s="1"/>
      <c r="C810" s="1"/>
      <c r="D810" s="1"/>
      <c r="E810" s="1"/>
      <c r="F810" s="1"/>
      <c r="G810" s="1"/>
      <c r="H810" s="1"/>
      <c r="I810" s="1"/>
      <c r="J810" s="1"/>
      <c r="K810" s="1"/>
      <c r="L810" s="1"/>
      <c r="M810" s="1"/>
      <c r="N810" s="1"/>
      <c r="O810" s="1"/>
      <c r="P810" s="1"/>
      <c r="Q810" s="1"/>
      <c r="R810" s="1"/>
    </row>
    <row r="811" spans="2:18" ht="15.75" customHeight="1">
      <c r="B811" s="1"/>
      <c r="C811" s="1"/>
      <c r="D811" s="1"/>
      <c r="E811" s="1"/>
      <c r="F811" s="1"/>
      <c r="G811" s="1"/>
      <c r="H811" s="1"/>
      <c r="I811" s="1"/>
      <c r="J811" s="1"/>
      <c r="K811" s="1"/>
      <c r="L811" s="1"/>
      <c r="M811" s="1"/>
      <c r="N811" s="1"/>
      <c r="O811" s="1"/>
      <c r="P811" s="1"/>
      <c r="Q811" s="1"/>
      <c r="R811" s="1"/>
    </row>
    <row r="812" spans="2:18" ht="15.75" customHeight="1">
      <c r="B812" s="1"/>
      <c r="C812" s="1"/>
      <c r="D812" s="1"/>
      <c r="E812" s="1"/>
      <c r="F812" s="1"/>
      <c r="G812" s="1"/>
      <c r="H812" s="1"/>
      <c r="I812" s="1"/>
      <c r="J812" s="1"/>
      <c r="K812" s="1"/>
      <c r="L812" s="1"/>
      <c r="M812" s="1"/>
      <c r="N812" s="1"/>
      <c r="O812" s="1"/>
      <c r="P812" s="1"/>
      <c r="Q812" s="1"/>
      <c r="R812" s="1"/>
    </row>
    <row r="813" spans="2:18" ht="15.75" customHeight="1">
      <c r="B813" s="1"/>
      <c r="C813" s="1"/>
      <c r="D813" s="1"/>
      <c r="E813" s="1"/>
      <c r="F813" s="1"/>
      <c r="G813" s="1"/>
      <c r="H813" s="1"/>
      <c r="I813" s="1"/>
      <c r="J813" s="1"/>
      <c r="K813" s="1"/>
      <c r="L813" s="1"/>
      <c r="M813" s="1"/>
      <c r="N813" s="1"/>
      <c r="O813" s="1"/>
      <c r="P813" s="1"/>
      <c r="Q813" s="1"/>
      <c r="R813" s="1"/>
    </row>
    <row r="814" spans="2:18" ht="15.75" customHeight="1">
      <c r="B814" s="1"/>
      <c r="C814" s="1"/>
      <c r="D814" s="1"/>
      <c r="E814" s="1"/>
      <c r="F814" s="1"/>
      <c r="G814" s="1"/>
      <c r="H814" s="1"/>
      <c r="I814" s="1"/>
      <c r="J814" s="1"/>
      <c r="K814" s="1"/>
      <c r="L814" s="1"/>
      <c r="M814" s="1"/>
      <c r="N814" s="1"/>
      <c r="O814" s="1"/>
      <c r="P814" s="1"/>
      <c r="Q814" s="1"/>
      <c r="R814" s="1"/>
    </row>
    <row r="815" spans="2:18" ht="15.75" customHeight="1">
      <c r="B815" s="1"/>
      <c r="C815" s="1"/>
      <c r="D815" s="1"/>
      <c r="E815" s="1"/>
      <c r="F815" s="1"/>
      <c r="G815" s="1"/>
      <c r="H815" s="1"/>
      <c r="I815" s="1"/>
      <c r="J815" s="1"/>
      <c r="K815" s="1"/>
      <c r="L815" s="1"/>
      <c r="M815" s="1"/>
      <c r="N815" s="1"/>
      <c r="O815" s="1"/>
      <c r="P815" s="1"/>
      <c r="Q815" s="1"/>
      <c r="R815" s="1"/>
    </row>
    <row r="816" spans="2:18" ht="15.75" customHeight="1">
      <c r="B816" s="1"/>
      <c r="C816" s="1"/>
      <c r="D816" s="1"/>
      <c r="E816" s="1"/>
      <c r="F816" s="1"/>
      <c r="G816" s="1"/>
      <c r="H816" s="1"/>
      <c r="I816" s="1"/>
      <c r="J816" s="1"/>
      <c r="K816" s="1"/>
      <c r="L816" s="1"/>
      <c r="M816" s="1"/>
      <c r="N816" s="1"/>
      <c r="O816" s="1"/>
      <c r="P816" s="1"/>
      <c r="Q816" s="1"/>
      <c r="R816" s="1"/>
    </row>
    <row r="817" spans="2:18" ht="15.75" customHeight="1">
      <c r="B817" s="1"/>
      <c r="C817" s="1"/>
      <c r="D817" s="1"/>
      <c r="E817" s="1"/>
      <c r="F817" s="1"/>
      <c r="G817" s="1"/>
      <c r="H817" s="1"/>
      <c r="I817" s="1"/>
      <c r="J817" s="1"/>
      <c r="K817" s="1"/>
      <c r="L817" s="1"/>
      <c r="M817" s="1"/>
      <c r="N817" s="1"/>
      <c r="O817" s="1"/>
      <c r="P817" s="1"/>
      <c r="Q817" s="1"/>
      <c r="R817" s="1"/>
    </row>
    <row r="818" spans="2:18" ht="15.75" customHeight="1">
      <c r="B818" s="1"/>
      <c r="C818" s="1"/>
      <c r="D818" s="1"/>
      <c r="E818" s="1"/>
      <c r="F818" s="1"/>
      <c r="G818" s="1"/>
      <c r="H818" s="1"/>
      <c r="I818" s="1"/>
      <c r="J818" s="1"/>
      <c r="K818" s="1"/>
      <c r="L818" s="1"/>
      <c r="M818" s="1"/>
      <c r="N818" s="1"/>
      <c r="O818" s="1"/>
      <c r="P818" s="1"/>
      <c r="Q818" s="1"/>
      <c r="R818" s="1"/>
    </row>
    <row r="819" spans="2:18" ht="15.75" customHeight="1">
      <c r="B819" s="1"/>
      <c r="C819" s="1"/>
      <c r="D819" s="1"/>
      <c r="E819" s="1"/>
      <c r="F819" s="1"/>
      <c r="G819" s="1"/>
      <c r="H819" s="1"/>
      <c r="I819" s="1"/>
      <c r="J819" s="1"/>
      <c r="K819" s="1"/>
      <c r="L819" s="1"/>
      <c r="M819" s="1"/>
      <c r="N819" s="1"/>
      <c r="O819" s="1"/>
      <c r="P819" s="1"/>
      <c r="Q819" s="1"/>
      <c r="R819" s="1"/>
    </row>
    <row r="820" spans="2:18" ht="15.75" customHeight="1">
      <c r="B820" s="1"/>
      <c r="C820" s="1"/>
      <c r="D820" s="1"/>
      <c r="E820" s="1"/>
      <c r="F820" s="1"/>
      <c r="G820" s="1"/>
      <c r="H820" s="1"/>
      <c r="I820" s="1"/>
      <c r="J820" s="1"/>
      <c r="K820" s="1"/>
      <c r="L820" s="1"/>
      <c r="M820" s="1"/>
      <c r="N820" s="1"/>
      <c r="O820" s="1"/>
      <c r="P820" s="1"/>
      <c r="Q820" s="1"/>
      <c r="R820" s="1"/>
    </row>
    <row r="821" spans="2:18" ht="15.75" customHeight="1">
      <c r="B821" s="1"/>
      <c r="C821" s="1"/>
      <c r="D821" s="1"/>
      <c r="E821" s="1"/>
      <c r="F821" s="1"/>
      <c r="G821" s="1"/>
      <c r="H821" s="1"/>
      <c r="I821" s="1"/>
      <c r="J821" s="1"/>
      <c r="K821" s="1"/>
      <c r="L821" s="1"/>
      <c r="M821" s="1"/>
      <c r="N821" s="1"/>
      <c r="O821" s="1"/>
      <c r="P821" s="1"/>
      <c r="Q821" s="1"/>
      <c r="R821" s="1"/>
    </row>
    <row r="822" spans="2:18" ht="15.75" customHeight="1">
      <c r="B822" s="1"/>
      <c r="C822" s="1"/>
      <c r="D822" s="1"/>
      <c r="E822" s="1"/>
      <c r="F822" s="1"/>
      <c r="G822" s="1"/>
      <c r="H822" s="1"/>
      <c r="I822" s="1"/>
      <c r="J822" s="1"/>
      <c r="K822" s="1"/>
      <c r="L822" s="1"/>
      <c r="M822" s="1"/>
      <c r="N822" s="1"/>
      <c r="O822" s="1"/>
      <c r="P822" s="1"/>
      <c r="Q822" s="1"/>
      <c r="R822" s="1"/>
    </row>
    <row r="823" spans="2:18" ht="15.75" customHeight="1">
      <c r="B823" s="1"/>
      <c r="C823" s="1"/>
      <c r="D823" s="1"/>
      <c r="E823" s="1"/>
      <c r="F823" s="1"/>
      <c r="G823" s="1"/>
      <c r="H823" s="1"/>
      <c r="I823" s="1"/>
      <c r="J823" s="1"/>
      <c r="K823" s="1"/>
      <c r="L823" s="1"/>
      <c r="M823" s="1"/>
      <c r="N823" s="1"/>
      <c r="O823" s="1"/>
      <c r="P823" s="1"/>
      <c r="Q823" s="1"/>
      <c r="R823" s="1"/>
    </row>
    <row r="824" spans="2:18" ht="15.75" customHeight="1">
      <c r="B824" s="1"/>
      <c r="C824" s="1"/>
      <c r="D824" s="1"/>
      <c r="E824" s="1"/>
      <c r="F824" s="1"/>
      <c r="G824" s="1"/>
      <c r="H824" s="1"/>
      <c r="I824" s="1"/>
      <c r="J824" s="1"/>
      <c r="K824" s="1"/>
      <c r="L824" s="1"/>
      <c r="M824" s="1"/>
      <c r="N824" s="1"/>
      <c r="O824" s="1"/>
      <c r="P824" s="1"/>
      <c r="Q824" s="1"/>
      <c r="R824" s="1"/>
    </row>
    <row r="825" spans="2:18" ht="15.75" customHeight="1">
      <c r="B825" s="1"/>
      <c r="C825" s="1"/>
      <c r="D825" s="1"/>
      <c r="E825" s="1"/>
      <c r="F825" s="1"/>
      <c r="G825" s="1"/>
      <c r="H825" s="1"/>
      <c r="I825" s="1"/>
      <c r="J825" s="1"/>
      <c r="K825" s="1"/>
      <c r="L825" s="1"/>
      <c r="M825" s="1"/>
      <c r="N825" s="1"/>
      <c r="O825" s="1"/>
      <c r="P825" s="1"/>
      <c r="Q825" s="1"/>
      <c r="R825" s="1"/>
    </row>
    <row r="826" spans="2:18" ht="15.75" customHeight="1">
      <c r="B826" s="1"/>
      <c r="C826" s="1"/>
      <c r="D826" s="1"/>
      <c r="E826" s="1"/>
      <c r="F826" s="1"/>
      <c r="G826" s="1"/>
      <c r="H826" s="1"/>
      <c r="I826" s="1"/>
      <c r="J826" s="1"/>
      <c r="K826" s="1"/>
      <c r="L826" s="1"/>
      <c r="M826" s="1"/>
      <c r="N826" s="1"/>
      <c r="O826" s="1"/>
      <c r="P826" s="1"/>
      <c r="Q826" s="1"/>
      <c r="R826" s="1"/>
    </row>
    <row r="827" spans="2:18" ht="15.75" customHeight="1">
      <c r="B827" s="1"/>
      <c r="C827" s="1"/>
      <c r="D827" s="1"/>
      <c r="E827" s="1"/>
      <c r="F827" s="1"/>
      <c r="G827" s="1"/>
      <c r="H827" s="1"/>
      <c r="I827" s="1"/>
      <c r="J827" s="1"/>
      <c r="K827" s="1"/>
      <c r="L827" s="1"/>
      <c r="M827" s="1"/>
      <c r="N827" s="1"/>
      <c r="O827" s="1"/>
      <c r="P827" s="1"/>
      <c r="Q827" s="1"/>
      <c r="R827" s="1"/>
    </row>
    <row r="828" spans="2:18" ht="15.75" customHeight="1">
      <c r="B828" s="1"/>
      <c r="C828" s="1"/>
      <c r="D828" s="1"/>
      <c r="E828" s="1"/>
      <c r="F828" s="1"/>
      <c r="G828" s="1"/>
      <c r="H828" s="1"/>
      <c r="I828" s="1"/>
      <c r="J828" s="1"/>
      <c r="K828" s="1"/>
      <c r="L828" s="1"/>
      <c r="M828" s="1"/>
      <c r="N828" s="1"/>
      <c r="O828" s="1"/>
      <c r="P828" s="1"/>
      <c r="Q828" s="1"/>
      <c r="R828" s="1"/>
    </row>
    <row r="829" spans="2:18" ht="15.75" customHeight="1">
      <c r="B829" s="1"/>
      <c r="C829" s="1"/>
      <c r="D829" s="1"/>
      <c r="E829" s="1"/>
      <c r="F829" s="1"/>
      <c r="G829" s="1"/>
      <c r="H829" s="1"/>
      <c r="I829" s="1"/>
      <c r="J829" s="1"/>
      <c r="K829" s="1"/>
      <c r="L829" s="1"/>
      <c r="M829" s="1"/>
      <c r="N829" s="1"/>
      <c r="O829" s="1"/>
      <c r="P829" s="1"/>
      <c r="Q829" s="1"/>
      <c r="R829" s="1"/>
    </row>
    <row r="830" spans="2:18" ht="15.75" customHeight="1">
      <c r="B830" s="1"/>
      <c r="C830" s="1"/>
      <c r="D830" s="1"/>
      <c r="E830" s="1"/>
      <c r="F830" s="1"/>
      <c r="G830" s="1"/>
      <c r="H830" s="1"/>
      <c r="I830" s="1"/>
      <c r="J830" s="1"/>
      <c r="K830" s="1"/>
      <c r="L830" s="1"/>
      <c r="M830" s="1"/>
      <c r="N830" s="1"/>
      <c r="O830" s="1"/>
      <c r="P830" s="1"/>
      <c r="Q830" s="1"/>
      <c r="R830" s="1"/>
    </row>
    <row r="831" spans="2:18" ht="15.75" customHeight="1">
      <c r="B831" s="1"/>
      <c r="C831" s="1"/>
      <c r="D831" s="1"/>
      <c r="E831" s="1"/>
      <c r="F831" s="1"/>
      <c r="G831" s="1"/>
      <c r="H831" s="1"/>
      <c r="I831" s="1"/>
      <c r="J831" s="1"/>
      <c r="K831" s="1"/>
      <c r="L831" s="1"/>
      <c r="M831" s="1"/>
      <c r="N831" s="1"/>
      <c r="O831" s="1"/>
      <c r="P831" s="1"/>
      <c r="Q831" s="1"/>
      <c r="R831" s="1"/>
    </row>
    <row r="832" spans="2:18" ht="15.75" customHeight="1">
      <c r="B832" s="1"/>
      <c r="C832" s="1"/>
      <c r="D832" s="1"/>
      <c r="E832" s="1"/>
      <c r="F832" s="1"/>
      <c r="G832" s="1"/>
      <c r="H832" s="1"/>
      <c r="I832" s="1"/>
      <c r="J832" s="1"/>
      <c r="K832" s="1"/>
      <c r="L832" s="1"/>
      <c r="M832" s="1"/>
      <c r="N832" s="1"/>
      <c r="O832" s="1"/>
      <c r="P832" s="1"/>
      <c r="Q832" s="1"/>
      <c r="R832" s="1"/>
    </row>
    <row r="833" spans="2:18" ht="15.75" customHeight="1">
      <c r="B833" s="1"/>
      <c r="C833" s="1"/>
      <c r="D833" s="1"/>
      <c r="E833" s="1"/>
      <c r="F833" s="1"/>
      <c r="G833" s="1"/>
      <c r="H833" s="1"/>
      <c r="I833" s="1"/>
      <c r="J833" s="1"/>
      <c r="K833" s="1"/>
      <c r="L833" s="1"/>
      <c r="M833" s="1"/>
      <c r="N833" s="1"/>
      <c r="O833" s="1"/>
      <c r="P833" s="1"/>
      <c r="Q833" s="1"/>
      <c r="R833" s="1"/>
    </row>
    <row r="834" spans="2:18" ht="15.75" customHeight="1">
      <c r="B834" s="1"/>
      <c r="C834" s="1"/>
      <c r="D834" s="1"/>
      <c r="E834" s="1"/>
      <c r="F834" s="1"/>
      <c r="G834" s="1"/>
      <c r="H834" s="1"/>
      <c r="I834" s="1"/>
      <c r="J834" s="1"/>
      <c r="K834" s="1"/>
      <c r="L834" s="1"/>
      <c r="M834" s="1"/>
      <c r="N834" s="1"/>
      <c r="O834" s="1"/>
      <c r="P834" s="1"/>
      <c r="Q834" s="1"/>
      <c r="R834" s="1"/>
    </row>
    <row r="835" spans="2:18" ht="15.75" customHeight="1">
      <c r="B835" s="1"/>
      <c r="C835" s="1"/>
      <c r="D835" s="1"/>
      <c r="E835" s="1"/>
      <c r="F835" s="1"/>
      <c r="G835" s="1"/>
      <c r="H835" s="1"/>
      <c r="I835" s="1"/>
      <c r="J835" s="1"/>
      <c r="K835" s="1"/>
      <c r="L835" s="1"/>
      <c r="M835" s="1"/>
      <c r="N835" s="1"/>
      <c r="O835" s="1"/>
      <c r="P835" s="1"/>
      <c r="Q835" s="1"/>
      <c r="R835" s="1"/>
    </row>
    <row r="836" spans="2:18" ht="15.75" customHeight="1">
      <c r="B836" s="1"/>
      <c r="C836" s="1"/>
      <c r="D836" s="1"/>
      <c r="E836" s="1"/>
      <c r="F836" s="1"/>
      <c r="G836" s="1"/>
      <c r="H836" s="1"/>
      <c r="I836" s="1"/>
      <c r="J836" s="1"/>
      <c r="K836" s="1"/>
      <c r="L836" s="1"/>
      <c r="M836" s="1"/>
      <c r="N836" s="1"/>
      <c r="O836" s="1"/>
      <c r="P836" s="1"/>
      <c r="Q836" s="1"/>
      <c r="R836" s="1"/>
    </row>
    <row r="837" spans="2:18" ht="15.75" customHeight="1">
      <c r="B837" s="1"/>
      <c r="C837" s="1"/>
      <c r="D837" s="1"/>
      <c r="E837" s="1"/>
      <c r="F837" s="1"/>
      <c r="G837" s="1"/>
      <c r="H837" s="1"/>
      <c r="I837" s="1"/>
      <c r="J837" s="1"/>
      <c r="K837" s="1"/>
      <c r="L837" s="1"/>
      <c r="M837" s="1"/>
      <c r="N837" s="1"/>
      <c r="O837" s="1"/>
      <c r="P837" s="1"/>
      <c r="Q837" s="1"/>
      <c r="R837" s="1"/>
    </row>
    <row r="838" spans="2:18" ht="15.75" customHeight="1">
      <c r="B838" s="1"/>
      <c r="C838" s="1"/>
      <c r="D838" s="1"/>
      <c r="E838" s="1"/>
      <c r="F838" s="1"/>
      <c r="G838" s="1"/>
      <c r="H838" s="1"/>
      <c r="I838" s="1"/>
      <c r="J838" s="1"/>
      <c r="K838" s="1"/>
      <c r="L838" s="1"/>
      <c r="M838" s="1"/>
      <c r="N838" s="1"/>
      <c r="O838" s="1"/>
      <c r="P838" s="1"/>
      <c r="Q838" s="1"/>
      <c r="R838" s="1"/>
    </row>
    <row r="839" spans="2:18" ht="15.75" customHeight="1">
      <c r="B839" s="1"/>
      <c r="C839" s="1"/>
      <c r="D839" s="1"/>
      <c r="E839" s="1"/>
      <c r="F839" s="1"/>
      <c r="G839" s="1"/>
      <c r="H839" s="1"/>
      <c r="I839" s="1"/>
      <c r="J839" s="1"/>
      <c r="K839" s="1"/>
      <c r="L839" s="1"/>
      <c r="M839" s="1"/>
      <c r="N839" s="1"/>
      <c r="O839" s="1"/>
      <c r="P839" s="1"/>
      <c r="Q839" s="1"/>
      <c r="R839" s="1"/>
    </row>
    <row r="840" spans="2:18" ht="15.75" customHeight="1">
      <c r="B840" s="1"/>
      <c r="C840" s="1"/>
      <c r="D840" s="1"/>
      <c r="E840" s="1"/>
      <c r="F840" s="1"/>
      <c r="G840" s="1"/>
      <c r="H840" s="1"/>
      <c r="I840" s="1"/>
      <c r="J840" s="1"/>
      <c r="K840" s="1"/>
      <c r="L840" s="1"/>
      <c r="M840" s="1"/>
      <c r="N840" s="1"/>
      <c r="O840" s="1"/>
      <c r="P840" s="1"/>
      <c r="Q840" s="1"/>
      <c r="R840" s="1"/>
    </row>
    <row r="841" spans="2:18" ht="15.75" customHeight="1">
      <c r="B841" s="1"/>
      <c r="C841" s="1"/>
      <c r="D841" s="1"/>
      <c r="E841" s="1"/>
      <c r="F841" s="1"/>
      <c r="G841" s="1"/>
      <c r="H841" s="1"/>
      <c r="I841" s="1"/>
      <c r="J841" s="1"/>
      <c r="K841" s="1"/>
      <c r="L841" s="1"/>
      <c r="M841" s="1"/>
      <c r="N841" s="1"/>
      <c r="O841" s="1"/>
      <c r="P841" s="1"/>
      <c r="Q841" s="1"/>
      <c r="R841" s="1"/>
    </row>
    <row r="842" spans="2:18" ht="15.75" customHeight="1">
      <c r="B842" s="1"/>
      <c r="C842" s="1"/>
      <c r="D842" s="1"/>
      <c r="E842" s="1"/>
      <c r="F842" s="1"/>
      <c r="G842" s="1"/>
      <c r="H842" s="1"/>
      <c r="I842" s="1"/>
      <c r="J842" s="1"/>
      <c r="K842" s="1"/>
      <c r="L842" s="1"/>
      <c r="M842" s="1"/>
      <c r="N842" s="1"/>
      <c r="O842" s="1"/>
      <c r="P842" s="1"/>
      <c r="Q842" s="1"/>
      <c r="R842" s="1"/>
    </row>
    <row r="843" spans="2:18" ht="15.75" customHeight="1">
      <c r="B843" s="1"/>
      <c r="C843" s="1"/>
      <c r="D843" s="1"/>
      <c r="E843" s="1"/>
      <c r="F843" s="1"/>
      <c r="G843" s="1"/>
      <c r="H843" s="1"/>
      <c r="I843" s="1"/>
      <c r="J843" s="1"/>
      <c r="K843" s="1"/>
      <c r="L843" s="1"/>
      <c r="M843" s="1"/>
      <c r="N843" s="1"/>
      <c r="O843" s="1"/>
      <c r="P843" s="1"/>
      <c r="Q843" s="1"/>
      <c r="R843" s="1"/>
    </row>
    <row r="844" spans="2:18" ht="15.75" customHeight="1">
      <c r="B844" s="1"/>
      <c r="C844" s="1"/>
      <c r="D844" s="1"/>
      <c r="E844" s="1"/>
      <c r="F844" s="1"/>
      <c r="G844" s="1"/>
      <c r="H844" s="1"/>
      <c r="I844" s="1"/>
      <c r="J844" s="1"/>
      <c r="K844" s="1"/>
      <c r="L844" s="1"/>
      <c r="M844" s="1"/>
      <c r="N844" s="1"/>
      <c r="O844" s="1"/>
      <c r="P844" s="1"/>
      <c r="Q844" s="1"/>
      <c r="R844" s="1"/>
    </row>
    <row r="845" spans="2:18" ht="15.75" customHeight="1">
      <c r="B845" s="1"/>
      <c r="C845" s="1"/>
      <c r="D845" s="1"/>
      <c r="E845" s="1"/>
      <c r="F845" s="1"/>
      <c r="G845" s="1"/>
      <c r="H845" s="1"/>
      <c r="I845" s="1"/>
      <c r="J845" s="1"/>
      <c r="K845" s="1"/>
      <c r="L845" s="1"/>
      <c r="M845" s="1"/>
      <c r="N845" s="1"/>
      <c r="O845" s="1"/>
      <c r="P845" s="1"/>
      <c r="Q845" s="1"/>
      <c r="R845" s="1"/>
    </row>
    <row r="846" spans="2:18" ht="15.75" customHeight="1">
      <c r="B846" s="1"/>
      <c r="C846" s="1"/>
      <c r="D846" s="1"/>
      <c r="E846" s="1"/>
      <c r="F846" s="1"/>
      <c r="G846" s="1"/>
      <c r="H846" s="1"/>
      <c r="I846" s="1"/>
      <c r="J846" s="1"/>
      <c r="K846" s="1"/>
      <c r="L846" s="1"/>
      <c r="M846" s="1"/>
      <c r="N846" s="1"/>
      <c r="O846" s="1"/>
      <c r="P846" s="1"/>
      <c r="Q846" s="1"/>
      <c r="R846" s="1"/>
    </row>
    <row r="847" spans="2:18" ht="15.75" customHeight="1">
      <c r="B847" s="1"/>
      <c r="C847" s="1"/>
      <c r="D847" s="1"/>
      <c r="E847" s="1"/>
      <c r="F847" s="1"/>
      <c r="G847" s="1"/>
      <c r="H847" s="1"/>
      <c r="I847" s="1"/>
      <c r="J847" s="1"/>
      <c r="K847" s="1"/>
      <c r="L847" s="1"/>
      <c r="M847" s="1"/>
      <c r="N847" s="1"/>
      <c r="O847" s="1"/>
      <c r="P847" s="1"/>
      <c r="Q847" s="1"/>
      <c r="R847" s="1"/>
    </row>
    <row r="848" spans="2:18" ht="15.75" customHeight="1">
      <c r="B848" s="1"/>
      <c r="C848" s="1"/>
      <c r="D848" s="1"/>
      <c r="E848" s="1"/>
      <c r="F848" s="1"/>
      <c r="G848" s="1"/>
      <c r="H848" s="1"/>
      <c r="I848" s="1"/>
      <c r="J848" s="1"/>
      <c r="K848" s="1"/>
      <c r="L848" s="1"/>
      <c r="M848" s="1"/>
      <c r="N848" s="1"/>
      <c r="O848" s="1"/>
      <c r="P848" s="1"/>
      <c r="Q848" s="1"/>
      <c r="R848" s="1"/>
    </row>
    <row r="849" spans="2:18" ht="15.75" customHeight="1">
      <c r="B849" s="1"/>
      <c r="C849" s="1"/>
      <c r="D849" s="1"/>
      <c r="E849" s="1"/>
      <c r="F849" s="1"/>
      <c r="G849" s="1"/>
      <c r="H849" s="1"/>
      <c r="I849" s="1"/>
      <c r="J849" s="1"/>
      <c r="K849" s="1"/>
      <c r="L849" s="1"/>
      <c r="M849" s="1"/>
      <c r="N849" s="1"/>
      <c r="O849" s="1"/>
      <c r="P849" s="1"/>
      <c r="Q849" s="1"/>
      <c r="R849" s="1"/>
    </row>
    <row r="850" spans="2:18" ht="15.75" customHeight="1">
      <c r="B850" s="1"/>
      <c r="C850" s="1"/>
      <c r="D850" s="1"/>
      <c r="E850" s="1"/>
      <c r="F850" s="1"/>
      <c r="G850" s="1"/>
      <c r="H850" s="1"/>
      <c r="I850" s="1"/>
      <c r="J850" s="1"/>
      <c r="K850" s="1"/>
      <c r="L850" s="1"/>
      <c r="M850" s="1"/>
      <c r="N850" s="1"/>
      <c r="O850" s="1"/>
      <c r="P850" s="1"/>
      <c r="Q850" s="1"/>
      <c r="R850" s="1"/>
    </row>
    <row r="851" spans="2:18" ht="15.75" customHeight="1">
      <c r="B851" s="1"/>
      <c r="C851" s="1"/>
      <c r="D851" s="1"/>
      <c r="E851" s="1"/>
      <c r="F851" s="1"/>
      <c r="G851" s="1"/>
      <c r="H851" s="1"/>
      <c r="I851" s="1"/>
      <c r="J851" s="1"/>
      <c r="K851" s="1"/>
      <c r="L851" s="1"/>
      <c r="M851" s="1"/>
      <c r="N851" s="1"/>
      <c r="O851" s="1"/>
      <c r="P851" s="1"/>
      <c r="Q851" s="1"/>
      <c r="R851" s="1"/>
    </row>
    <row r="852" spans="2:18" ht="15.75" customHeight="1">
      <c r="B852" s="1"/>
      <c r="C852" s="1"/>
      <c r="D852" s="1"/>
      <c r="E852" s="1"/>
      <c r="F852" s="1"/>
      <c r="G852" s="1"/>
      <c r="H852" s="1"/>
      <c r="I852" s="1"/>
      <c r="J852" s="1"/>
      <c r="K852" s="1"/>
      <c r="L852" s="1"/>
      <c r="M852" s="1"/>
      <c r="N852" s="1"/>
      <c r="O852" s="1"/>
      <c r="P852" s="1"/>
      <c r="Q852" s="1"/>
      <c r="R852" s="1"/>
    </row>
    <row r="853" spans="2:18" ht="15.75" customHeight="1">
      <c r="B853" s="1"/>
      <c r="C853" s="1"/>
      <c r="D853" s="1"/>
      <c r="E853" s="1"/>
      <c r="F853" s="1"/>
      <c r="G853" s="1"/>
      <c r="H853" s="1"/>
      <c r="I853" s="1"/>
      <c r="J853" s="1"/>
      <c r="K853" s="1"/>
      <c r="L853" s="1"/>
      <c r="M853" s="1"/>
      <c r="N853" s="1"/>
      <c r="O853" s="1"/>
      <c r="P853" s="1"/>
      <c r="Q853" s="1"/>
      <c r="R853" s="1"/>
    </row>
    <row r="854" spans="2:18" ht="15.75" customHeight="1">
      <c r="B854" s="1"/>
      <c r="C854" s="1"/>
      <c r="D854" s="1"/>
      <c r="E854" s="1"/>
      <c r="F854" s="1"/>
      <c r="G854" s="1"/>
      <c r="H854" s="1"/>
      <c r="I854" s="1"/>
      <c r="J854" s="1"/>
      <c r="K854" s="1"/>
      <c r="L854" s="1"/>
      <c r="M854" s="1"/>
      <c r="N854" s="1"/>
      <c r="O854" s="1"/>
      <c r="P854" s="1"/>
      <c r="Q854" s="1"/>
      <c r="R854" s="1"/>
    </row>
    <row r="855" spans="2:18" ht="15.75" customHeight="1">
      <c r="B855" s="1"/>
      <c r="C855" s="1"/>
      <c r="D855" s="1"/>
      <c r="E855" s="1"/>
      <c r="F855" s="1"/>
      <c r="G855" s="1"/>
      <c r="H855" s="1"/>
      <c r="I855" s="1"/>
      <c r="J855" s="1"/>
      <c r="K855" s="1"/>
      <c r="L855" s="1"/>
      <c r="M855" s="1"/>
      <c r="N855" s="1"/>
      <c r="O855" s="1"/>
      <c r="P855" s="1"/>
      <c r="Q855" s="1"/>
      <c r="R855" s="1"/>
    </row>
    <row r="856" spans="2:18" ht="15.75" customHeight="1">
      <c r="B856" s="1"/>
      <c r="C856" s="1"/>
      <c r="D856" s="1"/>
      <c r="E856" s="1"/>
      <c r="F856" s="1"/>
      <c r="G856" s="1"/>
      <c r="H856" s="1"/>
      <c r="I856" s="1"/>
      <c r="J856" s="1"/>
      <c r="K856" s="1"/>
      <c r="L856" s="1"/>
      <c r="M856" s="1"/>
      <c r="N856" s="1"/>
      <c r="O856" s="1"/>
      <c r="P856" s="1"/>
      <c r="Q856" s="1"/>
      <c r="R856" s="1"/>
    </row>
    <row r="857" spans="2:18" ht="15.75" customHeight="1">
      <c r="B857" s="1"/>
      <c r="C857" s="1"/>
      <c r="D857" s="1"/>
      <c r="E857" s="1"/>
      <c r="F857" s="1"/>
      <c r="G857" s="1"/>
      <c r="H857" s="1"/>
      <c r="I857" s="1"/>
      <c r="J857" s="1"/>
      <c r="K857" s="1"/>
      <c r="L857" s="1"/>
      <c r="M857" s="1"/>
      <c r="N857" s="1"/>
      <c r="O857" s="1"/>
      <c r="P857" s="1"/>
      <c r="Q857" s="1"/>
      <c r="R857" s="1"/>
    </row>
    <row r="858" spans="2:18" ht="15.75" customHeight="1">
      <c r="B858" s="1"/>
      <c r="C858" s="1"/>
      <c r="D858" s="1"/>
      <c r="E858" s="1"/>
      <c r="F858" s="1"/>
      <c r="G858" s="1"/>
      <c r="H858" s="1"/>
      <c r="I858" s="1"/>
      <c r="J858" s="1"/>
      <c r="K858" s="1"/>
      <c r="L858" s="1"/>
      <c r="M858" s="1"/>
      <c r="N858" s="1"/>
      <c r="O858" s="1"/>
      <c r="P858" s="1"/>
      <c r="Q858" s="1"/>
      <c r="R858" s="1"/>
    </row>
    <row r="859" spans="2:18" ht="15.75" customHeight="1">
      <c r="B859" s="1"/>
      <c r="C859" s="1"/>
      <c r="D859" s="1"/>
      <c r="E859" s="1"/>
      <c r="F859" s="1"/>
      <c r="G859" s="1"/>
      <c r="H859" s="1"/>
      <c r="I859" s="1"/>
      <c r="J859" s="1"/>
      <c r="K859" s="1"/>
      <c r="L859" s="1"/>
      <c r="M859" s="1"/>
      <c r="N859" s="1"/>
      <c r="O859" s="1"/>
      <c r="P859" s="1"/>
      <c r="Q859" s="1"/>
      <c r="R859" s="1"/>
    </row>
    <row r="860" spans="2:18" ht="15.75" customHeight="1">
      <c r="B860" s="1"/>
      <c r="C860" s="1"/>
      <c r="D860" s="1"/>
      <c r="E860" s="1"/>
      <c r="F860" s="1"/>
      <c r="G860" s="1"/>
      <c r="H860" s="1"/>
      <c r="I860" s="1"/>
      <c r="J860" s="1"/>
      <c r="K860" s="1"/>
      <c r="L860" s="1"/>
      <c r="M860" s="1"/>
      <c r="N860" s="1"/>
      <c r="O860" s="1"/>
      <c r="P860" s="1"/>
      <c r="Q860" s="1"/>
      <c r="R860" s="1"/>
    </row>
    <row r="861" spans="2:18" ht="15.75" customHeight="1">
      <c r="B861" s="1"/>
      <c r="C861" s="1"/>
      <c r="D861" s="1"/>
      <c r="E861" s="1"/>
      <c r="F861" s="1"/>
      <c r="G861" s="1"/>
      <c r="H861" s="1"/>
      <c r="I861" s="1"/>
      <c r="J861" s="1"/>
      <c r="K861" s="1"/>
      <c r="L861" s="1"/>
      <c r="M861" s="1"/>
      <c r="N861" s="1"/>
      <c r="O861" s="1"/>
      <c r="P861" s="1"/>
      <c r="Q861" s="1"/>
      <c r="R861" s="1"/>
    </row>
    <row r="862" spans="2:18" ht="15.75" customHeight="1">
      <c r="B862" s="1"/>
      <c r="C862" s="1"/>
      <c r="D862" s="1"/>
      <c r="E862" s="1"/>
      <c r="F862" s="1"/>
      <c r="G862" s="1"/>
      <c r="H862" s="1"/>
      <c r="I862" s="1"/>
      <c r="J862" s="1"/>
      <c r="K862" s="1"/>
      <c r="L862" s="1"/>
      <c r="M862" s="1"/>
      <c r="N862" s="1"/>
      <c r="O862" s="1"/>
      <c r="P862" s="1"/>
      <c r="Q862" s="1"/>
      <c r="R862" s="1"/>
    </row>
    <row r="863" spans="2:18" ht="15.75" customHeight="1">
      <c r="B863" s="1"/>
      <c r="C863" s="1"/>
      <c r="D863" s="1"/>
      <c r="E863" s="1"/>
      <c r="F863" s="1"/>
      <c r="G863" s="1"/>
      <c r="H863" s="1"/>
      <c r="I863" s="1"/>
      <c r="J863" s="1"/>
      <c r="K863" s="1"/>
      <c r="L863" s="1"/>
      <c r="M863" s="1"/>
      <c r="N863" s="1"/>
      <c r="O863" s="1"/>
      <c r="P863" s="1"/>
      <c r="Q863" s="1"/>
      <c r="R863" s="1"/>
    </row>
    <row r="864" spans="2:18" ht="15.75" customHeight="1">
      <c r="B864" s="1"/>
      <c r="C864" s="1"/>
      <c r="D864" s="1"/>
      <c r="E864" s="1"/>
      <c r="F864" s="1"/>
      <c r="G864" s="1"/>
      <c r="H864" s="1"/>
      <c r="I864" s="1"/>
      <c r="J864" s="1"/>
      <c r="K864" s="1"/>
      <c r="L864" s="1"/>
      <c r="M864" s="1"/>
      <c r="N864" s="1"/>
      <c r="O864" s="1"/>
      <c r="P864" s="1"/>
      <c r="Q864" s="1"/>
      <c r="R864" s="1"/>
    </row>
    <row r="865" spans="2:18" ht="15.75" customHeight="1">
      <c r="B865" s="1"/>
      <c r="C865" s="1"/>
      <c r="D865" s="1"/>
      <c r="E865" s="1"/>
      <c r="F865" s="1"/>
      <c r="G865" s="1"/>
      <c r="H865" s="1"/>
      <c r="I865" s="1"/>
      <c r="J865" s="1"/>
      <c r="K865" s="1"/>
      <c r="L865" s="1"/>
      <c r="M865" s="1"/>
      <c r="N865" s="1"/>
      <c r="O865" s="1"/>
      <c r="P865" s="1"/>
      <c r="Q865" s="1"/>
      <c r="R865" s="1"/>
    </row>
    <row r="866" spans="2:18" ht="15.75" customHeight="1">
      <c r="B866" s="1"/>
      <c r="C866" s="1"/>
      <c r="D866" s="1"/>
      <c r="E866" s="1"/>
      <c r="F866" s="1"/>
      <c r="G866" s="1"/>
      <c r="H866" s="1"/>
      <c r="I866" s="1"/>
      <c r="J866" s="1"/>
      <c r="K866" s="1"/>
      <c r="L866" s="1"/>
      <c r="M866" s="1"/>
      <c r="N866" s="1"/>
      <c r="O866" s="1"/>
      <c r="P866" s="1"/>
      <c r="Q866" s="1"/>
      <c r="R866" s="1"/>
    </row>
    <row r="867" spans="2:18" ht="15.75" customHeight="1">
      <c r="B867" s="1"/>
      <c r="C867" s="1"/>
      <c r="D867" s="1"/>
      <c r="E867" s="1"/>
      <c r="F867" s="1"/>
      <c r="G867" s="1"/>
      <c r="H867" s="1"/>
      <c r="I867" s="1"/>
      <c r="J867" s="1"/>
      <c r="K867" s="1"/>
      <c r="L867" s="1"/>
      <c r="M867" s="1"/>
      <c r="N867" s="1"/>
      <c r="O867" s="1"/>
      <c r="P867" s="1"/>
      <c r="Q867" s="1"/>
      <c r="R867" s="1"/>
    </row>
    <row r="868" spans="2:18" ht="15.75" customHeight="1">
      <c r="B868" s="1"/>
      <c r="C868" s="1"/>
      <c r="D868" s="1"/>
      <c r="E868" s="1"/>
      <c r="F868" s="1"/>
      <c r="G868" s="1"/>
      <c r="H868" s="1"/>
      <c r="I868" s="1"/>
      <c r="J868" s="1"/>
      <c r="K868" s="1"/>
      <c r="L868" s="1"/>
      <c r="M868" s="1"/>
      <c r="N868" s="1"/>
      <c r="O868" s="1"/>
      <c r="P868" s="1"/>
      <c r="Q868" s="1"/>
      <c r="R868" s="1"/>
    </row>
    <row r="869" spans="2:18" ht="15.75" customHeight="1">
      <c r="B869" s="1"/>
      <c r="C869" s="1"/>
      <c r="D869" s="1"/>
      <c r="E869" s="1"/>
      <c r="F869" s="1"/>
      <c r="G869" s="1"/>
      <c r="H869" s="1"/>
      <c r="I869" s="1"/>
      <c r="J869" s="1"/>
      <c r="K869" s="1"/>
      <c r="L869" s="1"/>
      <c r="M869" s="1"/>
      <c r="N869" s="1"/>
      <c r="O869" s="1"/>
      <c r="P869" s="1"/>
      <c r="Q869" s="1"/>
      <c r="R869" s="1"/>
    </row>
    <row r="870" spans="2:18" ht="15.75" customHeight="1">
      <c r="B870" s="1"/>
      <c r="C870" s="1"/>
      <c r="D870" s="1"/>
      <c r="E870" s="1"/>
      <c r="F870" s="1"/>
      <c r="G870" s="1"/>
      <c r="H870" s="1"/>
      <c r="I870" s="1"/>
      <c r="J870" s="1"/>
      <c r="K870" s="1"/>
      <c r="L870" s="1"/>
      <c r="M870" s="1"/>
      <c r="N870" s="1"/>
      <c r="O870" s="1"/>
      <c r="P870" s="1"/>
      <c r="Q870" s="1"/>
      <c r="R870" s="1"/>
    </row>
    <row r="871" spans="2:18" ht="15.75" customHeight="1">
      <c r="B871" s="1"/>
      <c r="C871" s="1"/>
      <c r="D871" s="1"/>
      <c r="E871" s="1"/>
      <c r="F871" s="1"/>
      <c r="G871" s="1"/>
      <c r="H871" s="1"/>
      <c r="I871" s="1"/>
      <c r="J871" s="1"/>
      <c r="K871" s="1"/>
      <c r="L871" s="1"/>
      <c r="M871" s="1"/>
      <c r="N871" s="1"/>
      <c r="O871" s="1"/>
      <c r="P871" s="1"/>
      <c r="Q871" s="1"/>
      <c r="R871" s="1"/>
    </row>
    <row r="872" spans="2:18" ht="15.75" customHeight="1">
      <c r="B872" s="1"/>
      <c r="C872" s="1"/>
      <c r="D872" s="1"/>
      <c r="E872" s="1"/>
      <c r="F872" s="1"/>
      <c r="G872" s="1"/>
      <c r="H872" s="1"/>
      <c r="I872" s="1"/>
      <c r="J872" s="1"/>
      <c r="K872" s="1"/>
      <c r="L872" s="1"/>
      <c r="M872" s="1"/>
      <c r="N872" s="1"/>
      <c r="O872" s="1"/>
      <c r="P872" s="1"/>
      <c r="Q872" s="1"/>
      <c r="R872" s="1"/>
    </row>
    <row r="873" spans="2:18" ht="15.75" customHeight="1">
      <c r="B873" s="1"/>
      <c r="C873" s="1"/>
      <c r="D873" s="1"/>
      <c r="E873" s="1"/>
      <c r="F873" s="1"/>
      <c r="G873" s="1"/>
      <c r="H873" s="1"/>
      <c r="I873" s="1"/>
      <c r="J873" s="1"/>
      <c r="K873" s="1"/>
      <c r="L873" s="1"/>
      <c r="M873" s="1"/>
      <c r="N873" s="1"/>
      <c r="O873" s="1"/>
      <c r="P873" s="1"/>
      <c r="Q873" s="1"/>
      <c r="R873" s="1"/>
    </row>
    <row r="874" spans="2:18" ht="15.75" customHeight="1">
      <c r="B874" s="1"/>
      <c r="C874" s="1"/>
      <c r="D874" s="1"/>
      <c r="E874" s="1"/>
      <c r="F874" s="1"/>
      <c r="G874" s="1"/>
      <c r="H874" s="1"/>
      <c r="I874" s="1"/>
      <c r="J874" s="1"/>
      <c r="K874" s="1"/>
      <c r="L874" s="1"/>
      <c r="M874" s="1"/>
      <c r="N874" s="1"/>
      <c r="O874" s="1"/>
      <c r="P874" s="1"/>
      <c r="Q874" s="1"/>
      <c r="R874" s="1"/>
    </row>
    <row r="875" spans="2:18" ht="15.75" customHeight="1">
      <c r="B875" s="1"/>
      <c r="C875" s="1"/>
      <c r="D875" s="1"/>
      <c r="E875" s="1"/>
      <c r="F875" s="1"/>
      <c r="G875" s="1"/>
      <c r="H875" s="1"/>
      <c r="I875" s="1"/>
      <c r="J875" s="1"/>
      <c r="K875" s="1"/>
      <c r="L875" s="1"/>
      <c r="M875" s="1"/>
      <c r="N875" s="1"/>
      <c r="O875" s="1"/>
      <c r="P875" s="1"/>
      <c r="Q875" s="1"/>
      <c r="R875" s="1"/>
    </row>
    <row r="876" spans="2:18" ht="15.75" customHeight="1">
      <c r="B876" s="1"/>
      <c r="C876" s="1"/>
      <c r="D876" s="1"/>
      <c r="E876" s="1"/>
      <c r="F876" s="1"/>
      <c r="G876" s="1"/>
      <c r="H876" s="1"/>
      <c r="I876" s="1"/>
      <c r="J876" s="1"/>
      <c r="K876" s="1"/>
      <c r="L876" s="1"/>
      <c r="M876" s="1"/>
      <c r="N876" s="1"/>
      <c r="O876" s="1"/>
      <c r="P876" s="1"/>
      <c r="Q876" s="1"/>
      <c r="R876" s="1"/>
    </row>
    <row r="877" spans="2:18" ht="15.75" customHeight="1">
      <c r="B877" s="1"/>
      <c r="C877" s="1"/>
      <c r="D877" s="1"/>
      <c r="E877" s="1"/>
      <c r="F877" s="1"/>
      <c r="G877" s="1"/>
      <c r="H877" s="1"/>
      <c r="I877" s="1"/>
      <c r="J877" s="1"/>
      <c r="K877" s="1"/>
      <c r="L877" s="1"/>
      <c r="M877" s="1"/>
      <c r="N877" s="1"/>
      <c r="O877" s="1"/>
      <c r="P877" s="1"/>
      <c r="Q877" s="1"/>
      <c r="R877" s="1"/>
    </row>
    <row r="878" spans="2:18" ht="15.75" customHeight="1">
      <c r="B878" s="1"/>
      <c r="C878" s="1"/>
      <c r="D878" s="1"/>
      <c r="E878" s="1"/>
      <c r="F878" s="1"/>
      <c r="G878" s="1"/>
      <c r="H878" s="1"/>
      <c r="I878" s="1"/>
      <c r="J878" s="1"/>
      <c r="K878" s="1"/>
      <c r="L878" s="1"/>
      <c r="M878" s="1"/>
      <c r="N878" s="1"/>
      <c r="O878" s="1"/>
      <c r="P878" s="1"/>
      <c r="Q878" s="1"/>
      <c r="R878" s="1"/>
    </row>
    <row r="879" spans="2:18" ht="15.75" customHeight="1">
      <c r="B879" s="1"/>
      <c r="C879" s="1"/>
      <c r="D879" s="1"/>
      <c r="E879" s="1"/>
      <c r="F879" s="1"/>
      <c r="G879" s="1"/>
      <c r="H879" s="1"/>
      <c r="I879" s="1"/>
      <c r="J879" s="1"/>
      <c r="K879" s="1"/>
      <c r="L879" s="1"/>
      <c r="M879" s="1"/>
      <c r="N879" s="1"/>
      <c r="O879" s="1"/>
      <c r="P879" s="1"/>
      <c r="Q879" s="1"/>
      <c r="R879" s="1"/>
    </row>
    <row r="880" spans="2:18" ht="15.75" customHeight="1">
      <c r="B880" s="1"/>
      <c r="C880" s="1"/>
      <c r="D880" s="1"/>
      <c r="E880" s="1"/>
      <c r="F880" s="1"/>
      <c r="G880" s="1"/>
      <c r="H880" s="1"/>
      <c r="I880" s="1"/>
      <c r="J880" s="1"/>
      <c r="K880" s="1"/>
      <c r="L880" s="1"/>
      <c r="M880" s="1"/>
      <c r="N880" s="1"/>
      <c r="O880" s="1"/>
      <c r="P880" s="1"/>
      <c r="Q880" s="1"/>
      <c r="R880" s="1"/>
    </row>
    <row r="881" spans="2:18" ht="15.75" customHeight="1">
      <c r="B881" s="1"/>
      <c r="C881" s="1"/>
      <c r="D881" s="1"/>
      <c r="E881" s="1"/>
      <c r="F881" s="1"/>
      <c r="G881" s="1"/>
      <c r="H881" s="1"/>
      <c r="I881" s="1"/>
      <c r="J881" s="1"/>
      <c r="K881" s="1"/>
      <c r="L881" s="1"/>
      <c r="M881" s="1"/>
      <c r="N881" s="1"/>
      <c r="O881" s="1"/>
      <c r="P881" s="1"/>
      <c r="Q881" s="1"/>
      <c r="R881" s="1"/>
    </row>
    <row r="882" spans="2:18" ht="15.75" customHeight="1">
      <c r="B882" s="1"/>
      <c r="C882" s="1"/>
      <c r="D882" s="1"/>
      <c r="E882" s="1"/>
      <c r="F882" s="1"/>
      <c r="G882" s="1"/>
      <c r="H882" s="1"/>
      <c r="I882" s="1"/>
      <c r="J882" s="1"/>
      <c r="K882" s="1"/>
      <c r="L882" s="1"/>
      <c r="M882" s="1"/>
      <c r="N882" s="1"/>
      <c r="O882" s="1"/>
      <c r="P882" s="1"/>
      <c r="Q882" s="1"/>
      <c r="R882" s="1"/>
    </row>
    <row r="883" spans="2:18" ht="15.75" customHeight="1">
      <c r="B883" s="1"/>
      <c r="C883" s="1"/>
      <c r="D883" s="1"/>
      <c r="E883" s="1"/>
      <c r="F883" s="1"/>
      <c r="G883" s="1"/>
      <c r="H883" s="1"/>
      <c r="I883" s="1"/>
      <c r="J883" s="1"/>
      <c r="K883" s="1"/>
      <c r="L883" s="1"/>
      <c r="M883" s="1"/>
      <c r="N883" s="1"/>
      <c r="O883" s="1"/>
      <c r="P883" s="1"/>
      <c r="Q883" s="1"/>
      <c r="R883" s="1"/>
    </row>
    <row r="884" spans="2:18" ht="15.75" customHeight="1">
      <c r="B884" s="1"/>
      <c r="C884" s="1"/>
      <c r="D884" s="1"/>
      <c r="E884" s="1"/>
      <c r="F884" s="1"/>
      <c r="G884" s="1"/>
      <c r="H884" s="1"/>
      <c r="I884" s="1"/>
      <c r="J884" s="1"/>
      <c r="K884" s="1"/>
      <c r="L884" s="1"/>
      <c r="M884" s="1"/>
      <c r="N884" s="1"/>
      <c r="O884" s="1"/>
      <c r="P884" s="1"/>
      <c r="Q884" s="1"/>
      <c r="R884" s="1"/>
    </row>
    <row r="885" spans="2:18" ht="15.75" customHeight="1">
      <c r="B885" s="1"/>
      <c r="C885" s="1"/>
      <c r="D885" s="1"/>
      <c r="E885" s="1"/>
      <c r="F885" s="1"/>
      <c r="G885" s="1"/>
      <c r="H885" s="1"/>
      <c r="I885" s="1"/>
      <c r="J885" s="1"/>
      <c r="K885" s="1"/>
      <c r="L885" s="1"/>
      <c r="M885" s="1"/>
      <c r="N885" s="1"/>
      <c r="O885" s="1"/>
      <c r="P885" s="1"/>
      <c r="Q885" s="1"/>
      <c r="R885" s="1"/>
    </row>
    <row r="886" spans="2:18" ht="15.75" customHeight="1">
      <c r="B886" s="1"/>
      <c r="C886" s="1"/>
      <c r="D886" s="1"/>
      <c r="E886" s="1"/>
      <c r="F886" s="1"/>
      <c r="G886" s="1"/>
      <c r="H886" s="1"/>
      <c r="I886" s="1"/>
      <c r="J886" s="1"/>
      <c r="K886" s="1"/>
      <c r="L886" s="1"/>
      <c r="M886" s="1"/>
      <c r="N886" s="1"/>
      <c r="O886" s="1"/>
      <c r="P886" s="1"/>
      <c r="Q886" s="1"/>
      <c r="R886" s="1"/>
    </row>
    <row r="887" spans="2:18" ht="15.75" customHeight="1">
      <c r="B887" s="1"/>
      <c r="C887" s="1"/>
      <c r="D887" s="1"/>
      <c r="E887" s="1"/>
      <c r="F887" s="1"/>
      <c r="G887" s="1"/>
      <c r="H887" s="1"/>
      <c r="I887" s="1"/>
      <c r="J887" s="1"/>
      <c r="K887" s="1"/>
      <c r="L887" s="1"/>
      <c r="M887" s="1"/>
      <c r="N887" s="1"/>
      <c r="O887" s="1"/>
      <c r="P887" s="1"/>
      <c r="Q887" s="1"/>
      <c r="R887" s="1"/>
    </row>
    <row r="888" spans="2:18" ht="15.75" customHeight="1">
      <c r="B888" s="1"/>
      <c r="C888" s="1"/>
      <c r="D888" s="1"/>
      <c r="E888" s="1"/>
      <c r="F888" s="1"/>
      <c r="G888" s="1"/>
      <c r="H888" s="1"/>
      <c r="I888" s="1"/>
      <c r="J888" s="1"/>
      <c r="K888" s="1"/>
      <c r="L888" s="1"/>
      <c r="M888" s="1"/>
      <c r="N888" s="1"/>
      <c r="O888" s="1"/>
      <c r="P888" s="1"/>
      <c r="Q888" s="1"/>
      <c r="R888" s="1"/>
    </row>
    <row r="889" spans="2:18" ht="15.75" customHeight="1">
      <c r="B889" s="1"/>
      <c r="C889" s="1"/>
      <c r="D889" s="1"/>
      <c r="E889" s="1"/>
      <c r="F889" s="1"/>
      <c r="G889" s="1"/>
      <c r="H889" s="1"/>
      <c r="I889" s="1"/>
      <c r="J889" s="1"/>
      <c r="K889" s="1"/>
      <c r="L889" s="1"/>
      <c r="M889" s="1"/>
      <c r="N889" s="1"/>
      <c r="O889" s="1"/>
      <c r="P889" s="1"/>
      <c r="Q889" s="1"/>
      <c r="R889" s="1"/>
    </row>
    <row r="890" spans="2:18" ht="15.75" customHeight="1">
      <c r="B890" s="1"/>
      <c r="C890" s="1"/>
      <c r="D890" s="1"/>
      <c r="E890" s="1"/>
      <c r="F890" s="1"/>
      <c r="G890" s="1"/>
      <c r="H890" s="1"/>
      <c r="I890" s="1"/>
      <c r="J890" s="1"/>
      <c r="K890" s="1"/>
      <c r="L890" s="1"/>
      <c r="M890" s="1"/>
      <c r="N890" s="1"/>
      <c r="O890" s="1"/>
      <c r="P890" s="1"/>
      <c r="Q890" s="1"/>
      <c r="R890" s="1"/>
    </row>
    <row r="891" spans="2:18" ht="15.75" customHeight="1">
      <c r="B891" s="1"/>
      <c r="C891" s="1"/>
      <c r="D891" s="1"/>
      <c r="E891" s="1"/>
      <c r="F891" s="1"/>
      <c r="G891" s="1"/>
      <c r="H891" s="1"/>
      <c r="I891" s="1"/>
      <c r="J891" s="1"/>
      <c r="K891" s="1"/>
      <c r="L891" s="1"/>
      <c r="M891" s="1"/>
      <c r="N891" s="1"/>
      <c r="O891" s="1"/>
      <c r="P891" s="1"/>
      <c r="Q891" s="1"/>
      <c r="R891" s="1"/>
    </row>
    <row r="892" spans="2:18" ht="15.75" customHeight="1">
      <c r="B892" s="1"/>
      <c r="C892" s="1"/>
      <c r="D892" s="1"/>
      <c r="E892" s="1"/>
      <c r="F892" s="1"/>
      <c r="G892" s="1"/>
      <c r="H892" s="1"/>
      <c r="I892" s="1"/>
      <c r="J892" s="1"/>
      <c r="K892" s="1"/>
      <c r="L892" s="1"/>
      <c r="M892" s="1"/>
      <c r="N892" s="1"/>
      <c r="O892" s="1"/>
      <c r="P892" s="1"/>
      <c r="Q892" s="1"/>
      <c r="R892" s="1"/>
    </row>
    <row r="893" spans="2:18" ht="15.75" customHeight="1">
      <c r="B893" s="1"/>
      <c r="C893" s="1"/>
      <c r="D893" s="1"/>
      <c r="E893" s="1"/>
      <c r="F893" s="1"/>
      <c r="G893" s="1"/>
      <c r="H893" s="1"/>
      <c r="I893" s="1"/>
      <c r="J893" s="1"/>
      <c r="K893" s="1"/>
      <c r="L893" s="1"/>
      <c r="M893" s="1"/>
      <c r="N893" s="1"/>
      <c r="O893" s="1"/>
      <c r="P893" s="1"/>
      <c r="Q893" s="1"/>
      <c r="R893" s="1"/>
    </row>
    <row r="894" spans="2:18" ht="15.75" customHeight="1">
      <c r="B894" s="1"/>
      <c r="C894" s="1"/>
      <c r="D894" s="1"/>
      <c r="E894" s="1"/>
      <c r="F894" s="1"/>
      <c r="G894" s="1"/>
      <c r="H894" s="1"/>
      <c r="I894" s="1"/>
      <c r="J894" s="1"/>
      <c r="K894" s="1"/>
      <c r="L894" s="1"/>
      <c r="M894" s="1"/>
      <c r="N894" s="1"/>
      <c r="O894" s="1"/>
      <c r="P894" s="1"/>
      <c r="Q894" s="1"/>
      <c r="R894" s="1"/>
    </row>
    <row r="895" spans="2:18" ht="15.75" customHeight="1">
      <c r="B895" s="1"/>
      <c r="C895" s="1"/>
      <c r="D895" s="1"/>
      <c r="E895" s="1"/>
      <c r="F895" s="1"/>
      <c r="G895" s="1"/>
      <c r="H895" s="1"/>
      <c r="I895" s="1"/>
      <c r="J895" s="1"/>
      <c r="K895" s="1"/>
      <c r="L895" s="1"/>
      <c r="M895" s="1"/>
      <c r="N895" s="1"/>
      <c r="O895" s="1"/>
      <c r="P895" s="1"/>
      <c r="Q895" s="1"/>
      <c r="R895" s="1"/>
    </row>
    <row r="896" spans="2:18" ht="15.75" customHeight="1">
      <c r="B896" s="1"/>
      <c r="C896" s="1"/>
      <c r="D896" s="1"/>
      <c r="E896" s="1"/>
      <c r="F896" s="1"/>
      <c r="G896" s="1"/>
      <c r="H896" s="1"/>
      <c r="I896" s="1"/>
      <c r="J896" s="1"/>
      <c r="K896" s="1"/>
      <c r="L896" s="1"/>
      <c r="M896" s="1"/>
      <c r="N896" s="1"/>
      <c r="O896" s="1"/>
      <c r="P896" s="1"/>
      <c r="Q896" s="1"/>
      <c r="R896" s="1"/>
    </row>
    <row r="897" spans="2:18" ht="15.75" customHeight="1">
      <c r="B897" s="1"/>
      <c r="C897" s="1"/>
      <c r="D897" s="1"/>
      <c r="E897" s="1"/>
      <c r="F897" s="1"/>
      <c r="G897" s="1"/>
      <c r="H897" s="1"/>
      <c r="I897" s="1"/>
      <c r="J897" s="1"/>
      <c r="K897" s="1"/>
      <c r="L897" s="1"/>
      <c r="M897" s="1"/>
      <c r="N897" s="1"/>
      <c r="O897" s="1"/>
      <c r="P897" s="1"/>
      <c r="Q897" s="1"/>
      <c r="R897" s="1"/>
    </row>
    <row r="898" spans="2:18" ht="15.75" customHeight="1">
      <c r="B898" s="1"/>
      <c r="C898" s="1"/>
      <c r="D898" s="1"/>
      <c r="E898" s="1"/>
      <c r="F898" s="1"/>
      <c r="G898" s="1"/>
      <c r="H898" s="1"/>
      <c r="I898" s="1"/>
      <c r="J898" s="1"/>
      <c r="K898" s="1"/>
      <c r="L898" s="1"/>
      <c r="M898" s="1"/>
      <c r="N898" s="1"/>
      <c r="O898" s="1"/>
      <c r="P898" s="1"/>
      <c r="Q898" s="1"/>
      <c r="R898" s="1"/>
    </row>
    <row r="899" spans="2:18" ht="15.75" customHeight="1">
      <c r="B899" s="1"/>
      <c r="C899" s="1"/>
      <c r="D899" s="1"/>
      <c r="E899" s="1"/>
      <c r="F899" s="1"/>
      <c r="G899" s="1"/>
      <c r="H899" s="1"/>
      <c r="I899" s="1"/>
      <c r="J899" s="1"/>
      <c r="K899" s="1"/>
      <c r="L899" s="1"/>
      <c r="M899" s="1"/>
      <c r="N899" s="1"/>
      <c r="O899" s="1"/>
      <c r="P899" s="1"/>
      <c r="Q899" s="1"/>
      <c r="R899" s="1"/>
    </row>
    <row r="900" spans="2:18" ht="15.75" customHeight="1">
      <c r="B900" s="1"/>
      <c r="C900" s="1"/>
      <c r="D900" s="1"/>
      <c r="E900" s="1"/>
      <c r="F900" s="1"/>
      <c r="G900" s="1"/>
      <c r="H900" s="1"/>
      <c r="I900" s="1"/>
      <c r="J900" s="1"/>
      <c r="K900" s="1"/>
      <c r="L900" s="1"/>
      <c r="M900" s="1"/>
      <c r="N900" s="1"/>
      <c r="O900" s="1"/>
      <c r="P900" s="1"/>
      <c r="Q900" s="1"/>
      <c r="R900" s="1"/>
    </row>
    <row r="901" spans="2:18" ht="15.75" customHeight="1">
      <c r="B901" s="1"/>
      <c r="C901" s="1"/>
      <c r="D901" s="1"/>
      <c r="E901" s="1"/>
      <c r="F901" s="1"/>
      <c r="G901" s="1"/>
      <c r="H901" s="1"/>
      <c r="I901" s="1"/>
      <c r="J901" s="1"/>
      <c r="K901" s="1"/>
      <c r="L901" s="1"/>
      <c r="M901" s="1"/>
      <c r="N901" s="1"/>
      <c r="O901" s="1"/>
      <c r="P901" s="1"/>
      <c r="Q901" s="1"/>
      <c r="R901" s="1"/>
    </row>
    <row r="902" spans="2:18" ht="15.75" customHeight="1">
      <c r="B902" s="1"/>
      <c r="C902" s="1"/>
      <c r="D902" s="1"/>
      <c r="E902" s="1"/>
      <c r="F902" s="1"/>
      <c r="G902" s="1"/>
      <c r="H902" s="1"/>
      <c r="I902" s="1"/>
      <c r="J902" s="1"/>
      <c r="K902" s="1"/>
      <c r="L902" s="1"/>
      <c r="M902" s="1"/>
      <c r="N902" s="1"/>
      <c r="O902" s="1"/>
      <c r="P902" s="1"/>
      <c r="Q902" s="1"/>
      <c r="R902" s="1"/>
    </row>
    <row r="903" spans="2:18" ht="15.75" customHeight="1">
      <c r="B903" s="1"/>
      <c r="C903" s="1"/>
      <c r="D903" s="1"/>
      <c r="E903" s="1"/>
      <c r="F903" s="1"/>
      <c r="G903" s="1"/>
      <c r="H903" s="1"/>
      <c r="I903" s="1"/>
      <c r="J903" s="1"/>
      <c r="K903" s="1"/>
      <c r="L903" s="1"/>
      <c r="M903" s="1"/>
      <c r="N903" s="1"/>
      <c r="O903" s="1"/>
      <c r="P903" s="1"/>
      <c r="Q903" s="1"/>
      <c r="R903" s="1"/>
    </row>
    <row r="904" spans="2:18" ht="15.75" customHeight="1">
      <c r="B904" s="1"/>
      <c r="C904" s="1"/>
      <c r="D904" s="1"/>
      <c r="E904" s="1"/>
      <c r="F904" s="1"/>
      <c r="G904" s="1"/>
      <c r="H904" s="1"/>
      <c r="I904" s="1"/>
      <c r="J904" s="1"/>
      <c r="K904" s="1"/>
      <c r="L904" s="1"/>
      <c r="M904" s="1"/>
      <c r="N904" s="1"/>
      <c r="O904" s="1"/>
      <c r="P904" s="1"/>
      <c r="Q904" s="1"/>
      <c r="R904" s="1"/>
    </row>
    <row r="905" spans="2:18" ht="15.75" customHeight="1">
      <c r="B905" s="1"/>
      <c r="C905" s="1"/>
      <c r="D905" s="1"/>
      <c r="E905" s="1"/>
      <c r="F905" s="1"/>
      <c r="G905" s="1"/>
      <c r="H905" s="1"/>
      <c r="I905" s="1"/>
      <c r="J905" s="1"/>
      <c r="K905" s="1"/>
      <c r="L905" s="1"/>
      <c r="M905" s="1"/>
      <c r="N905" s="1"/>
      <c r="O905" s="1"/>
      <c r="P905" s="1"/>
      <c r="Q905" s="1"/>
      <c r="R905" s="1"/>
    </row>
    <row r="906" spans="2:18" ht="15.75" customHeight="1">
      <c r="B906" s="1"/>
      <c r="C906" s="1"/>
      <c r="D906" s="1"/>
      <c r="E906" s="1"/>
      <c r="F906" s="1"/>
      <c r="G906" s="1"/>
      <c r="H906" s="1"/>
      <c r="I906" s="1"/>
      <c r="J906" s="1"/>
      <c r="K906" s="1"/>
      <c r="L906" s="1"/>
      <c r="M906" s="1"/>
      <c r="N906" s="1"/>
      <c r="O906" s="1"/>
      <c r="P906" s="1"/>
      <c r="Q906" s="1"/>
      <c r="R906" s="1"/>
    </row>
    <row r="907" spans="2:18" ht="15.75" customHeight="1">
      <c r="B907" s="1"/>
      <c r="C907" s="1"/>
      <c r="D907" s="1"/>
      <c r="E907" s="1"/>
      <c r="F907" s="1"/>
      <c r="G907" s="1"/>
      <c r="H907" s="1"/>
      <c r="I907" s="1"/>
      <c r="J907" s="1"/>
      <c r="K907" s="1"/>
      <c r="L907" s="1"/>
      <c r="M907" s="1"/>
      <c r="N907" s="1"/>
      <c r="O907" s="1"/>
      <c r="P907" s="1"/>
      <c r="Q907" s="1"/>
      <c r="R907" s="1"/>
    </row>
    <row r="908" spans="2:18" ht="15.75" customHeight="1">
      <c r="B908" s="1"/>
      <c r="C908" s="1"/>
      <c r="D908" s="1"/>
      <c r="E908" s="1"/>
      <c r="F908" s="1"/>
      <c r="G908" s="1"/>
      <c r="H908" s="1"/>
      <c r="I908" s="1"/>
      <c r="J908" s="1"/>
      <c r="K908" s="1"/>
      <c r="L908" s="1"/>
      <c r="M908" s="1"/>
      <c r="N908" s="1"/>
      <c r="O908" s="1"/>
      <c r="P908" s="1"/>
      <c r="Q908" s="1"/>
      <c r="R908" s="1"/>
    </row>
    <row r="909" spans="2:18" ht="15.75" customHeight="1">
      <c r="B909" s="1"/>
      <c r="C909" s="1"/>
      <c r="D909" s="1"/>
      <c r="E909" s="1"/>
      <c r="F909" s="1"/>
      <c r="G909" s="1"/>
      <c r="H909" s="1"/>
      <c r="I909" s="1"/>
      <c r="J909" s="1"/>
      <c r="K909" s="1"/>
      <c r="L909" s="1"/>
      <c r="M909" s="1"/>
      <c r="N909" s="1"/>
      <c r="O909" s="1"/>
      <c r="P909" s="1"/>
      <c r="Q909" s="1"/>
      <c r="R909" s="1"/>
    </row>
    <row r="910" spans="2:18" ht="15.75" customHeight="1">
      <c r="B910" s="1"/>
      <c r="C910" s="1"/>
      <c r="D910" s="1"/>
      <c r="E910" s="1"/>
      <c r="F910" s="1"/>
      <c r="G910" s="1"/>
      <c r="H910" s="1"/>
      <c r="I910" s="1"/>
      <c r="J910" s="1"/>
      <c r="K910" s="1"/>
      <c r="L910" s="1"/>
      <c r="M910" s="1"/>
      <c r="N910" s="1"/>
      <c r="O910" s="1"/>
      <c r="P910" s="1"/>
      <c r="Q910" s="1"/>
      <c r="R910" s="1"/>
    </row>
    <row r="911" spans="2:18" ht="15.75" customHeight="1">
      <c r="B911" s="1"/>
      <c r="C911" s="1"/>
      <c r="D911" s="1"/>
      <c r="E911" s="1"/>
      <c r="F911" s="1"/>
      <c r="G911" s="1"/>
      <c r="H911" s="1"/>
      <c r="I911" s="1"/>
      <c r="J911" s="1"/>
      <c r="K911" s="1"/>
      <c r="L911" s="1"/>
      <c r="M911" s="1"/>
      <c r="N911" s="1"/>
      <c r="O911" s="1"/>
      <c r="P911" s="1"/>
      <c r="Q911" s="1"/>
      <c r="R911" s="1"/>
    </row>
    <row r="912" spans="2:18" ht="15.75" customHeight="1">
      <c r="B912" s="1"/>
      <c r="C912" s="1"/>
      <c r="D912" s="1"/>
      <c r="E912" s="1"/>
      <c r="F912" s="1"/>
      <c r="G912" s="1"/>
      <c r="H912" s="1"/>
      <c r="I912" s="1"/>
      <c r="J912" s="1"/>
      <c r="K912" s="1"/>
      <c r="L912" s="1"/>
      <c r="M912" s="1"/>
      <c r="N912" s="1"/>
      <c r="O912" s="1"/>
      <c r="P912" s="1"/>
      <c r="Q912" s="1"/>
      <c r="R912" s="1"/>
    </row>
    <row r="913" spans="2:18" ht="15.75" customHeight="1">
      <c r="B913" s="1"/>
      <c r="C913" s="1"/>
      <c r="D913" s="1"/>
      <c r="E913" s="1"/>
      <c r="F913" s="1"/>
      <c r="G913" s="1"/>
      <c r="H913" s="1"/>
      <c r="I913" s="1"/>
      <c r="J913" s="1"/>
      <c r="K913" s="1"/>
      <c r="L913" s="1"/>
      <c r="M913" s="1"/>
      <c r="N913" s="1"/>
      <c r="O913" s="1"/>
      <c r="P913" s="1"/>
      <c r="Q913" s="1"/>
      <c r="R913" s="1"/>
    </row>
    <row r="914" spans="2:18" ht="15.75" customHeight="1">
      <c r="B914" s="1"/>
      <c r="C914" s="1"/>
      <c r="D914" s="1"/>
      <c r="E914" s="1"/>
      <c r="F914" s="1"/>
      <c r="G914" s="1"/>
      <c r="H914" s="1"/>
      <c r="I914" s="1"/>
      <c r="J914" s="1"/>
      <c r="K914" s="1"/>
      <c r="L914" s="1"/>
      <c r="M914" s="1"/>
      <c r="N914" s="1"/>
      <c r="O914" s="1"/>
      <c r="P914" s="1"/>
      <c r="Q914" s="1"/>
      <c r="R914" s="1"/>
    </row>
    <row r="915" spans="2:18" ht="15.75" customHeight="1">
      <c r="B915" s="1"/>
      <c r="C915" s="1"/>
      <c r="D915" s="1"/>
      <c r="E915" s="1"/>
      <c r="F915" s="1"/>
      <c r="G915" s="1"/>
      <c r="H915" s="1"/>
      <c r="I915" s="1"/>
      <c r="J915" s="1"/>
      <c r="K915" s="1"/>
      <c r="L915" s="1"/>
      <c r="M915" s="1"/>
      <c r="N915" s="1"/>
      <c r="O915" s="1"/>
      <c r="P915" s="1"/>
      <c r="Q915" s="1"/>
      <c r="R915" s="1"/>
    </row>
    <row r="916" spans="2:18" ht="15.75" customHeight="1">
      <c r="B916" s="1"/>
      <c r="C916" s="1"/>
      <c r="D916" s="1"/>
      <c r="E916" s="1"/>
      <c r="F916" s="1"/>
      <c r="G916" s="1"/>
      <c r="H916" s="1"/>
      <c r="I916" s="1"/>
      <c r="J916" s="1"/>
      <c r="K916" s="1"/>
      <c r="L916" s="1"/>
      <c r="M916" s="1"/>
      <c r="N916" s="1"/>
      <c r="O916" s="1"/>
      <c r="P916" s="1"/>
      <c r="Q916" s="1"/>
      <c r="R916" s="1"/>
    </row>
    <row r="917" spans="2:18" ht="15.75" customHeight="1">
      <c r="B917" s="1"/>
      <c r="C917" s="1"/>
      <c r="D917" s="1"/>
      <c r="E917" s="1"/>
      <c r="F917" s="1"/>
      <c r="G917" s="1"/>
      <c r="H917" s="1"/>
      <c r="I917" s="1"/>
      <c r="J917" s="1"/>
      <c r="K917" s="1"/>
      <c r="L917" s="1"/>
      <c r="M917" s="1"/>
      <c r="N917" s="1"/>
      <c r="O917" s="1"/>
      <c r="P917" s="1"/>
      <c r="Q917" s="1"/>
      <c r="R917" s="1"/>
    </row>
    <row r="918" spans="2:18" ht="15.75" customHeight="1">
      <c r="B918" s="1"/>
      <c r="C918" s="1"/>
      <c r="D918" s="1"/>
      <c r="E918" s="1"/>
      <c r="F918" s="1"/>
      <c r="G918" s="1"/>
      <c r="H918" s="1"/>
      <c r="I918" s="1"/>
      <c r="J918" s="1"/>
      <c r="K918" s="1"/>
      <c r="L918" s="1"/>
      <c r="M918" s="1"/>
      <c r="N918" s="1"/>
      <c r="O918" s="1"/>
      <c r="P918" s="1"/>
      <c r="Q918" s="1"/>
      <c r="R918" s="1"/>
    </row>
    <row r="919" spans="2:18" ht="15.75" customHeight="1">
      <c r="B919" s="1"/>
      <c r="C919" s="1"/>
      <c r="D919" s="1"/>
      <c r="E919" s="1"/>
      <c r="F919" s="1"/>
      <c r="G919" s="1"/>
      <c r="H919" s="1"/>
      <c r="I919" s="1"/>
      <c r="J919" s="1"/>
      <c r="K919" s="1"/>
      <c r="L919" s="1"/>
      <c r="M919" s="1"/>
      <c r="N919" s="1"/>
      <c r="O919" s="1"/>
      <c r="P919" s="1"/>
      <c r="Q919" s="1"/>
      <c r="R919" s="1"/>
    </row>
    <row r="920" spans="2:18" ht="15.75" customHeight="1">
      <c r="B920" s="1"/>
      <c r="C920" s="1"/>
      <c r="D920" s="1"/>
      <c r="E920" s="1"/>
      <c r="F920" s="1"/>
      <c r="G920" s="1"/>
      <c r="H920" s="1"/>
      <c r="I920" s="1"/>
      <c r="J920" s="1"/>
      <c r="K920" s="1"/>
      <c r="L920" s="1"/>
      <c r="M920" s="1"/>
      <c r="N920" s="1"/>
      <c r="O920" s="1"/>
      <c r="P920" s="1"/>
      <c r="Q920" s="1"/>
      <c r="R920" s="1"/>
    </row>
    <row r="921" spans="2:18" ht="15.75" customHeight="1">
      <c r="B921" s="1"/>
      <c r="C921" s="1"/>
      <c r="D921" s="1"/>
      <c r="E921" s="1"/>
      <c r="F921" s="1"/>
      <c r="G921" s="1"/>
      <c r="H921" s="1"/>
      <c r="I921" s="1"/>
      <c r="J921" s="1"/>
      <c r="K921" s="1"/>
      <c r="L921" s="1"/>
      <c r="M921" s="1"/>
      <c r="N921" s="1"/>
      <c r="O921" s="1"/>
      <c r="P921" s="1"/>
      <c r="Q921" s="1"/>
      <c r="R921" s="1"/>
    </row>
    <row r="922" spans="2:18" ht="15.75" customHeight="1">
      <c r="B922" s="1"/>
      <c r="C922" s="1"/>
      <c r="D922" s="1"/>
      <c r="E922" s="1"/>
      <c r="F922" s="1"/>
      <c r="G922" s="1"/>
      <c r="H922" s="1"/>
      <c r="I922" s="1"/>
      <c r="J922" s="1"/>
      <c r="K922" s="1"/>
      <c r="L922" s="1"/>
      <c r="M922" s="1"/>
      <c r="N922" s="1"/>
      <c r="O922" s="1"/>
      <c r="P922" s="1"/>
      <c r="Q922" s="1"/>
      <c r="R922" s="1"/>
    </row>
    <row r="923" spans="2:18" ht="15.75" customHeight="1">
      <c r="B923" s="1"/>
      <c r="C923" s="1"/>
      <c r="D923" s="1"/>
      <c r="E923" s="1"/>
      <c r="F923" s="1"/>
      <c r="G923" s="1"/>
      <c r="H923" s="1"/>
      <c r="I923" s="1"/>
      <c r="J923" s="1"/>
      <c r="K923" s="1"/>
      <c r="L923" s="1"/>
      <c r="M923" s="1"/>
      <c r="N923" s="1"/>
      <c r="O923" s="1"/>
      <c r="P923" s="1"/>
      <c r="Q923" s="1"/>
      <c r="R923" s="1"/>
    </row>
    <row r="924" spans="2:18" ht="15.75" customHeight="1">
      <c r="B924" s="1"/>
      <c r="C924" s="1"/>
      <c r="D924" s="1"/>
      <c r="E924" s="1"/>
      <c r="F924" s="1"/>
      <c r="G924" s="1"/>
      <c r="H924" s="1"/>
      <c r="I924" s="1"/>
      <c r="J924" s="1"/>
      <c r="K924" s="1"/>
      <c r="L924" s="1"/>
      <c r="M924" s="1"/>
      <c r="N924" s="1"/>
      <c r="O924" s="1"/>
      <c r="P924" s="1"/>
      <c r="Q924" s="1"/>
      <c r="R924" s="1"/>
    </row>
    <row r="925" spans="2:18" ht="15.75" customHeight="1">
      <c r="B925" s="1"/>
      <c r="C925" s="1"/>
      <c r="D925" s="1"/>
      <c r="E925" s="1"/>
      <c r="F925" s="1"/>
      <c r="G925" s="1"/>
      <c r="H925" s="1"/>
      <c r="I925" s="1"/>
      <c r="J925" s="1"/>
      <c r="K925" s="1"/>
      <c r="L925" s="1"/>
      <c r="M925" s="1"/>
      <c r="N925" s="1"/>
      <c r="O925" s="1"/>
      <c r="P925" s="1"/>
      <c r="Q925" s="1"/>
      <c r="R925" s="1"/>
    </row>
    <row r="926" spans="2:18" ht="15.75" customHeight="1">
      <c r="B926" s="1"/>
      <c r="C926" s="1"/>
      <c r="D926" s="1"/>
      <c r="E926" s="1"/>
      <c r="F926" s="1"/>
      <c r="G926" s="1"/>
      <c r="H926" s="1"/>
      <c r="I926" s="1"/>
      <c r="J926" s="1"/>
      <c r="K926" s="1"/>
      <c r="L926" s="1"/>
      <c r="M926" s="1"/>
      <c r="N926" s="1"/>
      <c r="O926" s="1"/>
      <c r="P926" s="1"/>
      <c r="Q926" s="1"/>
      <c r="R926" s="1"/>
    </row>
    <row r="927" spans="2:18" ht="15.75" customHeight="1">
      <c r="B927" s="1"/>
      <c r="C927" s="1"/>
      <c r="D927" s="1"/>
      <c r="E927" s="1"/>
      <c r="F927" s="1"/>
      <c r="G927" s="1"/>
      <c r="H927" s="1"/>
      <c r="I927" s="1"/>
      <c r="J927" s="1"/>
      <c r="K927" s="1"/>
      <c r="L927" s="1"/>
      <c r="M927" s="1"/>
      <c r="N927" s="1"/>
      <c r="O927" s="1"/>
      <c r="P927" s="1"/>
      <c r="Q927" s="1"/>
      <c r="R927" s="1"/>
    </row>
    <row r="928" spans="2:18" ht="15.75" customHeight="1">
      <c r="B928" s="1"/>
      <c r="C928" s="1"/>
      <c r="D928" s="1"/>
      <c r="E928" s="1"/>
      <c r="F928" s="1"/>
      <c r="G928" s="1"/>
      <c r="H928" s="1"/>
      <c r="I928" s="1"/>
      <c r="J928" s="1"/>
      <c r="K928" s="1"/>
      <c r="L928" s="1"/>
      <c r="M928" s="1"/>
      <c r="N928" s="1"/>
      <c r="O928" s="1"/>
      <c r="P928" s="1"/>
      <c r="Q928" s="1"/>
      <c r="R928" s="1"/>
    </row>
    <row r="929" spans="2:18" ht="15.75" customHeight="1">
      <c r="B929" s="1"/>
      <c r="C929" s="1"/>
      <c r="D929" s="1"/>
      <c r="E929" s="1"/>
      <c r="F929" s="1"/>
      <c r="G929" s="1"/>
      <c r="H929" s="1"/>
      <c r="I929" s="1"/>
      <c r="J929" s="1"/>
      <c r="K929" s="1"/>
      <c r="L929" s="1"/>
      <c r="M929" s="1"/>
      <c r="N929" s="1"/>
      <c r="O929" s="1"/>
      <c r="P929" s="1"/>
      <c r="Q929" s="1"/>
      <c r="R929" s="1"/>
    </row>
    <row r="930" spans="2:18" ht="15.75" customHeight="1">
      <c r="B930" s="1"/>
      <c r="C930" s="1"/>
      <c r="D930" s="1"/>
      <c r="E930" s="1"/>
      <c r="F930" s="1"/>
      <c r="G930" s="1"/>
      <c r="H930" s="1"/>
      <c r="I930" s="1"/>
      <c r="J930" s="1"/>
      <c r="K930" s="1"/>
      <c r="L930" s="1"/>
      <c r="M930" s="1"/>
      <c r="N930" s="1"/>
      <c r="O930" s="1"/>
      <c r="P930" s="1"/>
      <c r="Q930" s="1"/>
      <c r="R930" s="1"/>
    </row>
    <row r="931" spans="2:18" ht="15.75" customHeight="1">
      <c r="B931" s="1"/>
      <c r="C931" s="1"/>
      <c r="D931" s="1"/>
      <c r="E931" s="1"/>
      <c r="F931" s="1"/>
      <c r="G931" s="1"/>
      <c r="H931" s="1"/>
      <c r="I931" s="1"/>
      <c r="J931" s="1"/>
      <c r="K931" s="1"/>
      <c r="L931" s="1"/>
      <c r="M931" s="1"/>
      <c r="N931" s="1"/>
      <c r="O931" s="1"/>
      <c r="P931" s="1"/>
      <c r="Q931" s="1"/>
      <c r="R931" s="1"/>
    </row>
    <row r="932" spans="2:18" ht="15.75" customHeight="1">
      <c r="B932" s="1"/>
      <c r="C932" s="1"/>
      <c r="D932" s="1"/>
      <c r="E932" s="1"/>
      <c r="F932" s="1"/>
      <c r="G932" s="1"/>
      <c r="H932" s="1"/>
      <c r="I932" s="1"/>
      <c r="J932" s="1"/>
      <c r="K932" s="1"/>
      <c r="L932" s="1"/>
      <c r="M932" s="1"/>
      <c r="N932" s="1"/>
      <c r="O932" s="1"/>
      <c r="P932" s="1"/>
      <c r="Q932" s="1"/>
      <c r="R932" s="1"/>
    </row>
    <row r="933" spans="2:18" ht="15.75" customHeight="1">
      <c r="B933" s="1"/>
      <c r="C933" s="1"/>
      <c r="D933" s="1"/>
      <c r="E933" s="1"/>
      <c r="F933" s="1"/>
      <c r="G933" s="1"/>
      <c r="H933" s="1"/>
      <c r="I933" s="1"/>
      <c r="J933" s="1"/>
      <c r="K933" s="1"/>
      <c r="L933" s="1"/>
      <c r="M933" s="1"/>
      <c r="N933" s="1"/>
      <c r="O933" s="1"/>
      <c r="P933" s="1"/>
      <c r="Q933" s="1"/>
      <c r="R933" s="1"/>
    </row>
    <row r="934" spans="2:18" ht="15.75" customHeight="1">
      <c r="B934" s="1"/>
      <c r="C934" s="1"/>
      <c r="D934" s="1"/>
      <c r="E934" s="1"/>
      <c r="F934" s="1"/>
      <c r="G934" s="1"/>
      <c r="H934" s="1"/>
      <c r="I934" s="1"/>
      <c r="J934" s="1"/>
      <c r="K934" s="1"/>
      <c r="L934" s="1"/>
      <c r="M934" s="1"/>
      <c r="N934" s="1"/>
      <c r="O934" s="1"/>
      <c r="P934" s="1"/>
      <c r="Q934" s="1"/>
      <c r="R934" s="1"/>
    </row>
    <row r="935" spans="2:18" ht="15.75" customHeight="1">
      <c r="B935" s="1"/>
      <c r="C935" s="1"/>
      <c r="D935" s="1"/>
      <c r="E935" s="1"/>
      <c r="F935" s="1"/>
      <c r="G935" s="1"/>
      <c r="H935" s="1"/>
      <c r="I935" s="1"/>
      <c r="J935" s="1"/>
      <c r="K935" s="1"/>
      <c r="L935" s="1"/>
      <c r="M935" s="1"/>
      <c r="N935" s="1"/>
      <c r="O935" s="1"/>
      <c r="P935" s="1"/>
      <c r="Q935" s="1"/>
      <c r="R935" s="1"/>
    </row>
    <row r="936" spans="2:18" ht="15.75" customHeight="1">
      <c r="B936" s="1"/>
      <c r="C936" s="1"/>
      <c r="D936" s="1"/>
      <c r="E936" s="1"/>
      <c r="F936" s="1"/>
      <c r="G936" s="1"/>
      <c r="H936" s="1"/>
      <c r="I936" s="1"/>
      <c r="J936" s="1"/>
      <c r="K936" s="1"/>
      <c r="L936" s="1"/>
      <c r="M936" s="1"/>
      <c r="N936" s="1"/>
      <c r="O936" s="1"/>
      <c r="P936" s="1"/>
      <c r="Q936" s="1"/>
      <c r="R936" s="1"/>
    </row>
    <row r="937" spans="2:18" ht="15.75" customHeight="1">
      <c r="B937" s="1"/>
      <c r="C937" s="1"/>
      <c r="D937" s="1"/>
      <c r="E937" s="1"/>
      <c r="F937" s="1"/>
      <c r="G937" s="1"/>
      <c r="H937" s="1"/>
      <c r="I937" s="1"/>
      <c r="J937" s="1"/>
      <c r="K937" s="1"/>
      <c r="L937" s="1"/>
      <c r="M937" s="1"/>
      <c r="N937" s="1"/>
      <c r="O937" s="1"/>
      <c r="P937" s="1"/>
      <c r="Q937" s="1"/>
      <c r="R937" s="1"/>
    </row>
    <row r="938" spans="2:18" ht="15.75" customHeight="1">
      <c r="B938" s="1"/>
      <c r="C938" s="1"/>
      <c r="D938" s="1"/>
      <c r="E938" s="1"/>
      <c r="F938" s="1"/>
      <c r="G938" s="1"/>
      <c r="H938" s="1"/>
      <c r="I938" s="1"/>
      <c r="J938" s="1"/>
      <c r="K938" s="1"/>
      <c r="L938" s="1"/>
      <c r="M938" s="1"/>
      <c r="N938" s="1"/>
      <c r="O938" s="1"/>
      <c r="P938" s="1"/>
      <c r="Q938" s="1"/>
      <c r="R938" s="1"/>
    </row>
    <row r="939" spans="2:18" ht="15.75" customHeight="1">
      <c r="B939" s="1"/>
      <c r="C939" s="1"/>
      <c r="D939" s="1"/>
      <c r="E939" s="1"/>
      <c r="F939" s="1"/>
      <c r="G939" s="1"/>
      <c r="H939" s="1"/>
      <c r="I939" s="1"/>
      <c r="J939" s="1"/>
      <c r="K939" s="1"/>
      <c r="L939" s="1"/>
      <c r="M939" s="1"/>
      <c r="N939" s="1"/>
      <c r="O939" s="1"/>
      <c r="P939" s="1"/>
      <c r="Q939" s="1"/>
      <c r="R939" s="1"/>
    </row>
    <row r="940" spans="2:18" ht="15.75" customHeight="1">
      <c r="B940" s="1"/>
      <c r="C940" s="1"/>
      <c r="D940" s="1"/>
      <c r="E940" s="1"/>
      <c r="F940" s="1"/>
      <c r="G940" s="1"/>
      <c r="H940" s="1"/>
      <c r="I940" s="1"/>
      <c r="J940" s="1"/>
      <c r="K940" s="1"/>
      <c r="L940" s="1"/>
      <c r="M940" s="1"/>
      <c r="N940" s="1"/>
      <c r="O940" s="1"/>
      <c r="P940" s="1"/>
      <c r="Q940" s="1"/>
      <c r="R940" s="1"/>
    </row>
    <row r="941" spans="2:18" ht="15.75" customHeight="1">
      <c r="B941" s="1"/>
      <c r="C941" s="1"/>
      <c r="D941" s="1"/>
      <c r="E941" s="1"/>
      <c r="F941" s="1"/>
      <c r="G941" s="1"/>
      <c r="H941" s="1"/>
      <c r="I941" s="1"/>
      <c r="J941" s="1"/>
      <c r="K941" s="1"/>
      <c r="L941" s="1"/>
      <c r="M941" s="1"/>
      <c r="N941" s="1"/>
      <c r="O941" s="1"/>
      <c r="P941" s="1"/>
      <c r="Q941" s="1"/>
      <c r="R941" s="1"/>
    </row>
    <row r="942" spans="2:18" ht="15.75" customHeight="1">
      <c r="B942" s="1"/>
      <c r="C942" s="1"/>
      <c r="D942" s="1"/>
      <c r="E942" s="1"/>
      <c r="F942" s="1"/>
      <c r="G942" s="1"/>
      <c r="H942" s="1"/>
      <c r="I942" s="1"/>
      <c r="J942" s="1"/>
      <c r="K942" s="1"/>
      <c r="L942" s="1"/>
      <c r="M942" s="1"/>
      <c r="N942" s="1"/>
      <c r="O942" s="1"/>
      <c r="P942" s="1"/>
      <c r="Q942" s="1"/>
      <c r="R942" s="1"/>
    </row>
    <row r="943" spans="2:18" ht="15.75" customHeight="1">
      <c r="B943" s="1"/>
      <c r="C943" s="1"/>
      <c r="D943" s="1"/>
      <c r="E943" s="1"/>
      <c r="F943" s="1"/>
      <c r="G943" s="1"/>
      <c r="H943" s="1"/>
      <c r="I943" s="1"/>
      <c r="J943" s="1"/>
      <c r="K943" s="1"/>
      <c r="L943" s="1"/>
      <c r="M943" s="1"/>
      <c r="N943" s="1"/>
      <c r="O943" s="1"/>
      <c r="P943" s="1"/>
      <c r="Q943" s="1"/>
      <c r="R943" s="1"/>
    </row>
    <row r="944" spans="2:18" ht="15.75" customHeight="1">
      <c r="B944" s="1"/>
      <c r="C944" s="1"/>
      <c r="D944" s="1"/>
      <c r="E944" s="1"/>
      <c r="F944" s="1"/>
      <c r="G944" s="1"/>
      <c r="H944" s="1"/>
      <c r="I944" s="1"/>
      <c r="J944" s="1"/>
      <c r="K944" s="1"/>
      <c r="L944" s="1"/>
      <c r="M944" s="1"/>
      <c r="N944" s="1"/>
      <c r="O944" s="1"/>
      <c r="P944" s="1"/>
      <c r="Q944" s="1"/>
      <c r="R944" s="1"/>
    </row>
    <row r="945" spans="2:18" ht="15.75" customHeight="1">
      <c r="B945" s="1"/>
      <c r="C945" s="1"/>
      <c r="D945" s="1"/>
      <c r="E945" s="1"/>
      <c r="F945" s="1"/>
      <c r="G945" s="1"/>
      <c r="H945" s="1"/>
      <c r="I945" s="1"/>
      <c r="J945" s="1"/>
      <c r="K945" s="1"/>
      <c r="L945" s="1"/>
      <c r="M945" s="1"/>
      <c r="N945" s="1"/>
      <c r="O945" s="1"/>
      <c r="P945" s="1"/>
      <c r="Q945" s="1"/>
      <c r="R945" s="1"/>
    </row>
    <row r="946" spans="2:18" ht="15.75" customHeight="1">
      <c r="B946" s="1"/>
      <c r="C946" s="1"/>
      <c r="D946" s="1"/>
      <c r="E946" s="1"/>
      <c r="F946" s="1"/>
      <c r="G946" s="1"/>
      <c r="H946" s="1"/>
      <c r="I946" s="1"/>
      <c r="J946" s="1"/>
      <c r="K946" s="1"/>
      <c r="L946" s="1"/>
      <c r="M946" s="1"/>
      <c r="N946" s="1"/>
      <c r="O946" s="1"/>
      <c r="P946" s="1"/>
      <c r="Q946" s="1"/>
      <c r="R946" s="1"/>
    </row>
    <row r="947" spans="2:18" ht="15.75" customHeight="1">
      <c r="B947" s="1"/>
      <c r="C947" s="1"/>
      <c r="D947" s="1"/>
      <c r="E947" s="1"/>
      <c r="F947" s="1"/>
      <c r="G947" s="1"/>
      <c r="H947" s="1"/>
      <c r="I947" s="1"/>
      <c r="J947" s="1"/>
      <c r="K947" s="1"/>
      <c r="L947" s="1"/>
      <c r="M947" s="1"/>
      <c r="N947" s="1"/>
      <c r="O947" s="1"/>
      <c r="P947" s="1"/>
      <c r="Q947" s="1"/>
      <c r="R947" s="1"/>
    </row>
    <row r="948" spans="2:18" ht="15.75" customHeight="1">
      <c r="B948" s="1"/>
      <c r="C948" s="1"/>
      <c r="D948" s="1"/>
      <c r="E948" s="1"/>
      <c r="F948" s="1"/>
      <c r="G948" s="1"/>
      <c r="H948" s="1"/>
      <c r="I948" s="1"/>
      <c r="J948" s="1"/>
      <c r="K948" s="1"/>
      <c r="L948" s="1"/>
      <c r="M948" s="1"/>
      <c r="N948" s="1"/>
      <c r="O948" s="1"/>
      <c r="P948" s="1"/>
      <c r="Q948" s="1"/>
      <c r="R948" s="1"/>
    </row>
    <row r="949" spans="2:18" ht="15.75" customHeight="1">
      <c r="B949" s="1"/>
      <c r="C949" s="1"/>
      <c r="D949" s="1"/>
      <c r="E949" s="1"/>
      <c r="F949" s="1"/>
      <c r="G949" s="1"/>
      <c r="H949" s="1"/>
      <c r="I949" s="1"/>
      <c r="J949" s="1"/>
      <c r="K949" s="1"/>
      <c r="L949" s="1"/>
      <c r="M949" s="1"/>
      <c r="N949" s="1"/>
      <c r="O949" s="1"/>
      <c r="P949" s="1"/>
      <c r="Q949" s="1"/>
      <c r="R949" s="1"/>
    </row>
    <row r="950" spans="2:18" ht="15.75" customHeight="1">
      <c r="B950" s="1"/>
      <c r="C950" s="1"/>
      <c r="D950" s="1"/>
      <c r="E950" s="1"/>
      <c r="F950" s="1"/>
      <c r="G950" s="1"/>
      <c r="H950" s="1"/>
      <c r="I950" s="1"/>
      <c r="J950" s="1"/>
      <c r="K950" s="1"/>
      <c r="L950" s="1"/>
      <c r="M950" s="1"/>
      <c r="N950" s="1"/>
      <c r="O950" s="1"/>
      <c r="P950" s="1"/>
      <c r="Q950" s="1"/>
      <c r="R950" s="1"/>
    </row>
    <row r="951" spans="2:18" ht="15.75" customHeight="1">
      <c r="B951" s="1"/>
      <c r="C951" s="1"/>
      <c r="D951" s="1"/>
      <c r="E951" s="1"/>
      <c r="F951" s="1"/>
      <c r="G951" s="1"/>
      <c r="H951" s="1"/>
      <c r="I951" s="1"/>
      <c r="J951" s="1"/>
      <c r="K951" s="1"/>
      <c r="L951" s="1"/>
      <c r="M951" s="1"/>
      <c r="N951" s="1"/>
      <c r="O951" s="1"/>
      <c r="P951" s="1"/>
      <c r="Q951" s="1"/>
      <c r="R951" s="1"/>
    </row>
    <row r="952" spans="2:18" ht="15.75" customHeight="1">
      <c r="B952" s="1"/>
      <c r="C952" s="1"/>
      <c r="D952" s="1"/>
      <c r="E952" s="1"/>
      <c r="F952" s="1"/>
      <c r="G952" s="1"/>
      <c r="H952" s="1"/>
      <c r="I952" s="1"/>
      <c r="J952" s="1"/>
      <c r="K952" s="1"/>
      <c r="L952" s="1"/>
      <c r="M952" s="1"/>
      <c r="N952" s="1"/>
      <c r="O952" s="1"/>
      <c r="P952" s="1"/>
      <c r="Q952" s="1"/>
      <c r="R952" s="1"/>
    </row>
    <row r="953" spans="2:18" ht="15.75" customHeight="1">
      <c r="B953" s="1"/>
      <c r="C953" s="1"/>
      <c r="D953" s="1"/>
      <c r="E953" s="1"/>
      <c r="F953" s="1"/>
      <c r="G953" s="1"/>
      <c r="H953" s="1"/>
      <c r="I953" s="1"/>
      <c r="J953" s="1"/>
      <c r="K953" s="1"/>
      <c r="L953" s="1"/>
      <c r="M953" s="1"/>
      <c r="N953" s="1"/>
      <c r="O953" s="1"/>
      <c r="P953" s="1"/>
      <c r="Q953" s="1"/>
      <c r="R953" s="1"/>
    </row>
    <row r="954" spans="2:18" ht="15.75" customHeight="1">
      <c r="B954" s="1"/>
      <c r="C954" s="1"/>
      <c r="D954" s="1"/>
      <c r="E954" s="1"/>
      <c r="F954" s="1"/>
      <c r="G954" s="1"/>
      <c r="H954" s="1"/>
      <c r="I954" s="1"/>
      <c r="J954" s="1"/>
      <c r="K954" s="1"/>
      <c r="L954" s="1"/>
      <c r="M954" s="1"/>
      <c r="N954" s="1"/>
      <c r="O954" s="1"/>
      <c r="P954" s="1"/>
      <c r="Q954" s="1"/>
      <c r="R954" s="1"/>
    </row>
    <row r="955" spans="2:18" ht="15.75" customHeight="1">
      <c r="B955" s="1"/>
      <c r="C955" s="1"/>
      <c r="D955" s="1"/>
      <c r="E955" s="1"/>
      <c r="F955" s="1"/>
      <c r="G955" s="1"/>
      <c r="H955" s="1"/>
      <c r="I955" s="1"/>
      <c r="J955" s="1"/>
      <c r="K955" s="1"/>
      <c r="L955" s="1"/>
      <c r="M955" s="1"/>
      <c r="N955" s="1"/>
      <c r="O955" s="1"/>
      <c r="P955" s="1"/>
      <c r="Q955" s="1"/>
      <c r="R955" s="1"/>
    </row>
    <row r="956" spans="2:18" ht="15.75" customHeight="1">
      <c r="B956" s="1"/>
      <c r="C956" s="1"/>
      <c r="D956" s="1"/>
      <c r="E956" s="1"/>
      <c r="F956" s="1"/>
      <c r="G956" s="1"/>
      <c r="H956" s="1"/>
      <c r="I956" s="1"/>
      <c r="J956" s="1"/>
      <c r="K956" s="1"/>
      <c r="L956" s="1"/>
      <c r="M956" s="1"/>
      <c r="N956" s="1"/>
      <c r="O956" s="1"/>
      <c r="P956" s="1"/>
      <c r="Q956" s="1"/>
      <c r="R956" s="1"/>
    </row>
    <row r="957" spans="2:18" ht="15.75" customHeight="1">
      <c r="B957" s="1"/>
      <c r="C957" s="1"/>
      <c r="D957" s="1"/>
      <c r="E957" s="1"/>
      <c r="F957" s="1"/>
      <c r="G957" s="1"/>
      <c r="H957" s="1"/>
      <c r="I957" s="1"/>
      <c r="J957" s="1"/>
      <c r="K957" s="1"/>
      <c r="L957" s="1"/>
      <c r="M957" s="1"/>
      <c r="N957" s="1"/>
      <c r="O957" s="1"/>
      <c r="P957" s="1"/>
      <c r="Q957" s="1"/>
      <c r="R957" s="1"/>
    </row>
    <row r="958" spans="2:18" ht="15.75" customHeight="1">
      <c r="B958" s="1"/>
      <c r="C958" s="1"/>
      <c r="D958" s="1"/>
      <c r="E958" s="1"/>
      <c r="F958" s="1"/>
      <c r="G958" s="1"/>
      <c r="H958" s="1"/>
      <c r="I958" s="1"/>
      <c r="J958" s="1"/>
      <c r="K958" s="1"/>
      <c r="L958" s="1"/>
      <c r="M958" s="1"/>
      <c r="N958" s="1"/>
      <c r="O958" s="1"/>
      <c r="P958" s="1"/>
      <c r="Q958" s="1"/>
      <c r="R958" s="1"/>
    </row>
    <row r="959" spans="2:18" ht="15.75" customHeight="1">
      <c r="B959" s="1"/>
      <c r="C959" s="1"/>
      <c r="D959" s="1"/>
      <c r="E959" s="1"/>
      <c r="F959" s="1"/>
      <c r="G959" s="1"/>
      <c r="H959" s="1"/>
      <c r="I959" s="1"/>
      <c r="J959" s="1"/>
      <c r="K959" s="1"/>
      <c r="L959" s="1"/>
      <c r="M959" s="1"/>
      <c r="N959" s="1"/>
      <c r="O959" s="1"/>
      <c r="P959" s="1"/>
      <c r="Q959" s="1"/>
      <c r="R959" s="1"/>
    </row>
    <row r="960" spans="2:18" ht="15.75" customHeight="1">
      <c r="B960" s="1"/>
      <c r="C960" s="1"/>
      <c r="D960" s="1"/>
      <c r="E960" s="1"/>
      <c r="F960" s="1"/>
      <c r="G960" s="1"/>
      <c r="H960" s="1"/>
      <c r="I960" s="1"/>
      <c r="J960" s="1"/>
      <c r="K960" s="1"/>
      <c r="L960" s="1"/>
      <c r="M960" s="1"/>
      <c r="N960" s="1"/>
      <c r="O960" s="1"/>
      <c r="P960" s="1"/>
      <c r="Q960" s="1"/>
      <c r="R960" s="1"/>
    </row>
    <row r="961" spans="2:18" ht="15.75" customHeight="1">
      <c r="B961" s="1"/>
      <c r="C961" s="1"/>
      <c r="D961" s="1"/>
      <c r="E961" s="1"/>
      <c r="F961" s="1"/>
      <c r="G961" s="1"/>
      <c r="H961" s="1"/>
      <c r="I961" s="1"/>
      <c r="J961" s="1"/>
      <c r="K961" s="1"/>
      <c r="L961" s="1"/>
      <c r="M961" s="1"/>
      <c r="N961" s="1"/>
      <c r="O961" s="1"/>
      <c r="P961" s="1"/>
      <c r="Q961" s="1"/>
      <c r="R961" s="1"/>
    </row>
    <row r="962" spans="2:18" ht="15.75" customHeight="1">
      <c r="B962" s="1"/>
      <c r="C962" s="1"/>
      <c r="D962" s="1"/>
      <c r="E962" s="1"/>
      <c r="F962" s="1"/>
      <c r="G962" s="1"/>
      <c r="H962" s="1"/>
      <c r="I962" s="1"/>
      <c r="J962" s="1"/>
      <c r="K962" s="1"/>
      <c r="L962" s="1"/>
      <c r="M962" s="1"/>
      <c r="N962" s="1"/>
      <c r="O962" s="1"/>
      <c r="P962" s="1"/>
      <c r="Q962" s="1"/>
      <c r="R962" s="1"/>
    </row>
    <row r="963" spans="2:18" ht="15.75" customHeight="1">
      <c r="B963" s="1"/>
      <c r="C963" s="1"/>
      <c r="D963" s="1"/>
      <c r="E963" s="1"/>
      <c r="F963" s="1"/>
      <c r="G963" s="1"/>
      <c r="H963" s="1"/>
      <c r="I963" s="1"/>
      <c r="J963" s="1"/>
      <c r="K963" s="1"/>
      <c r="L963" s="1"/>
      <c r="M963" s="1"/>
      <c r="N963" s="1"/>
      <c r="O963" s="1"/>
      <c r="P963" s="1"/>
      <c r="Q963" s="1"/>
      <c r="R963" s="1"/>
    </row>
    <row r="964" spans="2:18" ht="15.75" customHeight="1">
      <c r="B964" s="1"/>
      <c r="C964" s="1"/>
      <c r="D964" s="1"/>
      <c r="E964" s="1"/>
      <c r="F964" s="1"/>
      <c r="G964" s="1"/>
      <c r="H964" s="1"/>
      <c r="I964" s="1"/>
      <c r="J964" s="1"/>
      <c r="K964" s="1"/>
      <c r="L964" s="1"/>
      <c r="M964" s="1"/>
      <c r="N964" s="1"/>
      <c r="O964" s="1"/>
      <c r="P964" s="1"/>
      <c r="Q964" s="1"/>
      <c r="R964" s="1"/>
    </row>
    <row r="965" spans="2:18" ht="15.75" customHeight="1">
      <c r="B965" s="1"/>
      <c r="C965" s="1"/>
      <c r="D965" s="1"/>
      <c r="E965" s="1"/>
      <c r="F965" s="1"/>
      <c r="G965" s="1"/>
      <c r="H965" s="1"/>
      <c r="I965" s="1"/>
      <c r="J965" s="1"/>
      <c r="K965" s="1"/>
      <c r="L965" s="1"/>
      <c r="M965" s="1"/>
      <c r="N965" s="1"/>
      <c r="O965" s="1"/>
      <c r="P965" s="1"/>
      <c r="Q965" s="1"/>
      <c r="R965" s="1"/>
    </row>
    <row r="966" spans="2:18" ht="15.75" customHeight="1">
      <c r="B966" s="1"/>
      <c r="C966" s="1"/>
      <c r="D966" s="1"/>
      <c r="E966" s="1"/>
      <c r="F966" s="1"/>
      <c r="G966" s="1"/>
      <c r="H966" s="1"/>
      <c r="I966" s="1"/>
      <c r="J966" s="1"/>
      <c r="K966" s="1"/>
      <c r="L966" s="1"/>
      <c r="M966" s="1"/>
      <c r="N966" s="1"/>
      <c r="O966" s="1"/>
      <c r="P966" s="1"/>
      <c r="Q966" s="1"/>
      <c r="R966" s="1"/>
    </row>
    <row r="967" spans="2:18" ht="15.75" customHeight="1">
      <c r="B967" s="1"/>
      <c r="C967" s="1"/>
      <c r="D967" s="1"/>
      <c r="E967" s="1"/>
      <c r="F967" s="1"/>
      <c r="G967" s="1"/>
      <c r="H967" s="1"/>
      <c r="I967" s="1"/>
      <c r="J967" s="1"/>
      <c r="K967" s="1"/>
      <c r="L967" s="1"/>
      <c r="M967" s="1"/>
      <c r="N967" s="1"/>
      <c r="O967" s="1"/>
      <c r="P967" s="1"/>
      <c r="Q967" s="1"/>
      <c r="R967" s="1"/>
    </row>
    <row r="968" spans="2:18" ht="15.75" customHeight="1">
      <c r="B968" s="1"/>
      <c r="C968" s="1"/>
      <c r="D968" s="1"/>
      <c r="E968" s="1"/>
      <c r="F968" s="1"/>
      <c r="G968" s="1"/>
      <c r="H968" s="1"/>
      <c r="I968" s="1"/>
      <c r="J968" s="1"/>
      <c r="K968" s="1"/>
      <c r="L968" s="1"/>
      <c r="M968" s="1"/>
      <c r="N968" s="1"/>
      <c r="O968" s="1"/>
      <c r="P968" s="1"/>
      <c r="Q968" s="1"/>
      <c r="R968" s="1"/>
    </row>
    <row r="969" spans="2:18" ht="15.75" customHeight="1">
      <c r="B969" s="1"/>
      <c r="C969" s="1"/>
      <c r="D969" s="1"/>
      <c r="E969" s="1"/>
      <c r="F969" s="1"/>
      <c r="G969" s="1"/>
      <c r="H969" s="1"/>
      <c r="I969" s="1"/>
      <c r="J969" s="1"/>
      <c r="K969" s="1"/>
      <c r="L969" s="1"/>
      <c r="M969" s="1"/>
      <c r="N969" s="1"/>
      <c r="O969" s="1"/>
      <c r="P969" s="1"/>
      <c r="Q969" s="1"/>
      <c r="R969" s="1"/>
    </row>
    <row r="970" spans="2:18" ht="15.75" customHeight="1">
      <c r="B970" s="1"/>
      <c r="C970" s="1"/>
      <c r="D970" s="1"/>
      <c r="E970" s="1"/>
      <c r="F970" s="1"/>
      <c r="G970" s="1"/>
      <c r="H970" s="1"/>
      <c r="I970" s="1"/>
      <c r="J970" s="1"/>
      <c r="K970" s="1"/>
      <c r="L970" s="1"/>
      <c r="M970" s="1"/>
      <c r="N970" s="1"/>
      <c r="O970" s="1"/>
      <c r="P970" s="1"/>
      <c r="Q970" s="1"/>
      <c r="R970" s="1"/>
    </row>
    <row r="971" spans="2:18" ht="15.75" customHeight="1">
      <c r="B971" s="1"/>
      <c r="C971" s="1"/>
      <c r="D971" s="1"/>
      <c r="E971" s="1"/>
      <c r="F971" s="1"/>
      <c r="G971" s="1"/>
      <c r="H971" s="1"/>
      <c r="I971" s="1"/>
      <c r="J971" s="1"/>
      <c r="K971" s="1"/>
      <c r="L971" s="1"/>
      <c r="M971" s="1"/>
      <c r="N971" s="1"/>
      <c r="O971" s="1"/>
      <c r="P971" s="1"/>
      <c r="Q971" s="1"/>
      <c r="R971" s="1"/>
    </row>
    <row r="972" spans="2:18" ht="15.75" customHeight="1">
      <c r="B972" s="1"/>
      <c r="C972" s="1"/>
      <c r="D972" s="1"/>
      <c r="E972" s="1"/>
      <c r="F972" s="1"/>
      <c r="G972" s="1"/>
      <c r="H972" s="1"/>
      <c r="I972" s="1"/>
      <c r="J972" s="1"/>
      <c r="K972" s="1"/>
      <c r="L972" s="1"/>
      <c r="M972" s="1"/>
      <c r="N972" s="1"/>
      <c r="O972" s="1"/>
      <c r="P972" s="1"/>
      <c r="Q972" s="1"/>
      <c r="R972" s="1"/>
    </row>
    <row r="973" spans="2:18" ht="15.75" customHeight="1">
      <c r="B973" s="1"/>
      <c r="C973" s="1"/>
      <c r="D973" s="1"/>
      <c r="E973" s="1"/>
      <c r="F973" s="1"/>
      <c r="G973" s="1"/>
      <c r="H973" s="1"/>
      <c r="I973" s="1"/>
      <c r="J973" s="1"/>
      <c r="K973" s="1"/>
      <c r="L973" s="1"/>
      <c r="M973" s="1"/>
      <c r="N973" s="1"/>
      <c r="O973" s="1"/>
      <c r="P973" s="1"/>
      <c r="Q973" s="1"/>
      <c r="R973" s="1"/>
    </row>
    <row r="974" spans="2:18" ht="15.75" customHeight="1">
      <c r="B974" s="1"/>
      <c r="C974" s="1"/>
      <c r="D974" s="1"/>
      <c r="E974" s="1"/>
      <c r="F974" s="1"/>
      <c r="G974" s="1"/>
      <c r="H974" s="1"/>
      <c r="I974" s="1"/>
      <c r="J974" s="1"/>
      <c r="K974" s="1"/>
      <c r="L974" s="1"/>
      <c r="M974" s="1"/>
      <c r="N974" s="1"/>
      <c r="O974" s="1"/>
      <c r="P974" s="1"/>
      <c r="Q974" s="1"/>
      <c r="R974" s="1"/>
    </row>
    <row r="975" spans="2:18" ht="15.75" customHeight="1">
      <c r="B975" s="1"/>
      <c r="C975" s="1"/>
      <c r="D975" s="1"/>
      <c r="E975" s="1"/>
      <c r="F975" s="1"/>
      <c r="G975" s="1"/>
      <c r="H975" s="1"/>
      <c r="I975" s="1"/>
      <c r="J975" s="1"/>
      <c r="K975" s="1"/>
      <c r="L975" s="1"/>
      <c r="M975" s="1"/>
      <c r="N975" s="1"/>
      <c r="O975" s="1"/>
      <c r="P975" s="1"/>
      <c r="Q975" s="1"/>
      <c r="R975" s="1"/>
    </row>
    <row r="976" spans="2:18" ht="15.75" customHeight="1">
      <c r="B976" s="1"/>
      <c r="C976" s="1"/>
      <c r="D976" s="1"/>
      <c r="E976" s="1"/>
      <c r="F976" s="1"/>
      <c r="G976" s="1"/>
      <c r="H976" s="1"/>
      <c r="I976" s="1"/>
      <c r="J976" s="1"/>
      <c r="K976" s="1"/>
      <c r="L976" s="1"/>
      <c r="M976" s="1"/>
      <c r="N976" s="1"/>
      <c r="O976" s="1"/>
      <c r="P976" s="1"/>
      <c r="Q976" s="1"/>
      <c r="R976" s="1"/>
    </row>
    <row r="977" spans="2:18" ht="15.75" customHeight="1">
      <c r="B977" s="1"/>
      <c r="C977" s="1"/>
      <c r="D977" s="1"/>
      <c r="E977" s="1"/>
      <c r="F977" s="1"/>
      <c r="G977" s="1"/>
      <c r="H977" s="1"/>
      <c r="I977" s="1"/>
      <c r="J977" s="1"/>
      <c r="K977" s="1"/>
      <c r="L977" s="1"/>
      <c r="M977" s="1"/>
      <c r="N977" s="1"/>
      <c r="O977" s="1"/>
      <c r="P977" s="1"/>
      <c r="Q977" s="1"/>
      <c r="R977" s="1"/>
    </row>
    <row r="978" spans="2:18" ht="15.75" customHeight="1">
      <c r="B978" s="1"/>
      <c r="C978" s="1"/>
      <c r="D978" s="1"/>
      <c r="E978" s="1"/>
      <c r="F978" s="1"/>
      <c r="G978" s="1"/>
      <c r="H978" s="1"/>
      <c r="I978" s="1"/>
      <c r="J978" s="1"/>
      <c r="K978" s="1"/>
      <c r="L978" s="1"/>
      <c r="M978" s="1"/>
      <c r="N978" s="1"/>
      <c r="O978" s="1"/>
      <c r="P978" s="1"/>
      <c r="Q978" s="1"/>
      <c r="R978" s="1"/>
    </row>
    <row r="979" spans="2:18" ht="15.75" customHeight="1">
      <c r="B979" s="1"/>
      <c r="C979" s="1"/>
      <c r="D979" s="1"/>
      <c r="E979" s="1"/>
      <c r="F979" s="1"/>
      <c r="G979" s="1"/>
      <c r="H979" s="1"/>
      <c r="I979" s="1"/>
      <c r="J979" s="1"/>
      <c r="K979" s="1"/>
      <c r="L979" s="1"/>
      <c r="M979" s="1"/>
      <c r="N979" s="1"/>
      <c r="O979" s="1"/>
      <c r="P979" s="1"/>
      <c r="Q979" s="1"/>
      <c r="R979" s="1"/>
    </row>
    <row r="980" spans="2:18" ht="15.75" customHeight="1">
      <c r="B980" s="1"/>
      <c r="C980" s="1"/>
      <c r="D980" s="1"/>
      <c r="E980" s="1"/>
      <c r="F980" s="1"/>
      <c r="G980" s="1"/>
      <c r="H980" s="1"/>
      <c r="I980" s="1"/>
      <c r="J980" s="1"/>
      <c r="K980" s="1"/>
      <c r="L980" s="1"/>
      <c r="M980" s="1"/>
      <c r="N980" s="1"/>
      <c r="O980" s="1"/>
      <c r="P980" s="1"/>
      <c r="Q980" s="1"/>
      <c r="R980" s="1"/>
    </row>
    <row r="981" spans="2:18" ht="15.75" customHeight="1">
      <c r="B981" s="1"/>
      <c r="C981" s="1"/>
      <c r="D981" s="1"/>
      <c r="E981" s="1"/>
      <c r="F981" s="1"/>
      <c r="G981" s="1"/>
      <c r="H981" s="1"/>
      <c r="I981" s="1"/>
      <c r="J981" s="1"/>
      <c r="K981" s="1"/>
      <c r="L981" s="1"/>
      <c r="M981" s="1"/>
      <c r="N981" s="1"/>
      <c r="O981" s="1"/>
      <c r="P981" s="1"/>
      <c r="Q981" s="1"/>
      <c r="R981" s="1"/>
    </row>
    <row r="982" spans="2:18" ht="15.75" customHeight="1">
      <c r="B982" s="1"/>
      <c r="C982" s="1"/>
      <c r="D982" s="1"/>
      <c r="E982" s="1"/>
      <c r="F982" s="1"/>
      <c r="G982" s="1"/>
      <c r="H982" s="1"/>
      <c r="I982" s="1"/>
      <c r="J982" s="1"/>
      <c r="K982" s="1"/>
      <c r="L982" s="1"/>
      <c r="M982" s="1"/>
      <c r="N982" s="1"/>
      <c r="O982" s="1"/>
      <c r="P982" s="1"/>
      <c r="Q982" s="1"/>
      <c r="R982" s="1"/>
    </row>
    <row r="983" spans="2:18" ht="15.75" customHeight="1">
      <c r="B983" s="1"/>
      <c r="C983" s="1"/>
      <c r="D983" s="1"/>
      <c r="E983" s="1"/>
      <c r="F983" s="1"/>
      <c r="G983" s="1"/>
      <c r="H983" s="1"/>
      <c r="I983" s="1"/>
      <c r="J983" s="1"/>
      <c r="K983" s="1"/>
      <c r="L983" s="1"/>
      <c r="M983" s="1"/>
      <c r="N983" s="1"/>
      <c r="O983" s="1"/>
      <c r="P983" s="1"/>
      <c r="Q983" s="1"/>
      <c r="R983" s="1"/>
    </row>
    <row r="984" spans="2:18" ht="15.75" customHeight="1">
      <c r="B984" s="1"/>
      <c r="C984" s="1"/>
      <c r="D984" s="1"/>
      <c r="E984" s="1"/>
      <c r="F984" s="1"/>
      <c r="G984" s="1"/>
      <c r="H984" s="1"/>
      <c r="I984" s="1"/>
      <c r="J984" s="1"/>
      <c r="K984" s="1"/>
      <c r="L984" s="1"/>
      <c r="M984" s="1"/>
      <c r="N984" s="1"/>
      <c r="O984" s="1"/>
      <c r="P984" s="1"/>
      <c r="Q984" s="1"/>
      <c r="R984" s="1"/>
    </row>
    <row r="985" spans="2:18" ht="15.75" customHeight="1">
      <c r="B985" s="1"/>
      <c r="C985" s="1"/>
      <c r="D985" s="1"/>
      <c r="E985" s="1"/>
      <c r="F985" s="1"/>
      <c r="G985" s="1"/>
      <c r="H985" s="1"/>
      <c r="I985" s="1"/>
      <c r="J985" s="1"/>
      <c r="K985" s="1"/>
      <c r="L985" s="1"/>
      <c r="M985" s="1"/>
      <c r="N985" s="1"/>
      <c r="O985" s="1"/>
      <c r="P985" s="1"/>
      <c r="Q985" s="1"/>
      <c r="R985" s="1"/>
    </row>
    <row r="986" spans="2:18" ht="15.75" customHeight="1">
      <c r="B986" s="1"/>
      <c r="C986" s="1"/>
      <c r="D986" s="1"/>
      <c r="E986" s="1"/>
      <c r="F986" s="1"/>
      <c r="G986" s="1"/>
      <c r="H986" s="1"/>
      <c r="I986" s="1"/>
      <c r="J986" s="1"/>
      <c r="K986" s="1"/>
      <c r="L986" s="1"/>
      <c r="M986" s="1"/>
      <c r="N986" s="1"/>
      <c r="O986" s="1"/>
      <c r="P986" s="1"/>
      <c r="Q986" s="1"/>
      <c r="R986" s="1"/>
    </row>
    <row r="987" spans="2:18" ht="15.75" customHeight="1">
      <c r="B987" s="1"/>
      <c r="C987" s="1"/>
      <c r="D987" s="1"/>
      <c r="E987" s="1"/>
      <c r="F987" s="1"/>
      <c r="G987" s="1"/>
      <c r="H987" s="1"/>
      <c r="I987" s="1"/>
      <c r="J987" s="1"/>
      <c r="K987" s="1"/>
      <c r="L987" s="1"/>
      <c r="M987" s="1"/>
      <c r="N987" s="1"/>
      <c r="O987" s="1"/>
      <c r="P987" s="1"/>
      <c r="Q987" s="1"/>
      <c r="R987" s="1"/>
    </row>
    <row r="988" spans="2:18" ht="15.75" customHeight="1">
      <c r="B988" s="1"/>
      <c r="C988" s="1"/>
      <c r="D988" s="1"/>
      <c r="E988" s="1"/>
      <c r="F988" s="1"/>
      <c r="G988" s="1"/>
      <c r="H988" s="1"/>
      <c r="I988" s="1"/>
      <c r="J988" s="1"/>
      <c r="K988" s="1"/>
      <c r="L988" s="1"/>
      <c r="M988" s="1"/>
      <c r="N988" s="1"/>
      <c r="O988" s="1"/>
      <c r="P988" s="1"/>
      <c r="Q988" s="1"/>
      <c r="R988" s="1"/>
    </row>
    <row r="989" spans="2:18" ht="15.75" customHeight="1">
      <c r="B989" s="1"/>
      <c r="C989" s="1"/>
      <c r="D989" s="1"/>
      <c r="E989" s="1"/>
      <c r="F989" s="1"/>
      <c r="G989" s="1"/>
      <c r="H989" s="1"/>
      <c r="I989" s="1"/>
      <c r="J989" s="1"/>
      <c r="K989" s="1"/>
      <c r="L989" s="1"/>
      <c r="M989" s="1"/>
      <c r="N989" s="1"/>
      <c r="O989" s="1"/>
      <c r="P989" s="1"/>
      <c r="Q989" s="1"/>
      <c r="R989" s="1"/>
    </row>
    <row r="990" spans="2:18" ht="15.75" customHeight="1">
      <c r="B990" s="1"/>
      <c r="C990" s="1"/>
      <c r="D990" s="1"/>
      <c r="E990" s="1"/>
      <c r="F990" s="1"/>
      <c r="G990" s="1"/>
      <c r="H990" s="1"/>
      <c r="I990" s="1"/>
      <c r="J990" s="1"/>
      <c r="K990" s="1"/>
      <c r="L990" s="1"/>
      <c r="M990" s="1"/>
      <c r="N990" s="1"/>
      <c r="O990" s="1"/>
      <c r="P990" s="1"/>
      <c r="Q990" s="1"/>
      <c r="R990" s="1"/>
    </row>
    <row r="991" spans="2:18" ht="15.75" customHeight="1">
      <c r="B991" s="1"/>
      <c r="C991" s="1"/>
      <c r="D991" s="1"/>
      <c r="E991" s="1"/>
      <c r="F991" s="1"/>
      <c r="G991" s="1"/>
      <c r="H991" s="1"/>
      <c r="I991" s="1"/>
      <c r="J991" s="1"/>
      <c r="K991" s="1"/>
      <c r="L991" s="1"/>
      <c r="M991" s="1"/>
      <c r="N991" s="1"/>
      <c r="O991" s="1"/>
      <c r="P991" s="1"/>
      <c r="Q991" s="1"/>
      <c r="R991" s="1"/>
    </row>
    <row r="992" spans="2:18" ht="15.75" customHeight="1">
      <c r="B992" s="1"/>
      <c r="C992" s="1"/>
      <c r="D992" s="1"/>
      <c r="E992" s="1"/>
      <c r="F992" s="1"/>
      <c r="G992" s="1"/>
      <c r="H992" s="1"/>
      <c r="I992" s="1"/>
      <c r="J992" s="1"/>
      <c r="K992" s="1"/>
      <c r="L992" s="1"/>
      <c r="M992" s="1"/>
      <c r="N992" s="1"/>
      <c r="O992" s="1"/>
      <c r="P992" s="1"/>
      <c r="Q992" s="1"/>
      <c r="R992" s="1"/>
    </row>
    <row r="993" spans="2:18" ht="15.75" customHeight="1">
      <c r="B993" s="1"/>
      <c r="C993" s="1"/>
      <c r="D993" s="1"/>
      <c r="E993" s="1"/>
      <c r="F993" s="1"/>
      <c r="G993" s="1"/>
      <c r="H993" s="1"/>
      <c r="I993" s="1"/>
      <c r="J993" s="1"/>
      <c r="K993" s="1"/>
      <c r="L993" s="1"/>
      <c r="M993" s="1"/>
      <c r="N993" s="1"/>
      <c r="O993" s="1"/>
      <c r="P993" s="1"/>
      <c r="Q993" s="1"/>
      <c r="R993" s="1"/>
    </row>
    <row r="994" spans="2:18" ht="15.75" customHeight="1">
      <c r="B994" s="1"/>
      <c r="C994" s="1"/>
      <c r="D994" s="1"/>
      <c r="E994" s="1"/>
      <c r="F994" s="1"/>
      <c r="G994" s="1"/>
      <c r="H994" s="1"/>
      <c r="I994" s="1"/>
      <c r="J994" s="1"/>
      <c r="K994" s="1"/>
      <c r="L994" s="1"/>
      <c r="M994" s="1"/>
      <c r="N994" s="1"/>
      <c r="O994" s="1"/>
      <c r="P994" s="1"/>
      <c r="Q994" s="1"/>
      <c r="R994" s="1"/>
    </row>
    <row r="995" spans="2:18" ht="15.75" customHeight="1">
      <c r="B995" s="1"/>
      <c r="C995" s="1"/>
      <c r="D995" s="1"/>
      <c r="E995" s="1"/>
      <c r="F995" s="1"/>
      <c r="G995" s="1"/>
      <c r="H995" s="1"/>
      <c r="I995" s="1"/>
      <c r="J995" s="1"/>
      <c r="K995" s="1"/>
      <c r="L995" s="1"/>
      <c r="M995" s="1"/>
      <c r="N995" s="1"/>
      <c r="O995" s="1"/>
      <c r="P995" s="1"/>
      <c r="Q995" s="1"/>
      <c r="R995" s="1"/>
    </row>
    <row r="996" spans="2:18" ht="15.75" customHeight="1">
      <c r="B996" s="1"/>
      <c r="C996" s="1"/>
      <c r="D996" s="1"/>
      <c r="E996" s="1"/>
      <c r="F996" s="1"/>
      <c r="G996" s="1"/>
      <c r="H996" s="1"/>
      <c r="I996" s="1"/>
      <c r="J996" s="1"/>
      <c r="K996" s="1"/>
      <c r="L996" s="1"/>
      <c r="M996" s="1"/>
      <c r="N996" s="1"/>
      <c r="O996" s="1"/>
      <c r="P996" s="1"/>
      <c r="Q996" s="1"/>
      <c r="R996" s="1"/>
    </row>
    <row r="997" spans="2:18" ht="15.75" customHeight="1">
      <c r="B997" s="1"/>
      <c r="C997" s="1"/>
      <c r="D997" s="1"/>
      <c r="E997" s="1"/>
      <c r="F997" s="1"/>
      <c r="G997" s="1"/>
      <c r="H997" s="1"/>
      <c r="I997" s="1"/>
      <c r="J997" s="1"/>
      <c r="K997" s="1"/>
      <c r="L997" s="1"/>
      <c r="M997" s="1"/>
      <c r="N997" s="1"/>
      <c r="O997" s="1"/>
      <c r="P997" s="1"/>
      <c r="Q997" s="1"/>
      <c r="R997" s="1"/>
    </row>
    <row r="998" spans="2:18" ht="15.75" customHeight="1">
      <c r="B998" s="1"/>
      <c r="C998" s="1"/>
      <c r="D998" s="1"/>
      <c r="E998" s="1"/>
      <c r="F998" s="1"/>
      <c r="G998" s="1"/>
      <c r="H998" s="1"/>
      <c r="I998" s="1"/>
      <c r="J998" s="1"/>
      <c r="K998" s="1"/>
      <c r="L998" s="1"/>
      <c r="M998" s="1"/>
      <c r="N998" s="1"/>
      <c r="O998" s="1"/>
      <c r="P998" s="1"/>
      <c r="Q998" s="1"/>
      <c r="R998" s="1"/>
    </row>
    <row r="999" spans="2:18" ht="15.75" customHeight="1">
      <c r="B999" s="1"/>
      <c r="C999" s="1"/>
      <c r="D999" s="1"/>
      <c r="E999" s="1"/>
      <c r="F999" s="1"/>
      <c r="G999" s="1"/>
      <c r="H999" s="1"/>
      <c r="I999" s="1"/>
      <c r="J999" s="1"/>
      <c r="K999" s="1"/>
      <c r="L999" s="1"/>
      <c r="M999" s="1"/>
      <c r="N999" s="1"/>
      <c r="O999" s="1"/>
      <c r="P999" s="1"/>
      <c r="Q999" s="1"/>
      <c r="R999" s="1"/>
    </row>
    <row r="1000" spans="2:18" ht="15.75" customHeight="1">
      <c r="B1000" s="1"/>
      <c r="C1000" s="1"/>
      <c r="D1000" s="1"/>
      <c r="E1000" s="1"/>
      <c r="F1000" s="1"/>
      <c r="G1000" s="1"/>
      <c r="H1000" s="1"/>
      <c r="I1000" s="1"/>
      <c r="J1000" s="1"/>
      <c r="K1000" s="1"/>
      <c r="L1000" s="1"/>
      <c r="M1000" s="1"/>
      <c r="N1000" s="1"/>
      <c r="O1000" s="1"/>
      <c r="P1000" s="1"/>
      <c r="Q1000" s="1"/>
      <c r="R1000" s="1"/>
    </row>
  </sheetData>
  <autoFilter ref="B9:H82" xr:uid="{00000000-0009-0000-0000-000005000000}"/>
  <mergeCells count="4">
    <mergeCell ref="C2:J2"/>
    <mergeCell ref="C3:J3"/>
    <mergeCell ref="B83:O83"/>
    <mergeCell ref="B84:O84"/>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Z1000"/>
  <sheetViews>
    <sheetView workbookViewId="0"/>
  </sheetViews>
  <sheetFormatPr defaultColWidth="11.25" defaultRowHeight="15" customHeight="1"/>
  <cols>
    <col min="1" max="1" width="3.125" customWidth="1"/>
    <col min="2" max="2" width="12.5" customWidth="1"/>
    <col min="3" max="3" width="22.875" customWidth="1"/>
    <col min="4" max="5" width="13.5" customWidth="1"/>
    <col min="6" max="6" width="16.125" customWidth="1"/>
    <col min="7" max="7" width="26.125" customWidth="1"/>
    <col min="8" max="8" width="22.625" customWidth="1"/>
    <col min="9" max="9" width="14.125" customWidth="1"/>
    <col min="10" max="26" width="8.875" customWidth="1"/>
  </cols>
  <sheetData>
    <row r="1" spans="1:26" ht="15.75" customHeight="1">
      <c r="A1" s="1"/>
      <c r="B1" s="1"/>
      <c r="C1" s="1"/>
      <c r="D1" s="1"/>
      <c r="E1" s="1"/>
      <c r="F1" s="1"/>
      <c r="G1" s="1"/>
      <c r="H1" s="1"/>
      <c r="I1" s="1"/>
      <c r="J1" s="1"/>
      <c r="K1" s="1"/>
      <c r="L1" s="1"/>
      <c r="M1" s="1"/>
      <c r="N1" s="1"/>
      <c r="O1" s="1"/>
      <c r="P1" s="1"/>
      <c r="Q1" s="1"/>
      <c r="R1" s="1"/>
      <c r="S1" s="1"/>
      <c r="T1" s="1"/>
      <c r="U1" s="1"/>
      <c r="V1" s="1"/>
      <c r="W1" s="1"/>
      <c r="X1" s="1"/>
      <c r="Y1" s="1"/>
      <c r="Z1" s="1"/>
    </row>
    <row r="2" spans="1:26" ht="33" customHeight="1">
      <c r="A2" s="1"/>
      <c r="B2" s="164" t="s">
        <v>59</v>
      </c>
      <c r="C2" s="623" t="s">
        <v>235</v>
      </c>
      <c r="D2" s="585"/>
      <c r="E2" s="585"/>
      <c r="F2" s="585"/>
      <c r="G2" s="585"/>
      <c r="H2" s="585"/>
      <c r="I2" s="585"/>
      <c r="J2" s="586"/>
      <c r="K2" s="1"/>
      <c r="L2" s="1"/>
      <c r="M2" s="1"/>
      <c r="N2" s="1"/>
      <c r="O2" s="1"/>
      <c r="P2" s="1"/>
      <c r="Q2" s="1"/>
      <c r="R2" s="1"/>
      <c r="S2" s="1"/>
      <c r="T2" s="1"/>
      <c r="U2" s="1"/>
      <c r="V2" s="1"/>
      <c r="W2" s="1"/>
      <c r="X2" s="1"/>
      <c r="Y2" s="1"/>
      <c r="Z2" s="1"/>
    </row>
    <row r="3" spans="1:26" ht="33" customHeight="1">
      <c r="A3" s="1"/>
      <c r="B3" s="165" t="s">
        <v>103</v>
      </c>
      <c r="C3" s="624" t="s">
        <v>236</v>
      </c>
      <c r="D3" s="619"/>
      <c r="E3" s="619"/>
      <c r="F3" s="619"/>
      <c r="G3" s="619"/>
      <c r="H3" s="619"/>
      <c r="I3" s="619"/>
      <c r="J3" s="625"/>
      <c r="K3" s="1"/>
      <c r="L3" s="1"/>
      <c r="M3" s="1"/>
      <c r="N3" s="1"/>
      <c r="O3" s="1"/>
      <c r="P3" s="1"/>
      <c r="Q3" s="1"/>
      <c r="R3" s="1"/>
      <c r="S3" s="1"/>
      <c r="T3" s="1"/>
      <c r="U3" s="1"/>
      <c r="V3" s="1"/>
      <c r="W3" s="1"/>
      <c r="X3" s="1"/>
      <c r="Y3" s="1"/>
      <c r="Z3" s="1"/>
    </row>
    <row r="4" spans="1:26" ht="15.75" customHeight="1">
      <c r="A4" s="1"/>
      <c r="B4" s="25"/>
      <c r="C4" s="25"/>
      <c r="D4" s="25"/>
      <c r="E4" s="25"/>
      <c r="F4" s="25"/>
      <c r="G4" s="25"/>
      <c r="H4" s="25"/>
      <c r="I4" s="25"/>
      <c r="J4" s="25"/>
      <c r="K4" s="1"/>
      <c r="L4" s="1"/>
      <c r="M4" s="1"/>
      <c r="N4" s="1"/>
      <c r="O4" s="1"/>
      <c r="P4" s="1"/>
      <c r="Q4" s="1"/>
      <c r="R4" s="1"/>
      <c r="S4" s="1"/>
      <c r="T4" s="1"/>
      <c r="U4" s="1"/>
      <c r="V4" s="1"/>
      <c r="W4" s="1"/>
      <c r="X4" s="1"/>
      <c r="Y4" s="1"/>
      <c r="Z4" s="1"/>
    </row>
    <row r="5" spans="1:26" ht="15.75" customHeight="1">
      <c r="A5" s="1"/>
      <c r="B5" s="166" t="s">
        <v>105</v>
      </c>
      <c r="C5" s="167" t="str">
        <f>'Read Me'!B10</f>
        <v>WestLight Energy</v>
      </c>
      <c r="D5" s="1"/>
      <c r="E5" s="34"/>
      <c r="F5" s="34"/>
      <c r="G5" s="34"/>
      <c r="H5" s="34"/>
      <c r="I5" s="34"/>
      <c r="J5" s="34"/>
      <c r="K5" s="34"/>
      <c r="L5" s="34"/>
      <c r="M5" s="34"/>
      <c r="N5" s="34"/>
      <c r="O5" s="34"/>
      <c r="P5" s="1"/>
      <c r="Q5" s="34"/>
      <c r="R5" s="34"/>
      <c r="S5" s="1"/>
      <c r="T5" s="1"/>
      <c r="U5" s="1"/>
      <c r="V5" s="1"/>
      <c r="W5" s="1"/>
      <c r="X5" s="1"/>
      <c r="Y5" s="1"/>
      <c r="Z5" s="1"/>
    </row>
    <row r="6" spans="1:26" ht="15.75" customHeight="1">
      <c r="A6" s="1"/>
      <c r="B6" s="168" t="s">
        <v>106</v>
      </c>
      <c r="C6" s="110" t="str">
        <f>'Read Me'!B11</f>
        <v>2028-2035</v>
      </c>
      <c r="D6" s="1"/>
      <c r="E6" s="34"/>
      <c r="F6" s="34"/>
      <c r="G6" s="34"/>
      <c r="H6" s="34"/>
      <c r="I6" s="34"/>
      <c r="J6" s="34"/>
      <c r="K6" s="34"/>
      <c r="L6" s="34"/>
      <c r="M6" s="34"/>
      <c r="N6" s="34"/>
      <c r="O6" s="34"/>
      <c r="P6" s="1"/>
      <c r="Q6" s="34"/>
      <c r="R6" s="34"/>
      <c r="S6" s="1"/>
      <c r="T6" s="1"/>
      <c r="U6" s="1"/>
      <c r="V6" s="1"/>
      <c r="W6" s="1"/>
      <c r="X6" s="1"/>
      <c r="Y6" s="1"/>
      <c r="Z6" s="1"/>
    </row>
    <row r="7" spans="1:26" ht="15.75" customHeight="1">
      <c r="A7" s="579"/>
      <c r="B7" s="579"/>
      <c r="C7" s="579"/>
      <c r="D7" s="579"/>
      <c r="E7" s="579"/>
      <c r="F7" s="579"/>
      <c r="G7" s="579"/>
      <c r="H7" s="579"/>
      <c r="I7" s="579"/>
      <c r="J7" s="579"/>
      <c r="K7" s="579"/>
      <c r="L7" s="579"/>
      <c r="M7" s="579"/>
      <c r="N7" s="579"/>
      <c r="O7" s="579"/>
      <c r="P7" s="579"/>
      <c r="Q7" s="579"/>
      <c r="R7" s="579"/>
      <c r="S7" s="579"/>
      <c r="T7" s="579"/>
      <c r="U7" s="579"/>
      <c r="V7" s="579"/>
      <c r="W7" s="579"/>
      <c r="X7" s="579"/>
      <c r="Y7" s="579"/>
      <c r="Z7" s="579"/>
    </row>
    <row r="8" spans="1:26" ht="15.75" customHeight="1">
      <c r="A8" s="579"/>
      <c r="B8" s="579"/>
      <c r="C8" s="579"/>
      <c r="D8" s="579"/>
      <c r="E8" s="579"/>
      <c r="F8" s="579"/>
      <c r="G8" s="579"/>
      <c r="H8" s="579"/>
      <c r="I8" s="579"/>
      <c r="J8" s="579"/>
      <c r="K8" s="579"/>
      <c r="L8" s="579"/>
      <c r="M8" s="579"/>
      <c r="N8" s="579"/>
      <c r="O8" s="579"/>
      <c r="P8" s="579"/>
      <c r="Q8" s="579"/>
      <c r="R8" s="579"/>
      <c r="S8" s="579"/>
      <c r="T8" s="579"/>
      <c r="U8" s="579"/>
      <c r="V8" s="579"/>
      <c r="W8" s="579"/>
      <c r="X8" s="579"/>
      <c r="Y8" s="579"/>
      <c r="Z8" s="579"/>
    </row>
    <row r="9" spans="1:26" ht="15.75" customHeight="1">
      <c r="A9" s="579"/>
      <c r="B9" s="1"/>
      <c r="C9" s="1"/>
      <c r="D9" s="1"/>
      <c r="E9" s="1"/>
      <c r="F9" s="1"/>
      <c r="G9" s="1"/>
      <c r="H9" s="1"/>
      <c r="I9" s="1"/>
      <c r="J9" s="1"/>
      <c r="K9" s="579"/>
      <c r="L9" s="579"/>
      <c r="M9" s="579"/>
      <c r="N9" s="579"/>
      <c r="O9" s="34"/>
      <c r="P9" s="579"/>
      <c r="Q9" s="579"/>
      <c r="R9" s="579"/>
      <c r="S9" s="579"/>
      <c r="T9" s="579"/>
      <c r="U9" s="579"/>
      <c r="V9" s="579"/>
      <c r="W9" s="579"/>
      <c r="X9" s="579"/>
      <c r="Y9" s="579"/>
      <c r="Z9" s="579"/>
    </row>
    <row r="10" spans="1:26" ht="15.75" customHeight="1">
      <c r="A10" s="579"/>
      <c r="B10" s="626" t="s">
        <v>237</v>
      </c>
      <c r="C10" s="622"/>
      <c r="D10" s="622"/>
      <c r="E10" s="622"/>
      <c r="F10" s="622"/>
      <c r="G10" s="622"/>
      <c r="H10" s="1"/>
      <c r="I10" s="1"/>
      <c r="J10" s="1"/>
      <c r="K10" s="579"/>
      <c r="L10" s="579"/>
      <c r="M10" s="579"/>
      <c r="N10" s="579"/>
      <c r="O10" s="579"/>
      <c r="P10" s="579"/>
      <c r="Q10" s="579"/>
      <c r="R10" s="579"/>
      <c r="S10" s="579"/>
      <c r="T10" s="579"/>
      <c r="U10" s="579"/>
      <c r="V10" s="579"/>
      <c r="W10" s="579"/>
      <c r="X10" s="579"/>
      <c r="Y10" s="579"/>
      <c r="Z10" s="579"/>
    </row>
    <row r="11" spans="1:26" ht="15.75" customHeight="1">
      <c r="A11" s="579"/>
      <c r="B11" s="580"/>
      <c r="C11" s="580"/>
      <c r="D11" s="580"/>
      <c r="E11" s="580"/>
      <c r="F11" s="580"/>
      <c r="G11" s="580"/>
      <c r="H11" s="1"/>
      <c r="I11" s="1"/>
      <c r="J11" s="1"/>
      <c r="K11" s="579"/>
      <c r="L11" s="579"/>
      <c r="M11" s="579"/>
      <c r="N11" s="579"/>
      <c r="O11" s="579"/>
      <c r="P11" s="579"/>
      <c r="Q11" s="579"/>
      <c r="R11" s="579"/>
      <c r="S11" s="579"/>
      <c r="T11" s="579"/>
      <c r="U11" s="579"/>
      <c r="V11" s="579"/>
      <c r="W11" s="579"/>
      <c r="X11" s="579"/>
      <c r="Y11" s="579"/>
      <c r="Z11" s="579"/>
    </row>
    <row r="12" spans="1:26" ht="15.75" customHeight="1">
      <c r="A12" s="579"/>
      <c r="B12" s="627" t="s">
        <v>219</v>
      </c>
      <c r="C12" s="629" t="s">
        <v>16</v>
      </c>
      <c r="D12" s="610"/>
      <c r="E12" s="629" t="s">
        <v>39</v>
      </c>
      <c r="F12" s="610"/>
      <c r="G12" s="169" t="s">
        <v>25</v>
      </c>
      <c r="H12" s="169" t="s">
        <v>238</v>
      </c>
      <c r="I12" s="170"/>
      <c r="J12" s="1"/>
      <c r="K12" s="579"/>
      <c r="L12" s="579"/>
      <c r="M12" s="579"/>
      <c r="N12" s="579"/>
      <c r="O12" s="579"/>
      <c r="P12" s="579"/>
      <c r="Q12" s="579"/>
      <c r="R12" s="579"/>
      <c r="S12" s="579"/>
      <c r="T12" s="579"/>
      <c r="U12" s="579"/>
      <c r="V12" s="579"/>
      <c r="W12" s="579"/>
      <c r="X12" s="579"/>
      <c r="Y12" s="579"/>
      <c r="Z12" s="579"/>
    </row>
    <row r="13" spans="1:26" ht="15.75" customHeight="1">
      <c r="A13" s="579"/>
      <c r="B13" s="628"/>
      <c r="C13" s="171" t="s">
        <v>239</v>
      </c>
      <c r="D13" s="171" t="s">
        <v>240</v>
      </c>
      <c r="E13" s="171" t="s">
        <v>239</v>
      </c>
      <c r="F13" s="171" t="s">
        <v>240</v>
      </c>
      <c r="G13" s="171" t="s">
        <v>239</v>
      </c>
      <c r="H13" s="171" t="s">
        <v>240</v>
      </c>
      <c r="I13" s="172" t="s">
        <v>241</v>
      </c>
      <c r="J13" s="1"/>
      <c r="K13" s="579"/>
      <c r="L13" s="579"/>
      <c r="M13" s="579"/>
      <c r="N13" s="579"/>
      <c r="O13" s="579"/>
      <c r="P13" s="579"/>
      <c r="Q13" s="579"/>
      <c r="R13" s="579"/>
      <c r="S13" s="579"/>
      <c r="T13" s="579"/>
      <c r="U13" s="579"/>
      <c r="V13" s="579"/>
      <c r="W13" s="579"/>
      <c r="X13" s="579"/>
      <c r="Y13" s="579"/>
      <c r="Z13" s="579"/>
    </row>
    <row r="14" spans="1:26" ht="15.75" customHeight="1">
      <c r="A14" s="579"/>
      <c r="B14" s="501">
        <v>2028</v>
      </c>
      <c r="C14" s="502">
        <f>'3.1 Funding Category'!E74</f>
        <v>4892562.4989315197</v>
      </c>
      <c r="D14" s="502">
        <f>'3.1 Funding Category'!G74</f>
        <v>1701187.4996284801</v>
      </c>
      <c r="E14" s="503"/>
      <c r="F14" s="503"/>
      <c r="G14" s="503"/>
      <c r="H14" s="503"/>
      <c r="I14" s="173">
        <f t="shared" ref="I14:I21" si="0">SUM(C14:H14)</f>
        <v>6593749.9985600002</v>
      </c>
      <c r="J14" s="1"/>
      <c r="K14" s="579"/>
      <c r="L14" s="579"/>
      <c r="M14" s="579"/>
      <c r="N14" s="579"/>
      <c r="O14" s="579"/>
      <c r="P14" s="579"/>
      <c r="Q14" s="579"/>
      <c r="R14" s="579"/>
      <c r="S14" s="579"/>
      <c r="T14" s="579"/>
      <c r="U14" s="579"/>
      <c r="V14" s="579"/>
      <c r="W14" s="579"/>
      <c r="X14" s="579"/>
      <c r="Y14" s="579"/>
      <c r="Z14" s="579"/>
    </row>
    <row r="15" spans="1:26" ht="15.75" customHeight="1">
      <c r="A15" s="579"/>
      <c r="B15" s="174">
        <v>2029</v>
      </c>
      <c r="C15" s="502">
        <f>'3.1 Funding Category'!E75</f>
        <v>6985511.6402249988</v>
      </c>
      <c r="D15" s="502">
        <f>'3.1 Funding Category'!G75</f>
        <v>2039697.1972749997</v>
      </c>
      <c r="E15" s="175"/>
      <c r="F15" s="175"/>
      <c r="G15" s="175"/>
      <c r="H15" s="175"/>
      <c r="I15" s="173">
        <f t="shared" si="0"/>
        <v>9025208.8374999985</v>
      </c>
      <c r="J15" s="1"/>
      <c r="K15" s="579"/>
      <c r="L15" s="579"/>
      <c r="M15" s="579"/>
      <c r="N15" s="579"/>
      <c r="O15" s="579"/>
      <c r="P15" s="579"/>
      <c r="Q15" s="579"/>
      <c r="R15" s="579"/>
      <c r="S15" s="579"/>
      <c r="T15" s="579"/>
      <c r="U15" s="579"/>
      <c r="V15" s="579"/>
      <c r="W15" s="579"/>
      <c r="X15" s="579"/>
      <c r="Y15" s="579"/>
      <c r="Z15" s="579"/>
    </row>
    <row r="16" spans="1:26" ht="15.75" customHeight="1">
      <c r="A16" s="579"/>
      <c r="B16" s="174">
        <v>2030</v>
      </c>
      <c r="C16" s="502">
        <f>'3.1 Funding Category'!E76</f>
        <v>7706656.8495710008</v>
      </c>
      <c r="D16" s="502">
        <f>'3.1 Funding Category'!G76</f>
        <v>2110740.4110290003</v>
      </c>
      <c r="E16" s="175"/>
      <c r="F16" s="175"/>
      <c r="G16" s="175"/>
      <c r="H16" s="175"/>
      <c r="I16" s="173">
        <f t="shared" si="0"/>
        <v>9817397.2606000006</v>
      </c>
      <c r="J16" s="1"/>
      <c r="K16" s="579"/>
      <c r="L16" s="579"/>
      <c r="M16" s="579"/>
      <c r="N16" s="579"/>
      <c r="O16" s="579"/>
      <c r="P16" s="579"/>
      <c r="Q16" s="579"/>
      <c r="R16" s="579"/>
      <c r="S16" s="579"/>
      <c r="T16" s="579"/>
      <c r="U16" s="579"/>
      <c r="V16" s="579"/>
      <c r="W16" s="579"/>
      <c r="X16" s="579"/>
      <c r="Y16" s="579"/>
      <c r="Z16" s="579"/>
    </row>
    <row r="17" spans="2:10" ht="15.75" customHeight="1">
      <c r="B17" s="174">
        <v>2031</v>
      </c>
      <c r="C17" s="502">
        <f>'3.1 Funding Category'!E77</f>
        <v>8486134.5573708005</v>
      </c>
      <c r="D17" s="502">
        <f>'3.1 Funding Category'!G77</f>
        <v>2379594.7094291998</v>
      </c>
      <c r="E17" s="175"/>
      <c r="F17" s="175"/>
      <c r="G17" s="175"/>
      <c r="H17" s="175"/>
      <c r="I17" s="173">
        <f t="shared" si="0"/>
        <v>10865729.266800001</v>
      </c>
      <c r="J17" s="1"/>
    </row>
    <row r="18" spans="2:10" ht="15.75" customHeight="1">
      <c r="B18" s="174">
        <v>2032</v>
      </c>
      <c r="C18" s="502">
        <f ca="1">'3.1 Funding Category'!E78</f>
        <v>8729526.8923979998</v>
      </c>
      <c r="D18" s="502">
        <f ca="1">'3.1 Funding Category'!G78</f>
        <v>2462174.2517019999</v>
      </c>
      <c r="E18" s="175"/>
      <c r="F18" s="175"/>
      <c r="G18" s="175"/>
      <c r="H18" s="175"/>
      <c r="I18" s="173">
        <f t="shared" ca="1" si="0"/>
        <v>11191701.144099999</v>
      </c>
      <c r="J18" s="1"/>
    </row>
    <row r="19" spans="2:10" ht="15.75" customHeight="1">
      <c r="B19" s="174">
        <v>2033</v>
      </c>
      <c r="C19" s="502">
        <f ca="1">'3.1 Funding Category'!E79</f>
        <v>8979885.2475189008</v>
      </c>
      <c r="D19" s="502">
        <f ca="1">'3.1 Funding Category'!G79</f>
        <v>2547566.9315811004</v>
      </c>
      <c r="E19" s="175"/>
      <c r="F19" s="175"/>
      <c r="G19" s="175"/>
      <c r="H19" s="175"/>
      <c r="I19" s="173">
        <f t="shared" ca="1" si="0"/>
        <v>11527452.179100001</v>
      </c>
      <c r="J19" s="1"/>
    </row>
    <row r="20" spans="2:10" ht="15.75" customHeight="1">
      <c r="B20" s="174">
        <v>2034</v>
      </c>
      <c r="C20" s="502">
        <f ca="1">'3.1 Funding Category'!E80</f>
        <v>9225535.2534765005</v>
      </c>
      <c r="D20" s="502">
        <f ca="1">'3.1 Funding Category'!G80</f>
        <v>2647740.4910235</v>
      </c>
      <c r="E20" s="175"/>
      <c r="F20" s="175"/>
      <c r="G20" s="175"/>
      <c r="H20" s="175"/>
      <c r="I20" s="173">
        <f t="shared" ca="1" si="0"/>
        <v>11873275.7445</v>
      </c>
      <c r="J20" s="1"/>
    </row>
    <row r="21" spans="2:10" ht="15.75" customHeight="1">
      <c r="B21" s="174">
        <v>2035</v>
      </c>
      <c r="C21" s="502">
        <f ca="1">'3.1 Funding Category'!E81</f>
        <v>9490071.8370445594</v>
      </c>
      <c r="D21" s="502">
        <f ca="1">'3.1 Funding Category'!G81</f>
        <v>2739402.1797654401</v>
      </c>
      <c r="E21" s="175"/>
      <c r="F21" s="175"/>
      <c r="G21" s="175"/>
      <c r="H21" s="175"/>
      <c r="I21" s="173">
        <f t="shared" ca="1" si="0"/>
        <v>12229474.01681</v>
      </c>
      <c r="J21" s="1"/>
    </row>
    <row r="22" spans="2:10" ht="15.75" customHeight="1">
      <c r="B22" s="176" t="s">
        <v>196</v>
      </c>
      <c r="C22" s="177">
        <f t="shared" ref="C22:I22" ca="1" si="1">SUM(C14:C21)</f>
        <v>64495884.776536278</v>
      </c>
      <c r="D22" s="177">
        <f t="shared" ca="1" si="1"/>
        <v>18628103.671433721</v>
      </c>
      <c r="E22" s="177">
        <f t="shared" si="1"/>
        <v>0</v>
      </c>
      <c r="F22" s="177">
        <f t="shared" si="1"/>
        <v>0</v>
      </c>
      <c r="G22" s="177">
        <f t="shared" si="1"/>
        <v>0</v>
      </c>
      <c r="H22" s="177">
        <f t="shared" si="1"/>
        <v>0</v>
      </c>
      <c r="I22" s="178">
        <f t="shared" ca="1" si="1"/>
        <v>83123988.447970003</v>
      </c>
      <c r="J22" s="1"/>
    </row>
    <row r="23" spans="2:10" ht="15.75" customHeight="1">
      <c r="B23" s="1"/>
      <c r="C23" s="1"/>
      <c r="D23" s="1"/>
      <c r="E23" s="1"/>
      <c r="F23" s="1"/>
      <c r="G23" s="1"/>
      <c r="H23" s="1"/>
      <c r="I23" s="1"/>
      <c r="J23" s="1"/>
    </row>
    <row r="24" spans="2:10" ht="15.75" customHeight="1">
      <c r="B24" s="579"/>
      <c r="C24" s="579"/>
      <c r="D24" s="579"/>
      <c r="E24" s="579"/>
      <c r="F24" s="579"/>
      <c r="G24" s="579"/>
      <c r="H24" s="579"/>
      <c r="I24" s="579"/>
      <c r="J24" s="579"/>
    </row>
    <row r="25" spans="2:10" ht="15.75" customHeight="1">
      <c r="B25" s="579"/>
      <c r="C25" s="579"/>
      <c r="D25" s="579"/>
      <c r="E25" s="579"/>
      <c r="F25" s="579"/>
      <c r="G25" s="579"/>
      <c r="H25" s="579"/>
      <c r="I25" s="579"/>
      <c r="J25" s="579"/>
    </row>
    <row r="26" spans="2:10" ht="15.75" customHeight="1">
      <c r="B26" s="579"/>
      <c r="C26" s="579"/>
      <c r="D26" s="579"/>
      <c r="E26" s="579"/>
      <c r="F26" s="579"/>
      <c r="G26" s="579"/>
      <c r="H26" s="579"/>
      <c r="I26" s="579"/>
      <c r="J26" s="579"/>
    </row>
    <row r="27" spans="2:10" ht="15.75" customHeight="1">
      <c r="B27" s="579"/>
      <c r="C27" s="579"/>
      <c r="D27" s="579"/>
      <c r="E27" s="579"/>
      <c r="F27" s="579"/>
      <c r="G27" s="579"/>
      <c r="H27" s="579"/>
      <c r="I27" s="579"/>
      <c r="J27" s="579"/>
    </row>
    <row r="28" spans="2:10" ht="15.75" customHeight="1">
      <c r="B28" s="579"/>
      <c r="C28" s="579"/>
      <c r="D28" s="579"/>
      <c r="E28" s="579"/>
      <c r="F28" s="579"/>
      <c r="G28" s="579"/>
      <c r="H28" s="579"/>
      <c r="I28" s="579"/>
      <c r="J28" s="579"/>
    </row>
    <row r="29" spans="2:10" ht="15.75" customHeight="1">
      <c r="B29" s="579"/>
      <c r="C29" s="579"/>
      <c r="D29" s="579"/>
      <c r="E29" s="579"/>
      <c r="F29" s="579"/>
      <c r="G29" s="579"/>
      <c r="H29" s="579"/>
      <c r="I29" s="579"/>
      <c r="J29" s="579"/>
    </row>
    <row r="30" spans="2:10" ht="15.75" customHeight="1">
      <c r="B30" s="579"/>
      <c r="C30" s="579"/>
      <c r="D30" s="579"/>
      <c r="E30" s="579"/>
      <c r="F30" s="579"/>
      <c r="G30" s="579"/>
      <c r="H30" s="579"/>
      <c r="I30" s="579"/>
      <c r="J30" s="579"/>
    </row>
    <row r="31" spans="2:10" ht="15.75" customHeight="1">
      <c r="B31" s="579"/>
      <c r="C31" s="579"/>
      <c r="D31" s="579"/>
      <c r="E31" s="579"/>
      <c r="F31" s="579"/>
      <c r="G31" s="579"/>
      <c r="H31" s="579"/>
      <c r="I31" s="579"/>
      <c r="J31" s="579"/>
    </row>
    <row r="32" spans="2:10" ht="15.75" customHeight="1">
      <c r="B32" s="579"/>
      <c r="C32" s="579"/>
      <c r="D32" s="579"/>
      <c r="E32" s="579"/>
      <c r="F32" s="579"/>
      <c r="G32" s="579"/>
      <c r="H32" s="579"/>
      <c r="I32" s="579"/>
      <c r="J32" s="579"/>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C2:J2"/>
    <mergeCell ref="C3:J3"/>
    <mergeCell ref="B10:G10"/>
    <mergeCell ref="B12:B13"/>
    <mergeCell ref="C12:D12"/>
    <mergeCell ref="E12:F12"/>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sheetPr>
  <dimension ref="A1:AU1000"/>
  <sheetViews>
    <sheetView topLeftCell="AA1" workbookViewId="0">
      <selection activeCell="AD81" sqref="AD81"/>
    </sheetView>
  </sheetViews>
  <sheetFormatPr defaultColWidth="11.25" defaultRowHeight="15" customHeight="1"/>
  <cols>
    <col min="1" max="1" width="2.625" style="179" customWidth="1"/>
    <col min="2" max="2" width="12.125" style="179" customWidth="1"/>
    <col min="3" max="3" width="8" customWidth="1"/>
    <col min="4" max="4" width="33.625" customWidth="1"/>
    <col min="5" max="8" width="20.125" customWidth="1"/>
    <col min="9" max="9" width="17.125" customWidth="1"/>
    <col min="10" max="11" width="13.375" customWidth="1"/>
    <col min="12" max="13" width="17.625" customWidth="1"/>
    <col min="14" max="14" width="20" customWidth="1"/>
    <col min="15" max="27" width="12.625" customWidth="1"/>
    <col min="28" max="29" width="14.625" customWidth="1"/>
    <col min="30" max="30" width="9.5" customWidth="1"/>
    <col min="31" max="32" width="8" customWidth="1"/>
    <col min="33" max="33" width="13.875" customWidth="1"/>
    <col min="34" max="34" width="13.25" customWidth="1"/>
    <col min="35" max="36" width="8" customWidth="1"/>
    <col min="37" max="38" width="22.875" style="179" customWidth="1"/>
    <col min="39" max="39" width="14" style="182" customWidth="1"/>
    <col min="40" max="40" width="8" customWidth="1"/>
    <col min="41" max="46" width="8" style="179" customWidth="1"/>
    <col min="47" max="47" width="8" customWidth="1"/>
  </cols>
  <sheetData>
    <row r="1" spans="2:47" ht="12.75" customHeight="1">
      <c r="B1" s="504"/>
      <c r="C1" s="504"/>
      <c r="D1" s="504"/>
      <c r="E1" s="504"/>
      <c r="F1" s="504"/>
      <c r="G1" s="180"/>
      <c r="H1" s="180"/>
      <c r="I1" s="505"/>
      <c r="J1" s="505"/>
      <c r="K1" s="505"/>
      <c r="L1" s="504"/>
      <c r="M1" s="504"/>
      <c r="N1" s="504"/>
      <c r="O1" s="506"/>
      <c r="P1" s="506"/>
      <c r="Q1" s="506"/>
      <c r="R1" s="506"/>
      <c r="S1" s="506"/>
      <c r="T1" s="506"/>
      <c r="U1" s="506"/>
      <c r="V1" s="506"/>
      <c r="W1" s="506"/>
      <c r="X1" s="506"/>
      <c r="Y1" s="506"/>
      <c r="Z1" s="506"/>
      <c r="AA1" s="506"/>
      <c r="AB1" s="507"/>
      <c r="AC1" s="507"/>
      <c r="AD1" s="504"/>
      <c r="AE1" s="504"/>
      <c r="AF1" s="504"/>
      <c r="AG1" s="504"/>
      <c r="AH1" s="504"/>
      <c r="AI1" s="504"/>
      <c r="AJ1" s="504"/>
      <c r="AK1" s="504"/>
      <c r="AL1" s="504"/>
      <c r="AN1" s="508"/>
      <c r="AO1" s="504"/>
      <c r="AP1" s="504"/>
      <c r="AQ1" s="504"/>
      <c r="AR1" s="504"/>
      <c r="AS1" s="504"/>
      <c r="AT1" s="504"/>
      <c r="AU1" s="504"/>
    </row>
    <row r="2" spans="2:47" ht="26.25" customHeight="1">
      <c r="B2" s="181" t="s">
        <v>59</v>
      </c>
      <c r="C2" s="630" t="s">
        <v>242</v>
      </c>
      <c r="D2" s="585"/>
      <c r="E2" s="585"/>
      <c r="F2" s="586"/>
      <c r="G2" s="504"/>
      <c r="H2" s="504"/>
      <c r="I2" s="504"/>
      <c r="J2" s="505"/>
      <c r="K2" s="505"/>
      <c r="L2" s="504"/>
      <c r="M2" s="504"/>
      <c r="N2" s="504"/>
      <c r="O2" s="506"/>
      <c r="P2" s="506"/>
      <c r="Q2" s="506"/>
      <c r="R2" s="506"/>
      <c r="S2" s="506"/>
      <c r="T2" s="506"/>
      <c r="U2" s="506"/>
      <c r="V2" s="506"/>
      <c r="W2" s="506"/>
      <c r="X2" s="506"/>
      <c r="Y2" s="506"/>
      <c r="Z2" s="506"/>
      <c r="AA2" s="506"/>
      <c r="AB2" s="507"/>
      <c r="AC2" s="507"/>
      <c r="AD2" s="504"/>
      <c r="AE2" s="504"/>
      <c r="AF2" s="504"/>
      <c r="AG2" s="504"/>
      <c r="AH2" s="504"/>
      <c r="AI2" s="504"/>
      <c r="AJ2" s="504"/>
      <c r="AK2" s="504"/>
      <c r="AL2" s="504"/>
      <c r="AN2" s="508"/>
      <c r="AO2" s="504"/>
      <c r="AP2" s="504"/>
      <c r="AQ2" s="504"/>
      <c r="AR2" s="504"/>
      <c r="AS2" s="504"/>
      <c r="AT2" s="504"/>
      <c r="AU2" s="504"/>
    </row>
    <row r="3" spans="2:47" ht="32.25" customHeight="1">
      <c r="B3" s="183" t="s">
        <v>103</v>
      </c>
      <c r="C3" s="631" t="s">
        <v>243</v>
      </c>
      <c r="D3" s="588"/>
      <c r="E3" s="588"/>
      <c r="F3" s="589"/>
      <c r="G3" s="504"/>
      <c r="H3" s="504"/>
      <c r="I3" s="504"/>
      <c r="J3" s="505"/>
      <c r="K3" s="505"/>
      <c r="L3" s="504"/>
      <c r="M3" s="504"/>
      <c r="N3" s="504"/>
      <c r="O3" s="506"/>
      <c r="P3" s="506"/>
      <c r="Q3" s="506"/>
      <c r="R3" s="506"/>
      <c r="S3" s="506"/>
      <c r="T3" s="506"/>
      <c r="U3" s="506"/>
      <c r="V3" s="506"/>
      <c r="W3" s="506"/>
      <c r="X3" s="506"/>
      <c r="Y3" s="506"/>
      <c r="Z3" s="506"/>
      <c r="AA3" s="506"/>
      <c r="AB3" s="507"/>
      <c r="AC3" s="507"/>
      <c r="AD3" s="504"/>
      <c r="AE3" s="504"/>
      <c r="AF3" s="504"/>
      <c r="AG3" s="504"/>
      <c r="AH3" s="504"/>
      <c r="AI3" s="504"/>
      <c r="AJ3" s="504"/>
      <c r="AK3" s="504"/>
      <c r="AL3" s="504"/>
      <c r="AN3" s="508"/>
      <c r="AO3" s="504"/>
      <c r="AP3" s="504"/>
      <c r="AQ3" s="504"/>
      <c r="AR3" s="504"/>
      <c r="AS3" s="504"/>
      <c r="AT3" s="504"/>
      <c r="AU3" s="504"/>
    </row>
    <row r="4" spans="2:47" ht="12.75" customHeight="1">
      <c r="B4" s="504"/>
      <c r="C4" s="504"/>
      <c r="D4" s="504"/>
      <c r="E4" s="504"/>
      <c r="F4" s="504"/>
      <c r="G4" s="180"/>
      <c r="H4" s="180"/>
      <c r="I4" s="505"/>
      <c r="J4" s="505"/>
      <c r="K4" s="505"/>
      <c r="L4" s="504"/>
      <c r="M4" s="504"/>
      <c r="N4" s="504"/>
      <c r="O4" s="506"/>
      <c r="P4" s="506"/>
      <c r="Q4" s="506"/>
      <c r="R4" s="506"/>
      <c r="S4" s="506"/>
      <c r="T4" s="506"/>
      <c r="U4" s="506"/>
      <c r="V4" s="506"/>
      <c r="W4" s="506"/>
      <c r="X4" s="506"/>
      <c r="Y4" s="506"/>
      <c r="Z4" s="506"/>
      <c r="AA4" s="506"/>
      <c r="AB4" s="507"/>
      <c r="AC4" s="507"/>
      <c r="AD4" s="504"/>
      <c r="AE4" s="504"/>
      <c r="AF4" s="504"/>
      <c r="AG4" s="504"/>
      <c r="AH4" s="504"/>
      <c r="AI4" s="504"/>
      <c r="AJ4" s="504"/>
      <c r="AK4" s="504"/>
      <c r="AL4" s="504"/>
      <c r="AN4" s="508"/>
      <c r="AO4" s="504"/>
      <c r="AP4" s="504"/>
      <c r="AQ4" s="504"/>
      <c r="AR4" s="504"/>
      <c r="AS4" s="504"/>
      <c r="AT4" s="504"/>
      <c r="AU4" s="504"/>
    </row>
    <row r="5" spans="2:47" ht="12.75" customHeight="1">
      <c r="B5" s="184" t="s">
        <v>105</v>
      </c>
      <c r="C5" s="632" t="str">
        <f>'Read Me'!B10</f>
        <v>WestLight Energy</v>
      </c>
      <c r="D5" s="586"/>
      <c r="E5" s="504"/>
      <c r="F5" s="504"/>
      <c r="G5" s="505"/>
      <c r="H5" s="505"/>
      <c r="I5" s="505"/>
      <c r="J5" s="505"/>
      <c r="K5" s="505"/>
      <c r="L5" s="504"/>
      <c r="M5" s="504"/>
      <c r="N5" s="504"/>
      <c r="O5" s="506"/>
      <c r="P5" s="506"/>
      <c r="Q5" s="506"/>
      <c r="R5" s="506"/>
      <c r="S5" s="506"/>
      <c r="T5" s="506"/>
      <c r="U5" s="506"/>
      <c r="V5" s="506"/>
      <c r="W5" s="506"/>
      <c r="X5" s="506"/>
      <c r="Y5" s="506"/>
      <c r="Z5" s="506"/>
      <c r="AA5" s="506"/>
      <c r="AB5" s="507"/>
      <c r="AC5" s="507"/>
      <c r="AD5" s="504"/>
      <c r="AE5" s="504"/>
      <c r="AF5" s="504"/>
      <c r="AG5" s="504"/>
      <c r="AH5" s="504"/>
      <c r="AI5" s="504"/>
      <c r="AJ5" s="504"/>
      <c r="AK5" s="504"/>
      <c r="AL5" s="504"/>
      <c r="AN5" s="508"/>
      <c r="AO5" s="504"/>
      <c r="AP5" s="504"/>
      <c r="AQ5" s="504"/>
      <c r="AR5" s="504"/>
      <c r="AS5" s="504"/>
      <c r="AT5" s="504"/>
      <c r="AU5" s="504"/>
    </row>
    <row r="6" spans="2:47" ht="12.75" customHeight="1">
      <c r="B6" s="27" t="s">
        <v>106</v>
      </c>
      <c r="C6" s="633" t="str">
        <f>'Read Me'!B11</f>
        <v>2028-2035</v>
      </c>
      <c r="D6" s="589"/>
      <c r="E6" s="504"/>
      <c r="F6" s="504"/>
      <c r="G6" s="504"/>
      <c r="H6" s="504"/>
      <c r="I6" s="504"/>
      <c r="J6" s="504"/>
      <c r="K6" s="504"/>
      <c r="L6" s="504"/>
      <c r="M6" s="504"/>
      <c r="N6" s="504"/>
      <c r="O6" s="504"/>
      <c r="P6" s="504"/>
      <c r="Q6" s="504"/>
      <c r="R6" s="504"/>
      <c r="S6" s="504"/>
      <c r="T6" s="504"/>
      <c r="U6" s="504"/>
      <c r="V6" s="504"/>
      <c r="W6" s="504"/>
      <c r="X6" s="504"/>
      <c r="Y6" s="504"/>
      <c r="Z6" s="504"/>
      <c r="AA6" s="504"/>
      <c r="AB6" s="507"/>
      <c r="AC6" s="504"/>
      <c r="AD6" s="504"/>
      <c r="AE6" s="504"/>
      <c r="AF6" s="504"/>
      <c r="AG6" s="504"/>
      <c r="AH6" s="504"/>
      <c r="AI6" s="504"/>
      <c r="AJ6" s="504"/>
      <c r="AK6" s="504"/>
      <c r="AL6" s="504"/>
      <c r="AN6" s="508"/>
      <c r="AO6" s="504"/>
      <c r="AP6" s="504"/>
      <c r="AQ6" s="504"/>
      <c r="AR6" s="504"/>
      <c r="AS6" s="504"/>
      <c r="AT6" s="504"/>
      <c r="AU6" s="504"/>
    </row>
    <row r="7" spans="2:47" ht="12.75" customHeight="1">
      <c r="B7" s="509" t="s">
        <v>244</v>
      </c>
      <c r="C7" s="187"/>
      <c r="D7" s="510"/>
      <c r="E7" s="504"/>
      <c r="F7" s="504"/>
      <c r="G7" s="504"/>
      <c r="H7" s="504"/>
      <c r="I7" s="504"/>
      <c r="J7" s="504"/>
      <c r="K7" s="504"/>
      <c r="L7" s="504"/>
      <c r="M7" s="504"/>
      <c r="N7" s="504"/>
      <c r="O7" s="504"/>
      <c r="P7" s="504"/>
      <c r="Q7" s="504"/>
      <c r="R7" s="504"/>
      <c r="S7" s="504"/>
      <c r="T7" s="504"/>
      <c r="U7" s="504"/>
      <c r="V7" s="504"/>
      <c r="W7" s="504"/>
      <c r="X7" s="504"/>
      <c r="Y7" s="504"/>
      <c r="Z7" s="504"/>
      <c r="AA7" s="504"/>
      <c r="AB7" s="511"/>
      <c r="AC7" s="511"/>
      <c r="AD7" s="504"/>
      <c r="AE7" s="504"/>
      <c r="AF7" s="504"/>
      <c r="AG7" s="504"/>
      <c r="AH7" s="504"/>
      <c r="AI7" s="504"/>
      <c r="AJ7" s="504"/>
      <c r="AK7" s="504"/>
      <c r="AL7" s="504"/>
      <c r="AN7" s="508"/>
      <c r="AO7" s="504"/>
      <c r="AP7" s="504"/>
      <c r="AQ7" s="504"/>
      <c r="AR7" s="504"/>
      <c r="AS7" s="504"/>
      <c r="AT7" s="504"/>
      <c r="AU7" s="504"/>
    </row>
    <row r="8" spans="2:47" ht="12.75" customHeight="1">
      <c r="B8" s="510" t="s">
        <v>245</v>
      </c>
      <c r="C8" s="504"/>
      <c r="D8" s="510"/>
      <c r="E8" s="504"/>
      <c r="F8" s="504"/>
      <c r="G8" s="504"/>
      <c r="H8" s="504"/>
      <c r="I8" s="504"/>
      <c r="J8" s="504"/>
      <c r="K8" s="504"/>
      <c r="L8" s="504"/>
      <c r="M8" s="504"/>
      <c r="N8" s="504"/>
      <c r="O8" s="504"/>
      <c r="P8" s="504"/>
      <c r="Q8" s="504"/>
      <c r="R8" s="504"/>
      <c r="S8" s="504"/>
      <c r="T8" s="504"/>
      <c r="U8" s="504"/>
      <c r="V8" s="504"/>
      <c r="W8" s="504"/>
      <c r="X8" s="504"/>
      <c r="Y8" s="504"/>
      <c r="Z8" s="504"/>
      <c r="AA8" s="504"/>
      <c r="AB8" s="512"/>
      <c r="AC8" s="512"/>
      <c r="AD8" s="504"/>
      <c r="AE8" s="504"/>
      <c r="AF8" s="504"/>
      <c r="AG8" s="504"/>
      <c r="AH8" s="504"/>
      <c r="AI8" s="504"/>
      <c r="AJ8" s="504"/>
      <c r="AK8" s="504"/>
      <c r="AL8" s="504"/>
      <c r="AN8" s="508"/>
      <c r="AO8" s="504"/>
      <c r="AP8" s="504"/>
      <c r="AQ8" s="504"/>
      <c r="AR8" s="504"/>
      <c r="AS8" s="504"/>
      <c r="AT8" s="504"/>
      <c r="AU8" s="504"/>
    </row>
    <row r="9" spans="2:47" ht="12.75" customHeight="1">
      <c r="B9" s="504"/>
      <c r="C9" s="504"/>
      <c r="D9" s="504"/>
      <c r="E9" s="504"/>
      <c r="F9" s="504"/>
      <c r="G9" s="504"/>
      <c r="H9" s="504"/>
      <c r="I9" s="504"/>
      <c r="J9" s="504"/>
      <c r="K9" s="504"/>
      <c r="L9" s="504"/>
      <c r="M9" s="504"/>
      <c r="N9" s="504"/>
      <c r="O9" s="504"/>
      <c r="P9" s="504"/>
      <c r="Q9" s="504"/>
      <c r="R9" s="504"/>
      <c r="S9" s="504"/>
      <c r="T9" s="504"/>
      <c r="U9" s="504"/>
      <c r="V9" s="504"/>
      <c r="W9" s="504"/>
      <c r="X9" s="504"/>
      <c r="Y9" s="504"/>
      <c r="Z9" s="504"/>
      <c r="AA9" s="504"/>
      <c r="AB9" s="507"/>
      <c r="AC9" s="507"/>
      <c r="AD9" s="504"/>
      <c r="AE9" s="504"/>
      <c r="AF9" s="504"/>
      <c r="AG9" s="504"/>
      <c r="AH9" s="504"/>
      <c r="AI9" s="504"/>
      <c r="AJ9" s="504"/>
      <c r="AK9" s="504"/>
      <c r="AL9" s="504"/>
      <c r="AN9" s="508"/>
      <c r="AO9" s="504"/>
      <c r="AP9" s="504"/>
      <c r="AQ9" s="504"/>
      <c r="AR9" s="504"/>
      <c r="AS9" s="504"/>
      <c r="AT9" s="504"/>
      <c r="AU9" s="504"/>
    </row>
    <row r="10" spans="2:47" ht="12.75" customHeight="1">
      <c r="B10" s="504"/>
      <c r="C10" s="504"/>
      <c r="D10" s="504"/>
      <c r="E10" s="504"/>
      <c r="F10" s="504"/>
      <c r="G10" s="505"/>
      <c r="H10" s="505"/>
      <c r="I10" s="505"/>
      <c r="J10" s="504"/>
      <c r="K10" s="504"/>
      <c r="L10" s="504"/>
      <c r="M10" s="504"/>
      <c r="N10" s="504"/>
      <c r="O10" s="506"/>
      <c r="P10" s="506"/>
      <c r="Q10" s="506"/>
      <c r="R10" s="506"/>
      <c r="S10" s="506"/>
      <c r="T10" s="506"/>
      <c r="U10" s="506"/>
      <c r="V10" s="506"/>
      <c r="W10" s="506"/>
      <c r="X10" s="506"/>
      <c r="Y10" s="506"/>
      <c r="Z10" s="506"/>
      <c r="AA10" s="506"/>
      <c r="AB10" s="507"/>
      <c r="AC10" s="507"/>
      <c r="AD10" s="504"/>
      <c r="AE10" s="504"/>
      <c r="AF10" s="504"/>
      <c r="AG10" s="504"/>
      <c r="AH10" s="504"/>
      <c r="AI10" s="504"/>
      <c r="AJ10" s="504"/>
      <c r="AK10" s="504"/>
      <c r="AL10" s="504"/>
      <c r="AN10" s="508"/>
      <c r="AO10" s="504"/>
      <c r="AP10" s="504"/>
      <c r="AQ10" s="504"/>
      <c r="AR10" s="504"/>
      <c r="AS10" s="504"/>
      <c r="AT10" s="504"/>
      <c r="AU10" s="504"/>
    </row>
    <row r="11" spans="2:47" ht="12.75" customHeight="1">
      <c r="B11" s="504"/>
      <c r="C11" s="195" t="s">
        <v>246</v>
      </c>
      <c r="D11" s="504"/>
      <c r="E11" s="504"/>
      <c r="F11" s="504"/>
      <c r="G11" s="504"/>
      <c r="H11" s="504"/>
      <c r="I11" s="504"/>
      <c r="J11" s="504"/>
      <c r="K11" s="504"/>
      <c r="L11" s="504"/>
      <c r="M11" s="504"/>
      <c r="N11" s="504"/>
      <c r="O11" s="504"/>
      <c r="P11" s="504"/>
      <c r="Q11" s="504"/>
      <c r="R11" s="504"/>
      <c r="S11" s="504"/>
      <c r="T11" s="504"/>
      <c r="U11" s="504"/>
      <c r="V11" s="504"/>
      <c r="W11" s="504"/>
      <c r="X11" s="504"/>
      <c r="Y11" s="504"/>
      <c r="Z11" s="504"/>
      <c r="AA11" s="504"/>
      <c r="AB11" s="507"/>
      <c r="AC11" s="507"/>
      <c r="AD11" s="504"/>
      <c r="AE11" s="504"/>
      <c r="AF11" s="504"/>
      <c r="AG11" s="504"/>
      <c r="AH11" s="504"/>
      <c r="AI11" s="504"/>
      <c r="AJ11" s="504"/>
      <c r="AK11" s="504"/>
      <c r="AL11" s="504"/>
      <c r="AN11" s="508"/>
      <c r="AO11" s="504"/>
      <c r="AP11" s="504"/>
      <c r="AQ11" s="504"/>
      <c r="AR11" s="504"/>
      <c r="AS11" s="504"/>
      <c r="AT11" s="504"/>
      <c r="AU11" s="504"/>
    </row>
    <row r="12" spans="2:47" ht="12.75" customHeight="1">
      <c r="B12" s="504"/>
      <c r="C12" s="513"/>
      <c r="D12" s="504"/>
      <c r="E12" s="504"/>
      <c r="F12" s="504"/>
      <c r="G12" s="504"/>
      <c r="H12" s="504"/>
      <c r="I12" s="504"/>
      <c r="J12" s="504"/>
      <c r="K12" s="504"/>
      <c r="L12" s="504"/>
      <c r="M12" s="504"/>
      <c r="N12" s="504"/>
      <c r="O12" s="504"/>
      <c r="P12" s="504"/>
      <c r="Q12" s="504"/>
      <c r="R12" s="504"/>
      <c r="S12" s="504"/>
      <c r="T12" s="504"/>
      <c r="U12" s="504"/>
      <c r="V12" s="504"/>
      <c r="W12" s="504"/>
      <c r="X12" s="504"/>
      <c r="Y12" s="504"/>
      <c r="Z12" s="504"/>
      <c r="AA12" s="504"/>
      <c r="AB12" s="507"/>
      <c r="AC12" s="507"/>
      <c r="AD12" s="504"/>
      <c r="AE12" s="504"/>
      <c r="AF12" s="504"/>
      <c r="AG12" s="504"/>
      <c r="AH12" s="504"/>
      <c r="AI12" s="504"/>
      <c r="AJ12" s="504"/>
      <c r="AK12" s="504"/>
      <c r="AL12" s="504"/>
      <c r="AN12" s="508"/>
      <c r="AO12" s="504"/>
      <c r="AP12" s="504"/>
      <c r="AQ12" s="504"/>
      <c r="AR12" s="504"/>
      <c r="AS12" s="504"/>
      <c r="AT12" s="504"/>
      <c r="AU12" s="504"/>
    </row>
    <row r="13" spans="2:47" ht="12.75" customHeight="1">
      <c r="B13" s="504"/>
      <c r="C13" s="504"/>
      <c r="D13" s="504"/>
      <c r="E13" s="504"/>
      <c r="F13" s="504"/>
      <c r="G13" s="504"/>
      <c r="H13" s="504"/>
      <c r="I13" s="504"/>
      <c r="J13" s="504"/>
      <c r="K13" s="504"/>
      <c r="L13" s="504"/>
      <c r="M13" s="504"/>
      <c r="N13" s="504"/>
      <c r="O13" s="504"/>
      <c r="P13" s="504"/>
      <c r="Q13" s="504"/>
      <c r="R13" s="504"/>
      <c r="S13" s="504"/>
      <c r="T13" s="504"/>
      <c r="U13" s="504"/>
      <c r="V13" s="504"/>
      <c r="W13" s="504"/>
      <c r="X13" s="504"/>
      <c r="Y13" s="504"/>
      <c r="Z13" s="504"/>
      <c r="AA13" s="504"/>
      <c r="AB13" s="507"/>
      <c r="AC13" s="507"/>
      <c r="AD13" s="504"/>
      <c r="AE13" s="504"/>
      <c r="AF13" s="504"/>
      <c r="AG13" s="504"/>
      <c r="AH13" s="504"/>
      <c r="AI13" s="504"/>
      <c r="AJ13" s="504"/>
      <c r="AK13" s="504"/>
      <c r="AL13" s="504"/>
      <c r="AN13" s="508"/>
      <c r="AO13" s="504"/>
      <c r="AP13" s="504"/>
      <c r="AQ13" s="504"/>
      <c r="AR13" s="504"/>
      <c r="AS13" s="504"/>
      <c r="AT13" s="504"/>
      <c r="AU13" s="504"/>
    </row>
    <row r="14" spans="2:47" ht="12.75" customHeight="1">
      <c r="B14" s="504"/>
      <c r="C14" s="514"/>
      <c r="D14" s="514"/>
      <c r="E14" s="515"/>
      <c r="F14" s="515"/>
      <c r="G14" s="514"/>
      <c r="H14" s="514"/>
      <c r="I14" s="504"/>
      <c r="J14" s="514"/>
      <c r="K14" s="514"/>
      <c r="L14" s="514"/>
      <c r="M14" s="514"/>
      <c r="N14" s="514"/>
      <c r="O14" s="514"/>
      <c r="P14" s="514"/>
      <c r="Q14" s="514"/>
      <c r="R14" s="514"/>
      <c r="S14" s="514"/>
      <c r="T14" s="514"/>
      <c r="U14" s="514"/>
      <c r="V14" s="514"/>
      <c r="W14" s="514"/>
      <c r="X14" s="514"/>
      <c r="Y14" s="514"/>
      <c r="Z14" s="514"/>
      <c r="AA14" s="514"/>
      <c r="AB14" s="514"/>
      <c r="AC14" s="514"/>
      <c r="AD14" s="514"/>
      <c r="AE14" s="514"/>
      <c r="AF14" s="514"/>
      <c r="AG14" s="514"/>
      <c r="AH14" s="514"/>
      <c r="AI14" s="514"/>
      <c r="AJ14" s="514"/>
      <c r="AK14" s="504"/>
      <c r="AL14" s="504"/>
      <c r="AN14" s="508"/>
      <c r="AO14" s="504"/>
      <c r="AP14" s="504"/>
      <c r="AQ14" s="504"/>
      <c r="AR14" s="504"/>
      <c r="AS14" s="504"/>
      <c r="AT14" s="504"/>
      <c r="AU14" s="504"/>
    </row>
    <row r="15" spans="2:47" ht="25.5" customHeight="1">
      <c r="B15" s="504"/>
      <c r="C15" s="196" t="s">
        <v>247</v>
      </c>
      <c r="D15" s="197" t="s">
        <v>248</v>
      </c>
      <c r="E15" s="197" t="s">
        <v>249</v>
      </c>
      <c r="F15" s="197" t="s">
        <v>250</v>
      </c>
      <c r="G15" s="197" t="s">
        <v>251</v>
      </c>
      <c r="H15" s="197" t="s">
        <v>252</v>
      </c>
      <c r="I15" s="197" t="s">
        <v>253</v>
      </c>
      <c r="J15" s="197" t="s">
        <v>254</v>
      </c>
      <c r="K15" s="197" t="s">
        <v>10</v>
      </c>
      <c r="L15" s="197" t="s">
        <v>11</v>
      </c>
      <c r="M15" s="197" t="s">
        <v>255</v>
      </c>
      <c r="N15" s="197" t="s">
        <v>256</v>
      </c>
      <c r="O15" s="197" t="s">
        <v>257</v>
      </c>
      <c r="P15" s="197" t="s">
        <v>258</v>
      </c>
      <c r="Q15" s="198" t="s">
        <v>259</v>
      </c>
      <c r="R15" s="198" t="s">
        <v>260</v>
      </c>
      <c r="S15" s="198" t="s">
        <v>261</v>
      </c>
      <c r="T15" s="198" t="s">
        <v>262</v>
      </c>
      <c r="U15" s="198" t="s">
        <v>263</v>
      </c>
      <c r="V15" s="198" t="s">
        <v>264</v>
      </c>
      <c r="W15" s="198" t="s">
        <v>265</v>
      </c>
      <c r="X15" s="198" t="s">
        <v>266</v>
      </c>
      <c r="Y15" s="198" t="s">
        <v>267</v>
      </c>
      <c r="Z15" s="198" t="s">
        <v>268</v>
      </c>
      <c r="AA15" s="198" t="s">
        <v>269</v>
      </c>
      <c r="AB15" s="191" t="s">
        <v>270</v>
      </c>
      <c r="AC15" s="191" t="s">
        <v>271</v>
      </c>
      <c r="AD15" s="191" t="s">
        <v>272</v>
      </c>
      <c r="AE15" s="191" t="s">
        <v>273</v>
      </c>
      <c r="AF15" s="191" t="s">
        <v>274</v>
      </c>
      <c r="AG15" s="191" t="s">
        <v>275</v>
      </c>
      <c r="AH15" s="191" t="s">
        <v>276</v>
      </c>
      <c r="AI15" s="191" t="s">
        <v>277</v>
      </c>
      <c r="AJ15" s="191" t="s">
        <v>278</v>
      </c>
      <c r="AK15" s="199" t="s">
        <v>279</v>
      </c>
      <c r="AL15" s="199" t="s">
        <v>280</v>
      </c>
      <c r="AN15" s="508" t="s">
        <v>281</v>
      </c>
      <c r="AO15" s="504"/>
      <c r="AP15" s="504"/>
      <c r="AQ15" s="504"/>
      <c r="AR15" s="504"/>
      <c r="AS15" s="504"/>
      <c r="AT15" s="504"/>
      <c r="AU15" s="504"/>
    </row>
    <row r="16" spans="2:47" ht="12.75" customHeight="1">
      <c r="B16" s="504"/>
      <c r="C16" s="200" t="str">
        <f>'Budget Filing Data'!D10</f>
        <v>PCE-03-RES-DI</v>
      </c>
      <c r="D16" s="200" t="str">
        <f>'Budget Filing Data'!E10</f>
        <v>Residential Direct Install</v>
      </c>
      <c r="E16" s="201" t="s">
        <v>49</v>
      </c>
      <c r="F16" s="201"/>
      <c r="G16" s="202" t="str">
        <f>'Budget Filing Data'!J10</f>
        <v>REN/CCA</v>
      </c>
      <c r="H16" s="202" t="str">
        <f>'Budget Filing Data'!H10</f>
        <v>No</v>
      </c>
      <c r="I16" s="201" t="s">
        <v>15</v>
      </c>
      <c r="J16" s="202" t="str">
        <f>'Budget Filing Data'!G10</f>
        <v>Residential</v>
      </c>
      <c r="K16" s="202">
        <f>'Budget Filing Data'!I10</f>
        <v>0</v>
      </c>
      <c r="L16" s="202" t="str">
        <f>'Budget Filing Data'!K10</f>
        <v>equity</v>
      </c>
      <c r="M16" s="202">
        <f>'Budget Filing Data'!B10</f>
        <v>2028</v>
      </c>
      <c r="N16" s="72">
        <f t="shared" ref="N16:N80" si="0">SUM(O16:U16)</f>
        <v>539999.84184999997</v>
      </c>
      <c r="O16" s="202">
        <f>'Budget Filing Data'!AG10</f>
        <v>27000</v>
      </c>
      <c r="P16" s="202">
        <f>'Budget Filing Data'!AH10</f>
        <v>16200</v>
      </c>
      <c r="Q16" s="202">
        <f>'Budget Filing Data'!AI10</f>
        <v>405000</v>
      </c>
      <c r="R16" s="202">
        <f>'Budget Filing Data'!AJ10</f>
        <v>0</v>
      </c>
      <c r="S16" s="202">
        <f>'Budget Filing Data'!AK10</f>
        <v>0</v>
      </c>
      <c r="T16" s="202">
        <f>'Budget Filing Data'!AL10</f>
        <v>0</v>
      </c>
      <c r="U16" s="202">
        <f>'Budget Filing Data'!AM10</f>
        <v>91799.841849999997</v>
      </c>
      <c r="V16" s="202">
        <f>'Budget Filing Data'!W10</f>
        <v>166060.20864288762</v>
      </c>
      <c r="W16" s="202">
        <f>('Budget Filing Data'!AB10+'Budget Filing Data'!AC10+'Budget Filing Data'!AD10+'Budget Filing Data'!AR10)/'Budget Filing Data'!Z10</f>
        <v>0.34523381510502094</v>
      </c>
      <c r="X16" s="202">
        <f>('Budget Filing Data'!AB10+'Budget Filing Data'!AC10+'Budget Filing Data'!AD10+'Budget Filing Data'!AR10)/'Budget Filing Data'!AA10</f>
        <v>0.34523381510502094</v>
      </c>
      <c r="Y16" s="202">
        <f>('Budget Filing Data'!AV10+'Budget Filing Data'!AW10)/('Budget Filing Data'!AX10+'Budget Filing Data'!AY10)</f>
        <v>0.37180758039327078</v>
      </c>
      <c r="Z16" s="201">
        <v>0.50020389076636051</v>
      </c>
      <c r="AA16" s="201">
        <v>0.50147901916192195</v>
      </c>
      <c r="AB16" s="202">
        <f>'Budget Filing Data'!P10</f>
        <v>-11144.37437</v>
      </c>
      <c r="AC16" s="202">
        <f>'Budget Filing Data'!Q10</f>
        <v>8.6184215999999996</v>
      </c>
      <c r="AD16" s="202">
        <f>'Budget Filing Data'!R10</f>
        <v>7711.2616829999997</v>
      </c>
      <c r="AE16" s="202">
        <f>'Budget Filing Data'!AE10</f>
        <v>-2.3338375126419622</v>
      </c>
      <c r="AF16" s="202">
        <f>'Budget Filing Data'!AF10</f>
        <v>40.946799540000001</v>
      </c>
      <c r="AG16" s="202">
        <f>'Budget Filing Data'!$S10</f>
        <v>-285146.587</v>
      </c>
      <c r="AH16" s="202">
        <f>'Budget Filing Data'!$T10</f>
        <v>96944.897159999993</v>
      </c>
      <c r="AI16" s="202">
        <f>'Budget Filing Data'!$U10</f>
        <v>-59.26008547766628</v>
      </c>
      <c r="AJ16" s="202">
        <f>'Budget Filing Data'!$V10</f>
        <v>514.77740389999997</v>
      </c>
      <c r="AK16" s="201">
        <v>0</v>
      </c>
      <c r="AL16" s="201">
        <v>0</v>
      </c>
      <c r="AN16" s="204" t="str">
        <f t="shared" ref="AN16:AN58" si="1">IF(I16="Yes",IF(OR(G16="IOU Core",G16= "REN/CCA"), "PA","Non-PA Third Party &amp; Partnership"),"PA &amp; Non-PA Target Exempt Programs ")</f>
        <v>PA</v>
      </c>
      <c r="AO16" s="504"/>
      <c r="AP16" s="504"/>
      <c r="AQ16" s="504"/>
      <c r="AR16" s="504"/>
      <c r="AS16" s="504"/>
      <c r="AT16" s="504"/>
      <c r="AU16" s="504"/>
    </row>
    <row r="17" spans="3:47" ht="12.75" customHeight="1">
      <c r="C17" s="200" t="str">
        <f>'Budget Filing Data'!D11</f>
        <v>PCE-01-IDSM</v>
      </c>
      <c r="D17" s="200" t="str">
        <f>'Budget Filing Data'!E11</f>
        <v>IDSM Program</v>
      </c>
      <c r="E17" s="201" t="s">
        <v>49</v>
      </c>
      <c r="F17" s="201"/>
      <c r="G17" s="202" t="str">
        <f>'Budget Filing Data'!J11</f>
        <v>REN/CCA</v>
      </c>
      <c r="H17" s="202" t="str">
        <f>'Budget Filing Data'!H11</f>
        <v>No</v>
      </c>
      <c r="I17" s="201" t="s">
        <v>24</v>
      </c>
      <c r="J17" s="202" t="str">
        <f>'Budget Filing Data'!G11</f>
        <v>Cross-Cutting</v>
      </c>
      <c r="K17" s="202">
        <f>'Budget Filing Data'!I11</f>
        <v>0</v>
      </c>
      <c r="L17" s="202" t="str">
        <f>'Budget Filing Data'!K11</f>
        <v>resource_acquisition</v>
      </c>
      <c r="M17" s="202">
        <f>'Budget Filing Data'!B11</f>
        <v>2028</v>
      </c>
      <c r="N17" s="72">
        <f t="shared" si="0"/>
        <v>912000</v>
      </c>
      <c r="O17" s="202">
        <f>'Budget Filing Data'!AG11</f>
        <v>28800</v>
      </c>
      <c r="P17" s="202">
        <f>'Budget Filing Data'!AH11</f>
        <v>28800</v>
      </c>
      <c r="Q17" s="202">
        <f>'Budget Filing Data'!AI11</f>
        <v>134400</v>
      </c>
      <c r="R17" s="202">
        <f>'Budget Filing Data'!AJ11</f>
        <v>0</v>
      </c>
      <c r="S17" s="202">
        <f>'Budget Filing Data'!AK11</f>
        <v>0</v>
      </c>
      <c r="T17" s="202">
        <f>'Budget Filing Data'!AL11</f>
        <v>0</v>
      </c>
      <c r="U17" s="202">
        <f>'Budget Filing Data'!AM11</f>
        <v>720000</v>
      </c>
      <c r="V17" s="202">
        <f>'Budget Filing Data'!W11</f>
        <v>949712.4</v>
      </c>
      <c r="W17" s="202">
        <f>('Budget Filing Data'!AB11+'Budget Filing Data'!AC11+'Budget Filing Data'!AD11+'Budget Filing Data'!AR11)/'Budget Filing Data'!Z11</f>
        <v>1.0413513157894738</v>
      </c>
      <c r="X17" s="202">
        <f>('Budget Filing Data'!AB11+'Budget Filing Data'!AC11+'Budget Filing Data'!AD11+'Budget Filing Data'!AR11)/'Budget Filing Data'!AA11</f>
        <v>1.0413513157894738</v>
      </c>
      <c r="Y17" s="202">
        <f>('Budget Filing Data'!AV11+'Budget Filing Data'!AW11)/('Budget Filing Data'!AX11+'Budget Filing Data'!AY11)</f>
        <v>1.0413513157894738</v>
      </c>
      <c r="Z17" s="201">
        <v>1.0413513157894738</v>
      </c>
      <c r="AA17" s="201">
        <v>1.0413513157894738</v>
      </c>
      <c r="AB17" s="202">
        <f>'Budget Filing Data'!P11</f>
        <v>0</v>
      </c>
      <c r="AC17" s="202">
        <f>'Budget Filing Data'!Q11</f>
        <v>0</v>
      </c>
      <c r="AD17" s="202">
        <f>'Budget Filing Data'!R11</f>
        <v>0</v>
      </c>
      <c r="AE17" s="202">
        <f>'Budget Filing Data'!AE11</f>
        <v>0</v>
      </c>
      <c r="AF17" s="202">
        <f>'Budget Filing Data'!AF11</f>
        <v>0</v>
      </c>
      <c r="AG17" s="202">
        <f>'Budget Filing Data'!$S11</f>
        <v>0</v>
      </c>
      <c r="AH17" s="202">
        <f>'Budget Filing Data'!$T11</f>
        <v>0</v>
      </c>
      <c r="AI17" s="202">
        <f>'Budget Filing Data'!$U11</f>
        <v>0</v>
      </c>
      <c r="AJ17" s="202">
        <f>'Budget Filing Data'!$V11</f>
        <v>0</v>
      </c>
      <c r="AK17" s="201">
        <v>0</v>
      </c>
      <c r="AL17" s="201">
        <v>0</v>
      </c>
      <c r="AN17" s="204" t="str">
        <f t="shared" si="1"/>
        <v xml:space="preserve">PA &amp; Non-PA Target Exempt Programs </v>
      </c>
      <c r="AO17" s="504"/>
      <c r="AP17" s="504"/>
      <c r="AQ17" s="504"/>
      <c r="AR17" s="504"/>
      <c r="AS17" s="504"/>
      <c r="AT17" s="504"/>
      <c r="AU17" s="205"/>
    </row>
    <row r="18" spans="3:47" ht="12.75" customHeight="1">
      <c r="C18" s="200" t="str">
        <f>'Budget Filing Data'!D12</f>
        <v>PCE-02-COM-DI</v>
      </c>
      <c r="D18" s="200" t="str">
        <f>'Budget Filing Data'!E12</f>
        <v>Commercial Direct Install</v>
      </c>
      <c r="E18" s="201" t="s">
        <v>49</v>
      </c>
      <c r="F18" s="201"/>
      <c r="G18" s="202" t="str">
        <f>'Budget Filing Data'!J12</f>
        <v>REN/CCA</v>
      </c>
      <c r="H18" s="202" t="str">
        <f>'Budget Filing Data'!H12</f>
        <v>No</v>
      </c>
      <c r="I18" s="201" t="s">
        <v>24</v>
      </c>
      <c r="J18" s="202" t="str">
        <f>'Budget Filing Data'!G12</f>
        <v>Commercial</v>
      </c>
      <c r="K18" s="202">
        <f>'Budget Filing Data'!I12</f>
        <v>0</v>
      </c>
      <c r="L18" s="202" t="str">
        <f>'Budget Filing Data'!K12</f>
        <v>resource_acquisition</v>
      </c>
      <c r="M18" s="202">
        <f>'Budget Filing Data'!B12</f>
        <v>2028</v>
      </c>
      <c r="N18" s="72">
        <f t="shared" si="0"/>
        <v>615600.15671000001</v>
      </c>
      <c r="O18" s="202">
        <f>'Budget Filing Data'!AG12</f>
        <v>32400</v>
      </c>
      <c r="P18" s="202">
        <f>'Budget Filing Data'!AH12</f>
        <v>19440</v>
      </c>
      <c r="Q18" s="202">
        <f>'Budget Filing Data'!AI12</f>
        <v>466560</v>
      </c>
      <c r="R18" s="202">
        <f>'Budget Filing Data'!AJ12</f>
        <v>0</v>
      </c>
      <c r="S18" s="202">
        <f>'Budget Filing Data'!AK12</f>
        <v>0</v>
      </c>
      <c r="T18" s="202">
        <f>'Budget Filing Data'!AL12</f>
        <v>0</v>
      </c>
      <c r="U18" s="202">
        <f>'Budget Filing Data'!AM12</f>
        <v>97200.156709999996</v>
      </c>
      <c r="V18" s="202">
        <f>'Budget Filing Data'!W12</f>
        <v>371419.24402643769</v>
      </c>
      <c r="W18" s="202">
        <f>('Budget Filing Data'!AB12+'Budget Filing Data'!AC12+'Budget Filing Data'!AD12+'Budget Filing Data'!AR12)/'Budget Filing Data'!Z12</f>
        <v>0.62727690951351533</v>
      </c>
      <c r="X18" s="202">
        <f>('Budget Filing Data'!AB12+'Budget Filing Data'!AC12+'Budget Filing Data'!AD12+'Budget Filing Data'!AR12)/'Budget Filing Data'!AA12</f>
        <v>0.62727690951351533</v>
      </c>
      <c r="Y18" s="202">
        <f>('Budget Filing Data'!AV12+'Budget Filing Data'!AW12)/('Budget Filing Data'!AX12+'Budget Filing Data'!AY12)</f>
        <v>0.34219139196267456</v>
      </c>
      <c r="Z18" s="201">
        <v>0.83535898522038687</v>
      </c>
      <c r="AA18" s="201">
        <v>0.8371329859561083</v>
      </c>
      <c r="AB18" s="202">
        <f>'Budget Filing Data'!P12</f>
        <v>160896.98929999999</v>
      </c>
      <c r="AC18" s="202">
        <f>'Budget Filing Data'!Q12</f>
        <v>35.132109749999998</v>
      </c>
      <c r="AD18" s="202">
        <f>'Budget Filing Data'!R12</f>
        <v>10278.772000000001</v>
      </c>
      <c r="AE18" s="202">
        <f>'Budget Filing Data'!AE12</f>
        <v>43.703934429091674</v>
      </c>
      <c r="AF18" s="202">
        <f>'Budget Filing Data'!AF12</f>
        <v>54.580279330000003</v>
      </c>
      <c r="AG18" s="202">
        <f>'Budget Filing Data'!$S12</f>
        <v>2248574.017</v>
      </c>
      <c r="AH18" s="202">
        <f>'Budget Filing Data'!$T12</f>
        <v>118980.40300000001</v>
      </c>
      <c r="AI18" s="202">
        <f>'Budget Filing Data'!$U12</f>
        <v>375.7228029434408</v>
      </c>
      <c r="AJ18" s="202">
        <f>'Budget Filing Data'!$V12</f>
        <v>631.78594009999995</v>
      </c>
      <c r="AK18" s="201">
        <v>0</v>
      </c>
      <c r="AL18" s="201">
        <v>0</v>
      </c>
      <c r="AN18" s="204" t="str">
        <f t="shared" si="1"/>
        <v xml:space="preserve">PA &amp; Non-PA Target Exempt Programs </v>
      </c>
      <c r="AO18" s="504"/>
      <c r="AP18" s="504"/>
      <c r="AQ18" s="504"/>
      <c r="AR18" s="504"/>
      <c r="AS18" s="504"/>
      <c r="AT18" s="504"/>
      <c r="AU18" s="205"/>
    </row>
    <row r="19" spans="3:47" ht="12.75" customHeight="1">
      <c r="C19" s="200" t="str">
        <f>'Budget Filing Data'!D13</f>
        <v>PCE-01-EMV</v>
      </c>
      <c r="D19" s="200" t="str">
        <f>'Budget Filing Data'!E13</f>
        <v>WestLight EM&amp;V</v>
      </c>
      <c r="E19" s="201" t="s">
        <v>49</v>
      </c>
      <c r="F19" s="201"/>
      <c r="G19" s="202" t="str">
        <f>'Budget Filing Data'!J13</f>
        <v>Non-Program</v>
      </c>
      <c r="H19" s="202" t="str">
        <f>'Budget Filing Data'!H13</f>
        <v>No</v>
      </c>
      <c r="I19" s="201" t="s">
        <v>15</v>
      </c>
      <c r="J19" s="202" t="str">
        <f>'Budget Filing Data'!G13</f>
        <v>Cross-Cutting</v>
      </c>
      <c r="K19" s="202" t="str">
        <f>'Budget Filing Data'!I13</f>
        <v>Evaluation Measurement and Verification</v>
      </c>
      <c r="L19" s="202" t="str">
        <f>'Budget Filing Data'!K13</f>
        <v>evaluation_measurement_verification</v>
      </c>
      <c r="M19" s="202">
        <f>'Budget Filing Data'!B13</f>
        <v>2028</v>
      </c>
      <c r="N19" s="72">
        <f t="shared" si="0"/>
        <v>263750</v>
      </c>
      <c r="O19" s="202">
        <f>'Budget Filing Data'!AG13</f>
        <v>0</v>
      </c>
      <c r="P19" s="202">
        <f>'Budget Filing Data'!AH13</f>
        <v>0</v>
      </c>
      <c r="Q19" s="202">
        <f>'Budget Filing Data'!AI13</f>
        <v>0</v>
      </c>
      <c r="R19" s="202">
        <f>'Budget Filing Data'!AJ13</f>
        <v>263750</v>
      </c>
      <c r="S19" s="202">
        <f>'Budget Filing Data'!AK13</f>
        <v>0</v>
      </c>
      <c r="T19" s="202">
        <f>'Budget Filing Data'!AL13</f>
        <v>0</v>
      </c>
      <c r="U19" s="202">
        <f>'Budget Filing Data'!AM13</f>
        <v>0</v>
      </c>
      <c r="V19" s="202">
        <f>'Budget Filing Data'!W13</f>
        <v>0</v>
      </c>
      <c r="W19" s="202">
        <f>('Budget Filing Data'!AB13+'Budget Filing Data'!AC13+'Budget Filing Data'!AD13+'Budget Filing Data'!AR13)/'Budget Filing Data'!Z13</f>
        <v>0</v>
      </c>
      <c r="X19" s="202">
        <f>('Budget Filing Data'!AB13+'Budget Filing Data'!AC13+'Budget Filing Data'!AD13+'Budget Filing Data'!AR13)/'Budget Filing Data'!AA13</f>
        <v>0</v>
      </c>
      <c r="Y19" s="202">
        <f>('Budget Filing Data'!AV13+'Budget Filing Data'!AW13)/('Budget Filing Data'!AX13+'Budget Filing Data'!AY13)</f>
        <v>0</v>
      </c>
      <c r="Z19" s="201">
        <v>0</v>
      </c>
      <c r="AA19" s="201">
        <v>0</v>
      </c>
      <c r="AB19" s="202">
        <f>'Budget Filing Data'!P13</f>
        <v>0</v>
      </c>
      <c r="AC19" s="202">
        <f>'Budget Filing Data'!Q13</f>
        <v>0</v>
      </c>
      <c r="AD19" s="202">
        <f>'Budget Filing Data'!R13</f>
        <v>0</v>
      </c>
      <c r="AE19" s="202">
        <f>'Budget Filing Data'!AE13</f>
        <v>0</v>
      </c>
      <c r="AF19" s="202">
        <f>'Budget Filing Data'!AF13</f>
        <v>0</v>
      </c>
      <c r="AG19" s="202">
        <f>'Budget Filing Data'!$S13</f>
        <v>0</v>
      </c>
      <c r="AH19" s="202">
        <f>'Budget Filing Data'!$T13</f>
        <v>0</v>
      </c>
      <c r="AI19" s="202">
        <f>'Budget Filing Data'!$U13</f>
        <v>0</v>
      </c>
      <c r="AJ19" s="202">
        <f>'Budget Filing Data'!$V13</f>
        <v>0</v>
      </c>
      <c r="AK19" s="201">
        <v>0</v>
      </c>
      <c r="AL19" s="201">
        <v>0</v>
      </c>
      <c r="AN19" s="204" t="str">
        <f t="shared" si="1"/>
        <v>Non-PA Third Party &amp; Partnership</v>
      </c>
      <c r="AO19" s="504"/>
      <c r="AP19" s="504"/>
      <c r="AQ19" s="504"/>
      <c r="AR19" s="504"/>
      <c r="AS19" s="504"/>
      <c r="AT19" s="504"/>
      <c r="AU19" s="205"/>
    </row>
    <row r="20" spans="3:47" ht="12.75" customHeight="1">
      <c r="C20" s="200" t="str">
        <f>'Budget Filing Data'!D14</f>
        <v>PCE-01-COM-FM</v>
      </c>
      <c r="D20" s="200" t="str">
        <f>'Budget Filing Data'!E14</f>
        <v>FLEXMarket</v>
      </c>
      <c r="E20" s="201" t="s">
        <v>49</v>
      </c>
      <c r="F20" s="201"/>
      <c r="G20" s="202" t="str">
        <f>'Budget Filing Data'!J14</f>
        <v>REN/CCA</v>
      </c>
      <c r="H20" s="202" t="str">
        <f>'Budget Filing Data'!H14</f>
        <v>No</v>
      </c>
      <c r="I20" s="201" t="s">
        <v>24</v>
      </c>
      <c r="J20" s="202" t="str">
        <f>'Budget Filing Data'!G14</f>
        <v>Commercial</v>
      </c>
      <c r="K20" s="202">
        <f>'Budget Filing Data'!I14</f>
        <v>0</v>
      </c>
      <c r="L20" s="202" t="str">
        <f>'Budget Filing Data'!K14</f>
        <v>resource_acquisition</v>
      </c>
      <c r="M20" s="202">
        <f>'Budget Filing Data'!B14</f>
        <v>2028</v>
      </c>
      <c r="N20" s="72">
        <f t="shared" si="0"/>
        <v>1368000</v>
      </c>
      <c r="O20" s="202">
        <f>'Budget Filing Data'!AG14</f>
        <v>72000</v>
      </c>
      <c r="P20" s="202">
        <f>'Budget Filing Data'!AH14</f>
        <v>0</v>
      </c>
      <c r="Q20" s="202">
        <f>'Budget Filing Data'!AI14</f>
        <v>1296000</v>
      </c>
      <c r="R20" s="202">
        <f>'Budget Filing Data'!AJ14</f>
        <v>0</v>
      </c>
      <c r="S20" s="202">
        <f>'Budget Filing Data'!AK14</f>
        <v>0</v>
      </c>
      <c r="T20" s="202">
        <f>'Budget Filing Data'!AL14</f>
        <v>0</v>
      </c>
      <c r="U20" s="202">
        <f>'Budget Filing Data'!AM14</f>
        <v>0</v>
      </c>
      <c r="V20" s="202">
        <f>'Budget Filing Data'!W14</f>
        <v>3209254.7241560221</v>
      </c>
      <c r="W20" s="202">
        <f>('Budget Filing Data'!AB14+'Budget Filing Data'!AC14+'Budget Filing Data'!AD14+'Budget Filing Data'!AR14)/'Budget Filing Data'!Z14</f>
        <v>0.96418872897034447</v>
      </c>
      <c r="X20" s="202">
        <f>('Budget Filing Data'!AB14+'Budget Filing Data'!AC14+'Budget Filing Data'!AD14+'Budget Filing Data'!AR14)/'Budget Filing Data'!AA14</f>
        <v>2.3311693975841199</v>
      </c>
      <c r="Y20" s="202">
        <f>('Budget Filing Data'!AV14+'Budget Filing Data'!AW14)/('Budget Filing Data'!AX14+'Budget Filing Data'!AY14)</f>
        <v>0.29163095119668847</v>
      </c>
      <c r="Z20" s="201">
        <v>1.2486459340677685</v>
      </c>
      <c r="AA20" s="201">
        <v>1.2510966543684117</v>
      </c>
      <c r="AB20" s="202">
        <f>'Budget Filing Data'!P14</f>
        <v>1938719.645</v>
      </c>
      <c r="AC20" s="202">
        <f>'Budget Filing Data'!Q14</f>
        <v>258.22919250000001</v>
      </c>
      <c r="AD20" s="202">
        <f>'Budget Filing Data'!R14</f>
        <v>71760.232130000004</v>
      </c>
      <c r="AE20" s="202">
        <f>'Budget Filing Data'!AE14</f>
        <v>558.39253558070232</v>
      </c>
      <c r="AF20" s="202">
        <f>'Budget Filing Data'!AF14</f>
        <v>381.04683260000002</v>
      </c>
      <c r="AG20" s="202">
        <f>'Budget Filing Data'!$S14</f>
        <v>22860504.379999999</v>
      </c>
      <c r="AH20" s="202">
        <f>'Budget Filing Data'!$T14</f>
        <v>800386.3946</v>
      </c>
      <c r="AI20" s="202">
        <f>'Budget Filing Data'!$U14</f>
        <v>4182.8759057057541</v>
      </c>
      <c r="AJ20" s="202">
        <f>'Budget Filing Data'!$V14</f>
        <v>4250.0517550000004</v>
      </c>
      <c r="AK20" s="201">
        <v>0</v>
      </c>
      <c r="AL20" s="201">
        <v>0</v>
      </c>
      <c r="AN20" s="204" t="str">
        <f t="shared" si="1"/>
        <v xml:space="preserve">PA &amp; Non-PA Target Exempt Programs </v>
      </c>
      <c r="AO20" s="504"/>
      <c r="AP20" s="504"/>
      <c r="AQ20" s="504"/>
      <c r="AR20" s="504"/>
      <c r="AS20" s="504"/>
      <c r="AT20" s="504"/>
      <c r="AU20" s="205"/>
    </row>
    <row r="21" spans="3:47" ht="12.75" customHeight="1">
      <c r="C21" s="200" t="str">
        <f>'Budget Filing Data'!D15</f>
        <v>PCE-03-COM-SEM</v>
      </c>
      <c r="D21" s="200" t="str">
        <f>'Budget Filing Data'!E15</f>
        <v>Non Residential Strategic Energy Management</v>
      </c>
      <c r="E21" s="201" t="s">
        <v>49</v>
      </c>
      <c r="F21" s="201"/>
      <c r="G21" s="202" t="str">
        <f>'Budget Filing Data'!J15</f>
        <v>REN/CCA</v>
      </c>
      <c r="H21" s="202" t="str">
        <f>'Budget Filing Data'!H15</f>
        <v>No</v>
      </c>
      <c r="I21" s="201" t="s">
        <v>24</v>
      </c>
      <c r="J21" s="202" t="str">
        <f>'Budget Filing Data'!G15</f>
        <v>Commercial</v>
      </c>
      <c r="K21" s="202">
        <f>'Budget Filing Data'!I15</f>
        <v>0</v>
      </c>
      <c r="L21" s="202" t="str">
        <f>'Budget Filing Data'!K15</f>
        <v>resource_acquisition</v>
      </c>
      <c r="M21" s="202">
        <f>'Budget Filing Data'!B15</f>
        <v>2028</v>
      </c>
      <c r="N21" s="72">
        <f t="shared" si="0"/>
        <v>988000</v>
      </c>
      <c r="O21" s="202">
        <f>'Budget Filing Data'!AG15</f>
        <v>52000</v>
      </c>
      <c r="P21" s="202">
        <f>'Budget Filing Data'!AH15</f>
        <v>31200</v>
      </c>
      <c r="Q21" s="202">
        <f>'Budget Filing Data'!AI15</f>
        <v>904800</v>
      </c>
      <c r="R21" s="202">
        <f>'Budget Filing Data'!AJ15</f>
        <v>0</v>
      </c>
      <c r="S21" s="202">
        <f>'Budget Filing Data'!AK15</f>
        <v>0</v>
      </c>
      <c r="T21" s="202">
        <f>'Budget Filing Data'!AL15</f>
        <v>0</v>
      </c>
      <c r="U21" s="202">
        <f>'Budget Filing Data'!AM15</f>
        <v>0</v>
      </c>
      <c r="V21" s="202">
        <f>'Budget Filing Data'!W15</f>
        <v>0</v>
      </c>
      <c r="W21" s="202">
        <f>('Budget Filing Data'!AB15+'Budget Filing Data'!AC15+'Budget Filing Data'!AD15+'Budget Filing Data'!AR15)/'Budget Filing Data'!Z15</f>
        <v>0</v>
      </c>
      <c r="X21" s="202">
        <f>('Budget Filing Data'!AB15+'Budget Filing Data'!AC15+'Budget Filing Data'!AD15+'Budget Filing Data'!AR15)/'Budget Filing Data'!AA15</f>
        <v>0</v>
      </c>
      <c r="Y21" s="202">
        <f>('Budget Filing Data'!AV15+'Budget Filing Data'!AW15)/('Budget Filing Data'!AX15+'Budget Filing Data'!AY15)</f>
        <v>0</v>
      </c>
      <c r="Z21" s="201">
        <v>0</v>
      </c>
      <c r="AA21" s="201">
        <v>0</v>
      </c>
      <c r="AB21" s="202">
        <f>'Budget Filing Data'!P15</f>
        <v>0</v>
      </c>
      <c r="AC21" s="202">
        <f>'Budget Filing Data'!Q15</f>
        <v>0</v>
      </c>
      <c r="AD21" s="202">
        <f>'Budget Filing Data'!R15</f>
        <v>0</v>
      </c>
      <c r="AE21" s="202">
        <f>'Budget Filing Data'!AE15</f>
        <v>0</v>
      </c>
      <c r="AF21" s="202">
        <f>'Budget Filing Data'!AF15</f>
        <v>0</v>
      </c>
      <c r="AG21" s="202">
        <f>'Budget Filing Data'!$S15</f>
        <v>0</v>
      </c>
      <c r="AH21" s="202">
        <f>'Budget Filing Data'!$T15</f>
        <v>0</v>
      </c>
      <c r="AI21" s="202">
        <f>'Budget Filing Data'!$U15</f>
        <v>0</v>
      </c>
      <c r="AJ21" s="202">
        <f>'Budget Filing Data'!$V15</f>
        <v>0</v>
      </c>
      <c r="AK21" s="201">
        <v>0</v>
      </c>
      <c r="AL21" s="201">
        <v>0</v>
      </c>
      <c r="AN21" s="204" t="str">
        <f t="shared" si="1"/>
        <v xml:space="preserve">PA &amp; Non-PA Target Exempt Programs </v>
      </c>
      <c r="AO21" s="504"/>
      <c r="AP21" s="504"/>
      <c r="AQ21" s="504"/>
      <c r="AR21" s="504"/>
      <c r="AS21" s="504"/>
      <c r="AT21" s="504"/>
      <c r="AU21" s="205"/>
    </row>
    <row r="22" spans="3:47" ht="12.75" customHeight="1">
      <c r="C22" s="200" t="str">
        <f>'Budget Filing Data'!D16</f>
        <v>PCE-01-RES-MFSEM</v>
      </c>
      <c r="D22" s="200" t="str">
        <f>'Budget Filing Data'!E16</f>
        <v>Multifamily Strategic Energy Management</v>
      </c>
      <c r="E22" s="201" t="s">
        <v>49</v>
      </c>
      <c r="F22" s="201"/>
      <c r="G22" s="202" t="str">
        <f>'Budget Filing Data'!J16</f>
        <v>REN/CCA</v>
      </c>
      <c r="H22" s="202" t="str">
        <f>'Budget Filing Data'!H16</f>
        <v>No</v>
      </c>
      <c r="I22" s="201" t="s">
        <v>24</v>
      </c>
      <c r="J22" s="202" t="str">
        <f>'Budget Filing Data'!G16</f>
        <v>Residential</v>
      </c>
      <c r="K22" s="202">
        <f>'Budget Filing Data'!I16</f>
        <v>0</v>
      </c>
      <c r="L22" s="202" t="str">
        <f>'Budget Filing Data'!K16</f>
        <v>resource_acquisition</v>
      </c>
      <c r="M22" s="202">
        <f>'Budget Filing Data'!B16</f>
        <v>2028</v>
      </c>
      <c r="N22" s="72">
        <f t="shared" si="0"/>
        <v>345800</v>
      </c>
      <c r="O22" s="202">
        <f>'Budget Filing Data'!AG16</f>
        <v>18200</v>
      </c>
      <c r="P22" s="202">
        <f>'Budget Filing Data'!AH16</f>
        <v>10920</v>
      </c>
      <c r="Q22" s="202">
        <f>'Budget Filing Data'!AI16</f>
        <v>316680</v>
      </c>
      <c r="R22" s="202">
        <f>'Budget Filing Data'!AJ16</f>
        <v>0</v>
      </c>
      <c r="S22" s="202">
        <f>'Budget Filing Data'!AK16</f>
        <v>0</v>
      </c>
      <c r="T22" s="202">
        <f>'Budget Filing Data'!AL16</f>
        <v>0</v>
      </c>
      <c r="U22" s="202">
        <f>'Budget Filing Data'!AM16</f>
        <v>0</v>
      </c>
      <c r="V22" s="202">
        <f>'Budget Filing Data'!W16</f>
        <v>0</v>
      </c>
      <c r="W22" s="202">
        <f>('Budget Filing Data'!AB16+'Budget Filing Data'!AC16+'Budget Filing Data'!AD16+'Budget Filing Data'!AR16)/'Budget Filing Data'!Z16</f>
        <v>0</v>
      </c>
      <c r="X22" s="202">
        <f>('Budget Filing Data'!AB16+'Budget Filing Data'!AC16+'Budget Filing Data'!AD16+'Budget Filing Data'!AR16)/'Budget Filing Data'!AA16</f>
        <v>0</v>
      </c>
      <c r="Y22" s="202">
        <f>('Budget Filing Data'!AV16+'Budget Filing Data'!AW16)/('Budget Filing Data'!AX16+'Budget Filing Data'!AY16)</f>
        <v>0</v>
      </c>
      <c r="Z22" s="201">
        <v>0</v>
      </c>
      <c r="AA22" s="201">
        <v>0</v>
      </c>
      <c r="AB22" s="202">
        <f>'Budget Filing Data'!P16</f>
        <v>0</v>
      </c>
      <c r="AC22" s="202">
        <f>'Budget Filing Data'!Q16</f>
        <v>0</v>
      </c>
      <c r="AD22" s="202">
        <f>'Budget Filing Data'!R16</f>
        <v>0</v>
      </c>
      <c r="AE22" s="202">
        <f>'Budget Filing Data'!AE16</f>
        <v>0</v>
      </c>
      <c r="AF22" s="202">
        <f>'Budget Filing Data'!AF16</f>
        <v>0</v>
      </c>
      <c r="AG22" s="202">
        <f>'Budget Filing Data'!$S16</f>
        <v>0</v>
      </c>
      <c r="AH22" s="202">
        <f>'Budget Filing Data'!$T16</f>
        <v>0</v>
      </c>
      <c r="AI22" s="202">
        <f>'Budget Filing Data'!$U16</f>
        <v>0</v>
      </c>
      <c r="AJ22" s="202">
        <f>'Budget Filing Data'!$V16</f>
        <v>0</v>
      </c>
      <c r="AK22" s="201">
        <v>0</v>
      </c>
      <c r="AL22" s="201">
        <v>0</v>
      </c>
      <c r="AN22" s="204" t="str">
        <f t="shared" si="1"/>
        <v xml:space="preserve">PA &amp; Non-PA Target Exempt Programs </v>
      </c>
      <c r="AO22" s="504"/>
      <c r="AP22" s="504"/>
      <c r="AQ22" s="504"/>
      <c r="AR22" s="504"/>
      <c r="AS22" s="504"/>
      <c r="AT22" s="504"/>
      <c r="AU22" s="205"/>
    </row>
    <row r="23" spans="3:47" ht="12.75" customHeight="1">
      <c r="C23" s="200" t="str">
        <f>'Budget Filing Data'!D17</f>
        <v>PCE-02-RES-MP</v>
      </c>
      <c r="D23" s="200" t="str">
        <f>'Budget Filing Data'!E17</f>
        <v>Renters Marketplace</v>
      </c>
      <c r="E23" s="201" t="s">
        <v>49</v>
      </c>
      <c r="F23" s="201"/>
      <c r="G23" s="202" t="str">
        <f>'Budget Filing Data'!J17</f>
        <v>REN/CCA</v>
      </c>
      <c r="H23" s="202" t="str">
        <f>'Budget Filing Data'!H17</f>
        <v>No</v>
      </c>
      <c r="I23" s="201" t="s">
        <v>15</v>
      </c>
      <c r="J23" s="202" t="str">
        <f>'Budget Filing Data'!G17</f>
        <v>Residential</v>
      </c>
      <c r="K23" s="202">
        <f>'Budget Filing Data'!I17</f>
        <v>0</v>
      </c>
      <c r="L23" s="202" t="str">
        <f>'Budget Filing Data'!K17</f>
        <v>equity</v>
      </c>
      <c r="M23" s="202">
        <f>'Budget Filing Data'!B17</f>
        <v>2028</v>
      </c>
      <c r="N23" s="72">
        <f t="shared" si="0"/>
        <v>889200</v>
      </c>
      <c r="O23" s="202">
        <f>'Budget Filing Data'!AG17</f>
        <v>46800</v>
      </c>
      <c r="P23" s="202">
        <f>'Budget Filing Data'!AH17</f>
        <v>56160</v>
      </c>
      <c r="Q23" s="202">
        <f>'Budget Filing Data'!AI17</f>
        <v>655200</v>
      </c>
      <c r="R23" s="202">
        <f>'Budget Filing Data'!AJ17</f>
        <v>0</v>
      </c>
      <c r="S23" s="202">
        <f>'Budget Filing Data'!AK17</f>
        <v>0</v>
      </c>
      <c r="T23" s="202">
        <f>'Budget Filing Data'!AL17</f>
        <v>0</v>
      </c>
      <c r="U23" s="202">
        <f>'Budget Filing Data'!AM17</f>
        <v>131040</v>
      </c>
      <c r="V23" s="202">
        <f>'Budget Filing Data'!W17</f>
        <v>735184.72022045497</v>
      </c>
      <c r="W23" s="202">
        <f>('Budget Filing Data'!AB17+'Budget Filing Data'!AC17+'Budget Filing Data'!AD17+'Budget Filing Data'!AR17)/'Budget Filing Data'!Z17</f>
        <v>0.51447430898447866</v>
      </c>
      <c r="X23" s="202">
        <f>('Budget Filing Data'!AB17+'Budget Filing Data'!AC17+'Budget Filing Data'!AD17+'Budget Filing Data'!AR17)/'Budget Filing Data'!AA17</f>
        <v>0.83078523046890129</v>
      </c>
      <c r="Y23" s="202">
        <f>('Budget Filing Data'!AV17+'Budget Filing Data'!AW17)/('Budget Filing Data'!AX17+'Budget Filing Data'!AY17)</f>
        <v>0.29465080461204485</v>
      </c>
      <c r="Z23" s="201">
        <v>0.66427473117803038</v>
      </c>
      <c r="AA23" s="201">
        <v>0.66526334035473622</v>
      </c>
      <c r="AB23" s="202">
        <f>'Budget Filing Data'!P17</f>
        <v>496214.6</v>
      </c>
      <c r="AC23" s="202">
        <f>'Budget Filing Data'!Q17</f>
        <v>61.013392000000003</v>
      </c>
      <c r="AD23" s="202">
        <f>'Budget Filing Data'!R17</f>
        <v>12741.95176</v>
      </c>
      <c r="AE23" s="202">
        <f>'Budget Filing Data'!AE17</f>
        <v>181.48664525574</v>
      </c>
      <c r="AF23" s="202">
        <f>'Budget Filing Data'!AF17</f>
        <v>67.659763850000004</v>
      </c>
      <c r="AG23" s="202">
        <f>'Budget Filing Data'!$S17</f>
        <v>3990838.9360000002</v>
      </c>
      <c r="AH23" s="202">
        <f>'Budget Filing Data'!$T17</f>
        <v>172481.21030000001</v>
      </c>
      <c r="AI23" s="202">
        <f>'Budget Filing Data'!$U17</f>
        <v>1121.0534660818844</v>
      </c>
      <c r="AJ23" s="202">
        <f>'Budget Filing Data'!$V17</f>
        <v>915.87522690000003</v>
      </c>
      <c r="AK23" s="201">
        <v>0</v>
      </c>
      <c r="AL23" s="201">
        <v>0</v>
      </c>
      <c r="AN23" s="204" t="str">
        <f t="shared" si="1"/>
        <v>PA</v>
      </c>
      <c r="AO23" s="504"/>
      <c r="AP23" s="504"/>
      <c r="AQ23" s="504"/>
      <c r="AR23" s="504"/>
      <c r="AS23" s="504"/>
      <c r="AT23" s="504"/>
      <c r="AU23" s="205"/>
    </row>
    <row r="24" spans="3:47" ht="12.75" customHeight="1">
      <c r="C24" s="200" t="str">
        <f>'Budget Filing Data'!D18</f>
        <v>PCE_Equity_PortfolioSupport</v>
      </c>
      <c r="D24" s="200" t="str">
        <f>'Budget Filing Data'!E18</f>
        <v>Equity Portfolio Support</v>
      </c>
      <c r="E24" s="201" t="s">
        <v>49</v>
      </c>
      <c r="F24" s="201"/>
      <c r="G24" s="202" t="str">
        <f>'Budget Filing Data'!J18</f>
        <v>REN/CCA</v>
      </c>
      <c r="H24" s="202" t="str">
        <f>'Budget Filing Data'!H18</f>
        <v>No</v>
      </c>
      <c r="I24" s="201" t="s">
        <v>15</v>
      </c>
      <c r="J24" s="202" t="str">
        <f>'Budget Filing Data'!G18</f>
        <v>Portfolio Support</v>
      </c>
      <c r="K24" s="202">
        <f>'Budget Filing Data'!I18</f>
        <v>0</v>
      </c>
      <c r="L24" s="202" t="str">
        <f>'Budget Filing Data'!K18</f>
        <v>equity</v>
      </c>
      <c r="M24" s="202">
        <f>'Budget Filing Data'!B18</f>
        <v>2028</v>
      </c>
      <c r="N24" s="72">
        <f t="shared" si="0"/>
        <v>73800</v>
      </c>
      <c r="O24" s="202">
        <f>'Budget Filing Data'!AG18</f>
        <v>73800</v>
      </c>
      <c r="P24" s="202">
        <f>'Budget Filing Data'!AH18</f>
        <v>0</v>
      </c>
      <c r="Q24" s="202">
        <f>'Budget Filing Data'!AI18</f>
        <v>0</v>
      </c>
      <c r="R24" s="202">
        <f>'Budget Filing Data'!AJ18</f>
        <v>0</v>
      </c>
      <c r="S24" s="202">
        <f>'Budget Filing Data'!AK18</f>
        <v>0</v>
      </c>
      <c r="T24" s="202">
        <f>'Budget Filing Data'!AL18</f>
        <v>0</v>
      </c>
      <c r="U24" s="202">
        <f>'Budget Filing Data'!AM18</f>
        <v>0</v>
      </c>
      <c r="V24" s="202">
        <f>'Budget Filing Data'!W18</f>
        <v>0</v>
      </c>
      <c r="W24" s="202">
        <f>('Budget Filing Data'!AB18+'Budget Filing Data'!AC18+'Budget Filing Data'!AD18+'Budget Filing Data'!AR18)/'Budget Filing Data'!Z18</f>
        <v>0</v>
      </c>
      <c r="X24" s="202">
        <f>('Budget Filing Data'!AB18+'Budget Filing Data'!AC18+'Budget Filing Data'!AD18+'Budget Filing Data'!AR18)/'Budget Filing Data'!AA18</f>
        <v>0</v>
      </c>
      <c r="Y24" s="202">
        <f>('Budget Filing Data'!AV18+'Budget Filing Data'!AW18)/('Budget Filing Data'!AX18+'Budget Filing Data'!AY18)</f>
        <v>0</v>
      </c>
      <c r="Z24" s="201">
        <v>0</v>
      </c>
      <c r="AA24" s="201">
        <v>0</v>
      </c>
      <c r="AB24" s="202">
        <f>'Budget Filing Data'!P18</f>
        <v>0</v>
      </c>
      <c r="AC24" s="202">
        <f>'Budget Filing Data'!Q18</f>
        <v>0</v>
      </c>
      <c r="AD24" s="202">
        <f>'Budget Filing Data'!R18</f>
        <v>0</v>
      </c>
      <c r="AE24" s="202">
        <f>'Budget Filing Data'!AE18</f>
        <v>0</v>
      </c>
      <c r="AF24" s="202">
        <f>'Budget Filing Data'!AF18</f>
        <v>0</v>
      </c>
      <c r="AG24" s="202">
        <f>'Budget Filing Data'!$S18</f>
        <v>0</v>
      </c>
      <c r="AH24" s="202">
        <f>'Budget Filing Data'!$T18</f>
        <v>0</v>
      </c>
      <c r="AI24" s="202">
        <f>'Budget Filing Data'!$U18</f>
        <v>0</v>
      </c>
      <c r="AJ24" s="202">
        <f>'Budget Filing Data'!$V18</f>
        <v>0</v>
      </c>
      <c r="AK24" s="201">
        <v>0</v>
      </c>
      <c r="AL24" s="201">
        <v>0</v>
      </c>
      <c r="AN24" s="204" t="str">
        <f t="shared" si="1"/>
        <v>PA</v>
      </c>
      <c r="AO24" s="504"/>
      <c r="AP24" s="504"/>
      <c r="AQ24" s="504"/>
      <c r="AR24" s="504"/>
      <c r="AS24" s="504"/>
      <c r="AT24" s="504"/>
      <c r="AU24" s="504"/>
    </row>
    <row r="25" spans="3:47" ht="12.75" customHeight="1">
      <c r="C25" s="200" t="str">
        <f>'Budget Filing Data'!D19</f>
        <v>PCE_MS_Portfolio_Support</v>
      </c>
      <c r="D25" s="200" t="str">
        <f>'Budget Filing Data'!E19</f>
        <v>Market Support Portfolio Support</v>
      </c>
      <c r="E25" s="201" t="s">
        <v>49</v>
      </c>
      <c r="F25" s="201"/>
      <c r="G25" s="202" t="str">
        <f>'Budget Filing Data'!J19</f>
        <v>REN/CCA</v>
      </c>
      <c r="H25" s="202" t="str">
        <f>'Budget Filing Data'!H19</f>
        <v>No</v>
      </c>
      <c r="I25" s="201" t="s">
        <v>15</v>
      </c>
      <c r="J25" s="202" t="str">
        <f>'Budget Filing Data'!G19</f>
        <v>Portfolio Support</v>
      </c>
      <c r="K25" s="202">
        <f>'Budget Filing Data'!I19</f>
        <v>0</v>
      </c>
      <c r="L25" s="202" t="str">
        <f>'Budget Filing Data'!K19</f>
        <v>market_support</v>
      </c>
      <c r="M25" s="202">
        <f>'Budget Filing Data'!B19</f>
        <v>2028</v>
      </c>
      <c r="N25" s="72">
        <f t="shared" si="0"/>
        <v>18000</v>
      </c>
      <c r="O25" s="202">
        <f>'Budget Filing Data'!AG19</f>
        <v>18000</v>
      </c>
      <c r="P25" s="202">
        <f>'Budget Filing Data'!AH19</f>
        <v>0</v>
      </c>
      <c r="Q25" s="202">
        <f>'Budget Filing Data'!AI19</f>
        <v>0</v>
      </c>
      <c r="R25" s="202">
        <f>'Budget Filing Data'!AJ19</f>
        <v>0</v>
      </c>
      <c r="S25" s="202">
        <f>'Budget Filing Data'!AK19</f>
        <v>0</v>
      </c>
      <c r="T25" s="202">
        <f>'Budget Filing Data'!AL19</f>
        <v>0</v>
      </c>
      <c r="U25" s="202">
        <f>'Budget Filing Data'!AM19</f>
        <v>0</v>
      </c>
      <c r="V25" s="202">
        <f>'Budget Filing Data'!W19</f>
        <v>0</v>
      </c>
      <c r="W25" s="202">
        <f>('Budget Filing Data'!AB19+'Budget Filing Data'!AC19+'Budget Filing Data'!AD19+'Budget Filing Data'!AR19)/'Budget Filing Data'!Z19</f>
        <v>0</v>
      </c>
      <c r="X25" s="202">
        <f>('Budget Filing Data'!AB19+'Budget Filing Data'!AC19+'Budget Filing Data'!AD19+'Budget Filing Data'!AR19)/'Budget Filing Data'!AA19</f>
        <v>0</v>
      </c>
      <c r="Y25" s="202">
        <f>('Budget Filing Data'!AV19+'Budget Filing Data'!AW19)/('Budget Filing Data'!AX19+'Budget Filing Data'!AY19)</f>
        <v>0</v>
      </c>
      <c r="Z25" s="201">
        <v>0</v>
      </c>
      <c r="AA25" s="201">
        <v>0</v>
      </c>
      <c r="AB25" s="202">
        <f>'Budget Filing Data'!P19</f>
        <v>0</v>
      </c>
      <c r="AC25" s="202">
        <f>'Budget Filing Data'!Q19</f>
        <v>0</v>
      </c>
      <c r="AD25" s="202">
        <f>'Budget Filing Data'!R19</f>
        <v>0</v>
      </c>
      <c r="AE25" s="202">
        <f>'Budget Filing Data'!AE19</f>
        <v>0</v>
      </c>
      <c r="AF25" s="202">
        <f>'Budget Filing Data'!AF19</f>
        <v>0</v>
      </c>
      <c r="AG25" s="202">
        <f>'Budget Filing Data'!$S19</f>
        <v>0</v>
      </c>
      <c r="AH25" s="202">
        <f>'Budget Filing Data'!$T19</f>
        <v>0</v>
      </c>
      <c r="AI25" s="202">
        <f>'Budget Filing Data'!$U19</f>
        <v>0</v>
      </c>
      <c r="AJ25" s="202">
        <f>'Budget Filing Data'!$V19</f>
        <v>0</v>
      </c>
      <c r="AK25" s="201">
        <v>0</v>
      </c>
      <c r="AL25" s="201">
        <v>0</v>
      </c>
      <c r="AN25" s="204" t="str">
        <f t="shared" si="1"/>
        <v>PA</v>
      </c>
      <c r="AO25" s="504"/>
      <c r="AP25" s="504"/>
      <c r="AQ25" s="504"/>
      <c r="AR25" s="504"/>
      <c r="AS25" s="504"/>
      <c r="AT25" s="504"/>
      <c r="AU25" s="504"/>
    </row>
    <row r="26" spans="3:47" ht="12.75" customHeight="1">
      <c r="C26" s="200" t="str">
        <f>'Budget Filing Data'!D20</f>
        <v>PCE_RA_Portfolio_Support</v>
      </c>
      <c r="D26" s="200" t="str">
        <f>'Budget Filing Data'!E20</f>
        <v>Resource Acquisition Portfolio Support</v>
      </c>
      <c r="E26" s="201" t="s">
        <v>49</v>
      </c>
      <c r="F26" s="201"/>
      <c r="G26" s="202" t="str">
        <f>'Budget Filing Data'!J20</f>
        <v>REN/CCA</v>
      </c>
      <c r="H26" s="202" t="str">
        <f>'Budget Filing Data'!H20</f>
        <v>No</v>
      </c>
      <c r="I26" s="201" t="s">
        <v>15</v>
      </c>
      <c r="J26" s="202" t="str">
        <f>'Budget Filing Data'!G20</f>
        <v>Portfolio Support</v>
      </c>
      <c r="K26" s="202">
        <f>'Budget Filing Data'!I20</f>
        <v>0</v>
      </c>
      <c r="L26" s="202" t="str">
        <f>'Budget Filing Data'!K20</f>
        <v>resource_acquisition</v>
      </c>
      <c r="M26" s="202">
        <f>'Budget Filing Data'!B20</f>
        <v>2028</v>
      </c>
      <c r="N26" s="72">
        <f t="shared" si="0"/>
        <v>219600</v>
      </c>
      <c r="O26" s="202">
        <f>'Budget Filing Data'!AG20</f>
        <v>219600</v>
      </c>
      <c r="P26" s="202">
        <f>'Budget Filing Data'!AH20</f>
        <v>0</v>
      </c>
      <c r="Q26" s="202">
        <f>'Budget Filing Data'!AI20</f>
        <v>0</v>
      </c>
      <c r="R26" s="202">
        <f>'Budget Filing Data'!AJ20</f>
        <v>0</v>
      </c>
      <c r="S26" s="202">
        <f>'Budget Filing Data'!AK20</f>
        <v>0</v>
      </c>
      <c r="T26" s="202">
        <f>'Budget Filing Data'!AL20</f>
        <v>0</v>
      </c>
      <c r="U26" s="202">
        <f>'Budget Filing Data'!AM20</f>
        <v>0</v>
      </c>
      <c r="V26" s="202">
        <f>'Budget Filing Data'!W20</f>
        <v>0</v>
      </c>
      <c r="W26" s="202">
        <f>('Budget Filing Data'!AB20+'Budget Filing Data'!AC20+'Budget Filing Data'!AD20+'Budget Filing Data'!AR20)/'Budget Filing Data'!Z20</f>
        <v>0</v>
      </c>
      <c r="X26" s="202">
        <f>('Budget Filing Data'!AB20+'Budget Filing Data'!AC20+'Budget Filing Data'!AD20+'Budget Filing Data'!AR20)/'Budget Filing Data'!AA20</f>
        <v>0</v>
      </c>
      <c r="Y26" s="202">
        <f>('Budget Filing Data'!AV20+'Budget Filing Data'!AW20)/('Budget Filing Data'!AX20+'Budget Filing Data'!AY20)</f>
        <v>0</v>
      </c>
      <c r="Z26" s="201">
        <v>0</v>
      </c>
      <c r="AA26" s="201">
        <v>0</v>
      </c>
      <c r="AB26" s="202">
        <f>'Budget Filing Data'!P20</f>
        <v>0</v>
      </c>
      <c r="AC26" s="202">
        <f>'Budget Filing Data'!Q20</f>
        <v>0</v>
      </c>
      <c r="AD26" s="202">
        <f>'Budget Filing Data'!R20</f>
        <v>0</v>
      </c>
      <c r="AE26" s="202">
        <f>'Budget Filing Data'!AE20</f>
        <v>0</v>
      </c>
      <c r="AF26" s="202">
        <f>'Budget Filing Data'!AF20</f>
        <v>0</v>
      </c>
      <c r="AG26" s="202">
        <f>'Budget Filing Data'!$S20</f>
        <v>0</v>
      </c>
      <c r="AH26" s="202">
        <f>'Budget Filing Data'!$T20</f>
        <v>0</v>
      </c>
      <c r="AI26" s="202">
        <f>'Budget Filing Data'!$U20</f>
        <v>0</v>
      </c>
      <c r="AJ26" s="202">
        <f>'Budget Filing Data'!$V20</f>
        <v>0</v>
      </c>
      <c r="AK26" s="201">
        <v>0</v>
      </c>
      <c r="AL26" s="201">
        <v>0</v>
      </c>
      <c r="AN26" s="204" t="str">
        <f t="shared" si="1"/>
        <v>PA</v>
      </c>
      <c r="AO26" s="504"/>
      <c r="AP26" s="504"/>
      <c r="AQ26" s="504"/>
      <c r="AR26" s="504"/>
      <c r="AS26" s="504"/>
      <c r="AT26" s="504"/>
      <c r="AU26" s="504"/>
    </row>
    <row r="27" spans="3:47" ht="12.75" customHeight="1">
      <c r="C27" s="200" t="str">
        <f>'Budget Filing Data'!D21</f>
        <v>PCE-01-WET-REF</v>
      </c>
      <c r="D27" s="200" t="str">
        <f>'Budget Filing Data'!E21</f>
        <v>Refrigerant Workforce Education and Training (WET)</v>
      </c>
      <c r="E27" s="201" t="s">
        <v>49</v>
      </c>
      <c r="F27" s="201"/>
      <c r="G27" s="202" t="str">
        <f>'Budget Filing Data'!J21</f>
        <v>REN/CCA</v>
      </c>
      <c r="H27" s="202" t="str">
        <f>'Budget Filing Data'!H21</f>
        <v>No</v>
      </c>
      <c r="I27" s="201" t="s">
        <v>15</v>
      </c>
      <c r="J27" s="202" t="str">
        <f>'Budget Filing Data'!G21</f>
        <v>Cross-Cutting</v>
      </c>
      <c r="K27" s="202" t="str">
        <f>'Budget Filing Data'!I21</f>
        <v>Workforce Education and Training</v>
      </c>
      <c r="L27" s="202" t="str">
        <f>'Budget Filing Data'!K21</f>
        <v>market_support</v>
      </c>
      <c r="M27" s="202">
        <f>'Budget Filing Data'!B21</f>
        <v>2028</v>
      </c>
      <c r="N27" s="72">
        <f t="shared" si="0"/>
        <v>360000</v>
      </c>
      <c r="O27" s="202">
        <f>'Budget Filing Data'!AG21</f>
        <v>10800</v>
      </c>
      <c r="P27" s="202">
        <f>'Budget Filing Data'!AH21</f>
        <v>10800</v>
      </c>
      <c r="Q27" s="202">
        <f>'Budget Filing Data'!AI21</f>
        <v>338400</v>
      </c>
      <c r="R27" s="202">
        <f>'Budget Filing Data'!AJ21</f>
        <v>0</v>
      </c>
      <c r="S27" s="202">
        <f>'Budget Filing Data'!AK21</f>
        <v>0</v>
      </c>
      <c r="T27" s="202">
        <f>'Budget Filing Data'!AL21</f>
        <v>0</v>
      </c>
      <c r="U27" s="202">
        <f>'Budget Filing Data'!AM21</f>
        <v>0</v>
      </c>
      <c r="V27" s="202">
        <f>'Budget Filing Data'!W21</f>
        <v>0</v>
      </c>
      <c r="W27" s="202">
        <f>('Budget Filing Data'!AB21+'Budget Filing Data'!AC21+'Budget Filing Data'!AD21+'Budget Filing Data'!AR21)/'Budget Filing Data'!Z21</f>
        <v>0</v>
      </c>
      <c r="X27" s="202">
        <f>('Budget Filing Data'!AB21+'Budget Filing Data'!AC21+'Budget Filing Data'!AD21+'Budget Filing Data'!AR21)/'Budget Filing Data'!AA21</f>
        <v>0</v>
      </c>
      <c r="Y27" s="202">
        <f>('Budget Filing Data'!AV21+'Budget Filing Data'!AW21)/('Budget Filing Data'!AX21+'Budget Filing Data'!AY21)</f>
        <v>0</v>
      </c>
      <c r="Z27" s="201">
        <v>0</v>
      </c>
      <c r="AA27" s="201">
        <v>0</v>
      </c>
      <c r="AB27" s="202">
        <f>'Budget Filing Data'!P21</f>
        <v>0</v>
      </c>
      <c r="AC27" s="202">
        <f>'Budget Filing Data'!Q21</f>
        <v>0</v>
      </c>
      <c r="AD27" s="202">
        <f>'Budget Filing Data'!R21</f>
        <v>0</v>
      </c>
      <c r="AE27" s="202">
        <f>'Budget Filing Data'!AE21</f>
        <v>0</v>
      </c>
      <c r="AF27" s="202">
        <f>'Budget Filing Data'!AF21</f>
        <v>0</v>
      </c>
      <c r="AG27" s="202">
        <f>'Budget Filing Data'!$S21</f>
        <v>0</v>
      </c>
      <c r="AH27" s="202">
        <f>'Budget Filing Data'!$T21</f>
        <v>0</v>
      </c>
      <c r="AI27" s="202">
        <f>'Budget Filing Data'!$U21</f>
        <v>0</v>
      </c>
      <c r="AJ27" s="202">
        <f>'Budget Filing Data'!$V21</f>
        <v>0</v>
      </c>
      <c r="AK27" s="201">
        <v>0</v>
      </c>
      <c r="AL27" s="201">
        <v>0</v>
      </c>
      <c r="AN27" s="204" t="str">
        <f t="shared" si="1"/>
        <v>PA</v>
      </c>
      <c r="AO27" s="504"/>
      <c r="AP27" s="504"/>
      <c r="AQ27" s="504"/>
      <c r="AR27" s="504"/>
      <c r="AS27" s="504"/>
      <c r="AT27" s="504"/>
      <c r="AU27" s="504"/>
    </row>
    <row r="28" spans="3:47" ht="12.75" customHeight="1">
      <c r="C28" s="200" t="str">
        <f>'Budget Filing Data'!D22</f>
        <v>PCE-03-RES-DI</v>
      </c>
      <c r="D28" s="200" t="str">
        <f>'Budget Filing Data'!E22</f>
        <v>Residential Direct Install</v>
      </c>
      <c r="E28" s="201" t="s">
        <v>49</v>
      </c>
      <c r="F28" s="201"/>
      <c r="G28" s="202" t="str">
        <f>'Budget Filing Data'!J22</f>
        <v>REN/CCA</v>
      </c>
      <c r="H28" s="202" t="str">
        <f>'Budget Filing Data'!H22</f>
        <v>No</v>
      </c>
      <c r="I28" s="201" t="s">
        <v>15</v>
      </c>
      <c r="J28" s="202" t="str">
        <f>'Budget Filing Data'!G22</f>
        <v>Residential</v>
      </c>
      <c r="K28" s="202">
        <f>'Budget Filing Data'!I22</f>
        <v>0</v>
      </c>
      <c r="L28" s="202" t="str">
        <f>'Budget Filing Data'!K22</f>
        <v>equity</v>
      </c>
      <c r="M28" s="202">
        <f>'Budget Filing Data'!B22</f>
        <v>2029</v>
      </c>
      <c r="N28" s="72">
        <f t="shared" si="0"/>
        <v>720000.16529999999</v>
      </c>
      <c r="O28" s="202">
        <f>'Budget Filing Data'!AG22</f>
        <v>36000</v>
      </c>
      <c r="P28" s="202">
        <f>'Budget Filing Data'!AH22</f>
        <v>21600</v>
      </c>
      <c r="Q28" s="202">
        <f>'Budget Filing Data'!AI22</f>
        <v>302400</v>
      </c>
      <c r="R28" s="202">
        <f>'Budget Filing Data'!AJ22</f>
        <v>0</v>
      </c>
      <c r="S28" s="202">
        <f>'Budget Filing Data'!AK22</f>
        <v>0</v>
      </c>
      <c r="T28" s="202">
        <f>'Budget Filing Data'!AL22</f>
        <v>0</v>
      </c>
      <c r="U28" s="202">
        <f>'Budget Filing Data'!AM22</f>
        <v>360000.16529999999</v>
      </c>
      <c r="V28" s="202">
        <f>'Budget Filing Data'!W22</f>
        <v>318340.3940196723</v>
      </c>
      <c r="W28" s="202">
        <f>('Budget Filing Data'!AB22+'Budget Filing Data'!AC22+'Budget Filing Data'!AD22+'Budget Filing Data'!AR22)/'Budget Filing Data'!Z22</f>
        <v>0.46161064620229558</v>
      </c>
      <c r="X28" s="202">
        <f>('Budget Filing Data'!AB22+'Budget Filing Data'!AC22+'Budget Filing Data'!AD22+'Budget Filing Data'!AR22)/'Budget Filing Data'!AA22</f>
        <v>0.46161064620229558</v>
      </c>
      <c r="Y28" s="202">
        <f>('Budget Filing Data'!AV22+'Budget Filing Data'!AW22)/('Budget Filing Data'!AX22+'Budget Filing Data'!AY22)</f>
        <v>0.37690516528718732</v>
      </c>
      <c r="Z28" s="201">
        <v>0.63448504461071931</v>
      </c>
      <c r="AA28" s="201">
        <v>0.63500624954941964</v>
      </c>
      <c r="AB28" s="202">
        <f>'Budget Filing Data'!P22</f>
        <v>10445.751749999999</v>
      </c>
      <c r="AC28" s="202">
        <f>'Budget Filing Data'!Q22</f>
        <v>40.581800000000001</v>
      </c>
      <c r="AD28" s="202">
        <f>'Budget Filing Data'!R22</f>
        <v>11432.67843</v>
      </c>
      <c r="AE28" s="202">
        <f>'Budget Filing Data'!AE22</f>
        <v>2.4407640659004999</v>
      </c>
      <c r="AF28" s="202">
        <f>'Budget Filing Data'!AF22</f>
        <v>60.70752246</v>
      </c>
      <c r="AG28" s="202">
        <f>'Budget Filing Data'!$S22</f>
        <v>-39922.242160000002</v>
      </c>
      <c r="AH28" s="202">
        <f>'Budget Filing Data'!$T22</f>
        <v>135718.82980000001</v>
      </c>
      <c r="AI28" s="202">
        <f>'Budget Filing Data'!$U22</f>
        <v>-9.2059512349062729</v>
      </c>
      <c r="AJ28" s="202">
        <f>'Budget Filing Data'!$V22</f>
        <v>720.66698629999996</v>
      </c>
      <c r="AK28" s="201">
        <v>0</v>
      </c>
      <c r="AL28" s="201">
        <v>0</v>
      </c>
      <c r="AN28" s="204" t="str">
        <f t="shared" si="1"/>
        <v>PA</v>
      </c>
      <c r="AO28" s="504"/>
      <c r="AP28" s="504"/>
      <c r="AQ28" s="504"/>
      <c r="AR28" s="504"/>
      <c r="AS28" s="504"/>
      <c r="AT28" s="504"/>
      <c r="AU28" s="504"/>
    </row>
    <row r="29" spans="3:47" ht="12.75" customHeight="1">
      <c r="C29" s="200" t="str">
        <f>'Budget Filing Data'!D23</f>
        <v>PCE-01-IDSM</v>
      </c>
      <c r="D29" s="200" t="str">
        <f>'Budget Filing Data'!E23</f>
        <v>IDSM Program</v>
      </c>
      <c r="E29" s="201" t="s">
        <v>49</v>
      </c>
      <c r="F29" s="201"/>
      <c r="G29" s="202" t="str">
        <f>'Budget Filing Data'!J23</f>
        <v>REN/CCA</v>
      </c>
      <c r="H29" s="202" t="str">
        <f>'Budget Filing Data'!H23</f>
        <v>No</v>
      </c>
      <c r="I29" s="201" t="s">
        <v>24</v>
      </c>
      <c r="J29" s="202" t="str">
        <f>'Budget Filing Data'!G23</f>
        <v>Cross-Cutting</v>
      </c>
      <c r="K29" s="202">
        <f>'Budget Filing Data'!I23</f>
        <v>0</v>
      </c>
      <c r="L29" s="202" t="str">
        <f>'Budget Filing Data'!K23</f>
        <v>resource_acquisition</v>
      </c>
      <c r="M29" s="202">
        <f>'Budget Filing Data'!B23</f>
        <v>2029</v>
      </c>
      <c r="N29" s="72">
        <f t="shared" si="0"/>
        <v>950000</v>
      </c>
      <c r="O29" s="202">
        <f>'Budget Filing Data'!AG23</f>
        <v>30000</v>
      </c>
      <c r="P29" s="202">
        <f>'Budget Filing Data'!AH23</f>
        <v>30000</v>
      </c>
      <c r="Q29" s="202">
        <f>'Budget Filing Data'!AI23</f>
        <v>140000</v>
      </c>
      <c r="R29" s="202">
        <f>'Budget Filing Data'!AJ23</f>
        <v>0</v>
      </c>
      <c r="S29" s="202">
        <f>'Budget Filing Data'!AK23</f>
        <v>0</v>
      </c>
      <c r="T29" s="202">
        <f>'Budget Filing Data'!AL23</f>
        <v>0</v>
      </c>
      <c r="U29" s="202">
        <f>'Budget Filing Data'!AM23</f>
        <v>750000</v>
      </c>
      <c r="V29" s="202">
        <f>'Budget Filing Data'!W23</f>
        <v>989258.4</v>
      </c>
      <c r="W29" s="202">
        <f>('Budget Filing Data'!AB23+'Budget Filing Data'!AC23+'Budget Filing Data'!AD23+'Budget Filing Data'!AR23)/'Budget Filing Data'!Z23</f>
        <v>1.0413246315789475</v>
      </c>
      <c r="X29" s="202">
        <f>('Budget Filing Data'!AB23+'Budget Filing Data'!AC23+'Budget Filing Data'!AD23+'Budget Filing Data'!AR23)/'Budget Filing Data'!AA23</f>
        <v>1.0413246315789475</v>
      </c>
      <c r="Y29" s="202">
        <f>('Budget Filing Data'!AV23+'Budget Filing Data'!AW23)/('Budget Filing Data'!AX23+'Budget Filing Data'!AY23)</f>
        <v>1.0413246315789475</v>
      </c>
      <c r="Z29" s="201">
        <v>1.0413246315789475</v>
      </c>
      <c r="AA29" s="201">
        <v>1.0413246315789475</v>
      </c>
      <c r="AB29" s="202">
        <f>'Budget Filing Data'!P23</f>
        <v>0</v>
      </c>
      <c r="AC29" s="202">
        <f>'Budget Filing Data'!Q23</f>
        <v>0</v>
      </c>
      <c r="AD29" s="202">
        <f>'Budget Filing Data'!R23</f>
        <v>0</v>
      </c>
      <c r="AE29" s="202">
        <f>'Budget Filing Data'!AE23</f>
        <v>0</v>
      </c>
      <c r="AF29" s="202">
        <f>'Budget Filing Data'!AF23</f>
        <v>0</v>
      </c>
      <c r="AG29" s="202">
        <f>'Budget Filing Data'!$S23</f>
        <v>0</v>
      </c>
      <c r="AH29" s="202">
        <f>'Budget Filing Data'!$T23</f>
        <v>0</v>
      </c>
      <c r="AI29" s="202">
        <f>'Budget Filing Data'!$U23</f>
        <v>0</v>
      </c>
      <c r="AJ29" s="202">
        <f>'Budget Filing Data'!$V23</f>
        <v>0</v>
      </c>
      <c r="AK29" s="201">
        <v>0</v>
      </c>
      <c r="AL29" s="201">
        <v>0</v>
      </c>
      <c r="AN29" s="204" t="str">
        <f t="shared" si="1"/>
        <v xml:space="preserve">PA &amp; Non-PA Target Exempt Programs </v>
      </c>
      <c r="AO29" s="504"/>
      <c r="AP29" s="504"/>
      <c r="AQ29" s="504"/>
      <c r="AR29" s="504"/>
      <c r="AS29" s="504"/>
      <c r="AT29" s="504"/>
      <c r="AU29" s="504"/>
    </row>
    <row r="30" spans="3:47" ht="12.75" customHeight="1">
      <c r="C30" s="200" t="str">
        <f>'Budget Filing Data'!D24</f>
        <v>PCE-02-COM-DI</v>
      </c>
      <c r="D30" s="200" t="str">
        <f>'Budget Filing Data'!E24</f>
        <v>Commercial Direct Install</v>
      </c>
      <c r="E30" s="201" t="s">
        <v>49</v>
      </c>
      <c r="F30" s="201"/>
      <c r="G30" s="202" t="str">
        <f>'Budget Filing Data'!J24</f>
        <v>REN/CCA</v>
      </c>
      <c r="H30" s="202" t="str">
        <f>'Budget Filing Data'!H24</f>
        <v>No</v>
      </c>
      <c r="I30" s="201" t="s">
        <v>24</v>
      </c>
      <c r="J30" s="202" t="str">
        <f>'Budget Filing Data'!G24</f>
        <v>Commercial</v>
      </c>
      <c r="K30" s="202">
        <f>'Budget Filing Data'!I24</f>
        <v>0</v>
      </c>
      <c r="L30" s="202" t="str">
        <f>'Budget Filing Data'!K24</f>
        <v>resource_acquisition</v>
      </c>
      <c r="M30" s="202">
        <f>'Budget Filing Data'!B24</f>
        <v>2029</v>
      </c>
      <c r="N30" s="72">
        <f t="shared" si="0"/>
        <v>820800.28930000006</v>
      </c>
      <c r="O30" s="202">
        <f>'Budget Filing Data'!AG24</f>
        <v>43200</v>
      </c>
      <c r="P30" s="202">
        <f>'Budget Filing Data'!AH24</f>
        <v>25920</v>
      </c>
      <c r="Q30" s="202">
        <f>'Budget Filing Data'!AI24</f>
        <v>336960</v>
      </c>
      <c r="R30" s="202">
        <f>'Budget Filing Data'!AJ24</f>
        <v>0</v>
      </c>
      <c r="S30" s="202">
        <f>'Budget Filing Data'!AK24</f>
        <v>0</v>
      </c>
      <c r="T30" s="202">
        <f>'Budget Filing Data'!AL24</f>
        <v>0</v>
      </c>
      <c r="U30" s="202">
        <f>'Budget Filing Data'!AM24</f>
        <v>414720.2893</v>
      </c>
      <c r="V30" s="202">
        <f>'Budget Filing Data'!W24</f>
        <v>2006961.0749325459</v>
      </c>
      <c r="W30" s="202">
        <f>('Budget Filing Data'!AB24+'Budget Filing Data'!AC24+'Budget Filing Data'!AD24+'Budget Filing Data'!AR24)/'Budget Filing Data'!Z24</f>
        <v>2.0373693788822695</v>
      </c>
      <c r="X30" s="202">
        <f>('Budget Filing Data'!AB24+'Budget Filing Data'!AC24+'Budget Filing Data'!AD24+'Budget Filing Data'!AR24)/'Budget Filing Data'!AA24</f>
        <v>2.0373693788822695</v>
      </c>
      <c r="Y30" s="202">
        <f>('Budget Filing Data'!AV24+'Budget Filing Data'!AW24)/('Budget Filing Data'!AX24+'Budget Filing Data'!AY24)</f>
        <v>0.70195792342899221</v>
      </c>
      <c r="Z30" s="201">
        <v>2.6975988344666026</v>
      </c>
      <c r="AA30" s="201">
        <v>2.7003546400034311</v>
      </c>
      <c r="AB30" s="202">
        <f>'Budget Filing Data'!P24</f>
        <v>366876.66680000001</v>
      </c>
      <c r="AC30" s="202">
        <f>'Budget Filing Data'!Q24</f>
        <v>121.61086</v>
      </c>
      <c r="AD30" s="202">
        <f>'Budget Filing Data'!R24</f>
        <v>82534.415399999998</v>
      </c>
      <c r="AE30" s="202">
        <f>'Budget Filing Data'!AE24</f>
        <v>54.595889520801428</v>
      </c>
      <c r="AF30" s="202">
        <f>'Budget Filing Data'!AF24</f>
        <v>438.25774580000001</v>
      </c>
      <c r="AG30" s="202">
        <f>'Budget Filing Data'!$S24</f>
        <v>5144185.0690000001</v>
      </c>
      <c r="AH30" s="202">
        <f>'Budget Filing Data'!$T24</f>
        <v>861477.61369999999</v>
      </c>
      <c r="AI30" s="202">
        <f>'Budget Filing Data'!$U24</f>
        <v>731.95538604648982</v>
      </c>
      <c r="AJ30" s="202">
        <f>'Budget Filing Data'!$V24</f>
        <v>4574.4461289999999</v>
      </c>
      <c r="AK30" s="201">
        <v>0</v>
      </c>
      <c r="AL30" s="201">
        <v>0</v>
      </c>
      <c r="AN30" s="204" t="str">
        <f t="shared" si="1"/>
        <v xml:space="preserve">PA &amp; Non-PA Target Exempt Programs </v>
      </c>
      <c r="AO30" s="504"/>
      <c r="AP30" s="504"/>
      <c r="AQ30" s="504"/>
      <c r="AR30" s="504"/>
      <c r="AS30" s="504"/>
      <c r="AT30" s="504"/>
      <c r="AU30" s="504"/>
    </row>
    <row r="31" spans="3:47" ht="12.75" customHeight="1">
      <c r="C31" s="200" t="str">
        <f>'Budget Filing Data'!D25</f>
        <v>PCE-01-EMV</v>
      </c>
      <c r="D31" s="200" t="str">
        <f>'Budget Filing Data'!E25</f>
        <v>WestLight EM&amp;V</v>
      </c>
      <c r="E31" s="201" t="s">
        <v>49</v>
      </c>
      <c r="F31" s="201"/>
      <c r="G31" s="202" t="str">
        <f>'Budget Filing Data'!J25</f>
        <v>Non-Program</v>
      </c>
      <c r="H31" s="202" t="str">
        <f>'Budget Filing Data'!H25</f>
        <v>No</v>
      </c>
      <c r="I31" s="201" t="s">
        <v>15</v>
      </c>
      <c r="J31" s="202" t="str">
        <f>'Budget Filing Data'!G25</f>
        <v>Cross-Cutting</v>
      </c>
      <c r="K31" s="202" t="str">
        <f>'Budget Filing Data'!I25</f>
        <v>Evaluation Measurement and Verification</v>
      </c>
      <c r="L31" s="202" t="str">
        <f>'Budget Filing Data'!K25</f>
        <v>evaluation_measurement_verification</v>
      </c>
      <c r="M31" s="202">
        <f>'Budget Filing Data'!B25</f>
        <v>2029</v>
      </c>
      <c r="N31" s="72">
        <f t="shared" si="0"/>
        <v>361008</v>
      </c>
      <c r="O31" s="202">
        <f>'Budget Filing Data'!AG25</f>
        <v>0</v>
      </c>
      <c r="P31" s="202">
        <f>'Budget Filing Data'!AH25</f>
        <v>0</v>
      </c>
      <c r="Q31" s="202">
        <f>'Budget Filing Data'!AI25</f>
        <v>0</v>
      </c>
      <c r="R31" s="202">
        <f>'Budget Filing Data'!AJ25</f>
        <v>361008</v>
      </c>
      <c r="S31" s="202">
        <f>'Budget Filing Data'!AK25</f>
        <v>0</v>
      </c>
      <c r="T31" s="202">
        <f>'Budget Filing Data'!AL25</f>
        <v>0</v>
      </c>
      <c r="U31" s="202">
        <f>'Budget Filing Data'!AM25</f>
        <v>0</v>
      </c>
      <c r="V31" s="202">
        <f>'Budget Filing Data'!W25</f>
        <v>0</v>
      </c>
      <c r="W31" s="202">
        <f>('Budget Filing Data'!AB25+'Budget Filing Data'!AC25+'Budget Filing Data'!AD25+'Budget Filing Data'!AR25)/'Budget Filing Data'!Z25</f>
        <v>0</v>
      </c>
      <c r="X31" s="202">
        <f>('Budget Filing Data'!AB25+'Budget Filing Data'!AC25+'Budget Filing Data'!AD25+'Budget Filing Data'!AR25)/'Budget Filing Data'!AA25</f>
        <v>0</v>
      </c>
      <c r="Y31" s="202">
        <f>('Budget Filing Data'!AV25+'Budget Filing Data'!AW25)/('Budget Filing Data'!AX25+'Budget Filing Data'!AY25)</f>
        <v>0</v>
      </c>
      <c r="Z31" s="201">
        <v>0</v>
      </c>
      <c r="AA31" s="201">
        <v>0</v>
      </c>
      <c r="AB31" s="202">
        <f>'Budget Filing Data'!P25</f>
        <v>0</v>
      </c>
      <c r="AC31" s="202">
        <f>'Budget Filing Data'!Q25</f>
        <v>0</v>
      </c>
      <c r="AD31" s="202">
        <f>'Budget Filing Data'!R25</f>
        <v>0</v>
      </c>
      <c r="AE31" s="202">
        <f>'Budget Filing Data'!AE25</f>
        <v>0</v>
      </c>
      <c r="AF31" s="202">
        <f>'Budget Filing Data'!AF25</f>
        <v>0</v>
      </c>
      <c r="AG31" s="202">
        <f>'Budget Filing Data'!$S25</f>
        <v>0</v>
      </c>
      <c r="AH31" s="202">
        <f>'Budget Filing Data'!$T25</f>
        <v>0</v>
      </c>
      <c r="AI31" s="202">
        <f>'Budget Filing Data'!$U25</f>
        <v>0</v>
      </c>
      <c r="AJ31" s="202">
        <f>'Budget Filing Data'!$V25</f>
        <v>0</v>
      </c>
      <c r="AK31" s="201">
        <v>0</v>
      </c>
      <c r="AL31" s="201">
        <v>0</v>
      </c>
      <c r="AN31" s="204" t="str">
        <f t="shared" si="1"/>
        <v>Non-PA Third Party &amp; Partnership</v>
      </c>
      <c r="AO31" s="504"/>
      <c r="AP31" s="504"/>
      <c r="AQ31" s="504"/>
      <c r="AR31" s="504"/>
      <c r="AS31" s="504"/>
      <c r="AT31" s="504"/>
      <c r="AU31" s="504"/>
    </row>
    <row r="32" spans="3:47" ht="12.75" customHeight="1">
      <c r="C32" s="200" t="str">
        <f>'Budget Filing Data'!D26</f>
        <v>PCE-01-COM-FM</v>
      </c>
      <c r="D32" s="200" t="str">
        <f>'Budget Filing Data'!E26</f>
        <v>FLEXMarket</v>
      </c>
      <c r="E32" s="201" t="s">
        <v>49</v>
      </c>
      <c r="F32" s="201"/>
      <c r="G32" s="202" t="str">
        <f>'Budget Filing Data'!J26</f>
        <v>REN/CCA</v>
      </c>
      <c r="H32" s="202" t="str">
        <f>'Budget Filing Data'!H26</f>
        <v>No</v>
      </c>
      <c r="I32" s="201" t="s">
        <v>24</v>
      </c>
      <c r="J32" s="202" t="str">
        <f>'Budget Filing Data'!G26</f>
        <v>Commercial</v>
      </c>
      <c r="K32" s="202">
        <f>'Budget Filing Data'!I26</f>
        <v>0</v>
      </c>
      <c r="L32" s="202" t="str">
        <f>'Budget Filing Data'!K26</f>
        <v>resource_acquisition</v>
      </c>
      <c r="M32" s="202">
        <f>'Budget Filing Data'!B26</f>
        <v>2029</v>
      </c>
      <c r="N32" s="72">
        <f t="shared" si="0"/>
        <v>1425000</v>
      </c>
      <c r="O32" s="202">
        <f>'Budget Filing Data'!AG26</f>
        <v>75000</v>
      </c>
      <c r="P32" s="202">
        <f>'Budget Filing Data'!AH26</f>
        <v>0</v>
      </c>
      <c r="Q32" s="202">
        <f>'Budget Filing Data'!AI26</f>
        <v>1350000</v>
      </c>
      <c r="R32" s="202">
        <f>'Budget Filing Data'!AJ26</f>
        <v>0</v>
      </c>
      <c r="S32" s="202">
        <f>'Budget Filing Data'!AK26</f>
        <v>0</v>
      </c>
      <c r="T32" s="202">
        <f>'Budget Filing Data'!AL26</f>
        <v>0</v>
      </c>
      <c r="U32" s="202">
        <f>'Budget Filing Data'!AM26</f>
        <v>0</v>
      </c>
      <c r="V32" s="202">
        <f>'Budget Filing Data'!W26</f>
        <v>3369347.5495614177</v>
      </c>
      <c r="W32" s="202">
        <f>('Budget Filing Data'!AB26+'Budget Filing Data'!AC26+'Budget Filing Data'!AD26+'Budget Filing Data'!AR26)/'Budget Filing Data'!Z26</f>
        <v>0.99509959741850496</v>
      </c>
      <c r="X32" s="202">
        <f>('Budget Filing Data'!AB26+'Budget Filing Data'!AC26+'Budget Filing Data'!AD26+'Budget Filing Data'!AR26)/'Budget Filing Data'!AA26</f>
        <v>2.3500670754466086</v>
      </c>
      <c r="Y32" s="202">
        <f>('Budget Filing Data'!AV26+'Budget Filing Data'!AW26)/('Budget Filing Data'!AX26+'Budget Filing Data'!AY26)</f>
        <v>0.29679330720053743</v>
      </c>
      <c r="Z32" s="201">
        <v>1.2849212249006305</v>
      </c>
      <c r="AA32" s="201">
        <v>1.2857644215477555</v>
      </c>
      <c r="AB32" s="202">
        <f>'Budget Filing Data'!P26</f>
        <v>1938719.645</v>
      </c>
      <c r="AC32" s="202">
        <f>'Budget Filing Data'!Q26</f>
        <v>258.22919250000001</v>
      </c>
      <c r="AD32" s="202">
        <f>'Budget Filing Data'!R26</f>
        <v>71760.232130000004</v>
      </c>
      <c r="AE32" s="202">
        <f>'Budget Filing Data'!AE26</f>
        <v>351.13479175527749</v>
      </c>
      <c r="AF32" s="202">
        <f>'Budget Filing Data'!AF26</f>
        <v>381.04683260000002</v>
      </c>
      <c r="AG32" s="202">
        <f>'Budget Filing Data'!$S26</f>
        <v>22860504.379999999</v>
      </c>
      <c r="AH32" s="202">
        <f>'Budget Filing Data'!$T26</f>
        <v>800386.3946</v>
      </c>
      <c r="AI32" s="202">
        <f>'Budget Filing Data'!$U26</f>
        <v>3986.7018606176166</v>
      </c>
      <c r="AJ32" s="202">
        <f>'Budget Filing Data'!$V26</f>
        <v>4250.0517550000004</v>
      </c>
      <c r="AK32" s="201">
        <v>0</v>
      </c>
      <c r="AL32" s="201">
        <v>0</v>
      </c>
      <c r="AN32" s="204" t="str">
        <f t="shared" si="1"/>
        <v xml:space="preserve">PA &amp; Non-PA Target Exempt Programs </v>
      </c>
      <c r="AO32" s="504"/>
      <c r="AP32" s="504"/>
      <c r="AQ32" s="504"/>
      <c r="AR32" s="504"/>
      <c r="AS32" s="504"/>
      <c r="AT32" s="504"/>
      <c r="AU32" s="504"/>
    </row>
    <row r="33" spans="3:47" ht="12.75" customHeight="1">
      <c r="C33" s="200" t="str">
        <f>'Budget Filing Data'!D27</f>
        <v>PCE-03-COM-SEM</v>
      </c>
      <c r="D33" s="200" t="str">
        <f>'Budget Filing Data'!E27</f>
        <v>Non Residential Strategic Energy Management</v>
      </c>
      <c r="E33" s="201" t="s">
        <v>49</v>
      </c>
      <c r="F33" s="201"/>
      <c r="G33" s="202" t="str">
        <f>'Budget Filing Data'!J27</f>
        <v>REN/CCA</v>
      </c>
      <c r="H33" s="202" t="str">
        <f>'Budget Filing Data'!H27</f>
        <v>No</v>
      </c>
      <c r="I33" s="201" t="s">
        <v>24</v>
      </c>
      <c r="J33" s="202" t="str">
        <f>'Budget Filing Data'!G27</f>
        <v>Commercial</v>
      </c>
      <c r="K33" s="202">
        <f>'Budget Filing Data'!I27</f>
        <v>0</v>
      </c>
      <c r="L33" s="202" t="str">
        <f>'Budget Filing Data'!K27</f>
        <v>resource_acquisition</v>
      </c>
      <c r="M33" s="202">
        <f>'Budget Filing Data'!B27</f>
        <v>2029</v>
      </c>
      <c r="N33" s="72">
        <f t="shared" si="0"/>
        <v>1976000.13</v>
      </c>
      <c r="O33" s="202">
        <f>'Budget Filing Data'!AG27</f>
        <v>104000</v>
      </c>
      <c r="P33" s="202">
        <f>'Budget Filing Data'!AH27</f>
        <v>62400</v>
      </c>
      <c r="Q33" s="202">
        <f>'Budget Filing Data'!AI27</f>
        <v>1185600</v>
      </c>
      <c r="R33" s="202">
        <f>'Budget Filing Data'!AJ27</f>
        <v>0</v>
      </c>
      <c r="S33" s="202">
        <f>'Budget Filing Data'!AK27</f>
        <v>0</v>
      </c>
      <c r="T33" s="202">
        <f>'Budget Filing Data'!AL27</f>
        <v>0</v>
      </c>
      <c r="U33" s="202">
        <f>'Budget Filing Data'!AM27</f>
        <v>624000.13</v>
      </c>
      <c r="V33" s="202">
        <f>'Budget Filing Data'!W27</f>
        <v>3110913.3130248003</v>
      </c>
      <c r="W33" s="202">
        <f>('Budget Filing Data'!AB27+'Budget Filing Data'!AC27+'Budget Filing Data'!AD27+'Budget Filing Data'!AR27)/'Budget Filing Data'!Z27</f>
        <v>1.5743487390483126</v>
      </c>
      <c r="X33" s="202">
        <f>('Budget Filing Data'!AB27+'Budget Filing Data'!AC27+'Budget Filing Data'!AD27+'Budget Filing Data'!AR27)/'Budget Filing Data'!AA27</f>
        <v>1.5743487390483126</v>
      </c>
      <c r="Y33" s="202">
        <f>('Budget Filing Data'!AV27+'Budget Filing Data'!AW27)/('Budget Filing Data'!AX27+'Budget Filing Data'!AY27)</f>
        <v>0.31830232325277752</v>
      </c>
      <c r="Z33" s="201">
        <v>1.9455886860081029</v>
      </c>
      <c r="AA33" s="201">
        <v>1.9915856891726753</v>
      </c>
      <c r="AB33" s="202">
        <f>'Budget Filing Data'!P27</f>
        <v>6240339.4840000002</v>
      </c>
      <c r="AC33" s="202">
        <f>'Budget Filing Data'!Q27</f>
        <v>716.23721880000005</v>
      </c>
      <c r="AD33" s="202">
        <f>'Budget Filing Data'!R27</f>
        <v>0</v>
      </c>
      <c r="AE33" s="202">
        <f>'Budget Filing Data'!AE27</f>
        <v>1420.866641309548</v>
      </c>
      <c r="AF33" s="202">
        <f>'Budget Filing Data'!AF27</f>
        <v>0</v>
      </c>
      <c r="AG33" s="202">
        <f>'Budget Filing Data'!$S27</f>
        <v>31201697.420000002</v>
      </c>
      <c r="AH33" s="202">
        <f>'Budget Filing Data'!$T27</f>
        <v>0</v>
      </c>
      <c r="AI33" s="202">
        <f>'Budget Filing Data'!$U27</f>
        <v>21230.172217706422</v>
      </c>
      <c r="AJ33" s="202">
        <f>'Budget Filing Data'!$V27</f>
        <v>0</v>
      </c>
      <c r="AK33" s="201">
        <v>0</v>
      </c>
      <c r="AL33" s="201">
        <v>0</v>
      </c>
      <c r="AN33" s="204" t="str">
        <f t="shared" si="1"/>
        <v xml:space="preserve">PA &amp; Non-PA Target Exempt Programs </v>
      </c>
      <c r="AO33" s="504"/>
      <c r="AP33" s="504"/>
      <c r="AQ33" s="504"/>
      <c r="AR33" s="504"/>
      <c r="AS33" s="504"/>
      <c r="AT33" s="504"/>
      <c r="AU33" s="504"/>
    </row>
    <row r="34" spans="3:47" ht="12.75" customHeight="1">
      <c r="C34" s="200" t="str">
        <f>'Budget Filing Data'!D28</f>
        <v>PCE-01-RES-MFSEM</v>
      </c>
      <c r="D34" s="200" t="str">
        <f>'Budget Filing Data'!E28</f>
        <v>Multifamily Strategic Energy Management</v>
      </c>
      <c r="E34" s="201" t="s">
        <v>49</v>
      </c>
      <c r="F34" s="201"/>
      <c r="G34" s="202" t="str">
        <f>'Budget Filing Data'!J28</f>
        <v>REN/CCA</v>
      </c>
      <c r="H34" s="202" t="str">
        <f>'Budget Filing Data'!H28</f>
        <v>No</v>
      </c>
      <c r="I34" s="201" t="s">
        <v>24</v>
      </c>
      <c r="J34" s="202" t="str">
        <f>'Budget Filing Data'!G28</f>
        <v>Residential</v>
      </c>
      <c r="K34" s="202">
        <f>'Budget Filing Data'!I28</f>
        <v>0</v>
      </c>
      <c r="L34" s="202" t="str">
        <f>'Budget Filing Data'!K28</f>
        <v>resource_acquisition</v>
      </c>
      <c r="M34" s="202">
        <f>'Budget Filing Data'!B28</f>
        <v>2029</v>
      </c>
      <c r="N34" s="72">
        <f t="shared" si="0"/>
        <v>691600.25289999996</v>
      </c>
      <c r="O34" s="202">
        <f>'Budget Filing Data'!AG28</f>
        <v>36400</v>
      </c>
      <c r="P34" s="202">
        <f>'Budget Filing Data'!AH28</f>
        <v>21840</v>
      </c>
      <c r="Q34" s="202">
        <f>'Budget Filing Data'!AI28</f>
        <v>444080</v>
      </c>
      <c r="R34" s="202">
        <f>'Budget Filing Data'!AJ28</f>
        <v>0</v>
      </c>
      <c r="S34" s="202">
        <f>'Budget Filing Data'!AK28</f>
        <v>0</v>
      </c>
      <c r="T34" s="202">
        <f>'Budget Filing Data'!AL28</f>
        <v>0</v>
      </c>
      <c r="U34" s="202">
        <f>'Budget Filing Data'!AM28</f>
        <v>189280.25289999999</v>
      </c>
      <c r="V34" s="202">
        <f>'Budget Filing Data'!W28</f>
        <v>831478.78817979211</v>
      </c>
      <c r="W34" s="202">
        <f>('Budget Filing Data'!AB28+'Budget Filing Data'!AC28+'Budget Filing Data'!AD28+'Budget Filing Data'!AR28)/'Budget Filing Data'!Z28</f>
        <v>0.6378194818391314</v>
      </c>
      <c r="X34" s="202">
        <f>('Budget Filing Data'!AB28+'Budget Filing Data'!AC28+'Budget Filing Data'!AD28+'Budget Filing Data'!AR28)/'Budget Filing Data'!AA28</f>
        <v>1.1994481533892787</v>
      </c>
      <c r="Y34" s="202">
        <f>('Budget Filing Data'!AV28+'Budget Filing Data'!AW28)/('Budget Filing Data'!AX28+'Budget Filing Data'!AY28)</f>
        <v>0.52067971019985493</v>
      </c>
      <c r="Z34" s="201">
        <v>0.93738247507764483</v>
      </c>
      <c r="AA34" s="201">
        <v>0.94282370144327521</v>
      </c>
      <c r="AB34" s="202">
        <f>'Budget Filing Data'!P28</f>
        <v>165488.5392</v>
      </c>
      <c r="AC34" s="202">
        <f>'Budget Filing Data'!Q28</f>
        <v>25.815531310000001</v>
      </c>
      <c r="AD34" s="202">
        <f>'Budget Filing Data'!R28</f>
        <v>46839.919820000003</v>
      </c>
      <c r="AE34" s="202">
        <f>'Budget Filing Data'!AE28</f>
        <v>44.02181707484695</v>
      </c>
      <c r="AF34" s="202">
        <f>'Budget Filing Data'!AF28</f>
        <v>248.71997429999999</v>
      </c>
      <c r="AG34" s="202">
        <f>'Budget Filing Data'!$S28</f>
        <v>-545606.61289999995</v>
      </c>
      <c r="AH34" s="202">
        <f>'Budget Filing Data'!$T28</f>
        <v>443833.58510000003</v>
      </c>
      <c r="AI34" s="202">
        <f>'Budget Filing Data'!$U28</f>
        <v>704.6992125313933</v>
      </c>
      <c r="AJ34" s="202">
        <f>'Budget Filing Data'!$V28</f>
        <v>2356.7563369999998</v>
      </c>
      <c r="AK34" s="201">
        <v>0</v>
      </c>
      <c r="AL34" s="201">
        <v>0</v>
      </c>
      <c r="AN34" s="204" t="str">
        <f t="shared" si="1"/>
        <v xml:space="preserve">PA &amp; Non-PA Target Exempt Programs </v>
      </c>
      <c r="AO34" s="504"/>
      <c r="AP34" s="504"/>
      <c r="AQ34" s="504"/>
      <c r="AR34" s="504"/>
      <c r="AS34" s="504"/>
      <c r="AT34" s="504"/>
      <c r="AU34" s="504"/>
    </row>
    <row r="35" spans="3:47" ht="12.75" customHeight="1">
      <c r="C35" s="200" t="str">
        <f>'Budget Filing Data'!D29</f>
        <v>PCE-02-RES-MP</v>
      </c>
      <c r="D35" s="200" t="str">
        <f>'Budget Filing Data'!E29</f>
        <v>Renters Marketplace</v>
      </c>
      <c r="E35" s="201" t="s">
        <v>49</v>
      </c>
      <c r="F35" s="201"/>
      <c r="G35" s="202" t="str">
        <f>'Budget Filing Data'!J29</f>
        <v>REN/CCA</v>
      </c>
      <c r="H35" s="202" t="str">
        <f>'Budget Filing Data'!H29</f>
        <v>No</v>
      </c>
      <c r="I35" s="201" t="s">
        <v>15</v>
      </c>
      <c r="J35" s="202" t="str">
        <f>'Budget Filing Data'!G29</f>
        <v>Residential</v>
      </c>
      <c r="K35" s="202">
        <f>'Budget Filing Data'!I29</f>
        <v>0</v>
      </c>
      <c r="L35" s="202" t="str">
        <f>'Budget Filing Data'!K29</f>
        <v>equity</v>
      </c>
      <c r="M35" s="202">
        <f>'Budget Filing Data'!B29</f>
        <v>2029</v>
      </c>
      <c r="N35" s="72">
        <f t="shared" si="0"/>
        <v>1185600</v>
      </c>
      <c r="O35" s="202">
        <f>'Budget Filing Data'!AG29</f>
        <v>62400</v>
      </c>
      <c r="P35" s="202">
        <f>'Budget Filing Data'!AH29</f>
        <v>74880</v>
      </c>
      <c r="Q35" s="202">
        <f>'Budget Filing Data'!AI29</f>
        <v>873600</v>
      </c>
      <c r="R35" s="202">
        <f>'Budget Filing Data'!AJ29</f>
        <v>0</v>
      </c>
      <c r="S35" s="202">
        <f>'Budget Filing Data'!AK29</f>
        <v>0</v>
      </c>
      <c r="T35" s="202">
        <f>'Budget Filing Data'!AL29</f>
        <v>0</v>
      </c>
      <c r="U35" s="202">
        <f>'Budget Filing Data'!AM29</f>
        <v>174720</v>
      </c>
      <c r="V35" s="202">
        <f>'Budget Filing Data'!W29</f>
        <v>956715.67700008582</v>
      </c>
      <c r="W35" s="202">
        <f>('Budget Filing Data'!AB29+'Budget Filing Data'!AC29+'Budget Filing Data'!AD29+'Budget Filing Data'!AR29)/'Budget Filing Data'!Z29</f>
        <v>0.52778821304619727</v>
      </c>
      <c r="X35" s="202">
        <f>('Budget Filing Data'!AB29+'Budget Filing Data'!AC29+'Budget Filing Data'!AD29+'Budget Filing Data'!AR29)/'Budget Filing Data'!AA29</f>
        <v>0.80959630793042192</v>
      </c>
      <c r="Y35" s="202">
        <f>('Budget Filing Data'!AV29+'Budget Filing Data'!AW29)/('Budget Filing Data'!AX29+'Budget Filing Data'!AY29)</f>
        <v>0.28341816134069392</v>
      </c>
      <c r="Z35" s="201">
        <v>0.65813792808777904</v>
      </c>
      <c r="AA35" s="201">
        <v>0.65846423128734233</v>
      </c>
      <c r="AB35" s="202">
        <f>'Budget Filing Data'!P29</f>
        <v>678509.7</v>
      </c>
      <c r="AC35" s="202">
        <f>'Budget Filing Data'!Q29</f>
        <v>85.663931500000004</v>
      </c>
      <c r="AD35" s="202">
        <f>'Budget Filing Data'!R29</f>
        <v>15068.65257</v>
      </c>
      <c r="AE35" s="202">
        <f>'Budget Filing Data'!AE29</f>
        <v>179.95795531625001</v>
      </c>
      <c r="AF35" s="202">
        <f>'Budget Filing Data'!AF29</f>
        <v>80.014545150000004</v>
      </c>
      <c r="AG35" s="202">
        <f>'Budget Filing Data'!$S29</f>
        <v>5426187.0990000004</v>
      </c>
      <c r="AH35" s="202">
        <f>'Budget Filing Data'!$T29</f>
        <v>171783.9026</v>
      </c>
      <c r="AI35" s="202">
        <f>'Budget Filing Data'!$U29</f>
        <v>1462.1354089527531</v>
      </c>
      <c r="AJ35" s="202">
        <f>'Budget Filing Data'!$V29</f>
        <v>912.17252299999996</v>
      </c>
      <c r="AK35" s="201">
        <v>0</v>
      </c>
      <c r="AL35" s="201">
        <v>0</v>
      </c>
      <c r="AN35" s="204" t="str">
        <f t="shared" si="1"/>
        <v>PA</v>
      </c>
      <c r="AO35" s="504"/>
      <c r="AP35" s="504"/>
      <c r="AQ35" s="504"/>
      <c r="AR35" s="504"/>
      <c r="AS35" s="504"/>
      <c r="AT35" s="504"/>
      <c r="AU35" s="504"/>
    </row>
    <row r="36" spans="3:47" ht="12.75" customHeight="1">
      <c r="C36" s="200" t="str">
        <f>'Budget Filing Data'!D30</f>
        <v>PCE_Equity_PortfolioSupport</v>
      </c>
      <c r="D36" s="200" t="str">
        <f>'Budget Filing Data'!E30</f>
        <v>Equity Portfolio Support</v>
      </c>
      <c r="E36" s="201" t="s">
        <v>49</v>
      </c>
      <c r="F36" s="201"/>
      <c r="G36" s="202" t="str">
        <f>'Budget Filing Data'!J30</f>
        <v>REN/CCA</v>
      </c>
      <c r="H36" s="202" t="str">
        <f>'Budget Filing Data'!H30</f>
        <v>No</v>
      </c>
      <c r="I36" s="201" t="s">
        <v>15</v>
      </c>
      <c r="J36" s="202" t="str">
        <f>'Budget Filing Data'!G30</f>
        <v>Portfolio Support</v>
      </c>
      <c r="K36" s="202">
        <f>'Budget Filing Data'!I30</f>
        <v>0</v>
      </c>
      <c r="L36" s="202" t="str">
        <f>'Budget Filing Data'!K30</f>
        <v>equity</v>
      </c>
      <c r="M36" s="202">
        <f>'Budget Filing Data'!B30</f>
        <v>2029</v>
      </c>
      <c r="N36" s="72">
        <f t="shared" si="0"/>
        <v>98400</v>
      </c>
      <c r="O36" s="202">
        <f>'Budget Filing Data'!AG30</f>
        <v>98400</v>
      </c>
      <c r="P36" s="202">
        <f>'Budget Filing Data'!AH30</f>
        <v>0</v>
      </c>
      <c r="Q36" s="202">
        <f>'Budget Filing Data'!AI30</f>
        <v>0</v>
      </c>
      <c r="R36" s="202">
        <f>'Budget Filing Data'!AJ30</f>
        <v>0</v>
      </c>
      <c r="S36" s="202">
        <f>'Budget Filing Data'!AK30</f>
        <v>0</v>
      </c>
      <c r="T36" s="202">
        <f>'Budget Filing Data'!AL30</f>
        <v>0</v>
      </c>
      <c r="U36" s="202">
        <f>'Budget Filing Data'!AM30</f>
        <v>0</v>
      </c>
      <c r="V36" s="202">
        <f>'Budget Filing Data'!W30</f>
        <v>0</v>
      </c>
      <c r="W36" s="202">
        <f>('Budget Filing Data'!AB30+'Budget Filing Data'!AC30+'Budget Filing Data'!AD30+'Budget Filing Data'!AR30)/'Budget Filing Data'!Z30</f>
        <v>0</v>
      </c>
      <c r="X36" s="202">
        <f>('Budget Filing Data'!AB30+'Budget Filing Data'!AC30+'Budget Filing Data'!AD30+'Budget Filing Data'!AR30)/'Budget Filing Data'!AA30</f>
        <v>0</v>
      </c>
      <c r="Y36" s="202">
        <f>('Budget Filing Data'!AV30+'Budget Filing Data'!AW30)/('Budget Filing Data'!AX30+'Budget Filing Data'!AY30)</f>
        <v>0</v>
      </c>
      <c r="Z36" s="201">
        <v>0</v>
      </c>
      <c r="AA36" s="201">
        <v>0</v>
      </c>
      <c r="AB36" s="202">
        <f>'Budget Filing Data'!P30</f>
        <v>0</v>
      </c>
      <c r="AC36" s="202">
        <f>'Budget Filing Data'!Q30</f>
        <v>0</v>
      </c>
      <c r="AD36" s="202">
        <f>'Budget Filing Data'!R30</f>
        <v>0</v>
      </c>
      <c r="AE36" s="202">
        <f>'Budget Filing Data'!AE30</f>
        <v>0</v>
      </c>
      <c r="AF36" s="202">
        <f>'Budget Filing Data'!AF30</f>
        <v>0</v>
      </c>
      <c r="AG36" s="202">
        <f>'Budget Filing Data'!$S30</f>
        <v>0</v>
      </c>
      <c r="AH36" s="202">
        <f>'Budget Filing Data'!$T30</f>
        <v>0</v>
      </c>
      <c r="AI36" s="202">
        <f>'Budget Filing Data'!$U30</f>
        <v>0</v>
      </c>
      <c r="AJ36" s="202">
        <f>'Budget Filing Data'!$V30</f>
        <v>0</v>
      </c>
      <c r="AK36" s="201">
        <v>0</v>
      </c>
      <c r="AL36" s="201">
        <v>0</v>
      </c>
      <c r="AN36" s="204" t="str">
        <f t="shared" si="1"/>
        <v>PA</v>
      </c>
      <c r="AO36" s="504"/>
      <c r="AP36" s="504"/>
      <c r="AQ36" s="504"/>
      <c r="AR36" s="504"/>
      <c r="AS36" s="504"/>
      <c r="AT36" s="504"/>
      <c r="AU36" s="504"/>
    </row>
    <row r="37" spans="3:47" ht="12.75" customHeight="1">
      <c r="C37" s="200" t="str">
        <f>'Budget Filing Data'!D31</f>
        <v>PCE_MS_Portfolio_Support</v>
      </c>
      <c r="D37" s="200" t="str">
        <f>'Budget Filing Data'!E31</f>
        <v>Market Support Portfolio Support</v>
      </c>
      <c r="E37" s="201" t="s">
        <v>49</v>
      </c>
      <c r="F37" s="201"/>
      <c r="G37" s="202" t="str">
        <f>'Budget Filing Data'!J31</f>
        <v>REN/CCA</v>
      </c>
      <c r="H37" s="202" t="str">
        <f>'Budget Filing Data'!H31</f>
        <v>No</v>
      </c>
      <c r="I37" s="201" t="s">
        <v>15</v>
      </c>
      <c r="J37" s="202" t="str">
        <f>'Budget Filing Data'!G31</f>
        <v>Portfolio Support</v>
      </c>
      <c r="K37" s="202">
        <f>'Budget Filing Data'!I31</f>
        <v>0</v>
      </c>
      <c r="L37" s="202" t="str">
        <f>'Budget Filing Data'!K31</f>
        <v>market_support</v>
      </c>
      <c r="M37" s="202">
        <f>'Budget Filing Data'!B31</f>
        <v>2029</v>
      </c>
      <c r="N37" s="72">
        <f t="shared" si="0"/>
        <v>24000</v>
      </c>
      <c r="O37" s="202">
        <f>'Budget Filing Data'!AG31</f>
        <v>24000</v>
      </c>
      <c r="P37" s="202">
        <f>'Budget Filing Data'!AH31</f>
        <v>0</v>
      </c>
      <c r="Q37" s="202">
        <f>'Budget Filing Data'!AI31</f>
        <v>0</v>
      </c>
      <c r="R37" s="202">
        <f>'Budget Filing Data'!AJ31</f>
        <v>0</v>
      </c>
      <c r="S37" s="202">
        <f>'Budget Filing Data'!AK31</f>
        <v>0</v>
      </c>
      <c r="T37" s="202">
        <f>'Budget Filing Data'!AL31</f>
        <v>0</v>
      </c>
      <c r="U37" s="202">
        <f>'Budget Filing Data'!AM31</f>
        <v>0</v>
      </c>
      <c r="V37" s="202">
        <f>'Budget Filing Data'!W31</f>
        <v>0</v>
      </c>
      <c r="W37" s="202">
        <f>('Budget Filing Data'!AB31+'Budget Filing Data'!AC31+'Budget Filing Data'!AD31+'Budget Filing Data'!AR31)/'Budget Filing Data'!Z31</f>
        <v>0</v>
      </c>
      <c r="X37" s="202">
        <f>('Budget Filing Data'!AB31+'Budget Filing Data'!AC31+'Budget Filing Data'!AD31+'Budget Filing Data'!AR31)/'Budget Filing Data'!AA31</f>
        <v>0</v>
      </c>
      <c r="Y37" s="202">
        <f>('Budget Filing Data'!AV31+'Budget Filing Data'!AW31)/('Budget Filing Data'!AX31+'Budget Filing Data'!AY31)</f>
        <v>0</v>
      </c>
      <c r="Z37" s="201">
        <v>0</v>
      </c>
      <c r="AA37" s="201">
        <v>0</v>
      </c>
      <c r="AB37" s="202">
        <f>'Budget Filing Data'!P31</f>
        <v>0</v>
      </c>
      <c r="AC37" s="202">
        <f>'Budget Filing Data'!Q31</f>
        <v>0</v>
      </c>
      <c r="AD37" s="202">
        <f>'Budget Filing Data'!R31</f>
        <v>0</v>
      </c>
      <c r="AE37" s="202">
        <f>'Budget Filing Data'!AE31</f>
        <v>0</v>
      </c>
      <c r="AF37" s="202">
        <f>'Budget Filing Data'!AF31</f>
        <v>0</v>
      </c>
      <c r="AG37" s="202">
        <f>'Budget Filing Data'!$S31</f>
        <v>0</v>
      </c>
      <c r="AH37" s="202">
        <f>'Budget Filing Data'!$T31</f>
        <v>0</v>
      </c>
      <c r="AI37" s="202">
        <f>'Budget Filing Data'!$U31</f>
        <v>0</v>
      </c>
      <c r="AJ37" s="202">
        <f>'Budget Filing Data'!$V31</f>
        <v>0</v>
      </c>
      <c r="AK37" s="201">
        <v>0</v>
      </c>
      <c r="AL37" s="201">
        <v>0</v>
      </c>
      <c r="AN37" s="204" t="str">
        <f t="shared" si="1"/>
        <v>PA</v>
      </c>
      <c r="AO37" s="504"/>
      <c r="AP37" s="504"/>
      <c r="AQ37" s="504"/>
      <c r="AR37" s="504"/>
      <c r="AS37" s="504"/>
      <c r="AT37" s="504"/>
      <c r="AU37" s="504"/>
    </row>
    <row r="38" spans="3:47" ht="12.75" customHeight="1">
      <c r="C38" s="200" t="str">
        <f>'Budget Filing Data'!D32</f>
        <v>PCE_RA_Portfolio_Support</v>
      </c>
      <c r="D38" s="200" t="str">
        <f>'Budget Filing Data'!E32</f>
        <v>Resource Acquisition Portfolio Support</v>
      </c>
      <c r="E38" s="201" t="s">
        <v>49</v>
      </c>
      <c r="F38" s="201"/>
      <c r="G38" s="202" t="str">
        <f>'Budget Filing Data'!J32</f>
        <v>REN/CCA</v>
      </c>
      <c r="H38" s="202" t="str">
        <f>'Budget Filing Data'!H32</f>
        <v>No</v>
      </c>
      <c r="I38" s="201" t="s">
        <v>15</v>
      </c>
      <c r="J38" s="202" t="str">
        <f>'Budget Filing Data'!G32</f>
        <v>Portfolio Support</v>
      </c>
      <c r="K38" s="202">
        <f>'Budget Filing Data'!I32</f>
        <v>0</v>
      </c>
      <c r="L38" s="202" t="str">
        <f>'Budget Filing Data'!K32</f>
        <v>resource_acquisition</v>
      </c>
      <c r="M38" s="202">
        <f>'Budget Filing Data'!B32</f>
        <v>2029</v>
      </c>
      <c r="N38" s="72">
        <f t="shared" si="0"/>
        <v>292800</v>
      </c>
      <c r="O38" s="202">
        <f>'Budget Filing Data'!AG32</f>
        <v>292800</v>
      </c>
      <c r="P38" s="202">
        <f>'Budget Filing Data'!AH32</f>
        <v>0</v>
      </c>
      <c r="Q38" s="202">
        <f>'Budget Filing Data'!AI32</f>
        <v>0</v>
      </c>
      <c r="R38" s="202">
        <f>'Budget Filing Data'!AJ32</f>
        <v>0</v>
      </c>
      <c r="S38" s="202">
        <f>'Budget Filing Data'!AK32</f>
        <v>0</v>
      </c>
      <c r="T38" s="202">
        <f>'Budget Filing Data'!AL32</f>
        <v>0</v>
      </c>
      <c r="U38" s="202">
        <f>'Budget Filing Data'!AM32</f>
        <v>0</v>
      </c>
      <c r="V38" s="202">
        <f>'Budget Filing Data'!W32</f>
        <v>0</v>
      </c>
      <c r="W38" s="202">
        <f>('Budget Filing Data'!AB32+'Budget Filing Data'!AC32+'Budget Filing Data'!AD32+'Budget Filing Data'!AR32)/'Budget Filing Data'!Z32</f>
        <v>0</v>
      </c>
      <c r="X38" s="202">
        <f>('Budget Filing Data'!AB32+'Budget Filing Data'!AC32+'Budget Filing Data'!AD32+'Budget Filing Data'!AR32)/'Budget Filing Data'!AA32</f>
        <v>0</v>
      </c>
      <c r="Y38" s="202">
        <f>('Budget Filing Data'!AV32+'Budget Filing Data'!AW32)/('Budget Filing Data'!AX32+'Budget Filing Data'!AY32)</f>
        <v>0</v>
      </c>
      <c r="Z38" s="201">
        <v>0</v>
      </c>
      <c r="AA38" s="201">
        <v>0</v>
      </c>
      <c r="AB38" s="202">
        <f>'Budget Filing Data'!P32</f>
        <v>0</v>
      </c>
      <c r="AC38" s="202">
        <f>'Budget Filing Data'!Q32</f>
        <v>0</v>
      </c>
      <c r="AD38" s="202">
        <f>'Budget Filing Data'!R32</f>
        <v>0</v>
      </c>
      <c r="AE38" s="202">
        <f>'Budget Filing Data'!AE32</f>
        <v>0</v>
      </c>
      <c r="AF38" s="202">
        <f>'Budget Filing Data'!AF32</f>
        <v>0</v>
      </c>
      <c r="AG38" s="202">
        <f>'Budget Filing Data'!$S32</f>
        <v>0</v>
      </c>
      <c r="AH38" s="202">
        <f>'Budget Filing Data'!$T32</f>
        <v>0</v>
      </c>
      <c r="AI38" s="202">
        <f>'Budget Filing Data'!$U32</f>
        <v>0</v>
      </c>
      <c r="AJ38" s="202">
        <f>'Budget Filing Data'!$V32</f>
        <v>0</v>
      </c>
      <c r="AK38" s="201">
        <v>0</v>
      </c>
      <c r="AL38" s="201">
        <v>0</v>
      </c>
      <c r="AN38" s="204" t="str">
        <f t="shared" si="1"/>
        <v>PA</v>
      </c>
      <c r="AO38" s="504"/>
      <c r="AP38" s="504"/>
      <c r="AQ38" s="504"/>
      <c r="AR38" s="504"/>
      <c r="AS38" s="504"/>
      <c r="AT38" s="504"/>
      <c r="AU38" s="504"/>
    </row>
    <row r="39" spans="3:47" ht="12.75" customHeight="1">
      <c r="C39" s="200" t="str">
        <f>'Budget Filing Data'!D33</f>
        <v>PCE-01-WET-REF</v>
      </c>
      <c r="D39" s="200" t="str">
        <f>'Budget Filing Data'!E33</f>
        <v>Refrigerant Workforce Education and Training (WET)</v>
      </c>
      <c r="E39" s="201" t="s">
        <v>49</v>
      </c>
      <c r="F39" s="201"/>
      <c r="G39" s="202" t="str">
        <f>'Budget Filing Data'!J33</f>
        <v>REN/CCA</v>
      </c>
      <c r="H39" s="202" t="str">
        <f>'Budget Filing Data'!H33</f>
        <v>No</v>
      </c>
      <c r="I39" s="201" t="s">
        <v>15</v>
      </c>
      <c r="J39" s="202" t="str">
        <f>'Budget Filing Data'!G33</f>
        <v>Cross-Cutting</v>
      </c>
      <c r="K39" s="202" t="str">
        <f>'Budget Filing Data'!I33</f>
        <v>Workforce Education and Training</v>
      </c>
      <c r="L39" s="202" t="str">
        <f>'Budget Filing Data'!K33</f>
        <v>market_support</v>
      </c>
      <c r="M39" s="202">
        <f>'Budget Filing Data'!B33</f>
        <v>2029</v>
      </c>
      <c r="N39" s="72">
        <f t="shared" si="0"/>
        <v>480000</v>
      </c>
      <c r="O39" s="202">
        <f>'Budget Filing Data'!AG33</f>
        <v>14400</v>
      </c>
      <c r="P39" s="202">
        <f>'Budget Filing Data'!AH33</f>
        <v>14400</v>
      </c>
      <c r="Q39" s="202">
        <f>'Budget Filing Data'!AI33</f>
        <v>451200</v>
      </c>
      <c r="R39" s="202">
        <f>'Budget Filing Data'!AJ33</f>
        <v>0</v>
      </c>
      <c r="S39" s="202">
        <f>'Budget Filing Data'!AK33</f>
        <v>0</v>
      </c>
      <c r="T39" s="202">
        <f>'Budget Filing Data'!AL33</f>
        <v>0</v>
      </c>
      <c r="U39" s="202">
        <f>'Budget Filing Data'!AM33</f>
        <v>0</v>
      </c>
      <c r="V39" s="202">
        <f>'Budget Filing Data'!W33</f>
        <v>0</v>
      </c>
      <c r="W39" s="202">
        <f>('Budget Filing Data'!AB33+'Budget Filing Data'!AC33+'Budget Filing Data'!AD33+'Budget Filing Data'!AR33)/'Budget Filing Data'!Z33</f>
        <v>0</v>
      </c>
      <c r="X39" s="202">
        <f>('Budget Filing Data'!AB33+'Budget Filing Data'!AC33+'Budget Filing Data'!AD33+'Budget Filing Data'!AR33)/'Budget Filing Data'!AA33</f>
        <v>0</v>
      </c>
      <c r="Y39" s="202">
        <f>('Budget Filing Data'!AV33+'Budget Filing Data'!AW33)/('Budget Filing Data'!AX33+'Budget Filing Data'!AY33)</f>
        <v>0</v>
      </c>
      <c r="Z39" s="201">
        <v>0</v>
      </c>
      <c r="AA39" s="201">
        <v>0</v>
      </c>
      <c r="AB39" s="202">
        <f>'Budget Filing Data'!P33</f>
        <v>0</v>
      </c>
      <c r="AC39" s="202">
        <f>'Budget Filing Data'!Q33</f>
        <v>0</v>
      </c>
      <c r="AD39" s="202">
        <f>'Budget Filing Data'!R33</f>
        <v>0</v>
      </c>
      <c r="AE39" s="202">
        <f>'Budget Filing Data'!AE33</f>
        <v>0</v>
      </c>
      <c r="AF39" s="202">
        <f>'Budget Filing Data'!AF33</f>
        <v>0</v>
      </c>
      <c r="AG39" s="202">
        <f>'Budget Filing Data'!$S33</f>
        <v>0</v>
      </c>
      <c r="AH39" s="202">
        <f>'Budget Filing Data'!$T33</f>
        <v>0</v>
      </c>
      <c r="AI39" s="202">
        <f>'Budget Filing Data'!$U33</f>
        <v>0</v>
      </c>
      <c r="AJ39" s="202">
        <f>'Budget Filing Data'!$V33</f>
        <v>0</v>
      </c>
      <c r="AK39" s="201">
        <v>0</v>
      </c>
      <c r="AL39" s="201">
        <v>0</v>
      </c>
      <c r="AN39" s="204" t="str">
        <f t="shared" si="1"/>
        <v>PA</v>
      </c>
      <c r="AO39" s="504"/>
      <c r="AP39" s="504"/>
      <c r="AQ39" s="504"/>
      <c r="AR39" s="504"/>
      <c r="AS39" s="504"/>
      <c r="AT39" s="504"/>
      <c r="AU39" s="504"/>
    </row>
    <row r="40" spans="3:47" ht="12.75" customHeight="1">
      <c r="C40" s="200" t="str">
        <f>'Budget Filing Data'!D34</f>
        <v>PCE-03-RES-DI</v>
      </c>
      <c r="D40" s="200" t="str">
        <f>'Budget Filing Data'!E34</f>
        <v>Residential Direct Install</v>
      </c>
      <c r="E40" s="201" t="s">
        <v>49</v>
      </c>
      <c r="F40" s="201"/>
      <c r="G40" s="202" t="str">
        <f>'Budget Filing Data'!J34</f>
        <v>REN/CCA</v>
      </c>
      <c r="H40" s="202" t="str">
        <f>'Budget Filing Data'!H34</f>
        <v>No</v>
      </c>
      <c r="I40" s="201" t="s">
        <v>15</v>
      </c>
      <c r="J40" s="202" t="str">
        <f>'Budget Filing Data'!G34</f>
        <v>Residential</v>
      </c>
      <c r="K40" s="202">
        <f>'Budget Filing Data'!I34</f>
        <v>0</v>
      </c>
      <c r="L40" s="202" t="str">
        <f>'Budget Filing Data'!K34</f>
        <v>equity</v>
      </c>
      <c r="M40" s="202">
        <f>'Budget Filing Data'!B34</f>
        <v>2030</v>
      </c>
      <c r="N40" s="72">
        <f t="shared" si="0"/>
        <v>809999.95299999998</v>
      </c>
      <c r="O40" s="202">
        <f>'Budget Filing Data'!AG34</f>
        <v>40500</v>
      </c>
      <c r="P40" s="202">
        <f>'Budget Filing Data'!AH34</f>
        <v>24300</v>
      </c>
      <c r="Q40" s="202">
        <f>'Budget Filing Data'!AI34</f>
        <v>340200</v>
      </c>
      <c r="R40" s="202">
        <f>'Budget Filing Data'!AJ34</f>
        <v>0</v>
      </c>
      <c r="S40" s="202">
        <f>'Budget Filing Data'!AK34</f>
        <v>0</v>
      </c>
      <c r="T40" s="202">
        <f>'Budget Filing Data'!AL34</f>
        <v>0</v>
      </c>
      <c r="U40" s="202">
        <f>'Budget Filing Data'!AM34</f>
        <v>404999.95299999998</v>
      </c>
      <c r="V40" s="202">
        <f>'Budget Filing Data'!W34</f>
        <v>283459.86734462768</v>
      </c>
      <c r="W40" s="202">
        <f>('Budget Filing Data'!AB34+'Budget Filing Data'!AC34+'Budget Filing Data'!AD34+'Budget Filing Data'!AR34)/'Budget Filing Data'!Z34</f>
        <v>0.36748046715399058</v>
      </c>
      <c r="X40" s="202">
        <f>('Budget Filing Data'!AB34+'Budget Filing Data'!AC34+'Budget Filing Data'!AD34+'Budget Filing Data'!AR34)/'Budget Filing Data'!AA34</f>
        <v>0.36748046715399058</v>
      </c>
      <c r="Y40" s="202">
        <f>('Budget Filing Data'!AV34+'Budget Filing Data'!AW34)/('Budget Filing Data'!AX34+'Budget Filing Data'!AY34)</f>
        <v>0.32273593463210237</v>
      </c>
      <c r="Z40" s="201">
        <v>0.50553387554565998</v>
      </c>
      <c r="AA40" s="201">
        <v>0.50553387554565998</v>
      </c>
      <c r="AB40" s="202">
        <f>'Budget Filing Data'!P34</f>
        <v>8911.2708210000001</v>
      </c>
      <c r="AC40" s="202">
        <f>'Budget Filing Data'!Q34</f>
        <v>34.62033358</v>
      </c>
      <c r="AD40" s="202">
        <f>'Budget Filing Data'!R34</f>
        <v>9753.2179680000008</v>
      </c>
      <c r="AE40" s="202">
        <f>'Budget Filing Data'!AE34</f>
        <v>1.8323813467789642</v>
      </c>
      <c r="AF40" s="202">
        <f>'Budget Filing Data'!AF34</f>
        <v>51.789587410000003</v>
      </c>
      <c r="AG40" s="202">
        <f>'Budget Filing Data'!$S34</f>
        <v>-34057.664790000003</v>
      </c>
      <c r="AH40" s="202">
        <f>'Budget Filing Data'!$T34</f>
        <v>115781.7337</v>
      </c>
      <c r="AI40" s="202">
        <f>'Budget Filing Data'!$U34</f>
        <v>-8.0613444817072306</v>
      </c>
      <c r="AJ40" s="202">
        <f>'Budget Filing Data'!$V34</f>
        <v>614.80100600000003</v>
      </c>
      <c r="AK40" s="201">
        <v>0</v>
      </c>
      <c r="AL40" s="201">
        <v>0</v>
      </c>
      <c r="AN40" s="204" t="str">
        <f t="shared" si="1"/>
        <v>PA</v>
      </c>
      <c r="AO40" s="504"/>
      <c r="AP40" s="504"/>
      <c r="AQ40" s="504"/>
      <c r="AR40" s="504"/>
      <c r="AS40" s="504"/>
      <c r="AT40" s="504"/>
      <c r="AU40" s="504"/>
    </row>
    <row r="41" spans="3:47" ht="12.75" customHeight="1">
      <c r="C41" s="200" t="str">
        <f>'Budget Filing Data'!D35</f>
        <v>PCE-01-IDSM</v>
      </c>
      <c r="D41" s="200" t="str">
        <f>'Budget Filing Data'!E35</f>
        <v>IDSM Program</v>
      </c>
      <c r="E41" s="201" t="s">
        <v>49</v>
      </c>
      <c r="F41" s="201"/>
      <c r="G41" s="202" t="str">
        <f>'Budget Filing Data'!J35</f>
        <v>REN/CCA</v>
      </c>
      <c r="H41" s="202" t="str">
        <f>'Budget Filing Data'!H35</f>
        <v>No</v>
      </c>
      <c r="I41" s="201" t="s">
        <v>24</v>
      </c>
      <c r="J41" s="202" t="str">
        <f>'Budget Filing Data'!G35</f>
        <v>Cross-Cutting</v>
      </c>
      <c r="K41" s="202">
        <f>'Budget Filing Data'!I35</f>
        <v>0</v>
      </c>
      <c r="L41" s="202" t="str">
        <f>'Budget Filing Data'!K35</f>
        <v>resource_acquisition</v>
      </c>
      <c r="M41" s="202">
        <f>'Budget Filing Data'!B35</f>
        <v>2030</v>
      </c>
      <c r="N41" s="72">
        <f t="shared" si="0"/>
        <v>950000</v>
      </c>
      <c r="O41" s="202">
        <f>'Budget Filing Data'!AG35</f>
        <v>30000</v>
      </c>
      <c r="P41" s="202">
        <f>'Budget Filing Data'!AH35</f>
        <v>30000</v>
      </c>
      <c r="Q41" s="202">
        <f>'Budget Filing Data'!AI35</f>
        <v>140000</v>
      </c>
      <c r="R41" s="202">
        <f>'Budget Filing Data'!AJ35</f>
        <v>0</v>
      </c>
      <c r="S41" s="202">
        <f>'Budget Filing Data'!AK35</f>
        <v>0</v>
      </c>
      <c r="T41" s="202">
        <f>'Budget Filing Data'!AL35</f>
        <v>0</v>
      </c>
      <c r="U41" s="202">
        <f>'Budget Filing Data'!AM35</f>
        <v>750000</v>
      </c>
      <c r="V41" s="202">
        <f>'Budget Filing Data'!W35</f>
        <v>989258.4</v>
      </c>
      <c r="W41" s="202">
        <f>('Budget Filing Data'!AB35+'Budget Filing Data'!AC35+'Budget Filing Data'!AD35+'Budget Filing Data'!AR35)/'Budget Filing Data'!Z35</f>
        <v>1.0413246315789475</v>
      </c>
      <c r="X41" s="202">
        <f>('Budget Filing Data'!AB35+'Budget Filing Data'!AC35+'Budget Filing Data'!AD35+'Budget Filing Data'!AR35)/'Budget Filing Data'!AA35</f>
        <v>1.0413246315789475</v>
      </c>
      <c r="Y41" s="202">
        <f>('Budget Filing Data'!AV35+'Budget Filing Data'!AW35)/('Budget Filing Data'!AX35+'Budget Filing Data'!AY35)</f>
        <v>1.0413246315789475</v>
      </c>
      <c r="Z41" s="201">
        <v>1.0413246315789475</v>
      </c>
      <c r="AA41" s="201">
        <v>1.0413246315789475</v>
      </c>
      <c r="AB41" s="202">
        <f>'Budget Filing Data'!P35</f>
        <v>0</v>
      </c>
      <c r="AC41" s="202">
        <f>'Budget Filing Data'!Q35</f>
        <v>0</v>
      </c>
      <c r="AD41" s="202">
        <f>'Budget Filing Data'!R35</f>
        <v>0</v>
      </c>
      <c r="AE41" s="202">
        <f>'Budget Filing Data'!AE35</f>
        <v>0</v>
      </c>
      <c r="AF41" s="202">
        <f>'Budget Filing Data'!AF35</f>
        <v>0</v>
      </c>
      <c r="AG41" s="202">
        <f>'Budget Filing Data'!$S35</f>
        <v>0</v>
      </c>
      <c r="AH41" s="202">
        <f>'Budget Filing Data'!$T35</f>
        <v>0</v>
      </c>
      <c r="AI41" s="202">
        <f>'Budget Filing Data'!$U35</f>
        <v>0</v>
      </c>
      <c r="AJ41" s="202">
        <f>'Budget Filing Data'!$V35</f>
        <v>0</v>
      </c>
      <c r="AK41" s="201">
        <v>0</v>
      </c>
      <c r="AL41" s="201">
        <v>0</v>
      </c>
      <c r="AN41" s="204" t="str">
        <f t="shared" si="1"/>
        <v xml:space="preserve">PA &amp; Non-PA Target Exempt Programs </v>
      </c>
      <c r="AO41" s="504"/>
      <c r="AP41" s="504"/>
      <c r="AQ41" s="504"/>
      <c r="AR41" s="504"/>
      <c r="AS41" s="504"/>
      <c r="AT41" s="504"/>
      <c r="AU41" s="504"/>
    </row>
    <row r="42" spans="3:47" ht="12.75" customHeight="1">
      <c r="C42" s="200" t="str">
        <f>'Budget Filing Data'!D36</f>
        <v>PCE-02-COM-DI</v>
      </c>
      <c r="D42" s="200" t="str">
        <f>'Budget Filing Data'!E36</f>
        <v>Commercial Direct Install</v>
      </c>
      <c r="E42" s="201" t="s">
        <v>49</v>
      </c>
      <c r="F42" s="201"/>
      <c r="G42" s="202" t="str">
        <f>'Budget Filing Data'!J36</f>
        <v>REN/CCA</v>
      </c>
      <c r="H42" s="202" t="str">
        <f>'Budget Filing Data'!H36</f>
        <v>No</v>
      </c>
      <c r="I42" s="201" t="s">
        <v>24</v>
      </c>
      <c r="J42" s="202" t="str">
        <f>'Budget Filing Data'!G36</f>
        <v>Commercial</v>
      </c>
      <c r="K42" s="202">
        <f>'Budget Filing Data'!I36</f>
        <v>0</v>
      </c>
      <c r="L42" s="202" t="str">
        <f>'Budget Filing Data'!K36</f>
        <v>resource_acquisition</v>
      </c>
      <c r="M42" s="202">
        <f>'Budget Filing Data'!B36</f>
        <v>2030</v>
      </c>
      <c r="N42" s="72">
        <f t="shared" si="0"/>
        <v>923400.49</v>
      </c>
      <c r="O42" s="202">
        <f>'Budget Filing Data'!AG36</f>
        <v>48600</v>
      </c>
      <c r="P42" s="202">
        <f>'Budget Filing Data'!AH36</f>
        <v>29160</v>
      </c>
      <c r="Q42" s="202">
        <f>'Budget Filing Data'!AI36</f>
        <v>379080</v>
      </c>
      <c r="R42" s="202">
        <f>'Budget Filing Data'!AJ36</f>
        <v>0</v>
      </c>
      <c r="S42" s="202">
        <f>'Budget Filing Data'!AK36</f>
        <v>0</v>
      </c>
      <c r="T42" s="202">
        <f>'Budget Filing Data'!AL36</f>
        <v>0</v>
      </c>
      <c r="U42" s="202">
        <f>'Budget Filing Data'!AM36</f>
        <v>466560.49</v>
      </c>
      <c r="V42" s="202">
        <f>'Budget Filing Data'!W36</f>
        <v>1798071.1575782034</v>
      </c>
      <c r="W42" s="202">
        <f>('Budget Filing Data'!AB36+'Budget Filing Data'!AC36+'Budget Filing Data'!AD36+'Budget Filing Data'!AR36)/'Budget Filing Data'!Z36</f>
        <v>1.618460573559513</v>
      </c>
      <c r="X42" s="202">
        <f>('Budget Filing Data'!AB36+'Budget Filing Data'!AC36+'Budget Filing Data'!AD36+'Budget Filing Data'!AR36)/'Budget Filing Data'!AA36</f>
        <v>1.618460573559513</v>
      </c>
      <c r="Y42" s="202">
        <f>('Budget Filing Data'!AV36+'Budget Filing Data'!AW36)/('Budget Filing Data'!AX36+'Budget Filing Data'!AY36)</f>
        <v>0.94584742639264197</v>
      </c>
      <c r="Z42" s="201">
        <v>2.1674978696267009</v>
      </c>
      <c r="AA42" s="201">
        <v>2.1674978696267009</v>
      </c>
      <c r="AB42" s="202">
        <f>'Budget Filing Data'!P36</f>
        <v>-18101.23</v>
      </c>
      <c r="AC42" s="202">
        <f>'Budget Filing Data'!Q36</f>
        <v>75.179500000000004</v>
      </c>
      <c r="AD42" s="202">
        <f>'Budget Filing Data'!R36</f>
        <v>81187.137499999997</v>
      </c>
      <c r="AE42" s="202">
        <f>'Budget Filing Data'!AE36</f>
        <v>-13.535052872295001</v>
      </c>
      <c r="AF42" s="202">
        <f>'Budget Filing Data'!AF36</f>
        <v>431.10370010000003</v>
      </c>
      <c r="AG42" s="202">
        <f>'Budget Filing Data'!$S36</f>
        <v>63769.205000000002</v>
      </c>
      <c r="AH42" s="202">
        <f>'Budget Filing Data'!$T36</f>
        <v>918823.13280000002</v>
      </c>
      <c r="AI42" s="202">
        <f>'Budget Filing Data'!$U36</f>
        <v>-154.07154661022301</v>
      </c>
      <c r="AJ42" s="202">
        <f>'Budget Filing Data'!$V36</f>
        <v>4878.9508349999996</v>
      </c>
      <c r="AK42" s="201">
        <v>0</v>
      </c>
      <c r="AL42" s="201">
        <v>0</v>
      </c>
      <c r="AN42" s="204" t="str">
        <f t="shared" si="1"/>
        <v xml:space="preserve">PA &amp; Non-PA Target Exempt Programs </v>
      </c>
      <c r="AO42" s="504"/>
      <c r="AP42" s="504"/>
      <c r="AQ42" s="504"/>
      <c r="AR42" s="504"/>
      <c r="AS42" s="504"/>
      <c r="AT42" s="504"/>
      <c r="AU42" s="504"/>
    </row>
    <row r="43" spans="3:47" ht="12.75" customHeight="1">
      <c r="C43" s="200" t="str">
        <f>'Budget Filing Data'!D37</f>
        <v>PCE-01-EMV</v>
      </c>
      <c r="D43" s="200" t="str">
        <f>'Budget Filing Data'!E37</f>
        <v>WestLight EM&amp;V</v>
      </c>
      <c r="E43" s="201" t="s">
        <v>49</v>
      </c>
      <c r="F43" s="201"/>
      <c r="G43" s="202" t="str">
        <f>'Budget Filing Data'!J37</f>
        <v>Non-Program</v>
      </c>
      <c r="H43" s="202" t="str">
        <f>'Budget Filing Data'!H37</f>
        <v>No</v>
      </c>
      <c r="I43" s="201" t="s">
        <v>15</v>
      </c>
      <c r="J43" s="202" t="str">
        <f>'Budget Filing Data'!G37</f>
        <v>Cross-Cutting</v>
      </c>
      <c r="K43" s="202" t="str">
        <f>'Budget Filing Data'!I37</f>
        <v>Evaluation Measurement and Verification</v>
      </c>
      <c r="L43" s="202" t="str">
        <f>'Budget Filing Data'!K37</f>
        <v>evaluation_measurement_verification</v>
      </c>
      <c r="M43" s="202">
        <f>'Budget Filing Data'!B37</f>
        <v>2030</v>
      </c>
      <c r="N43" s="72">
        <f t="shared" si="0"/>
        <v>392696</v>
      </c>
      <c r="O43" s="202">
        <f>'Budget Filing Data'!AG37</f>
        <v>0</v>
      </c>
      <c r="P43" s="202">
        <f>'Budget Filing Data'!AH37</f>
        <v>0</v>
      </c>
      <c r="Q43" s="202">
        <f>'Budget Filing Data'!AI37</f>
        <v>0</v>
      </c>
      <c r="R43" s="202">
        <f>'Budget Filing Data'!AJ37</f>
        <v>392696</v>
      </c>
      <c r="S43" s="202">
        <f>'Budget Filing Data'!AK37</f>
        <v>0</v>
      </c>
      <c r="T43" s="202">
        <f>'Budget Filing Data'!AL37</f>
        <v>0</v>
      </c>
      <c r="U43" s="202">
        <f>'Budget Filing Data'!AM37</f>
        <v>0</v>
      </c>
      <c r="V43" s="202">
        <f>'Budget Filing Data'!W37</f>
        <v>0</v>
      </c>
      <c r="W43" s="202">
        <f>('Budget Filing Data'!AB37+'Budget Filing Data'!AC37+'Budget Filing Data'!AD37+'Budget Filing Data'!AR37)/'Budget Filing Data'!Z37</f>
        <v>0</v>
      </c>
      <c r="X43" s="202">
        <f>('Budget Filing Data'!AB37+'Budget Filing Data'!AC37+'Budget Filing Data'!AD37+'Budget Filing Data'!AR37)/'Budget Filing Data'!AA37</f>
        <v>0</v>
      </c>
      <c r="Y43" s="202">
        <f>('Budget Filing Data'!AV37+'Budget Filing Data'!AW37)/('Budget Filing Data'!AX37+'Budget Filing Data'!AY37)</f>
        <v>0</v>
      </c>
      <c r="Z43" s="201">
        <v>0</v>
      </c>
      <c r="AA43" s="201">
        <v>0</v>
      </c>
      <c r="AB43" s="202">
        <f>'Budget Filing Data'!P37</f>
        <v>0</v>
      </c>
      <c r="AC43" s="202">
        <f>'Budget Filing Data'!Q37</f>
        <v>0</v>
      </c>
      <c r="AD43" s="202">
        <f>'Budget Filing Data'!R37</f>
        <v>0</v>
      </c>
      <c r="AE43" s="202">
        <f>'Budget Filing Data'!AE37</f>
        <v>0</v>
      </c>
      <c r="AF43" s="202">
        <f>'Budget Filing Data'!AF37</f>
        <v>0</v>
      </c>
      <c r="AG43" s="202">
        <f>'Budget Filing Data'!$S37</f>
        <v>0</v>
      </c>
      <c r="AH43" s="202">
        <f>'Budget Filing Data'!$T37</f>
        <v>0</v>
      </c>
      <c r="AI43" s="202">
        <f>'Budget Filing Data'!$U37</f>
        <v>0</v>
      </c>
      <c r="AJ43" s="202">
        <f>'Budget Filing Data'!$V37</f>
        <v>0</v>
      </c>
      <c r="AK43" s="201">
        <v>0</v>
      </c>
      <c r="AL43" s="201">
        <v>0</v>
      </c>
      <c r="AN43" s="204" t="str">
        <f t="shared" si="1"/>
        <v>Non-PA Third Party &amp; Partnership</v>
      </c>
      <c r="AO43" s="504"/>
      <c r="AP43" s="504"/>
      <c r="AQ43" s="504"/>
      <c r="AR43" s="504"/>
      <c r="AS43" s="504"/>
      <c r="AT43" s="504"/>
      <c r="AU43" s="504"/>
    </row>
    <row r="44" spans="3:47" ht="12.75" customHeight="1">
      <c r="C44" s="200" t="str">
        <f>'Budget Filing Data'!D38</f>
        <v>PCE-01-COM-FM</v>
      </c>
      <c r="D44" s="200" t="str">
        <f>'Budget Filing Data'!E38</f>
        <v>FLEXMarket</v>
      </c>
      <c r="E44" s="201" t="s">
        <v>49</v>
      </c>
      <c r="F44" s="201"/>
      <c r="G44" s="202" t="str">
        <f>'Budget Filing Data'!J38</f>
        <v>REN/CCA</v>
      </c>
      <c r="H44" s="202" t="str">
        <f>'Budget Filing Data'!H38</f>
        <v>No</v>
      </c>
      <c r="I44" s="201" t="s">
        <v>24</v>
      </c>
      <c r="J44" s="202" t="str">
        <f>'Budget Filing Data'!G38</f>
        <v>Commercial</v>
      </c>
      <c r="K44" s="202">
        <f>'Budget Filing Data'!I38</f>
        <v>0</v>
      </c>
      <c r="L44" s="202" t="str">
        <f>'Budget Filing Data'!K38</f>
        <v>resource_acquisition</v>
      </c>
      <c r="M44" s="202">
        <f>'Budget Filing Data'!B38</f>
        <v>2030</v>
      </c>
      <c r="N44" s="72">
        <f t="shared" si="0"/>
        <v>1425000</v>
      </c>
      <c r="O44" s="202">
        <f>'Budget Filing Data'!AG38</f>
        <v>75000</v>
      </c>
      <c r="P44" s="202">
        <f>'Budget Filing Data'!AH38</f>
        <v>0</v>
      </c>
      <c r="Q44" s="202">
        <f>'Budget Filing Data'!AI38</f>
        <v>1350000</v>
      </c>
      <c r="R44" s="202">
        <f>'Budget Filing Data'!AJ38</f>
        <v>0</v>
      </c>
      <c r="S44" s="202">
        <f>'Budget Filing Data'!AK38</f>
        <v>0</v>
      </c>
      <c r="T44" s="202">
        <f>'Budget Filing Data'!AL38</f>
        <v>0</v>
      </c>
      <c r="U44" s="202">
        <f>'Budget Filing Data'!AM38</f>
        <v>0</v>
      </c>
      <c r="V44" s="202">
        <f>'Budget Filing Data'!W38</f>
        <v>3537098.4414578988</v>
      </c>
      <c r="W44" s="202">
        <f>('Budget Filing Data'!AB38+'Budget Filing Data'!AC38+'Budget Filing Data'!AD38+'Budget Filing Data'!AR38)/'Budget Filing Data'!Z38</f>
        <v>1.0406400491350964</v>
      </c>
      <c r="X44" s="202">
        <f>('Budget Filing Data'!AB38+'Budget Filing Data'!AC38+'Budget Filing Data'!AD38+'Budget Filing Data'!AR38)/'Budget Filing Data'!AA38</f>
        <v>2.4665457142310108</v>
      </c>
      <c r="Y44" s="202">
        <f>('Budget Filing Data'!AV38+'Budget Filing Data'!AW38)/('Budget Filing Data'!AX38+'Budget Filing Data'!AY38)</f>
        <v>0.3035499099403301</v>
      </c>
      <c r="Z44" s="201">
        <v>1.3398055388545482</v>
      </c>
      <c r="AA44" s="201">
        <v>1.3398055388545482</v>
      </c>
      <c r="AB44" s="202">
        <f>'Budget Filing Data'!P38</f>
        <v>1938719.645</v>
      </c>
      <c r="AC44" s="202">
        <f>'Budget Filing Data'!Q38</f>
        <v>258.22919250000001</v>
      </c>
      <c r="AD44" s="202">
        <f>'Budget Filing Data'!R38</f>
        <v>71760.232130000004</v>
      </c>
      <c r="AE44" s="202">
        <f>'Budget Filing Data'!AE38</f>
        <v>320.34688981786127</v>
      </c>
      <c r="AF44" s="202">
        <f>'Budget Filing Data'!AF38</f>
        <v>381.04683260000002</v>
      </c>
      <c r="AG44" s="202">
        <f>'Budget Filing Data'!$S38</f>
        <v>22860504.379999999</v>
      </c>
      <c r="AH44" s="202">
        <f>'Budget Filing Data'!$T38</f>
        <v>800386.3946</v>
      </c>
      <c r="AI44" s="202">
        <f>'Budget Filing Data'!$U38</f>
        <v>3989.0943646555552</v>
      </c>
      <c r="AJ44" s="202">
        <f>'Budget Filing Data'!$V38</f>
        <v>4250.0517550000004</v>
      </c>
      <c r="AK44" s="201">
        <v>0</v>
      </c>
      <c r="AL44" s="201">
        <v>0</v>
      </c>
      <c r="AN44" s="204" t="str">
        <f t="shared" si="1"/>
        <v xml:space="preserve">PA &amp; Non-PA Target Exempt Programs </v>
      </c>
      <c r="AO44" s="504"/>
      <c r="AP44" s="504"/>
      <c r="AQ44" s="504"/>
      <c r="AR44" s="504"/>
      <c r="AS44" s="504"/>
      <c r="AT44" s="504"/>
      <c r="AU44" s="504"/>
    </row>
    <row r="45" spans="3:47" ht="12.75" customHeight="1">
      <c r="C45" s="200" t="str">
        <f>'Budget Filing Data'!D39</f>
        <v>PCE-03-COM-SEM</v>
      </c>
      <c r="D45" s="200" t="str">
        <f>'Budget Filing Data'!E39</f>
        <v>Non Residential Strategic Energy Management</v>
      </c>
      <c r="E45" s="201" t="s">
        <v>49</v>
      </c>
      <c r="F45" s="201"/>
      <c r="G45" s="202" t="str">
        <f>'Budget Filing Data'!J39</f>
        <v>REN/CCA</v>
      </c>
      <c r="H45" s="202" t="str">
        <f>'Budget Filing Data'!H39</f>
        <v>No</v>
      </c>
      <c r="I45" s="201" t="s">
        <v>24</v>
      </c>
      <c r="J45" s="202" t="str">
        <f>'Budget Filing Data'!G39</f>
        <v>Commercial</v>
      </c>
      <c r="K45" s="202">
        <f>'Budget Filing Data'!I39</f>
        <v>0</v>
      </c>
      <c r="L45" s="202" t="str">
        <f>'Budget Filing Data'!K39</f>
        <v>resource_acquisition</v>
      </c>
      <c r="M45" s="202">
        <f>'Budget Filing Data'!B39</f>
        <v>2030</v>
      </c>
      <c r="N45" s="72">
        <f t="shared" si="0"/>
        <v>2204000.4176000003</v>
      </c>
      <c r="O45" s="202">
        <f>'Budget Filing Data'!AG39</f>
        <v>116000</v>
      </c>
      <c r="P45" s="202">
        <f>'Budget Filing Data'!AH39</f>
        <v>69600</v>
      </c>
      <c r="Q45" s="202">
        <f>'Budget Filing Data'!AI39</f>
        <v>1322400</v>
      </c>
      <c r="R45" s="202">
        <f>'Budget Filing Data'!AJ39</f>
        <v>0</v>
      </c>
      <c r="S45" s="202">
        <f>'Budget Filing Data'!AK39</f>
        <v>0</v>
      </c>
      <c r="T45" s="202">
        <f>'Budget Filing Data'!AL39</f>
        <v>0</v>
      </c>
      <c r="U45" s="202">
        <f>'Budget Filing Data'!AM39</f>
        <v>696000.41760000004</v>
      </c>
      <c r="V45" s="202">
        <f>'Budget Filing Data'!W39</f>
        <v>3430453.7883594302</v>
      </c>
      <c r="W45" s="202">
        <f>('Budget Filing Data'!AB39+'Budget Filing Data'!AC39+'Budget Filing Data'!AD39+'Budget Filing Data'!AR39)/'Budget Filing Data'!Z39</f>
        <v>1.5564669411882193</v>
      </c>
      <c r="X45" s="202">
        <f>('Budget Filing Data'!AB39+'Budget Filing Data'!AC39+'Budget Filing Data'!AD39+'Budget Filing Data'!AR39)/'Budget Filing Data'!AA39</f>
        <v>1.5564669411882193</v>
      </c>
      <c r="Y45" s="202">
        <f>('Budget Filing Data'!AV39+'Budget Filing Data'!AW39)/('Budget Filing Data'!AX39+'Budget Filing Data'!AY39)</f>
        <v>0.32354268829675487</v>
      </c>
      <c r="Z45" s="201">
        <v>1.9368625468416245</v>
      </c>
      <c r="AA45" s="201">
        <v>1.919965880252726</v>
      </c>
      <c r="AB45" s="202">
        <f>'Budget Filing Data'!P39</f>
        <v>6525812.9539999999</v>
      </c>
      <c r="AC45" s="202">
        <f>'Budget Filing Data'!Q39</f>
        <v>748.61593200000004</v>
      </c>
      <c r="AD45" s="202">
        <f>'Budget Filing Data'!R39</f>
        <v>0</v>
      </c>
      <c r="AE45" s="202">
        <f>'Budget Filing Data'!AE39</f>
        <v>1416.352002165617</v>
      </c>
      <c r="AF45" s="202">
        <f>'Budget Filing Data'!AF39</f>
        <v>0</v>
      </c>
      <c r="AG45" s="202">
        <f>'Budget Filing Data'!$S39</f>
        <v>32629064.77</v>
      </c>
      <c r="AH45" s="202">
        <f>'Budget Filing Data'!$T39</f>
        <v>0</v>
      </c>
      <c r="AI45" s="202">
        <f>'Budget Filing Data'!$U39</f>
        <v>22226.734239721809</v>
      </c>
      <c r="AJ45" s="202">
        <f>'Budget Filing Data'!$V39</f>
        <v>0</v>
      </c>
      <c r="AK45" s="201">
        <v>0</v>
      </c>
      <c r="AL45" s="201">
        <v>0</v>
      </c>
      <c r="AN45" s="204" t="str">
        <f t="shared" si="1"/>
        <v xml:space="preserve">PA &amp; Non-PA Target Exempt Programs </v>
      </c>
      <c r="AO45" s="504"/>
      <c r="AP45" s="504"/>
      <c r="AQ45" s="504"/>
      <c r="AR45" s="504"/>
      <c r="AS45" s="504"/>
      <c r="AT45" s="504"/>
      <c r="AU45" s="504"/>
    </row>
    <row r="46" spans="3:47" ht="12.75" customHeight="1">
      <c r="C46" s="200" t="str">
        <f>'Budget Filing Data'!D40</f>
        <v>PCE-01-RES-MFSEM</v>
      </c>
      <c r="D46" s="200" t="str">
        <f>'Budget Filing Data'!E40</f>
        <v>Multifamily Strategic Energy Management</v>
      </c>
      <c r="E46" s="201" t="s">
        <v>49</v>
      </c>
      <c r="F46" s="201"/>
      <c r="G46" s="202" t="str">
        <f>'Budget Filing Data'!J40</f>
        <v>REN/CCA</v>
      </c>
      <c r="H46" s="202" t="str">
        <f>'Budget Filing Data'!H40</f>
        <v>No</v>
      </c>
      <c r="I46" s="201" t="s">
        <v>24</v>
      </c>
      <c r="J46" s="202" t="str">
        <f>'Budget Filing Data'!G40</f>
        <v>Residential</v>
      </c>
      <c r="K46" s="202">
        <f>'Budget Filing Data'!I40</f>
        <v>0</v>
      </c>
      <c r="L46" s="202" t="str">
        <f>'Budget Filing Data'!K40</f>
        <v>resource_acquisition</v>
      </c>
      <c r="M46" s="202">
        <f>'Budget Filing Data'!B40</f>
        <v>2030</v>
      </c>
      <c r="N46" s="72">
        <f t="shared" si="0"/>
        <v>771400.4</v>
      </c>
      <c r="O46" s="202">
        <f>'Budget Filing Data'!AG40</f>
        <v>40600</v>
      </c>
      <c r="P46" s="202">
        <f>'Budget Filing Data'!AH40</f>
        <v>24360</v>
      </c>
      <c r="Q46" s="202">
        <f>'Budget Filing Data'!AI40</f>
        <v>495320</v>
      </c>
      <c r="R46" s="202">
        <f>'Budget Filing Data'!AJ40</f>
        <v>0</v>
      </c>
      <c r="S46" s="202">
        <f>'Budget Filing Data'!AK40</f>
        <v>0</v>
      </c>
      <c r="T46" s="202">
        <f>'Budget Filing Data'!AL40</f>
        <v>0</v>
      </c>
      <c r="U46" s="202">
        <f>'Budget Filing Data'!AM40</f>
        <v>211120.4</v>
      </c>
      <c r="V46" s="202">
        <f>'Budget Filing Data'!W40</f>
        <v>1725280.9978161503</v>
      </c>
      <c r="W46" s="202">
        <f>('Budget Filing Data'!AB40+'Budget Filing Data'!AC40+'Budget Filing Data'!AD40+'Budget Filing Data'!AR40)/'Budget Filing Data'!Z40</f>
        <v>1.0565230849138123</v>
      </c>
      <c r="X46" s="202">
        <f>('Budget Filing Data'!AB40+'Budget Filing Data'!AC40+'Budget Filing Data'!AD40+'Budget Filing Data'!AR40)/'Budget Filing Data'!AA40</f>
        <v>2.2148013491224186</v>
      </c>
      <c r="Y46" s="202">
        <f>('Budget Filing Data'!AV40+'Budget Filing Data'!AW40)/('Budget Filing Data'!AX40+'Budget Filing Data'!AY40)</f>
        <v>0.57900772062352956</v>
      </c>
      <c r="Z46" s="201">
        <v>1.5123402190659769</v>
      </c>
      <c r="AA46" s="201">
        <v>1.5093789030918294</v>
      </c>
      <c r="AB46" s="202">
        <f>'Budget Filing Data'!P40</f>
        <v>518868.7095</v>
      </c>
      <c r="AC46" s="202">
        <f>'Budget Filing Data'!Q40</f>
        <v>58.38931195</v>
      </c>
      <c r="AD46" s="202">
        <f>'Budget Filing Data'!R40</f>
        <v>89629.8897</v>
      </c>
      <c r="AE46" s="202">
        <f>'Budget Filing Data'!AE40</f>
        <v>130.30660808330387</v>
      </c>
      <c r="AF46" s="202">
        <f>'Budget Filing Data'!AF40</f>
        <v>475.9347143</v>
      </c>
      <c r="AG46" s="202">
        <f>'Budget Filing Data'!$S40</f>
        <v>599885.54200000002</v>
      </c>
      <c r="AH46" s="202">
        <f>'Budget Filing Data'!$T40</f>
        <v>779361.48479999998</v>
      </c>
      <c r="AI46" s="202">
        <f>'Budget Filing Data'!$U40</f>
        <v>2120.2970078490589</v>
      </c>
      <c r="AJ46" s="202">
        <f>'Budget Filing Data'!$V40</f>
        <v>4138.4094850000001</v>
      </c>
      <c r="AK46" s="201">
        <v>0</v>
      </c>
      <c r="AL46" s="201">
        <v>0</v>
      </c>
      <c r="AN46" s="204" t="str">
        <f t="shared" si="1"/>
        <v xml:space="preserve">PA &amp; Non-PA Target Exempt Programs </v>
      </c>
      <c r="AO46" s="504"/>
      <c r="AP46" s="504"/>
      <c r="AQ46" s="504"/>
      <c r="AR46" s="504"/>
      <c r="AS46" s="504"/>
      <c r="AT46" s="504"/>
      <c r="AU46" s="504"/>
    </row>
    <row r="47" spans="3:47" ht="12.75" customHeight="1">
      <c r="C47" s="200" t="str">
        <f>'Budget Filing Data'!D41</f>
        <v>PCE-02-RES-MP</v>
      </c>
      <c r="D47" s="200" t="str">
        <f>'Budget Filing Data'!E41</f>
        <v>Renters Marketplace</v>
      </c>
      <c r="E47" s="201" t="s">
        <v>49</v>
      </c>
      <c r="F47" s="201"/>
      <c r="G47" s="202" t="str">
        <f>'Budget Filing Data'!J41</f>
        <v>REN/CCA</v>
      </c>
      <c r="H47" s="202" t="str">
        <f>'Budget Filing Data'!H41</f>
        <v>No</v>
      </c>
      <c r="I47" s="201" t="s">
        <v>15</v>
      </c>
      <c r="J47" s="202" t="str">
        <f>'Budget Filing Data'!G41</f>
        <v>Residential</v>
      </c>
      <c r="K47" s="202">
        <f>'Budget Filing Data'!I41</f>
        <v>0</v>
      </c>
      <c r="L47" s="202" t="str">
        <f>'Budget Filing Data'!K41</f>
        <v>equity</v>
      </c>
      <c r="M47" s="202">
        <f>'Budget Filing Data'!B41</f>
        <v>2030</v>
      </c>
      <c r="N47" s="72">
        <f t="shared" si="0"/>
        <v>1333800</v>
      </c>
      <c r="O47" s="202">
        <f>'Budget Filing Data'!AG41</f>
        <v>70200</v>
      </c>
      <c r="P47" s="202">
        <f>'Budget Filing Data'!AH41</f>
        <v>84240</v>
      </c>
      <c r="Q47" s="202">
        <f>'Budget Filing Data'!AI41</f>
        <v>982800</v>
      </c>
      <c r="R47" s="202">
        <f>'Budget Filing Data'!AJ41</f>
        <v>0</v>
      </c>
      <c r="S47" s="202">
        <f>'Budget Filing Data'!AK41</f>
        <v>0</v>
      </c>
      <c r="T47" s="202">
        <f>'Budget Filing Data'!AL41</f>
        <v>0</v>
      </c>
      <c r="U47" s="202">
        <f>'Budget Filing Data'!AM41</f>
        <v>196560</v>
      </c>
      <c r="V47" s="202">
        <f>'Budget Filing Data'!W41</f>
        <v>1294832.9744479668</v>
      </c>
      <c r="W47" s="202">
        <f>('Budget Filing Data'!AB41+'Budget Filing Data'!AC41+'Budget Filing Data'!AD41+'Budget Filing Data'!AR41)/'Budget Filing Data'!Z41</f>
        <v>0.5994035487860162</v>
      </c>
      <c r="X47" s="202">
        <f>('Budget Filing Data'!AB41+'Budget Filing Data'!AC41+'Budget Filing Data'!AD41+'Budget Filing Data'!AR41)/'Budget Filing Data'!AA41</f>
        <v>0.97145431571384588</v>
      </c>
      <c r="Y47" s="202">
        <f>('Budget Filing Data'!AV41+'Budget Filing Data'!AW41)/('Budget Filing Data'!AX41+'Budget Filing Data'!AY41)</f>
        <v>0.31886172505758092</v>
      </c>
      <c r="Z47" s="201">
        <v>0.76681363315590723</v>
      </c>
      <c r="AA47" s="201">
        <v>0.76681363315590723</v>
      </c>
      <c r="AB47" s="202">
        <f>'Budget Filing Data'!P41</f>
        <v>791568.2</v>
      </c>
      <c r="AC47" s="202">
        <f>'Budget Filing Data'!Q41</f>
        <v>100.44936300000001</v>
      </c>
      <c r="AD47" s="202">
        <f>'Budget Filing Data'!R41</f>
        <v>20645.763340000001</v>
      </c>
      <c r="AE47" s="202">
        <f>'Budget Filing Data'!AE41</f>
        <v>201.15995079634001</v>
      </c>
      <c r="AF47" s="202">
        <f>'Budget Filing Data'!AF41</f>
        <v>109.62900329999999</v>
      </c>
      <c r="AG47" s="202">
        <f>'Budget Filing Data'!$S41</f>
        <v>6296498.7609999999</v>
      </c>
      <c r="AH47" s="202">
        <f>'Budget Filing Data'!$T41</f>
        <v>269905.3015</v>
      </c>
      <c r="AI47" s="202">
        <f>'Budget Filing Data'!$U41</f>
        <v>1704.9020325718463</v>
      </c>
      <c r="AJ47" s="202">
        <f>'Budget Filing Data'!$V41</f>
        <v>1433.1971510000001</v>
      </c>
      <c r="AK47" s="201">
        <v>0</v>
      </c>
      <c r="AL47" s="201">
        <v>0</v>
      </c>
      <c r="AN47" s="204" t="str">
        <f t="shared" si="1"/>
        <v>PA</v>
      </c>
      <c r="AO47" s="504"/>
      <c r="AP47" s="504"/>
      <c r="AQ47" s="504"/>
      <c r="AR47" s="504"/>
      <c r="AS47" s="504"/>
      <c r="AT47" s="504"/>
      <c r="AU47" s="504"/>
    </row>
    <row r="48" spans="3:47" ht="12.75" customHeight="1">
      <c r="C48" s="200" t="str">
        <f>'Budget Filing Data'!D42</f>
        <v>PCE_Equity_PortfolioSupport</v>
      </c>
      <c r="D48" s="200" t="str">
        <f>'Budget Filing Data'!E42</f>
        <v>Equity Portfolio Support</v>
      </c>
      <c r="E48" s="201" t="s">
        <v>49</v>
      </c>
      <c r="F48" s="201"/>
      <c r="G48" s="202" t="str">
        <f>'Budget Filing Data'!J42</f>
        <v>REN/CCA</v>
      </c>
      <c r="H48" s="202" t="str">
        <f>'Budget Filing Data'!H42</f>
        <v>No</v>
      </c>
      <c r="I48" s="201" t="s">
        <v>15</v>
      </c>
      <c r="J48" s="202" t="str">
        <f>'Budget Filing Data'!G42</f>
        <v>Portfolio Support</v>
      </c>
      <c r="K48" s="202">
        <f>'Budget Filing Data'!I42</f>
        <v>0</v>
      </c>
      <c r="L48" s="202" t="str">
        <f>'Budget Filing Data'!K42</f>
        <v>equity</v>
      </c>
      <c r="M48" s="202">
        <f>'Budget Filing Data'!B42</f>
        <v>2030</v>
      </c>
      <c r="N48" s="72">
        <f t="shared" si="0"/>
        <v>110700</v>
      </c>
      <c r="O48" s="202">
        <f>'Budget Filing Data'!AG42</f>
        <v>110700</v>
      </c>
      <c r="P48" s="202">
        <f>'Budget Filing Data'!AH42</f>
        <v>0</v>
      </c>
      <c r="Q48" s="202">
        <f>'Budget Filing Data'!AI42</f>
        <v>0</v>
      </c>
      <c r="R48" s="202">
        <f>'Budget Filing Data'!AJ42</f>
        <v>0</v>
      </c>
      <c r="S48" s="202">
        <f>'Budget Filing Data'!AK42</f>
        <v>0</v>
      </c>
      <c r="T48" s="202">
        <f>'Budget Filing Data'!AL42</f>
        <v>0</v>
      </c>
      <c r="U48" s="202">
        <f>'Budget Filing Data'!AM42</f>
        <v>0</v>
      </c>
      <c r="V48" s="202">
        <f>'Budget Filing Data'!W42</f>
        <v>0</v>
      </c>
      <c r="W48" s="202">
        <f>('Budget Filing Data'!AB42+'Budget Filing Data'!AC42+'Budget Filing Data'!AD42+'Budget Filing Data'!AR42)/'Budget Filing Data'!Z42</f>
        <v>0</v>
      </c>
      <c r="X48" s="202">
        <f>('Budget Filing Data'!AB42+'Budget Filing Data'!AC42+'Budget Filing Data'!AD42+'Budget Filing Data'!AR42)/'Budget Filing Data'!AA42</f>
        <v>0</v>
      </c>
      <c r="Y48" s="202">
        <f>('Budget Filing Data'!AV42+'Budget Filing Data'!AW42)/('Budget Filing Data'!AX42+'Budget Filing Data'!AY42)</f>
        <v>0</v>
      </c>
      <c r="Z48" s="201">
        <v>0</v>
      </c>
      <c r="AA48" s="201">
        <v>0</v>
      </c>
      <c r="AB48" s="202">
        <f>'Budget Filing Data'!P42</f>
        <v>0</v>
      </c>
      <c r="AC48" s="202">
        <f>'Budget Filing Data'!Q42</f>
        <v>0</v>
      </c>
      <c r="AD48" s="202">
        <f>'Budget Filing Data'!R42</f>
        <v>0</v>
      </c>
      <c r="AE48" s="202">
        <f>'Budget Filing Data'!AE42</f>
        <v>0</v>
      </c>
      <c r="AF48" s="202">
        <f>'Budget Filing Data'!AF42</f>
        <v>0</v>
      </c>
      <c r="AG48" s="202">
        <f>'Budget Filing Data'!$S42</f>
        <v>0</v>
      </c>
      <c r="AH48" s="202">
        <f>'Budget Filing Data'!$T42</f>
        <v>0</v>
      </c>
      <c r="AI48" s="202">
        <f>'Budget Filing Data'!$U42</f>
        <v>0</v>
      </c>
      <c r="AJ48" s="202">
        <f>'Budget Filing Data'!$V42</f>
        <v>0</v>
      </c>
      <c r="AK48" s="201">
        <v>0</v>
      </c>
      <c r="AL48" s="201">
        <v>0</v>
      </c>
      <c r="AN48" s="204" t="str">
        <f t="shared" si="1"/>
        <v>PA</v>
      </c>
      <c r="AO48" s="504"/>
      <c r="AP48" s="504"/>
      <c r="AQ48" s="504"/>
      <c r="AR48" s="504"/>
      <c r="AS48" s="504"/>
      <c r="AT48" s="504"/>
      <c r="AU48" s="504"/>
    </row>
    <row r="49" spans="3:47" ht="12.75" customHeight="1">
      <c r="C49" s="200" t="str">
        <f>'Budget Filing Data'!D43</f>
        <v>PCE_MS_Portfolio_Support</v>
      </c>
      <c r="D49" s="200" t="str">
        <f>'Budget Filing Data'!E43</f>
        <v>Market Support Portfolio Support</v>
      </c>
      <c r="E49" s="201" t="s">
        <v>49</v>
      </c>
      <c r="F49" s="201"/>
      <c r="G49" s="202" t="str">
        <f>'Budget Filing Data'!J43</f>
        <v>REN/CCA</v>
      </c>
      <c r="H49" s="202" t="str">
        <f>'Budget Filing Data'!H43</f>
        <v>No</v>
      </c>
      <c r="I49" s="201" t="s">
        <v>15</v>
      </c>
      <c r="J49" s="202" t="str">
        <f>'Budget Filing Data'!G43</f>
        <v>Portfolio Support</v>
      </c>
      <c r="K49" s="202">
        <f>'Budget Filing Data'!I43</f>
        <v>0</v>
      </c>
      <c r="L49" s="202" t="str">
        <f>'Budget Filing Data'!K43</f>
        <v>market_support</v>
      </c>
      <c r="M49" s="202">
        <f>'Budget Filing Data'!B43</f>
        <v>2030</v>
      </c>
      <c r="N49" s="72">
        <f t="shared" si="0"/>
        <v>27000</v>
      </c>
      <c r="O49" s="202">
        <f>'Budget Filing Data'!AG43</f>
        <v>27000</v>
      </c>
      <c r="P49" s="202">
        <f>'Budget Filing Data'!AH43</f>
        <v>0</v>
      </c>
      <c r="Q49" s="202">
        <f>'Budget Filing Data'!AI43</f>
        <v>0</v>
      </c>
      <c r="R49" s="202">
        <f>'Budget Filing Data'!AJ43</f>
        <v>0</v>
      </c>
      <c r="S49" s="202">
        <f>'Budget Filing Data'!AK43</f>
        <v>0</v>
      </c>
      <c r="T49" s="202">
        <f>'Budget Filing Data'!AL43</f>
        <v>0</v>
      </c>
      <c r="U49" s="202">
        <f>'Budget Filing Data'!AM43</f>
        <v>0</v>
      </c>
      <c r="V49" s="202">
        <f>'Budget Filing Data'!W43</f>
        <v>0</v>
      </c>
      <c r="W49" s="202">
        <f>('Budget Filing Data'!AB43+'Budget Filing Data'!AC43+'Budget Filing Data'!AD43+'Budget Filing Data'!AR43)/'Budget Filing Data'!Z43</f>
        <v>0</v>
      </c>
      <c r="X49" s="202">
        <f>('Budget Filing Data'!AB43+'Budget Filing Data'!AC43+'Budget Filing Data'!AD43+'Budget Filing Data'!AR43)/'Budget Filing Data'!AA43</f>
        <v>0</v>
      </c>
      <c r="Y49" s="202">
        <f>('Budget Filing Data'!AV43+'Budget Filing Data'!AW43)/('Budget Filing Data'!AX43+'Budget Filing Data'!AY43)</f>
        <v>0</v>
      </c>
      <c r="Z49" s="201">
        <v>0</v>
      </c>
      <c r="AA49" s="201">
        <v>0</v>
      </c>
      <c r="AB49" s="202">
        <f>'Budget Filing Data'!P43</f>
        <v>0</v>
      </c>
      <c r="AC49" s="202">
        <f>'Budget Filing Data'!Q43</f>
        <v>0</v>
      </c>
      <c r="AD49" s="202">
        <f>'Budget Filing Data'!R43</f>
        <v>0</v>
      </c>
      <c r="AE49" s="202">
        <f>'Budget Filing Data'!AE43</f>
        <v>0</v>
      </c>
      <c r="AF49" s="202">
        <f>'Budget Filing Data'!AF43</f>
        <v>0</v>
      </c>
      <c r="AG49" s="202">
        <f>'Budget Filing Data'!$S43</f>
        <v>0</v>
      </c>
      <c r="AH49" s="202">
        <f>'Budget Filing Data'!$T43</f>
        <v>0</v>
      </c>
      <c r="AI49" s="202">
        <f>'Budget Filing Data'!$U43</f>
        <v>0</v>
      </c>
      <c r="AJ49" s="202">
        <f>'Budget Filing Data'!$V43</f>
        <v>0</v>
      </c>
      <c r="AK49" s="201">
        <v>0</v>
      </c>
      <c r="AL49" s="201">
        <v>0</v>
      </c>
      <c r="AN49" s="204" t="str">
        <f t="shared" si="1"/>
        <v>PA</v>
      </c>
      <c r="AO49" s="504"/>
      <c r="AP49" s="504"/>
      <c r="AQ49" s="504"/>
      <c r="AR49" s="504"/>
      <c r="AS49" s="504"/>
      <c r="AT49" s="504"/>
      <c r="AU49" s="504"/>
    </row>
    <row r="50" spans="3:47" ht="12.75" customHeight="1">
      <c r="C50" s="200" t="str">
        <f>'Budget Filing Data'!D44</f>
        <v>PCE_RA_Portfolio_Support</v>
      </c>
      <c r="D50" s="200" t="str">
        <f>'Budget Filing Data'!E44</f>
        <v>Resource Acquisition Portfolio Support</v>
      </c>
      <c r="E50" s="201" t="s">
        <v>49</v>
      </c>
      <c r="F50" s="201"/>
      <c r="G50" s="202" t="str">
        <f>'Budget Filing Data'!J44</f>
        <v>REN/CCA</v>
      </c>
      <c r="H50" s="202" t="str">
        <f>'Budget Filing Data'!H44</f>
        <v>No</v>
      </c>
      <c r="I50" s="201" t="s">
        <v>15</v>
      </c>
      <c r="J50" s="202" t="str">
        <f>'Budget Filing Data'!G44</f>
        <v>Portfolio Support</v>
      </c>
      <c r="K50" s="202">
        <f>'Budget Filing Data'!I44</f>
        <v>0</v>
      </c>
      <c r="L50" s="202" t="str">
        <f>'Budget Filing Data'!K44</f>
        <v>resource_acquisition</v>
      </c>
      <c r="M50" s="202">
        <f>'Budget Filing Data'!B44</f>
        <v>2030</v>
      </c>
      <c r="N50" s="72">
        <f t="shared" si="0"/>
        <v>329400</v>
      </c>
      <c r="O50" s="202">
        <f>'Budget Filing Data'!AG44</f>
        <v>329400</v>
      </c>
      <c r="P50" s="202">
        <f>'Budget Filing Data'!AH44</f>
        <v>0</v>
      </c>
      <c r="Q50" s="202">
        <f>'Budget Filing Data'!AI44</f>
        <v>0</v>
      </c>
      <c r="R50" s="202">
        <f>'Budget Filing Data'!AJ44</f>
        <v>0</v>
      </c>
      <c r="S50" s="202">
        <f>'Budget Filing Data'!AK44</f>
        <v>0</v>
      </c>
      <c r="T50" s="202">
        <f>'Budget Filing Data'!AL44</f>
        <v>0</v>
      </c>
      <c r="U50" s="202">
        <f>'Budget Filing Data'!AM44</f>
        <v>0</v>
      </c>
      <c r="V50" s="202">
        <f>'Budget Filing Data'!W44</f>
        <v>0</v>
      </c>
      <c r="W50" s="202">
        <f>('Budget Filing Data'!AB44+'Budget Filing Data'!AC44+'Budget Filing Data'!AD44+'Budget Filing Data'!AR44)/'Budget Filing Data'!Z44</f>
        <v>0</v>
      </c>
      <c r="X50" s="202">
        <f>('Budget Filing Data'!AB44+'Budget Filing Data'!AC44+'Budget Filing Data'!AD44+'Budget Filing Data'!AR44)/'Budget Filing Data'!AA44</f>
        <v>0</v>
      </c>
      <c r="Y50" s="202">
        <f>('Budget Filing Data'!AV44+'Budget Filing Data'!AW44)/('Budget Filing Data'!AX44+'Budget Filing Data'!AY44)</f>
        <v>0</v>
      </c>
      <c r="Z50" s="201">
        <v>0</v>
      </c>
      <c r="AA50" s="201">
        <v>0</v>
      </c>
      <c r="AB50" s="202">
        <f>'Budget Filing Data'!P44</f>
        <v>0</v>
      </c>
      <c r="AC50" s="202">
        <f>'Budget Filing Data'!Q44</f>
        <v>0</v>
      </c>
      <c r="AD50" s="202">
        <f>'Budget Filing Data'!R44</f>
        <v>0</v>
      </c>
      <c r="AE50" s="202">
        <f>'Budget Filing Data'!AE44</f>
        <v>0</v>
      </c>
      <c r="AF50" s="202">
        <f>'Budget Filing Data'!AF44</f>
        <v>0</v>
      </c>
      <c r="AG50" s="202">
        <f>'Budget Filing Data'!$S44</f>
        <v>0</v>
      </c>
      <c r="AH50" s="202">
        <f>'Budget Filing Data'!$T44</f>
        <v>0</v>
      </c>
      <c r="AI50" s="202">
        <f>'Budget Filing Data'!$U44</f>
        <v>0</v>
      </c>
      <c r="AJ50" s="202">
        <f>'Budget Filing Data'!$V44</f>
        <v>0</v>
      </c>
      <c r="AK50" s="201">
        <v>0</v>
      </c>
      <c r="AL50" s="201">
        <v>0</v>
      </c>
      <c r="AN50" s="204" t="str">
        <f t="shared" si="1"/>
        <v>PA</v>
      </c>
      <c r="AO50" s="504"/>
      <c r="AP50" s="504"/>
      <c r="AQ50" s="504"/>
      <c r="AR50" s="504"/>
      <c r="AS50" s="504"/>
      <c r="AT50" s="504"/>
      <c r="AU50" s="504"/>
    </row>
    <row r="51" spans="3:47" ht="12.75" customHeight="1">
      <c r="C51" s="200" t="str">
        <f>'Budget Filing Data'!D45</f>
        <v>PCE-01-WET-REF</v>
      </c>
      <c r="D51" s="200" t="str">
        <f>'Budget Filing Data'!E45</f>
        <v>Refrigerant Workforce Education and Training (WET)</v>
      </c>
      <c r="E51" s="201" t="s">
        <v>49</v>
      </c>
      <c r="F51" s="201"/>
      <c r="G51" s="202" t="str">
        <f>'Budget Filing Data'!J45</f>
        <v>REN/CCA</v>
      </c>
      <c r="H51" s="202" t="str">
        <f>'Budget Filing Data'!H45</f>
        <v>No</v>
      </c>
      <c r="I51" s="201" t="s">
        <v>15</v>
      </c>
      <c r="J51" s="202" t="str">
        <f>'Budget Filing Data'!G45</f>
        <v>Cross-Cutting</v>
      </c>
      <c r="K51" s="202" t="str">
        <f>'Budget Filing Data'!I45</f>
        <v>Workforce Education and Training</v>
      </c>
      <c r="L51" s="202" t="str">
        <f>'Budget Filing Data'!K45</f>
        <v>market_support</v>
      </c>
      <c r="M51" s="202">
        <f>'Budget Filing Data'!B45</f>
        <v>2030</v>
      </c>
      <c r="N51" s="72">
        <f t="shared" si="0"/>
        <v>540000</v>
      </c>
      <c r="O51" s="202">
        <f>'Budget Filing Data'!AG45</f>
        <v>16200</v>
      </c>
      <c r="P51" s="202">
        <f>'Budget Filing Data'!AH45</f>
        <v>16200</v>
      </c>
      <c r="Q51" s="202">
        <f>'Budget Filing Data'!AI45</f>
        <v>507600</v>
      </c>
      <c r="R51" s="202">
        <f>'Budget Filing Data'!AJ45</f>
        <v>0</v>
      </c>
      <c r="S51" s="202">
        <f>'Budget Filing Data'!AK45</f>
        <v>0</v>
      </c>
      <c r="T51" s="202">
        <f>'Budget Filing Data'!AL45</f>
        <v>0</v>
      </c>
      <c r="U51" s="202">
        <f>'Budget Filing Data'!AM45</f>
        <v>0</v>
      </c>
      <c r="V51" s="202">
        <f>'Budget Filing Data'!W45</f>
        <v>0</v>
      </c>
      <c r="W51" s="202">
        <f>('Budget Filing Data'!AB45+'Budget Filing Data'!AC45+'Budget Filing Data'!AD45+'Budget Filing Data'!AR45)/'Budget Filing Data'!Z45</f>
        <v>0</v>
      </c>
      <c r="X51" s="202">
        <f>('Budget Filing Data'!AB45+'Budget Filing Data'!AC45+'Budget Filing Data'!AD45+'Budget Filing Data'!AR45)/'Budget Filing Data'!AA45</f>
        <v>0</v>
      </c>
      <c r="Y51" s="202">
        <f>('Budget Filing Data'!AV45+'Budget Filing Data'!AW45)/('Budget Filing Data'!AX45+'Budget Filing Data'!AY45)</f>
        <v>0</v>
      </c>
      <c r="Z51" s="201">
        <v>0</v>
      </c>
      <c r="AA51" s="201">
        <v>0</v>
      </c>
      <c r="AB51" s="202">
        <f>'Budget Filing Data'!P45</f>
        <v>0</v>
      </c>
      <c r="AC51" s="202">
        <f>'Budget Filing Data'!Q45</f>
        <v>0</v>
      </c>
      <c r="AD51" s="202">
        <f>'Budget Filing Data'!R45</f>
        <v>0</v>
      </c>
      <c r="AE51" s="202">
        <f>'Budget Filing Data'!AE45</f>
        <v>0</v>
      </c>
      <c r="AF51" s="202">
        <f>'Budget Filing Data'!AF45</f>
        <v>0</v>
      </c>
      <c r="AG51" s="202">
        <f>'Budget Filing Data'!$S45</f>
        <v>0</v>
      </c>
      <c r="AH51" s="202">
        <f>'Budget Filing Data'!$T45</f>
        <v>0</v>
      </c>
      <c r="AI51" s="202">
        <f>'Budget Filing Data'!$U45</f>
        <v>0</v>
      </c>
      <c r="AJ51" s="202">
        <f>'Budget Filing Data'!$V45</f>
        <v>0</v>
      </c>
      <c r="AK51" s="201">
        <v>0</v>
      </c>
      <c r="AL51" s="201">
        <v>0</v>
      </c>
      <c r="AN51" s="204" t="str">
        <f t="shared" si="1"/>
        <v>PA</v>
      </c>
      <c r="AO51" s="504"/>
      <c r="AP51" s="504"/>
      <c r="AQ51" s="504"/>
      <c r="AR51" s="504"/>
      <c r="AS51" s="504"/>
      <c r="AT51" s="504"/>
      <c r="AU51" s="504"/>
    </row>
    <row r="52" spans="3:47" ht="12.75" customHeight="1">
      <c r="C52" s="200" t="str">
        <f>'Budget Filing Data'!D46</f>
        <v>PCE-03-RES-DI</v>
      </c>
      <c r="D52" s="200" t="str">
        <f>'Budget Filing Data'!E46</f>
        <v>Residential Direct Install</v>
      </c>
      <c r="E52" s="201" t="s">
        <v>49</v>
      </c>
      <c r="F52" s="201"/>
      <c r="G52" s="202" t="str">
        <f>'Budget Filing Data'!J46</f>
        <v>REN/CCA</v>
      </c>
      <c r="H52" s="202" t="str">
        <f>'Budget Filing Data'!H46</f>
        <v>No</v>
      </c>
      <c r="I52" s="201" t="s">
        <v>15</v>
      </c>
      <c r="J52" s="202" t="str">
        <f>'Budget Filing Data'!G46</f>
        <v>Residential</v>
      </c>
      <c r="K52" s="202">
        <f>'Budget Filing Data'!I46</f>
        <v>0</v>
      </c>
      <c r="L52" s="202" t="str">
        <f>'Budget Filing Data'!K46</f>
        <v>equity</v>
      </c>
      <c r="M52" s="202">
        <f>'Budget Filing Data'!B46</f>
        <v>2031</v>
      </c>
      <c r="N52" s="72">
        <f t="shared" si="0"/>
        <v>930000.16529999999</v>
      </c>
      <c r="O52" s="202">
        <f>'Budget Filing Data'!AG46</f>
        <v>46500</v>
      </c>
      <c r="P52" s="202">
        <f>'Budget Filing Data'!AH46</f>
        <v>27900</v>
      </c>
      <c r="Q52" s="202">
        <f>'Budget Filing Data'!AI46</f>
        <v>390600</v>
      </c>
      <c r="R52" s="202">
        <f>'Budget Filing Data'!AJ46</f>
        <v>0</v>
      </c>
      <c r="S52" s="202">
        <f>'Budget Filing Data'!AK46</f>
        <v>0</v>
      </c>
      <c r="T52" s="202">
        <f>'Budget Filing Data'!AL46</f>
        <v>0</v>
      </c>
      <c r="U52" s="202">
        <f>'Budget Filing Data'!AM46</f>
        <v>465000.16529999999</v>
      </c>
      <c r="V52" s="202">
        <f>'Budget Filing Data'!W46</f>
        <v>346760.35367693281</v>
      </c>
      <c r="W52" s="202">
        <f>('Budget Filing Data'!AB46+'Budget Filing Data'!AC46+'Budget Filing Data'!AD46+'Budget Filing Data'!AR46)/'Budget Filing Data'!Z46</f>
        <v>0.3905638100444927</v>
      </c>
      <c r="X52" s="202">
        <f>('Budget Filing Data'!AB46+'Budget Filing Data'!AC46+'Budget Filing Data'!AD46+'Budget Filing Data'!AR46)/'Budget Filing Data'!AA46</f>
        <v>0.3905638100444927</v>
      </c>
      <c r="Y52" s="202">
        <f>('Budget Filing Data'!AV46+'Budget Filing Data'!AW46)/('Budget Filing Data'!AX46+'Budget Filing Data'!AY46)</f>
        <v>0.33746950259812691</v>
      </c>
      <c r="Z52" s="201">
        <v>0.53680288339786464</v>
      </c>
      <c r="AA52" s="201">
        <v>0.53680288339786464</v>
      </c>
      <c r="AB52" s="202">
        <f>'Budget Filing Data'!P46</f>
        <v>10445.751749999999</v>
      </c>
      <c r="AC52" s="202">
        <f>'Budget Filing Data'!Q46</f>
        <v>40.581800000000001</v>
      </c>
      <c r="AD52" s="202">
        <f>'Budget Filing Data'!R46</f>
        <v>11432.67843</v>
      </c>
      <c r="AE52" s="202">
        <f>'Budget Filing Data'!AE46</f>
        <v>1.9300701264372497</v>
      </c>
      <c r="AF52" s="202">
        <f>'Budget Filing Data'!AF46</f>
        <v>60.70752246</v>
      </c>
      <c r="AG52" s="202">
        <f>'Budget Filing Data'!$S46</f>
        <v>-39922.242160000002</v>
      </c>
      <c r="AH52" s="202">
        <f>'Budget Filing Data'!$T46</f>
        <v>135718.82980000001</v>
      </c>
      <c r="AI52" s="202">
        <f>'Budget Filing Data'!$U46</f>
        <v>-9.4596541044759874</v>
      </c>
      <c r="AJ52" s="202">
        <f>'Budget Filing Data'!$V46</f>
        <v>720.66698629999996</v>
      </c>
      <c r="AK52" s="201">
        <v>0</v>
      </c>
      <c r="AL52" s="201">
        <v>0</v>
      </c>
      <c r="AN52" s="204" t="str">
        <f t="shared" si="1"/>
        <v>PA</v>
      </c>
      <c r="AO52" s="504"/>
      <c r="AP52" s="504"/>
      <c r="AQ52" s="504"/>
      <c r="AR52" s="504"/>
      <c r="AS52" s="504"/>
      <c r="AT52" s="504"/>
      <c r="AU52" s="504"/>
    </row>
    <row r="53" spans="3:47" ht="12.75" customHeight="1">
      <c r="C53" s="200" t="str">
        <f>'Budget Filing Data'!D47</f>
        <v>PCE-01-IDSM</v>
      </c>
      <c r="D53" s="200" t="str">
        <f>'Budget Filing Data'!E47</f>
        <v>IDSM Program</v>
      </c>
      <c r="E53" s="201" t="s">
        <v>49</v>
      </c>
      <c r="F53" s="201"/>
      <c r="G53" s="202" t="str">
        <f>'Budget Filing Data'!J47</f>
        <v>REN/CCA</v>
      </c>
      <c r="H53" s="202" t="str">
        <f>'Budget Filing Data'!H47</f>
        <v>No</v>
      </c>
      <c r="I53" s="201" t="s">
        <v>24</v>
      </c>
      <c r="J53" s="202" t="str">
        <f>'Budget Filing Data'!G47</f>
        <v>Cross-Cutting</v>
      </c>
      <c r="K53" s="202">
        <f>'Budget Filing Data'!I47</f>
        <v>0</v>
      </c>
      <c r="L53" s="202" t="str">
        <f>'Budget Filing Data'!K47</f>
        <v>resource_acquisition</v>
      </c>
      <c r="M53" s="202">
        <f>'Budget Filing Data'!B47</f>
        <v>2031</v>
      </c>
      <c r="N53" s="72">
        <f t="shared" si="0"/>
        <v>988000</v>
      </c>
      <c r="O53" s="202">
        <f>'Budget Filing Data'!AG47</f>
        <v>31200</v>
      </c>
      <c r="P53" s="202">
        <f>'Budget Filing Data'!AH47</f>
        <v>31200</v>
      </c>
      <c r="Q53" s="202">
        <f>'Budget Filing Data'!AI47</f>
        <v>145600</v>
      </c>
      <c r="R53" s="202">
        <f>'Budget Filing Data'!AJ47</f>
        <v>0</v>
      </c>
      <c r="S53" s="202">
        <f>'Budget Filing Data'!AK47</f>
        <v>0</v>
      </c>
      <c r="T53" s="202">
        <f>'Budget Filing Data'!AL47</f>
        <v>0</v>
      </c>
      <c r="U53" s="202">
        <f>'Budget Filing Data'!AM47</f>
        <v>780000</v>
      </c>
      <c r="V53" s="202">
        <f>'Budget Filing Data'!W47</f>
        <v>989258.4</v>
      </c>
      <c r="W53" s="202">
        <f>('Budget Filing Data'!AB47+'Budget Filing Data'!AC47+'Budget Filing Data'!AD47+'Budget Filing Data'!AR47)/'Budget Filing Data'!Z47</f>
        <v>1.0012736842105263</v>
      </c>
      <c r="X53" s="202">
        <f>('Budget Filing Data'!AB47+'Budget Filing Data'!AC47+'Budget Filing Data'!AD47+'Budget Filing Data'!AR47)/'Budget Filing Data'!AA47</f>
        <v>1.0012736842105263</v>
      </c>
      <c r="Y53" s="202">
        <f>('Budget Filing Data'!AV47+'Budget Filing Data'!AW47)/('Budget Filing Data'!AX47+'Budget Filing Data'!AY47)</f>
        <v>1.0012736842105263</v>
      </c>
      <c r="Z53" s="201">
        <v>1.0012736842105263</v>
      </c>
      <c r="AA53" s="201">
        <v>1.0012736842105263</v>
      </c>
      <c r="AB53" s="202">
        <f>'Budget Filing Data'!P47</f>
        <v>0</v>
      </c>
      <c r="AC53" s="202">
        <f>'Budget Filing Data'!Q47</f>
        <v>0</v>
      </c>
      <c r="AD53" s="202">
        <f>'Budget Filing Data'!R47</f>
        <v>0</v>
      </c>
      <c r="AE53" s="202">
        <f>'Budget Filing Data'!AE47</f>
        <v>0</v>
      </c>
      <c r="AF53" s="202">
        <f>'Budget Filing Data'!AF47</f>
        <v>0</v>
      </c>
      <c r="AG53" s="202">
        <f>'Budget Filing Data'!$S47</f>
        <v>0</v>
      </c>
      <c r="AH53" s="202">
        <f>'Budget Filing Data'!$T47</f>
        <v>0</v>
      </c>
      <c r="AI53" s="202">
        <f>'Budget Filing Data'!$U47</f>
        <v>0</v>
      </c>
      <c r="AJ53" s="202">
        <f>'Budget Filing Data'!$V47</f>
        <v>0</v>
      </c>
      <c r="AK53" s="201">
        <v>0</v>
      </c>
      <c r="AL53" s="201">
        <v>0</v>
      </c>
      <c r="AN53" s="204" t="str">
        <f t="shared" si="1"/>
        <v xml:space="preserve">PA &amp; Non-PA Target Exempt Programs </v>
      </c>
      <c r="AO53" s="504"/>
      <c r="AP53" s="504"/>
      <c r="AQ53" s="504"/>
      <c r="AR53" s="504"/>
      <c r="AS53" s="504"/>
      <c r="AT53" s="504"/>
      <c r="AU53" s="504"/>
    </row>
    <row r="54" spans="3:47" ht="12.75" customHeight="1">
      <c r="C54" s="200" t="str">
        <f>'Budget Filing Data'!D48</f>
        <v>PCE-02-COM-DI</v>
      </c>
      <c r="D54" s="200" t="str">
        <f>'Budget Filing Data'!E48</f>
        <v>Commercial Direct Install</v>
      </c>
      <c r="E54" s="201" t="s">
        <v>49</v>
      </c>
      <c r="F54" s="201"/>
      <c r="G54" s="202" t="str">
        <f>'Budget Filing Data'!J48</f>
        <v>REN/CCA</v>
      </c>
      <c r="H54" s="202" t="str">
        <f>'Budget Filing Data'!H48</f>
        <v>No</v>
      </c>
      <c r="I54" s="201" t="s">
        <v>24</v>
      </c>
      <c r="J54" s="202" t="str">
        <f>'Budget Filing Data'!G48</f>
        <v>Commercial</v>
      </c>
      <c r="K54" s="202">
        <f>'Budget Filing Data'!I48</f>
        <v>0</v>
      </c>
      <c r="L54" s="202" t="str">
        <f>'Budget Filing Data'!K48</f>
        <v>resource_acquisition</v>
      </c>
      <c r="M54" s="202">
        <f>'Budget Filing Data'!B48</f>
        <v>2031</v>
      </c>
      <c r="N54" s="72">
        <f t="shared" si="0"/>
        <v>1060199.8799999999</v>
      </c>
      <c r="O54" s="202">
        <f>'Budget Filing Data'!AG48</f>
        <v>55800</v>
      </c>
      <c r="P54" s="202">
        <f>'Budget Filing Data'!AH48</f>
        <v>33480</v>
      </c>
      <c r="Q54" s="202">
        <f>'Budget Filing Data'!AI48</f>
        <v>435240</v>
      </c>
      <c r="R54" s="202">
        <f>'Budget Filing Data'!AJ48</f>
        <v>0</v>
      </c>
      <c r="S54" s="202">
        <f>'Budget Filing Data'!AK48</f>
        <v>0</v>
      </c>
      <c r="T54" s="202">
        <f>'Budget Filing Data'!AL48</f>
        <v>0</v>
      </c>
      <c r="U54" s="202">
        <f>'Budget Filing Data'!AM48</f>
        <v>535679.88</v>
      </c>
      <c r="V54" s="202">
        <f>'Budget Filing Data'!W48</f>
        <v>2069759.723206938</v>
      </c>
      <c r="W54" s="202">
        <f>('Budget Filing Data'!AB48+'Budget Filing Data'!AC48+'Budget Filing Data'!AD48+'Budget Filing Data'!AR48)/'Budget Filing Data'!Z48</f>
        <v>1.6101599308984162</v>
      </c>
      <c r="X54" s="202">
        <f>('Budget Filing Data'!AB48+'Budget Filing Data'!AC48+'Budget Filing Data'!AD48+'Budget Filing Data'!AR48)/'Budget Filing Data'!AA48</f>
        <v>1.6101599308984162</v>
      </c>
      <c r="Y54" s="202">
        <f>('Budget Filing Data'!AV48+'Budget Filing Data'!AW48)/('Budget Filing Data'!AX48+'Budget Filing Data'!AY48)</f>
        <v>1.0081561786262994</v>
      </c>
      <c r="Z54" s="201">
        <v>2.1552305443330613</v>
      </c>
      <c r="AA54" s="201">
        <v>2.1552305443330613</v>
      </c>
      <c r="AB54" s="202">
        <f>'Budget Filing Data'!P48</f>
        <v>-89997.33</v>
      </c>
      <c r="AC54" s="202">
        <f>'Budget Filing Data'!Q48</f>
        <v>75.622950000000003</v>
      </c>
      <c r="AD54" s="202">
        <f>'Budget Filing Data'!R48</f>
        <v>90705.137499999997</v>
      </c>
      <c r="AE54" s="202">
        <f>'Budget Filing Data'!AE48</f>
        <v>-26.827132820709995</v>
      </c>
      <c r="AF54" s="202">
        <f>'Budget Filing Data'!AF48</f>
        <v>481.6442801</v>
      </c>
      <c r="AG54" s="202">
        <f>'Budget Filing Data'!$S48</f>
        <v>-868276.79500000004</v>
      </c>
      <c r="AH54" s="202">
        <f>'Budget Filing Data'!$T48</f>
        <v>1042753.133</v>
      </c>
      <c r="AI54" s="202">
        <f>'Budget Filing Data'!$U48</f>
        <v>-336.14100031028306</v>
      </c>
      <c r="AJ54" s="202">
        <f>'Budget Filing Data'!$V48</f>
        <v>5537.0191349999996</v>
      </c>
      <c r="AK54" s="201">
        <v>0</v>
      </c>
      <c r="AL54" s="201">
        <v>0</v>
      </c>
      <c r="AN54" s="204" t="str">
        <f t="shared" si="1"/>
        <v xml:space="preserve">PA &amp; Non-PA Target Exempt Programs </v>
      </c>
      <c r="AO54" s="504"/>
      <c r="AP54" s="504"/>
      <c r="AQ54" s="504"/>
      <c r="AR54" s="504"/>
      <c r="AS54" s="504"/>
      <c r="AT54" s="504"/>
      <c r="AU54" s="504"/>
    </row>
    <row r="55" spans="3:47" ht="12.75" customHeight="1">
      <c r="C55" s="200" t="str">
        <f>'Budget Filing Data'!D49</f>
        <v>PCE-01-EMV</v>
      </c>
      <c r="D55" s="200" t="str">
        <f>'Budget Filing Data'!E49</f>
        <v>WestLight EM&amp;V</v>
      </c>
      <c r="E55" s="201" t="s">
        <v>49</v>
      </c>
      <c r="F55" s="201"/>
      <c r="G55" s="202" t="str">
        <f>'Budget Filing Data'!J49</f>
        <v>Non-Program</v>
      </c>
      <c r="H55" s="202" t="str">
        <f>'Budget Filing Data'!H49</f>
        <v>No</v>
      </c>
      <c r="I55" s="201" t="s">
        <v>15</v>
      </c>
      <c r="J55" s="202" t="str">
        <f>'Budget Filing Data'!G49</f>
        <v>Cross-Cutting</v>
      </c>
      <c r="K55" s="202" t="str">
        <f>'Budget Filing Data'!I49</f>
        <v>Evaluation Measurement and Verification</v>
      </c>
      <c r="L55" s="202" t="str">
        <f>'Budget Filing Data'!K49</f>
        <v>evaluation_measurement_verification</v>
      </c>
      <c r="M55" s="202">
        <f>'Budget Filing Data'!B49</f>
        <v>2031</v>
      </c>
      <c r="N55" s="72">
        <f t="shared" si="0"/>
        <v>434629</v>
      </c>
      <c r="O55" s="202">
        <f>'Budget Filing Data'!AG49</f>
        <v>0</v>
      </c>
      <c r="P55" s="202">
        <f>'Budget Filing Data'!AH49</f>
        <v>0</v>
      </c>
      <c r="Q55" s="202">
        <f>'Budget Filing Data'!AI49</f>
        <v>0</v>
      </c>
      <c r="R55" s="202">
        <f>'Budget Filing Data'!AJ49</f>
        <v>434629</v>
      </c>
      <c r="S55" s="202">
        <f>'Budget Filing Data'!AK49</f>
        <v>0</v>
      </c>
      <c r="T55" s="202">
        <f>'Budget Filing Data'!AL49</f>
        <v>0</v>
      </c>
      <c r="U55" s="202">
        <f>'Budget Filing Data'!AM49</f>
        <v>0</v>
      </c>
      <c r="V55" s="202">
        <f>'Budget Filing Data'!W49</f>
        <v>0</v>
      </c>
      <c r="W55" s="202">
        <f>('Budget Filing Data'!AB49+'Budget Filing Data'!AC49+'Budget Filing Data'!AD49+'Budget Filing Data'!AR49)/'Budget Filing Data'!Z49</f>
        <v>0</v>
      </c>
      <c r="X55" s="202">
        <f>('Budget Filing Data'!AB49+'Budget Filing Data'!AC49+'Budget Filing Data'!AD49+'Budget Filing Data'!AR49)/'Budget Filing Data'!AA49</f>
        <v>0</v>
      </c>
      <c r="Y55" s="202">
        <f>('Budget Filing Data'!AV49+'Budget Filing Data'!AW49)/('Budget Filing Data'!AX49+'Budget Filing Data'!AY49)</f>
        <v>0</v>
      </c>
      <c r="Z55" s="201">
        <v>0</v>
      </c>
      <c r="AA55" s="201">
        <v>0</v>
      </c>
      <c r="AB55" s="202">
        <f>'Budget Filing Data'!P49</f>
        <v>0</v>
      </c>
      <c r="AC55" s="202">
        <f>'Budget Filing Data'!Q49</f>
        <v>0</v>
      </c>
      <c r="AD55" s="202">
        <f>'Budget Filing Data'!R49</f>
        <v>0</v>
      </c>
      <c r="AE55" s="202">
        <f>'Budget Filing Data'!AE49</f>
        <v>0</v>
      </c>
      <c r="AF55" s="202">
        <f>'Budget Filing Data'!AF49</f>
        <v>0</v>
      </c>
      <c r="AG55" s="202">
        <f>'Budget Filing Data'!$S49</f>
        <v>0</v>
      </c>
      <c r="AH55" s="202">
        <f>'Budget Filing Data'!$T49</f>
        <v>0</v>
      </c>
      <c r="AI55" s="202">
        <f>'Budget Filing Data'!$U49</f>
        <v>0</v>
      </c>
      <c r="AJ55" s="202">
        <f>'Budget Filing Data'!$V49</f>
        <v>0</v>
      </c>
      <c r="AK55" s="201">
        <v>0</v>
      </c>
      <c r="AL55" s="201">
        <v>0</v>
      </c>
      <c r="AN55" s="204" t="str">
        <f t="shared" si="1"/>
        <v>Non-PA Third Party &amp; Partnership</v>
      </c>
      <c r="AO55" s="504"/>
      <c r="AP55" s="504"/>
      <c r="AQ55" s="504"/>
      <c r="AR55" s="504"/>
      <c r="AS55" s="504"/>
      <c r="AT55" s="504"/>
      <c r="AU55" s="504"/>
    </row>
    <row r="56" spans="3:47" ht="12.75" customHeight="1">
      <c r="C56" s="200" t="str">
        <f>'Budget Filing Data'!D50</f>
        <v>PCE-01-COM-FM</v>
      </c>
      <c r="D56" s="200" t="str">
        <f>'Budget Filing Data'!E50</f>
        <v>FLEXMarket</v>
      </c>
      <c r="E56" s="201" t="s">
        <v>49</v>
      </c>
      <c r="F56" s="201"/>
      <c r="G56" s="202" t="str">
        <f>'Budget Filing Data'!J50</f>
        <v>REN/CCA</v>
      </c>
      <c r="H56" s="202" t="str">
        <f>'Budget Filing Data'!H50</f>
        <v>No</v>
      </c>
      <c r="I56" s="201" t="s">
        <v>24</v>
      </c>
      <c r="J56" s="202" t="str">
        <f>'Budget Filing Data'!G50</f>
        <v>Commercial</v>
      </c>
      <c r="K56" s="202">
        <f>'Budget Filing Data'!I50</f>
        <v>0</v>
      </c>
      <c r="L56" s="202" t="str">
        <f>'Budget Filing Data'!K50</f>
        <v>resource_acquisition</v>
      </c>
      <c r="M56" s="202">
        <f>'Budget Filing Data'!B50</f>
        <v>2031</v>
      </c>
      <c r="N56" s="72">
        <f t="shared" si="0"/>
        <v>1482000</v>
      </c>
      <c r="O56" s="202">
        <f>'Budget Filing Data'!AG50</f>
        <v>78000</v>
      </c>
      <c r="P56" s="202">
        <f>'Budget Filing Data'!AH50</f>
        <v>0</v>
      </c>
      <c r="Q56" s="202">
        <f>'Budget Filing Data'!AI50</f>
        <v>1404000</v>
      </c>
      <c r="R56" s="202">
        <f>'Budget Filing Data'!AJ50</f>
        <v>0</v>
      </c>
      <c r="S56" s="202">
        <f>'Budget Filing Data'!AK50</f>
        <v>0</v>
      </c>
      <c r="T56" s="202">
        <f>'Budget Filing Data'!AL50</f>
        <v>0</v>
      </c>
      <c r="U56" s="202">
        <f>'Budget Filing Data'!AM50</f>
        <v>0</v>
      </c>
      <c r="V56" s="202">
        <f>'Budget Filing Data'!W50</f>
        <v>3926319.6897120611</v>
      </c>
      <c r="W56" s="202">
        <f>('Budget Filing Data'!AB50+'Budget Filing Data'!AC50+'Budget Filing Data'!AD50+'Budget Filing Data'!AR50)/'Budget Filing Data'!Z50</f>
        <v>1.0501049052676212</v>
      </c>
      <c r="X56" s="202">
        <f>('Budget Filing Data'!AB50+'Budget Filing Data'!AC50+'Budget Filing Data'!AD50+'Budget Filing Data'!AR50)/'Budget Filing Data'!AA50</f>
        <v>2.629692317233288</v>
      </c>
      <c r="Y56" s="202">
        <f>('Budget Filing Data'!AV50+'Budget Filing Data'!AW50)/('Budget Filing Data'!AX50+'Budget Filing Data'!AY50)</f>
        <v>0.31735888180069327</v>
      </c>
      <c r="Z56" s="201">
        <v>1.358324161061621</v>
      </c>
      <c r="AA56" s="201">
        <v>1.358324161061621</v>
      </c>
      <c r="AB56" s="202">
        <f>'Budget Filing Data'!P50</f>
        <v>1941369.378</v>
      </c>
      <c r="AC56" s="202">
        <f>'Budget Filing Data'!Q50</f>
        <v>266.6616975</v>
      </c>
      <c r="AD56" s="202">
        <f>'Budget Filing Data'!R50</f>
        <v>81584.692880000002</v>
      </c>
      <c r="AE56" s="202">
        <f>'Budget Filing Data'!AE50</f>
        <v>316.92892593721575</v>
      </c>
      <c r="AF56" s="202">
        <f>'Budget Filing Data'!AF50</f>
        <v>433.21471919999999</v>
      </c>
      <c r="AG56" s="202">
        <f>'Budget Filing Data'!$S50</f>
        <v>23116896.620000001</v>
      </c>
      <c r="AH56" s="202">
        <f>'Budget Filing Data'!$T50</f>
        <v>903549.93189999997</v>
      </c>
      <c r="AI56" s="202">
        <f>'Budget Filing Data'!$U50</f>
        <v>4037.6637936643574</v>
      </c>
      <c r="AJ56" s="202">
        <f>'Budget Filing Data'!$V50</f>
        <v>4797.8501379999998</v>
      </c>
      <c r="AK56" s="201">
        <v>0</v>
      </c>
      <c r="AL56" s="201">
        <v>0</v>
      </c>
      <c r="AN56" s="204" t="str">
        <f t="shared" si="1"/>
        <v xml:space="preserve">PA &amp; Non-PA Target Exempt Programs </v>
      </c>
      <c r="AO56" s="504"/>
      <c r="AP56" s="504"/>
      <c r="AQ56" s="504"/>
      <c r="AR56" s="504"/>
      <c r="AS56" s="504"/>
      <c r="AT56" s="504"/>
      <c r="AU56" s="504"/>
    </row>
    <row r="57" spans="3:47" ht="12.75" customHeight="1">
      <c r="C57" s="200" t="str">
        <f>'Budget Filing Data'!D51</f>
        <v>PCE-03-COM-SEM</v>
      </c>
      <c r="D57" s="200" t="str">
        <f>'Budget Filing Data'!E51</f>
        <v>Non Residential Strategic Energy Management</v>
      </c>
      <c r="E57" s="201" t="s">
        <v>49</v>
      </c>
      <c r="F57" s="201"/>
      <c r="G57" s="202" t="str">
        <f>'Budget Filing Data'!J51</f>
        <v>REN/CCA</v>
      </c>
      <c r="H57" s="202" t="str">
        <f>'Budget Filing Data'!H51</f>
        <v>No</v>
      </c>
      <c r="I57" s="201" t="s">
        <v>24</v>
      </c>
      <c r="J57" s="202" t="str">
        <f>'Budget Filing Data'!G51</f>
        <v>Commercial</v>
      </c>
      <c r="K57" s="202">
        <f>'Budget Filing Data'!I51</f>
        <v>0</v>
      </c>
      <c r="L57" s="202" t="str">
        <f>'Budget Filing Data'!K51</f>
        <v>resource_acquisition</v>
      </c>
      <c r="M57" s="202">
        <f>'Budget Filing Data'!B51</f>
        <v>2031</v>
      </c>
      <c r="N57" s="72">
        <f t="shared" si="0"/>
        <v>2432000.4515</v>
      </c>
      <c r="O57" s="202">
        <f>'Budget Filing Data'!AG51</f>
        <v>128000</v>
      </c>
      <c r="P57" s="202">
        <f>'Budget Filing Data'!AH51</f>
        <v>76800</v>
      </c>
      <c r="Q57" s="202">
        <f>'Budget Filing Data'!AI51</f>
        <v>1459200</v>
      </c>
      <c r="R57" s="202">
        <f>'Budget Filing Data'!AJ51</f>
        <v>0</v>
      </c>
      <c r="S57" s="202">
        <f>'Budget Filing Data'!AK51</f>
        <v>0</v>
      </c>
      <c r="T57" s="202">
        <f>'Budget Filing Data'!AL51</f>
        <v>0</v>
      </c>
      <c r="U57" s="202">
        <f>'Budget Filing Data'!AM51</f>
        <v>768000.45149999997</v>
      </c>
      <c r="V57" s="202">
        <f>'Budget Filing Data'!W51</f>
        <v>3693073.7766237101</v>
      </c>
      <c r="W57" s="202">
        <f>('Budget Filing Data'!AB51+'Budget Filing Data'!AC51+'Budget Filing Data'!AD51+'Budget Filing Data'!AR51)/'Budget Filing Data'!Z51</f>
        <v>1.518533343328756</v>
      </c>
      <c r="X57" s="202">
        <f>('Budget Filing Data'!AB51+'Budget Filing Data'!AC51+'Budget Filing Data'!AD51+'Budget Filing Data'!AR51)/'Budget Filing Data'!AA51</f>
        <v>1.518533343328756</v>
      </c>
      <c r="Y57" s="202">
        <f>('Budget Filing Data'!AV51+'Budget Filing Data'!AW51)/('Budget Filing Data'!AX51+'Budget Filing Data'!AY51)</f>
        <v>0.3223794512370679</v>
      </c>
      <c r="Z57" s="201">
        <v>1.8989796368253313</v>
      </c>
      <c r="AA57" s="201">
        <v>1.884103075092179</v>
      </c>
      <c r="AB57" s="202">
        <f>'Budget Filing Data'!P51</f>
        <v>6807133.6200000001</v>
      </c>
      <c r="AC57" s="202">
        <f>'Budget Filing Data'!Q51</f>
        <v>780.99464520000004</v>
      </c>
      <c r="AD57" s="202">
        <f>'Budget Filing Data'!R51</f>
        <v>0</v>
      </c>
      <c r="AE57" s="202">
        <f>'Budget Filing Data'!AE51</f>
        <v>1505.2560117906951</v>
      </c>
      <c r="AF57" s="202">
        <f>'Budget Filing Data'!AF51</f>
        <v>0</v>
      </c>
      <c r="AG57" s="202">
        <f>'Budget Filing Data'!$S51</f>
        <v>34035668.100000001</v>
      </c>
      <c r="AH57" s="202">
        <f>'Budget Filing Data'!$T51</f>
        <v>0</v>
      </c>
      <c r="AI57" s="202">
        <f>'Budget Filing Data'!$U51</f>
        <v>23574.6203571062</v>
      </c>
      <c r="AJ57" s="202">
        <f>'Budget Filing Data'!$V51</f>
        <v>0</v>
      </c>
      <c r="AK57" s="201">
        <v>0</v>
      </c>
      <c r="AL57" s="201">
        <v>0</v>
      </c>
      <c r="AN57" s="204" t="str">
        <f t="shared" si="1"/>
        <v xml:space="preserve">PA &amp; Non-PA Target Exempt Programs </v>
      </c>
      <c r="AO57" s="504"/>
      <c r="AP57" s="504"/>
      <c r="AQ57" s="504"/>
      <c r="AR57" s="504"/>
      <c r="AS57" s="504"/>
      <c r="AT57" s="504"/>
      <c r="AU57" s="504"/>
    </row>
    <row r="58" spans="3:47" ht="12.75" customHeight="1">
      <c r="C58" s="200" t="str">
        <f>'Budget Filing Data'!D52</f>
        <v>PCE-01-RES-MFSEM</v>
      </c>
      <c r="D58" s="200" t="str">
        <f>'Budget Filing Data'!E52</f>
        <v>Multifamily Strategic Energy Management</v>
      </c>
      <c r="E58" s="201" t="s">
        <v>49</v>
      </c>
      <c r="F58" s="201"/>
      <c r="G58" s="202" t="str">
        <f>'Budget Filing Data'!J52</f>
        <v>REN/CCA</v>
      </c>
      <c r="H58" s="202" t="str">
        <f>'Budget Filing Data'!H52</f>
        <v>No</v>
      </c>
      <c r="I58" s="201" t="s">
        <v>24</v>
      </c>
      <c r="J58" s="202" t="str">
        <f>'Budget Filing Data'!G52</f>
        <v>Residential</v>
      </c>
      <c r="K58" s="202">
        <f>'Budget Filing Data'!I52</f>
        <v>0</v>
      </c>
      <c r="L58" s="202" t="str">
        <f>'Budget Filing Data'!K52</f>
        <v>resource_acquisition</v>
      </c>
      <c r="M58" s="202">
        <f>'Budget Filing Data'!B52</f>
        <v>2031</v>
      </c>
      <c r="N58" s="72">
        <f t="shared" si="0"/>
        <v>851199.77</v>
      </c>
      <c r="O58" s="202">
        <f>'Budget Filing Data'!AG52</f>
        <v>44800</v>
      </c>
      <c r="P58" s="202">
        <f>'Budget Filing Data'!AH52</f>
        <v>26880</v>
      </c>
      <c r="Q58" s="202">
        <f>'Budget Filing Data'!AI52</f>
        <v>546560</v>
      </c>
      <c r="R58" s="202">
        <f>'Budget Filing Data'!AJ52</f>
        <v>0</v>
      </c>
      <c r="S58" s="202">
        <f>'Budget Filing Data'!AK52</f>
        <v>0</v>
      </c>
      <c r="T58" s="202">
        <f>'Budget Filing Data'!AL52</f>
        <v>0</v>
      </c>
      <c r="U58" s="202">
        <f>'Budget Filing Data'!AM52</f>
        <v>232959.77</v>
      </c>
      <c r="V58" s="202">
        <f>'Budget Filing Data'!W52</f>
        <v>2287846.577735621</v>
      </c>
      <c r="W58" s="202">
        <f>('Budget Filing Data'!AB52+'Budget Filing Data'!AC52+'Budget Filing Data'!AD52+'Budget Filing Data'!AR52)/'Budget Filing Data'!Z52</f>
        <v>1.2276464547967882</v>
      </c>
      <c r="X58" s="202">
        <f>('Budget Filing Data'!AB52+'Budget Filing Data'!AC52+'Budget Filing Data'!AD52+'Budget Filing Data'!AR52)/'Budget Filing Data'!AA52</f>
        <v>2.6577838914720133</v>
      </c>
      <c r="Y58" s="202">
        <f>('Budget Filing Data'!AV52+'Budget Filing Data'!AW52)/('Budget Filing Data'!AX52+'Budget Filing Data'!AY52)</f>
        <v>0.56870845639397316</v>
      </c>
      <c r="Z58" s="201">
        <v>1.7333357262047018</v>
      </c>
      <c r="AA58" s="201">
        <v>1.7298707756392679</v>
      </c>
      <c r="AB58" s="202">
        <f>'Budget Filing Data'!P52</f>
        <v>837604.73930000002</v>
      </c>
      <c r="AC58" s="202">
        <f>'Budget Filing Data'!Q52</f>
        <v>82.862840739999996</v>
      </c>
      <c r="AD58" s="202">
        <f>'Budget Filing Data'!R52</f>
        <v>110547.57769999999</v>
      </c>
      <c r="AE58" s="202">
        <f>'Budget Filing Data'!AE52</f>
        <v>210.55139471347974</v>
      </c>
      <c r="AF58" s="202">
        <f>'Budget Filing Data'!AF52</f>
        <v>587.00763740000002</v>
      </c>
      <c r="AG58" s="202">
        <f>'Budget Filing Data'!$S52</f>
        <v>1985550.547</v>
      </c>
      <c r="AH58" s="202">
        <f>'Budget Filing Data'!$T52</f>
        <v>920387.26619999995</v>
      </c>
      <c r="AI58" s="202">
        <f>'Budget Filing Data'!$U52</f>
        <v>3344.7412703147124</v>
      </c>
      <c r="AJ58" s="202">
        <f>'Budget Filing Data'!$V52</f>
        <v>4887.2563840000003</v>
      </c>
      <c r="AK58" s="201">
        <v>0</v>
      </c>
      <c r="AL58" s="201">
        <v>0</v>
      </c>
      <c r="AN58" s="204" t="str">
        <f t="shared" si="1"/>
        <v xml:space="preserve">PA &amp; Non-PA Target Exempt Programs </v>
      </c>
      <c r="AO58" s="504"/>
      <c r="AP58" s="504"/>
      <c r="AQ58" s="504"/>
      <c r="AR58" s="504"/>
      <c r="AS58" s="504"/>
      <c r="AT58" s="504"/>
      <c r="AU58" s="504"/>
    </row>
    <row r="59" spans="3:47" ht="12.75" customHeight="1">
      <c r="C59" s="200" t="str">
        <f>'Budget Filing Data'!D53</f>
        <v>PCE-02-RES-MP</v>
      </c>
      <c r="D59" s="200" t="str">
        <f>'Budget Filing Data'!E53</f>
        <v>Renters Marketplace</v>
      </c>
      <c r="E59" s="201" t="s">
        <v>49</v>
      </c>
      <c r="F59" s="201"/>
      <c r="G59" s="202" t="str">
        <f>'Budget Filing Data'!J53</f>
        <v>REN/CCA</v>
      </c>
      <c r="H59" s="202" t="str">
        <f>'Budget Filing Data'!H53</f>
        <v>No</v>
      </c>
      <c r="I59" s="201" t="s">
        <v>15</v>
      </c>
      <c r="J59" s="202" t="str">
        <f>'Budget Filing Data'!G53</f>
        <v>Residential</v>
      </c>
      <c r="K59" s="202">
        <f>'Budget Filing Data'!I53</f>
        <v>0</v>
      </c>
      <c r="L59" s="202" t="str">
        <f>'Budget Filing Data'!K53</f>
        <v>equity</v>
      </c>
      <c r="M59" s="202">
        <f>'Budget Filing Data'!B53</f>
        <v>2031</v>
      </c>
      <c r="N59" s="72">
        <f t="shared" si="0"/>
        <v>1531400</v>
      </c>
      <c r="O59" s="202">
        <f>'Budget Filing Data'!AG53</f>
        <v>80600</v>
      </c>
      <c r="P59" s="202">
        <f>'Budget Filing Data'!AH53</f>
        <v>96720</v>
      </c>
      <c r="Q59" s="202">
        <f>'Budget Filing Data'!AI53</f>
        <v>1128400</v>
      </c>
      <c r="R59" s="202">
        <f>'Budget Filing Data'!AJ53</f>
        <v>0</v>
      </c>
      <c r="S59" s="202">
        <f>'Budget Filing Data'!AK53</f>
        <v>0</v>
      </c>
      <c r="T59" s="202">
        <f>'Budget Filing Data'!AL53</f>
        <v>0</v>
      </c>
      <c r="U59" s="202">
        <f>'Budget Filing Data'!AM53</f>
        <v>225680</v>
      </c>
      <c r="V59" s="202">
        <f>'Budget Filing Data'!W53</f>
        <v>1620012.3171815055</v>
      </c>
      <c r="W59" s="202">
        <f>('Budget Filing Data'!AB53+'Budget Filing Data'!AC53+'Budget Filing Data'!AD53+'Budget Filing Data'!AR53)/'Budget Filing Data'!Z53</f>
        <v>0.64268688120876127</v>
      </c>
      <c r="X59" s="202">
        <f>('Budget Filing Data'!AB53+'Budget Filing Data'!AC53+'Budget Filing Data'!AD53+'Budget Filing Data'!AR53)/'Budget Filing Data'!AA53</f>
        <v>1.0563407428221006</v>
      </c>
      <c r="Y59" s="202">
        <f>('Budget Filing Data'!AV53+'Budget Filing Data'!AW53)/('Budget Filing Data'!AX53+'Budget Filing Data'!AY53)</f>
        <v>0.3340308112860163</v>
      </c>
      <c r="Z59" s="201">
        <v>0.82807121581242737</v>
      </c>
      <c r="AA59" s="201">
        <v>0.82807121581242737</v>
      </c>
      <c r="AB59" s="202">
        <f>'Budget Filing Data'!P53</f>
        <v>925936.4</v>
      </c>
      <c r="AC59" s="202">
        <f>'Budget Filing Data'!Q53</f>
        <v>116.03954400000001</v>
      </c>
      <c r="AD59" s="202">
        <f>'Budget Filing Data'!R53</f>
        <v>24888.63812</v>
      </c>
      <c r="AE59" s="202">
        <f>'Budget Filing Data'!AE53</f>
        <v>235.09933586471999</v>
      </c>
      <c r="AF59" s="202">
        <f>'Budget Filing Data'!AF53</f>
        <v>132.15866840000001</v>
      </c>
      <c r="AG59" s="202">
        <f>'Budget Filing Data'!$S53</f>
        <v>7338675.6469999999</v>
      </c>
      <c r="AH59" s="202">
        <f>'Budget Filing Data'!$T53</f>
        <v>339309.81790000002</v>
      </c>
      <c r="AI59" s="202">
        <f>'Budget Filing Data'!$U53</f>
        <v>2003.6378595497508</v>
      </c>
      <c r="AJ59" s="202">
        <f>'Budget Filing Data'!$V53</f>
        <v>1801.7351329999999</v>
      </c>
      <c r="AK59" s="201">
        <v>0</v>
      </c>
      <c r="AL59" s="201">
        <v>0</v>
      </c>
      <c r="AN59" s="204"/>
      <c r="AO59" s="504"/>
      <c r="AP59" s="504"/>
      <c r="AQ59" s="504"/>
      <c r="AR59" s="504"/>
      <c r="AS59" s="504"/>
      <c r="AT59" s="504"/>
      <c r="AU59" s="504"/>
    </row>
    <row r="60" spans="3:47" ht="12.75" customHeight="1">
      <c r="C60" s="200" t="str">
        <f>'Budget Filing Data'!D54</f>
        <v>PCE_Equity_PortfolioSupport</v>
      </c>
      <c r="D60" s="200" t="str">
        <f>'Budget Filing Data'!E54</f>
        <v>Equity Portfolio Support</v>
      </c>
      <c r="E60" s="201" t="s">
        <v>49</v>
      </c>
      <c r="F60" s="201"/>
      <c r="G60" s="202" t="str">
        <f>'Budget Filing Data'!J54</f>
        <v>REN/CCA</v>
      </c>
      <c r="H60" s="202" t="str">
        <f>'Budget Filing Data'!H54</f>
        <v>No</v>
      </c>
      <c r="I60" s="201" t="s">
        <v>15</v>
      </c>
      <c r="J60" s="202" t="str">
        <f>'Budget Filing Data'!G54</f>
        <v>Portfolio Support</v>
      </c>
      <c r="K60" s="202">
        <f>'Budget Filing Data'!I54</f>
        <v>0</v>
      </c>
      <c r="L60" s="202" t="str">
        <f>'Budget Filing Data'!K54</f>
        <v>equity</v>
      </c>
      <c r="M60" s="202">
        <f>'Budget Filing Data'!B54</f>
        <v>2031</v>
      </c>
      <c r="N60" s="72">
        <f t="shared" si="0"/>
        <v>127100</v>
      </c>
      <c r="O60" s="202">
        <f>'Budget Filing Data'!AG54</f>
        <v>127100</v>
      </c>
      <c r="P60" s="202">
        <f>'Budget Filing Data'!AH54</f>
        <v>0</v>
      </c>
      <c r="Q60" s="202">
        <f>'Budget Filing Data'!AI54</f>
        <v>0</v>
      </c>
      <c r="R60" s="202">
        <f>'Budget Filing Data'!AJ54</f>
        <v>0</v>
      </c>
      <c r="S60" s="202">
        <f>'Budget Filing Data'!AK54</f>
        <v>0</v>
      </c>
      <c r="T60" s="202">
        <f>'Budget Filing Data'!AL54</f>
        <v>0</v>
      </c>
      <c r="U60" s="202">
        <f>'Budget Filing Data'!AM54</f>
        <v>0</v>
      </c>
      <c r="V60" s="202">
        <f>'Budget Filing Data'!W54</f>
        <v>0</v>
      </c>
      <c r="W60" s="202">
        <f>('Budget Filing Data'!AB54+'Budget Filing Data'!AC54+'Budget Filing Data'!AD54+'Budget Filing Data'!AR54)/'Budget Filing Data'!Z54</f>
        <v>0</v>
      </c>
      <c r="X60" s="202">
        <f>('Budget Filing Data'!AB54+'Budget Filing Data'!AC54+'Budget Filing Data'!AD54+'Budget Filing Data'!AR54)/'Budget Filing Data'!AA54</f>
        <v>0</v>
      </c>
      <c r="Y60" s="202">
        <f>('Budget Filing Data'!AV54+'Budget Filing Data'!AW54)/('Budget Filing Data'!AX54+'Budget Filing Data'!AY54)</f>
        <v>0</v>
      </c>
      <c r="Z60" s="201">
        <v>0</v>
      </c>
      <c r="AA60" s="201">
        <v>0</v>
      </c>
      <c r="AB60" s="202">
        <f>'Budget Filing Data'!P54</f>
        <v>0</v>
      </c>
      <c r="AC60" s="202">
        <f>'Budget Filing Data'!Q54</f>
        <v>0</v>
      </c>
      <c r="AD60" s="202">
        <f>'Budget Filing Data'!R54</f>
        <v>0</v>
      </c>
      <c r="AE60" s="202">
        <f>'Budget Filing Data'!AE54</f>
        <v>0</v>
      </c>
      <c r="AF60" s="202">
        <f>'Budget Filing Data'!AF54</f>
        <v>0</v>
      </c>
      <c r="AG60" s="202">
        <f>'Budget Filing Data'!$S54</f>
        <v>0</v>
      </c>
      <c r="AH60" s="202">
        <f>'Budget Filing Data'!$T54</f>
        <v>0</v>
      </c>
      <c r="AI60" s="202">
        <f>'Budget Filing Data'!$U54</f>
        <v>0</v>
      </c>
      <c r="AJ60" s="202">
        <f>'Budget Filing Data'!$V54</f>
        <v>0</v>
      </c>
      <c r="AK60" s="201">
        <v>0</v>
      </c>
      <c r="AL60" s="201">
        <v>0</v>
      </c>
      <c r="AN60" s="204"/>
      <c r="AO60" s="504"/>
      <c r="AP60" s="504"/>
      <c r="AQ60" s="504"/>
      <c r="AR60" s="504"/>
      <c r="AS60" s="504"/>
      <c r="AT60" s="504"/>
      <c r="AU60" s="504"/>
    </row>
    <row r="61" spans="3:47" ht="12.75" customHeight="1">
      <c r="C61" s="200" t="str">
        <f>'Budget Filing Data'!D55</f>
        <v>PCE_MS_Portfolio_Support</v>
      </c>
      <c r="D61" s="200" t="str">
        <f>'Budget Filing Data'!E55</f>
        <v>Market Support Portfolio Support</v>
      </c>
      <c r="E61" s="201" t="s">
        <v>49</v>
      </c>
      <c r="F61" s="201"/>
      <c r="G61" s="202" t="str">
        <f>'Budget Filing Data'!J55</f>
        <v>REN/CCA</v>
      </c>
      <c r="H61" s="202" t="str">
        <f>'Budget Filing Data'!H55</f>
        <v>No</v>
      </c>
      <c r="I61" s="201" t="s">
        <v>15</v>
      </c>
      <c r="J61" s="202" t="str">
        <f>'Budget Filing Data'!G55</f>
        <v>Portfolio Support</v>
      </c>
      <c r="K61" s="202">
        <f>'Budget Filing Data'!I55</f>
        <v>0</v>
      </c>
      <c r="L61" s="202" t="str">
        <f>'Budget Filing Data'!K55</f>
        <v>market_support</v>
      </c>
      <c r="M61" s="202">
        <f>'Budget Filing Data'!B55</f>
        <v>2031</v>
      </c>
      <c r="N61" s="72">
        <f t="shared" si="0"/>
        <v>31000</v>
      </c>
      <c r="O61" s="202">
        <f>'Budget Filing Data'!AG55</f>
        <v>31000</v>
      </c>
      <c r="P61" s="202">
        <f>'Budget Filing Data'!AH55</f>
        <v>0</v>
      </c>
      <c r="Q61" s="202">
        <f>'Budget Filing Data'!AI55</f>
        <v>0</v>
      </c>
      <c r="R61" s="202">
        <f>'Budget Filing Data'!AJ55</f>
        <v>0</v>
      </c>
      <c r="S61" s="202">
        <f>'Budget Filing Data'!AK55</f>
        <v>0</v>
      </c>
      <c r="T61" s="202">
        <f>'Budget Filing Data'!AL55</f>
        <v>0</v>
      </c>
      <c r="U61" s="202">
        <f>'Budget Filing Data'!AM55</f>
        <v>0</v>
      </c>
      <c r="V61" s="202">
        <f>'Budget Filing Data'!W55</f>
        <v>0</v>
      </c>
      <c r="W61" s="202">
        <f>('Budget Filing Data'!AB55+'Budget Filing Data'!AC55+'Budget Filing Data'!AD55+'Budget Filing Data'!AR55)/'Budget Filing Data'!Z55</f>
        <v>0</v>
      </c>
      <c r="X61" s="202">
        <f>('Budget Filing Data'!AB55+'Budget Filing Data'!AC55+'Budget Filing Data'!AD55+'Budget Filing Data'!AR55)/'Budget Filing Data'!AA55</f>
        <v>0</v>
      </c>
      <c r="Y61" s="202">
        <f>('Budget Filing Data'!AV55+'Budget Filing Data'!AW55)/('Budget Filing Data'!AX55+'Budget Filing Data'!AY55)</f>
        <v>0</v>
      </c>
      <c r="Z61" s="201">
        <v>0</v>
      </c>
      <c r="AA61" s="201">
        <v>0</v>
      </c>
      <c r="AB61" s="202">
        <f>'Budget Filing Data'!P55</f>
        <v>0</v>
      </c>
      <c r="AC61" s="202">
        <f>'Budget Filing Data'!Q55</f>
        <v>0</v>
      </c>
      <c r="AD61" s="202">
        <f>'Budget Filing Data'!R55</f>
        <v>0</v>
      </c>
      <c r="AE61" s="202">
        <f>'Budget Filing Data'!AE55</f>
        <v>0</v>
      </c>
      <c r="AF61" s="202">
        <f>'Budget Filing Data'!AF55</f>
        <v>0</v>
      </c>
      <c r="AG61" s="202">
        <f>'Budget Filing Data'!$S55</f>
        <v>0</v>
      </c>
      <c r="AH61" s="202">
        <f>'Budget Filing Data'!$T55</f>
        <v>0</v>
      </c>
      <c r="AI61" s="202">
        <f>'Budget Filing Data'!$U55</f>
        <v>0</v>
      </c>
      <c r="AJ61" s="202">
        <f>'Budget Filing Data'!$V55</f>
        <v>0</v>
      </c>
      <c r="AK61" s="201">
        <v>0</v>
      </c>
      <c r="AL61" s="201">
        <v>0</v>
      </c>
      <c r="AN61" s="204"/>
      <c r="AO61" s="504"/>
      <c r="AP61" s="504"/>
      <c r="AQ61" s="504"/>
      <c r="AR61" s="504"/>
      <c r="AS61" s="504"/>
      <c r="AT61" s="504"/>
      <c r="AU61" s="504"/>
    </row>
    <row r="62" spans="3:47" ht="12.75" customHeight="1">
      <c r="C62" s="200" t="str">
        <f>'Budget Filing Data'!D56</f>
        <v>PCE_RA_Portfolio_Support</v>
      </c>
      <c r="D62" s="200" t="str">
        <f>'Budget Filing Data'!E56</f>
        <v>Resource Acquisition Portfolio Support</v>
      </c>
      <c r="E62" s="201" t="s">
        <v>49</v>
      </c>
      <c r="F62" s="201"/>
      <c r="G62" s="202" t="str">
        <f>'Budget Filing Data'!J56</f>
        <v>REN/CCA</v>
      </c>
      <c r="H62" s="202" t="str">
        <f>'Budget Filing Data'!H56</f>
        <v>No</v>
      </c>
      <c r="I62" s="201" t="s">
        <v>15</v>
      </c>
      <c r="J62" s="202" t="str">
        <f>'Budget Filing Data'!G56</f>
        <v>Portfolio Support</v>
      </c>
      <c r="K62" s="202">
        <f>'Budget Filing Data'!I56</f>
        <v>0</v>
      </c>
      <c r="L62" s="202" t="str">
        <f>'Budget Filing Data'!K56</f>
        <v>resource_acquisition</v>
      </c>
      <c r="M62" s="202">
        <f>'Budget Filing Data'!B56</f>
        <v>2031</v>
      </c>
      <c r="N62" s="72">
        <f t="shared" si="0"/>
        <v>378200</v>
      </c>
      <c r="O62" s="202">
        <f>'Budget Filing Data'!AG56</f>
        <v>378200</v>
      </c>
      <c r="P62" s="202">
        <f>'Budget Filing Data'!AH56</f>
        <v>0</v>
      </c>
      <c r="Q62" s="202">
        <f>'Budget Filing Data'!AI56</f>
        <v>0</v>
      </c>
      <c r="R62" s="202">
        <f>'Budget Filing Data'!AJ56</f>
        <v>0</v>
      </c>
      <c r="S62" s="202">
        <f>'Budget Filing Data'!AK56</f>
        <v>0</v>
      </c>
      <c r="T62" s="202">
        <f>'Budget Filing Data'!AL56</f>
        <v>0</v>
      </c>
      <c r="U62" s="202">
        <f>'Budget Filing Data'!AM56</f>
        <v>0</v>
      </c>
      <c r="V62" s="202">
        <f>'Budget Filing Data'!W56</f>
        <v>0</v>
      </c>
      <c r="W62" s="202">
        <f>('Budget Filing Data'!AB56+'Budget Filing Data'!AC56+'Budget Filing Data'!AD56+'Budget Filing Data'!AR56)/'Budget Filing Data'!Z56</f>
        <v>0</v>
      </c>
      <c r="X62" s="202">
        <f>('Budget Filing Data'!AB56+'Budget Filing Data'!AC56+'Budget Filing Data'!AD56+'Budget Filing Data'!AR56)/'Budget Filing Data'!AA56</f>
        <v>0</v>
      </c>
      <c r="Y62" s="202">
        <f>('Budget Filing Data'!AV56+'Budget Filing Data'!AW56)/('Budget Filing Data'!AX56+'Budget Filing Data'!AY56)</f>
        <v>0</v>
      </c>
      <c r="Z62" s="201">
        <v>0</v>
      </c>
      <c r="AA62" s="201">
        <v>0</v>
      </c>
      <c r="AB62" s="202">
        <f>'Budget Filing Data'!P56</f>
        <v>0</v>
      </c>
      <c r="AC62" s="202">
        <f>'Budget Filing Data'!Q56</f>
        <v>0</v>
      </c>
      <c r="AD62" s="202">
        <f>'Budget Filing Data'!R56</f>
        <v>0</v>
      </c>
      <c r="AE62" s="202">
        <f>'Budget Filing Data'!AE56</f>
        <v>0</v>
      </c>
      <c r="AF62" s="202">
        <f>'Budget Filing Data'!AF56</f>
        <v>0</v>
      </c>
      <c r="AG62" s="202">
        <f>'Budget Filing Data'!$S56</f>
        <v>0</v>
      </c>
      <c r="AH62" s="202">
        <f>'Budget Filing Data'!$T56</f>
        <v>0</v>
      </c>
      <c r="AI62" s="202">
        <f>'Budget Filing Data'!$U56</f>
        <v>0</v>
      </c>
      <c r="AJ62" s="202">
        <f>'Budget Filing Data'!$V56</f>
        <v>0</v>
      </c>
      <c r="AK62" s="201">
        <v>0</v>
      </c>
      <c r="AL62" s="201">
        <v>0</v>
      </c>
      <c r="AN62" s="204"/>
      <c r="AO62" s="504"/>
      <c r="AP62" s="504"/>
      <c r="AQ62" s="504"/>
      <c r="AR62" s="504"/>
      <c r="AS62" s="504"/>
      <c r="AT62" s="504"/>
      <c r="AU62" s="504"/>
    </row>
    <row r="63" spans="3:47" ht="12.75" customHeight="1">
      <c r="C63" s="200" t="str">
        <f>'Budget Filing Data'!D57</f>
        <v>PCE-01-WET-REF</v>
      </c>
      <c r="D63" s="200" t="str">
        <f>'Budget Filing Data'!E57</f>
        <v>Refrigerant Workforce Education and Training (WET)</v>
      </c>
      <c r="E63" s="201" t="s">
        <v>49</v>
      </c>
      <c r="F63" s="201"/>
      <c r="G63" s="202" t="str">
        <f>'Budget Filing Data'!J57</f>
        <v>REN/CCA</v>
      </c>
      <c r="H63" s="202" t="str">
        <f>'Budget Filing Data'!H57</f>
        <v>No</v>
      </c>
      <c r="I63" s="201" t="s">
        <v>15</v>
      </c>
      <c r="J63" s="202" t="str">
        <f>'Budget Filing Data'!G57</f>
        <v>Cross-Cutting</v>
      </c>
      <c r="K63" s="202" t="str">
        <f>'Budget Filing Data'!I57</f>
        <v>Workforce Education and Training</v>
      </c>
      <c r="L63" s="202" t="str">
        <f>'Budget Filing Data'!K57</f>
        <v>market_support</v>
      </c>
      <c r="M63" s="202">
        <f>'Budget Filing Data'!B57</f>
        <v>2031</v>
      </c>
      <c r="N63" s="72">
        <f t="shared" si="0"/>
        <v>620000</v>
      </c>
      <c r="O63" s="202">
        <f>'Budget Filing Data'!AG57</f>
        <v>18600</v>
      </c>
      <c r="P63" s="202">
        <f>'Budget Filing Data'!AH57</f>
        <v>18600</v>
      </c>
      <c r="Q63" s="202">
        <f>'Budget Filing Data'!AI57</f>
        <v>582800</v>
      </c>
      <c r="R63" s="202">
        <f>'Budget Filing Data'!AJ57</f>
        <v>0</v>
      </c>
      <c r="S63" s="202">
        <f>'Budget Filing Data'!AK57</f>
        <v>0</v>
      </c>
      <c r="T63" s="202">
        <f>'Budget Filing Data'!AL57</f>
        <v>0</v>
      </c>
      <c r="U63" s="202">
        <f>'Budget Filing Data'!AM57</f>
        <v>0</v>
      </c>
      <c r="V63" s="202">
        <f>'Budget Filing Data'!W57</f>
        <v>0</v>
      </c>
      <c r="W63" s="202">
        <f>('Budget Filing Data'!AB57+'Budget Filing Data'!AC57+'Budget Filing Data'!AD57+'Budget Filing Data'!AR57)/'Budget Filing Data'!Z57</f>
        <v>0</v>
      </c>
      <c r="X63" s="202">
        <f>('Budget Filing Data'!AB57+'Budget Filing Data'!AC57+'Budget Filing Data'!AD57+'Budget Filing Data'!AR57)/'Budget Filing Data'!AA57</f>
        <v>0</v>
      </c>
      <c r="Y63" s="202">
        <f>('Budget Filing Data'!AV57+'Budget Filing Data'!AW57)/('Budget Filing Data'!AX57+'Budget Filing Data'!AY57)</f>
        <v>0</v>
      </c>
      <c r="Z63" s="201">
        <v>0</v>
      </c>
      <c r="AA63" s="201">
        <v>0</v>
      </c>
      <c r="AB63" s="202">
        <f>'Budget Filing Data'!P57</f>
        <v>0</v>
      </c>
      <c r="AC63" s="202">
        <f>'Budget Filing Data'!Q57</f>
        <v>0</v>
      </c>
      <c r="AD63" s="202">
        <f>'Budget Filing Data'!R57</f>
        <v>0</v>
      </c>
      <c r="AE63" s="202">
        <f>'Budget Filing Data'!AE57</f>
        <v>0</v>
      </c>
      <c r="AF63" s="202">
        <f>'Budget Filing Data'!AF57</f>
        <v>0</v>
      </c>
      <c r="AG63" s="202">
        <f>'Budget Filing Data'!$S57</f>
        <v>0</v>
      </c>
      <c r="AH63" s="202">
        <f>'Budget Filing Data'!$T57</f>
        <v>0</v>
      </c>
      <c r="AI63" s="202">
        <f>'Budget Filing Data'!$U57</f>
        <v>0</v>
      </c>
      <c r="AJ63" s="202">
        <f>'Budget Filing Data'!$V57</f>
        <v>0</v>
      </c>
      <c r="AK63" s="201">
        <v>0</v>
      </c>
      <c r="AL63" s="201">
        <v>0</v>
      </c>
      <c r="AN63" s="204"/>
      <c r="AO63" s="504"/>
      <c r="AP63" s="504"/>
      <c r="AQ63" s="504"/>
      <c r="AR63" s="504"/>
      <c r="AS63" s="504"/>
      <c r="AT63" s="504"/>
      <c r="AU63" s="504"/>
    </row>
    <row r="64" spans="3:47" ht="12.75" customHeight="1">
      <c r="C64" s="200">
        <f>'Budget Filing Data'!D58</f>
        <v>0</v>
      </c>
      <c r="D64" s="200">
        <f>'Budget Filing Data'!E58</f>
        <v>0</v>
      </c>
      <c r="E64" s="201"/>
      <c r="F64" s="201"/>
      <c r="G64" s="202">
        <f>'Budget Filing Data'!J58</f>
        <v>0</v>
      </c>
      <c r="H64" s="202">
        <f>'Budget Filing Data'!H58</f>
        <v>0</v>
      </c>
      <c r="I64" s="201"/>
      <c r="J64" s="202">
        <f>'Budget Filing Data'!G58</f>
        <v>0</v>
      </c>
      <c r="K64" s="202">
        <f>'Budget Filing Data'!I58</f>
        <v>0</v>
      </c>
      <c r="L64" s="202">
        <f>'Budget Filing Data'!K58</f>
        <v>0</v>
      </c>
      <c r="M64" s="202">
        <f>'Budget Filing Data'!B58</f>
        <v>0</v>
      </c>
      <c r="N64" s="72">
        <f t="shared" si="0"/>
        <v>0</v>
      </c>
      <c r="O64" s="202">
        <f>'Budget Filing Data'!AG58</f>
        <v>0</v>
      </c>
      <c r="P64" s="202">
        <f>'Budget Filing Data'!AH58</f>
        <v>0</v>
      </c>
      <c r="Q64" s="202">
        <f>'Budget Filing Data'!AI58</f>
        <v>0</v>
      </c>
      <c r="R64" s="202">
        <f>'Budget Filing Data'!AJ58</f>
        <v>0</v>
      </c>
      <c r="S64" s="202">
        <f>'Budget Filing Data'!AK58</f>
        <v>0</v>
      </c>
      <c r="T64" s="202">
        <f>'Budget Filing Data'!AL58</f>
        <v>0</v>
      </c>
      <c r="U64" s="202">
        <f>'Budget Filing Data'!AM58</f>
        <v>0</v>
      </c>
      <c r="V64" s="202">
        <f>'Budget Filing Data'!W58</f>
        <v>0</v>
      </c>
      <c r="W64" s="202">
        <v>0</v>
      </c>
      <c r="X64" s="202">
        <v>0</v>
      </c>
      <c r="Y64" s="202">
        <v>0</v>
      </c>
      <c r="Z64" s="201"/>
      <c r="AA64" s="201"/>
      <c r="AB64" s="202">
        <f>'Budget Filing Data'!P58</f>
        <v>0</v>
      </c>
      <c r="AC64" s="202">
        <f>'Budget Filing Data'!Q58</f>
        <v>0</v>
      </c>
      <c r="AD64" s="202">
        <f>'Budget Filing Data'!R58</f>
        <v>0</v>
      </c>
      <c r="AE64" s="202">
        <f>'Budget Filing Data'!AE58</f>
        <v>0</v>
      </c>
      <c r="AF64" s="202">
        <f>'Budget Filing Data'!AF58</f>
        <v>0</v>
      </c>
      <c r="AG64" s="202">
        <f>'Budget Filing Data'!$S58</f>
        <v>0</v>
      </c>
      <c r="AH64" s="202">
        <f>'Budget Filing Data'!$R58</f>
        <v>0</v>
      </c>
      <c r="AI64" s="202">
        <f>'Budget Filing Data'!$U58</f>
        <v>0</v>
      </c>
      <c r="AJ64" s="202">
        <f>'Budget Filing Data'!$V58</f>
        <v>0</v>
      </c>
      <c r="AK64" s="201">
        <v>0</v>
      </c>
      <c r="AL64" s="201">
        <v>0</v>
      </c>
      <c r="AN64" s="204"/>
      <c r="AO64" s="504"/>
      <c r="AP64" s="504"/>
      <c r="AQ64" s="504"/>
      <c r="AR64" s="504"/>
      <c r="AS64" s="504"/>
      <c r="AT64" s="504"/>
      <c r="AU64" s="504"/>
    </row>
    <row r="65" spans="3:47" ht="12.75" customHeight="1">
      <c r="C65" s="200">
        <f>'Budget Filing Data'!D59</f>
        <v>0</v>
      </c>
      <c r="D65" s="200">
        <f>'Budget Filing Data'!E59</f>
        <v>0</v>
      </c>
      <c r="E65" s="201"/>
      <c r="F65" s="201"/>
      <c r="G65" s="202">
        <f>'Budget Filing Data'!J59</f>
        <v>0</v>
      </c>
      <c r="H65" s="202">
        <f>'Budget Filing Data'!H59</f>
        <v>0</v>
      </c>
      <c r="I65" s="201"/>
      <c r="J65" s="202">
        <f>'Budget Filing Data'!G59</f>
        <v>0</v>
      </c>
      <c r="K65" s="202">
        <f>'Budget Filing Data'!I59</f>
        <v>0</v>
      </c>
      <c r="L65" s="202">
        <f>'Budget Filing Data'!K59</f>
        <v>0</v>
      </c>
      <c r="M65" s="202">
        <f>'Budget Filing Data'!B59</f>
        <v>0</v>
      </c>
      <c r="N65" s="72">
        <f t="shared" si="0"/>
        <v>0</v>
      </c>
      <c r="O65" s="202">
        <f>'Budget Filing Data'!AG59</f>
        <v>0</v>
      </c>
      <c r="P65" s="202">
        <f>'Budget Filing Data'!AH59</f>
        <v>0</v>
      </c>
      <c r="Q65" s="202">
        <f>'Budget Filing Data'!AI59</f>
        <v>0</v>
      </c>
      <c r="R65" s="202">
        <f>'Budget Filing Data'!AJ59</f>
        <v>0</v>
      </c>
      <c r="S65" s="202">
        <f>'Budget Filing Data'!AK59</f>
        <v>0</v>
      </c>
      <c r="T65" s="202">
        <f>'Budget Filing Data'!AL59</f>
        <v>0</v>
      </c>
      <c r="U65" s="202">
        <f>'Budget Filing Data'!AM59</f>
        <v>0</v>
      </c>
      <c r="V65" s="202">
        <f>'Budget Filing Data'!W59</f>
        <v>0</v>
      </c>
      <c r="W65" s="202">
        <v>0</v>
      </c>
      <c r="X65" s="202">
        <v>0</v>
      </c>
      <c r="Y65" s="202">
        <v>0</v>
      </c>
      <c r="Z65" s="201"/>
      <c r="AA65" s="201"/>
      <c r="AB65" s="202">
        <f>'Budget Filing Data'!P59</f>
        <v>0</v>
      </c>
      <c r="AC65" s="202">
        <f>'Budget Filing Data'!Q59</f>
        <v>0</v>
      </c>
      <c r="AD65" s="202">
        <f>'Budget Filing Data'!R59</f>
        <v>0</v>
      </c>
      <c r="AE65" s="202">
        <f>'Budget Filing Data'!AE59</f>
        <v>0</v>
      </c>
      <c r="AF65" s="202">
        <f>'Budget Filing Data'!AF59</f>
        <v>0</v>
      </c>
      <c r="AG65" s="202">
        <f>'Budget Filing Data'!$S59</f>
        <v>0</v>
      </c>
      <c r="AH65" s="202">
        <f>'Budget Filing Data'!$R59</f>
        <v>0</v>
      </c>
      <c r="AI65" s="202">
        <f>'Budget Filing Data'!$U59</f>
        <v>0</v>
      </c>
      <c r="AJ65" s="202">
        <f>'Budget Filing Data'!$V59</f>
        <v>0</v>
      </c>
      <c r="AK65" s="201">
        <v>0</v>
      </c>
      <c r="AL65" s="201">
        <v>0</v>
      </c>
      <c r="AN65" s="204"/>
      <c r="AO65" s="504"/>
      <c r="AP65" s="504"/>
      <c r="AQ65" s="504"/>
      <c r="AR65" s="504"/>
      <c r="AS65" s="504"/>
      <c r="AT65" s="504"/>
      <c r="AU65" s="504"/>
    </row>
    <row r="66" spans="3:47" ht="12.75" customHeight="1">
      <c r="C66" s="200">
        <f>'Budget Filing Data'!D60</f>
        <v>0</v>
      </c>
      <c r="D66" s="200">
        <f>'Budget Filing Data'!E60</f>
        <v>0</v>
      </c>
      <c r="E66" s="201"/>
      <c r="F66" s="201"/>
      <c r="G66" s="202">
        <f>'Budget Filing Data'!J60</f>
        <v>0</v>
      </c>
      <c r="H66" s="202">
        <f>'Budget Filing Data'!H60</f>
        <v>0</v>
      </c>
      <c r="I66" s="201"/>
      <c r="J66" s="202">
        <f>'Budget Filing Data'!G60</f>
        <v>0</v>
      </c>
      <c r="K66" s="202">
        <f>'Budget Filing Data'!I60</f>
        <v>0</v>
      </c>
      <c r="L66" s="202">
        <f>'Budget Filing Data'!K60</f>
        <v>0</v>
      </c>
      <c r="M66" s="202">
        <f>'Budget Filing Data'!B60</f>
        <v>0</v>
      </c>
      <c r="N66" s="72">
        <f t="shared" si="0"/>
        <v>0</v>
      </c>
      <c r="O66" s="202">
        <f>'Budget Filing Data'!AG60</f>
        <v>0</v>
      </c>
      <c r="P66" s="202">
        <f>'Budget Filing Data'!AH60</f>
        <v>0</v>
      </c>
      <c r="Q66" s="202">
        <f>'Budget Filing Data'!AI60</f>
        <v>0</v>
      </c>
      <c r="R66" s="202">
        <f>'Budget Filing Data'!AJ60</f>
        <v>0</v>
      </c>
      <c r="S66" s="202">
        <f>'Budget Filing Data'!AK60</f>
        <v>0</v>
      </c>
      <c r="T66" s="202">
        <f>'Budget Filing Data'!AL60</f>
        <v>0</v>
      </c>
      <c r="U66" s="202">
        <f>'Budget Filing Data'!AM60</f>
        <v>0</v>
      </c>
      <c r="V66" s="202">
        <f>'Budget Filing Data'!W60</f>
        <v>0</v>
      </c>
      <c r="W66" s="202">
        <v>0</v>
      </c>
      <c r="X66" s="202">
        <v>0</v>
      </c>
      <c r="Y66" s="202">
        <v>0</v>
      </c>
      <c r="Z66" s="201"/>
      <c r="AA66" s="201"/>
      <c r="AB66" s="202">
        <f>'Budget Filing Data'!P60</f>
        <v>0</v>
      </c>
      <c r="AC66" s="202">
        <f>'Budget Filing Data'!Q60</f>
        <v>0</v>
      </c>
      <c r="AD66" s="202">
        <f>'Budget Filing Data'!R60</f>
        <v>0</v>
      </c>
      <c r="AE66" s="202">
        <f>'Budget Filing Data'!AE60</f>
        <v>0</v>
      </c>
      <c r="AF66" s="202">
        <f>'Budget Filing Data'!AF60</f>
        <v>0</v>
      </c>
      <c r="AG66" s="202">
        <f>'Budget Filing Data'!$S60</f>
        <v>0</v>
      </c>
      <c r="AH66" s="202">
        <f>'Budget Filing Data'!$R60</f>
        <v>0</v>
      </c>
      <c r="AI66" s="202">
        <f>'Budget Filing Data'!$U60</f>
        <v>0</v>
      </c>
      <c r="AJ66" s="202">
        <f>'Budget Filing Data'!$V60</f>
        <v>0</v>
      </c>
      <c r="AK66" s="201">
        <v>0</v>
      </c>
      <c r="AL66" s="201">
        <v>0</v>
      </c>
      <c r="AN66" s="204"/>
      <c r="AO66" s="504"/>
      <c r="AP66" s="504"/>
      <c r="AQ66" s="504"/>
      <c r="AR66" s="504"/>
      <c r="AS66" s="504"/>
      <c r="AT66" s="504"/>
      <c r="AU66" s="504"/>
    </row>
    <row r="67" spans="3:47" ht="12.75" customHeight="1">
      <c r="C67" s="200">
        <f>'Budget Filing Data'!D61</f>
        <v>0</v>
      </c>
      <c r="D67" s="200">
        <f>'Budget Filing Data'!E61</f>
        <v>0</v>
      </c>
      <c r="E67" s="201"/>
      <c r="F67" s="201"/>
      <c r="G67" s="202">
        <f>'Budget Filing Data'!J61</f>
        <v>0</v>
      </c>
      <c r="H67" s="202">
        <f>'Budget Filing Data'!H61</f>
        <v>0</v>
      </c>
      <c r="I67" s="201"/>
      <c r="J67" s="202">
        <f>'Budget Filing Data'!G61</f>
        <v>0</v>
      </c>
      <c r="K67" s="202">
        <f>'Budget Filing Data'!I61</f>
        <v>0</v>
      </c>
      <c r="L67" s="202">
        <f>'Budget Filing Data'!K61</f>
        <v>0</v>
      </c>
      <c r="M67" s="202">
        <f>'Budget Filing Data'!B61</f>
        <v>0</v>
      </c>
      <c r="N67" s="72">
        <f t="shared" si="0"/>
        <v>0</v>
      </c>
      <c r="O67" s="202">
        <f>'Budget Filing Data'!AG61</f>
        <v>0</v>
      </c>
      <c r="P67" s="202">
        <f>'Budget Filing Data'!AH61</f>
        <v>0</v>
      </c>
      <c r="Q67" s="202">
        <f>'Budget Filing Data'!AI61</f>
        <v>0</v>
      </c>
      <c r="R67" s="202">
        <f>'Budget Filing Data'!AJ61</f>
        <v>0</v>
      </c>
      <c r="S67" s="202">
        <f>'Budget Filing Data'!AK61</f>
        <v>0</v>
      </c>
      <c r="T67" s="202">
        <f>'Budget Filing Data'!AL61</f>
        <v>0</v>
      </c>
      <c r="U67" s="202">
        <f>'Budget Filing Data'!AM61</f>
        <v>0</v>
      </c>
      <c r="V67" s="202">
        <f>'Budget Filing Data'!W61</f>
        <v>0</v>
      </c>
      <c r="W67" s="202">
        <v>0</v>
      </c>
      <c r="X67" s="202">
        <v>0</v>
      </c>
      <c r="Y67" s="202">
        <v>0</v>
      </c>
      <c r="Z67" s="201"/>
      <c r="AA67" s="201"/>
      <c r="AB67" s="202">
        <f>'Budget Filing Data'!P61</f>
        <v>0</v>
      </c>
      <c r="AC67" s="202">
        <f>'Budget Filing Data'!Q61</f>
        <v>0</v>
      </c>
      <c r="AD67" s="202">
        <f>'Budget Filing Data'!R61</f>
        <v>0</v>
      </c>
      <c r="AE67" s="202">
        <f>'Budget Filing Data'!AE61</f>
        <v>0</v>
      </c>
      <c r="AF67" s="202">
        <f>'Budget Filing Data'!AF61</f>
        <v>0</v>
      </c>
      <c r="AG67" s="202">
        <f>'Budget Filing Data'!$S61</f>
        <v>0</v>
      </c>
      <c r="AH67" s="202">
        <f>'Budget Filing Data'!$R61</f>
        <v>0</v>
      </c>
      <c r="AI67" s="202">
        <f>'Budget Filing Data'!$U61</f>
        <v>0</v>
      </c>
      <c r="AJ67" s="202">
        <f>'Budget Filing Data'!$V61</f>
        <v>0</v>
      </c>
      <c r="AK67" s="201">
        <v>0</v>
      </c>
      <c r="AL67" s="201">
        <v>0</v>
      </c>
      <c r="AN67" s="204"/>
      <c r="AO67" s="504"/>
      <c r="AP67" s="504"/>
      <c r="AQ67" s="504"/>
      <c r="AR67" s="504"/>
      <c r="AS67" s="504"/>
      <c r="AT67" s="504"/>
      <c r="AU67" s="504"/>
    </row>
    <row r="68" spans="3:47" ht="12.75" customHeight="1">
      <c r="C68" s="200">
        <f>'Budget Filing Data'!D62</f>
        <v>0</v>
      </c>
      <c r="D68" s="200">
        <f>'Budget Filing Data'!E62</f>
        <v>0</v>
      </c>
      <c r="E68" s="201"/>
      <c r="F68" s="201"/>
      <c r="G68" s="202">
        <f>'Budget Filing Data'!J62</f>
        <v>0</v>
      </c>
      <c r="H68" s="202">
        <f>'Budget Filing Data'!H62</f>
        <v>0</v>
      </c>
      <c r="I68" s="201"/>
      <c r="J68" s="202">
        <f>'Budget Filing Data'!G62</f>
        <v>0</v>
      </c>
      <c r="K68" s="202">
        <f>'Budget Filing Data'!I62</f>
        <v>0</v>
      </c>
      <c r="L68" s="202">
        <f>'Budget Filing Data'!K62</f>
        <v>0</v>
      </c>
      <c r="M68" s="202">
        <f>'Budget Filing Data'!B62</f>
        <v>0</v>
      </c>
      <c r="N68" s="72">
        <f t="shared" si="0"/>
        <v>0</v>
      </c>
      <c r="O68" s="202">
        <f>'Budget Filing Data'!AG62</f>
        <v>0</v>
      </c>
      <c r="P68" s="202">
        <f>'Budget Filing Data'!AH62</f>
        <v>0</v>
      </c>
      <c r="Q68" s="202">
        <f>'Budget Filing Data'!AI62</f>
        <v>0</v>
      </c>
      <c r="R68" s="202">
        <f>'Budget Filing Data'!AJ62</f>
        <v>0</v>
      </c>
      <c r="S68" s="202">
        <f>'Budget Filing Data'!AK62</f>
        <v>0</v>
      </c>
      <c r="T68" s="202">
        <f>'Budget Filing Data'!AL62</f>
        <v>0</v>
      </c>
      <c r="U68" s="202">
        <f>'Budget Filing Data'!AM62</f>
        <v>0</v>
      </c>
      <c r="V68" s="202">
        <f>'Budget Filing Data'!W62</f>
        <v>0</v>
      </c>
      <c r="W68" s="202">
        <v>0</v>
      </c>
      <c r="X68" s="202">
        <v>0</v>
      </c>
      <c r="Y68" s="202">
        <v>0</v>
      </c>
      <c r="Z68" s="201"/>
      <c r="AA68" s="201"/>
      <c r="AB68" s="202">
        <f>'Budget Filing Data'!P62</f>
        <v>0</v>
      </c>
      <c r="AC68" s="202">
        <f>'Budget Filing Data'!Q62</f>
        <v>0</v>
      </c>
      <c r="AD68" s="202">
        <f>'Budget Filing Data'!R62</f>
        <v>0</v>
      </c>
      <c r="AE68" s="202">
        <f>'Budget Filing Data'!AE62</f>
        <v>0</v>
      </c>
      <c r="AF68" s="202">
        <f>'Budget Filing Data'!AF62</f>
        <v>0</v>
      </c>
      <c r="AG68" s="202">
        <f>'Budget Filing Data'!$S62</f>
        <v>0</v>
      </c>
      <c r="AH68" s="202">
        <f>'Budget Filing Data'!$R62</f>
        <v>0</v>
      </c>
      <c r="AI68" s="202">
        <f>'Budget Filing Data'!$U62</f>
        <v>0</v>
      </c>
      <c r="AJ68" s="202">
        <f>'Budget Filing Data'!$V62</f>
        <v>0</v>
      </c>
      <c r="AK68" s="201">
        <v>0</v>
      </c>
      <c r="AL68" s="201">
        <v>0</v>
      </c>
      <c r="AN68" s="204"/>
      <c r="AO68" s="504"/>
      <c r="AP68" s="504"/>
      <c r="AQ68" s="504"/>
      <c r="AR68" s="504"/>
      <c r="AS68" s="504"/>
      <c r="AT68" s="504"/>
      <c r="AU68" s="504"/>
    </row>
    <row r="69" spans="3:47" ht="12.75" customHeight="1">
      <c r="C69" s="200">
        <f>'Budget Filing Data'!D63</f>
        <v>0</v>
      </c>
      <c r="D69" s="200">
        <f>'Budget Filing Data'!E63</f>
        <v>0</v>
      </c>
      <c r="E69" s="201"/>
      <c r="F69" s="201"/>
      <c r="G69" s="202">
        <f>'Budget Filing Data'!J63</f>
        <v>0</v>
      </c>
      <c r="H69" s="202">
        <f>'Budget Filing Data'!H63</f>
        <v>0</v>
      </c>
      <c r="I69" s="201"/>
      <c r="J69" s="202">
        <f>'Budget Filing Data'!G63</f>
        <v>0</v>
      </c>
      <c r="K69" s="202">
        <f>'Budget Filing Data'!I63</f>
        <v>0</v>
      </c>
      <c r="L69" s="202">
        <f>'Budget Filing Data'!K63</f>
        <v>0</v>
      </c>
      <c r="M69" s="202">
        <f>'Budget Filing Data'!B63</f>
        <v>0</v>
      </c>
      <c r="N69" s="72">
        <f t="shared" si="0"/>
        <v>0</v>
      </c>
      <c r="O69" s="202">
        <f>'Budget Filing Data'!AG63</f>
        <v>0</v>
      </c>
      <c r="P69" s="202">
        <f>'Budget Filing Data'!AH63</f>
        <v>0</v>
      </c>
      <c r="Q69" s="202">
        <f>'Budget Filing Data'!AI63</f>
        <v>0</v>
      </c>
      <c r="R69" s="202">
        <f>'Budget Filing Data'!AJ63</f>
        <v>0</v>
      </c>
      <c r="S69" s="202">
        <f>'Budget Filing Data'!AK63</f>
        <v>0</v>
      </c>
      <c r="T69" s="202">
        <f>'Budget Filing Data'!AL63</f>
        <v>0</v>
      </c>
      <c r="U69" s="202">
        <f>'Budget Filing Data'!AM63</f>
        <v>0</v>
      </c>
      <c r="V69" s="202">
        <f>'Budget Filing Data'!W63</f>
        <v>0</v>
      </c>
      <c r="W69" s="202">
        <v>0</v>
      </c>
      <c r="X69" s="202">
        <v>0</v>
      </c>
      <c r="Y69" s="202">
        <v>0</v>
      </c>
      <c r="Z69" s="201"/>
      <c r="AA69" s="201"/>
      <c r="AB69" s="202">
        <f>'Budget Filing Data'!P63</f>
        <v>0</v>
      </c>
      <c r="AC69" s="202">
        <f>'Budget Filing Data'!Q63</f>
        <v>0</v>
      </c>
      <c r="AD69" s="202">
        <f>'Budget Filing Data'!R63</f>
        <v>0</v>
      </c>
      <c r="AE69" s="202">
        <f>'Budget Filing Data'!AE63</f>
        <v>0</v>
      </c>
      <c r="AF69" s="202">
        <f>'Budget Filing Data'!AF63</f>
        <v>0</v>
      </c>
      <c r="AG69" s="202">
        <f>'Budget Filing Data'!$S63</f>
        <v>0</v>
      </c>
      <c r="AH69" s="202">
        <f>'Budget Filing Data'!$R63</f>
        <v>0</v>
      </c>
      <c r="AI69" s="202">
        <f>'Budget Filing Data'!$U63</f>
        <v>0</v>
      </c>
      <c r="AJ69" s="202">
        <f>'Budget Filing Data'!$V63</f>
        <v>0</v>
      </c>
      <c r="AK69" s="201">
        <v>0</v>
      </c>
      <c r="AL69" s="201">
        <v>0</v>
      </c>
      <c r="AN69" s="204"/>
      <c r="AO69" s="504"/>
      <c r="AP69" s="504"/>
      <c r="AQ69" s="504"/>
      <c r="AR69" s="504"/>
      <c r="AS69" s="504"/>
      <c r="AT69" s="504"/>
      <c r="AU69" s="504"/>
    </row>
    <row r="70" spans="3:47" ht="12.75" customHeight="1">
      <c r="C70" s="200">
        <f>'Budget Filing Data'!D64</f>
        <v>0</v>
      </c>
      <c r="D70" s="200">
        <f>'Budget Filing Data'!E64</f>
        <v>0</v>
      </c>
      <c r="E70" s="201"/>
      <c r="F70" s="201"/>
      <c r="G70" s="202">
        <f>'Budget Filing Data'!J64</f>
        <v>0</v>
      </c>
      <c r="H70" s="202">
        <f>'Budget Filing Data'!H64</f>
        <v>0</v>
      </c>
      <c r="I70" s="201"/>
      <c r="J70" s="202">
        <f>'Budget Filing Data'!G64</f>
        <v>0</v>
      </c>
      <c r="K70" s="202">
        <f>'Budget Filing Data'!I64</f>
        <v>0</v>
      </c>
      <c r="L70" s="202">
        <f>'Budget Filing Data'!K64</f>
        <v>0</v>
      </c>
      <c r="M70" s="202">
        <f>'Budget Filing Data'!B64</f>
        <v>0</v>
      </c>
      <c r="N70" s="72">
        <f t="shared" si="0"/>
        <v>0</v>
      </c>
      <c r="O70" s="202">
        <f>'Budget Filing Data'!AG64</f>
        <v>0</v>
      </c>
      <c r="P70" s="202">
        <f>'Budget Filing Data'!AH64</f>
        <v>0</v>
      </c>
      <c r="Q70" s="202">
        <f>'Budget Filing Data'!AI64</f>
        <v>0</v>
      </c>
      <c r="R70" s="202">
        <f>'Budget Filing Data'!AJ64</f>
        <v>0</v>
      </c>
      <c r="S70" s="202">
        <f>'Budget Filing Data'!AK64</f>
        <v>0</v>
      </c>
      <c r="T70" s="202">
        <f>'Budget Filing Data'!AL64</f>
        <v>0</v>
      </c>
      <c r="U70" s="202">
        <f>'Budget Filing Data'!AM64</f>
        <v>0</v>
      </c>
      <c r="V70" s="202">
        <f>'Budget Filing Data'!W64</f>
        <v>0</v>
      </c>
      <c r="W70" s="202">
        <v>0</v>
      </c>
      <c r="X70" s="202">
        <v>0</v>
      </c>
      <c r="Y70" s="202">
        <v>0</v>
      </c>
      <c r="Z70" s="201"/>
      <c r="AA70" s="201"/>
      <c r="AB70" s="202">
        <f>'Budget Filing Data'!P64</f>
        <v>0</v>
      </c>
      <c r="AC70" s="202">
        <f>'Budget Filing Data'!Q64</f>
        <v>0</v>
      </c>
      <c r="AD70" s="202">
        <f>'Budget Filing Data'!R64</f>
        <v>0</v>
      </c>
      <c r="AE70" s="202">
        <f>'Budget Filing Data'!AE64</f>
        <v>0</v>
      </c>
      <c r="AF70" s="202">
        <f>'Budget Filing Data'!AF64</f>
        <v>0</v>
      </c>
      <c r="AG70" s="202">
        <f>'Budget Filing Data'!$S64</f>
        <v>0</v>
      </c>
      <c r="AH70" s="202">
        <f>'Budget Filing Data'!$R64</f>
        <v>0</v>
      </c>
      <c r="AI70" s="202">
        <f>'Budget Filing Data'!$U64</f>
        <v>0</v>
      </c>
      <c r="AJ70" s="202">
        <f>'Budget Filing Data'!$V64</f>
        <v>0</v>
      </c>
      <c r="AK70" s="201">
        <v>0</v>
      </c>
      <c r="AL70" s="201">
        <v>0</v>
      </c>
      <c r="AN70" s="204" t="str">
        <f t="shared" ref="AN70:AN80" si="2">IF(I70="Yes",IF(OR(G70="IOU Core",G70= "REN/CCA"), "PA","Non-PA Third Party &amp; Partnership"),"PA &amp; Non-PA Target Exempt Programs ")</f>
        <v xml:space="preserve">PA &amp; Non-PA Target Exempt Programs </v>
      </c>
      <c r="AO70" s="504"/>
      <c r="AP70" s="504"/>
      <c r="AQ70" s="504"/>
      <c r="AR70" s="504"/>
      <c r="AS70" s="504"/>
      <c r="AT70" s="504"/>
      <c r="AU70" s="504"/>
    </row>
    <row r="71" spans="3:47" ht="12.75" customHeight="1">
      <c r="C71" s="200">
        <f>'Budget Filing Data'!D65</f>
        <v>0</v>
      </c>
      <c r="D71" s="200">
        <f>'Budget Filing Data'!E65</f>
        <v>0</v>
      </c>
      <c r="E71" s="201"/>
      <c r="F71" s="201"/>
      <c r="G71" s="202">
        <f>'Budget Filing Data'!J65</f>
        <v>0</v>
      </c>
      <c r="H71" s="202">
        <f>'Budget Filing Data'!H65</f>
        <v>0</v>
      </c>
      <c r="I71" s="201"/>
      <c r="J71" s="202">
        <f>'Budget Filing Data'!G65</f>
        <v>0</v>
      </c>
      <c r="K71" s="202">
        <f>'Budget Filing Data'!I65</f>
        <v>0</v>
      </c>
      <c r="L71" s="202">
        <f>'Budget Filing Data'!K65</f>
        <v>0</v>
      </c>
      <c r="M71" s="202">
        <f>'Budget Filing Data'!B65</f>
        <v>0</v>
      </c>
      <c r="N71" s="72">
        <f t="shared" si="0"/>
        <v>0</v>
      </c>
      <c r="O71" s="202">
        <f>'Budget Filing Data'!AG65</f>
        <v>0</v>
      </c>
      <c r="P71" s="202">
        <f>'Budget Filing Data'!AH65</f>
        <v>0</v>
      </c>
      <c r="Q71" s="202">
        <f>'Budget Filing Data'!AI65</f>
        <v>0</v>
      </c>
      <c r="R71" s="202">
        <f>'Budget Filing Data'!AJ65</f>
        <v>0</v>
      </c>
      <c r="S71" s="202">
        <f>'Budget Filing Data'!AK65</f>
        <v>0</v>
      </c>
      <c r="T71" s="202">
        <f>'Budget Filing Data'!AL65</f>
        <v>0</v>
      </c>
      <c r="U71" s="202">
        <f>'Budget Filing Data'!AM65</f>
        <v>0</v>
      </c>
      <c r="V71" s="202">
        <f>'Budget Filing Data'!W65</f>
        <v>0</v>
      </c>
      <c r="W71" s="202">
        <v>0</v>
      </c>
      <c r="X71" s="202">
        <v>0</v>
      </c>
      <c r="Y71" s="202">
        <v>0</v>
      </c>
      <c r="Z71" s="201"/>
      <c r="AA71" s="201"/>
      <c r="AB71" s="202">
        <f>'Budget Filing Data'!P65</f>
        <v>0</v>
      </c>
      <c r="AC71" s="202">
        <f>'Budget Filing Data'!Q65</f>
        <v>0</v>
      </c>
      <c r="AD71" s="202">
        <f>'Budget Filing Data'!R65</f>
        <v>0</v>
      </c>
      <c r="AE71" s="202">
        <f>'Budget Filing Data'!AE65</f>
        <v>0</v>
      </c>
      <c r="AF71" s="202">
        <f>'Budget Filing Data'!AF65</f>
        <v>0</v>
      </c>
      <c r="AG71" s="202">
        <f>'Budget Filing Data'!$S65</f>
        <v>0</v>
      </c>
      <c r="AH71" s="202">
        <f>'Budget Filing Data'!$R65</f>
        <v>0</v>
      </c>
      <c r="AI71" s="202">
        <f>'Budget Filing Data'!$U65</f>
        <v>0</v>
      </c>
      <c r="AJ71" s="202">
        <f>'Budget Filing Data'!$V65</f>
        <v>0</v>
      </c>
      <c r="AK71" s="201">
        <v>0</v>
      </c>
      <c r="AL71" s="201">
        <v>0</v>
      </c>
      <c r="AN71" s="204" t="str">
        <f t="shared" si="2"/>
        <v xml:space="preserve">PA &amp; Non-PA Target Exempt Programs </v>
      </c>
      <c r="AO71" s="504"/>
      <c r="AP71" s="504"/>
      <c r="AQ71" s="504"/>
      <c r="AR71" s="504"/>
      <c r="AS71" s="504"/>
      <c r="AT71" s="504"/>
      <c r="AU71" s="504"/>
    </row>
    <row r="72" spans="3:47" ht="12.75" customHeight="1">
      <c r="C72" s="200">
        <f>'Budget Filing Data'!D66</f>
        <v>0</v>
      </c>
      <c r="D72" s="200">
        <f>'Budget Filing Data'!E66</f>
        <v>0</v>
      </c>
      <c r="E72" s="201"/>
      <c r="F72" s="201"/>
      <c r="G72" s="202">
        <f>'Budget Filing Data'!J66</f>
        <v>0</v>
      </c>
      <c r="H72" s="202">
        <f>'Budget Filing Data'!H66</f>
        <v>0</v>
      </c>
      <c r="I72" s="201"/>
      <c r="J72" s="202">
        <f>'Budget Filing Data'!G66</f>
        <v>0</v>
      </c>
      <c r="K72" s="202">
        <f>'Budget Filing Data'!I66</f>
        <v>0</v>
      </c>
      <c r="L72" s="202">
        <f>'Budget Filing Data'!K66</f>
        <v>0</v>
      </c>
      <c r="M72" s="202">
        <f>'Budget Filing Data'!B66</f>
        <v>0</v>
      </c>
      <c r="N72" s="72">
        <f t="shared" si="0"/>
        <v>0</v>
      </c>
      <c r="O72" s="202">
        <f>'Budget Filing Data'!AG66</f>
        <v>0</v>
      </c>
      <c r="P72" s="202">
        <f>'Budget Filing Data'!AH66</f>
        <v>0</v>
      </c>
      <c r="Q72" s="202">
        <f>'Budget Filing Data'!AI66</f>
        <v>0</v>
      </c>
      <c r="R72" s="202">
        <f>'Budget Filing Data'!AJ66</f>
        <v>0</v>
      </c>
      <c r="S72" s="202">
        <f>'Budget Filing Data'!AK66</f>
        <v>0</v>
      </c>
      <c r="T72" s="202">
        <f>'Budget Filing Data'!AL66</f>
        <v>0</v>
      </c>
      <c r="U72" s="202">
        <f>'Budget Filing Data'!AM66</f>
        <v>0</v>
      </c>
      <c r="V72" s="202">
        <f>'Budget Filing Data'!W66</f>
        <v>0</v>
      </c>
      <c r="W72" s="202">
        <v>0</v>
      </c>
      <c r="X72" s="202">
        <v>0</v>
      </c>
      <c r="Y72" s="202">
        <v>0</v>
      </c>
      <c r="Z72" s="201"/>
      <c r="AA72" s="201"/>
      <c r="AB72" s="202">
        <f>'Budget Filing Data'!P66</f>
        <v>0</v>
      </c>
      <c r="AC72" s="202">
        <f>'Budget Filing Data'!Q66</f>
        <v>0</v>
      </c>
      <c r="AD72" s="202">
        <f>'Budget Filing Data'!R66</f>
        <v>0</v>
      </c>
      <c r="AE72" s="202">
        <f>'Budget Filing Data'!AE66</f>
        <v>0</v>
      </c>
      <c r="AF72" s="202">
        <f>'Budget Filing Data'!AF66</f>
        <v>0</v>
      </c>
      <c r="AG72" s="202">
        <f>'Budget Filing Data'!$S66</f>
        <v>0</v>
      </c>
      <c r="AH72" s="202">
        <f>'Budget Filing Data'!$R66</f>
        <v>0</v>
      </c>
      <c r="AI72" s="202">
        <f>'Budget Filing Data'!$U66</f>
        <v>0</v>
      </c>
      <c r="AJ72" s="202">
        <f>'Budget Filing Data'!$V66</f>
        <v>0</v>
      </c>
      <c r="AK72" s="201">
        <v>0</v>
      </c>
      <c r="AL72" s="201">
        <v>0</v>
      </c>
      <c r="AN72" s="204" t="str">
        <f t="shared" si="2"/>
        <v xml:space="preserve">PA &amp; Non-PA Target Exempt Programs </v>
      </c>
      <c r="AO72" s="504"/>
      <c r="AP72" s="504"/>
      <c r="AQ72" s="504"/>
      <c r="AR72" s="504"/>
      <c r="AS72" s="504"/>
      <c r="AT72" s="504"/>
      <c r="AU72" s="504"/>
    </row>
    <row r="73" spans="3:47" ht="12.75" customHeight="1">
      <c r="C73" s="200">
        <f>'Budget Filing Data'!D67</f>
        <v>0</v>
      </c>
      <c r="D73" s="200">
        <f>'Budget Filing Data'!E67</f>
        <v>0</v>
      </c>
      <c r="E73" s="201"/>
      <c r="F73" s="201"/>
      <c r="G73" s="202">
        <f>'Budget Filing Data'!J67</f>
        <v>0</v>
      </c>
      <c r="H73" s="202">
        <f>'Budget Filing Data'!H67</f>
        <v>0</v>
      </c>
      <c r="I73" s="201"/>
      <c r="J73" s="202">
        <f>'Budget Filing Data'!G67</f>
        <v>0</v>
      </c>
      <c r="K73" s="202">
        <f>'Budget Filing Data'!I67</f>
        <v>0</v>
      </c>
      <c r="L73" s="202">
        <f>'Budget Filing Data'!K67</f>
        <v>0</v>
      </c>
      <c r="M73" s="202">
        <f>'Budget Filing Data'!B67</f>
        <v>0</v>
      </c>
      <c r="N73" s="72">
        <f t="shared" si="0"/>
        <v>0</v>
      </c>
      <c r="O73" s="202">
        <f>'Budget Filing Data'!AG67</f>
        <v>0</v>
      </c>
      <c r="P73" s="202">
        <f>'Budget Filing Data'!AH67</f>
        <v>0</v>
      </c>
      <c r="Q73" s="202">
        <f>'Budget Filing Data'!AI67</f>
        <v>0</v>
      </c>
      <c r="R73" s="202">
        <f>'Budget Filing Data'!AJ67</f>
        <v>0</v>
      </c>
      <c r="S73" s="202">
        <f>'Budget Filing Data'!AK67</f>
        <v>0</v>
      </c>
      <c r="T73" s="202">
        <f>'Budget Filing Data'!AL67</f>
        <v>0</v>
      </c>
      <c r="U73" s="202">
        <f>'Budget Filing Data'!AM67</f>
        <v>0</v>
      </c>
      <c r="V73" s="202">
        <f>'Budget Filing Data'!W67</f>
        <v>0</v>
      </c>
      <c r="W73" s="202">
        <v>0</v>
      </c>
      <c r="X73" s="202">
        <v>0</v>
      </c>
      <c r="Y73" s="202">
        <v>0</v>
      </c>
      <c r="Z73" s="201"/>
      <c r="AA73" s="201"/>
      <c r="AB73" s="202">
        <f>'Budget Filing Data'!P67</f>
        <v>0</v>
      </c>
      <c r="AC73" s="202">
        <f>'Budget Filing Data'!Q67</f>
        <v>0</v>
      </c>
      <c r="AD73" s="202">
        <f>'Budget Filing Data'!R67</f>
        <v>0</v>
      </c>
      <c r="AE73" s="202">
        <f>'Budget Filing Data'!AE67</f>
        <v>0</v>
      </c>
      <c r="AF73" s="202">
        <f>'Budget Filing Data'!AF67</f>
        <v>0</v>
      </c>
      <c r="AG73" s="202">
        <f>'Budget Filing Data'!$S67</f>
        <v>0</v>
      </c>
      <c r="AH73" s="202">
        <f>'Budget Filing Data'!$R67</f>
        <v>0</v>
      </c>
      <c r="AI73" s="202">
        <f>'Budget Filing Data'!$U67</f>
        <v>0</v>
      </c>
      <c r="AJ73" s="202">
        <f>'Budget Filing Data'!$V67</f>
        <v>0</v>
      </c>
      <c r="AK73" s="201">
        <v>0</v>
      </c>
      <c r="AL73" s="201">
        <v>0</v>
      </c>
      <c r="AN73" s="204" t="str">
        <f t="shared" si="2"/>
        <v xml:space="preserve">PA &amp; Non-PA Target Exempt Programs </v>
      </c>
      <c r="AO73" s="504"/>
      <c r="AP73" s="504"/>
      <c r="AQ73" s="504"/>
      <c r="AR73" s="504"/>
      <c r="AS73" s="504"/>
      <c r="AT73" s="504"/>
      <c r="AU73" s="504"/>
    </row>
    <row r="74" spans="3:47" ht="12.75" customHeight="1">
      <c r="C74" s="200">
        <f>'Budget Filing Data'!D68</f>
        <v>0</v>
      </c>
      <c r="D74" s="200">
        <f>'Budget Filing Data'!E68</f>
        <v>0</v>
      </c>
      <c r="E74" s="201"/>
      <c r="F74" s="201"/>
      <c r="G74" s="202">
        <f>'Budget Filing Data'!J68</f>
        <v>0</v>
      </c>
      <c r="H74" s="202">
        <f>'Budget Filing Data'!H68</f>
        <v>0</v>
      </c>
      <c r="I74" s="201"/>
      <c r="J74" s="202">
        <f>'Budget Filing Data'!G68</f>
        <v>0</v>
      </c>
      <c r="K74" s="202">
        <f>'Budget Filing Data'!I68</f>
        <v>0</v>
      </c>
      <c r="L74" s="202">
        <f>'Budget Filing Data'!K68</f>
        <v>0</v>
      </c>
      <c r="M74" s="202">
        <f>'Budget Filing Data'!B68</f>
        <v>0</v>
      </c>
      <c r="N74" s="72">
        <f t="shared" si="0"/>
        <v>0</v>
      </c>
      <c r="O74" s="202">
        <f>'Budget Filing Data'!AG68</f>
        <v>0</v>
      </c>
      <c r="P74" s="202">
        <f>'Budget Filing Data'!AH68</f>
        <v>0</v>
      </c>
      <c r="Q74" s="202">
        <f>'Budget Filing Data'!AI68</f>
        <v>0</v>
      </c>
      <c r="R74" s="202">
        <f>'Budget Filing Data'!AJ68</f>
        <v>0</v>
      </c>
      <c r="S74" s="202">
        <f>'Budget Filing Data'!AK68</f>
        <v>0</v>
      </c>
      <c r="T74" s="202">
        <f>'Budget Filing Data'!AL68</f>
        <v>0</v>
      </c>
      <c r="U74" s="202">
        <f>'Budget Filing Data'!AM68</f>
        <v>0</v>
      </c>
      <c r="V74" s="202">
        <f>'Budget Filing Data'!W68</f>
        <v>0</v>
      </c>
      <c r="W74" s="202">
        <v>0</v>
      </c>
      <c r="X74" s="202">
        <v>0</v>
      </c>
      <c r="Y74" s="202">
        <v>0</v>
      </c>
      <c r="Z74" s="201"/>
      <c r="AA74" s="201"/>
      <c r="AB74" s="202">
        <f>'Budget Filing Data'!P68</f>
        <v>0</v>
      </c>
      <c r="AC74" s="202">
        <f>'Budget Filing Data'!Q68</f>
        <v>0</v>
      </c>
      <c r="AD74" s="202">
        <f>'Budget Filing Data'!R68</f>
        <v>0</v>
      </c>
      <c r="AE74" s="202">
        <f>'Budget Filing Data'!AE68</f>
        <v>0</v>
      </c>
      <c r="AF74" s="202">
        <f>'Budget Filing Data'!AF68</f>
        <v>0</v>
      </c>
      <c r="AG74" s="202">
        <f>'Budget Filing Data'!$S68</f>
        <v>0</v>
      </c>
      <c r="AH74" s="202">
        <f>'Budget Filing Data'!$R68</f>
        <v>0</v>
      </c>
      <c r="AI74" s="202">
        <f>'Budget Filing Data'!$U68</f>
        <v>0</v>
      </c>
      <c r="AJ74" s="202">
        <f>'Budget Filing Data'!$V68</f>
        <v>0</v>
      </c>
      <c r="AK74" s="201">
        <v>0</v>
      </c>
      <c r="AL74" s="201">
        <v>0</v>
      </c>
      <c r="AN74" s="204" t="str">
        <f t="shared" si="2"/>
        <v xml:space="preserve">PA &amp; Non-PA Target Exempt Programs </v>
      </c>
      <c r="AO74" s="504"/>
      <c r="AP74" s="504"/>
      <c r="AQ74" s="504"/>
      <c r="AR74" s="504"/>
      <c r="AS74" s="504"/>
      <c r="AT74" s="504"/>
      <c r="AU74" s="504"/>
    </row>
    <row r="75" spans="3:47" ht="12.75" customHeight="1">
      <c r="C75" s="200">
        <f>'Budget Filing Data'!D69</f>
        <v>0</v>
      </c>
      <c r="D75" s="200">
        <f>'Budget Filing Data'!E69</f>
        <v>0</v>
      </c>
      <c r="E75" s="201"/>
      <c r="F75" s="201"/>
      <c r="G75" s="202">
        <f>'Budget Filing Data'!J69</f>
        <v>0</v>
      </c>
      <c r="H75" s="202">
        <f>'Budget Filing Data'!H69</f>
        <v>0</v>
      </c>
      <c r="I75" s="201"/>
      <c r="J75" s="202">
        <f>'Budget Filing Data'!G69</f>
        <v>0</v>
      </c>
      <c r="K75" s="202">
        <f>'Budget Filing Data'!I69</f>
        <v>0</v>
      </c>
      <c r="L75" s="202">
        <f>'Budget Filing Data'!K69</f>
        <v>0</v>
      </c>
      <c r="M75" s="202">
        <f>'Budget Filing Data'!B69</f>
        <v>0</v>
      </c>
      <c r="N75" s="72">
        <f t="shared" si="0"/>
        <v>0</v>
      </c>
      <c r="O75" s="202">
        <f>'Budget Filing Data'!AG69</f>
        <v>0</v>
      </c>
      <c r="P75" s="202">
        <f>'Budget Filing Data'!AH69</f>
        <v>0</v>
      </c>
      <c r="Q75" s="202">
        <f>'Budget Filing Data'!AI69</f>
        <v>0</v>
      </c>
      <c r="R75" s="202">
        <f>'Budget Filing Data'!AJ69</f>
        <v>0</v>
      </c>
      <c r="S75" s="202">
        <f>'Budget Filing Data'!AK69</f>
        <v>0</v>
      </c>
      <c r="T75" s="202">
        <f>'Budget Filing Data'!AL69</f>
        <v>0</v>
      </c>
      <c r="U75" s="202">
        <f>'Budget Filing Data'!AM69</f>
        <v>0</v>
      </c>
      <c r="V75" s="202">
        <f>'Budget Filing Data'!W69</f>
        <v>0</v>
      </c>
      <c r="W75" s="202">
        <v>0</v>
      </c>
      <c r="X75" s="202">
        <v>0</v>
      </c>
      <c r="Y75" s="202">
        <v>0</v>
      </c>
      <c r="Z75" s="201"/>
      <c r="AA75" s="201"/>
      <c r="AB75" s="202">
        <f>'Budget Filing Data'!P69</f>
        <v>0</v>
      </c>
      <c r="AC75" s="202">
        <f>'Budget Filing Data'!Q69</f>
        <v>0</v>
      </c>
      <c r="AD75" s="202">
        <f>'Budget Filing Data'!R69</f>
        <v>0</v>
      </c>
      <c r="AE75" s="202">
        <f>'Budget Filing Data'!AE69</f>
        <v>0</v>
      </c>
      <c r="AF75" s="202">
        <f>'Budget Filing Data'!AF69</f>
        <v>0</v>
      </c>
      <c r="AG75" s="202">
        <f>'Budget Filing Data'!$S69</f>
        <v>0</v>
      </c>
      <c r="AH75" s="202">
        <f>'Budget Filing Data'!$R69</f>
        <v>0</v>
      </c>
      <c r="AI75" s="202">
        <f>'Budget Filing Data'!$U69</f>
        <v>0</v>
      </c>
      <c r="AJ75" s="202">
        <f>'Budget Filing Data'!$V69</f>
        <v>0</v>
      </c>
      <c r="AK75" s="201">
        <v>0</v>
      </c>
      <c r="AL75" s="201">
        <v>0</v>
      </c>
      <c r="AN75" s="204" t="str">
        <f t="shared" si="2"/>
        <v xml:space="preserve">PA &amp; Non-PA Target Exempt Programs </v>
      </c>
      <c r="AO75" s="504"/>
      <c r="AP75" s="504"/>
      <c r="AQ75" s="504"/>
      <c r="AR75" s="504"/>
      <c r="AS75" s="504"/>
      <c r="AT75" s="504"/>
      <c r="AU75" s="504"/>
    </row>
    <row r="76" spans="3:47" ht="12.75" customHeight="1">
      <c r="C76" s="200">
        <f>'Budget Filing Data'!D70</f>
        <v>0</v>
      </c>
      <c r="D76" s="200">
        <f>'Budget Filing Data'!E70</f>
        <v>0</v>
      </c>
      <c r="E76" s="201"/>
      <c r="F76" s="201"/>
      <c r="G76" s="202">
        <f>'Budget Filing Data'!J70</f>
        <v>0</v>
      </c>
      <c r="H76" s="202">
        <f>'Budget Filing Data'!H70</f>
        <v>0</v>
      </c>
      <c r="I76" s="201"/>
      <c r="J76" s="202">
        <f>'Budget Filing Data'!G70</f>
        <v>0</v>
      </c>
      <c r="K76" s="202">
        <f>'Budget Filing Data'!I70</f>
        <v>0</v>
      </c>
      <c r="L76" s="202">
        <f>'Budget Filing Data'!K70</f>
        <v>0</v>
      </c>
      <c r="M76" s="202">
        <f>'Budget Filing Data'!B70</f>
        <v>0</v>
      </c>
      <c r="N76" s="72">
        <f t="shared" si="0"/>
        <v>0</v>
      </c>
      <c r="O76" s="202">
        <f>'Budget Filing Data'!AG70</f>
        <v>0</v>
      </c>
      <c r="P76" s="202">
        <f>'Budget Filing Data'!AH70</f>
        <v>0</v>
      </c>
      <c r="Q76" s="202">
        <f>'Budget Filing Data'!AI70</f>
        <v>0</v>
      </c>
      <c r="R76" s="202">
        <f>'Budget Filing Data'!AJ70</f>
        <v>0</v>
      </c>
      <c r="S76" s="202">
        <f>'Budget Filing Data'!AK70</f>
        <v>0</v>
      </c>
      <c r="T76" s="202">
        <f>'Budget Filing Data'!AL70</f>
        <v>0</v>
      </c>
      <c r="U76" s="202">
        <f>'Budget Filing Data'!AM70</f>
        <v>0</v>
      </c>
      <c r="V76" s="202">
        <f>'Budget Filing Data'!W70</f>
        <v>0</v>
      </c>
      <c r="W76" s="202">
        <v>0</v>
      </c>
      <c r="X76" s="202">
        <v>0</v>
      </c>
      <c r="Y76" s="202">
        <v>0</v>
      </c>
      <c r="Z76" s="201"/>
      <c r="AA76" s="201"/>
      <c r="AB76" s="202">
        <f>'Budget Filing Data'!P70</f>
        <v>0</v>
      </c>
      <c r="AC76" s="202">
        <f>'Budget Filing Data'!Q70</f>
        <v>0</v>
      </c>
      <c r="AD76" s="202">
        <f>'Budget Filing Data'!R70</f>
        <v>0</v>
      </c>
      <c r="AE76" s="202">
        <f>'Budget Filing Data'!AE70</f>
        <v>0</v>
      </c>
      <c r="AF76" s="202">
        <f>'Budget Filing Data'!AF70</f>
        <v>0</v>
      </c>
      <c r="AG76" s="202">
        <f>'Budget Filing Data'!$S70</f>
        <v>0</v>
      </c>
      <c r="AH76" s="202">
        <f>'Budget Filing Data'!$R70</f>
        <v>0</v>
      </c>
      <c r="AI76" s="202">
        <f>'Budget Filing Data'!$U70</f>
        <v>0</v>
      </c>
      <c r="AJ76" s="202">
        <f>'Budget Filing Data'!$V70</f>
        <v>0</v>
      </c>
      <c r="AK76" s="201">
        <v>0</v>
      </c>
      <c r="AL76" s="201">
        <v>0</v>
      </c>
      <c r="AN76" s="204" t="str">
        <f t="shared" si="2"/>
        <v xml:space="preserve">PA &amp; Non-PA Target Exempt Programs </v>
      </c>
      <c r="AO76" s="504"/>
      <c r="AP76" s="504"/>
      <c r="AQ76" s="504"/>
      <c r="AR76" s="504"/>
      <c r="AS76" s="504"/>
      <c r="AT76" s="504"/>
      <c r="AU76" s="504"/>
    </row>
    <row r="77" spans="3:47" ht="12.75" customHeight="1">
      <c r="C77" s="200">
        <f>'Budget Filing Data'!D71</f>
        <v>0</v>
      </c>
      <c r="D77" s="200">
        <f>'Budget Filing Data'!E71</f>
        <v>0</v>
      </c>
      <c r="E77" s="201"/>
      <c r="F77" s="201"/>
      <c r="G77" s="202">
        <f>'Budget Filing Data'!J71</f>
        <v>0</v>
      </c>
      <c r="H77" s="202">
        <f>'Budget Filing Data'!H71</f>
        <v>0</v>
      </c>
      <c r="I77" s="201"/>
      <c r="J77" s="202">
        <f>'Budget Filing Data'!G71</f>
        <v>0</v>
      </c>
      <c r="K77" s="202">
        <f>'Budget Filing Data'!I71</f>
        <v>0</v>
      </c>
      <c r="L77" s="202">
        <f>'Budget Filing Data'!K71</f>
        <v>0</v>
      </c>
      <c r="M77" s="202">
        <f>'Budget Filing Data'!B71</f>
        <v>0</v>
      </c>
      <c r="N77" s="72">
        <f t="shared" si="0"/>
        <v>0</v>
      </c>
      <c r="O77" s="202">
        <f>'Budget Filing Data'!AG71</f>
        <v>0</v>
      </c>
      <c r="P77" s="202">
        <f>'Budget Filing Data'!AH71</f>
        <v>0</v>
      </c>
      <c r="Q77" s="202">
        <f>'Budget Filing Data'!AI71</f>
        <v>0</v>
      </c>
      <c r="R77" s="202">
        <f>'Budget Filing Data'!AJ71</f>
        <v>0</v>
      </c>
      <c r="S77" s="202">
        <f>'Budget Filing Data'!AK71</f>
        <v>0</v>
      </c>
      <c r="T77" s="202">
        <f>'Budget Filing Data'!AL71</f>
        <v>0</v>
      </c>
      <c r="U77" s="202">
        <f>'Budget Filing Data'!AM71</f>
        <v>0</v>
      </c>
      <c r="V77" s="202">
        <f>'Budget Filing Data'!W71</f>
        <v>0</v>
      </c>
      <c r="W77" s="202">
        <v>0</v>
      </c>
      <c r="X77" s="202">
        <v>0</v>
      </c>
      <c r="Y77" s="202">
        <v>0</v>
      </c>
      <c r="Z77" s="201"/>
      <c r="AA77" s="201"/>
      <c r="AB77" s="202">
        <f>'Budget Filing Data'!P71</f>
        <v>0</v>
      </c>
      <c r="AC77" s="202">
        <f>'Budget Filing Data'!Q71</f>
        <v>0</v>
      </c>
      <c r="AD77" s="202">
        <f>'Budget Filing Data'!R71</f>
        <v>0</v>
      </c>
      <c r="AE77" s="202">
        <f>'Budget Filing Data'!AE71</f>
        <v>0</v>
      </c>
      <c r="AF77" s="202">
        <f>'Budget Filing Data'!AF71</f>
        <v>0</v>
      </c>
      <c r="AG77" s="202">
        <f>'Budget Filing Data'!$S71</f>
        <v>0</v>
      </c>
      <c r="AH77" s="202">
        <f>'Budget Filing Data'!$R71</f>
        <v>0</v>
      </c>
      <c r="AI77" s="202">
        <f>'Budget Filing Data'!$U71</f>
        <v>0</v>
      </c>
      <c r="AJ77" s="202">
        <f>'Budget Filing Data'!$V71</f>
        <v>0</v>
      </c>
      <c r="AK77" s="201">
        <v>0</v>
      </c>
      <c r="AL77" s="201">
        <v>0</v>
      </c>
      <c r="AN77" s="204" t="str">
        <f t="shared" si="2"/>
        <v xml:space="preserve">PA &amp; Non-PA Target Exempt Programs </v>
      </c>
      <c r="AO77" s="504"/>
      <c r="AP77" s="504"/>
      <c r="AQ77" s="504"/>
      <c r="AR77" s="504"/>
      <c r="AS77" s="504"/>
      <c r="AT77" s="504"/>
      <c r="AU77" s="504"/>
    </row>
    <row r="78" spans="3:47" ht="12.75" customHeight="1">
      <c r="C78" s="200">
        <f>'Budget Filing Data'!D72</f>
        <v>0</v>
      </c>
      <c r="D78" s="200">
        <f>'Budget Filing Data'!E72</f>
        <v>0</v>
      </c>
      <c r="E78" s="201"/>
      <c r="F78" s="201"/>
      <c r="G78" s="202">
        <f>'Budget Filing Data'!J72</f>
        <v>0</v>
      </c>
      <c r="H78" s="202">
        <f>'Budget Filing Data'!H72</f>
        <v>0</v>
      </c>
      <c r="I78" s="201"/>
      <c r="J78" s="202">
        <f>'Budget Filing Data'!G72</f>
        <v>0</v>
      </c>
      <c r="K78" s="202">
        <f>'Budget Filing Data'!I72</f>
        <v>0</v>
      </c>
      <c r="L78" s="202">
        <f>'Budget Filing Data'!K72</f>
        <v>0</v>
      </c>
      <c r="M78" s="202">
        <f>'Budget Filing Data'!B72</f>
        <v>0</v>
      </c>
      <c r="N78" s="72">
        <f t="shared" si="0"/>
        <v>0</v>
      </c>
      <c r="O78" s="202">
        <f>'Budget Filing Data'!AG72</f>
        <v>0</v>
      </c>
      <c r="P78" s="202">
        <f>'Budget Filing Data'!AH72</f>
        <v>0</v>
      </c>
      <c r="Q78" s="202">
        <f>'Budget Filing Data'!AI72</f>
        <v>0</v>
      </c>
      <c r="R78" s="202">
        <f>'Budget Filing Data'!AJ72</f>
        <v>0</v>
      </c>
      <c r="S78" s="202">
        <f>'Budget Filing Data'!AK72</f>
        <v>0</v>
      </c>
      <c r="T78" s="202">
        <f>'Budget Filing Data'!AL72</f>
        <v>0</v>
      </c>
      <c r="U78" s="202">
        <f>'Budget Filing Data'!AM72</f>
        <v>0</v>
      </c>
      <c r="V78" s="202">
        <f>'Budget Filing Data'!W72</f>
        <v>0</v>
      </c>
      <c r="W78" s="202">
        <v>0</v>
      </c>
      <c r="X78" s="202">
        <v>0</v>
      </c>
      <c r="Y78" s="202">
        <v>0</v>
      </c>
      <c r="Z78" s="201"/>
      <c r="AA78" s="201"/>
      <c r="AB78" s="202">
        <f>'Budget Filing Data'!P72</f>
        <v>0</v>
      </c>
      <c r="AC78" s="202">
        <f>'Budget Filing Data'!Q72</f>
        <v>0</v>
      </c>
      <c r="AD78" s="202">
        <f>'Budget Filing Data'!R72</f>
        <v>0</v>
      </c>
      <c r="AE78" s="202">
        <f>'Budget Filing Data'!AE72</f>
        <v>0</v>
      </c>
      <c r="AF78" s="202">
        <f>'Budget Filing Data'!AF72</f>
        <v>0</v>
      </c>
      <c r="AG78" s="202">
        <f>'Budget Filing Data'!$S72</f>
        <v>0</v>
      </c>
      <c r="AH78" s="202">
        <f>'Budget Filing Data'!$R72</f>
        <v>0</v>
      </c>
      <c r="AI78" s="202">
        <f>'Budget Filing Data'!$U72</f>
        <v>0</v>
      </c>
      <c r="AJ78" s="202">
        <f>'Budget Filing Data'!$V72</f>
        <v>0</v>
      </c>
      <c r="AK78" s="201">
        <v>0</v>
      </c>
      <c r="AL78" s="201">
        <v>0</v>
      </c>
      <c r="AN78" s="204" t="str">
        <f t="shared" si="2"/>
        <v xml:space="preserve">PA &amp; Non-PA Target Exempt Programs </v>
      </c>
      <c r="AO78" s="504"/>
      <c r="AP78" s="504"/>
      <c r="AQ78" s="504"/>
      <c r="AR78" s="504"/>
      <c r="AS78" s="504"/>
      <c r="AT78" s="504"/>
      <c r="AU78" s="504"/>
    </row>
    <row r="79" spans="3:47" ht="12.75" customHeight="1">
      <c r="C79" s="200">
        <f>'Budget Filing Data'!D73</f>
        <v>0</v>
      </c>
      <c r="D79" s="200">
        <f>'Budget Filing Data'!E73</f>
        <v>0</v>
      </c>
      <c r="E79" s="201"/>
      <c r="F79" s="201"/>
      <c r="G79" s="202">
        <f>'Budget Filing Data'!J73</f>
        <v>0</v>
      </c>
      <c r="H79" s="202">
        <f>'Budget Filing Data'!H73</f>
        <v>0</v>
      </c>
      <c r="I79" s="201"/>
      <c r="J79" s="202">
        <f>'Budget Filing Data'!G73</f>
        <v>0</v>
      </c>
      <c r="K79" s="202">
        <f>'Budget Filing Data'!I73</f>
        <v>0</v>
      </c>
      <c r="L79" s="202">
        <f>'Budget Filing Data'!K73</f>
        <v>0</v>
      </c>
      <c r="M79" s="202">
        <f>'Budget Filing Data'!B73</f>
        <v>0</v>
      </c>
      <c r="N79" s="72">
        <f t="shared" si="0"/>
        <v>0</v>
      </c>
      <c r="O79" s="202">
        <f>'Budget Filing Data'!AG73</f>
        <v>0</v>
      </c>
      <c r="P79" s="202">
        <f>'Budget Filing Data'!AH73</f>
        <v>0</v>
      </c>
      <c r="Q79" s="202">
        <f>'Budget Filing Data'!AI73</f>
        <v>0</v>
      </c>
      <c r="R79" s="202">
        <f>'Budget Filing Data'!AJ73</f>
        <v>0</v>
      </c>
      <c r="S79" s="202">
        <f>'Budget Filing Data'!AK73</f>
        <v>0</v>
      </c>
      <c r="T79" s="202">
        <f>'Budget Filing Data'!AL73</f>
        <v>0</v>
      </c>
      <c r="U79" s="202">
        <f>'Budget Filing Data'!AM73</f>
        <v>0</v>
      </c>
      <c r="V79" s="202">
        <f>'Budget Filing Data'!W73</f>
        <v>0</v>
      </c>
      <c r="W79" s="202">
        <v>0</v>
      </c>
      <c r="X79" s="202">
        <v>0</v>
      </c>
      <c r="Y79" s="202">
        <v>0</v>
      </c>
      <c r="Z79" s="201"/>
      <c r="AA79" s="201"/>
      <c r="AB79" s="202">
        <f>'Budget Filing Data'!P73</f>
        <v>0</v>
      </c>
      <c r="AC79" s="202">
        <f>'Budget Filing Data'!Q73</f>
        <v>0</v>
      </c>
      <c r="AD79" s="202">
        <f>'Budget Filing Data'!R73</f>
        <v>0</v>
      </c>
      <c r="AE79" s="202">
        <f>'Budget Filing Data'!AE73</f>
        <v>0</v>
      </c>
      <c r="AF79" s="202">
        <f>'Budget Filing Data'!AF73</f>
        <v>0</v>
      </c>
      <c r="AG79" s="202">
        <f>'Budget Filing Data'!$S73</f>
        <v>0</v>
      </c>
      <c r="AH79" s="202">
        <f>'Budget Filing Data'!$R73</f>
        <v>0</v>
      </c>
      <c r="AI79" s="202">
        <f>'Budget Filing Data'!$U73</f>
        <v>0</v>
      </c>
      <c r="AJ79" s="202">
        <f>'Budget Filing Data'!$V73</f>
        <v>0</v>
      </c>
      <c r="AK79" s="201">
        <v>0</v>
      </c>
      <c r="AL79" s="201">
        <v>0</v>
      </c>
      <c r="AN79" s="204" t="str">
        <f t="shared" si="2"/>
        <v xml:space="preserve">PA &amp; Non-PA Target Exempt Programs </v>
      </c>
      <c r="AO79" s="504"/>
      <c r="AP79" s="504"/>
      <c r="AQ79" s="504"/>
      <c r="AR79" s="504"/>
      <c r="AS79" s="504"/>
      <c r="AT79" s="504"/>
      <c r="AU79" s="504"/>
    </row>
    <row r="80" spans="3:47" ht="12.75" customHeight="1">
      <c r="C80" s="200">
        <f>'Budget Filing Data'!D74</f>
        <v>0</v>
      </c>
      <c r="D80" s="200">
        <f>'Budget Filing Data'!E74</f>
        <v>0</v>
      </c>
      <c r="E80" s="201"/>
      <c r="F80" s="201"/>
      <c r="G80" s="202">
        <f>'Budget Filing Data'!J74</f>
        <v>0</v>
      </c>
      <c r="H80" s="202">
        <f>'Budget Filing Data'!H74</f>
        <v>0</v>
      </c>
      <c r="I80" s="201"/>
      <c r="J80" s="202">
        <f>'Budget Filing Data'!G74</f>
        <v>0</v>
      </c>
      <c r="K80" s="202">
        <f>'Budget Filing Data'!I74</f>
        <v>0</v>
      </c>
      <c r="L80" s="202">
        <f>'Budget Filing Data'!K74</f>
        <v>0</v>
      </c>
      <c r="M80" s="202">
        <f>'Budget Filing Data'!B74</f>
        <v>0</v>
      </c>
      <c r="N80" s="72">
        <f t="shared" si="0"/>
        <v>0</v>
      </c>
      <c r="O80" s="202">
        <f>'Budget Filing Data'!AG74</f>
        <v>0</v>
      </c>
      <c r="P80" s="202">
        <f>'Budget Filing Data'!AH74</f>
        <v>0</v>
      </c>
      <c r="Q80" s="202">
        <f>'Budget Filing Data'!AI74</f>
        <v>0</v>
      </c>
      <c r="R80" s="202">
        <f>'Budget Filing Data'!AJ74</f>
        <v>0</v>
      </c>
      <c r="S80" s="202">
        <f>'Budget Filing Data'!AK74</f>
        <v>0</v>
      </c>
      <c r="T80" s="202">
        <f>'Budget Filing Data'!AL74</f>
        <v>0</v>
      </c>
      <c r="U80" s="202">
        <f>'Budget Filing Data'!AM74</f>
        <v>0</v>
      </c>
      <c r="V80" s="202">
        <f>'Budget Filing Data'!W74</f>
        <v>0</v>
      </c>
      <c r="W80" s="202">
        <v>0</v>
      </c>
      <c r="X80" s="202">
        <v>0</v>
      </c>
      <c r="Y80" s="202">
        <v>0</v>
      </c>
      <c r="Z80" s="201"/>
      <c r="AA80" s="201"/>
      <c r="AB80" s="202">
        <f>'Budget Filing Data'!P74</f>
        <v>0</v>
      </c>
      <c r="AC80" s="202">
        <f>'Budget Filing Data'!Q74</f>
        <v>0</v>
      </c>
      <c r="AD80" s="202">
        <f>'Budget Filing Data'!R74</f>
        <v>0</v>
      </c>
      <c r="AE80" s="202">
        <f>'Budget Filing Data'!AE74</f>
        <v>0</v>
      </c>
      <c r="AF80" s="202">
        <f>'Budget Filing Data'!AF74</f>
        <v>0</v>
      </c>
      <c r="AG80" s="202">
        <f>'Budget Filing Data'!$S74</f>
        <v>0</v>
      </c>
      <c r="AH80" s="202">
        <f>'Budget Filing Data'!$R74</f>
        <v>0</v>
      </c>
      <c r="AI80" s="202">
        <f>'Budget Filing Data'!$U74</f>
        <v>0</v>
      </c>
      <c r="AJ80" s="202">
        <f>'Budget Filing Data'!$V74</f>
        <v>0</v>
      </c>
      <c r="AK80" s="201">
        <v>0</v>
      </c>
      <c r="AL80" s="201">
        <v>0</v>
      </c>
      <c r="AN80" s="204" t="str">
        <f t="shared" si="2"/>
        <v xml:space="preserve">PA &amp; Non-PA Target Exempt Programs </v>
      </c>
      <c r="AO80" s="504"/>
      <c r="AP80" s="504"/>
      <c r="AQ80" s="504"/>
      <c r="AR80" s="504"/>
      <c r="AS80" s="504"/>
      <c r="AT80" s="504"/>
      <c r="AU80" s="504"/>
    </row>
    <row r="81" spans="3:47" ht="12.75" customHeight="1">
      <c r="C81" s="259" t="s">
        <v>282</v>
      </c>
      <c r="D81" s="260"/>
      <c r="E81" s="260"/>
      <c r="F81" s="260"/>
      <c r="G81" s="260"/>
      <c r="H81" s="260"/>
      <c r="I81" s="260"/>
      <c r="J81" s="260"/>
      <c r="K81" s="260"/>
      <c r="L81" s="260"/>
      <c r="M81" s="516"/>
      <c r="N81" s="517">
        <f t="shared" ref="N81:V81" si="3">SUM(N16:N63)</f>
        <v>36302085.363460004</v>
      </c>
      <c r="O81" s="517">
        <f t="shared" si="3"/>
        <v>3340000</v>
      </c>
      <c r="P81" s="517">
        <f t="shared" si="3"/>
        <v>1014000</v>
      </c>
      <c r="Q81" s="517">
        <f t="shared" si="3"/>
        <v>21210680</v>
      </c>
      <c r="R81" s="517">
        <f t="shared" si="3"/>
        <v>1452083</v>
      </c>
      <c r="S81" s="517">
        <f t="shared" si="3"/>
        <v>0</v>
      </c>
      <c r="T81" s="517">
        <f t="shared" si="3"/>
        <v>0</v>
      </c>
      <c r="U81" s="517">
        <f t="shared" si="3"/>
        <v>9285322.3634599987</v>
      </c>
      <c r="V81" s="517">
        <f t="shared" si="3"/>
        <v>45006132.958905153</v>
      </c>
      <c r="W81" s="517"/>
      <c r="X81" s="517"/>
      <c r="Y81" s="517"/>
      <c r="Z81" s="517"/>
      <c r="AA81" s="517"/>
      <c r="AB81" s="517">
        <f t="shared" ref="AB81:AJ81" si="4">SUM(AB16:AB80)</f>
        <v>32183338.755050998</v>
      </c>
      <c r="AC81" s="517">
        <f t="shared" si="4"/>
        <v>4249.3787604300005</v>
      </c>
      <c r="AD81" s="517">
        <f t="shared" si="4"/>
        <v>922263.08119099983</v>
      </c>
      <c r="AE81" s="517">
        <f t="shared" si="4"/>
        <v>7133.6685217449603</v>
      </c>
      <c r="AF81" s="517">
        <f t="shared" si="4"/>
        <v>4897.2169609000002</v>
      </c>
      <c r="AG81" s="517">
        <f t="shared" si="4"/>
        <v>220846072.72899002</v>
      </c>
      <c r="AH81" s="517">
        <f t="shared" si="4"/>
        <v>9827970.2570600007</v>
      </c>
      <c r="AI81" s="517">
        <f t="shared" si="4"/>
        <v>96220.807603799782</v>
      </c>
      <c r="AJ81" s="517">
        <f t="shared" si="4"/>
        <v>52186.522064500008</v>
      </c>
      <c r="AK81" s="261">
        <v>0</v>
      </c>
      <c r="AL81" s="261">
        <v>0</v>
      </c>
      <c r="AN81" s="508"/>
      <c r="AO81" s="504"/>
      <c r="AP81" s="504"/>
      <c r="AQ81" s="504"/>
      <c r="AR81" s="504"/>
      <c r="AS81" s="504"/>
      <c r="AT81" s="504"/>
      <c r="AU81" s="504"/>
    </row>
    <row r="82" spans="3:47" ht="12.75" customHeight="1">
      <c r="C82" s="504"/>
      <c r="D82" s="504"/>
      <c r="E82" s="504"/>
      <c r="F82" s="504"/>
      <c r="G82" s="505"/>
      <c r="H82" s="505"/>
      <c r="I82" s="505"/>
      <c r="J82" s="505"/>
      <c r="K82" s="505"/>
      <c r="L82" s="504"/>
      <c r="M82" s="504"/>
      <c r="N82" s="504"/>
      <c r="O82" s="506"/>
      <c r="P82" s="506"/>
      <c r="Q82" s="506"/>
      <c r="R82" s="506"/>
      <c r="S82" s="506"/>
      <c r="T82" s="506"/>
      <c r="U82" s="506"/>
      <c r="V82" s="506"/>
      <c r="W82" s="506"/>
      <c r="X82" s="506"/>
      <c r="Y82" s="506"/>
      <c r="Z82" s="506"/>
      <c r="AA82" s="506"/>
      <c r="AB82" s="507"/>
      <c r="AC82" s="507"/>
      <c r="AD82" s="504"/>
      <c r="AE82" s="504"/>
      <c r="AF82" s="504"/>
      <c r="AG82" s="504"/>
      <c r="AH82" s="504"/>
      <c r="AI82" s="504"/>
      <c r="AJ82" s="504"/>
      <c r="AK82" s="504"/>
      <c r="AL82" s="504"/>
      <c r="AN82" s="508"/>
      <c r="AO82" s="504"/>
      <c r="AP82" s="504"/>
      <c r="AQ82" s="504"/>
      <c r="AR82" s="504"/>
      <c r="AS82" s="504"/>
      <c r="AT82" s="504"/>
      <c r="AU82" s="504"/>
    </row>
    <row r="83" spans="3:47" ht="12.75" customHeight="1">
      <c r="C83" s="504"/>
      <c r="D83" s="504"/>
      <c r="E83" s="504"/>
      <c r="F83" s="504"/>
      <c r="G83" s="505"/>
      <c r="H83" s="505"/>
      <c r="I83" s="505"/>
      <c r="J83" s="505"/>
      <c r="K83" s="505"/>
      <c r="L83" s="504"/>
      <c r="M83" s="504"/>
      <c r="N83" s="504"/>
      <c r="O83" s="506"/>
      <c r="P83" s="506"/>
      <c r="Q83" s="506"/>
      <c r="R83" s="506"/>
      <c r="S83" s="506"/>
      <c r="T83" s="506"/>
      <c r="U83" s="506"/>
      <c r="V83" s="506"/>
      <c r="W83" s="506"/>
      <c r="X83" s="506"/>
      <c r="Y83" s="506"/>
      <c r="Z83" s="506"/>
      <c r="AA83" s="506"/>
      <c r="AB83" s="507"/>
      <c r="AC83" s="507"/>
      <c r="AD83" s="504"/>
      <c r="AE83" s="504"/>
      <c r="AF83" s="504"/>
      <c r="AG83" s="504"/>
      <c r="AH83" s="504"/>
      <c r="AI83" s="504"/>
      <c r="AJ83" s="504"/>
      <c r="AK83" s="504"/>
      <c r="AL83" s="504"/>
      <c r="AN83" s="508"/>
      <c r="AO83" s="504"/>
      <c r="AP83" s="504"/>
      <c r="AQ83" s="504"/>
      <c r="AR83" s="504"/>
      <c r="AS83" s="504"/>
      <c r="AT83" s="504"/>
      <c r="AU83" s="504"/>
    </row>
    <row r="84" spans="3:47" ht="12.75" customHeight="1">
      <c r="C84" s="504"/>
      <c r="D84" s="504"/>
      <c r="E84" s="504"/>
      <c r="F84" s="504"/>
      <c r="G84" s="505"/>
      <c r="H84" s="505"/>
      <c r="I84" s="505"/>
      <c r="J84" s="505"/>
      <c r="K84" s="505"/>
      <c r="L84" s="504"/>
      <c r="M84" s="504"/>
      <c r="N84" s="504"/>
      <c r="O84" s="506"/>
      <c r="P84" s="506"/>
      <c r="Q84" s="506"/>
      <c r="R84" s="506"/>
      <c r="S84" s="506"/>
      <c r="T84" s="506"/>
      <c r="U84" s="506"/>
      <c r="V84" s="506"/>
      <c r="W84" s="506"/>
      <c r="X84" s="506"/>
      <c r="Y84" s="506"/>
      <c r="Z84" s="506"/>
      <c r="AA84" s="506"/>
      <c r="AB84" s="507"/>
      <c r="AC84" s="507"/>
      <c r="AD84" s="504"/>
      <c r="AE84" s="504"/>
      <c r="AF84" s="504"/>
      <c r="AG84" s="504"/>
      <c r="AH84" s="504"/>
      <c r="AI84" s="504"/>
      <c r="AJ84" s="504"/>
      <c r="AK84" s="504"/>
      <c r="AL84" s="504"/>
      <c r="AN84" s="508"/>
      <c r="AO84" s="504"/>
      <c r="AP84" s="504"/>
      <c r="AQ84" s="504"/>
      <c r="AR84" s="504"/>
      <c r="AS84" s="504"/>
      <c r="AT84" s="504"/>
      <c r="AU84" s="504"/>
    </row>
    <row r="85" spans="3:47" ht="12.75" customHeight="1">
      <c r="C85" s="504"/>
      <c r="D85" s="504"/>
      <c r="E85" s="504"/>
      <c r="F85" s="504"/>
      <c r="G85" s="505"/>
      <c r="H85" s="505"/>
      <c r="I85" s="505"/>
      <c r="J85" s="505"/>
      <c r="K85" s="505"/>
      <c r="L85" s="504"/>
      <c r="M85" s="504"/>
      <c r="N85" s="504"/>
      <c r="O85" s="506"/>
      <c r="P85" s="506"/>
      <c r="Q85" s="506"/>
      <c r="R85" s="506"/>
      <c r="S85" s="506"/>
      <c r="T85" s="506"/>
      <c r="U85" s="506"/>
      <c r="V85" s="506"/>
      <c r="W85" s="506"/>
      <c r="X85" s="506"/>
      <c r="Y85" s="506"/>
      <c r="Z85" s="506"/>
      <c r="AA85" s="506"/>
      <c r="AB85" s="507"/>
      <c r="AC85" s="507"/>
      <c r="AD85" s="504"/>
      <c r="AE85" s="504"/>
      <c r="AF85" s="504"/>
      <c r="AG85" s="504"/>
      <c r="AH85" s="504"/>
      <c r="AI85" s="504"/>
      <c r="AJ85" s="504"/>
      <c r="AK85" s="504"/>
      <c r="AL85" s="504"/>
      <c r="AN85" s="508"/>
      <c r="AO85" s="504"/>
      <c r="AP85" s="504"/>
      <c r="AQ85" s="504"/>
      <c r="AR85" s="504"/>
      <c r="AS85" s="504"/>
      <c r="AT85" s="504"/>
      <c r="AU85" s="504"/>
    </row>
    <row r="86" spans="3:47" ht="12.75" customHeight="1">
      <c r="C86" s="504"/>
      <c r="D86" s="504"/>
      <c r="E86" s="504"/>
      <c r="F86" s="504"/>
      <c r="G86" s="505"/>
      <c r="H86" s="505"/>
      <c r="I86" s="505"/>
      <c r="J86" s="505"/>
      <c r="K86" s="505"/>
      <c r="L86" s="504"/>
      <c r="M86" s="504"/>
      <c r="N86" s="504"/>
      <c r="O86" s="506"/>
      <c r="P86" s="506"/>
      <c r="Q86" s="506"/>
      <c r="R86" s="506"/>
      <c r="S86" s="506"/>
      <c r="T86" s="506"/>
      <c r="U86" s="506"/>
      <c r="V86" s="506"/>
      <c r="W86" s="506"/>
      <c r="X86" s="506"/>
      <c r="Y86" s="506"/>
      <c r="Z86" s="506"/>
      <c r="AA86" s="506"/>
      <c r="AB86" s="507"/>
      <c r="AC86" s="507"/>
      <c r="AD86" s="504"/>
      <c r="AE86" s="504"/>
      <c r="AF86" s="504"/>
      <c r="AG86" s="504"/>
      <c r="AH86" s="504"/>
      <c r="AI86" s="504"/>
      <c r="AJ86" s="504"/>
      <c r="AK86" s="504"/>
      <c r="AL86" s="504"/>
      <c r="AN86" s="508"/>
      <c r="AO86" s="504"/>
      <c r="AP86" s="504"/>
      <c r="AQ86" s="504"/>
      <c r="AR86" s="504"/>
      <c r="AS86" s="504"/>
      <c r="AT86" s="504"/>
      <c r="AU86" s="504"/>
    </row>
    <row r="87" spans="3:47" ht="12.75" customHeight="1">
      <c r="C87" s="504"/>
      <c r="D87" s="504"/>
      <c r="E87" s="504"/>
      <c r="F87" s="504"/>
      <c r="G87" s="505"/>
      <c r="H87" s="505"/>
      <c r="I87" s="505"/>
      <c r="J87" s="505"/>
      <c r="K87" s="505"/>
      <c r="L87" s="504"/>
      <c r="M87" s="504"/>
      <c r="N87" s="504"/>
      <c r="O87" s="506"/>
      <c r="P87" s="506"/>
      <c r="Q87" s="506"/>
      <c r="R87" s="506"/>
      <c r="S87" s="506"/>
      <c r="T87" s="506"/>
      <c r="U87" s="506"/>
      <c r="V87" s="506"/>
      <c r="W87" s="506"/>
      <c r="X87" s="506"/>
      <c r="Y87" s="506"/>
      <c r="Z87" s="506"/>
      <c r="AA87" s="506"/>
      <c r="AB87" s="507"/>
      <c r="AC87" s="507"/>
      <c r="AD87" s="504"/>
      <c r="AE87" s="504"/>
      <c r="AF87" s="504"/>
      <c r="AG87" s="504"/>
      <c r="AH87" s="504"/>
      <c r="AI87" s="504"/>
      <c r="AJ87" s="504"/>
      <c r="AK87" s="504"/>
      <c r="AL87" s="504"/>
      <c r="AN87" s="508"/>
      <c r="AO87" s="504"/>
      <c r="AP87" s="504"/>
      <c r="AQ87" s="504"/>
      <c r="AR87" s="504"/>
      <c r="AS87" s="504"/>
      <c r="AT87" s="504"/>
      <c r="AU87" s="504"/>
    </row>
    <row r="88" spans="3:47" ht="12.75" customHeight="1">
      <c r="C88" s="504"/>
      <c r="D88" s="504"/>
      <c r="E88" s="504"/>
      <c r="F88" s="504"/>
      <c r="G88" s="505"/>
      <c r="H88" s="505"/>
      <c r="I88" s="505"/>
      <c r="J88" s="505"/>
      <c r="K88" s="505"/>
      <c r="L88" s="504"/>
      <c r="M88" s="504"/>
      <c r="N88" s="504"/>
      <c r="O88" s="506"/>
      <c r="P88" s="506"/>
      <c r="Q88" s="506"/>
      <c r="R88" s="506"/>
      <c r="S88" s="506"/>
      <c r="T88" s="506"/>
      <c r="U88" s="506"/>
      <c r="V88" s="506"/>
      <c r="W88" s="506"/>
      <c r="X88" s="506"/>
      <c r="Y88" s="506"/>
      <c r="Z88" s="506"/>
      <c r="AA88" s="506"/>
      <c r="AB88" s="507"/>
      <c r="AC88" s="507"/>
      <c r="AD88" s="504"/>
      <c r="AE88" s="504"/>
      <c r="AF88" s="504"/>
      <c r="AG88" s="504"/>
      <c r="AH88" s="504"/>
      <c r="AI88" s="504"/>
      <c r="AJ88" s="504"/>
      <c r="AK88" s="504"/>
      <c r="AL88" s="504"/>
      <c r="AN88" s="508"/>
      <c r="AO88" s="504"/>
      <c r="AP88" s="504"/>
      <c r="AQ88" s="504"/>
      <c r="AR88" s="504"/>
      <c r="AS88" s="504"/>
      <c r="AT88" s="504"/>
      <c r="AU88" s="504"/>
    </row>
    <row r="89" spans="3:47" ht="12.75" customHeight="1">
      <c r="C89" s="504"/>
      <c r="D89" s="504"/>
      <c r="E89" s="504"/>
      <c r="F89" s="504"/>
      <c r="G89" s="505"/>
      <c r="H89" s="505"/>
      <c r="I89" s="505"/>
      <c r="J89" s="505"/>
      <c r="K89" s="505"/>
      <c r="L89" s="504"/>
      <c r="M89" s="504"/>
      <c r="N89" s="504"/>
      <c r="O89" s="506"/>
      <c r="P89" s="506"/>
      <c r="Q89" s="506"/>
      <c r="R89" s="506"/>
      <c r="S89" s="506"/>
      <c r="T89" s="506"/>
      <c r="U89" s="506"/>
      <c r="V89" s="506"/>
      <c r="W89" s="506"/>
      <c r="X89" s="506"/>
      <c r="Y89" s="506"/>
      <c r="Z89" s="506"/>
      <c r="AA89" s="506"/>
      <c r="AB89" s="507"/>
      <c r="AC89" s="507"/>
      <c r="AD89" s="504"/>
      <c r="AE89" s="504"/>
      <c r="AF89" s="504"/>
      <c r="AG89" s="504"/>
      <c r="AH89" s="504"/>
      <c r="AI89" s="504"/>
      <c r="AJ89" s="504"/>
      <c r="AK89" s="504"/>
      <c r="AL89" s="504"/>
      <c r="AN89" s="508"/>
      <c r="AO89" s="504"/>
      <c r="AP89" s="504"/>
      <c r="AQ89" s="504"/>
      <c r="AR89" s="504"/>
      <c r="AS89" s="504"/>
      <c r="AT89" s="504"/>
      <c r="AU89" s="504"/>
    </row>
    <row r="90" spans="3:47" ht="12.75" customHeight="1">
      <c r="C90" s="504"/>
      <c r="D90" s="504"/>
      <c r="E90" s="504"/>
      <c r="F90" s="504"/>
      <c r="G90" s="505"/>
      <c r="H90" s="505"/>
      <c r="I90" s="505"/>
      <c r="J90" s="505"/>
      <c r="K90" s="505"/>
      <c r="L90" s="504"/>
      <c r="M90" s="504"/>
      <c r="N90" s="504"/>
      <c r="O90" s="506"/>
      <c r="P90" s="506"/>
      <c r="Q90" s="506"/>
      <c r="R90" s="506"/>
      <c r="S90" s="506"/>
      <c r="T90" s="506"/>
      <c r="U90" s="506"/>
      <c r="V90" s="506"/>
      <c r="W90" s="506"/>
      <c r="X90" s="506"/>
      <c r="Y90" s="506"/>
      <c r="Z90" s="506"/>
      <c r="AA90" s="506"/>
      <c r="AB90" s="507"/>
      <c r="AC90" s="507"/>
      <c r="AD90" s="504"/>
      <c r="AE90" s="504"/>
      <c r="AF90" s="504"/>
      <c r="AG90" s="504"/>
      <c r="AH90" s="504"/>
      <c r="AI90" s="504"/>
      <c r="AJ90" s="504"/>
      <c r="AK90" s="504"/>
      <c r="AL90" s="504"/>
      <c r="AN90" s="508"/>
      <c r="AO90" s="504"/>
      <c r="AP90" s="504"/>
      <c r="AQ90" s="504"/>
      <c r="AR90" s="504"/>
      <c r="AS90" s="504"/>
      <c r="AT90" s="504"/>
      <c r="AU90" s="504"/>
    </row>
    <row r="91" spans="3:47" ht="12.75" customHeight="1">
      <c r="C91" s="504"/>
      <c r="D91" s="504"/>
      <c r="E91" s="504"/>
      <c r="F91" s="504"/>
      <c r="G91" s="505"/>
      <c r="H91" s="505"/>
      <c r="I91" s="505"/>
      <c r="J91" s="505"/>
      <c r="K91" s="505"/>
      <c r="L91" s="504"/>
      <c r="M91" s="504"/>
      <c r="N91" s="504"/>
      <c r="O91" s="506"/>
      <c r="P91" s="506"/>
      <c r="Q91" s="506"/>
      <c r="R91" s="506"/>
      <c r="S91" s="506"/>
      <c r="T91" s="506"/>
      <c r="U91" s="506"/>
      <c r="V91" s="506"/>
      <c r="W91" s="506"/>
      <c r="X91" s="506"/>
      <c r="Y91" s="506"/>
      <c r="Z91" s="506"/>
      <c r="AA91" s="506"/>
      <c r="AB91" s="507"/>
      <c r="AC91" s="507"/>
      <c r="AD91" s="504"/>
      <c r="AE91" s="504"/>
      <c r="AF91" s="504"/>
      <c r="AG91" s="504"/>
      <c r="AH91" s="504"/>
      <c r="AI91" s="504"/>
      <c r="AJ91" s="504"/>
      <c r="AK91" s="504"/>
      <c r="AL91" s="504"/>
      <c r="AN91" s="508"/>
      <c r="AO91" s="504"/>
      <c r="AP91" s="504"/>
      <c r="AQ91" s="504"/>
      <c r="AR91" s="504"/>
      <c r="AS91" s="504"/>
      <c r="AT91" s="504"/>
      <c r="AU91" s="504"/>
    </row>
    <row r="92" spans="3:47" ht="12.75" customHeight="1">
      <c r="C92" s="504"/>
      <c r="D92" s="504"/>
      <c r="E92" s="504"/>
      <c r="F92" s="504"/>
      <c r="G92" s="505"/>
      <c r="H92" s="505"/>
      <c r="I92" s="505"/>
      <c r="J92" s="505"/>
      <c r="K92" s="505"/>
      <c r="L92" s="504"/>
      <c r="M92" s="504"/>
      <c r="N92" s="504"/>
      <c r="O92" s="506"/>
      <c r="P92" s="506"/>
      <c r="Q92" s="506"/>
      <c r="R92" s="506"/>
      <c r="S92" s="506"/>
      <c r="T92" s="506"/>
      <c r="U92" s="506"/>
      <c r="V92" s="506"/>
      <c r="W92" s="506"/>
      <c r="X92" s="506"/>
      <c r="Y92" s="506"/>
      <c r="Z92" s="506"/>
      <c r="AA92" s="506"/>
      <c r="AB92" s="507"/>
      <c r="AC92" s="507"/>
      <c r="AD92" s="504"/>
      <c r="AE92" s="504"/>
      <c r="AF92" s="504"/>
      <c r="AG92" s="504"/>
      <c r="AH92" s="504"/>
      <c r="AI92" s="504"/>
      <c r="AJ92" s="504"/>
      <c r="AK92" s="504"/>
      <c r="AL92" s="504"/>
      <c r="AN92" s="508"/>
      <c r="AO92" s="504"/>
      <c r="AP92" s="504"/>
      <c r="AQ92" s="504"/>
      <c r="AR92" s="504"/>
      <c r="AS92" s="504"/>
      <c r="AT92" s="504"/>
      <c r="AU92" s="504"/>
    </row>
    <row r="93" spans="3:47" ht="12.75" customHeight="1">
      <c r="C93" s="504"/>
      <c r="D93" s="504"/>
      <c r="E93" s="504"/>
      <c r="F93" s="504"/>
      <c r="G93" s="505"/>
      <c r="H93" s="505"/>
      <c r="I93" s="505"/>
      <c r="J93" s="505"/>
      <c r="K93" s="505"/>
      <c r="L93" s="504"/>
      <c r="M93" s="504"/>
      <c r="N93" s="504"/>
      <c r="O93" s="506"/>
      <c r="P93" s="506"/>
      <c r="Q93" s="506"/>
      <c r="R93" s="506"/>
      <c r="S93" s="506"/>
      <c r="T93" s="506"/>
      <c r="U93" s="506"/>
      <c r="V93" s="506"/>
      <c r="W93" s="506"/>
      <c r="X93" s="506"/>
      <c r="Y93" s="506"/>
      <c r="Z93" s="506"/>
      <c r="AA93" s="506"/>
      <c r="AB93" s="507"/>
      <c r="AC93" s="507"/>
      <c r="AD93" s="504"/>
      <c r="AE93" s="504"/>
      <c r="AF93" s="504"/>
      <c r="AG93" s="504"/>
      <c r="AH93" s="504"/>
      <c r="AI93" s="504"/>
      <c r="AJ93" s="504"/>
      <c r="AK93" s="504"/>
      <c r="AL93" s="504"/>
      <c r="AN93" s="508"/>
      <c r="AO93" s="504"/>
      <c r="AP93" s="504"/>
      <c r="AQ93" s="504"/>
      <c r="AR93" s="504"/>
      <c r="AS93" s="504"/>
      <c r="AT93" s="504"/>
      <c r="AU93" s="504"/>
    </row>
    <row r="94" spans="3:47" ht="12.75" customHeight="1">
      <c r="C94" s="504"/>
      <c r="D94" s="504"/>
      <c r="E94" s="504"/>
      <c r="F94" s="504"/>
      <c r="G94" s="505"/>
      <c r="H94" s="505"/>
      <c r="I94" s="505"/>
      <c r="J94" s="505"/>
      <c r="K94" s="505"/>
      <c r="L94" s="504"/>
      <c r="M94" s="504"/>
      <c r="N94" s="504"/>
      <c r="O94" s="506"/>
      <c r="P94" s="506"/>
      <c r="Q94" s="506"/>
      <c r="R94" s="506"/>
      <c r="S94" s="506"/>
      <c r="T94" s="506"/>
      <c r="U94" s="506"/>
      <c r="V94" s="506"/>
      <c r="W94" s="506"/>
      <c r="X94" s="506"/>
      <c r="Y94" s="506"/>
      <c r="Z94" s="506"/>
      <c r="AA94" s="506"/>
      <c r="AB94" s="507"/>
      <c r="AC94" s="507"/>
      <c r="AD94" s="504"/>
      <c r="AE94" s="504"/>
      <c r="AF94" s="504"/>
      <c r="AG94" s="504"/>
      <c r="AH94" s="504"/>
      <c r="AI94" s="504"/>
      <c r="AJ94" s="504"/>
      <c r="AK94" s="504"/>
      <c r="AL94" s="504"/>
      <c r="AN94" s="508"/>
      <c r="AO94" s="504"/>
      <c r="AP94" s="504"/>
      <c r="AQ94" s="504"/>
      <c r="AR94" s="504"/>
      <c r="AS94" s="504"/>
      <c r="AT94" s="504"/>
      <c r="AU94" s="504"/>
    </row>
    <row r="95" spans="3:47" ht="12.75" customHeight="1">
      <c r="C95" s="504"/>
      <c r="D95" s="504"/>
      <c r="E95" s="504"/>
      <c r="F95" s="504"/>
      <c r="G95" s="505"/>
      <c r="H95" s="505"/>
      <c r="I95" s="505"/>
      <c r="J95" s="505"/>
      <c r="K95" s="505"/>
      <c r="L95" s="504"/>
      <c r="M95" s="504"/>
      <c r="N95" s="504"/>
      <c r="O95" s="506"/>
      <c r="P95" s="506"/>
      <c r="Q95" s="506"/>
      <c r="R95" s="506"/>
      <c r="S95" s="506"/>
      <c r="T95" s="506"/>
      <c r="U95" s="506"/>
      <c r="V95" s="506"/>
      <c r="W95" s="506"/>
      <c r="X95" s="506"/>
      <c r="Y95" s="506"/>
      <c r="Z95" s="506"/>
      <c r="AA95" s="506"/>
      <c r="AB95" s="507"/>
      <c r="AC95" s="507"/>
      <c r="AD95" s="504"/>
      <c r="AE95" s="504"/>
      <c r="AF95" s="504"/>
      <c r="AG95" s="504"/>
      <c r="AH95" s="504"/>
      <c r="AI95" s="504"/>
      <c r="AJ95" s="504"/>
      <c r="AK95" s="504"/>
      <c r="AL95" s="504"/>
      <c r="AN95" s="508"/>
      <c r="AO95" s="504"/>
      <c r="AP95" s="504"/>
      <c r="AQ95" s="504"/>
      <c r="AR95" s="504"/>
      <c r="AS95" s="504"/>
      <c r="AT95" s="504"/>
      <c r="AU95" s="504"/>
    </row>
    <row r="96" spans="3:47" ht="12.75" customHeight="1">
      <c r="C96" s="504"/>
      <c r="D96" s="504"/>
      <c r="E96" s="504"/>
      <c r="F96" s="504"/>
      <c r="G96" s="505"/>
      <c r="H96" s="505"/>
      <c r="I96" s="505"/>
      <c r="J96" s="505"/>
      <c r="K96" s="505"/>
      <c r="L96" s="504"/>
      <c r="M96" s="504"/>
      <c r="N96" s="504"/>
      <c r="O96" s="506"/>
      <c r="P96" s="506"/>
      <c r="Q96" s="506"/>
      <c r="R96" s="506"/>
      <c r="S96" s="506"/>
      <c r="T96" s="506"/>
      <c r="U96" s="506"/>
      <c r="V96" s="506"/>
      <c r="W96" s="506"/>
      <c r="X96" s="506"/>
      <c r="Y96" s="506"/>
      <c r="Z96" s="506"/>
      <c r="AA96" s="506"/>
      <c r="AB96" s="507"/>
      <c r="AC96" s="507"/>
      <c r="AD96" s="504"/>
      <c r="AE96" s="504"/>
      <c r="AF96" s="504"/>
      <c r="AG96" s="504"/>
      <c r="AH96" s="504"/>
      <c r="AI96" s="504"/>
      <c r="AJ96" s="504"/>
      <c r="AK96" s="504"/>
      <c r="AL96" s="504"/>
      <c r="AN96" s="508"/>
      <c r="AO96" s="504"/>
      <c r="AP96" s="504"/>
      <c r="AQ96" s="504"/>
      <c r="AR96" s="504"/>
      <c r="AS96" s="504"/>
      <c r="AT96" s="504"/>
      <c r="AU96" s="504"/>
    </row>
    <row r="97" spans="3:47" ht="12.75" customHeight="1">
      <c r="C97" s="504"/>
      <c r="D97" s="504"/>
      <c r="E97" s="504"/>
      <c r="F97" s="504"/>
      <c r="G97" s="505"/>
      <c r="H97" s="505"/>
      <c r="I97" s="505"/>
      <c r="J97" s="505"/>
      <c r="K97" s="505"/>
      <c r="L97" s="504"/>
      <c r="M97" s="504"/>
      <c r="N97" s="504"/>
      <c r="O97" s="506"/>
      <c r="P97" s="506"/>
      <c r="Q97" s="506"/>
      <c r="R97" s="506"/>
      <c r="S97" s="506"/>
      <c r="T97" s="506"/>
      <c r="U97" s="506"/>
      <c r="V97" s="506"/>
      <c r="W97" s="506"/>
      <c r="X97" s="506"/>
      <c r="Y97" s="506"/>
      <c r="Z97" s="506"/>
      <c r="AA97" s="506"/>
      <c r="AB97" s="507"/>
      <c r="AC97" s="507"/>
      <c r="AD97" s="504"/>
      <c r="AE97" s="504"/>
      <c r="AF97" s="504"/>
      <c r="AG97" s="504"/>
      <c r="AH97" s="504"/>
      <c r="AI97" s="504"/>
      <c r="AJ97" s="504"/>
      <c r="AK97" s="504"/>
      <c r="AL97" s="504"/>
      <c r="AN97" s="508"/>
      <c r="AO97" s="504"/>
      <c r="AP97" s="504"/>
      <c r="AQ97" s="504"/>
      <c r="AR97" s="504"/>
      <c r="AS97" s="504"/>
      <c r="AT97" s="504"/>
      <c r="AU97" s="504"/>
    </row>
    <row r="98" spans="3:47" ht="12.75" customHeight="1">
      <c r="C98" s="504"/>
      <c r="D98" s="504"/>
      <c r="E98" s="504"/>
      <c r="F98" s="504"/>
      <c r="G98" s="505"/>
      <c r="H98" s="505"/>
      <c r="I98" s="505"/>
      <c r="J98" s="505"/>
      <c r="K98" s="505"/>
      <c r="L98" s="504"/>
      <c r="M98" s="504"/>
      <c r="N98" s="504"/>
      <c r="O98" s="506"/>
      <c r="P98" s="506"/>
      <c r="Q98" s="506"/>
      <c r="R98" s="506"/>
      <c r="S98" s="506"/>
      <c r="T98" s="506"/>
      <c r="U98" s="506"/>
      <c r="V98" s="506"/>
      <c r="W98" s="506"/>
      <c r="X98" s="506"/>
      <c r="Y98" s="506"/>
      <c r="Z98" s="506"/>
      <c r="AA98" s="506"/>
      <c r="AB98" s="507"/>
      <c r="AC98" s="507"/>
      <c r="AD98" s="504"/>
      <c r="AE98" s="504"/>
      <c r="AF98" s="504"/>
      <c r="AG98" s="504"/>
      <c r="AH98" s="504"/>
      <c r="AI98" s="504"/>
      <c r="AJ98" s="504"/>
      <c r="AK98" s="504"/>
      <c r="AL98" s="504"/>
      <c r="AN98" s="508"/>
      <c r="AO98" s="504"/>
      <c r="AP98" s="504"/>
      <c r="AQ98" s="504"/>
      <c r="AR98" s="504"/>
      <c r="AS98" s="504"/>
      <c r="AT98" s="504"/>
      <c r="AU98" s="504"/>
    </row>
    <row r="99" spans="3:47" ht="12.75" customHeight="1">
      <c r="C99" s="504"/>
      <c r="D99" s="504"/>
      <c r="E99" s="504"/>
      <c r="F99" s="504"/>
      <c r="G99" s="505"/>
      <c r="H99" s="505"/>
      <c r="I99" s="505"/>
      <c r="J99" s="505"/>
      <c r="K99" s="505"/>
      <c r="L99" s="504"/>
      <c r="M99" s="504"/>
      <c r="N99" s="504"/>
      <c r="O99" s="506"/>
      <c r="P99" s="506"/>
      <c r="Q99" s="506"/>
      <c r="R99" s="506"/>
      <c r="S99" s="506"/>
      <c r="T99" s="506"/>
      <c r="U99" s="506"/>
      <c r="V99" s="506"/>
      <c r="W99" s="506"/>
      <c r="X99" s="506"/>
      <c r="Y99" s="506"/>
      <c r="Z99" s="506"/>
      <c r="AA99" s="506"/>
      <c r="AB99" s="507"/>
      <c r="AC99" s="507"/>
      <c r="AD99" s="504"/>
      <c r="AE99" s="504"/>
      <c r="AF99" s="504"/>
      <c r="AG99" s="504"/>
      <c r="AH99" s="504"/>
      <c r="AI99" s="504"/>
      <c r="AJ99" s="504"/>
      <c r="AK99" s="504"/>
      <c r="AL99" s="504"/>
      <c r="AN99" s="508"/>
      <c r="AO99" s="504"/>
      <c r="AP99" s="504"/>
      <c r="AQ99" s="504"/>
      <c r="AR99" s="504"/>
      <c r="AS99" s="504"/>
      <c r="AT99" s="504"/>
      <c r="AU99" s="504"/>
    </row>
    <row r="100" spans="3:47" ht="12.75" customHeight="1">
      <c r="C100" s="504"/>
      <c r="D100" s="504"/>
      <c r="E100" s="504"/>
      <c r="F100" s="504"/>
      <c r="G100" s="505"/>
      <c r="H100" s="505"/>
      <c r="I100" s="505"/>
      <c r="J100" s="505"/>
      <c r="K100" s="505"/>
      <c r="L100" s="504"/>
      <c r="M100" s="504"/>
      <c r="N100" s="504"/>
      <c r="O100" s="506"/>
      <c r="P100" s="506"/>
      <c r="Q100" s="506"/>
      <c r="R100" s="506"/>
      <c r="S100" s="506"/>
      <c r="T100" s="506"/>
      <c r="U100" s="506"/>
      <c r="V100" s="506"/>
      <c r="W100" s="506"/>
      <c r="X100" s="506"/>
      <c r="Y100" s="506"/>
      <c r="Z100" s="506"/>
      <c r="AA100" s="506"/>
      <c r="AB100" s="507"/>
      <c r="AC100" s="507"/>
      <c r="AD100" s="504"/>
      <c r="AE100" s="504"/>
      <c r="AF100" s="504"/>
      <c r="AG100" s="504"/>
      <c r="AH100" s="504"/>
      <c r="AI100" s="504"/>
      <c r="AJ100" s="504"/>
      <c r="AK100" s="504"/>
      <c r="AL100" s="504"/>
      <c r="AN100" s="508"/>
      <c r="AO100" s="504"/>
      <c r="AP100" s="504"/>
      <c r="AQ100" s="504"/>
      <c r="AR100" s="504"/>
      <c r="AS100" s="504"/>
      <c r="AT100" s="504"/>
      <c r="AU100" s="504"/>
    </row>
    <row r="101" spans="3:47" ht="12.75" customHeight="1">
      <c r="C101" s="504"/>
      <c r="D101" s="504"/>
      <c r="E101" s="504"/>
      <c r="F101" s="504"/>
      <c r="G101" s="505"/>
      <c r="H101" s="505"/>
      <c r="I101" s="505"/>
      <c r="J101" s="505"/>
      <c r="K101" s="505"/>
      <c r="L101" s="504"/>
      <c r="M101" s="504"/>
      <c r="N101" s="504"/>
      <c r="O101" s="506"/>
      <c r="P101" s="506"/>
      <c r="Q101" s="506"/>
      <c r="R101" s="506"/>
      <c r="S101" s="506"/>
      <c r="T101" s="506"/>
      <c r="U101" s="506"/>
      <c r="V101" s="506"/>
      <c r="W101" s="506"/>
      <c r="X101" s="506"/>
      <c r="Y101" s="506"/>
      <c r="Z101" s="506"/>
      <c r="AA101" s="506"/>
      <c r="AB101" s="507"/>
      <c r="AC101" s="507"/>
      <c r="AD101" s="504"/>
      <c r="AE101" s="504"/>
      <c r="AF101" s="504"/>
      <c r="AG101" s="504"/>
      <c r="AH101" s="504"/>
      <c r="AI101" s="504"/>
      <c r="AJ101" s="504"/>
      <c r="AK101" s="504"/>
      <c r="AL101" s="504"/>
      <c r="AN101" s="508"/>
      <c r="AO101" s="504"/>
      <c r="AP101" s="504"/>
      <c r="AQ101" s="504"/>
      <c r="AR101" s="504"/>
      <c r="AS101" s="504"/>
      <c r="AT101" s="504"/>
      <c r="AU101" s="504"/>
    </row>
    <row r="102" spans="3:47" ht="12.75" customHeight="1">
      <c r="C102" s="504"/>
      <c r="D102" s="504"/>
      <c r="E102" s="504"/>
      <c r="F102" s="504"/>
      <c r="G102" s="505"/>
      <c r="H102" s="505"/>
      <c r="I102" s="505"/>
      <c r="J102" s="505"/>
      <c r="K102" s="505"/>
      <c r="L102" s="504"/>
      <c r="M102" s="504"/>
      <c r="N102" s="504"/>
      <c r="O102" s="506"/>
      <c r="P102" s="506"/>
      <c r="Q102" s="506"/>
      <c r="R102" s="506"/>
      <c r="S102" s="506"/>
      <c r="T102" s="506"/>
      <c r="U102" s="506"/>
      <c r="V102" s="506"/>
      <c r="W102" s="506"/>
      <c r="X102" s="506"/>
      <c r="Y102" s="506"/>
      <c r="Z102" s="506"/>
      <c r="AA102" s="506"/>
      <c r="AB102" s="507"/>
      <c r="AC102" s="507"/>
      <c r="AD102" s="504"/>
      <c r="AE102" s="504"/>
      <c r="AF102" s="504"/>
      <c r="AG102" s="504"/>
      <c r="AH102" s="504"/>
      <c r="AI102" s="504"/>
      <c r="AJ102" s="504"/>
      <c r="AK102" s="504"/>
      <c r="AL102" s="504"/>
      <c r="AN102" s="508"/>
      <c r="AO102" s="504"/>
      <c r="AP102" s="504"/>
      <c r="AQ102" s="504"/>
      <c r="AR102" s="504"/>
      <c r="AS102" s="504"/>
      <c r="AT102" s="504"/>
      <c r="AU102" s="504"/>
    </row>
    <row r="103" spans="3:47" ht="12.75" customHeight="1">
      <c r="C103" s="504"/>
      <c r="D103" s="504"/>
      <c r="E103" s="504"/>
      <c r="F103" s="504"/>
      <c r="G103" s="505"/>
      <c r="H103" s="505"/>
      <c r="I103" s="505"/>
      <c r="J103" s="505"/>
      <c r="K103" s="505"/>
      <c r="L103" s="504"/>
      <c r="M103" s="504"/>
      <c r="N103" s="504"/>
      <c r="O103" s="506"/>
      <c r="P103" s="506"/>
      <c r="Q103" s="506"/>
      <c r="R103" s="506"/>
      <c r="S103" s="506"/>
      <c r="T103" s="506"/>
      <c r="U103" s="506"/>
      <c r="V103" s="506"/>
      <c r="W103" s="506"/>
      <c r="X103" s="506"/>
      <c r="Y103" s="506"/>
      <c r="Z103" s="506"/>
      <c r="AA103" s="506"/>
      <c r="AB103" s="507"/>
      <c r="AC103" s="507"/>
      <c r="AD103" s="504"/>
      <c r="AE103" s="504"/>
      <c r="AF103" s="504"/>
      <c r="AG103" s="504"/>
      <c r="AH103" s="504"/>
      <c r="AI103" s="504"/>
      <c r="AJ103" s="504"/>
      <c r="AK103" s="504"/>
      <c r="AL103" s="504"/>
      <c r="AN103" s="508"/>
      <c r="AO103" s="504"/>
      <c r="AP103" s="504"/>
      <c r="AQ103" s="504"/>
      <c r="AR103" s="504"/>
      <c r="AS103" s="504"/>
      <c r="AT103" s="504"/>
      <c r="AU103" s="504"/>
    </row>
    <row r="104" spans="3:47" ht="12.75" customHeight="1">
      <c r="C104" s="504"/>
      <c r="D104" s="504"/>
      <c r="E104" s="504"/>
      <c r="F104" s="504"/>
      <c r="G104" s="505"/>
      <c r="H104" s="505"/>
      <c r="I104" s="505"/>
      <c r="J104" s="505"/>
      <c r="K104" s="505"/>
      <c r="L104" s="504"/>
      <c r="M104" s="504"/>
      <c r="N104" s="504"/>
      <c r="O104" s="506"/>
      <c r="P104" s="506"/>
      <c r="Q104" s="506"/>
      <c r="R104" s="506"/>
      <c r="S104" s="506"/>
      <c r="T104" s="506"/>
      <c r="U104" s="506"/>
      <c r="V104" s="506"/>
      <c r="W104" s="506"/>
      <c r="X104" s="506"/>
      <c r="Y104" s="506"/>
      <c r="Z104" s="506"/>
      <c r="AA104" s="506"/>
      <c r="AB104" s="507"/>
      <c r="AC104" s="507"/>
      <c r="AD104" s="504"/>
      <c r="AE104" s="504"/>
      <c r="AF104" s="504"/>
      <c r="AG104" s="504"/>
      <c r="AH104" s="504"/>
      <c r="AI104" s="504"/>
      <c r="AJ104" s="504"/>
      <c r="AK104" s="504"/>
      <c r="AL104" s="504"/>
      <c r="AN104" s="508"/>
      <c r="AO104" s="504"/>
      <c r="AP104" s="504"/>
      <c r="AQ104" s="504"/>
      <c r="AR104" s="504"/>
      <c r="AS104" s="504"/>
      <c r="AT104" s="504"/>
      <c r="AU104" s="504"/>
    </row>
    <row r="105" spans="3:47" ht="12.75" customHeight="1">
      <c r="C105" s="504"/>
      <c r="D105" s="504"/>
      <c r="E105" s="504"/>
      <c r="F105" s="504"/>
      <c r="G105" s="505"/>
      <c r="H105" s="505"/>
      <c r="I105" s="505"/>
      <c r="J105" s="505"/>
      <c r="K105" s="505"/>
      <c r="L105" s="504"/>
      <c r="M105" s="504"/>
      <c r="N105" s="504"/>
      <c r="O105" s="506"/>
      <c r="P105" s="506"/>
      <c r="Q105" s="506"/>
      <c r="R105" s="506"/>
      <c r="S105" s="506"/>
      <c r="T105" s="506"/>
      <c r="U105" s="506"/>
      <c r="V105" s="506"/>
      <c r="W105" s="506"/>
      <c r="X105" s="506"/>
      <c r="Y105" s="506"/>
      <c r="Z105" s="506"/>
      <c r="AA105" s="506"/>
      <c r="AB105" s="507"/>
      <c r="AC105" s="507"/>
      <c r="AD105" s="504"/>
      <c r="AE105" s="504"/>
      <c r="AF105" s="504"/>
      <c r="AG105" s="504"/>
      <c r="AH105" s="504"/>
      <c r="AI105" s="504"/>
      <c r="AJ105" s="504"/>
      <c r="AK105" s="504"/>
      <c r="AL105" s="504"/>
      <c r="AN105" s="508"/>
      <c r="AO105" s="504"/>
      <c r="AP105" s="504"/>
      <c r="AQ105" s="504"/>
      <c r="AR105" s="504"/>
      <c r="AS105" s="504"/>
      <c r="AT105" s="504"/>
      <c r="AU105" s="504"/>
    </row>
    <row r="106" spans="3:47" ht="12.75" customHeight="1">
      <c r="C106" s="504"/>
      <c r="D106" s="504"/>
      <c r="E106" s="504"/>
      <c r="F106" s="504"/>
      <c r="G106" s="505"/>
      <c r="H106" s="505"/>
      <c r="I106" s="505"/>
      <c r="J106" s="505"/>
      <c r="K106" s="505"/>
      <c r="L106" s="504"/>
      <c r="M106" s="504"/>
      <c r="N106" s="504"/>
      <c r="O106" s="506"/>
      <c r="P106" s="506"/>
      <c r="Q106" s="506"/>
      <c r="R106" s="506"/>
      <c r="S106" s="506"/>
      <c r="T106" s="506"/>
      <c r="U106" s="506"/>
      <c r="V106" s="506"/>
      <c r="W106" s="506"/>
      <c r="X106" s="506"/>
      <c r="Y106" s="506"/>
      <c r="Z106" s="506"/>
      <c r="AA106" s="506"/>
      <c r="AB106" s="507"/>
      <c r="AC106" s="507"/>
      <c r="AD106" s="504"/>
      <c r="AE106" s="504"/>
      <c r="AF106" s="504"/>
      <c r="AG106" s="504"/>
      <c r="AH106" s="504"/>
      <c r="AI106" s="504"/>
      <c r="AJ106" s="504"/>
      <c r="AK106" s="504"/>
      <c r="AL106" s="504"/>
      <c r="AN106" s="508"/>
      <c r="AO106" s="504"/>
      <c r="AP106" s="504"/>
      <c r="AQ106" s="504"/>
      <c r="AR106" s="504"/>
      <c r="AS106" s="504"/>
      <c r="AT106" s="504"/>
      <c r="AU106" s="504"/>
    </row>
    <row r="107" spans="3:47" ht="12.75" customHeight="1">
      <c r="C107" s="504"/>
      <c r="D107" s="504"/>
      <c r="E107" s="504"/>
      <c r="F107" s="504"/>
      <c r="G107" s="505"/>
      <c r="H107" s="505"/>
      <c r="I107" s="505"/>
      <c r="J107" s="505"/>
      <c r="K107" s="505"/>
      <c r="L107" s="504"/>
      <c r="M107" s="504"/>
      <c r="N107" s="504"/>
      <c r="O107" s="506"/>
      <c r="P107" s="506"/>
      <c r="Q107" s="506"/>
      <c r="R107" s="506"/>
      <c r="S107" s="506"/>
      <c r="T107" s="506"/>
      <c r="U107" s="506"/>
      <c r="V107" s="506"/>
      <c r="W107" s="506"/>
      <c r="X107" s="506"/>
      <c r="Y107" s="506"/>
      <c r="Z107" s="506"/>
      <c r="AA107" s="506"/>
      <c r="AB107" s="507"/>
      <c r="AC107" s="507"/>
      <c r="AD107" s="504"/>
      <c r="AE107" s="504"/>
      <c r="AF107" s="504"/>
      <c r="AG107" s="504"/>
      <c r="AH107" s="504"/>
      <c r="AI107" s="504"/>
      <c r="AJ107" s="504"/>
      <c r="AK107" s="504"/>
      <c r="AL107" s="504"/>
      <c r="AN107" s="508"/>
      <c r="AO107" s="504"/>
      <c r="AP107" s="504"/>
      <c r="AQ107" s="504"/>
      <c r="AR107" s="504"/>
      <c r="AS107" s="504"/>
      <c r="AT107" s="504"/>
      <c r="AU107" s="504"/>
    </row>
    <row r="108" spans="3:47" ht="12.75" customHeight="1">
      <c r="C108" s="504"/>
      <c r="D108" s="504"/>
      <c r="E108" s="504"/>
      <c r="F108" s="504"/>
      <c r="G108" s="505"/>
      <c r="H108" s="505"/>
      <c r="I108" s="505"/>
      <c r="J108" s="505"/>
      <c r="K108" s="505"/>
      <c r="L108" s="504"/>
      <c r="M108" s="504"/>
      <c r="N108" s="504"/>
      <c r="O108" s="506"/>
      <c r="P108" s="506"/>
      <c r="Q108" s="506"/>
      <c r="R108" s="506"/>
      <c r="S108" s="506"/>
      <c r="T108" s="506"/>
      <c r="U108" s="506"/>
      <c r="V108" s="506"/>
      <c r="W108" s="506"/>
      <c r="X108" s="506"/>
      <c r="Y108" s="506"/>
      <c r="Z108" s="506"/>
      <c r="AA108" s="506"/>
      <c r="AB108" s="507"/>
      <c r="AC108" s="507"/>
      <c r="AD108" s="504"/>
      <c r="AE108" s="504"/>
      <c r="AF108" s="504"/>
      <c r="AG108" s="504"/>
      <c r="AH108" s="504"/>
      <c r="AI108" s="504"/>
      <c r="AJ108" s="504"/>
      <c r="AK108" s="504"/>
      <c r="AL108" s="504"/>
      <c r="AN108" s="508"/>
      <c r="AO108" s="504"/>
      <c r="AP108" s="504"/>
      <c r="AQ108" s="504"/>
      <c r="AR108" s="504"/>
      <c r="AS108" s="504"/>
      <c r="AT108" s="504"/>
      <c r="AU108" s="504"/>
    </row>
    <row r="109" spans="3:47" ht="12.75" customHeight="1">
      <c r="C109" s="504"/>
      <c r="D109" s="504"/>
      <c r="E109" s="504"/>
      <c r="F109" s="504"/>
      <c r="G109" s="505"/>
      <c r="H109" s="505"/>
      <c r="I109" s="505"/>
      <c r="J109" s="505"/>
      <c r="K109" s="505"/>
      <c r="L109" s="504"/>
      <c r="M109" s="504"/>
      <c r="N109" s="504"/>
      <c r="O109" s="506"/>
      <c r="P109" s="506"/>
      <c r="Q109" s="506"/>
      <c r="R109" s="506"/>
      <c r="S109" s="506"/>
      <c r="T109" s="506"/>
      <c r="U109" s="506"/>
      <c r="V109" s="506"/>
      <c r="W109" s="506"/>
      <c r="X109" s="506"/>
      <c r="Y109" s="506"/>
      <c r="Z109" s="506"/>
      <c r="AA109" s="506"/>
      <c r="AB109" s="507"/>
      <c r="AC109" s="507"/>
      <c r="AD109" s="504"/>
      <c r="AE109" s="504"/>
      <c r="AF109" s="504"/>
      <c r="AG109" s="504"/>
      <c r="AH109" s="504"/>
      <c r="AI109" s="504"/>
      <c r="AJ109" s="504"/>
      <c r="AK109" s="504"/>
      <c r="AL109" s="504"/>
      <c r="AN109" s="508"/>
      <c r="AO109" s="504"/>
      <c r="AP109" s="504"/>
      <c r="AQ109" s="504"/>
      <c r="AR109" s="504"/>
      <c r="AS109" s="504"/>
      <c r="AT109" s="504"/>
      <c r="AU109" s="504"/>
    </row>
    <row r="110" spans="3:47" ht="12.75" customHeight="1">
      <c r="C110" s="504"/>
      <c r="D110" s="504"/>
      <c r="E110" s="504"/>
      <c r="F110" s="504"/>
      <c r="G110" s="505"/>
      <c r="H110" s="505"/>
      <c r="I110" s="505"/>
      <c r="J110" s="505"/>
      <c r="K110" s="505"/>
      <c r="L110" s="504"/>
      <c r="M110" s="504"/>
      <c r="N110" s="504"/>
      <c r="O110" s="506"/>
      <c r="P110" s="506"/>
      <c r="Q110" s="506"/>
      <c r="R110" s="506"/>
      <c r="S110" s="506"/>
      <c r="T110" s="506"/>
      <c r="U110" s="506"/>
      <c r="V110" s="506"/>
      <c r="W110" s="506"/>
      <c r="X110" s="506"/>
      <c r="Y110" s="506"/>
      <c r="Z110" s="506"/>
      <c r="AA110" s="506"/>
      <c r="AB110" s="507"/>
      <c r="AC110" s="507"/>
      <c r="AD110" s="504"/>
      <c r="AE110" s="504"/>
      <c r="AF110" s="504"/>
      <c r="AG110" s="504"/>
      <c r="AH110" s="504"/>
      <c r="AI110" s="504"/>
      <c r="AJ110" s="504"/>
      <c r="AK110" s="504"/>
      <c r="AL110" s="504"/>
      <c r="AN110" s="508"/>
      <c r="AO110" s="504"/>
      <c r="AP110" s="504"/>
      <c r="AQ110" s="504"/>
      <c r="AR110" s="504"/>
      <c r="AS110" s="504"/>
      <c r="AT110" s="504"/>
      <c r="AU110" s="504"/>
    </row>
    <row r="111" spans="3:47" ht="12.75" customHeight="1">
      <c r="C111" s="504"/>
      <c r="D111" s="504"/>
      <c r="E111" s="504"/>
      <c r="F111" s="504"/>
      <c r="G111" s="505"/>
      <c r="H111" s="505"/>
      <c r="I111" s="505"/>
      <c r="J111" s="505"/>
      <c r="K111" s="505"/>
      <c r="L111" s="504"/>
      <c r="M111" s="504"/>
      <c r="N111" s="504"/>
      <c r="O111" s="506"/>
      <c r="P111" s="506"/>
      <c r="Q111" s="506"/>
      <c r="R111" s="506"/>
      <c r="S111" s="506"/>
      <c r="T111" s="506"/>
      <c r="U111" s="506"/>
      <c r="V111" s="506"/>
      <c r="W111" s="506"/>
      <c r="X111" s="506"/>
      <c r="Y111" s="506"/>
      <c r="Z111" s="506"/>
      <c r="AA111" s="506"/>
      <c r="AB111" s="507"/>
      <c r="AC111" s="507"/>
      <c r="AD111" s="504"/>
      <c r="AE111" s="504"/>
      <c r="AF111" s="504"/>
      <c r="AG111" s="504"/>
      <c r="AH111" s="504"/>
      <c r="AI111" s="504"/>
      <c r="AJ111" s="504"/>
      <c r="AK111" s="504"/>
      <c r="AL111" s="504"/>
      <c r="AN111" s="508"/>
      <c r="AO111" s="504"/>
      <c r="AP111" s="504"/>
      <c r="AQ111" s="504"/>
      <c r="AR111" s="504"/>
      <c r="AS111" s="504"/>
      <c r="AT111" s="504"/>
      <c r="AU111" s="504"/>
    </row>
    <row r="112" spans="3:47" ht="12.75" customHeight="1">
      <c r="C112" s="504"/>
      <c r="D112" s="504"/>
      <c r="E112" s="504"/>
      <c r="F112" s="504"/>
      <c r="G112" s="505"/>
      <c r="H112" s="505"/>
      <c r="I112" s="505"/>
      <c r="J112" s="505"/>
      <c r="K112" s="505"/>
      <c r="L112" s="504"/>
      <c r="M112" s="504"/>
      <c r="N112" s="504"/>
      <c r="O112" s="506"/>
      <c r="P112" s="506"/>
      <c r="Q112" s="506"/>
      <c r="R112" s="506"/>
      <c r="S112" s="506"/>
      <c r="T112" s="506"/>
      <c r="U112" s="506"/>
      <c r="V112" s="506"/>
      <c r="W112" s="506"/>
      <c r="X112" s="506"/>
      <c r="Y112" s="506"/>
      <c r="Z112" s="506"/>
      <c r="AA112" s="506"/>
      <c r="AB112" s="507"/>
      <c r="AC112" s="507"/>
      <c r="AD112" s="504"/>
      <c r="AE112" s="504"/>
      <c r="AF112" s="504"/>
      <c r="AG112" s="504"/>
      <c r="AH112" s="504"/>
      <c r="AI112" s="504"/>
      <c r="AJ112" s="504"/>
      <c r="AK112" s="504"/>
      <c r="AL112" s="504"/>
      <c r="AN112" s="508"/>
      <c r="AO112" s="504"/>
      <c r="AP112" s="504"/>
      <c r="AQ112" s="504"/>
      <c r="AR112" s="504"/>
      <c r="AS112" s="504"/>
      <c r="AT112" s="504"/>
      <c r="AU112" s="504"/>
    </row>
    <row r="113" spans="3:47" ht="12.75" customHeight="1">
      <c r="C113" s="504"/>
      <c r="D113" s="504"/>
      <c r="E113" s="504"/>
      <c r="F113" s="504"/>
      <c r="G113" s="505"/>
      <c r="H113" s="505"/>
      <c r="I113" s="505"/>
      <c r="J113" s="505"/>
      <c r="K113" s="505"/>
      <c r="L113" s="504"/>
      <c r="M113" s="504"/>
      <c r="N113" s="504"/>
      <c r="O113" s="506"/>
      <c r="P113" s="506"/>
      <c r="Q113" s="506"/>
      <c r="R113" s="506"/>
      <c r="S113" s="506"/>
      <c r="T113" s="506"/>
      <c r="U113" s="506"/>
      <c r="V113" s="506"/>
      <c r="W113" s="506"/>
      <c r="X113" s="506"/>
      <c r="Y113" s="506"/>
      <c r="Z113" s="506"/>
      <c r="AA113" s="506"/>
      <c r="AB113" s="507"/>
      <c r="AC113" s="507"/>
      <c r="AD113" s="504"/>
      <c r="AE113" s="504"/>
      <c r="AF113" s="504"/>
      <c r="AG113" s="504"/>
      <c r="AH113" s="504"/>
      <c r="AI113" s="504"/>
      <c r="AJ113" s="504"/>
      <c r="AK113" s="504"/>
      <c r="AL113" s="504"/>
      <c r="AN113" s="508"/>
      <c r="AO113" s="504"/>
      <c r="AP113" s="504"/>
      <c r="AQ113" s="504"/>
      <c r="AR113" s="504"/>
      <c r="AS113" s="504"/>
      <c r="AT113" s="504"/>
      <c r="AU113" s="504"/>
    </row>
    <row r="114" spans="3:47" ht="12.75" customHeight="1">
      <c r="C114" s="504"/>
      <c r="D114" s="504"/>
      <c r="E114" s="504"/>
      <c r="F114" s="504"/>
      <c r="G114" s="505"/>
      <c r="H114" s="505"/>
      <c r="I114" s="505"/>
      <c r="J114" s="505"/>
      <c r="K114" s="505"/>
      <c r="L114" s="504"/>
      <c r="M114" s="504"/>
      <c r="N114" s="504"/>
      <c r="O114" s="506"/>
      <c r="P114" s="506"/>
      <c r="Q114" s="506"/>
      <c r="R114" s="506"/>
      <c r="S114" s="506"/>
      <c r="T114" s="506"/>
      <c r="U114" s="506"/>
      <c r="V114" s="506"/>
      <c r="W114" s="506"/>
      <c r="X114" s="506"/>
      <c r="Y114" s="506"/>
      <c r="Z114" s="506"/>
      <c r="AA114" s="506"/>
      <c r="AB114" s="507"/>
      <c r="AC114" s="507"/>
      <c r="AD114" s="504"/>
      <c r="AE114" s="504"/>
      <c r="AF114" s="504"/>
      <c r="AG114" s="504"/>
      <c r="AH114" s="504"/>
      <c r="AI114" s="504"/>
      <c r="AJ114" s="504"/>
      <c r="AK114" s="504"/>
      <c r="AL114" s="504"/>
      <c r="AN114" s="508"/>
      <c r="AO114" s="504"/>
      <c r="AP114" s="504"/>
      <c r="AQ114" s="504"/>
      <c r="AR114" s="504"/>
      <c r="AS114" s="504"/>
      <c r="AT114" s="504"/>
      <c r="AU114" s="504"/>
    </row>
    <row r="115" spans="3:47" ht="12.75" customHeight="1">
      <c r="C115" s="504"/>
      <c r="D115" s="504"/>
      <c r="E115" s="504"/>
      <c r="F115" s="504"/>
      <c r="G115" s="505"/>
      <c r="H115" s="505"/>
      <c r="I115" s="505"/>
      <c r="J115" s="505"/>
      <c r="K115" s="505"/>
      <c r="L115" s="504"/>
      <c r="M115" s="504"/>
      <c r="N115" s="504"/>
      <c r="O115" s="506"/>
      <c r="P115" s="506"/>
      <c r="Q115" s="506"/>
      <c r="R115" s="506"/>
      <c r="S115" s="506"/>
      <c r="T115" s="506"/>
      <c r="U115" s="506"/>
      <c r="V115" s="506"/>
      <c r="W115" s="506"/>
      <c r="X115" s="506"/>
      <c r="Y115" s="506"/>
      <c r="Z115" s="506"/>
      <c r="AA115" s="506"/>
      <c r="AB115" s="507"/>
      <c r="AC115" s="507"/>
      <c r="AD115" s="504"/>
      <c r="AE115" s="504"/>
      <c r="AF115" s="504"/>
      <c r="AG115" s="504"/>
      <c r="AH115" s="504"/>
      <c r="AI115" s="504"/>
      <c r="AJ115" s="504"/>
      <c r="AK115" s="504"/>
      <c r="AL115" s="504"/>
      <c r="AN115" s="508"/>
      <c r="AO115" s="504"/>
      <c r="AP115" s="504"/>
      <c r="AQ115" s="504"/>
      <c r="AR115" s="504"/>
      <c r="AS115" s="504"/>
      <c r="AT115" s="504"/>
      <c r="AU115" s="504"/>
    </row>
    <row r="116" spans="3:47" ht="12.75" customHeight="1">
      <c r="C116" s="504"/>
      <c r="D116" s="504"/>
      <c r="E116" s="504"/>
      <c r="F116" s="504"/>
      <c r="G116" s="505"/>
      <c r="H116" s="505"/>
      <c r="I116" s="505"/>
      <c r="J116" s="505"/>
      <c r="K116" s="505"/>
      <c r="L116" s="504"/>
      <c r="M116" s="504"/>
      <c r="N116" s="504"/>
      <c r="O116" s="506"/>
      <c r="P116" s="506"/>
      <c r="Q116" s="506"/>
      <c r="R116" s="506"/>
      <c r="S116" s="506"/>
      <c r="T116" s="506"/>
      <c r="U116" s="506"/>
      <c r="V116" s="506"/>
      <c r="W116" s="506"/>
      <c r="X116" s="506"/>
      <c r="Y116" s="506"/>
      <c r="Z116" s="506"/>
      <c r="AA116" s="506"/>
      <c r="AB116" s="507"/>
      <c r="AC116" s="507"/>
      <c r="AD116" s="504"/>
      <c r="AE116" s="504"/>
      <c r="AF116" s="504"/>
      <c r="AG116" s="504"/>
      <c r="AH116" s="504"/>
      <c r="AI116" s="504"/>
      <c r="AJ116" s="504"/>
      <c r="AK116" s="504"/>
      <c r="AL116" s="504"/>
      <c r="AN116" s="508"/>
      <c r="AO116" s="504"/>
      <c r="AP116" s="504"/>
      <c r="AQ116" s="504"/>
      <c r="AR116" s="504"/>
      <c r="AS116" s="504"/>
      <c r="AT116" s="504"/>
      <c r="AU116" s="504"/>
    </row>
    <row r="117" spans="3:47" ht="12.75" customHeight="1">
      <c r="C117" s="504"/>
      <c r="D117" s="504"/>
      <c r="E117" s="504"/>
      <c r="F117" s="504"/>
      <c r="G117" s="505"/>
      <c r="H117" s="505"/>
      <c r="I117" s="505"/>
      <c r="J117" s="505"/>
      <c r="K117" s="505"/>
      <c r="L117" s="504"/>
      <c r="M117" s="504"/>
      <c r="N117" s="504"/>
      <c r="O117" s="506"/>
      <c r="P117" s="506"/>
      <c r="Q117" s="506"/>
      <c r="R117" s="506"/>
      <c r="S117" s="506"/>
      <c r="T117" s="506"/>
      <c r="U117" s="506"/>
      <c r="V117" s="506"/>
      <c r="W117" s="506"/>
      <c r="X117" s="506"/>
      <c r="Y117" s="506"/>
      <c r="Z117" s="506"/>
      <c r="AA117" s="506"/>
      <c r="AB117" s="507"/>
      <c r="AC117" s="507"/>
      <c r="AD117" s="504"/>
      <c r="AE117" s="504"/>
      <c r="AF117" s="504"/>
      <c r="AG117" s="504"/>
      <c r="AH117" s="504"/>
      <c r="AI117" s="504"/>
      <c r="AJ117" s="504"/>
      <c r="AK117" s="504"/>
      <c r="AL117" s="504"/>
      <c r="AN117" s="508"/>
      <c r="AO117" s="504"/>
      <c r="AP117" s="504"/>
      <c r="AQ117" s="504"/>
      <c r="AR117" s="504"/>
      <c r="AS117" s="504"/>
      <c r="AT117" s="504"/>
      <c r="AU117" s="504"/>
    </row>
    <row r="118" spans="3:47" ht="12.75" customHeight="1">
      <c r="C118" s="504"/>
      <c r="D118" s="504"/>
      <c r="E118" s="504"/>
      <c r="F118" s="504"/>
      <c r="G118" s="505"/>
      <c r="H118" s="505"/>
      <c r="I118" s="505"/>
      <c r="J118" s="505"/>
      <c r="K118" s="505"/>
      <c r="L118" s="504"/>
      <c r="M118" s="504"/>
      <c r="N118" s="504"/>
      <c r="O118" s="506"/>
      <c r="P118" s="506"/>
      <c r="Q118" s="506"/>
      <c r="R118" s="506"/>
      <c r="S118" s="506"/>
      <c r="T118" s="506"/>
      <c r="U118" s="506"/>
      <c r="V118" s="506"/>
      <c r="W118" s="506"/>
      <c r="X118" s="506"/>
      <c r="Y118" s="506"/>
      <c r="Z118" s="506"/>
      <c r="AA118" s="506"/>
      <c r="AB118" s="507"/>
      <c r="AC118" s="507"/>
      <c r="AD118" s="504"/>
      <c r="AE118" s="504"/>
      <c r="AF118" s="504"/>
      <c r="AG118" s="504"/>
      <c r="AH118" s="504"/>
      <c r="AI118" s="504"/>
      <c r="AJ118" s="504"/>
      <c r="AK118" s="504"/>
      <c r="AL118" s="504"/>
      <c r="AN118" s="508"/>
      <c r="AO118" s="504"/>
      <c r="AP118" s="504"/>
      <c r="AQ118" s="504"/>
      <c r="AR118" s="504"/>
      <c r="AS118" s="504"/>
      <c r="AT118" s="504"/>
      <c r="AU118" s="504"/>
    </row>
    <row r="119" spans="3:47" ht="12.75" customHeight="1">
      <c r="C119" s="504"/>
      <c r="D119" s="504"/>
      <c r="E119" s="504"/>
      <c r="F119" s="504"/>
      <c r="G119" s="505"/>
      <c r="H119" s="505"/>
      <c r="I119" s="505"/>
      <c r="J119" s="505"/>
      <c r="K119" s="505"/>
      <c r="L119" s="504"/>
      <c r="M119" s="504"/>
      <c r="N119" s="504"/>
      <c r="O119" s="506"/>
      <c r="P119" s="506"/>
      <c r="Q119" s="506"/>
      <c r="R119" s="506"/>
      <c r="S119" s="506"/>
      <c r="T119" s="506"/>
      <c r="U119" s="506"/>
      <c r="V119" s="506"/>
      <c r="W119" s="506"/>
      <c r="X119" s="506"/>
      <c r="Y119" s="506"/>
      <c r="Z119" s="506"/>
      <c r="AA119" s="506"/>
      <c r="AB119" s="507"/>
      <c r="AC119" s="507"/>
      <c r="AD119" s="504"/>
      <c r="AE119" s="504"/>
      <c r="AF119" s="504"/>
      <c r="AG119" s="504"/>
      <c r="AH119" s="504"/>
      <c r="AI119" s="504"/>
      <c r="AJ119" s="504"/>
      <c r="AK119" s="504"/>
      <c r="AL119" s="504"/>
      <c r="AN119" s="508"/>
      <c r="AO119" s="504"/>
      <c r="AP119" s="504"/>
      <c r="AQ119" s="504"/>
      <c r="AR119" s="504"/>
      <c r="AS119" s="504"/>
      <c r="AT119" s="504"/>
      <c r="AU119" s="504"/>
    </row>
    <row r="120" spans="3:47" ht="12.75" customHeight="1">
      <c r="C120" s="504"/>
      <c r="D120" s="504"/>
      <c r="E120" s="504"/>
      <c r="F120" s="504"/>
      <c r="G120" s="505"/>
      <c r="H120" s="505"/>
      <c r="I120" s="505"/>
      <c r="J120" s="505"/>
      <c r="K120" s="505"/>
      <c r="L120" s="504"/>
      <c r="M120" s="504"/>
      <c r="N120" s="504"/>
      <c r="O120" s="506"/>
      <c r="P120" s="506"/>
      <c r="Q120" s="506"/>
      <c r="R120" s="506"/>
      <c r="S120" s="506"/>
      <c r="T120" s="506"/>
      <c r="U120" s="506"/>
      <c r="V120" s="506"/>
      <c r="W120" s="506"/>
      <c r="X120" s="506"/>
      <c r="Y120" s="506"/>
      <c r="Z120" s="506"/>
      <c r="AA120" s="506"/>
      <c r="AB120" s="507"/>
      <c r="AC120" s="507"/>
      <c r="AD120" s="504"/>
      <c r="AE120" s="504"/>
      <c r="AF120" s="504"/>
      <c r="AG120" s="504"/>
      <c r="AH120" s="504"/>
      <c r="AI120" s="504"/>
      <c r="AJ120" s="504"/>
      <c r="AK120" s="504"/>
      <c r="AL120" s="504"/>
      <c r="AN120" s="508"/>
      <c r="AO120" s="504"/>
      <c r="AP120" s="504"/>
      <c r="AQ120" s="504"/>
      <c r="AR120" s="504"/>
      <c r="AS120" s="504"/>
      <c r="AT120" s="504"/>
      <c r="AU120" s="504"/>
    </row>
    <row r="121" spans="3:47" ht="12.75" customHeight="1">
      <c r="C121" s="504"/>
      <c r="D121" s="504"/>
      <c r="E121" s="504"/>
      <c r="F121" s="504"/>
      <c r="G121" s="505"/>
      <c r="H121" s="505"/>
      <c r="I121" s="505"/>
      <c r="J121" s="505"/>
      <c r="K121" s="505"/>
      <c r="L121" s="504"/>
      <c r="M121" s="504"/>
      <c r="N121" s="504"/>
      <c r="O121" s="506"/>
      <c r="P121" s="506"/>
      <c r="Q121" s="506"/>
      <c r="R121" s="506"/>
      <c r="S121" s="506"/>
      <c r="T121" s="506"/>
      <c r="U121" s="506"/>
      <c r="V121" s="506"/>
      <c r="W121" s="506"/>
      <c r="X121" s="506"/>
      <c r="Y121" s="506"/>
      <c r="Z121" s="506"/>
      <c r="AA121" s="506"/>
      <c r="AB121" s="507"/>
      <c r="AC121" s="507"/>
      <c r="AD121" s="504"/>
      <c r="AE121" s="504"/>
      <c r="AF121" s="504"/>
      <c r="AG121" s="504"/>
      <c r="AH121" s="504"/>
      <c r="AI121" s="504"/>
      <c r="AJ121" s="504"/>
      <c r="AK121" s="504"/>
      <c r="AL121" s="504"/>
      <c r="AN121" s="508"/>
      <c r="AO121" s="504"/>
      <c r="AP121" s="504"/>
      <c r="AQ121" s="504"/>
      <c r="AR121" s="504"/>
      <c r="AS121" s="504"/>
      <c r="AT121" s="504"/>
      <c r="AU121" s="504"/>
    </row>
    <row r="122" spans="3:47" ht="12.75" customHeight="1">
      <c r="C122" s="504"/>
      <c r="D122" s="504"/>
      <c r="E122" s="504"/>
      <c r="F122" s="504"/>
      <c r="G122" s="505"/>
      <c r="H122" s="505"/>
      <c r="I122" s="505"/>
      <c r="J122" s="505"/>
      <c r="K122" s="505"/>
      <c r="L122" s="504"/>
      <c r="M122" s="504"/>
      <c r="N122" s="504"/>
      <c r="O122" s="506"/>
      <c r="P122" s="506"/>
      <c r="Q122" s="506"/>
      <c r="R122" s="506"/>
      <c r="S122" s="506"/>
      <c r="T122" s="506"/>
      <c r="U122" s="506"/>
      <c r="V122" s="506"/>
      <c r="W122" s="506"/>
      <c r="X122" s="506"/>
      <c r="Y122" s="506"/>
      <c r="Z122" s="506"/>
      <c r="AA122" s="506"/>
      <c r="AB122" s="507"/>
      <c r="AC122" s="507"/>
      <c r="AD122" s="504"/>
      <c r="AE122" s="504"/>
      <c r="AF122" s="504"/>
      <c r="AG122" s="504"/>
      <c r="AH122" s="504"/>
      <c r="AI122" s="504"/>
      <c r="AJ122" s="504"/>
      <c r="AK122" s="504"/>
      <c r="AL122" s="504"/>
      <c r="AN122" s="508"/>
      <c r="AO122" s="504"/>
      <c r="AP122" s="504"/>
      <c r="AQ122" s="504"/>
      <c r="AR122" s="504"/>
      <c r="AS122" s="504"/>
      <c r="AT122" s="504"/>
      <c r="AU122" s="504"/>
    </row>
    <row r="123" spans="3:47" ht="12.75" customHeight="1">
      <c r="C123" s="504"/>
      <c r="D123" s="504"/>
      <c r="E123" s="504"/>
      <c r="F123" s="504"/>
      <c r="G123" s="505"/>
      <c r="H123" s="505"/>
      <c r="I123" s="505"/>
      <c r="J123" s="505"/>
      <c r="K123" s="505"/>
      <c r="L123" s="504"/>
      <c r="M123" s="504"/>
      <c r="N123" s="504"/>
      <c r="O123" s="506"/>
      <c r="P123" s="506"/>
      <c r="Q123" s="506"/>
      <c r="R123" s="506"/>
      <c r="S123" s="506"/>
      <c r="T123" s="506"/>
      <c r="U123" s="506"/>
      <c r="V123" s="506"/>
      <c r="W123" s="506"/>
      <c r="X123" s="506"/>
      <c r="Y123" s="506"/>
      <c r="Z123" s="506"/>
      <c r="AA123" s="506"/>
      <c r="AB123" s="507"/>
      <c r="AC123" s="507"/>
      <c r="AD123" s="504"/>
      <c r="AE123" s="504"/>
      <c r="AF123" s="504"/>
      <c r="AG123" s="504"/>
      <c r="AH123" s="504"/>
      <c r="AI123" s="504"/>
      <c r="AJ123" s="504"/>
      <c r="AK123" s="504"/>
      <c r="AL123" s="504"/>
      <c r="AN123" s="508"/>
      <c r="AO123" s="504"/>
      <c r="AP123" s="504"/>
      <c r="AQ123" s="504"/>
      <c r="AR123" s="504"/>
      <c r="AS123" s="504"/>
      <c r="AT123" s="504"/>
      <c r="AU123" s="504"/>
    </row>
    <row r="124" spans="3:47" ht="12.75" customHeight="1">
      <c r="C124" s="504"/>
      <c r="D124" s="504"/>
      <c r="E124" s="504"/>
      <c r="F124" s="504"/>
      <c r="G124" s="505"/>
      <c r="H124" s="505"/>
      <c r="I124" s="505"/>
      <c r="J124" s="505"/>
      <c r="K124" s="505"/>
      <c r="L124" s="504"/>
      <c r="M124" s="504"/>
      <c r="N124" s="504"/>
      <c r="O124" s="506"/>
      <c r="P124" s="506"/>
      <c r="Q124" s="506"/>
      <c r="R124" s="506"/>
      <c r="S124" s="506"/>
      <c r="T124" s="506"/>
      <c r="U124" s="506"/>
      <c r="V124" s="506"/>
      <c r="W124" s="506"/>
      <c r="X124" s="506"/>
      <c r="Y124" s="506"/>
      <c r="Z124" s="506"/>
      <c r="AA124" s="506"/>
      <c r="AB124" s="507"/>
      <c r="AC124" s="507"/>
      <c r="AD124" s="504"/>
      <c r="AE124" s="504"/>
      <c r="AF124" s="504"/>
      <c r="AG124" s="504"/>
      <c r="AH124" s="504"/>
      <c r="AI124" s="504"/>
      <c r="AJ124" s="504"/>
      <c r="AK124" s="504"/>
      <c r="AL124" s="504"/>
      <c r="AN124" s="508"/>
      <c r="AO124" s="504"/>
      <c r="AP124" s="504"/>
      <c r="AQ124" s="504"/>
      <c r="AR124" s="504"/>
      <c r="AS124" s="504"/>
      <c r="AT124" s="504"/>
      <c r="AU124" s="504"/>
    </row>
    <row r="125" spans="3:47" ht="12.75" customHeight="1">
      <c r="C125" s="504"/>
      <c r="D125" s="504"/>
      <c r="E125" s="504"/>
      <c r="F125" s="504"/>
      <c r="G125" s="505"/>
      <c r="H125" s="505"/>
      <c r="I125" s="505"/>
      <c r="J125" s="505"/>
      <c r="K125" s="505"/>
      <c r="L125" s="504"/>
      <c r="M125" s="504"/>
      <c r="N125" s="504"/>
      <c r="O125" s="506"/>
      <c r="P125" s="506"/>
      <c r="Q125" s="506"/>
      <c r="R125" s="506"/>
      <c r="S125" s="506"/>
      <c r="T125" s="506"/>
      <c r="U125" s="506"/>
      <c r="V125" s="506"/>
      <c r="W125" s="506"/>
      <c r="X125" s="506"/>
      <c r="Y125" s="506"/>
      <c r="Z125" s="506"/>
      <c r="AA125" s="506"/>
      <c r="AB125" s="507"/>
      <c r="AC125" s="507"/>
      <c r="AD125" s="504"/>
      <c r="AE125" s="504"/>
      <c r="AF125" s="504"/>
      <c r="AG125" s="504"/>
      <c r="AH125" s="504"/>
      <c r="AI125" s="504"/>
      <c r="AJ125" s="504"/>
      <c r="AK125" s="504"/>
      <c r="AL125" s="504"/>
      <c r="AN125" s="508"/>
      <c r="AO125" s="504"/>
      <c r="AP125" s="504"/>
      <c r="AQ125" s="504"/>
      <c r="AR125" s="504"/>
      <c r="AS125" s="504"/>
      <c r="AT125" s="504"/>
      <c r="AU125" s="504"/>
    </row>
    <row r="126" spans="3:47" ht="12.75" customHeight="1">
      <c r="C126" s="504"/>
      <c r="D126" s="504"/>
      <c r="E126" s="504"/>
      <c r="F126" s="504"/>
      <c r="G126" s="505"/>
      <c r="H126" s="505"/>
      <c r="I126" s="505"/>
      <c r="J126" s="505"/>
      <c r="K126" s="505"/>
      <c r="L126" s="504"/>
      <c r="M126" s="504"/>
      <c r="N126" s="504"/>
      <c r="O126" s="506"/>
      <c r="P126" s="506"/>
      <c r="Q126" s="506"/>
      <c r="R126" s="506"/>
      <c r="S126" s="506"/>
      <c r="T126" s="506"/>
      <c r="U126" s="506"/>
      <c r="V126" s="506"/>
      <c r="W126" s="506"/>
      <c r="X126" s="506"/>
      <c r="Y126" s="506"/>
      <c r="Z126" s="506"/>
      <c r="AA126" s="506"/>
      <c r="AB126" s="507"/>
      <c r="AC126" s="507"/>
      <c r="AD126" s="504"/>
      <c r="AE126" s="504"/>
      <c r="AF126" s="504"/>
      <c r="AG126" s="504"/>
      <c r="AH126" s="504"/>
      <c r="AI126" s="504"/>
      <c r="AJ126" s="504"/>
      <c r="AK126" s="504"/>
      <c r="AL126" s="504"/>
      <c r="AN126" s="508"/>
      <c r="AO126" s="504"/>
      <c r="AP126" s="504"/>
      <c r="AQ126" s="504"/>
      <c r="AR126" s="504"/>
      <c r="AS126" s="504"/>
      <c r="AT126" s="504"/>
      <c r="AU126" s="504"/>
    </row>
    <row r="127" spans="3:47" ht="12.75" customHeight="1">
      <c r="C127" s="504"/>
      <c r="D127" s="504"/>
      <c r="E127" s="504"/>
      <c r="F127" s="504"/>
      <c r="G127" s="505"/>
      <c r="H127" s="505"/>
      <c r="I127" s="505"/>
      <c r="J127" s="505"/>
      <c r="K127" s="505"/>
      <c r="L127" s="504"/>
      <c r="M127" s="504"/>
      <c r="N127" s="504"/>
      <c r="O127" s="506"/>
      <c r="P127" s="506"/>
      <c r="Q127" s="506"/>
      <c r="R127" s="506"/>
      <c r="S127" s="506"/>
      <c r="T127" s="506"/>
      <c r="U127" s="506"/>
      <c r="V127" s="506"/>
      <c r="W127" s="506"/>
      <c r="X127" s="506"/>
      <c r="Y127" s="506"/>
      <c r="Z127" s="506"/>
      <c r="AA127" s="506"/>
      <c r="AB127" s="507"/>
      <c r="AC127" s="507"/>
      <c r="AD127" s="504"/>
      <c r="AE127" s="504"/>
      <c r="AF127" s="504"/>
      <c r="AG127" s="504"/>
      <c r="AH127" s="504"/>
      <c r="AI127" s="504"/>
      <c r="AJ127" s="504"/>
      <c r="AK127" s="504"/>
      <c r="AL127" s="504"/>
      <c r="AN127" s="508"/>
      <c r="AO127" s="504"/>
      <c r="AP127" s="504"/>
      <c r="AQ127" s="504"/>
      <c r="AR127" s="504"/>
      <c r="AS127" s="504"/>
      <c r="AT127" s="504"/>
      <c r="AU127" s="504"/>
    </row>
    <row r="128" spans="3:47" ht="12.75" customHeight="1">
      <c r="C128" s="504"/>
      <c r="D128" s="504"/>
      <c r="E128" s="504"/>
      <c r="F128" s="504"/>
      <c r="G128" s="505"/>
      <c r="H128" s="505"/>
      <c r="I128" s="505"/>
      <c r="J128" s="505"/>
      <c r="K128" s="505"/>
      <c r="L128" s="504"/>
      <c r="M128" s="504"/>
      <c r="N128" s="504"/>
      <c r="O128" s="506"/>
      <c r="P128" s="506"/>
      <c r="Q128" s="506"/>
      <c r="R128" s="506"/>
      <c r="S128" s="506"/>
      <c r="T128" s="506"/>
      <c r="U128" s="506"/>
      <c r="V128" s="506"/>
      <c r="W128" s="506"/>
      <c r="X128" s="506"/>
      <c r="Y128" s="506"/>
      <c r="Z128" s="506"/>
      <c r="AA128" s="506"/>
      <c r="AB128" s="507"/>
      <c r="AC128" s="507"/>
      <c r="AD128" s="504"/>
      <c r="AE128" s="504"/>
      <c r="AF128" s="504"/>
      <c r="AG128" s="504"/>
      <c r="AH128" s="504"/>
      <c r="AI128" s="504"/>
      <c r="AJ128" s="504"/>
      <c r="AK128" s="504"/>
      <c r="AL128" s="504"/>
      <c r="AN128" s="508"/>
      <c r="AO128" s="504"/>
      <c r="AP128" s="504"/>
      <c r="AQ128" s="504"/>
      <c r="AR128" s="504"/>
      <c r="AS128" s="504"/>
      <c r="AT128" s="504"/>
      <c r="AU128" s="504"/>
    </row>
    <row r="129" spans="3:47" ht="12.75" customHeight="1">
      <c r="C129" s="504"/>
      <c r="D129" s="504"/>
      <c r="E129" s="504"/>
      <c r="F129" s="504"/>
      <c r="G129" s="505"/>
      <c r="H129" s="505"/>
      <c r="I129" s="505"/>
      <c r="J129" s="505"/>
      <c r="K129" s="505"/>
      <c r="L129" s="504"/>
      <c r="M129" s="504"/>
      <c r="N129" s="504"/>
      <c r="O129" s="506"/>
      <c r="P129" s="506"/>
      <c r="Q129" s="506"/>
      <c r="R129" s="506"/>
      <c r="S129" s="506"/>
      <c r="T129" s="506"/>
      <c r="U129" s="506"/>
      <c r="V129" s="506"/>
      <c r="W129" s="506"/>
      <c r="X129" s="506"/>
      <c r="Y129" s="506"/>
      <c r="Z129" s="506"/>
      <c r="AA129" s="506"/>
      <c r="AB129" s="507"/>
      <c r="AC129" s="507"/>
      <c r="AD129" s="504"/>
      <c r="AE129" s="504"/>
      <c r="AF129" s="504"/>
      <c r="AG129" s="504"/>
      <c r="AH129" s="504"/>
      <c r="AI129" s="504"/>
      <c r="AJ129" s="504"/>
      <c r="AK129" s="504"/>
      <c r="AL129" s="504"/>
      <c r="AN129" s="508"/>
      <c r="AO129" s="504"/>
      <c r="AP129" s="504"/>
      <c r="AQ129" s="504"/>
      <c r="AR129" s="504"/>
      <c r="AS129" s="504"/>
      <c r="AT129" s="504"/>
      <c r="AU129" s="504"/>
    </row>
    <row r="130" spans="3:47" ht="12.75" customHeight="1">
      <c r="C130" s="504"/>
      <c r="D130" s="504"/>
      <c r="E130" s="504"/>
      <c r="F130" s="504"/>
      <c r="G130" s="505"/>
      <c r="H130" s="505"/>
      <c r="I130" s="505"/>
      <c r="J130" s="505"/>
      <c r="K130" s="505"/>
      <c r="L130" s="504"/>
      <c r="M130" s="504"/>
      <c r="N130" s="504"/>
      <c r="O130" s="506"/>
      <c r="P130" s="506"/>
      <c r="Q130" s="506"/>
      <c r="R130" s="506"/>
      <c r="S130" s="506"/>
      <c r="T130" s="506"/>
      <c r="U130" s="506"/>
      <c r="V130" s="506"/>
      <c r="W130" s="506"/>
      <c r="X130" s="506"/>
      <c r="Y130" s="506"/>
      <c r="Z130" s="506"/>
      <c r="AA130" s="506"/>
      <c r="AB130" s="507"/>
      <c r="AC130" s="507"/>
      <c r="AD130" s="504"/>
      <c r="AE130" s="504"/>
      <c r="AF130" s="504"/>
      <c r="AG130" s="504"/>
      <c r="AH130" s="504"/>
      <c r="AI130" s="504"/>
      <c r="AJ130" s="504"/>
      <c r="AK130" s="504"/>
      <c r="AL130" s="504"/>
      <c r="AN130" s="508"/>
      <c r="AO130" s="504"/>
      <c r="AP130" s="504"/>
      <c r="AQ130" s="504"/>
      <c r="AR130" s="504"/>
      <c r="AS130" s="504"/>
      <c r="AT130" s="504"/>
      <c r="AU130" s="504"/>
    </row>
    <row r="131" spans="3:47" ht="12.75" customHeight="1">
      <c r="C131" s="504"/>
      <c r="D131" s="504"/>
      <c r="E131" s="504"/>
      <c r="F131" s="504"/>
      <c r="G131" s="505"/>
      <c r="H131" s="505"/>
      <c r="I131" s="505"/>
      <c r="J131" s="505"/>
      <c r="K131" s="505"/>
      <c r="L131" s="504"/>
      <c r="M131" s="504"/>
      <c r="N131" s="504"/>
      <c r="O131" s="506"/>
      <c r="P131" s="506"/>
      <c r="Q131" s="506"/>
      <c r="R131" s="506"/>
      <c r="S131" s="506"/>
      <c r="T131" s="506"/>
      <c r="U131" s="506"/>
      <c r="V131" s="506"/>
      <c r="W131" s="506"/>
      <c r="X131" s="506"/>
      <c r="Y131" s="506"/>
      <c r="Z131" s="506"/>
      <c r="AA131" s="506"/>
      <c r="AB131" s="507"/>
      <c r="AC131" s="507"/>
      <c r="AD131" s="504"/>
      <c r="AE131" s="504"/>
      <c r="AF131" s="504"/>
      <c r="AG131" s="504"/>
      <c r="AH131" s="504"/>
      <c r="AI131" s="504"/>
      <c r="AJ131" s="504"/>
      <c r="AK131" s="504"/>
      <c r="AL131" s="504"/>
      <c r="AN131" s="508"/>
      <c r="AO131" s="504"/>
      <c r="AP131" s="504"/>
      <c r="AQ131" s="504"/>
      <c r="AR131" s="504"/>
      <c r="AS131" s="504"/>
      <c r="AT131" s="504"/>
      <c r="AU131" s="504"/>
    </row>
    <row r="132" spans="3:47" ht="12.75" customHeight="1">
      <c r="C132" s="504"/>
      <c r="D132" s="504"/>
      <c r="E132" s="504"/>
      <c r="F132" s="504"/>
      <c r="G132" s="505"/>
      <c r="H132" s="505"/>
      <c r="I132" s="505"/>
      <c r="J132" s="505"/>
      <c r="K132" s="505"/>
      <c r="L132" s="504"/>
      <c r="M132" s="504"/>
      <c r="N132" s="504"/>
      <c r="O132" s="506"/>
      <c r="P132" s="506"/>
      <c r="Q132" s="506"/>
      <c r="R132" s="506"/>
      <c r="S132" s="506"/>
      <c r="T132" s="506"/>
      <c r="U132" s="506"/>
      <c r="V132" s="506"/>
      <c r="W132" s="506"/>
      <c r="X132" s="506"/>
      <c r="Y132" s="506"/>
      <c r="Z132" s="506"/>
      <c r="AA132" s="506"/>
      <c r="AB132" s="507"/>
      <c r="AC132" s="507"/>
      <c r="AD132" s="504"/>
      <c r="AE132" s="504"/>
      <c r="AF132" s="504"/>
      <c r="AG132" s="504"/>
      <c r="AH132" s="504"/>
      <c r="AI132" s="504"/>
      <c r="AJ132" s="504"/>
      <c r="AK132" s="504"/>
      <c r="AL132" s="504"/>
      <c r="AN132" s="508"/>
      <c r="AO132" s="504"/>
      <c r="AP132" s="504"/>
      <c r="AQ132" s="504"/>
      <c r="AR132" s="504"/>
      <c r="AS132" s="504"/>
      <c r="AT132" s="504"/>
      <c r="AU132" s="504"/>
    </row>
    <row r="133" spans="3:47" ht="12.75" customHeight="1">
      <c r="C133" s="504"/>
      <c r="D133" s="504"/>
      <c r="E133" s="504"/>
      <c r="F133" s="504"/>
      <c r="G133" s="505"/>
      <c r="H133" s="505"/>
      <c r="I133" s="505"/>
      <c r="J133" s="505"/>
      <c r="K133" s="505"/>
      <c r="L133" s="504"/>
      <c r="M133" s="504"/>
      <c r="N133" s="504"/>
      <c r="O133" s="506"/>
      <c r="P133" s="506"/>
      <c r="Q133" s="506"/>
      <c r="R133" s="506"/>
      <c r="S133" s="506"/>
      <c r="T133" s="506"/>
      <c r="U133" s="506"/>
      <c r="V133" s="506"/>
      <c r="W133" s="506"/>
      <c r="X133" s="506"/>
      <c r="Y133" s="506"/>
      <c r="Z133" s="506"/>
      <c r="AA133" s="506"/>
      <c r="AB133" s="507"/>
      <c r="AC133" s="507"/>
      <c r="AD133" s="504"/>
      <c r="AE133" s="504"/>
      <c r="AF133" s="504"/>
      <c r="AG133" s="504"/>
      <c r="AH133" s="504"/>
      <c r="AI133" s="504"/>
      <c r="AJ133" s="504"/>
      <c r="AK133" s="504"/>
      <c r="AL133" s="504"/>
      <c r="AN133" s="508"/>
      <c r="AO133" s="504"/>
      <c r="AP133" s="504"/>
      <c r="AQ133" s="504"/>
      <c r="AR133" s="504"/>
      <c r="AS133" s="504"/>
      <c r="AT133" s="504"/>
      <c r="AU133" s="504"/>
    </row>
    <row r="134" spans="3:47" ht="12.75" customHeight="1">
      <c r="C134" s="504"/>
      <c r="D134" s="504"/>
      <c r="E134" s="504"/>
      <c r="F134" s="504"/>
      <c r="G134" s="505"/>
      <c r="H134" s="505"/>
      <c r="I134" s="505"/>
      <c r="J134" s="505"/>
      <c r="K134" s="505"/>
      <c r="L134" s="504"/>
      <c r="M134" s="504"/>
      <c r="N134" s="504"/>
      <c r="O134" s="506"/>
      <c r="P134" s="506"/>
      <c r="Q134" s="506"/>
      <c r="R134" s="506"/>
      <c r="S134" s="506"/>
      <c r="T134" s="506"/>
      <c r="U134" s="506"/>
      <c r="V134" s="506"/>
      <c r="W134" s="506"/>
      <c r="X134" s="506"/>
      <c r="Y134" s="506"/>
      <c r="Z134" s="506"/>
      <c r="AA134" s="506"/>
      <c r="AB134" s="507"/>
      <c r="AC134" s="507"/>
      <c r="AD134" s="504"/>
      <c r="AE134" s="504"/>
      <c r="AF134" s="504"/>
      <c r="AG134" s="504"/>
      <c r="AH134" s="504"/>
      <c r="AI134" s="504"/>
      <c r="AJ134" s="504"/>
      <c r="AK134" s="504"/>
      <c r="AL134" s="504"/>
      <c r="AN134" s="508"/>
      <c r="AO134" s="504"/>
      <c r="AP134" s="504"/>
      <c r="AQ134" s="504"/>
      <c r="AR134" s="504"/>
      <c r="AS134" s="504"/>
      <c r="AT134" s="504"/>
      <c r="AU134" s="504"/>
    </row>
    <row r="135" spans="3:47" ht="12.75" customHeight="1">
      <c r="C135" s="504"/>
      <c r="D135" s="504"/>
      <c r="E135" s="504"/>
      <c r="F135" s="504"/>
      <c r="G135" s="505"/>
      <c r="H135" s="505"/>
      <c r="I135" s="505"/>
      <c r="J135" s="505"/>
      <c r="K135" s="505"/>
      <c r="L135" s="504"/>
      <c r="M135" s="504"/>
      <c r="N135" s="504"/>
      <c r="O135" s="506"/>
      <c r="P135" s="506"/>
      <c r="Q135" s="506"/>
      <c r="R135" s="506"/>
      <c r="S135" s="506"/>
      <c r="T135" s="506"/>
      <c r="U135" s="506"/>
      <c r="V135" s="506"/>
      <c r="W135" s="506"/>
      <c r="X135" s="506"/>
      <c r="Y135" s="506"/>
      <c r="Z135" s="506"/>
      <c r="AA135" s="506"/>
      <c r="AB135" s="507"/>
      <c r="AC135" s="507"/>
      <c r="AD135" s="504"/>
      <c r="AE135" s="504"/>
      <c r="AF135" s="504"/>
      <c r="AG135" s="504"/>
      <c r="AH135" s="504"/>
      <c r="AI135" s="504"/>
      <c r="AJ135" s="504"/>
      <c r="AK135" s="504"/>
      <c r="AL135" s="504"/>
      <c r="AN135" s="508"/>
      <c r="AO135" s="504"/>
      <c r="AP135" s="504"/>
      <c r="AQ135" s="504"/>
      <c r="AR135" s="504"/>
      <c r="AS135" s="504"/>
      <c r="AT135" s="504"/>
      <c r="AU135" s="504"/>
    </row>
    <row r="136" spans="3:47" ht="12.75" customHeight="1">
      <c r="C136" s="504"/>
      <c r="D136" s="504"/>
      <c r="E136" s="504"/>
      <c r="F136" s="504"/>
      <c r="G136" s="505"/>
      <c r="H136" s="505"/>
      <c r="I136" s="505"/>
      <c r="J136" s="505"/>
      <c r="K136" s="505"/>
      <c r="L136" s="504"/>
      <c r="M136" s="504"/>
      <c r="N136" s="504"/>
      <c r="O136" s="506"/>
      <c r="P136" s="506"/>
      <c r="Q136" s="506"/>
      <c r="R136" s="506"/>
      <c r="S136" s="506"/>
      <c r="T136" s="506"/>
      <c r="U136" s="506"/>
      <c r="V136" s="506"/>
      <c r="W136" s="506"/>
      <c r="X136" s="506"/>
      <c r="Y136" s="506"/>
      <c r="Z136" s="506"/>
      <c r="AA136" s="506"/>
      <c r="AB136" s="507"/>
      <c r="AC136" s="507"/>
      <c r="AD136" s="504"/>
      <c r="AE136" s="504"/>
      <c r="AF136" s="504"/>
      <c r="AG136" s="504"/>
      <c r="AH136" s="504"/>
      <c r="AI136" s="504"/>
      <c r="AJ136" s="504"/>
      <c r="AK136" s="504"/>
      <c r="AL136" s="504"/>
      <c r="AN136" s="508"/>
      <c r="AO136" s="504"/>
      <c r="AP136" s="504"/>
      <c r="AQ136" s="504"/>
      <c r="AR136" s="504"/>
      <c r="AS136" s="504"/>
      <c r="AT136" s="504"/>
      <c r="AU136" s="504"/>
    </row>
    <row r="137" spans="3:47" ht="12.75" customHeight="1">
      <c r="C137" s="504"/>
      <c r="D137" s="504"/>
      <c r="E137" s="504"/>
      <c r="F137" s="504"/>
      <c r="G137" s="505"/>
      <c r="H137" s="505"/>
      <c r="I137" s="505"/>
      <c r="J137" s="505"/>
      <c r="K137" s="505"/>
      <c r="L137" s="504"/>
      <c r="M137" s="504"/>
      <c r="N137" s="504"/>
      <c r="O137" s="506"/>
      <c r="P137" s="506"/>
      <c r="Q137" s="506"/>
      <c r="R137" s="506"/>
      <c r="S137" s="506"/>
      <c r="T137" s="506"/>
      <c r="U137" s="506"/>
      <c r="V137" s="506"/>
      <c r="W137" s="506"/>
      <c r="X137" s="506"/>
      <c r="Y137" s="506"/>
      <c r="Z137" s="506"/>
      <c r="AA137" s="506"/>
      <c r="AB137" s="507"/>
      <c r="AC137" s="507"/>
      <c r="AD137" s="504"/>
      <c r="AE137" s="504"/>
      <c r="AF137" s="504"/>
      <c r="AG137" s="504"/>
      <c r="AH137" s="504"/>
      <c r="AI137" s="504"/>
      <c r="AJ137" s="504"/>
      <c r="AK137" s="504"/>
      <c r="AL137" s="504"/>
      <c r="AN137" s="508"/>
      <c r="AO137" s="504"/>
      <c r="AP137" s="504"/>
      <c r="AQ137" s="504"/>
      <c r="AR137" s="504"/>
      <c r="AS137" s="504"/>
      <c r="AT137" s="504"/>
      <c r="AU137" s="504"/>
    </row>
    <row r="138" spans="3:47" ht="12.75" customHeight="1">
      <c r="C138" s="504"/>
      <c r="D138" s="504"/>
      <c r="E138" s="504"/>
      <c r="F138" s="504"/>
      <c r="G138" s="505"/>
      <c r="H138" s="505"/>
      <c r="I138" s="505"/>
      <c r="J138" s="505"/>
      <c r="K138" s="505"/>
      <c r="L138" s="504"/>
      <c r="M138" s="504"/>
      <c r="N138" s="504"/>
      <c r="O138" s="506"/>
      <c r="P138" s="506"/>
      <c r="Q138" s="506"/>
      <c r="R138" s="506"/>
      <c r="S138" s="506"/>
      <c r="T138" s="506"/>
      <c r="U138" s="506"/>
      <c r="V138" s="506"/>
      <c r="W138" s="506"/>
      <c r="X138" s="506"/>
      <c r="Y138" s="506"/>
      <c r="Z138" s="506"/>
      <c r="AA138" s="506"/>
      <c r="AB138" s="507"/>
      <c r="AC138" s="507"/>
      <c r="AD138" s="504"/>
      <c r="AE138" s="504"/>
      <c r="AF138" s="504"/>
      <c r="AG138" s="504"/>
      <c r="AH138" s="504"/>
      <c r="AI138" s="504"/>
      <c r="AJ138" s="504"/>
      <c r="AK138" s="504"/>
      <c r="AL138" s="504"/>
      <c r="AN138" s="508"/>
      <c r="AO138" s="504"/>
      <c r="AP138" s="504"/>
      <c r="AQ138" s="504"/>
      <c r="AR138" s="504"/>
      <c r="AS138" s="504"/>
      <c r="AT138" s="504"/>
      <c r="AU138" s="504"/>
    </row>
    <row r="139" spans="3:47" ht="12.75" customHeight="1">
      <c r="C139" s="504"/>
      <c r="D139" s="504"/>
      <c r="E139" s="504"/>
      <c r="F139" s="504"/>
      <c r="G139" s="505"/>
      <c r="H139" s="505"/>
      <c r="I139" s="505"/>
      <c r="J139" s="505"/>
      <c r="K139" s="505"/>
      <c r="L139" s="504"/>
      <c r="M139" s="504"/>
      <c r="N139" s="504"/>
      <c r="O139" s="506"/>
      <c r="P139" s="506"/>
      <c r="Q139" s="506"/>
      <c r="R139" s="506"/>
      <c r="S139" s="506"/>
      <c r="T139" s="506"/>
      <c r="U139" s="506"/>
      <c r="V139" s="506"/>
      <c r="W139" s="506"/>
      <c r="X139" s="506"/>
      <c r="Y139" s="506"/>
      <c r="Z139" s="506"/>
      <c r="AA139" s="506"/>
      <c r="AB139" s="507"/>
      <c r="AC139" s="507"/>
      <c r="AD139" s="504"/>
      <c r="AE139" s="504"/>
      <c r="AF139" s="504"/>
      <c r="AG139" s="504"/>
      <c r="AH139" s="504"/>
      <c r="AI139" s="504"/>
      <c r="AJ139" s="504"/>
      <c r="AK139" s="504"/>
      <c r="AL139" s="504"/>
      <c r="AN139" s="508"/>
      <c r="AO139" s="504"/>
      <c r="AP139" s="504"/>
      <c r="AQ139" s="504"/>
      <c r="AR139" s="504"/>
      <c r="AS139" s="504"/>
      <c r="AT139" s="504"/>
      <c r="AU139" s="504"/>
    </row>
    <row r="140" spans="3:47" ht="12.75" customHeight="1">
      <c r="C140" s="504"/>
      <c r="D140" s="504"/>
      <c r="E140" s="504"/>
      <c r="F140" s="504"/>
      <c r="G140" s="505"/>
      <c r="H140" s="505"/>
      <c r="I140" s="505"/>
      <c r="J140" s="505"/>
      <c r="K140" s="505"/>
      <c r="L140" s="504"/>
      <c r="M140" s="504"/>
      <c r="N140" s="504"/>
      <c r="O140" s="506"/>
      <c r="P140" s="506"/>
      <c r="Q140" s="506"/>
      <c r="R140" s="506"/>
      <c r="S140" s="506"/>
      <c r="T140" s="506"/>
      <c r="U140" s="506"/>
      <c r="V140" s="506"/>
      <c r="W140" s="506"/>
      <c r="X140" s="506"/>
      <c r="Y140" s="506"/>
      <c r="Z140" s="506"/>
      <c r="AA140" s="506"/>
      <c r="AB140" s="507"/>
      <c r="AC140" s="507"/>
      <c r="AD140" s="504"/>
      <c r="AE140" s="504"/>
      <c r="AF140" s="504"/>
      <c r="AG140" s="504"/>
      <c r="AH140" s="504"/>
      <c r="AI140" s="504"/>
      <c r="AJ140" s="504"/>
      <c r="AK140" s="504"/>
      <c r="AL140" s="504"/>
      <c r="AN140" s="508"/>
      <c r="AO140" s="504"/>
      <c r="AP140" s="504"/>
      <c r="AQ140" s="504"/>
      <c r="AR140" s="504"/>
      <c r="AS140" s="504"/>
      <c r="AT140" s="504"/>
      <c r="AU140" s="504"/>
    </row>
    <row r="141" spans="3:47" ht="12.75" customHeight="1">
      <c r="C141" s="504"/>
      <c r="D141" s="504"/>
      <c r="E141" s="504"/>
      <c r="F141" s="504"/>
      <c r="G141" s="505"/>
      <c r="H141" s="505"/>
      <c r="I141" s="505"/>
      <c r="J141" s="505"/>
      <c r="K141" s="505"/>
      <c r="L141" s="504"/>
      <c r="M141" s="504"/>
      <c r="N141" s="504"/>
      <c r="O141" s="506"/>
      <c r="P141" s="506"/>
      <c r="Q141" s="506"/>
      <c r="R141" s="506"/>
      <c r="S141" s="506"/>
      <c r="T141" s="506"/>
      <c r="U141" s="506"/>
      <c r="V141" s="506"/>
      <c r="W141" s="506"/>
      <c r="X141" s="506"/>
      <c r="Y141" s="506"/>
      <c r="Z141" s="506"/>
      <c r="AA141" s="506"/>
      <c r="AB141" s="507"/>
      <c r="AC141" s="507"/>
      <c r="AD141" s="504"/>
      <c r="AE141" s="504"/>
      <c r="AF141" s="504"/>
      <c r="AG141" s="504"/>
      <c r="AH141" s="504"/>
      <c r="AI141" s="504"/>
      <c r="AJ141" s="504"/>
      <c r="AK141" s="504"/>
      <c r="AL141" s="504"/>
      <c r="AN141" s="508"/>
      <c r="AO141" s="504"/>
      <c r="AP141" s="504"/>
      <c r="AQ141" s="504"/>
      <c r="AR141" s="504"/>
      <c r="AS141" s="504"/>
      <c r="AT141" s="504"/>
      <c r="AU141" s="504"/>
    </row>
    <row r="142" spans="3:47" ht="12.75" customHeight="1">
      <c r="C142" s="504"/>
      <c r="D142" s="504"/>
      <c r="E142" s="504"/>
      <c r="F142" s="504"/>
      <c r="G142" s="505"/>
      <c r="H142" s="505"/>
      <c r="I142" s="505"/>
      <c r="J142" s="505"/>
      <c r="K142" s="505"/>
      <c r="L142" s="504"/>
      <c r="M142" s="504"/>
      <c r="N142" s="504"/>
      <c r="O142" s="506"/>
      <c r="P142" s="506"/>
      <c r="Q142" s="506"/>
      <c r="R142" s="506"/>
      <c r="S142" s="506"/>
      <c r="T142" s="506"/>
      <c r="U142" s="506"/>
      <c r="V142" s="506"/>
      <c r="W142" s="506"/>
      <c r="X142" s="506"/>
      <c r="Y142" s="506"/>
      <c r="Z142" s="506"/>
      <c r="AA142" s="506"/>
      <c r="AB142" s="507"/>
      <c r="AC142" s="507"/>
      <c r="AD142" s="504"/>
      <c r="AE142" s="504"/>
      <c r="AF142" s="504"/>
      <c r="AG142" s="504"/>
      <c r="AH142" s="504"/>
      <c r="AI142" s="504"/>
      <c r="AJ142" s="504"/>
      <c r="AK142" s="504"/>
      <c r="AL142" s="504"/>
      <c r="AN142" s="508"/>
      <c r="AO142" s="504"/>
      <c r="AP142" s="504"/>
      <c r="AQ142" s="504"/>
      <c r="AR142" s="504"/>
      <c r="AS142" s="504"/>
      <c r="AT142" s="504"/>
      <c r="AU142" s="504"/>
    </row>
    <row r="143" spans="3:47" ht="12.75" customHeight="1">
      <c r="C143" s="504"/>
      <c r="D143" s="504"/>
      <c r="E143" s="504"/>
      <c r="F143" s="504"/>
      <c r="G143" s="505"/>
      <c r="H143" s="505"/>
      <c r="I143" s="505"/>
      <c r="J143" s="505"/>
      <c r="K143" s="505"/>
      <c r="L143" s="504"/>
      <c r="M143" s="504"/>
      <c r="N143" s="504"/>
      <c r="O143" s="506"/>
      <c r="P143" s="506"/>
      <c r="Q143" s="506"/>
      <c r="R143" s="506"/>
      <c r="S143" s="506"/>
      <c r="T143" s="506"/>
      <c r="U143" s="506"/>
      <c r="V143" s="506"/>
      <c r="W143" s="506"/>
      <c r="X143" s="506"/>
      <c r="Y143" s="506"/>
      <c r="Z143" s="506"/>
      <c r="AA143" s="506"/>
      <c r="AB143" s="507"/>
      <c r="AC143" s="507"/>
      <c r="AD143" s="504"/>
      <c r="AE143" s="504"/>
      <c r="AF143" s="504"/>
      <c r="AG143" s="504"/>
      <c r="AH143" s="504"/>
      <c r="AI143" s="504"/>
      <c r="AJ143" s="504"/>
      <c r="AK143" s="504"/>
      <c r="AL143" s="504"/>
      <c r="AN143" s="508"/>
      <c r="AO143" s="504"/>
      <c r="AP143" s="504"/>
      <c r="AQ143" s="504"/>
      <c r="AR143" s="504"/>
      <c r="AS143" s="504"/>
      <c r="AT143" s="504"/>
      <c r="AU143" s="504"/>
    </row>
    <row r="144" spans="3:47" ht="12.75" customHeight="1">
      <c r="C144" s="504"/>
      <c r="D144" s="504"/>
      <c r="E144" s="504"/>
      <c r="F144" s="504"/>
      <c r="G144" s="505"/>
      <c r="H144" s="505"/>
      <c r="I144" s="505"/>
      <c r="J144" s="505"/>
      <c r="K144" s="505"/>
      <c r="L144" s="504"/>
      <c r="M144" s="504"/>
      <c r="N144" s="504"/>
      <c r="O144" s="506"/>
      <c r="P144" s="506"/>
      <c r="Q144" s="506"/>
      <c r="R144" s="506"/>
      <c r="S144" s="506"/>
      <c r="T144" s="506"/>
      <c r="U144" s="506"/>
      <c r="V144" s="506"/>
      <c r="W144" s="506"/>
      <c r="X144" s="506"/>
      <c r="Y144" s="506"/>
      <c r="Z144" s="506"/>
      <c r="AA144" s="506"/>
      <c r="AB144" s="507"/>
      <c r="AC144" s="507"/>
      <c r="AD144" s="504"/>
      <c r="AE144" s="504"/>
      <c r="AF144" s="504"/>
      <c r="AG144" s="504"/>
      <c r="AH144" s="504"/>
      <c r="AI144" s="504"/>
      <c r="AJ144" s="504"/>
      <c r="AK144" s="504"/>
      <c r="AL144" s="504"/>
      <c r="AN144" s="508"/>
      <c r="AO144" s="504"/>
      <c r="AP144" s="504"/>
      <c r="AQ144" s="504"/>
      <c r="AR144" s="504"/>
      <c r="AS144" s="504"/>
      <c r="AT144" s="504"/>
      <c r="AU144" s="504"/>
    </row>
    <row r="145" spans="3:47" ht="12.75" customHeight="1">
      <c r="C145" s="504"/>
      <c r="D145" s="504"/>
      <c r="E145" s="504"/>
      <c r="F145" s="504"/>
      <c r="G145" s="505"/>
      <c r="H145" s="505"/>
      <c r="I145" s="505"/>
      <c r="J145" s="505"/>
      <c r="K145" s="505"/>
      <c r="L145" s="504"/>
      <c r="M145" s="504"/>
      <c r="N145" s="504"/>
      <c r="O145" s="506"/>
      <c r="P145" s="506"/>
      <c r="Q145" s="506"/>
      <c r="R145" s="506"/>
      <c r="S145" s="506"/>
      <c r="T145" s="506"/>
      <c r="U145" s="506"/>
      <c r="V145" s="506"/>
      <c r="W145" s="506"/>
      <c r="X145" s="506"/>
      <c r="Y145" s="506"/>
      <c r="Z145" s="506"/>
      <c r="AA145" s="506"/>
      <c r="AB145" s="507"/>
      <c r="AC145" s="507"/>
      <c r="AD145" s="504"/>
      <c r="AE145" s="504"/>
      <c r="AF145" s="504"/>
      <c r="AG145" s="504"/>
      <c r="AH145" s="504"/>
      <c r="AI145" s="504"/>
      <c r="AJ145" s="504"/>
      <c r="AK145" s="504"/>
      <c r="AL145" s="504"/>
      <c r="AN145" s="508"/>
      <c r="AO145" s="504"/>
      <c r="AP145" s="504"/>
      <c r="AQ145" s="504"/>
      <c r="AR145" s="504"/>
      <c r="AS145" s="504"/>
      <c r="AT145" s="504"/>
      <c r="AU145" s="504"/>
    </row>
    <row r="146" spans="3:47" ht="12.75" customHeight="1">
      <c r="C146" s="504"/>
      <c r="D146" s="504"/>
      <c r="E146" s="504"/>
      <c r="F146" s="504"/>
      <c r="G146" s="505"/>
      <c r="H146" s="505"/>
      <c r="I146" s="505"/>
      <c r="J146" s="505"/>
      <c r="K146" s="505"/>
      <c r="L146" s="504"/>
      <c r="M146" s="504"/>
      <c r="N146" s="504"/>
      <c r="O146" s="506"/>
      <c r="P146" s="506"/>
      <c r="Q146" s="506"/>
      <c r="R146" s="506"/>
      <c r="S146" s="506"/>
      <c r="T146" s="506"/>
      <c r="U146" s="506"/>
      <c r="V146" s="506"/>
      <c r="W146" s="506"/>
      <c r="X146" s="506"/>
      <c r="Y146" s="506"/>
      <c r="Z146" s="506"/>
      <c r="AA146" s="506"/>
      <c r="AB146" s="507"/>
      <c r="AC146" s="507"/>
      <c r="AD146" s="504"/>
      <c r="AE146" s="504"/>
      <c r="AF146" s="504"/>
      <c r="AG146" s="504"/>
      <c r="AH146" s="504"/>
      <c r="AI146" s="504"/>
      <c r="AJ146" s="504"/>
      <c r="AK146" s="504"/>
      <c r="AL146" s="504"/>
      <c r="AN146" s="508"/>
      <c r="AO146" s="504"/>
      <c r="AP146" s="504"/>
      <c r="AQ146" s="504"/>
      <c r="AR146" s="504"/>
      <c r="AS146" s="504"/>
      <c r="AT146" s="504"/>
      <c r="AU146" s="504"/>
    </row>
    <row r="147" spans="3:47" ht="12.75" customHeight="1">
      <c r="C147" s="504"/>
      <c r="D147" s="504"/>
      <c r="E147" s="504"/>
      <c r="F147" s="504"/>
      <c r="G147" s="505"/>
      <c r="H147" s="505"/>
      <c r="I147" s="505"/>
      <c r="J147" s="505"/>
      <c r="K147" s="505"/>
      <c r="L147" s="504"/>
      <c r="M147" s="504"/>
      <c r="N147" s="504"/>
      <c r="O147" s="506"/>
      <c r="P147" s="506"/>
      <c r="Q147" s="506"/>
      <c r="R147" s="506"/>
      <c r="S147" s="506"/>
      <c r="T147" s="506"/>
      <c r="U147" s="506"/>
      <c r="V147" s="506"/>
      <c r="W147" s="506"/>
      <c r="X147" s="506"/>
      <c r="Y147" s="506"/>
      <c r="Z147" s="506"/>
      <c r="AA147" s="506"/>
      <c r="AB147" s="507"/>
      <c r="AC147" s="507"/>
      <c r="AD147" s="504"/>
      <c r="AE147" s="504"/>
      <c r="AF147" s="504"/>
      <c r="AG147" s="504"/>
      <c r="AH147" s="504"/>
      <c r="AI147" s="504"/>
      <c r="AJ147" s="504"/>
      <c r="AK147" s="504"/>
      <c r="AL147" s="504"/>
      <c r="AN147" s="508"/>
      <c r="AO147" s="504"/>
      <c r="AP147" s="504"/>
      <c r="AQ147" s="504"/>
      <c r="AR147" s="504"/>
      <c r="AS147" s="504"/>
      <c r="AT147" s="504"/>
      <c r="AU147" s="504"/>
    </row>
    <row r="148" spans="3:47" ht="12.75" customHeight="1">
      <c r="C148" s="504"/>
      <c r="D148" s="504"/>
      <c r="E148" s="504"/>
      <c r="F148" s="504"/>
      <c r="G148" s="505"/>
      <c r="H148" s="505"/>
      <c r="I148" s="505"/>
      <c r="J148" s="505"/>
      <c r="K148" s="505"/>
      <c r="L148" s="504"/>
      <c r="M148" s="504"/>
      <c r="N148" s="504"/>
      <c r="O148" s="506"/>
      <c r="P148" s="506"/>
      <c r="Q148" s="506"/>
      <c r="R148" s="506"/>
      <c r="S148" s="506"/>
      <c r="T148" s="506"/>
      <c r="U148" s="506"/>
      <c r="V148" s="506"/>
      <c r="W148" s="506"/>
      <c r="X148" s="506"/>
      <c r="Y148" s="506"/>
      <c r="Z148" s="506"/>
      <c r="AA148" s="506"/>
      <c r="AB148" s="507"/>
      <c r="AC148" s="507"/>
      <c r="AD148" s="504"/>
      <c r="AE148" s="504"/>
      <c r="AF148" s="504"/>
      <c r="AG148" s="504"/>
      <c r="AH148" s="504"/>
      <c r="AI148" s="504"/>
      <c r="AJ148" s="504"/>
      <c r="AK148" s="504"/>
      <c r="AL148" s="504"/>
      <c r="AN148" s="508"/>
      <c r="AO148" s="504"/>
      <c r="AP148" s="504"/>
      <c r="AQ148" s="504"/>
      <c r="AR148" s="504"/>
      <c r="AS148" s="504"/>
      <c r="AT148" s="504"/>
      <c r="AU148" s="504"/>
    </row>
    <row r="149" spans="3:47" ht="12.75" customHeight="1">
      <c r="C149" s="504"/>
      <c r="D149" s="504"/>
      <c r="E149" s="504"/>
      <c r="F149" s="504"/>
      <c r="G149" s="505"/>
      <c r="H149" s="505"/>
      <c r="I149" s="505"/>
      <c r="J149" s="505"/>
      <c r="K149" s="505"/>
      <c r="L149" s="504"/>
      <c r="M149" s="504"/>
      <c r="N149" s="504"/>
      <c r="O149" s="506"/>
      <c r="P149" s="506"/>
      <c r="Q149" s="506"/>
      <c r="R149" s="506"/>
      <c r="S149" s="506"/>
      <c r="T149" s="506"/>
      <c r="U149" s="506"/>
      <c r="V149" s="506"/>
      <c r="W149" s="506"/>
      <c r="X149" s="506"/>
      <c r="Y149" s="506"/>
      <c r="Z149" s="506"/>
      <c r="AA149" s="506"/>
      <c r="AB149" s="507"/>
      <c r="AC149" s="507"/>
      <c r="AD149" s="504"/>
      <c r="AE149" s="504"/>
      <c r="AF149" s="504"/>
      <c r="AG149" s="504"/>
      <c r="AH149" s="504"/>
      <c r="AI149" s="504"/>
      <c r="AJ149" s="504"/>
      <c r="AK149" s="504"/>
      <c r="AL149" s="504"/>
      <c r="AN149" s="508"/>
      <c r="AO149" s="504"/>
      <c r="AP149" s="504"/>
      <c r="AQ149" s="504"/>
      <c r="AR149" s="504"/>
      <c r="AS149" s="504"/>
      <c r="AT149" s="504"/>
      <c r="AU149" s="504"/>
    </row>
    <row r="150" spans="3:47" ht="12.75" customHeight="1">
      <c r="C150" s="504"/>
      <c r="D150" s="504"/>
      <c r="E150" s="504"/>
      <c r="F150" s="504"/>
      <c r="G150" s="505"/>
      <c r="H150" s="505"/>
      <c r="I150" s="505"/>
      <c r="J150" s="505"/>
      <c r="K150" s="505"/>
      <c r="L150" s="504"/>
      <c r="M150" s="504"/>
      <c r="N150" s="504"/>
      <c r="O150" s="506"/>
      <c r="P150" s="506"/>
      <c r="Q150" s="506"/>
      <c r="R150" s="506"/>
      <c r="S150" s="506"/>
      <c r="T150" s="506"/>
      <c r="U150" s="506"/>
      <c r="V150" s="506"/>
      <c r="W150" s="506"/>
      <c r="X150" s="506"/>
      <c r="Y150" s="506"/>
      <c r="Z150" s="506"/>
      <c r="AA150" s="506"/>
      <c r="AB150" s="507"/>
      <c r="AC150" s="507"/>
      <c r="AD150" s="504"/>
      <c r="AE150" s="504"/>
      <c r="AF150" s="504"/>
      <c r="AG150" s="504"/>
      <c r="AH150" s="504"/>
      <c r="AI150" s="504"/>
      <c r="AJ150" s="504"/>
      <c r="AK150" s="504"/>
      <c r="AL150" s="504"/>
      <c r="AN150" s="508"/>
      <c r="AO150" s="504"/>
      <c r="AP150" s="504"/>
      <c r="AQ150" s="504"/>
      <c r="AR150" s="504"/>
      <c r="AS150" s="504"/>
      <c r="AT150" s="504"/>
      <c r="AU150" s="504"/>
    </row>
    <row r="151" spans="3:47" ht="12.75" customHeight="1">
      <c r="C151" s="504"/>
      <c r="D151" s="504"/>
      <c r="E151" s="504"/>
      <c r="F151" s="504"/>
      <c r="G151" s="505"/>
      <c r="H151" s="505"/>
      <c r="I151" s="505"/>
      <c r="J151" s="505"/>
      <c r="K151" s="505"/>
      <c r="L151" s="504"/>
      <c r="M151" s="504"/>
      <c r="N151" s="504"/>
      <c r="O151" s="506"/>
      <c r="P151" s="506"/>
      <c r="Q151" s="506"/>
      <c r="R151" s="506"/>
      <c r="S151" s="506"/>
      <c r="T151" s="506"/>
      <c r="U151" s="506"/>
      <c r="V151" s="506"/>
      <c r="W151" s="506"/>
      <c r="X151" s="506"/>
      <c r="Y151" s="506"/>
      <c r="Z151" s="506"/>
      <c r="AA151" s="506"/>
      <c r="AB151" s="507"/>
      <c r="AC151" s="507"/>
      <c r="AD151" s="504"/>
      <c r="AE151" s="504"/>
      <c r="AF151" s="504"/>
      <c r="AG151" s="504"/>
      <c r="AH151" s="504"/>
      <c r="AI151" s="504"/>
      <c r="AJ151" s="504"/>
      <c r="AK151" s="504"/>
      <c r="AL151" s="504"/>
      <c r="AN151" s="508"/>
      <c r="AO151" s="504"/>
      <c r="AP151" s="504"/>
      <c r="AQ151" s="504"/>
      <c r="AR151" s="504"/>
      <c r="AS151" s="504"/>
      <c r="AT151" s="504"/>
      <c r="AU151" s="504"/>
    </row>
    <row r="152" spans="3:47" ht="12.75" customHeight="1">
      <c r="C152" s="504"/>
      <c r="D152" s="504"/>
      <c r="E152" s="504"/>
      <c r="F152" s="504"/>
      <c r="G152" s="505"/>
      <c r="H152" s="505"/>
      <c r="I152" s="505"/>
      <c r="J152" s="505"/>
      <c r="K152" s="505"/>
      <c r="L152" s="504"/>
      <c r="M152" s="504"/>
      <c r="N152" s="504"/>
      <c r="O152" s="506"/>
      <c r="P152" s="506"/>
      <c r="Q152" s="506"/>
      <c r="R152" s="506"/>
      <c r="S152" s="506"/>
      <c r="T152" s="506"/>
      <c r="U152" s="506"/>
      <c r="V152" s="506"/>
      <c r="W152" s="506"/>
      <c r="X152" s="506"/>
      <c r="Y152" s="506"/>
      <c r="Z152" s="506"/>
      <c r="AA152" s="506"/>
      <c r="AB152" s="507"/>
      <c r="AC152" s="507"/>
      <c r="AD152" s="504"/>
      <c r="AE152" s="504"/>
      <c r="AF152" s="504"/>
      <c r="AG152" s="504"/>
      <c r="AH152" s="504"/>
      <c r="AI152" s="504"/>
      <c r="AJ152" s="504"/>
      <c r="AK152" s="504"/>
      <c r="AL152" s="504"/>
      <c r="AN152" s="508"/>
      <c r="AO152" s="504"/>
      <c r="AP152" s="504"/>
      <c r="AQ152" s="504"/>
      <c r="AR152" s="504"/>
      <c r="AS152" s="504"/>
      <c r="AT152" s="504"/>
      <c r="AU152" s="504"/>
    </row>
    <row r="153" spans="3:47" ht="12.75" customHeight="1">
      <c r="C153" s="504"/>
      <c r="D153" s="504"/>
      <c r="E153" s="504"/>
      <c r="F153" s="504"/>
      <c r="G153" s="505"/>
      <c r="H153" s="505"/>
      <c r="I153" s="505"/>
      <c r="J153" s="505"/>
      <c r="K153" s="505"/>
      <c r="L153" s="504"/>
      <c r="M153" s="504"/>
      <c r="N153" s="504"/>
      <c r="O153" s="506"/>
      <c r="P153" s="506"/>
      <c r="Q153" s="506"/>
      <c r="R153" s="506"/>
      <c r="S153" s="506"/>
      <c r="T153" s="506"/>
      <c r="U153" s="506"/>
      <c r="V153" s="506"/>
      <c r="W153" s="506"/>
      <c r="X153" s="506"/>
      <c r="Y153" s="506"/>
      <c r="Z153" s="506"/>
      <c r="AA153" s="506"/>
      <c r="AB153" s="507"/>
      <c r="AC153" s="507"/>
      <c r="AD153" s="504"/>
      <c r="AE153" s="504"/>
      <c r="AF153" s="504"/>
      <c r="AG153" s="504"/>
      <c r="AH153" s="504"/>
      <c r="AI153" s="504"/>
      <c r="AJ153" s="504"/>
      <c r="AK153" s="504"/>
      <c r="AL153" s="504"/>
      <c r="AN153" s="508"/>
      <c r="AO153" s="504"/>
      <c r="AP153" s="504"/>
      <c r="AQ153" s="504"/>
      <c r="AR153" s="504"/>
      <c r="AS153" s="504"/>
      <c r="AT153" s="504"/>
      <c r="AU153" s="504"/>
    </row>
    <row r="154" spans="3:47" ht="12.75" customHeight="1">
      <c r="C154" s="504"/>
      <c r="D154" s="504"/>
      <c r="E154" s="504"/>
      <c r="F154" s="504"/>
      <c r="G154" s="505"/>
      <c r="H154" s="505"/>
      <c r="I154" s="505"/>
      <c r="J154" s="505"/>
      <c r="K154" s="505"/>
      <c r="L154" s="504"/>
      <c r="M154" s="504"/>
      <c r="N154" s="504"/>
      <c r="O154" s="506"/>
      <c r="P154" s="506"/>
      <c r="Q154" s="506"/>
      <c r="R154" s="506"/>
      <c r="S154" s="506"/>
      <c r="T154" s="506"/>
      <c r="U154" s="506"/>
      <c r="V154" s="506"/>
      <c r="W154" s="506"/>
      <c r="X154" s="506"/>
      <c r="Y154" s="506"/>
      <c r="Z154" s="506"/>
      <c r="AA154" s="506"/>
      <c r="AB154" s="507"/>
      <c r="AC154" s="507"/>
      <c r="AD154" s="504"/>
      <c r="AE154" s="504"/>
      <c r="AF154" s="504"/>
      <c r="AG154" s="504"/>
      <c r="AH154" s="504"/>
      <c r="AI154" s="504"/>
      <c r="AJ154" s="504"/>
      <c r="AK154" s="504"/>
      <c r="AL154" s="504"/>
      <c r="AN154" s="508"/>
      <c r="AO154" s="504"/>
      <c r="AP154" s="504"/>
      <c r="AQ154" s="504"/>
      <c r="AR154" s="504"/>
      <c r="AS154" s="504"/>
      <c r="AT154" s="504"/>
      <c r="AU154" s="504"/>
    </row>
    <row r="155" spans="3:47" ht="12.75" customHeight="1">
      <c r="C155" s="504"/>
      <c r="D155" s="504"/>
      <c r="E155" s="504"/>
      <c r="F155" s="504"/>
      <c r="G155" s="505"/>
      <c r="H155" s="505"/>
      <c r="I155" s="505"/>
      <c r="J155" s="505"/>
      <c r="K155" s="505"/>
      <c r="L155" s="504"/>
      <c r="M155" s="504"/>
      <c r="N155" s="504"/>
      <c r="O155" s="506"/>
      <c r="P155" s="506"/>
      <c r="Q155" s="506"/>
      <c r="R155" s="506"/>
      <c r="S155" s="506"/>
      <c r="T155" s="506"/>
      <c r="U155" s="506"/>
      <c r="V155" s="506"/>
      <c r="W155" s="506"/>
      <c r="X155" s="506"/>
      <c r="Y155" s="506"/>
      <c r="Z155" s="506"/>
      <c r="AA155" s="506"/>
      <c r="AB155" s="507"/>
      <c r="AC155" s="507"/>
      <c r="AD155" s="504"/>
      <c r="AE155" s="504"/>
      <c r="AF155" s="504"/>
      <c r="AG155" s="504"/>
      <c r="AH155" s="504"/>
      <c r="AI155" s="504"/>
      <c r="AJ155" s="504"/>
      <c r="AK155" s="504"/>
      <c r="AL155" s="504"/>
      <c r="AN155" s="508"/>
      <c r="AO155" s="504"/>
      <c r="AP155" s="504"/>
      <c r="AQ155" s="504"/>
      <c r="AR155" s="504"/>
      <c r="AS155" s="504"/>
      <c r="AT155" s="504"/>
      <c r="AU155" s="504"/>
    </row>
    <row r="156" spans="3:47" ht="12.75" customHeight="1">
      <c r="C156" s="504"/>
      <c r="D156" s="504"/>
      <c r="E156" s="504"/>
      <c r="F156" s="504"/>
      <c r="G156" s="505"/>
      <c r="H156" s="505"/>
      <c r="I156" s="505"/>
      <c r="J156" s="505"/>
      <c r="K156" s="505"/>
      <c r="L156" s="504"/>
      <c r="M156" s="504"/>
      <c r="N156" s="504"/>
      <c r="O156" s="506"/>
      <c r="P156" s="506"/>
      <c r="Q156" s="506"/>
      <c r="R156" s="506"/>
      <c r="S156" s="506"/>
      <c r="T156" s="506"/>
      <c r="U156" s="506"/>
      <c r="V156" s="506"/>
      <c r="W156" s="506"/>
      <c r="X156" s="506"/>
      <c r="Y156" s="506"/>
      <c r="Z156" s="506"/>
      <c r="AA156" s="506"/>
      <c r="AB156" s="507"/>
      <c r="AC156" s="507"/>
      <c r="AD156" s="504"/>
      <c r="AE156" s="504"/>
      <c r="AF156" s="504"/>
      <c r="AG156" s="504"/>
      <c r="AH156" s="504"/>
      <c r="AI156" s="504"/>
      <c r="AJ156" s="504"/>
      <c r="AK156" s="504"/>
      <c r="AL156" s="504"/>
      <c r="AN156" s="508"/>
      <c r="AO156" s="504"/>
      <c r="AP156" s="504"/>
      <c r="AQ156" s="504"/>
      <c r="AR156" s="504"/>
      <c r="AS156" s="504"/>
      <c r="AT156" s="504"/>
      <c r="AU156" s="504"/>
    </row>
    <row r="157" spans="3:47" ht="12.75" customHeight="1">
      <c r="C157" s="504"/>
      <c r="D157" s="504"/>
      <c r="E157" s="504"/>
      <c r="F157" s="504"/>
      <c r="G157" s="505"/>
      <c r="H157" s="505"/>
      <c r="I157" s="505"/>
      <c r="J157" s="505"/>
      <c r="K157" s="505"/>
      <c r="L157" s="504"/>
      <c r="M157" s="504"/>
      <c r="N157" s="504"/>
      <c r="O157" s="506"/>
      <c r="P157" s="506"/>
      <c r="Q157" s="506"/>
      <c r="R157" s="506"/>
      <c r="S157" s="506"/>
      <c r="T157" s="506"/>
      <c r="U157" s="506"/>
      <c r="V157" s="506"/>
      <c r="W157" s="506"/>
      <c r="X157" s="506"/>
      <c r="Y157" s="506"/>
      <c r="Z157" s="506"/>
      <c r="AA157" s="506"/>
      <c r="AB157" s="507"/>
      <c r="AC157" s="507"/>
      <c r="AD157" s="504"/>
      <c r="AE157" s="504"/>
      <c r="AF157" s="504"/>
      <c r="AG157" s="504"/>
      <c r="AH157" s="504"/>
      <c r="AI157" s="504"/>
      <c r="AJ157" s="504"/>
      <c r="AK157" s="504"/>
      <c r="AL157" s="504"/>
      <c r="AN157" s="508"/>
      <c r="AO157" s="504"/>
      <c r="AP157" s="504"/>
      <c r="AQ157" s="504"/>
      <c r="AR157" s="504"/>
      <c r="AS157" s="504"/>
      <c r="AT157" s="504"/>
      <c r="AU157" s="504"/>
    </row>
    <row r="158" spans="3:47" ht="12.75" customHeight="1">
      <c r="C158" s="504"/>
      <c r="D158" s="504"/>
      <c r="E158" s="504"/>
      <c r="F158" s="504"/>
      <c r="G158" s="505"/>
      <c r="H158" s="505"/>
      <c r="I158" s="505"/>
      <c r="J158" s="505"/>
      <c r="K158" s="505"/>
      <c r="L158" s="504"/>
      <c r="M158" s="504"/>
      <c r="N158" s="504"/>
      <c r="O158" s="506"/>
      <c r="P158" s="506"/>
      <c r="Q158" s="506"/>
      <c r="R158" s="506"/>
      <c r="S158" s="506"/>
      <c r="T158" s="506"/>
      <c r="U158" s="506"/>
      <c r="V158" s="506"/>
      <c r="W158" s="506"/>
      <c r="X158" s="506"/>
      <c r="Y158" s="506"/>
      <c r="Z158" s="506"/>
      <c r="AA158" s="506"/>
      <c r="AB158" s="507"/>
      <c r="AC158" s="507"/>
      <c r="AD158" s="504"/>
      <c r="AE158" s="504"/>
      <c r="AF158" s="504"/>
      <c r="AG158" s="504"/>
      <c r="AH158" s="504"/>
      <c r="AI158" s="504"/>
      <c r="AJ158" s="504"/>
      <c r="AK158" s="504"/>
      <c r="AL158" s="504"/>
      <c r="AN158" s="508"/>
      <c r="AO158" s="504"/>
      <c r="AP158" s="504"/>
      <c r="AQ158" s="504"/>
      <c r="AR158" s="504"/>
      <c r="AS158" s="504"/>
      <c r="AT158" s="504"/>
      <c r="AU158" s="504"/>
    </row>
    <row r="159" spans="3:47" ht="12.75" customHeight="1">
      <c r="C159" s="504"/>
      <c r="D159" s="504"/>
      <c r="E159" s="504"/>
      <c r="F159" s="504"/>
      <c r="G159" s="505"/>
      <c r="H159" s="505"/>
      <c r="I159" s="505"/>
      <c r="J159" s="505"/>
      <c r="K159" s="505"/>
      <c r="L159" s="504"/>
      <c r="M159" s="504"/>
      <c r="N159" s="504"/>
      <c r="O159" s="506"/>
      <c r="P159" s="506"/>
      <c r="Q159" s="506"/>
      <c r="R159" s="506"/>
      <c r="S159" s="506"/>
      <c r="T159" s="506"/>
      <c r="U159" s="506"/>
      <c r="V159" s="506"/>
      <c r="W159" s="506"/>
      <c r="X159" s="506"/>
      <c r="Y159" s="506"/>
      <c r="Z159" s="506"/>
      <c r="AA159" s="506"/>
      <c r="AB159" s="507"/>
      <c r="AC159" s="507"/>
      <c r="AD159" s="504"/>
      <c r="AE159" s="504"/>
      <c r="AF159" s="504"/>
      <c r="AG159" s="504"/>
      <c r="AH159" s="504"/>
      <c r="AI159" s="504"/>
      <c r="AJ159" s="504"/>
      <c r="AK159" s="504"/>
      <c r="AL159" s="504"/>
      <c r="AN159" s="508"/>
      <c r="AO159" s="504"/>
      <c r="AP159" s="504"/>
      <c r="AQ159" s="504"/>
      <c r="AR159" s="504"/>
      <c r="AS159" s="504"/>
      <c r="AT159" s="504"/>
      <c r="AU159" s="504"/>
    </row>
    <row r="160" spans="3:47" ht="12.75" customHeight="1">
      <c r="C160" s="504"/>
      <c r="D160" s="504"/>
      <c r="E160" s="504"/>
      <c r="F160" s="504"/>
      <c r="G160" s="505"/>
      <c r="H160" s="505"/>
      <c r="I160" s="505"/>
      <c r="J160" s="505"/>
      <c r="K160" s="505"/>
      <c r="L160" s="504"/>
      <c r="M160" s="504"/>
      <c r="N160" s="504"/>
      <c r="O160" s="506"/>
      <c r="P160" s="506"/>
      <c r="Q160" s="506"/>
      <c r="R160" s="506"/>
      <c r="S160" s="506"/>
      <c r="T160" s="506"/>
      <c r="U160" s="506"/>
      <c r="V160" s="506"/>
      <c r="W160" s="506"/>
      <c r="X160" s="506"/>
      <c r="Y160" s="506"/>
      <c r="Z160" s="506"/>
      <c r="AA160" s="506"/>
      <c r="AB160" s="507"/>
      <c r="AC160" s="507"/>
      <c r="AD160" s="504"/>
      <c r="AE160" s="504"/>
      <c r="AF160" s="504"/>
      <c r="AG160" s="504"/>
      <c r="AH160" s="504"/>
      <c r="AI160" s="504"/>
      <c r="AJ160" s="504"/>
      <c r="AK160" s="504"/>
      <c r="AL160" s="504"/>
      <c r="AN160" s="508"/>
      <c r="AO160" s="504"/>
      <c r="AP160" s="504"/>
      <c r="AQ160" s="504"/>
      <c r="AR160" s="504"/>
      <c r="AS160" s="504"/>
      <c r="AT160" s="504"/>
      <c r="AU160" s="504"/>
    </row>
    <row r="161" spans="3:47" ht="12.75" customHeight="1">
      <c r="C161" s="504"/>
      <c r="D161" s="504"/>
      <c r="E161" s="504"/>
      <c r="F161" s="504"/>
      <c r="G161" s="505"/>
      <c r="H161" s="505"/>
      <c r="I161" s="505"/>
      <c r="J161" s="505"/>
      <c r="K161" s="505"/>
      <c r="L161" s="504"/>
      <c r="M161" s="504"/>
      <c r="N161" s="504"/>
      <c r="O161" s="506"/>
      <c r="P161" s="506"/>
      <c r="Q161" s="506"/>
      <c r="R161" s="506"/>
      <c r="S161" s="506"/>
      <c r="T161" s="506"/>
      <c r="U161" s="506"/>
      <c r="V161" s="506"/>
      <c r="W161" s="506"/>
      <c r="X161" s="506"/>
      <c r="Y161" s="506"/>
      <c r="Z161" s="506"/>
      <c r="AA161" s="506"/>
      <c r="AB161" s="507"/>
      <c r="AC161" s="507"/>
      <c r="AD161" s="504"/>
      <c r="AE161" s="504"/>
      <c r="AF161" s="504"/>
      <c r="AG161" s="504"/>
      <c r="AH161" s="504"/>
      <c r="AI161" s="504"/>
      <c r="AJ161" s="504"/>
      <c r="AK161" s="504"/>
      <c r="AL161" s="504"/>
      <c r="AN161" s="508"/>
      <c r="AO161" s="504"/>
      <c r="AP161" s="504"/>
      <c r="AQ161" s="504"/>
      <c r="AR161" s="504"/>
      <c r="AS161" s="504"/>
      <c r="AT161" s="504"/>
      <c r="AU161" s="504"/>
    </row>
    <row r="162" spans="3:47" ht="12.75" customHeight="1">
      <c r="C162" s="504"/>
      <c r="D162" s="504"/>
      <c r="E162" s="504"/>
      <c r="F162" s="504"/>
      <c r="G162" s="505"/>
      <c r="H162" s="505"/>
      <c r="I162" s="505"/>
      <c r="J162" s="505"/>
      <c r="K162" s="505"/>
      <c r="L162" s="504"/>
      <c r="M162" s="504"/>
      <c r="N162" s="504"/>
      <c r="O162" s="506"/>
      <c r="P162" s="506"/>
      <c r="Q162" s="506"/>
      <c r="R162" s="506"/>
      <c r="S162" s="506"/>
      <c r="T162" s="506"/>
      <c r="U162" s="506"/>
      <c r="V162" s="506"/>
      <c r="W162" s="506"/>
      <c r="X162" s="506"/>
      <c r="Y162" s="506"/>
      <c r="Z162" s="506"/>
      <c r="AA162" s="506"/>
      <c r="AB162" s="507"/>
      <c r="AC162" s="507"/>
      <c r="AD162" s="504"/>
      <c r="AE162" s="504"/>
      <c r="AF162" s="504"/>
      <c r="AG162" s="504"/>
      <c r="AH162" s="504"/>
      <c r="AI162" s="504"/>
      <c r="AJ162" s="504"/>
      <c r="AK162" s="504"/>
      <c r="AL162" s="504"/>
      <c r="AN162" s="508"/>
      <c r="AO162" s="504"/>
      <c r="AP162" s="504"/>
      <c r="AQ162" s="504"/>
      <c r="AR162" s="504"/>
      <c r="AS162" s="504"/>
      <c r="AT162" s="504"/>
      <c r="AU162" s="504"/>
    </row>
    <row r="163" spans="3:47" ht="12.75" customHeight="1">
      <c r="C163" s="504"/>
      <c r="D163" s="504"/>
      <c r="E163" s="504"/>
      <c r="F163" s="504"/>
      <c r="G163" s="505"/>
      <c r="H163" s="505"/>
      <c r="I163" s="505"/>
      <c r="J163" s="505"/>
      <c r="K163" s="505"/>
      <c r="L163" s="504"/>
      <c r="M163" s="504"/>
      <c r="N163" s="504"/>
      <c r="O163" s="506"/>
      <c r="P163" s="506"/>
      <c r="Q163" s="506"/>
      <c r="R163" s="506"/>
      <c r="S163" s="506"/>
      <c r="T163" s="506"/>
      <c r="U163" s="506"/>
      <c r="V163" s="506"/>
      <c r="W163" s="506"/>
      <c r="X163" s="506"/>
      <c r="Y163" s="506"/>
      <c r="Z163" s="506"/>
      <c r="AA163" s="506"/>
      <c r="AB163" s="507"/>
      <c r="AC163" s="507"/>
      <c r="AD163" s="504"/>
      <c r="AE163" s="504"/>
      <c r="AF163" s="504"/>
      <c r="AG163" s="504"/>
      <c r="AH163" s="504"/>
      <c r="AI163" s="504"/>
      <c r="AJ163" s="504"/>
      <c r="AK163" s="504"/>
      <c r="AL163" s="504"/>
      <c r="AN163" s="508"/>
      <c r="AO163" s="504"/>
      <c r="AP163" s="504"/>
      <c r="AQ163" s="504"/>
      <c r="AR163" s="504"/>
      <c r="AS163" s="504"/>
      <c r="AT163" s="504"/>
      <c r="AU163" s="504"/>
    </row>
    <row r="164" spans="3:47" ht="12.75" customHeight="1">
      <c r="C164" s="504"/>
      <c r="D164" s="504"/>
      <c r="E164" s="504"/>
      <c r="F164" s="504"/>
      <c r="G164" s="505"/>
      <c r="H164" s="505"/>
      <c r="I164" s="505"/>
      <c r="J164" s="505"/>
      <c r="K164" s="505"/>
      <c r="L164" s="504"/>
      <c r="M164" s="504"/>
      <c r="N164" s="504"/>
      <c r="O164" s="506"/>
      <c r="P164" s="506"/>
      <c r="Q164" s="506"/>
      <c r="R164" s="506"/>
      <c r="S164" s="506"/>
      <c r="T164" s="506"/>
      <c r="U164" s="506"/>
      <c r="V164" s="506"/>
      <c r="W164" s="506"/>
      <c r="X164" s="506"/>
      <c r="Y164" s="506"/>
      <c r="Z164" s="506"/>
      <c r="AA164" s="506"/>
      <c r="AB164" s="507"/>
      <c r="AC164" s="507"/>
      <c r="AD164" s="504"/>
      <c r="AE164" s="504"/>
      <c r="AF164" s="504"/>
      <c r="AG164" s="504"/>
      <c r="AH164" s="504"/>
      <c r="AI164" s="504"/>
      <c r="AJ164" s="504"/>
      <c r="AK164" s="504"/>
      <c r="AL164" s="504"/>
      <c r="AN164" s="508"/>
      <c r="AO164" s="504"/>
      <c r="AP164" s="504"/>
      <c r="AQ164" s="504"/>
      <c r="AR164" s="504"/>
      <c r="AS164" s="504"/>
      <c r="AT164" s="504"/>
      <c r="AU164" s="504"/>
    </row>
    <row r="165" spans="3:47" ht="12.75" customHeight="1">
      <c r="C165" s="504"/>
      <c r="D165" s="504"/>
      <c r="E165" s="504"/>
      <c r="F165" s="504"/>
      <c r="G165" s="505"/>
      <c r="H165" s="505"/>
      <c r="I165" s="505"/>
      <c r="J165" s="505"/>
      <c r="K165" s="505"/>
      <c r="L165" s="504"/>
      <c r="M165" s="504"/>
      <c r="N165" s="504"/>
      <c r="O165" s="506"/>
      <c r="P165" s="506"/>
      <c r="Q165" s="506"/>
      <c r="R165" s="506"/>
      <c r="S165" s="506"/>
      <c r="T165" s="506"/>
      <c r="U165" s="506"/>
      <c r="V165" s="506"/>
      <c r="W165" s="506"/>
      <c r="X165" s="506"/>
      <c r="Y165" s="506"/>
      <c r="Z165" s="506"/>
      <c r="AA165" s="506"/>
      <c r="AB165" s="507"/>
      <c r="AC165" s="507"/>
      <c r="AD165" s="504"/>
      <c r="AE165" s="504"/>
      <c r="AF165" s="504"/>
      <c r="AG165" s="504"/>
      <c r="AH165" s="504"/>
      <c r="AI165" s="504"/>
      <c r="AJ165" s="504"/>
      <c r="AK165" s="504"/>
      <c r="AL165" s="504"/>
      <c r="AN165" s="508"/>
      <c r="AO165" s="504"/>
      <c r="AP165" s="504"/>
      <c r="AQ165" s="504"/>
      <c r="AR165" s="504"/>
      <c r="AS165" s="504"/>
      <c r="AT165" s="504"/>
      <c r="AU165" s="504"/>
    </row>
    <row r="166" spans="3:47" ht="12.75" customHeight="1">
      <c r="C166" s="504"/>
      <c r="D166" s="504"/>
      <c r="E166" s="504"/>
      <c r="F166" s="504"/>
      <c r="G166" s="505"/>
      <c r="H166" s="505"/>
      <c r="I166" s="505"/>
      <c r="J166" s="505"/>
      <c r="K166" s="505"/>
      <c r="L166" s="504"/>
      <c r="M166" s="504"/>
      <c r="N166" s="504"/>
      <c r="O166" s="506"/>
      <c r="P166" s="506"/>
      <c r="Q166" s="506"/>
      <c r="R166" s="506"/>
      <c r="S166" s="506"/>
      <c r="T166" s="506"/>
      <c r="U166" s="506"/>
      <c r="V166" s="506"/>
      <c r="W166" s="506"/>
      <c r="X166" s="506"/>
      <c r="Y166" s="506"/>
      <c r="Z166" s="506"/>
      <c r="AA166" s="506"/>
      <c r="AB166" s="507"/>
      <c r="AC166" s="507"/>
      <c r="AD166" s="504"/>
      <c r="AE166" s="504"/>
      <c r="AF166" s="504"/>
      <c r="AG166" s="504"/>
      <c r="AH166" s="504"/>
      <c r="AI166" s="504"/>
      <c r="AJ166" s="504"/>
      <c r="AK166" s="504"/>
      <c r="AL166" s="504"/>
      <c r="AN166" s="508"/>
      <c r="AO166" s="504"/>
      <c r="AP166" s="504"/>
      <c r="AQ166" s="504"/>
      <c r="AR166" s="504"/>
      <c r="AS166" s="504"/>
      <c r="AT166" s="504"/>
      <c r="AU166" s="504"/>
    </row>
    <row r="167" spans="3:47" ht="12.75" customHeight="1">
      <c r="C167" s="504"/>
      <c r="D167" s="504"/>
      <c r="E167" s="504"/>
      <c r="F167" s="504"/>
      <c r="G167" s="505"/>
      <c r="H167" s="505"/>
      <c r="I167" s="505"/>
      <c r="J167" s="505"/>
      <c r="K167" s="505"/>
      <c r="L167" s="504"/>
      <c r="M167" s="504"/>
      <c r="N167" s="504"/>
      <c r="O167" s="506"/>
      <c r="P167" s="506"/>
      <c r="Q167" s="506"/>
      <c r="R167" s="506"/>
      <c r="S167" s="506"/>
      <c r="T167" s="506"/>
      <c r="U167" s="506"/>
      <c r="V167" s="506"/>
      <c r="W167" s="506"/>
      <c r="X167" s="506"/>
      <c r="Y167" s="506"/>
      <c r="Z167" s="506"/>
      <c r="AA167" s="506"/>
      <c r="AB167" s="507"/>
      <c r="AC167" s="507"/>
      <c r="AD167" s="504"/>
      <c r="AE167" s="504"/>
      <c r="AF167" s="504"/>
      <c r="AG167" s="504"/>
      <c r="AH167" s="504"/>
      <c r="AI167" s="504"/>
      <c r="AJ167" s="504"/>
      <c r="AK167" s="504"/>
      <c r="AL167" s="504"/>
      <c r="AN167" s="508"/>
      <c r="AO167" s="504"/>
      <c r="AP167" s="504"/>
      <c r="AQ167" s="504"/>
      <c r="AR167" s="504"/>
      <c r="AS167" s="504"/>
      <c r="AT167" s="504"/>
      <c r="AU167" s="504"/>
    </row>
    <row r="168" spans="3:47" ht="12.75" customHeight="1">
      <c r="C168" s="504"/>
      <c r="D168" s="504"/>
      <c r="E168" s="504"/>
      <c r="F168" s="504"/>
      <c r="G168" s="505"/>
      <c r="H168" s="505"/>
      <c r="I168" s="505"/>
      <c r="J168" s="505"/>
      <c r="K168" s="505"/>
      <c r="L168" s="504"/>
      <c r="M168" s="504"/>
      <c r="N168" s="504"/>
      <c r="O168" s="506"/>
      <c r="P168" s="506"/>
      <c r="Q168" s="506"/>
      <c r="R168" s="506"/>
      <c r="S168" s="506"/>
      <c r="T168" s="506"/>
      <c r="U168" s="506"/>
      <c r="V168" s="506"/>
      <c r="W168" s="506"/>
      <c r="X168" s="506"/>
      <c r="Y168" s="506"/>
      <c r="Z168" s="506"/>
      <c r="AA168" s="506"/>
      <c r="AB168" s="507"/>
      <c r="AC168" s="507"/>
      <c r="AD168" s="504"/>
      <c r="AE168" s="504"/>
      <c r="AF168" s="504"/>
      <c r="AG168" s="504"/>
      <c r="AH168" s="504"/>
      <c r="AI168" s="504"/>
      <c r="AJ168" s="504"/>
      <c r="AK168" s="504"/>
      <c r="AL168" s="504"/>
      <c r="AN168" s="508"/>
      <c r="AO168" s="504"/>
      <c r="AP168" s="504"/>
      <c r="AQ168" s="504"/>
      <c r="AR168" s="504"/>
      <c r="AS168" s="504"/>
      <c r="AT168" s="504"/>
      <c r="AU168" s="504"/>
    </row>
    <row r="169" spans="3:47" ht="12.75" customHeight="1">
      <c r="C169" s="504"/>
      <c r="D169" s="504"/>
      <c r="E169" s="504"/>
      <c r="F169" s="504"/>
      <c r="G169" s="505"/>
      <c r="H169" s="505"/>
      <c r="I169" s="505"/>
      <c r="J169" s="505"/>
      <c r="K169" s="505"/>
      <c r="L169" s="504"/>
      <c r="M169" s="504"/>
      <c r="N169" s="504"/>
      <c r="O169" s="506"/>
      <c r="P169" s="506"/>
      <c r="Q169" s="506"/>
      <c r="R169" s="506"/>
      <c r="S169" s="506"/>
      <c r="T169" s="506"/>
      <c r="U169" s="506"/>
      <c r="V169" s="506"/>
      <c r="W169" s="506"/>
      <c r="X169" s="506"/>
      <c r="Y169" s="506"/>
      <c r="Z169" s="506"/>
      <c r="AA169" s="506"/>
      <c r="AB169" s="507"/>
      <c r="AC169" s="507"/>
      <c r="AD169" s="504"/>
      <c r="AE169" s="504"/>
      <c r="AF169" s="504"/>
      <c r="AG169" s="504"/>
      <c r="AH169" s="504"/>
      <c r="AI169" s="504"/>
      <c r="AJ169" s="504"/>
      <c r="AK169" s="504"/>
      <c r="AL169" s="504"/>
      <c r="AN169" s="508"/>
      <c r="AO169" s="504"/>
      <c r="AP169" s="504"/>
      <c r="AQ169" s="504"/>
      <c r="AR169" s="504"/>
      <c r="AS169" s="504"/>
      <c r="AT169" s="504"/>
      <c r="AU169" s="504"/>
    </row>
    <row r="170" spans="3:47" ht="12.75" customHeight="1">
      <c r="C170" s="504"/>
      <c r="D170" s="504"/>
      <c r="E170" s="504"/>
      <c r="F170" s="504"/>
      <c r="G170" s="505"/>
      <c r="H170" s="505"/>
      <c r="I170" s="505"/>
      <c r="J170" s="505"/>
      <c r="K170" s="505"/>
      <c r="L170" s="504"/>
      <c r="M170" s="504"/>
      <c r="N170" s="504"/>
      <c r="O170" s="506"/>
      <c r="P170" s="506"/>
      <c r="Q170" s="506"/>
      <c r="R170" s="506"/>
      <c r="S170" s="506"/>
      <c r="T170" s="506"/>
      <c r="U170" s="506"/>
      <c r="V170" s="506"/>
      <c r="W170" s="506"/>
      <c r="X170" s="506"/>
      <c r="Y170" s="506"/>
      <c r="Z170" s="506"/>
      <c r="AA170" s="506"/>
      <c r="AB170" s="507"/>
      <c r="AC170" s="507"/>
      <c r="AD170" s="504"/>
      <c r="AE170" s="504"/>
      <c r="AF170" s="504"/>
      <c r="AG170" s="504"/>
      <c r="AH170" s="504"/>
      <c r="AI170" s="504"/>
      <c r="AJ170" s="504"/>
      <c r="AK170" s="504"/>
      <c r="AL170" s="504"/>
      <c r="AN170" s="508"/>
      <c r="AO170" s="504"/>
      <c r="AP170" s="504"/>
      <c r="AQ170" s="504"/>
      <c r="AR170" s="504"/>
      <c r="AS170" s="504"/>
      <c r="AT170" s="504"/>
      <c r="AU170" s="504"/>
    </row>
    <row r="171" spans="3:47" ht="12.75" customHeight="1">
      <c r="C171" s="504"/>
      <c r="D171" s="504"/>
      <c r="E171" s="504"/>
      <c r="F171" s="504"/>
      <c r="G171" s="505"/>
      <c r="H171" s="505"/>
      <c r="I171" s="505"/>
      <c r="J171" s="505"/>
      <c r="K171" s="505"/>
      <c r="L171" s="504"/>
      <c r="M171" s="504"/>
      <c r="N171" s="504"/>
      <c r="O171" s="506"/>
      <c r="P171" s="506"/>
      <c r="Q171" s="506"/>
      <c r="R171" s="506"/>
      <c r="S171" s="506"/>
      <c r="T171" s="506"/>
      <c r="U171" s="506"/>
      <c r="V171" s="506"/>
      <c r="W171" s="506"/>
      <c r="X171" s="506"/>
      <c r="Y171" s="506"/>
      <c r="Z171" s="506"/>
      <c r="AA171" s="506"/>
      <c r="AB171" s="507"/>
      <c r="AC171" s="507"/>
      <c r="AD171" s="504"/>
      <c r="AE171" s="504"/>
      <c r="AF171" s="504"/>
      <c r="AG171" s="504"/>
      <c r="AH171" s="504"/>
      <c r="AI171" s="504"/>
      <c r="AJ171" s="504"/>
      <c r="AK171" s="504"/>
      <c r="AL171" s="504"/>
      <c r="AN171" s="508"/>
      <c r="AO171" s="504"/>
      <c r="AP171" s="504"/>
      <c r="AQ171" s="504"/>
      <c r="AR171" s="504"/>
      <c r="AS171" s="504"/>
      <c r="AT171" s="504"/>
      <c r="AU171" s="504"/>
    </row>
    <row r="172" spans="3:47" ht="12.75" customHeight="1">
      <c r="C172" s="504"/>
      <c r="D172" s="504"/>
      <c r="E172" s="504"/>
      <c r="F172" s="504"/>
      <c r="G172" s="505"/>
      <c r="H172" s="505"/>
      <c r="I172" s="505"/>
      <c r="J172" s="505"/>
      <c r="K172" s="505"/>
      <c r="L172" s="504"/>
      <c r="M172" s="504"/>
      <c r="N172" s="504"/>
      <c r="O172" s="506"/>
      <c r="P172" s="506"/>
      <c r="Q172" s="506"/>
      <c r="R172" s="506"/>
      <c r="S172" s="506"/>
      <c r="T172" s="506"/>
      <c r="U172" s="506"/>
      <c r="V172" s="506"/>
      <c r="W172" s="506"/>
      <c r="X172" s="506"/>
      <c r="Y172" s="506"/>
      <c r="Z172" s="506"/>
      <c r="AA172" s="506"/>
      <c r="AB172" s="507"/>
      <c r="AC172" s="507"/>
      <c r="AD172" s="504"/>
      <c r="AE172" s="504"/>
      <c r="AF172" s="504"/>
      <c r="AG172" s="504"/>
      <c r="AH172" s="504"/>
      <c r="AI172" s="504"/>
      <c r="AJ172" s="504"/>
      <c r="AK172" s="504"/>
      <c r="AL172" s="504"/>
      <c r="AN172" s="508"/>
      <c r="AO172" s="504"/>
      <c r="AP172" s="504"/>
      <c r="AQ172" s="504"/>
      <c r="AR172" s="504"/>
      <c r="AS172" s="504"/>
      <c r="AT172" s="504"/>
      <c r="AU172" s="504"/>
    </row>
    <row r="173" spans="3:47" ht="12.75" customHeight="1">
      <c r="C173" s="504"/>
      <c r="D173" s="504"/>
      <c r="E173" s="504"/>
      <c r="F173" s="504"/>
      <c r="G173" s="505"/>
      <c r="H173" s="505"/>
      <c r="I173" s="505"/>
      <c r="J173" s="505"/>
      <c r="K173" s="505"/>
      <c r="L173" s="504"/>
      <c r="M173" s="504"/>
      <c r="N173" s="504"/>
      <c r="O173" s="506"/>
      <c r="P173" s="506"/>
      <c r="Q173" s="506"/>
      <c r="R173" s="506"/>
      <c r="S173" s="506"/>
      <c r="T173" s="506"/>
      <c r="U173" s="506"/>
      <c r="V173" s="506"/>
      <c r="W173" s="506"/>
      <c r="X173" s="506"/>
      <c r="Y173" s="506"/>
      <c r="Z173" s="506"/>
      <c r="AA173" s="506"/>
      <c r="AB173" s="507"/>
      <c r="AC173" s="507"/>
      <c r="AD173" s="504"/>
      <c r="AE173" s="504"/>
      <c r="AF173" s="504"/>
      <c r="AG173" s="504"/>
      <c r="AH173" s="504"/>
      <c r="AI173" s="504"/>
      <c r="AJ173" s="504"/>
      <c r="AK173" s="504"/>
      <c r="AL173" s="504"/>
      <c r="AN173" s="508"/>
      <c r="AO173" s="504"/>
      <c r="AP173" s="504"/>
      <c r="AQ173" s="504"/>
      <c r="AR173" s="504"/>
      <c r="AS173" s="504"/>
      <c r="AT173" s="504"/>
      <c r="AU173" s="504"/>
    </row>
    <row r="174" spans="3:47" ht="12.75" customHeight="1">
      <c r="C174" s="504"/>
      <c r="D174" s="504"/>
      <c r="E174" s="504"/>
      <c r="F174" s="504"/>
      <c r="G174" s="505"/>
      <c r="H174" s="505"/>
      <c r="I174" s="505"/>
      <c r="J174" s="505"/>
      <c r="K174" s="505"/>
      <c r="L174" s="504"/>
      <c r="M174" s="504"/>
      <c r="N174" s="504"/>
      <c r="O174" s="506"/>
      <c r="P174" s="506"/>
      <c r="Q174" s="506"/>
      <c r="R174" s="506"/>
      <c r="S174" s="506"/>
      <c r="T174" s="506"/>
      <c r="U174" s="506"/>
      <c r="V174" s="506"/>
      <c r="W174" s="506"/>
      <c r="X174" s="506"/>
      <c r="Y174" s="506"/>
      <c r="Z174" s="506"/>
      <c r="AA174" s="506"/>
      <c r="AB174" s="507"/>
      <c r="AC174" s="507"/>
      <c r="AD174" s="504"/>
      <c r="AE174" s="504"/>
      <c r="AF174" s="504"/>
      <c r="AG174" s="504"/>
      <c r="AH174" s="504"/>
      <c r="AI174" s="504"/>
      <c r="AJ174" s="504"/>
      <c r="AK174" s="504"/>
      <c r="AL174" s="504"/>
      <c r="AN174" s="508"/>
      <c r="AO174" s="504"/>
      <c r="AP174" s="504"/>
      <c r="AQ174" s="504"/>
      <c r="AR174" s="504"/>
      <c r="AS174" s="504"/>
      <c r="AT174" s="504"/>
      <c r="AU174" s="504"/>
    </row>
    <row r="175" spans="3:47" ht="12.75" customHeight="1">
      <c r="C175" s="504"/>
      <c r="D175" s="504"/>
      <c r="E175" s="504"/>
      <c r="F175" s="504"/>
      <c r="G175" s="505"/>
      <c r="H175" s="505"/>
      <c r="I175" s="505"/>
      <c r="J175" s="505"/>
      <c r="K175" s="505"/>
      <c r="L175" s="504"/>
      <c r="M175" s="504"/>
      <c r="N175" s="504"/>
      <c r="O175" s="506"/>
      <c r="P175" s="506"/>
      <c r="Q175" s="506"/>
      <c r="R175" s="506"/>
      <c r="S175" s="506"/>
      <c r="T175" s="506"/>
      <c r="U175" s="506"/>
      <c r="V175" s="506"/>
      <c r="W175" s="506"/>
      <c r="X175" s="506"/>
      <c r="Y175" s="506"/>
      <c r="Z175" s="506"/>
      <c r="AA175" s="506"/>
      <c r="AB175" s="507"/>
      <c r="AC175" s="507"/>
      <c r="AD175" s="504"/>
      <c r="AE175" s="504"/>
      <c r="AF175" s="504"/>
      <c r="AG175" s="504"/>
      <c r="AH175" s="504"/>
      <c r="AI175" s="504"/>
      <c r="AJ175" s="504"/>
      <c r="AK175" s="504"/>
      <c r="AL175" s="504"/>
      <c r="AN175" s="508"/>
      <c r="AO175" s="504"/>
      <c r="AP175" s="504"/>
      <c r="AQ175" s="504"/>
      <c r="AR175" s="504"/>
      <c r="AS175" s="504"/>
      <c r="AT175" s="504"/>
      <c r="AU175" s="504"/>
    </row>
    <row r="176" spans="3:47" ht="12.75" customHeight="1">
      <c r="C176" s="504"/>
      <c r="D176" s="504"/>
      <c r="E176" s="504"/>
      <c r="F176" s="504"/>
      <c r="G176" s="505"/>
      <c r="H176" s="505"/>
      <c r="I176" s="505"/>
      <c r="J176" s="505"/>
      <c r="K176" s="505"/>
      <c r="L176" s="504"/>
      <c r="M176" s="504"/>
      <c r="N176" s="504"/>
      <c r="O176" s="506"/>
      <c r="P176" s="506"/>
      <c r="Q176" s="506"/>
      <c r="R176" s="506"/>
      <c r="S176" s="506"/>
      <c r="T176" s="506"/>
      <c r="U176" s="506"/>
      <c r="V176" s="506"/>
      <c r="W176" s="506"/>
      <c r="X176" s="506"/>
      <c r="Y176" s="506"/>
      <c r="Z176" s="506"/>
      <c r="AA176" s="506"/>
      <c r="AB176" s="507"/>
      <c r="AC176" s="507"/>
      <c r="AD176" s="504"/>
      <c r="AE176" s="504"/>
      <c r="AF176" s="504"/>
      <c r="AG176" s="504"/>
      <c r="AH176" s="504"/>
      <c r="AI176" s="504"/>
      <c r="AJ176" s="504"/>
      <c r="AK176" s="504"/>
      <c r="AL176" s="504"/>
      <c r="AN176" s="508"/>
      <c r="AO176" s="504"/>
      <c r="AP176" s="504"/>
      <c r="AQ176" s="504"/>
      <c r="AR176" s="504"/>
      <c r="AS176" s="504"/>
      <c r="AT176" s="504"/>
      <c r="AU176" s="504"/>
    </row>
    <row r="177" spans="3:47" ht="12.75" customHeight="1">
      <c r="C177" s="504"/>
      <c r="D177" s="504"/>
      <c r="E177" s="504"/>
      <c r="F177" s="504"/>
      <c r="G177" s="505"/>
      <c r="H177" s="505"/>
      <c r="I177" s="505"/>
      <c r="J177" s="505"/>
      <c r="K177" s="505"/>
      <c r="L177" s="504"/>
      <c r="M177" s="504"/>
      <c r="N177" s="504"/>
      <c r="O177" s="506"/>
      <c r="P177" s="506"/>
      <c r="Q177" s="506"/>
      <c r="R177" s="506"/>
      <c r="S177" s="506"/>
      <c r="T177" s="506"/>
      <c r="U177" s="506"/>
      <c r="V177" s="506"/>
      <c r="W177" s="506"/>
      <c r="X177" s="506"/>
      <c r="Y177" s="506"/>
      <c r="Z177" s="506"/>
      <c r="AA177" s="506"/>
      <c r="AB177" s="507"/>
      <c r="AC177" s="507"/>
      <c r="AD177" s="504"/>
      <c r="AE177" s="504"/>
      <c r="AF177" s="504"/>
      <c r="AG177" s="504"/>
      <c r="AH177" s="504"/>
      <c r="AI177" s="504"/>
      <c r="AJ177" s="504"/>
      <c r="AK177" s="504"/>
      <c r="AL177" s="504"/>
      <c r="AN177" s="508"/>
      <c r="AO177" s="504"/>
      <c r="AP177" s="504"/>
      <c r="AQ177" s="504"/>
      <c r="AR177" s="504"/>
      <c r="AS177" s="504"/>
      <c r="AT177" s="504"/>
      <c r="AU177" s="504"/>
    </row>
    <row r="178" spans="3:47" ht="12.75" customHeight="1">
      <c r="C178" s="504"/>
      <c r="D178" s="504"/>
      <c r="E178" s="504"/>
      <c r="F178" s="504"/>
      <c r="G178" s="505"/>
      <c r="H178" s="505"/>
      <c r="I178" s="505"/>
      <c r="J178" s="505"/>
      <c r="K178" s="505"/>
      <c r="L178" s="504"/>
      <c r="M178" s="504"/>
      <c r="N178" s="504"/>
      <c r="O178" s="506"/>
      <c r="P178" s="506"/>
      <c r="Q178" s="506"/>
      <c r="R178" s="506"/>
      <c r="S178" s="506"/>
      <c r="T178" s="506"/>
      <c r="U178" s="506"/>
      <c r="V178" s="506"/>
      <c r="W178" s="506"/>
      <c r="X178" s="506"/>
      <c r="Y178" s="506"/>
      <c r="Z178" s="506"/>
      <c r="AA178" s="506"/>
      <c r="AB178" s="507"/>
      <c r="AC178" s="507"/>
      <c r="AD178" s="504"/>
      <c r="AE178" s="504"/>
      <c r="AF178" s="504"/>
      <c r="AG178" s="504"/>
      <c r="AH178" s="504"/>
      <c r="AI178" s="504"/>
      <c r="AJ178" s="504"/>
      <c r="AK178" s="504"/>
      <c r="AL178" s="504"/>
      <c r="AN178" s="508"/>
      <c r="AO178" s="504"/>
      <c r="AP178" s="504"/>
      <c r="AQ178" s="504"/>
      <c r="AR178" s="504"/>
      <c r="AS178" s="504"/>
      <c r="AT178" s="504"/>
      <c r="AU178" s="504"/>
    </row>
    <row r="179" spans="3:47" ht="12.75" customHeight="1">
      <c r="C179" s="504"/>
      <c r="D179" s="504"/>
      <c r="E179" s="504"/>
      <c r="F179" s="504"/>
      <c r="G179" s="505"/>
      <c r="H179" s="505"/>
      <c r="I179" s="505"/>
      <c r="J179" s="505"/>
      <c r="K179" s="505"/>
      <c r="L179" s="504"/>
      <c r="M179" s="504"/>
      <c r="N179" s="504"/>
      <c r="O179" s="506"/>
      <c r="P179" s="506"/>
      <c r="Q179" s="506"/>
      <c r="R179" s="506"/>
      <c r="S179" s="506"/>
      <c r="T179" s="506"/>
      <c r="U179" s="506"/>
      <c r="V179" s="506"/>
      <c r="W179" s="506"/>
      <c r="X179" s="506"/>
      <c r="Y179" s="506"/>
      <c r="Z179" s="506"/>
      <c r="AA179" s="506"/>
      <c r="AB179" s="507"/>
      <c r="AC179" s="507"/>
      <c r="AD179" s="504"/>
      <c r="AE179" s="504"/>
      <c r="AF179" s="504"/>
      <c r="AG179" s="504"/>
      <c r="AH179" s="504"/>
      <c r="AI179" s="504"/>
      <c r="AJ179" s="504"/>
      <c r="AK179" s="504"/>
      <c r="AL179" s="504"/>
      <c r="AN179" s="508"/>
      <c r="AO179" s="504"/>
      <c r="AP179" s="504"/>
      <c r="AQ179" s="504"/>
      <c r="AR179" s="504"/>
      <c r="AS179" s="504"/>
      <c r="AT179" s="504"/>
      <c r="AU179" s="504"/>
    </row>
    <row r="180" spans="3:47" ht="12.75" customHeight="1">
      <c r="C180" s="504"/>
      <c r="D180" s="504"/>
      <c r="E180" s="504"/>
      <c r="F180" s="504"/>
      <c r="G180" s="505"/>
      <c r="H180" s="505"/>
      <c r="I180" s="505"/>
      <c r="J180" s="505"/>
      <c r="K180" s="505"/>
      <c r="L180" s="504"/>
      <c r="M180" s="504"/>
      <c r="N180" s="504"/>
      <c r="O180" s="506"/>
      <c r="P180" s="506"/>
      <c r="Q180" s="506"/>
      <c r="R180" s="506"/>
      <c r="S180" s="506"/>
      <c r="T180" s="506"/>
      <c r="U180" s="506"/>
      <c r="V180" s="506"/>
      <c r="W180" s="506"/>
      <c r="X180" s="506"/>
      <c r="Y180" s="506"/>
      <c r="Z180" s="506"/>
      <c r="AA180" s="506"/>
      <c r="AB180" s="507"/>
      <c r="AC180" s="507"/>
      <c r="AD180" s="504"/>
      <c r="AE180" s="504"/>
      <c r="AF180" s="504"/>
      <c r="AG180" s="504"/>
      <c r="AH180" s="504"/>
      <c r="AI180" s="504"/>
      <c r="AJ180" s="504"/>
      <c r="AK180" s="504"/>
      <c r="AL180" s="504"/>
      <c r="AN180" s="508"/>
      <c r="AO180" s="504"/>
      <c r="AP180" s="504"/>
      <c r="AQ180" s="504"/>
      <c r="AR180" s="504"/>
      <c r="AS180" s="504"/>
      <c r="AT180" s="504"/>
      <c r="AU180" s="504"/>
    </row>
    <row r="181" spans="3:47" ht="12.75" customHeight="1">
      <c r="C181" s="504"/>
      <c r="D181" s="504"/>
      <c r="E181" s="504"/>
      <c r="F181" s="504"/>
      <c r="G181" s="505"/>
      <c r="H181" s="505"/>
      <c r="I181" s="505"/>
      <c r="J181" s="505"/>
      <c r="K181" s="505"/>
      <c r="L181" s="504"/>
      <c r="M181" s="504"/>
      <c r="N181" s="504"/>
      <c r="O181" s="506"/>
      <c r="P181" s="506"/>
      <c r="Q181" s="506"/>
      <c r="R181" s="506"/>
      <c r="S181" s="506"/>
      <c r="T181" s="506"/>
      <c r="U181" s="506"/>
      <c r="V181" s="506"/>
      <c r="W181" s="506"/>
      <c r="X181" s="506"/>
      <c r="Y181" s="506"/>
      <c r="Z181" s="506"/>
      <c r="AA181" s="506"/>
      <c r="AB181" s="507"/>
      <c r="AC181" s="507"/>
      <c r="AD181" s="504"/>
      <c r="AE181" s="504"/>
      <c r="AF181" s="504"/>
      <c r="AG181" s="504"/>
      <c r="AH181" s="504"/>
      <c r="AI181" s="504"/>
      <c r="AJ181" s="504"/>
      <c r="AK181" s="504"/>
      <c r="AL181" s="504"/>
      <c r="AN181" s="508"/>
      <c r="AO181" s="504"/>
      <c r="AP181" s="504"/>
      <c r="AQ181" s="504"/>
      <c r="AR181" s="504"/>
      <c r="AS181" s="504"/>
      <c r="AT181" s="504"/>
      <c r="AU181" s="504"/>
    </row>
    <row r="182" spans="3:47" ht="12.75" customHeight="1">
      <c r="C182" s="504"/>
      <c r="D182" s="504"/>
      <c r="E182" s="504"/>
      <c r="F182" s="504"/>
      <c r="G182" s="505"/>
      <c r="H182" s="505"/>
      <c r="I182" s="505"/>
      <c r="J182" s="505"/>
      <c r="K182" s="505"/>
      <c r="L182" s="504"/>
      <c r="M182" s="504"/>
      <c r="N182" s="504"/>
      <c r="O182" s="506"/>
      <c r="P182" s="506"/>
      <c r="Q182" s="506"/>
      <c r="R182" s="506"/>
      <c r="S182" s="506"/>
      <c r="T182" s="506"/>
      <c r="U182" s="506"/>
      <c r="V182" s="506"/>
      <c r="W182" s="506"/>
      <c r="X182" s="506"/>
      <c r="Y182" s="506"/>
      <c r="Z182" s="506"/>
      <c r="AA182" s="506"/>
      <c r="AB182" s="507"/>
      <c r="AC182" s="507"/>
      <c r="AD182" s="504"/>
      <c r="AE182" s="504"/>
      <c r="AF182" s="504"/>
      <c r="AG182" s="504"/>
      <c r="AH182" s="504"/>
      <c r="AI182" s="504"/>
      <c r="AJ182" s="504"/>
      <c r="AK182" s="504"/>
      <c r="AL182" s="504"/>
      <c r="AN182" s="508"/>
      <c r="AO182" s="504"/>
      <c r="AP182" s="504"/>
      <c r="AQ182" s="504"/>
      <c r="AR182" s="504"/>
      <c r="AS182" s="504"/>
      <c r="AT182" s="504"/>
      <c r="AU182" s="504"/>
    </row>
    <row r="183" spans="3:47" ht="12.75" customHeight="1">
      <c r="C183" s="504"/>
      <c r="D183" s="504"/>
      <c r="E183" s="504"/>
      <c r="F183" s="504"/>
      <c r="G183" s="505"/>
      <c r="H183" s="505"/>
      <c r="I183" s="505"/>
      <c r="J183" s="505"/>
      <c r="K183" s="505"/>
      <c r="L183" s="504"/>
      <c r="M183" s="504"/>
      <c r="N183" s="504"/>
      <c r="O183" s="506"/>
      <c r="P183" s="506"/>
      <c r="Q183" s="506"/>
      <c r="R183" s="506"/>
      <c r="S183" s="506"/>
      <c r="T183" s="506"/>
      <c r="U183" s="506"/>
      <c r="V183" s="506"/>
      <c r="W183" s="506"/>
      <c r="X183" s="506"/>
      <c r="Y183" s="506"/>
      <c r="Z183" s="506"/>
      <c r="AA183" s="506"/>
      <c r="AB183" s="507"/>
      <c r="AC183" s="507"/>
      <c r="AD183" s="504"/>
      <c r="AE183" s="504"/>
      <c r="AF183" s="504"/>
      <c r="AG183" s="504"/>
      <c r="AH183" s="504"/>
      <c r="AI183" s="504"/>
      <c r="AJ183" s="504"/>
      <c r="AK183" s="504"/>
      <c r="AL183" s="504"/>
      <c r="AN183" s="508"/>
      <c r="AO183" s="504"/>
      <c r="AP183" s="504"/>
      <c r="AQ183" s="504"/>
      <c r="AR183" s="504"/>
      <c r="AS183" s="504"/>
      <c r="AT183" s="504"/>
      <c r="AU183" s="504"/>
    </row>
    <row r="184" spans="3:47" ht="12.75" customHeight="1">
      <c r="C184" s="504"/>
      <c r="D184" s="504"/>
      <c r="E184" s="504"/>
      <c r="F184" s="504"/>
      <c r="G184" s="505"/>
      <c r="H184" s="505"/>
      <c r="I184" s="505"/>
      <c r="J184" s="505"/>
      <c r="K184" s="505"/>
      <c r="L184" s="504"/>
      <c r="M184" s="504"/>
      <c r="N184" s="504"/>
      <c r="O184" s="506"/>
      <c r="P184" s="506"/>
      <c r="Q184" s="506"/>
      <c r="R184" s="506"/>
      <c r="S184" s="506"/>
      <c r="T184" s="506"/>
      <c r="U184" s="506"/>
      <c r="V184" s="506"/>
      <c r="W184" s="506"/>
      <c r="X184" s="506"/>
      <c r="Y184" s="506"/>
      <c r="Z184" s="506"/>
      <c r="AA184" s="506"/>
      <c r="AB184" s="507"/>
      <c r="AC184" s="507"/>
      <c r="AD184" s="504"/>
      <c r="AE184" s="504"/>
      <c r="AF184" s="504"/>
      <c r="AG184" s="504"/>
      <c r="AH184" s="504"/>
      <c r="AI184" s="504"/>
      <c r="AJ184" s="504"/>
      <c r="AK184" s="504"/>
      <c r="AL184" s="504"/>
      <c r="AN184" s="508"/>
      <c r="AO184" s="504"/>
      <c r="AP184" s="504"/>
      <c r="AQ184" s="504"/>
      <c r="AR184" s="504"/>
      <c r="AS184" s="504"/>
      <c r="AT184" s="504"/>
      <c r="AU184" s="504"/>
    </row>
    <row r="185" spans="3:47" ht="12.75" customHeight="1">
      <c r="C185" s="504"/>
      <c r="D185" s="504"/>
      <c r="E185" s="504"/>
      <c r="F185" s="504"/>
      <c r="G185" s="505"/>
      <c r="H185" s="505"/>
      <c r="I185" s="505"/>
      <c r="J185" s="505"/>
      <c r="K185" s="505"/>
      <c r="L185" s="504"/>
      <c r="M185" s="504"/>
      <c r="N185" s="504"/>
      <c r="O185" s="506"/>
      <c r="P185" s="506"/>
      <c r="Q185" s="506"/>
      <c r="R185" s="506"/>
      <c r="S185" s="506"/>
      <c r="T185" s="506"/>
      <c r="U185" s="506"/>
      <c r="V185" s="506"/>
      <c r="W185" s="506"/>
      <c r="X185" s="506"/>
      <c r="Y185" s="506"/>
      <c r="Z185" s="506"/>
      <c r="AA185" s="506"/>
      <c r="AB185" s="507"/>
      <c r="AC185" s="507"/>
      <c r="AD185" s="504"/>
      <c r="AE185" s="504"/>
      <c r="AF185" s="504"/>
      <c r="AG185" s="504"/>
      <c r="AH185" s="504"/>
      <c r="AI185" s="504"/>
      <c r="AJ185" s="504"/>
      <c r="AK185" s="504"/>
      <c r="AL185" s="504"/>
      <c r="AN185" s="508"/>
      <c r="AO185" s="504"/>
      <c r="AP185" s="504"/>
      <c r="AQ185" s="504"/>
      <c r="AR185" s="504"/>
      <c r="AS185" s="504"/>
      <c r="AT185" s="504"/>
      <c r="AU185" s="504"/>
    </row>
    <row r="186" spans="3:47" ht="12.75" customHeight="1">
      <c r="C186" s="504"/>
      <c r="D186" s="504"/>
      <c r="E186" s="504"/>
      <c r="F186" s="504"/>
      <c r="G186" s="505"/>
      <c r="H186" s="505"/>
      <c r="I186" s="505"/>
      <c r="J186" s="505"/>
      <c r="K186" s="505"/>
      <c r="L186" s="504"/>
      <c r="M186" s="504"/>
      <c r="N186" s="504"/>
      <c r="O186" s="506"/>
      <c r="P186" s="506"/>
      <c r="Q186" s="506"/>
      <c r="R186" s="506"/>
      <c r="S186" s="506"/>
      <c r="T186" s="506"/>
      <c r="U186" s="506"/>
      <c r="V186" s="506"/>
      <c r="W186" s="506"/>
      <c r="X186" s="506"/>
      <c r="Y186" s="506"/>
      <c r="Z186" s="506"/>
      <c r="AA186" s="506"/>
      <c r="AB186" s="507"/>
      <c r="AC186" s="507"/>
      <c r="AD186" s="504"/>
      <c r="AE186" s="504"/>
      <c r="AF186" s="504"/>
      <c r="AG186" s="504"/>
      <c r="AH186" s="504"/>
      <c r="AI186" s="504"/>
      <c r="AJ186" s="504"/>
      <c r="AK186" s="504"/>
      <c r="AL186" s="504"/>
      <c r="AN186" s="508"/>
      <c r="AO186" s="504"/>
      <c r="AP186" s="504"/>
      <c r="AQ186" s="504"/>
      <c r="AR186" s="504"/>
      <c r="AS186" s="504"/>
      <c r="AT186" s="504"/>
      <c r="AU186" s="504"/>
    </row>
    <row r="187" spans="3:47" ht="12.75" customHeight="1">
      <c r="C187" s="504"/>
      <c r="D187" s="504"/>
      <c r="E187" s="504"/>
      <c r="F187" s="504"/>
      <c r="G187" s="505"/>
      <c r="H187" s="505"/>
      <c r="I187" s="505"/>
      <c r="J187" s="505"/>
      <c r="K187" s="505"/>
      <c r="L187" s="504"/>
      <c r="M187" s="504"/>
      <c r="N187" s="504"/>
      <c r="O187" s="506"/>
      <c r="P187" s="506"/>
      <c r="Q187" s="506"/>
      <c r="R187" s="506"/>
      <c r="S187" s="506"/>
      <c r="T187" s="506"/>
      <c r="U187" s="506"/>
      <c r="V187" s="506"/>
      <c r="W187" s="506"/>
      <c r="X187" s="506"/>
      <c r="Y187" s="506"/>
      <c r="Z187" s="506"/>
      <c r="AA187" s="506"/>
      <c r="AB187" s="507"/>
      <c r="AC187" s="507"/>
      <c r="AD187" s="504"/>
      <c r="AE187" s="504"/>
      <c r="AF187" s="504"/>
      <c r="AG187" s="504"/>
      <c r="AH187" s="504"/>
      <c r="AI187" s="504"/>
      <c r="AJ187" s="504"/>
      <c r="AK187" s="504"/>
      <c r="AL187" s="504"/>
      <c r="AN187" s="508"/>
      <c r="AO187" s="504"/>
      <c r="AP187" s="504"/>
      <c r="AQ187" s="504"/>
      <c r="AR187" s="504"/>
      <c r="AS187" s="504"/>
      <c r="AT187" s="504"/>
      <c r="AU187" s="504"/>
    </row>
    <row r="188" spans="3:47" ht="12.75" customHeight="1">
      <c r="C188" s="504"/>
      <c r="D188" s="504"/>
      <c r="E188" s="504"/>
      <c r="F188" s="504"/>
      <c r="G188" s="505"/>
      <c r="H188" s="505"/>
      <c r="I188" s="505"/>
      <c r="J188" s="505"/>
      <c r="K188" s="505"/>
      <c r="L188" s="504"/>
      <c r="M188" s="504"/>
      <c r="N188" s="504"/>
      <c r="O188" s="506"/>
      <c r="P188" s="506"/>
      <c r="Q188" s="506"/>
      <c r="R188" s="506"/>
      <c r="S188" s="506"/>
      <c r="T188" s="506"/>
      <c r="U188" s="506"/>
      <c r="V188" s="506"/>
      <c r="W188" s="506"/>
      <c r="X188" s="506"/>
      <c r="Y188" s="506"/>
      <c r="Z188" s="506"/>
      <c r="AA188" s="506"/>
      <c r="AB188" s="507"/>
      <c r="AC188" s="507"/>
      <c r="AD188" s="504"/>
      <c r="AE188" s="504"/>
      <c r="AF188" s="504"/>
      <c r="AG188" s="504"/>
      <c r="AH188" s="504"/>
      <c r="AI188" s="504"/>
      <c r="AJ188" s="504"/>
      <c r="AK188" s="504"/>
      <c r="AL188" s="504"/>
      <c r="AN188" s="508"/>
      <c r="AO188" s="504"/>
      <c r="AP188" s="504"/>
      <c r="AQ188" s="504"/>
      <c r="AR188" s="504"/>
      <c r="AS188" s="504"/>
      <c r="AT188" s="504"/>
      <c r="AU188" s="504"/>
    </row>
    <row r="189" spans="3:47" ht="12.75" customHeight="1">
      <c r="C189" s="504"/>
      <c r="D189" s="504"/>
      <c r="E189" s="504"/>
      <c r="F189" s="504"/>
      <c r="G189" s="505"/>
      <c r="H189" s="505"/>
      <c r="I189" s="505"/>
      <c r="J189" s="505"/>
      <c r="K189" s="505"/>
      <c r="L189" s="504"/>
      <c r="M189" s="504"/>
      <c r="N189" s="504"/>
      <c r="O189" s="506"/>
      <c r="P189" s="506"/>
      <c r="Q189" s="506"/>
      <c r="R189" s="506"/>
      <c r="S189" s="506"/>
      <c r="T189" s="506"/>
      <c r="U189" s="506"/>
      <c r="V189" s="506"/>
      <c r="W189" s="506"/>
      <c r="X189" s="506"/>
      <c r="Y189" s="506"/>
      <c r="Z189" s="506"/>
      <c r="AA189" s="506"/>
      <c r="AB189" s="507"/>
      <c r="AC189" s="507"/>
      <c r="AD189" s="504"/>
      <c r="AE189" s="504"/>
      <c r="AF189" s="504"/>
      <c r="AG189" s="504"/>
      <c r="AH189" s="504"/>
      <c r="AI189" s="504"/>
      <c r="AJ189" s="504"/>
      <c r="AK189" s="504"/>
      <c r="AL189" s="504"/>
      <c r="AN189" s="508"/>
      <c r="AO189" s="504"/>
      <c r="AP189" s="504"/>
      <c r="AQ189" s="504"/>
      <c r="AR189" s="504"/>
      <c r="AS189" s="504"/>
      <c r="AT189" s="504"/>
      <c r="AU189" s="504"/>
    </row>
    <row r="190" spans="3:47" ht="12.75" customHeight="1">
      <c r="C190" s="504"/>
      <c r="D190" s="504"/>
      <c r="E190" s="504"/>
      <c r="F190" s="504"/>
      <c r="G190" s="505"/>
      <c r="H190" s="505"/>
      <c r="I190" s="505"/>
      <c r="J190" s="505"/>
      <c r="K190" s="505"/>
      <c r="L190" s="504"/>
      <c r="M190" s="504"/>
      <c r="N190" s="504"/>
      <c r="O190" s="506"/>
      <c r="P190" s="506"/>
      <c r="Q190" s="506"/>
      <c r="R190" s="506"/>
      <c r="S190" s="506"/>
      <c r="T190" s="506"/>
      <c r="U190" s="506"/>
      <c r="V190" s="506"/>
      <c r="W190" s="506"/>
      <c r="X190" s="506"/>
      <c r="Y190" s="506"/>
      <c r="Z190" s="506"/>
      <c r="AA190" s="506"/>
      <c r="AB190" s="507"/>
      <c r="AC190" s="507"/>
      <c r="AD190" s="504"/>
      <c r="AE190" s="504"/>
      <c r="AF190" s="504"/>
      <c r="AG190" s="504"/>
      <c r="AH190" s="504"/>
      <c r="AI190" s="504"/>
      <c r="AJ190" s="504"/>
      <c r="AK190" s="504"/>
      <c r="AL190" s="504"/>
      <c r="AN190" s="508"/>
      <c r="AO190" s="504"/>
      <c r="AP190" s="504"/>
      <c r="AQ190" s="504"/>
      <c r="AR190" s="504"/>
      <c r="AS190" s="504"/>
      <c r="AT190" s="504"/>
      <c r="AU190" s="504"/>
    </row>
    <row r="191" spans="3:47" ht="12.75" customHeight="1">
      <c r="C191" s="504"/>
      <c r="D191" s="504"/>
      <c r="E191" s="504"/>
      <c r="F191" s="504"/>
      <c r="G191" s="505"/>
      <c r="H191" s="505"/>
      <c r="I191" s="505"/>
      <c r="J191" s="505"/>
      <c r="K191" s="505"/>
      <c r="L191" s="504"/>
      <c r="M191" s="504"/>
      <c r="N191" s="504"/>
      <c r="O191" s="506"/>
      <c r="P191" s="506"/>
      <c r="Q191" s="506"/>
      <c r="R191" s="506"/>
      <c r="S191" s="506"/>
      <c r="T191" s="506"/>
      <c r="U191" s="506"/>
      <c r="V191" s="506"/>
      <c r="W191" s="506"/>
      <c r="X191" s="506"/>
      <c r="Y191" s="506"/>
      <c r="Z191" s="506"/>
      <c r="AA191" s="506"/>
      <c r="AB191" s="507"/>
      <c r="AC191" s="507"/>
      <c r="AD191" s="504"/>
      <c r="AE191" s="504"/>
      <c r="AF191" s="504"/>
      <c r="AG191" s="504"/>
      <c r="AH191" s="504"/>
      <c r="AI191" s="504"/>
      <c r="AJ191" s="504"/>
      <c r="AK191" s="504"/>
      <c r="AL191" s="504"/>
      <c r="AN191" s="508"/>
      <c r="AO191" s="504"/>
      <c r="AP191" s="504"/>
      <c r="AQ191" s="504"/>
      <c r="AR191" s="504"/>
      <c r="AS191" s="504"/>
      <c r="AT191" s="504"/>
      <c r="AU191" s="504"/>
    </row>
    <row r="192" spans="3:47" ht="12.75" customHeight="1">
      <c r="C192" s="504"/>
      <c r="D192" s="504"/>
      <c r="E192" s="504"/>
      <c r="F192" s="504"/>
      <c r="G192" s="505"/>
      <c r="H192" s="505"/>
      <c r="I192" s="505"/>
      <c r="J192" s="505"/>
      <c r="K192" s="505"/>
      <c r="L192" s="504"/>
      <c r="M192" s="504"/>
      <c r="N192" s="504"/>
      <c r="O192" s="506"/>
      <c r="P192" s="506"/>
      <c r="Q192" s="506"/>
      <c r="R192" s="506"/>
      <c r="S192" s="506"/>
      <c r="T192" s="506"/>
      <c r="U192" s="506"/>
      <c r="V192" s="506"/>
      <c r="W192" s="506"/>
      <c r="X192" s="506"/>
      <c r="Y192" s="506"/>
      <c r="Z192" s="506"/>
      <c r="AA192" s="506"/>
      <c r="AB192" s="507"/>
      <c r="AC192" s="507"/>
      <c r="AD192" s="504"/>
      <c r="AE192" s="504"/>
      <c r="AF192" s="504"/>
      <c r="AG192" s="504"/>
      <c r="AH192" s="504"/>
      <c r="AI192" s="504"/>
      <c r="AJ192" s="504"/>
      <c r="AK192" s="504"/>
      <c r="AL192" s="504"/>
      <c r="AN192" s="508"/>
      <c r="AO192" s="504"/>
      <c r="AP192" s="504"/>
      <c r="AQ192" s="504"/>
      <c r="AR192" s="504"/>
      <c r="AS192" s="504"/>
      <c r="AT192" s="504"/>
      <c r="AU192" s="504"/>
    </row>
    <row r="193" spans="3:47" ht="12.75" customHeight="1">
      <c r="C193" s="504"/>
      <c r="D193" s="504"/>
      <c r="E193" s="504"/>
      <c r="F193" s="504"/>
      <c r="G193" s="505"/>
      <c r="H193" s="505"/>
      <c r="I193" s="505"/>
      <c r="J193" s="505"/>
      <c r="K193" s="505"/>
      <c r="L193" s="504"/>
      <c r="M193" s="504"/>
      <c r="N193" s="504"/>
      <c r="O193" s="506"/>
      <c r="P193" s="506"/>
      <c r="Q193" s="506"/>
      <c r="R193" s="506"/>
      <c r="S193" s="506"/>
      <c r="T193" s="506"/>
      <c r="U193" s="506"/>
      <c r="V193" s="506"/>
      <c r="W193" s="506"/>
      <c r="X193" s="506"/>
      <c r="Y193" s="506"/>
      <c r="Z193" s="506"/>
      <c r="AA193" s="506"/>
      <c r="AB193" s="507"/>
      <c r="AC193" s="507"/>
      <c r="AD193" s="504"/>
      <c r="AE193" s="504"/>
      <c r="AF193" s="504"/>
      <c r="AG193" s="504"/>
      <c r="AH193" s="504"/>
      <c r="AI193" s="504"/>
      <c r="AJ193" s="504"/>
      <c r="AK193" s="504"/>
      <c r="AL193" s="504"/>
      <c r="AN193" s="508"/>
      <c r="AO193" s="504"/>
      <c r="AP193" s="504"/>
      <c r="AQ193" s="504"/>
      <c r="AR193" s="504"/>
      <c r="AS193" s="504"/>
      <c r="AT193" s="504"/>
      <c r="AU193" s="504"/>
    </row>
    <row r="194" spans="3:47" ht="12.75" customHeight="1">
      <c r="C194" s="504"/>
      <c r="D194" s="504"/>
      <c r="E194" s="504"/>
      <c r="F194" s="504"/>
      <c r="G194" s="505"/>
      <c r="H194" s="505"/>
      <c r="I194" s="505"/>
      <c r="J194" s="505"/>
      <c r="K194" s="505"/>
      <c r="L194" s="504"/>
      <c r="M194" s="504"/>
      <c r="N194" s="504"/>
      <c r="O194" s="506"/>
      <c r="P194" s="506"/>
      <c r="Q194" s="506"/>
      <c r="R194" s="506"/>
      <c r="S194" s="506"/>
      <c r="T194" s="506"/>
      <c r="U194" s="506"/>
      <c r="V194" s="506"/>
      <c r="W194" s="506"/>
      <c r="X194" s="506"/>
      <c r="Y194" s="506"/>
      <c r="Z194" s="506"/>
      <c r="AA194" s="506"/>
      <c r="AB194" s="507"/>
      <c r="AC194" s="507"/>
      <c r="AD194" s="504"/>
      <c r="AE194" s="504"/>
      <c r="AF194" s="504"/>
      <c r="AG194" s="504"/>
      <c r="AH194" s="504"/>
      <c r="AI194" s="504"/>
      <c r="AJ194" s="504"/>
      <c r="AK194" s="504"/>
      <c r="AL194" s="504"/>
      <c r="AN194" s="508"/>
      <c r="AO194" s="504"/>
      <c r="AP194" s="504"/>
      <c r="AQ194" s="504"/>
      <c r="AR194" s="504"/>
      <c r="AS194" s="504"/>
      <c r="AT194" s="504"/>
      <c r="AU194" s="504"/>
    </row>
    <row r="195" spans="3:47" ht="12.75" customHeight="1">
      <c r="C195" s="504"/>
      <c r="D195" s="504"/>
      <c r="E195" s="504"/>
      <c r="F195" s="504"/>
      <c r="G195" s="505"/>
      <c r="H195" s="505"/>
      <c r="I195" s="505"/>
      <c r="J195" s="505"/>
      <c r="K195" s="505"/>
      <c r="L195" s="504"/>
      <c r="M195" s="504"/>
      <c r="N195" s="504"/>
      <c r="O195" s="506"/>
      <c r="P195" s="506"/>
      <c r="Q195" s="506"/>
      <c r="R195" s="506"/>
      <c r="S195" s="506"/>
      <c r="T195" s="506"/>
      <c r="U195" s="506"/>
      <c r="V195" s="506"/>
      <c r="W195" s="506"/>
      <c r="X195" s="506"/>
      <c r="Y195" s="506"/>
      <c r="Z195" s="506"/>
      <c r="AA195" s="506"/>
      <c r="AB195" s="507"/>
      <c r="AC195" s="507"/>
      <c r="AD195" s="504"/>
      <c r="AE195" s="504"/>
      <c r="AF195" s="504"/>
      <c r="AG195" s="504"/>
      <c r="AH195" s="504"/>
      <c r="AI195" s="504"/>
      <c r="AJ195" s="504"/>
      <c r="AK195" s="504"/>
      <c r="AL195" s="504"/>
      <c r="AN195" s="508"/>
      <c r="AO195" s="504"/>
      <c r="AP195" s="504"/>
      <c r="AQ195" s="504"/>
      <c r="AR195" s="504"/>
      <c r="AS195" s="504"/>
      <c r="AT195" s="504"/>
      <c r="AU195" s="504"/>
    </row>
    <row r="196" spans="3:47" ht="12.75" customHeight="1">
      <c r="C196" s="504"/>
      <c r="D196" s="504"/>
      <c r="E196" s="504"/>
      <c r="F196" s="504"/>
      <c r="G196" s="505"/>
      <c r="H196" s="505"/>
      <c r="I196" s="505"/>
      <c r="J196" s="505"/>
      <c r="K196" s="505"/>
      <c r="L196" s="504"/>
      <c r="M196" s="504"/>
      <c r="N196" s="504"/>
      <c r="O196" s="506"/>
      <c r="P196" s="506"/>
      <c r="Q196" s="506"/>
      <c r="R196" s="506"/>
      <c r="S196" s="506"/>
      <c r="T196" s="506"/>
      <c r="U196" s="506"/>
      <c r="V196" s="506"/>
      <c r="W196" s="506"/>
      <c r="X196" s="506"/>
      <c r="Y196" s="506"/>
      <c r="Z196" s="506"/>
      <c r="AA196" s="506"/>
      <c r="AB196" s="507"/>
      <c r="AC196" s="507"/>
      <c r="AD196" s="504"/>
      <c r="AE196" s="504"/>
      <c r="AF196" s="504"/>
      <c r="AG196" s="504"/>
      <c r="AH196" s="504"/>
      <c r="AI196" s="504"/>
      <c r="AJ196" s="504"/>
      <c r="AK196" s="504"/>
      <c r="AL196" s="504"/>
      <c r="AN196" s="508"/>
      <c r="AO196" s="504"/>
      <c r="AP196" s="504"/>
      <c r="AQ196" s="504"/>
      <c r="AR196" s="504"/>
      <c r="AS196" s="504"/>
      <c r="AT196" s="504"/>
      <c r="AU196" s="504"/>
    </row>
    <row r="197" spans="3:47" ht="12.75" customHeight="1">
      <c r="C197" s="504"/>
      <c r="D197" s="504"/>
      <c r="E197" s="504"/>
      <c r="F197" s="504"/>
      <c r="G197" s="505"/>
      <c r="H197" s="505"/>
      <c r="I197" s="505"/>
      <c r="J197" s="505"/>
      <c r="K197" s="505"/>
      <c r="L197" s="504"/>
      <c r="M197" s="504"/>
      <c r="N197" s="504"/>
      <c r="O197" s="506"/>
      <c r="P197" s="506"/>
      <c r="Q197" s="506"/>
      <c r="R197" s="506"/>
      <c r="S197" s="506"/>
      <c r="T197" s="506"/>
      <c r="U197" s="506"/>
      <c r="V197" s="506"/>
      <c r="W197" s="506"/>
      <c r="X197" s="506"/>
      <c r="Y197" s="506"/>
      <c r="Z197" s="506"/>
      <c r="AA197" s="506"/>
      <c r="AB197" s="507"/>
      <c r="AC197" s="507"/>
      <c r="AD197" s="504"/>
      <c r="AE197" s="504"/>
      <c r="AF197" s="504"/>
      <c r="AG197" s="504"/>
      <c r="AH197" s="504"/>
      <c r="AI197" s="504"/>
      <c r="AJ197" s="504"/>
      <c r="AK197" s="504"/>
      <c r="AL197" s="504"/>
      <c r="AN197" s="508"/>
      <c r="AO197" s="504"/>
      <c r="AP197" s="504"/>
      <c r="AQ197" s="504"/>
      <c r="AR197" s="504"/>
      <c r="AS197" s="504"/>
      <c r="AT197" s="504"/>
      <c r="AU197" s="504"/>
    </row>
    <row r="198" spans="3:47" ht="12.75" customHeight="1">
      <c r="C198" s="504"/>
      <c r="D198" s="504"/>
      <c r="E198" s="504"/>
      <c r="F198" s="504"/>
      <c r="G198" s="505"/>
      <c r="H198" s="505"/>
      <c r="I198" s="505"/>
      <c r="J198" s="505"/>
      <c r="K198" s="505"/>
      <c r="L198" s="504"/>
      <c r="M198" s="504"/>
      <c r="N198" s="504"/>
      <c r="O198" s="506"/>
      <c r="P198" s="506"/>
      <c r="Q198" s="506"/>
      <c r="R198" s="506"/>
      <c r="S198" s="506"/>
      <c r="T198" s="506"/>
      <c r="U198" s="506"/>
      <c r="V198" s="506"/>
      <c r="W198" s="506"/>
      <c r="X198" s="506"/>
      <c r="Y198" s="506"/>
      <c r="Z198" s="506"/>
      <c r="AA198" s="506"/>
      <c r="AB198" s="507"/>
      <c r="AC198" s="507"/>
      <c r="AD198" s="504"/>
      <c r="AE198" s="504"/>
      <c r="AF198" s="504"/>
      <c r="AG198" s="504"/>
      <c r="AH198" s="504"/>
      <c r="AI198" s="504"/>
      <c r="AJ198" s="504"/>
      <c r="AK198" s="504"/>
      <c r="AL198" s="504"/>
      <c r="AN198" s="508"/>
      <c r="AO198" s="504"/>
      <c r="AP198" s="504"/>
      <c r="AQ198" s="504"/>
      <c r="AR198" s="504"/>
      <c r="AS198" s="504"/>
      <c r="AT198" s="504"/>
      <c r="AU198" s="504"/>
    </row>
    <row r="199" spans="3:47" ht="12.75" customHeight="1">
      <c r="C199" s="504"/>
      <c r="D199" s="504"/>
      <c r="E199" s="504"/>
      <c r="F199" s="504"/>
      <c r="G199" s="505"/>
      <c r="H199" s="505"/>
      <c r="I199" s="505"/>
      <c r="J199" s="505"/>
      <c r="K199" s="505"/>
      <c r="L199" s="504"/>
      <c r="M199" s="504"/>
      <c r="N199" s="504"/>
      <c r="O199" s="506"/>
      <c r="P199" s="506"/>
      <c r="Q199" s="506"/>
      <c r="R199" s="506"/>
      <c r="S199" s="506"/>
      <c r="T199" s="506"/>
      <c r="U199" s="506"/>
      <c r="V199" s="506"/>
      <c r="W199" s="506"/>
      <c r="X199" s="506"/>
      <c r="Y199" s="506"/>
      <c r="Z199" s="506"/>
      <c r="AA199" s="506"/>
      <c r="AB199" s="507"/>
      <c r="AC199" s="507"/>
      <c r="AD199" s="504"/>
      <c r="AE199" s="504"/>
      <c r="AF199" s="504"/>
      <c r="AG199" s="504"/>
      <c r="AH199" s="504"/>
      <c r="AI199" s="504"/>
      <c r="AJ199" s="504"/>
      <c r="AK199" s="504"/>
      <c r="AL199" s="504"/>
      <c r="AN199" s="508"/>
      <c r="AO199" s="504"/>
      <c r="AP199" s="504"/>
      <c r="AQ199" s="504"/>
      <c r="AR199" s="504"/>
      <c r="AS199" s="504"/>
      <c r="AT199" s="504"/>
      <c r="AU199" s="504"/>
    </row>
    <row r="200" spans="3:47" ht="12.75" customHeight="1">
      <c r="C200" s="504"/>
      <c r="D200" s="504"/>
      <c r="E200" s="504"/>
      <c r="F200" s="504"/>
      <c r="G200" s="505"/>
      <c r="H200" s="505"/>
      <c r="I200" s="505"/>
      <c r="J200" s="505"/>
      <c r="K200" s="505"/>
      <c r="L200" s="504"/>
      <c r="M200" s="504"/>
      <c r="N200" s="504"/>
      <c r="O200" s="506"/>
      <c r="P200" s="506"/>
      <c r="Q200" s="506"/>
      <c r="R200" s="506"/>
      <c r="S200" s="506"/>
      <c r="T200" s="506"/>
      <c r="U200" s="506"/>
      <c r="V200" s="506"/>
      <c r="W200" s="506"/>
      <c r="X200" s="506"/>
      <c r="Y200" s="506"/>
      <c r="Z200" s="506"/>
      <c r="AA200" s="506"/>
      <c r="AB200" s="507"/>
      <c r="AC200" s="507"/>
      <c r="AD200" s="504"/>
      <c r="AE200" s="504"/>
      <c r="AF200" s="504"/>
      <c r="AG200" s="504"/>
      <c r="AH200" s="504"/>
      <c r="AI200" s="504"/>
      <c r="AJ200" s="504"/>
      <c r="AK200" s="504"/>
      <c r="AL200" s="504"/>
      <c r="AN200" s="508"/>
      <c r="AO200" s="504"/>
      <c r="AP200" s="504"/>
      <c r="AQ200" s="504"/>
      <c r="AR200" s="504"/>
      <c r="AS200" s="504"/>
      <c r="AT200" s="504"/>
      <c r="AU200" s="504"/>
    </row>
    <row r="201" spans="3:47" ht="12.75" customHeight="1">
      <c r="C201" s="504"/>
      <c r="D201" s="504"/>
      <c r="E201" s="504"/>
      <c r="F201" s="504"/>
      <c r="G201" s="505"/>
      <c r="H201" s="505"/>
      <c r="I201" s="505"/>
      <c r="J201" s="505"/>
      <c r="K201" s="505"/>
      <c r="L201" s="504"/>
      <c r="M201" s="504"/>
      <c r="N201" s="504"/>
      <c r="O201" s="506"/>
      <c r="P201" s="506"/>
      <c r="Q201" s="506"/>
      <c r="R201" s="506"/>
      <c r="S201" s="506"/>
      <c r="T201" s="506"/>
      <c r="U201" s="506"/>
      <c r="V201" s="506"/>
      <c r="W201" s="506"/>
      <c r="X201" s="506"/>
      <c r="Y201" s="506"/>
      <c r="Z201" s="506"/>
      <c r="AA201" s="506"/>
      <c r="AB201" s="507"/>
      <c r="AC201" s="507"/>
      <c r="AD201" s="504"/>
      <c r="AE201" s="504"/>
      <c r="AF201" s="504"/>
      <c r="AG201" s="504"/>
      <c r="AH201" s="504"/>
      <c r="AI201" s="504"/>
      <c r="AJ201" s="504"/>
      <c r="AK201" s="504"/>
      <c r="AL201" s="504"/>
      <c r="AN201" s="508"/>
      <c r="AO201" s="504"/>
      <c r="AP201" s="504"/>
      <c r="AQ201" s="504"/>
      <c r="AR201" s="504"/>
      <c r="AS201" s="504"/>
      <c r="AT201" s="504"/>
      <c r="AU201" s="504"/>
    </row>
    <row r="202" spans="3:47" ht="12.75" customHeight="1">
      <c r="C202" s="504"/>
      <c r="D202" s="504"/>
      <c r="E202" s="504"/>
      <c r="F202" s="504"/>
      <c r="G202" s="505"/>
      <c r="H202" s="505"/>
      <c r="I202" s="505"/>
      <c r="J202" s="505"/>
      <c r="K202" s="505"/>
      <c r="L202" s="504"/>
      <c r="M202" s="504"/>
      <c r="N202" s="504"/>
      <c r="O202" s="506"/>
      <c r="P202" s="506"/>
      <c r="Q202" s="506"/>
      <c r="R202" s="506"/>
      <c r="S202" s="506"/>
      <c r="T202" s="506"/>
      <c r="U202" s="506"/>
      <c r="V202" s="506"/>
      <c r="W202" s="506"/>
      <c r="X202" s="506"/>
      <c r="Y202" s="506"/>
      <c r="Z202" s="506"/>
      <c r="AA202" s="506"/>
      <c r="AB202" s="507"/>
      <c r="AC202" s="507"/>
      <c r="AD202" s="504"/>
      <c r="AE202" s="504"/>
      <c r="AF202" s="504"/>
      <c r="AG202" s="504"/>
      <c r="AH202" s="504"/>
      <c r="AI202" s="504"/>
      <c r="AJ202" s="504"/>
      <c r="AK202" s="504"/>
      <c r="AL202" s="504"/>
      <c r="AN202" s="508"/>
      <c r="AO202" s="504"/>
      <c r="AP202" s="504"/>
      <c r="AQ202" s="504"/>
      <c r="AR202" s="504"/>
      <c r="AS202" s="504"/>
      <c r="AT202" s="504"/>
      <c r="AU202" s="504"/>
    </row>
    <row r="203" spans="3:47" ht="12.75" customHeight="1">
      <c r="C203" s="504"/>
      <c r="D203" s="504"/>
      <c r="E203" s="504"/>
      <c r="F203" s="504"/>
      <c r="G203" s="505"/>
      <c r="H203" s="505"/>
      <c r="I203" s="505"/>
      <c r="J203" s="505"/>
      <c r="K203" s="505"/>
      <c r="L203" s="504"/>
      <c r="M203" s="504"/>
      <c r="N203" s="504"/>
      <c r="O203" s="506"/>
      <c r="P203" s="506"/>
      <c r="Q203" s="506"/>
      <c r="R203" s="506"/>
      <c r="S203" s="506"/>
      <c r="T203" s="506"/>
      <c r="U203" s="506"/>
      <c r="V203" s="506"/>
      <c r="W203" s="506"/>
      <c r="X203" s="506"/>
      <c r="Y203" s="506"/>
      <c r="Z203" s="506"/>
      <c r="AA203" s="506"/>
      <c r="AB203" s="507"/>
      <c r="AC203" s="507"/>
      <c r="AD203" s="504"/>
      <c r="AE203" s="504"/>
      <c r="AF203" s="504"/>
      <c r="AG203" s="504"/>
      <c r="AH203" s="504"/>
      <c r="AI203" s="504"/>
      <c r="AJ203" s="504"/>
      <c r="AK203" s="504"/>
      <c r="AL203" s="504"/>
      <c r="AN203" s="508"/>
      <c r="AO203" s="504"/>
      <c r="AP203" s="504"/>
      <c r="AQ203" s="504"/>
      <c r="AR203" s="504"/>
      <c r="AS203" s="504"/>
      <c r="AT203" s="504"/>
      <c r="AU203" s="504"/>
    </row>
    <row r="204" spans="3:47" ht="12.75" customHeight="1">
      <c r="C204" s="504"/>
      <c r="D204" s="504"/>
      <c r="E204" s="504"/>
      <c r="F204" s="504"/>
      <c r="G204" s="505"/>
      <c r="H204" s="505"/>
      <c r="I204" s="505"/>
      <c r="J204" s="505"/>
      <c r="K204" s="505"/>
      <c r="L204" s="504"/>
      <c r="M204" s="504"/>
      <c r="N204" s="504"/>
      <c r="O204" s="506"/>
      <c r="P204" s="506"/>
      <c r="Q204" s="506"/>
      <c r="R204" s="506"/>
      <c r="S204" s="506"/>
      <c r="T204" s="506"/>
      <c r="U204" s="506"/>
      <c r="V204" s="506"/>
      <c r="W204" s="506"/>
      <c r="X204" s="506"/>
      <c r="Y204" s="506"/>
      <c r="Z204" s="506"/>
      <c r="AA204" s="506"/>
      <c r="AB204" s="507"/>
      <c r="AC204" s="507"/>
      <c r="AD204" s="504"/>
      <c r="AE204" s="504"/>
      <c r="AF204" s="504"/>
      <c r="AG204" s="504"/>
      <c r="AH204" s="504"/>
      <c r="AI204" s="504"/>
      <c r="AJ204" s="504"/>
      <c r="AK204" s="504"/>
      <c r="AL204" s="504"/>
      <c r="AN204" s="508"/>
      <c r="AO204" s="504"/>
      <c r="AP204" s="504"/>
      <c r="AQ204" s="504"/>
      <c r="AR204" s="504"/>
      <c r="AS204" s="504"/>
      <c r="AT204" s="504"/>
      <c r="AU204" s="504"/>
    </row>
    <row r="205" spans="3:47" ht="12.75" customHeight="1">
      <c r="C205" s="504"/>
      <c r="D205" s="504"/>
      <c r="E205" s="504"/>
      <c r="F205" s="504"/>
      <c r="G205" s="505"/>
      <c r="H205" s="505"/>
      <c r="I205" s="505"/>
      <c r="J205" s="505"/>
      <c r="K205" s="505"/>
      <c r="L205" s="504"/>
      <c r="M205" s="504"/>
      <c r="N205" s="504"/>
      <c r="O205" s="506"/>
      <c r="P205" s="506"/>
      <c r="Q205" s="506"/>
      <c r="R205" s="506"/>
      <c r="S205" s="506"/>
      <c r="T205" s="506"/>
      <c r="U205" s="506"/>
      <c r="V205" s="506"/>
      <c r="W205" s="506"/>
      <c r="X205" s="506"/>
      <c r="Y205" s="506"/>
      <c r="Z205" s="506"/>
      <c r="AA205" s="506"/>
      <c r="AB205" s="507"/>
      <c r="AC205" s="507"/>
      <c r="AD205" s="504"/>
      <c r="AE205" s="504"/>
      <c r="AF205" s="504"/>
      <c r="AG205" s="504"/>
      <c r="AH205" s="504"/>
      <c r="AI205" s="504"/>
      <c r="AJ205" s="504"/>
      <c r="AK205" s="504"/>
      <c r="AL205" s="504"/>
      <c r="AN205" s="508"/>
      <c r="AO205" s="504"/>
      <c r="AP205" s="504"/>
      <c r="AQ205" s="504"/>
      <c r="AR205" s="504"/>
      <c r="AS205" s="504"/>
      <c r="AT205" s="504"/>
      <c r="AU205" s="504"/>
    </row>
    <row r="206" spans="3:47" ht="12.75" customHeight="1">
      <c r="C206" s="504"/>
      <c r="D206" s="504"/>
      <c r="E206" s="504"/>
      <c r="F206" s="504"/>
      <c r="G206" s="505"/>
      <c r="H206" s="505"/>
      <c r="I206" s="505"/>
      <c r="J206" s="505"/>
      <c r="K206" s="505"/>
      <c r="L206" s="504"/>
      <c r="M206" s="504"/>
      <c r="N206" s="504"/>
      <c r="O206" s="506"/>
      <c r="P206" s="506"/>
      <c r="Q206" s="506"/>
      <c r="R206" s="506"/>
      <c r="S206" s="506"/>
      <c r="T206" s="506"/>
      <c r="U206" s="506"/>
      <c r="V206" s="506"/>
      <c r="W206" s="506"/>
      <c r="X206" s="506"/>
      <c r="Y206" s="506"/>
      <c r="Z206" s="506"/>
      <c r="AA206" s="506"/>
      <c r="AB206" s="507"/>
      <c r="AC206" s="507"/>
      <c r="AD206" s="504"/>
      <c r="AE206" s="504"/>
      <c r="AF206" s="504"/>
      <c r="AG206" s="504"/>
      <c r="AH206" s="504"/>
      <c r="AI206" s="504"/>
      <c r="AJ206" s="504"/>
      <c r="AK206" s="504"/>
      <c r="AL206" s="504"/>
      <c r="AN206" s="508"/>
      <c r="AO206" s="504"/>
      <c r="AP206" s="504"/>
      <c r="AQ206" s="504"/>
      <c r="AR206" s="504"/>
      <c r="AS206" s="504"/>
      <c r="AT206" s="504"/>
      <c r="AU206" s="504"/>
    </row>
    <row r="207" spans="3:47" ht="12.75" customHeight="1">
      <c r="C207" s="504"/>
      <c r="D207" s="504"/>
      <c r="E207" s="504"/>
      <c r="F207" s="504"/>
      <c r="G207" s="505"/>
      <c r="H207" s="505"/>
      <c r="I207" s="505"/>
      <c r="J207" s="505"/>
      <c r="K207" s="505"/>
      <c r="L207" s="504"/>
      <c r="M207" s="504"/>
      <c r="N207" s="504"/>
      <c r="O207" s="506"/>
      <c r="P207" s="506"/>
      <c r="Q207" s="506"/>
      <c r="R207" s="506"/>
      <c r="S207" s="506"/>
      <c r="T207" s="506"/>
      <c r="U207" s="506"/>
      <c r="V207" s="506"/>
      <c r="W207" s="506"/>
      <c r="X207" s="506"/>
      <c r="Y207" s="506"/>
      <c r="Z207" s="506"/>
      <c r="AA207" s="506"/>
      <c r="AB207" s="507"/>
      <c r="AC207" s="507"/>
      <c r="AD207" s="504"/>
      <c r="AE207" s="504"/>
      <c r="AF207" s="504"/>
      <c r="AG207" s="504"/>
      <c r="AH207" s="504"/>
      <c r="AI207" s="504"/>
      <c r="AJ207" s="504"/>
      <c r="AK207" s="504"/>
      <c r="AL207" s="504"/>
      <c r="AN207" s="508"/>
      <c r="AO207" s="504"/>
      <c r="AP207" s="504"/>
      <c r="AQ207" s="504"/>
      <c r="AR207" s="504"/>
      <c r="AS207" s="504"/>
      <c r="AT207" s="504"/>
      <c r="AU207" s="504"/>
    </row>
    <row r="208" spans="3:47" ht="12.75" customHeight="1">
      <c r="C208" s="504"/>
      <c r="D208" s="504"/>
      <c r="E208" s="504"/>
      <c r="F208" s="504"/>
      <c r="G208" s="505"/>
      <c r="H208" s="505"/>
      <c r="I208" s="505"/>
      <c r="J208" s="505"/>
      <c r="K208" s="505"/>
      <c r="L208" s="504"/>
      <c r="M208" s="504"/>
      <c r="N208" s="504"/>
      <c r="O208" s="506"/>
      <c r="P208" s="506"/>
      <c r="Q208" s="506"/>
      <c r="R208" s="506"/>
      <c r="S208" s="506"/>
      <c r="T208" s="506"/>
      <c r="U208" s="506"/>
      <c r="V208" s="506"/>
      <c r="W208" s="506"/>
      <c r="X208" s="506"/>
      <c r="Y208" s="506"/>
      <c r="Z208" s="506"/>
      <c r="AA208" s="506"/>
      <c r="AB208" s="507"/>
      <c r="AC208" s="507"/>
      <c r="AD208" s="504"/>
      <c r="AE208" s="504"/>
      <c r="AF208" s="504"/>
      <c r="AG208" s="504"/>
      <c r="AH208" s="504"/>
      <c r="AI208" s="504"/>
      <c r="AJ208" s="504"/>
      <c r="AK208" s="504"/>
      <c r="AL208" s="504"/>
      <c r="AN208" s="508"/>
      <c r="AO208" s="504"/>
      <c r="AP208" s="504"/>
      <c r="AQ208" s="504"/>
      <c r="AR208" s="504"/>
      <c r="AS208" s="504"/>
      <c r="AT208" s="504"/>
      <c r="AU208" s="504"/>
    </row>
    <row r="209" spans="3:47" ht="12.75" customHeight="1">
      <c r="C209" s="504"/>
      <c r="D209" s="504"/>
      <c r="E209" s="504"/>
      <c r="F209" s="504"/>
      <c r="G209" s="505"/>
      <c r="H209" s="505"/>
      <c r="I209" s="505"/>
      <c r="J209" s="505"/>
      <c r="K209" s="505"/>
      <c r="L209" s="504"/>
      <c r="M209" s="504"/>
      <c r="N209" s="504"/>
      <c r="O209" s="506"/>
      <c r="P209" s="506"/>
      <c r="Q209" s="506"/>
      <c r="R209" s="506"/>
      <c r="S209" s="506"/>
      <c r="T209" s="506"/>
      <c r="U209" s="506"/>
      <c r="V209" s="506"/>
      <c r="W209" s="506"/>
      <c r="X209" s="506"/>
      <c r="Y209" s="506"/>
      <c r="Z209" s="506"/>
      <c r="AA209" s="506"/>
      <c r="AB209" s="507"/>
      <c r="AC209" s="507"/>
      <c r="AD209" s="504"/>
      <c r="AE209" s="504"/>
      <c r="AF209" s="504"/>
      <c r="AG209" s="504"/>
      <c r="AH209" s="504"/>
      <c r="AI209" s="504"/>
      <c r="AJ209" s="504"/>
      <c r="AK209" s="504"/>
      <c r="AL209" s="504"/>
      <c r="AN209" s="508"/>
      <c r="AO209" s="504"/>
      <c r="AP209" s="504"/>
      <c r="AQ209" s="504"/>
      <c r="AR209" s="504"/>
      <c r="AS209" s="504"/>
      <c r="AT209" s="504"/>
      <c r="AU209" s="504"/>
    </row>
    <row r="210" spans="3:47" ht="12.75" customHeight="1">
      <c r="C210" s="504"/>
      <c r="D210" s="504"/>
      <c r="E210" s="504"/>
      <c r="F210" s="504"/>
      <c r="G210" s="505"/>
      <c r="H210" s="505"/>
      <c r="I210" s="505"/>
      <c r="J210" s="505"/>
      <c r="K210" s="505"/>
      <c r="L210" s="504"/>
      <c r="M210" s="504"/>
      <c r="N210" s="504"/>
      <c r="O210" s="506"/>
      <c r="P210" s="506"/>
      <c r="Q210" s="506"/>
      <c r="R210" s="506"/>
      <c r="S210" s="506"/>
      <c r="T210" s="506"/>
      <c r="U210" s="506"/>
      <c r="V210" s="506"/>
      <c r="W210" s="506"/>
      <c r="X210" s="506"/>
      <c r="Y210" s="506"/>
      <c r="Z210" s="506"/>
      <c r="AA210" s="506"/>
      <c r="AB210" s="507"/>
      <c r="AC210" s="507"/>
      <c r="AD210" s="504"/>
      <c r="AE210" s="504"/>
      <c r="AF210" s="504"/>
      <c r="AG210" s="504"/>
      <c r="AH210" s="504"/>
      <c r="AI210" s="504"/>
      <c r="AJ210" s="504"/>
      <c r="AK210" s="504"/>
      <c r="AL210" s="504"/>
      <c r="AN210" s="508"/>
      <c r="AO210" s="504"/>
      <c r="AP210" s="504"/>
      <c r="AQ210" s="504"/>
      <c r="AR210" s="504"/>
      <c r="AS210" s="504"/>
      <c r="AT210" s="504"/>
      <c r="AU210" s="504"/>
    </row>
    <row r="211" spans="3:47" ht="12.75" customHeight="1">
      <c r="C211" s="504"/>
      <c r="D211" s="504"/>
      <c r="E211" s="504"/>
      <c r="F211" s="504"/>
      <c r="G211" s="505"/>
      <c r="H211" s="505"/>
      <c r="I211" s="505"/>
      <c r="J211" s="505"/>
      <c r="K211" s="505"/>
      <c r="L211" s="504"/>
      <c r="M211" s="504"/>
      <c r="N211" s="504"/>
      <c r="O211" s="506"/>
      <c r="P211" s="506"/>
      <c r="Q211" s="506"/>
      <c r="R211" s="506"/>
      <c r="S211" s="506"/>
      <c r="T211" s="506"/>
      <c r="U211" s="506"/>
      <c r="V211" s="506"/>
      <c r="W211" s="506"/>
      <c r="X211" s="506"/>
      <c r="Y211" s="506"/>
      <c r="Z211" s="506"/>
      <c r="AA211" s="506"/>
      <c r="AB211" s="507"/>
      <c r="AC211" s="507"/>
      <c r="AD211" s="504"/>
      <c r="AE211" s="504"/>
      <c r="AF211" s="504"/>
      <c r="AG211" s="504"/>
      <c r="AH211" s="504"/>
      <c r="AI211" s="504"/>
      <c r="AJ211" s="504"/>
      <c r="AK211" s="504"/>
      <c r="AL211" s="504"/>
      <c r="AN211" s="508"/>
      <c r="AO211" s="504"/>
      <c r="AP211" s="504"/>
      <c r="AQ211" s="504"/>
      <c r="AR211" s="504"/>
      <c r="AS211" s="504"/>
      <c r="AT211" s="504"/>
      <c r="AU211" s="504"/>
    </row>
    <row r="212" spans="3:47" ht="12.75" customHeight="1">
      <c r="C212" s="504"/>
      <c r="D212" s="504"/>
      <c r="E212" s="504"/>
      <c r="F212" s="504"/>
      <c r="G212" s="505"/>
      <c r="H212" s="505"/>
      <c r="I212" s="505"/>
      <c r="J212" s="505"/>
      <c r="K212" s="505"/>
      <c r="L212" s="504"/>
      <c r="M212" s="504"/>
      <c r="N212" s="504"/>
      <c r="O212" s="506"/>
      <c r="P212" s="506"/>
      <c r="Q212" s="506"/>
      <c r="R212" s="506"/>
      <c r="S212" s="506"/>
      <c r="T212" s="506"/>
      <c r="U212" s="506"/>
      <c r="V212" s="506"/>
      <c r="W212" s="506"/>
      <c r="X212" s="506"/>
      <c r="Y212" s="506"/>
      <c r="Z212" s="506"/>
      <c r="AA212" s="506"/>
      <c r="AB212" s="507"/>
      <c r="AC212" s="507"/>
      <c r="AD212" s="504"/>
      <c r="AE212" s="504"/>
      <c r="AF212" s="504"/>
      <c r="AG212" s="504"/>
      <c r="AH212" s="504"/>
      <c r="AI212" s="504"/>
      <c r="AJ212" s="504"/>
      <c r="AK212" s="504"/>
      <c r="AL212" s="504"/>
      <c r="AN212" s="508"/>
      <c r="AO212" s="504"/>
      <c r="AP212" s="504"/>
      <c r="AQ212" s="504"/>
      <c r="AR212" s="504"/>
      <c r="AS212" s="504"/>
      <c r="AT212" s="504"/>
      <c r="AU212" s="504"/>
    </row>
    <row r="213" spans="3:47" ht="12.75" customHeight="1">
      <c r="C213" s="504"/>
      <c r="D213" s="504"/>
      <c r="E213" s="504"/>
      <c r="F213" s="504"/>
      <c r="G213" s="505"/>
      <c r="H213" s="505"/>
      <c r="I213" s="505"/>
      <c r="J213" s="505"/>
      <c r="K213" s="505"/>
      <c r="L213" s="504"/>
      <c r="M213" s="504"/>
      <c r="N213" s="504"/>
      <c r="O213" s="506"/>
      <c r="P213" s="506"/>
      <c r="Q213" s="506"/>
      <c r="R213" s="506"/>
      <c r="S213" s="506"/>
      <c r="T213" s="506"/>
      <c r="U213" s="506"/>
      <c r="V213" s="506"/>
      <c r="W213" s="506"/>
      <c r="X213" s="506"/>
      <c r="Y213" s="506"/>
      <c r="Z213" s="506"/>
      <c r="AA213" s="506"/>
      <c r="AB213" s="507"/>
      <c r="AC213" s="507"/>
      <c r="AD213" s="504"/>
      <c r="AE213" s="504"/>
      <c r="AF213" s="504"/>
      <c r="AG213" s="504"/>
      <c r="AH213" s="504"/>
      <c r="AI213" s="504"/>
      <c r="AJ213" s="504"/>
      <c r="AK213" s="504"/>
      <c r="AL213" s="504"/>
      <c r="AN213" s="508"/>
      <c r="AO213" s="504"/>
      <c r="AP213" s="504"/>
      <c r="AQ213" s="504"/>
      <c r="AR213" s="504"/>
      <c r="AS213" s="504"/>
      <c r="AT213" s="504"/>
      <c r="AU213" s="504"/>
    </row>
    <row r="214" spans="3:47" ht="12.75" customHeight="1">
      <c r="C214" s="504"/>
      <c r="D214" s="504"/>
      <c r="E214" s="504"/>
      <c r="F214" s="504"/>
      <c r="G214" s="505"/>
      <c r="H214" s="505"/>
      <c r="I214" s="505"/>
      <c r="J214" s="505"/>
      <c r="K214" s="505"/>
      <c r="L214" s="504"/>
      <c r="M214" s="504"/>
      <c r="N214" s="504"/>
      <c r="O214" s="506"/>
      <c r="P214" s="506"/>
      <c r="Q214" s="506"/>
      <c r="R214" s="506"/>
      <c r="S214" s="506"/>
      <c r="T214" s="506"/>
      <c r="U214" s="506"/>
      <c r="V214" s="506"/>
      <c r="W214" s="506"/>
      <c r="X214" s="506"/>
      <c r="Y214" s="506"/>
      <c r="Z214" s="506"/>
      <c r="AA214" s="506"/>
      <c r="AB214" s="507"/>
      <c r="AC214" s="507"/>
      <c r="AD214" s="504"/>
      <c r="AE214" s="504"/>
      <c r="AF214" s="504"/>
      <c r="AG214" s="504"/>
      <c r="AH214" s="504"/>
      <c r="AI214" s="504"/>
      <c r="AJ214" s="504"/>
      <c r="AK214" s="504"/>
      <c r="AL214" s="504"/>
      <c r="AN214" s="508"/>
      <c r="AO214" s="504"/>
      <c r="AP214" s="504"/>
      <c r="AQ214" s="504"/>
      <c r="AR214" s="504"/>
      <c r="AS214" s="504"/>
      <c r="AT214" s="504"/>
      <c r="AU214" s="504"/>
    </row>
    <row r="215" spans="3:47" ht="12.75" customHeight="1">
      <c r="C215" s="504"/>
      <c r="D215" s="504"/>
      <c r="E215" s="504"/>
      <c r="F215" s="504"/>
      <c r="G215" s="505"/>
      <c r="H215" s="505"/>
      <c r="I215" s="505"/>
      <c r="J215" s="505"/>
      <c r="K215" s="505"/>
      <c r="L215" s="504"/>
      <c r="M215" s="504"/>
      <c r="N215" s="504"/>
      <c r="O215" s="506"/>
      <c r="P215" s="506"/>
      <c r="Q215" s="506"/>
      <c r="R215" s="506"/>
      <c r="S215" s="506"/>
      <c r="T215" s="506"/>
      <c r="U215" s="506"/>
      <c r="V215" s="506"/>
      <c r="W215" s="506"/>
      <c r="X215" s="506"/>
      <c r="Y215" s="506"/>
      <c r="Z215" s="506"/>
      <c r="AA215" s="506"/>
      <c r="AB215" s="507"/>
      <c r="AC215" s="507"/>
      <c r="AD215" s="504"/>
      <c r="AE215" s="504"/>
      <c r="AF215" s="504"/>
      <c r="AG215" s="504"/>
      <c r="AH215" s="504"/>
      <c r="AI215" s="504"/>
      <c r="AJ215" s="504"/>
      <c r="AK215" s="504"/>
      <c r="AL215" s="504"/>
      <c r="AN215" s="508"/>
      <c r="AO215" s="504"/>
      <c r="AP215" s="504"/>
      <c r="AQ215" s="504"/>
      <c r="AR215" s="504"/>
      <c r="AS215" s="504"/>
      <c r="AT215" s="504"/>
      <c r="AU215" s="504"/>
    </row>
    <row r="216" spans="3:47" ht="12.75" customHeight="1">
      <c r="C216" s="504"/>
      <c r="D216" s="504"/>
      <c r="E216" s="504"/>
      <c r="F216" s="504"/>
      <c r="G216" s="505"/>
      <c r="H216" s="505"/>
      <c r="I216" s="505"/>
      <c r="J216" s="505"/>
      <c r="K216" s="505"/>
      <c r="L216" s="504"/>
      <c r="M216" s="504"/>
      <c r="N216" s="504"/>
      <c r="O216" s="506"/>
      <c r="P216" s="506"/>
      <c r="Q216" s="506"/>
      <c r="R216" s="506"/>
      <c r="S216" s="506"/>
      <c r="T216" s="506"/>
      <c r="U216" s="506"/>
      <c r="V216" s="506"/>
      <c r="W216" s="506"/>
      <c r="X216" s="506"/>
      <c r="Y216" s="506"/>
      <c r="Z216" s="506"/>
      <c r="AA216" s="506"/>
      <c r="AB216" s="507"/>
      <c r="AC216" s="507"/>
      <c r="AD216" s="504"/>
      <c r="AE216" s="504"/>
      <c r="AF216" s="504"/>
      <c r="AG216" s="504"/>
      <c r="AH216" s="504"/>
      <c r="AI216" s="504"/>
      <c r="AJ216" s="504"/>
      <c r="AK216" s="504"/>
      <c r="AL216" s="504"/>
      <c r="AN216" s="508"/>
      <c r="AO216" s="504"/>
      <c r="AP216" s="504"/>
      <c r="AQ216" s="504"/>
      <c r="AR216" s="504"/>
      <c r="AS216" s="504"/>
      <c r="AT216" s="504"/>
      <c r="AU216" s="504"/>
    </row>
    <row r="217" spans="3:47" ht="12.75" customHeight="1">
      <c r="C217" s="504"/>
      <c r="D217" s="504"/>
      <c r="E217" s="504"/>
      <c r="F217" s="504"/>
      <c r="G217" s="505"/>
      <c r="H217" s="505"/>
      <c r="I217" s="505"/>
      <c r="J217" s="505"/>
      <c r="K217" s="505"/>
      <c r="L217" s="504"/>
      <c r="M217" s="504"/>
      <c r="N217" s="504"/>
      <c r="O217" s="506"/>
      <c r="P217" s="506"/>
      <c r="Q217" s="506"/>
      <c r="R217" s="506"/>
      <c r="S217" s="506"/>
      <c r="T217" s="506"/>
      <c r="U217" s="506"/>
      <c r="V217" s="506"/>
      <c r="W217" s="506"/>
      <c r="X217" s="506"/>
      <c r="Y217" s="506"/>
      <c r="Z217" s="506"/>
      <c r="AA217" s="506"/>
      <c r="AB217" s="507"/>
      <c r="AC217" s="507"/>
      <c r="AD217" s="504"/>
      <c r="AE217" s="504"/>
      <c r="AF217" s="504"/>
      <c r="AG217" s="504"/>
      <c r="AH217" s="504"/>
      <c r="AI217" s="504"/>
      <c r="AJ217" s="504"/>
      <c r="AK217" s="504"/>
      <c r="AL217" s="504"/>
      <c r="AN217" s="508"/>
      <c r="AO217" s="504"/>
      <c r="AP217" s="504"/>
      <c r="AQ217" s="504"/>
      <c r="AR217" s="504"/>
      <c r="AS217" s="504"/>
      <c r="AT217" s="504"/>
      <c r="AU217" s="504"/>
    </row>
    <row r="218" spans="3:47" ht="12.75" customHeight="1">
      <c r="C218" s="504"/>
      <c r="D218" s="504"/>
      <c r="E218" s="504"/>
      <c r="F218" s="504"/>
      <c r="G218" s="505"/>
      <c r="H218" s="505"/>
      <c r="I218" s="505"/>
      <c r="J218" s="505"/>
      <c r="K218" s="505"/>
      <c r="L218" s="504"/>
      <c r="M218" s="504"/>
      <c r="N218" s="504"/>
      <c r="O218" s="506"/>
      <c r="P218" s="506"/>
      <c r="Q218" s="506"/>
      <c r="R218" s="506"/>
      <c r="S218" s="506"/>
      <c r="T218" s="506"/>
      <c r="U218" s="506"/>
      <c r="V218" s="506"/>
      <c r="W218" s="506"/>
      <c r="X218" s="506"/>
      <c r="Y218" s="506"/>
      <c r="Z218" s="506"/>
      <c r="AA218" s="506"/>
      <c r="AB218" s="507"/>
      <c r="AC218" s="507"/>
      <c r="AD218" s="504"/>
      <c r="AE218" s="504"/>
      <c r="AF218" s="504"/>
      <c r="AG218" s="504"/>
      <c r="AH218" s="504"/>
      <c r="AI218" s="504"/>
      <c r="AJ218" s="504"/>
      <c r="AK218" s="504"/>
      <c r="AL218" s="504"/>
      <c r="AN218" s="508"/>
      <c r="AO218" s="504"/>
      <c r="AP218" s="504"/>
      <c r="AQ218" s="504"/>
      <c r="AR218" s="504"/>
      <c r="AS218" s="504"/>
      <c r="AT218" s="504"/>
      <c r="AU218" s="504"/>
    </row>
    <row r="219" spans="3:47" ht="12.75" customHeight="1">
      <c r="C219" s="504"/>
      <c r="D219" s="504"/>
      <c r="E219" s="504"/>
      <c r="F219" s="504"/>
      <c r="G219" s="505"/>
      <c r="H219" s="505"/>
      <c r="I219" s="505"/>
      <c r="J219" s="505"/>
      <c r="K219" s="505"/>
      <c r="L219" s="504"/>
      <c r="M219" s="504"/>
      <c r="N219" s="504"/>
      <c r="O219" s="506"/>
      <c r="P219" s="506"/>
      <c r="Q219" s="506"/>
      <c r="R219" s="506"/>
      <c r="S219" s="506"/>
      <c r="T219" s="506"/>
      <c r="U219" s="506"/>
      <c r="V219" s="506"/>
      <c r="W219" s="506"/>
      <c r="X219" s="506"/>
      <c r="Y219" s="506"/>
      <c r="Z219" s="506"/>
      <c r="AA219" s="506"/>
      <c r="AB219" s="507"/>
      <c r="AC219" s="507"/>
      <c r="AD219" s="504"/>
      <c r="AE219" s="504"/>
      <c r="AF219" s="504"/>
      <c r="AG219" s="504"/>
      <c r="AH219" s="504"/>
      <c r="AI219" s="504"/>
      <c r="AJ219" s="504"/>
      <c r="AK219" s="504"/>
      <c r="AL219" s="504"/>
      <c r="AN219" s="508"/>
      <c r="AO219" s="504"/>
      <c r="AP219" s="504"/>
      <c r="AQ219" s="504"/>
      <c r="AR219" s="504"/>
      <c r="AS219" s="504"/>
      <c r="AT219" s="504"/>
      <c r="AU219" s="504"/>
    </row>
    <row r="220" spans="3:47" ht="12.75" customHeight="1">
      <c r="C220" s="504"/>
      <c r="D220" s="504"/>
      <c r="E220" s="504"/>
      <c r="F220" s="504"/>
      <c r="G220" s="505"/>
      <c r="H220" s="505"/>
      <c r="I220" s="505"/>
      <c r="J220" s="505"/>
      <c r="K220" s="505"/>
      <c r="L220" s="504"/>
      <c r="M220" s="504"/>
      <c r="N220" s="504"/>
      <c r="O220" s="506"/>
      <c r="P220" s="506"/>
      <c r="Q220" s="506"/>
      <c r="R220" s="506"/>
      <c r="S220" s="506"/>
      <c r="T220" s="506"/>
      <c r="U220" s="506"/>
      <c r="V220" s="506"/>
      <c r="W220" s="506"/>
      <c r="X220" s="506"/>
      <c r="Y220" s="506"/>
      <c r="Z220" s="506"/>
      <c r="AA220" s="506"/>
      <c r="AB220" s="507"/>
      <c r="AC220" s="507"/>
      <c r="AD220" s="504"/>
      <c r="AE220" s="504"/>
      <c r="AF220" s="504"/>
      <c r="AG220" s="504"/>
      <c r="AH220" s="504"/>
      <c r="AI220" s="504"/>
      <c r="AJ220" s="504"/>
      <c r="AK220" s="504"/>
      <c r="AL220" s="504"/>
      <c r="AN220" s="508"/>
      <c r="AO220" s="504"/>
      <c r="AP220" s="504"/>
      <c r="AQ220" s="504"/>
      <c r="AR220" s="504"/>
      <c r="AS220" s="504"/>
      <c r="AT220" s="504"/>
      <c r="AU220" s="504"/>
    </row>
    <row r="221" spans="3:47" ht="12.75" customHeight="1">
      <c r="C221" s="504"/>
      <c r="D221" s="504"/>
      <c r="E221" s="504"/>
      <c r="F221" s="504"/>
      <c r="G221" s="505"/>
      <c r="H221" s="505"/>
      <c r="I221" s="505"/>
      <c r="J221" s="505"/>
      <c r="K221" s="505"/>
      <c r="L221" s="504"/>
      <c r="M221" s="504"/>
      <c r="N221" s="504"/>
      <c r="O221" s="506"/>
      <c r="P221" s="506"/>
      <c r="Q221" s="506"/>
      <c r="R221" s="506"/>
      <c r="S221" s="506"/>
      <c r="T221" s="506"/>
      <c r="U221" s="506"/>
      <c r="V221" s="506"/>
      <c r="W221" s="506"/>
      <c r="X221" s="506"/>
      <c r="Y221" s="506"/>
      <c r="Z221" s="506"/>
      <c r="AA221" s="506"/>
      <c r="AB221" s="507"/>
      <c r="AC221" s="507"/>
      <c r="AD221" s="504"/>
      <c r="AE221" s="504"/>
      <c r="AF221" s="504"/>
      <c r="AG221" s="504"/>
      <c r="AH221" s="504"/>
      <c r="AI221" s="504"/>
      <c r="AJ221" s="504"/>
      <c r="AK221" s="504"/>
      <c r="AL221" s="504"/>
      <c r="AN221" s="508"/>
      <c r="AO221" s="504"/>
      <c r="AP221" s="504"/>
      <c r="AQ221" s="504"/>
      <c r="AR221" s="504"/>
      <c r="AS221" s="504"/>
      <c r="AT221" s="504"/>
      <c r="AU221" s="504"/>
    </row>
    <row r="222" spans="3:47" ht="12.75" customHeight="1">
      <c r="C222" s="504"/>
      <c r="D222" s="504"/>
      <c r="E222" s="504"/>
      <c r="F222" s="504"/>
      <c r="G222" s="505"/>
      <c r="H222" s="505"/>
      <c r="I222" s="505"/>
      <c r="J222" s="505"/>
      <c r="K222" s="505"/>
      <c r="L222" s="504"/>
      <c r="M222" s="504"/>
      <c r="N222" s="504"/>
      <c r="O222" s="506"/>
      <c r="P222" s="506"/>
      <c r="Q222" s="506"/>
      <c r="R222" s="506"/>
      <c r="S222" s="506"/>
      <c r="T222" s="506"/>
      <c r="U222" s="506"/>
      <c r="V222" s="506"/>
      <c r="W222" s="506"/>
      <c r="X222" s="506"/>
      <c r="Y222" s="506"/>
      <c r="Z222" s="506"/>
      <c r="AA222" s="506"/>
      <c r="AB222" s="507"/>
      <c r="AC222" s="507"/>
      <c r="AD222" s="504"/>
      <c r="AE222" s="504"/>
      <c r="AF222" s="504"/>
      <c r="AG222" s="504"/>
      <c r="AH222" s="504"/>
      <c r="AI222" s="504"/>
      <c r="AJ222" s="504"/>
      <c r="AK222" s="504"/>
      <c r="AL222" s="504"/>
      <c r="AN222" s="508"/>
      <c r="AO222" s="504"/>
      <c r="AP222" s="504"/>
      <c r="AQ222" s="504"/>
      <c r="AR222" s="504"/>
      <c r="AS222" s="504"/>
      <c r="AT222" s="504"/>
      <c r="AU222" s="504"/>
    </row>
    <row r="223" spans="3:47" ht="12.75" customHeight="1">
      <c r="C223" s="504"/>
      <c r="D223" s="504"/>
      <c r="E223" s="504"/>
      <c r="F223" s="504"/>
      <c r="G223" s="505"/>
      <c r="H223" s="505"/>
      <c r="I223" s="505"/>
      <c r="J223" s="505"/>
      <c r="K223" s="505"/>
      <c r="L223" s="504"/>
      <c r="M223" s="504"/>
      <c r="N223" s="504"/>
      <c r="O223" s="506"/>
      <c r="P223" s="506"/>
      <c r="Q223" s="506"/>
      <c r="R223" s="506"/>
      <c r="S223" s="506"/>
      <c r="T223" s="506"/>
      <c r="U223" s="506"/>
      <c r="V223" s="506"/>
      <c r="W223" s="506"/>
      <c r="X223" s="506"/>
      <c r="Y223" s="506"/>
      <c r="Z223" s="506"/>
      <c r="AA223" s="506"/>
      <c r="AB223" s="507"/>
      <c r="AC223" s="507"/>
      <c r="AD223" s="504"/>
      <c r="AE223" s="504"/>
      <c r="AF223" s="504"/>
      <c r="AG223" s="504"/>
      <c r="AH223" s="504"/>
      <c r="AI223" s="504"/>
      <c r="AJ223" s="504"/>
      <c r="AK223" s="504"/>
      <c r="AL223" s="504"/>
      <c r="AN223" s="508"/>
      <c r="AO223" s="504"/>
      <c r="AP223" s="504"/>
      <c r="AQ223" s="504"/>
      <c r="AR223" s="504"/>
      <c r="AS223" s="504"/>
      <c r="AT223" s="504"/>
      <c r="AU223" s="504"/>
    </row>
    <row r="224" spans="3:47" ht="12.75" customHeight="1">
      <c r="C224" s="504"/>
      <c r="D224" s="504"/>
      <c r="E224" s="504"/>
      <c r="F224" s="504"/>
      <c r="G224" s="505"/>
      <c r="H224" s="505"/>
      <c r="I224" s="505"/>
      <c r="J224" s="505"/>
      <c r="K224" s="505"/>
      <c r="L224" s="504"/>
      <c r="M224" s="504"/>
      <c r="N224" s="504"/>
      <c r="O224" s="506"/>
      <c r="P224" s="506"/>
      <c r="Q224" s="506"/>
      <c r="R224" s="506"/>
      <c r="S224" s="506"/>
      <c r="T224" s="506"/>
      <c r="U224" s="506"/>
      <c r="V224" s="506"/>
      <c r="W224" s="506"/>
      <c r="X224" s="506"/>
      <c r="Y224" s="506"/>
      <c r="Z224" s="506"/>
      <c r="AA224" s="506"/>
      <c r="AB224" s="507"/>
      <c r="AC224" s="507"/>
      <c r="AD224" s="504"/>
      <c r="AE224" s="504"/>
      <c r="AF224" s="504"/>
      <c r="AG224" s="504"/>
      <c r="AH224" s="504"/>
      <c r="AI224" s="504"/>
      <c r="AJ224" s="504"/>
      <c r="AK224" s="504"/>
      <c r="AL224" s="504"/>
      <c r="AN224" s="508"/>
      <c r="AO224" s="504"/>
      <c r="AP224" s="504"/>
      <c r="AQ224" s="504"/>
      <c r="AR224" s="504"/>
      <c r="AS224" s="504"/>
      <c r="AT224" s="504"/>
      <c r="AU224" s="504"/>
    </row>
    <row r="225" spans="3:47" ht="12.75" customHeight="1">
      <c r="C225" s="504"/>
      <c r="D225" s="504"/>
      <c r="E225" s="504"/>
      <c r="F225" s="504"/>
      <c r="G225" s="505"/>
      <c r="H225" s="505"/>
      <c r="I225" s="505"/>
      <c r="J225" s="505"/>
      <c r="K225" s="505"/>
      <c r="L225" s="504"/>
      <c r="M225" s="504"/>
      <c r="N225" s="504"/>
      <c r="O225" s="506"/>
      <c r="P225" s="506"/>
      <c r="Q225" s="506"/>
      <c r="R225" s="506"/>
      <c r="S225" s="506"/>
      <c r="T225" s="506"/>
      <c r="U225" s="506"/>
      <c r="V225" s="506"/>
      <c r="W225" s="506"/>
      <c r="X225" s="506"/>
      <c r="Y225" s="506"/>
      <c r="Z225" s="506"/>
      <c r="AA225" s="506"/>
      <c r="AB225" s="507"/>
      <c r="AC225" s="507"/>
      <c r="AD225" s="504"/>
      <c r="AE225" s="504"/>
      <c r="AF225" s="504"/>
      <c r="AG225" s="504"/>
      <c r="AH225" s="504"/>
      <c r="AI225" s="504"/>
      <c r="AJ225" s="504"/>
      <c r="AK225" s="504"/>
      <c r="AL225" s="504"/>
      <c r="AN225" s="508"/>
      <c r="AO225" s="504"/>
      <c r="AP225" s="504"/>
      <c r="AQ225" s="504"/>
      <c r="AR225" s="504"/>
      <c r="AS225" s="504"/>
      <c r="AT225" s="504"/>
      <c r="AU225" s="504"/>
    </row>
    <row r="226" spans="3:47" ht="12.75" customHeight="1">
      <c r="C226" s="504"/>
      <c r="D226" s="504"/>
      <c r="E226" s="504"/>
      <c r="F226" s="504"/>
      <c r="G226" s="505"/>
      <c r="H226" s="505"/>
      <c r="I226" s="505"/>
      <c r="J226" s="505"/>
      <c r="K226" s="505"/>
      <c r="L226" s="504"/>
      <c r="M226" s="504"/>
      <c r="N226" s="504"/>
      <c r="O226" s="506"/>
      <c r="P226" s="506"/>
      <c r="Q226" s="506"/>
      <c r="R226" s="506"/>
      <c r="S226" s="506"/>
      <c r="T226" s="506"/>
      <c r="U226" s="506"/>
      <c r="V226" s="506"/>
      <c r="W226" s="506"/>
      <c r="X226" s="506"/>
      <c r="Y226" s="506"/>
      <c r="Z226" s="506"/>
      <c r="AA226" s="506"/>
      <c r="AB226" s="507"/>
      <c r="AC226" s="507"/>
      <c r="AD226" s="504"/>
      <c r="AE226" s="504"/>
      <c r="AF226" s="504"/>
      <c r="AG226" s="504"/>
      <c r="AH226" s="504"/>
      <c r="AI226" s="504"/>
      <c r="AJ226" s="504"/>
      <c r="AK226" s="504"/>
      <c r="AL226" s="504"/>
      <c r="AN226" s="508"/>
      <c r="AO226" s="504"/>
      <c r="AP226" s="504"/>
      <c r="AQ226" s="504"/>
      <c r="AR226" s="504"/>
      <c r="AS226" s="504"/>
      <c r="AT226" s="504"/>
      <c r="AU226" s="504"/>
    </row>
    <row r="227" spans="3:47" ht="12.75" customHeight="1">
      <c r="C227" s="504"/>
      <c r="D227" s="504"/>
      <c r="E227" s="504"/>
      <c r="F227" s="504"/>
      <c r="G227" s="505"/>
      <c r="H227" s="505"/>
      <c r="I227" s="505"/>
      <c r="J227" s="505"/>
      <c r="K227" s="505"/>
      <c r="L227" s="504"/>
      <c r="M227" s="504"/>
      <c r="N227" s="504"/>
      <c r="O227" s="506"/>
      <c r="P227" s="506"/>
      <c r="Q227" s="506"/>
      <c r="R227" s="506"/>
      <c r="S227" s="506"/>
      <c r="T227" s="506"/>
      <c r="U227" s="506"/>
      <c r="V227" s="506"/>
      <c r="W227" s="506"/>
      <c r="X227" s="506"/>
      <c r="Y227" s="506"/>
      <c r="Z227" s="506"/>
      <c r="AA227" s="506"/>
      <c r="AB227" s="507"/>
      <c r="AC227" s="507"/>
      <c r="AD227" s="504"/>
      <c r="AE227" s="504"/>
      <c r="AF227" s="504"/>
      <c r="AG227" s="504"/>
      <c r="AH227" s="504"/>
      <c r="AI227" s="504"/>
      <c r="AJ227" s="504"/>
      <c r="AK227" s="504"/>
      <c r="AL227" s="504"/>
      <c r="AN227" s="508"/>
      <c r="AO227" s="504"/>
      <c r="AP227" s="504"/>
      <c r="AQ227" s="504"/>
      <c r="AR227" s="504"/>
      <c r="AS227" s="504"/>
      <c r="AT227" s="504"/>
      <c r="AU227" s="504"/>
    </row>
    <row r="228" spans="3:47" ht="12.75" customHeight="1">
      <c r="C228" s="504"/>
      <c r="D228" s="504"/>
      <c r="E228" s="504"/>
      <c r="F228" s="504"/>
      <c r="G228" s="505"/>
      <c r="H228" s="505"/>
      <c r="I228" s="505"/>
      <c r="J228" s="505"/>
      <c r="K228" s="505"/>
      <c r="L228" s="504"/>
      <c r="M228" s="504"/>
      <c r="N228" s="504"/>
      <c r="O228" s="506"/>
      <c r="P228" s="506"/>
      <c r="Q228" s="506"/>
      <c r="R228" s="506"/>
      <c r="S228" s="506"/>
      <c r="T228" s="506"/>
      <c r="U228" s="506"/>
      <c r="V228" s="506"/>
      <c r="W228" s="506"/>
      <c r="X228" s="506"/>
      <c r="Y228" s="506"/>
      <c r="Z228" s="506"/>
      <c r="AA228" s="506"/>
      <c r="AB228" s="507"/>
      <c r="AC228" s="507"/>
      <c r="AD228" s="504"/>
      <c r="AE228" s="504"/>
      <c r="AF228" s="504"/>
      <c r="AG228" s="504"/>
      <c r="AH228" s="504"/>
      <c r="AI228" s="504"/>
      <c r="AJ228" s="504"/>
      <c r="AK228" s="504"/>
      <c r="AL228" s="504"/>
      <c r="AN228" s="508"/>
      <c r="AO228" s="504"/>
      <c r="AP228" s="504"/>
      <c r="AQ228" s="504"/>
      <c r="AR228" s="504"/>
      <c r="AS228" s="504"/>
      <c r="AT228" s="504"/>
      <c r="AU228" s="504"/>
    </row>
    <row r="229" spans="3:47" ht="12.75" customHeight="1">
      <c r="C229" s="504"/>
      <c r="D229" s="504"/>
      <c r="E229" s="504"/>
      <c r="F229" s="504"/>
      <c r="G229" s="505"/>
      <c r="H229" s="505"/>
      <c r="I229" s="505"/>
      <c r="J229" s="505"/>
      <c r="K229" s="505"/>
      <c r="L229" s="504"/>
      <c r="M229" s="504"/>
      <c r="N229" s="504"/>
      <c r="O229" s="506"/>
      <c r="P229" s="506"/>
      <c r="Q229" s="506"/>
      <c r="R229" s="506"/>
      <c r="S229" s="506"/>
      <c r="T229" s="506"/>
      <c r="U229" s="506"/>
      <c r="V229" s="506"/>
      <c r="W229" s="506"/>
      <c r="X229" s="506"/>
      <c r="Y229" s="506"/>
      <c r="Z229" s="506"/>
      <c r="AA229" s="506"/>
      <c r="AB229" s="507"/>
      <c r="AC229" s="507"/>
      <c r="AD229" s="504"/>
      <c r="AE229" s="504"/>
      <c r="AF229" s="504"/>
      <c r="AG229" s="504"/>
      <c r="AH229" s="504"/>
      <c r="AI229" s="504"/>
      <c r="AJ229" s="504"/>
      <c r="AK229" s="504"/>
      <c r="AL229" s="504"/>
      <c r="AN229" s="508"/>
      <c r="AO229" s="504"/>
      <c r="AP229" s="504"/>
      <c r="AQ229" s="504"/>
      <c r="AR229" s="504"/>
      <c r="AS229" s="504"/>
      <c r="AT229" s="504"/>
      <c r="AU229" s="504"/>
    </row>
    <row r="230" spans="3:47" ht="12.75" customHeight="1">
      <c r="C230" s="504"/>
      <c r="D230" s="504"/>
      <c r="E230" s="504"/>
      <c r="F230" s="504"/>
      <c r="G230" s="505"/>
      <c r="H230" s="505"/>
      <c r="I230" s="505"/>
      <c r="J230" s="505"/>
      <c r="K230" s="505"/>
      <c r="L230" s="504"/>
      <c r="M230" s="504"/>
      <c r="N230" s="504"/>
      <c r="O230" s="506"/>
      <c r="P230" s="506"/>
      <c r="Q230" s="506"/>
      <c r="R230" s="506"/>
      <c r="S230" s="506"/>
      <c r="T230" s="506"/>
      <c r="U230" s="506"/>
      <c r="V230" s="506"/>
      <c r="W230" s="506"/>
      <c r="X230" s="506"/>
      <c r="Y230" s="506"/>
      <c r="Z230" s="506"/>
      <c r="AA230" s="506"/>
      <c r="AB230" s="507"/>
      <c r="AC230" s="507"/>
      <c r="AD230" s="504"/>
      <c r="AE230" s="504"/>
      <c r="AF230" s="504"/>
      <c r="AG230" s="504"/>
      <c r="AH230" s="504"/>
      <c r="AI230" s="504"/>
      <c r="AJ230" s="504"/>
      <c r="AK230" s="504"/>
      <c r="AL230" s="504"/>
      <c r="AN230" s="508"/>
      <c r="AO230" s="504"/>
      <c r="AP230" s="504"/>
      <c r="AQ230" s="504"/>
      <c r="AR230" s="504"/>
      <c r="AS230" s="504"/>
      <c r="AT230" s="504"/>
      <c r="AU230" s="504"/>
    </row>
    <row r="231" spans="3:47" ht="12.75" customHeight="1">
      <c r="C231" s="504"/>
      <c r="D231" s="504"/>
      <c r="E231" s="504"/>
      <c r="F231" s="504"/>
      <c r="G231" s="505"/>
      <c r="H231" s="505"/>
      <c r="I231" s="505"/>
      <c r="J231" s="505"/>
      <c r="K231" s="505"/>
      <c r="L231" s="504"/>
      <c r="M231" s="504"/>
      <c r="N231" s="504"/>
      <c r="O231" s="506"/>
      <c r="P231" s="506"/>
      <c r="Q231" s="506"/>
      <c r="R231" s="506"/>
      <c r="S231" s="506"/>
      <c r="T231" s="506"/>
      <c r="U231" s="506"/>
      <c r="V231" s="506"/>
      <c r="W231" s="506"/>
      <c r="X231" s="506"/>
      <c r="Y231" s="506"/>
      <c r="Z231" s="506"/>
      <c r="AA231" s="506"/>
      <c r="AB231" s="507"/>
      <c r="AC231" s="507"/>
      <c r="AD231" s="504"/>
      <c r="AE231" s="504"/>
      <c r="AF231" s="504"/>
      <c r="AG231" s="504"/>
      <c r="AH231" s="504"/>
      <c r="AI231" s="504"/>
      <c r="AJ231" s="504"/>
      <c r="AK231" s="504"/>
      <c r="AL231" s="504"/>
      <c r="AN231" s="508"/>
      <c r="AO231" s="504"/>
      <c r="AP231" s="504"/>
      <c r="AQ231" s="504"/>
      <c r="AR231" s="504"/>
      <c r="AS231" s="504"/>
      <c r="AT231" s="504"/>
      <c r="AU231" s="504"/>
    </row>
    <row r="232" spans="3:47" ht="12.75" customHeight="1">
      <c r="C232" s="504"/>
      <c r="D232" s="504"/>
      <c r="E232" s="504"/>
      <c r="F232" s="504"/>
      <c r="G232" s="505"/>
      <c r="H232" s="505"/>
      <c r="I232" s="505"/>
      <c r="J232" s="505"/>
      <c r="K232" s="505"/>
      <c r="L232" s="504"/>
      <c r="M232" s="504"/>
      <c r="N232" s="504"/>
      <c r="O232" s="506"/>
      <c r="P232" s="506"/>
      <c r="Q232" s="506"/>
      <c r="R232" s="506"/>
      <c r="S232" s="506"/>
      <c r="T232" s="506"/>
      <c r="U232" s="506"/>
      <c r="V232" s="506"/>
      <c r="W232" s="506"/>
      <c r="X232" s="506"/>
      <c r="Y232" s="506"/>
      <c r="Z232" s="506"/>
      <c r="AA232" s="506"/>
      <c r="AB232" s="507"/>
      <c r="AC232" s="507"/>
      <c r="AD232" s="504"/>
      <c r="AE232" s="504"/>
      <c r="AF232" s="504"/>
      <c r="AG232" s="504"/>
      <c r="AH232" s="504"/>
      <c r="AI232" s="504"/>
      <c r="AJ232" s="504"/>
      <c r="AK232" s="504"/>
      <c r="AL232" s="504"/>
      <c r="AN232" s="508"/>
      <c r="AO232" s="504"/>
      <c r="AP232" s="504"/>
      <c r="AQ232" s="504"/>
      <c r="AR232" s="504"/>
      <c r="AS232" s="504"/>
      <c r="AT232" s="504"/>
      <c r="AU232" s="504"/>
    </row>
    <row r="233" spans="3:47" ht="12.75" customHeight="1">
      <c r="C233" s="504"/>
      <c r="D233" s="504"/>
      <c r="E233" s="504"/>
      <c r="F233" s="504"/>
      <c r="G233" s="505"/>
      <c r="H233" s="505"/>
      <c r="I233" s="505"/>
      <c r="J233" s="505"/>
      <c r="K233" s="505"/>
      <c r="L233" s="504"/>
      <c r="M233" s="504"/>
      <c r="N233" s="504"/>
      <c r="O233" s="506"/>
      <c r="P233" s="506"/>
      <c r="Q233" s="506"/>
      <c r="R233" s="506"/>
      <c r="S233" s="506"/>
      <c r="T233" s="506"/>
      <c r="U233" s="506"/>
      <c r="V233" s="506"/>
      <c r="W233" s="506"/>
      <c r="X233" s="506"/>
      <c r="Y233" s="506"/>
      <c r="Z233" s="506"/>
      <c r="AA233" s="506"/>
      <c r="AB233" s="507"/>
      <c r="AC233" s="507"/>
      <c r="AD233" s="504"/>
      <c r="AE233" s="504"/>
      <c r="AF233" s="504"/>
      <c r="AG233" s="504"/>
      <c r="AH233" s="504"/>
      <c r="AI233" s="504"/>
      <c r="AJ233" s="504"/>
      <c r="AK233" s="504"/>
      <c r="AL233" s="504"/>
      <c r="AN233" s="508"/>
      <c r="AO233" s="504"/>
      <c r="AP233" s="504"/>
      <c r="AQ233" s="504"/>
      <c r="AR233" s="504"/>
      <c r="AS233" s="504"/>
      <c r="AT233" s="504"/>
      <c r="AU233" s="504"/>
    </row>
    <row r="234" spans="3:47" ht="12.75" customHeight="1">
      <c r="C234" s="504"/>
      <c r="D234" s="504"/>
      <c r="E234" s="504"/>
      <c r="F234" s="504"/>
      <c r="G234" s="505"/>
      <c r="H234" s="505"/>
      <c r="I234" s="505"/>
      <c r="J234" s="505"/>
      <c r="K234" s="505"/>
      <c r="L234" s="504"/>
      <c r="M234" s="504"/>
      <c r="N234" s="504"/>
      <c r="O234" s="506"/>
      <c r="P234" s="506"/>
      <c r="Q234" s="506"/>
      <c r="R234" s="506"/>
      <c r="S234" s="506"/>
      <c r="T234" s="506"/>
      <c r="U234" s="506"/>
      <c r="V234" s="506"/>
      <c r="W234" s="506"/>
      <c r="X234" s="506"/>
      <c r="Y234" s="506"/>
      <c r="Z234" s="506"/>
      <c r="AA234" s="506"/>
      <c r="AB234" s="507"/>
      <c r="AC234" s="507"/>
      <c r="AD234" s="504"/>
      <c r="AE234" s="504"/>
      <c r="AF234" s="504"/>
      <c r="AG234" s="504"/>
      <c r="AH234" s="504"/>
      <c r="AI234" s="504"/>
      <c r="AJ234" s="504"/>
      <c r="AK234" s="504"/>
      <c r="AL234" s="504"/>
      <c r="AN234" s="508"/>
      <c r="AO234" s="504"/>
      <c r="AP234" s="504"/>
      <c r="AQ234" s="504"/>
      <c r="AR234" s="504"/>
      <c r="AS234" s="504"/>
      <c r="AT234" s="504"/>
      <c r="AU234" s="504"/>
    </row>
    <row r="235" spans="3:47" ht="12.75" customHeight="1">
      <c r="C235" s="504"/>
      <c r="D235" s="504"/>
      <c r="E235" s="504"/>
      <c r="F235" s="504"/>
      <c r="G235" s="505"/>
      <c r="H235" s="505"/>
      <c r="I235" s="505"/>
      <c r="J235" s="505"/>
      <c r="K235" s="505"/>
      <c r="L235" s="504"/>
      <c r="M235" s="504"/>
      <c r="N235" s="504"/>
      <c r="O235" s="506"/>
      <c r="P235" s="506"/>
      <c r="Q235" s="506"/>
      <c r="R235" s="506"/>
      <c r="S235" s="506"/>
      <c r="T235" s="506"/>
      <c r="U235" s="506"/>
      <c r="V235" s="506"/>
      <c r="W235" s="506"/>
      <c r="X235" s="506"/>
      <c r="Y235" s="506"/>
      <c r="Z235" s="506"/>
      <c r="AA235" s="506"/>
      <c r="AB235" s="507"/>
      <c r="AC235" s="507"/>
      <c r="AD235" s="504"/>
      <c r="AE235" s="504"/>
      <c r="AF235" s="504"/>
      <c r="AG235" s="504"/>
      <c r="AH235" s="504"/>
      <c r="AI235" s="504"/>
      <c r="AJ235" s="504"/>
      <c r="AK235" s="504"/>
      <c r="AL235" s="504"/>
      <c r="AN235" s="508"/>
      <c r="AO235" s="504"/>
      <c r="AP235" s="504"/>
      <c r="AQ235" s="504"/>
      <c r="AR235" s="504"/>
      <c r="AS235" s="504"/>
      <c r="AT235" s="504"/>
      <c r="AU235" s="504"/>
    </row>
    <row r="236" spans="3:47" ht="12.75" customHeight="1">
      <c r="C236" s="504"/>
      <c r="D236" s="504"/>
      <c r="E236" s="504"/>
      <c r="F236" s="504"/>
      <c r="G236" s="505"/>
      <c r="H236" s="505"/>
      <c r="I236" s="505"/>
      <c r="J236" s="505"/>
      <c r="K236" s="505"/>
      <c r="L236" s="504"/>
      <c r="M236" s="504"/>
      <c r="N236" s="504"/>
      <c r="O236" s="506"/>
      <c r="P236" s="506"/>
      <c r="Q236" s="506"/>
      <c r="R236" s="506"/>
      <c r="S236" s="506"/>
      <c r="T236" s="506"/>
      <c r="U236" s="506"/>
      <c r="V236" s="506"/>
      <c r="W236" s="506"/>
      <c r="X236" s="506"/>
      <c r="Y236" s="506"/>
      <c r="Z236" s="506"/>
      <c r="AA236" s="506"/>
      <c r="AB236" s="507"/>
      <c r="AC236" s="507"/>
      <c r="AD236" s="504"/>
      <c r="AE236" s="504"/>
      <c r="AF236" s="504"/>
      <c r="AG236" s="504"/>
      <c r="AH236" s="504"/>
      <c r="AI236" s="504"/>
      <c r="AJ236" s="504"/>
      <c r="AK236" s="504"/>
      <c r="AL236" s="504"/>
      <c r="AN236" s="508"/>
      <c r="AO236" s="504"/>
      <c r="AP236" s="504"/>
      <c r="AQ236" s="504"/>
      <c r="AR236" s="504"/>
      <c r="AS236" s="504"/>
      <c r="AT236" s="504"/>
      <c r="AU236" s="504"/>
    </row>
    <row r="237" spans="3:47" ht="12.75" customHeight="1">
      <c r="C237" s="504"/>
      <c r="D237" s="504"/>
      <c r="E237" s="504"/>
      <c r="F237" s="504"/>
      <c r="G237" s="505"/>
      <c r="H237" s="505"/>
      <c r="I237" s="505"/>
      <c r="J237" s="505"/>
      <c r="K237" s="505"/>
      <c r="L237" s="504"/>
      <c r="M237" s="504"/>
      <c r="N237" s="504"/>
      <c r="O237" s="506"/>
      <c r="P237" s="506"/>
      <c r="Q237" s="506"/>
      <c r="R237" s="506"/>
      <c r="S237" s="506"/>
      <c r="T237" s="506"/>
      <c r="U237" s="506"/>
      <c r="V237" s="506"/>
      <c r="W237" s="506"/>
      <c r="X237" s="506"/>
      <c r="Y237" s="506"/>
      <c r="Z237" s="506"/>
      <c r="AA237" s="506"/>
      <c r="AB237" s="507"/>
      <c r="AC237" s="507"/>
      <c r="AD237" s="504"/>
      <c r="AE237" s="504"/>
      <c r="AF237" s="504"/>
      <c r="AG237" s="504"/>
      <c r="AH237" s="504"/>
      <c r="AI237" s="504"/>
      <c r="AJ237" s="504"/>
      <c r="AK237" s="504"/>
      <c r="AL237" s="504"/>
      <c r="AN237" s="508"/>
      <c r="AO237" s="504"/>
      <c r="AP237" s="504"/>
      <c r="AQ237" s="504"/>
      <c r="AR237" s="504"/>
      <c r="AS237" s="504"/>
      <c r="AT237" s="504"/>
      <c r="AU237" s="504"/>
    </row>
    <row r="238" spans="3:47" ht="12.75" customHeight="1">
      <c r="C238" s="504"/>
      <c r="D238" s="504"/>
      <c r="E238" s="504"/>
      <c r="F238" s="504"/>
      <c r="G238" s="505"/>
      <c r="H238" s="505"/>
      <c r="I238" s="505"/>
      <c r="J238" s="505"/>
      <c r="K238" s="505"/>
      <c r="L238" s="504"/>
      <c r="M238" s="504"/>
      <c r="N238" s="504"/>
      <c r="O238" s="506"/>
      <c r="P238" s="506"/>
      <c r="Q238" s="506"/>
      <c r="R238" s="506"/>
      <c r="S238" s="506"/>
      <c r="T238" s="506"/>
      <c r="U238" s="506"/>
      <c r="V238" s="506"/>
      <c r="W238" s="506"/>
      <c r="X238" s="506"/>
      <c r="Y238" s="506"/>
      <c r="Z238" s="506"/>
      <c r="AA238" s="506"/>
      <c r="AB238" s="507"/>
      <c r="AC238" s="507"/>
      <c r="AD238" s="504"/>
      <c r="AE238" s="504"/>
      <c r="AF238" s="504"/>
      <c r="AG238" s="504"/>
      <c r="AH238" s="504"/>
      <c r="AI238" s="504"/>
      <c r="AJ238" s="504"/>
      <c r="AK238" s="504"/>
      <c r="AL238" s="504"/>
      <c r="AN238" s="508"/>
      <c r="AO238" s="504"/>
      <c r="AP238" s="504"/>
      <c r="AQ238" s="504"/>
      <c r="AR238" s="504"/>
      <c r="AS238" s="504"/>
      <c r="AT238" s="504"/>
      <c r="AU238" s="504"/>
    </row>
    <row r="239" spans="3:47" ht="12.75" customHeight="1">
      <c r="C239" s="504"/>
      <c r="D239" s="504"/>
      <c r="E239" s="504"/>
      <c r="F239" s="504"/>
      <c r="G239" s="505"/>
      <c r="H239" s="505"/>
      <c r="I239" s="505"/>
      <c r="J239" s="505"/>
      <c r="K239" s="505"/>
      <c r="L239" s="504"/>
      <c r="M239" s="504"/>
      <c r="N239" s="504"/>
      <c r="O239" s="506"/>
      <c r="P239" s="506"/>
      <c r="Q239" s="506"/>
      <c r="R239" s="506"/>
      <c r="S239" s="506"/>
      <c r="T239" s="506"/>
      <c r="U239" s="506"/>
      <c r="V239" s="506"/>
      <c r="W239" s="506"/>
      <c r="X239" s="506"/>
      <c r="Y239" s="506"/>
      <c r="Z239" s="506"/>
      <c r="AA239" s="506"/>
      <c r="AB239" s="507"/>
      <c r="AC239" s="507"/>
      <c r="AD239" s="504"/>
      <c r="AE239" s="504"/>
      <c r="AF239" s="504"/>
      <c r="AG239" s="504"/>
      <c r="AH239" s="504"/>
      <c r="AI239" s="504"/>
      <c r="AJ239" s="504"/>
      <c r="AK239" s="504"/>
      <c r="AL239" s="504"/>
      <c r="AN239" s="508"/>
      <c r="AO239" s="504"/>
      <c r="AP239" s="504"/>
      <c r="AQ239" s="504"/>
      <c r="AR239" s="504"/>
      <c r="AS239" s="504"/>
      <c r="AT239" s="504"/>
      <c r="AU239" s="504"/>
    </row>
    <row r="240" spans="3:47" ht="12.75" customHeight="1">
      <c r="C240" s="504"/>
      <c r="D240" s="504"/>
      <c r="E240" s="504"/>
      <c r="F240" s="504"/>
      <c r="G240" s="505"/>
      <c r="H240" s="505"/>
      <c r="I240" s="505"/>
      <c r="J240" s="505"/>
      <c r="K240" s="505"/>
      <c r="L240" s="504"/>
      <c r="M240" s="504"/>
      <c r="N240" s="504"/>
      <c r="O240" s="506"/>
      <c r="P240" s="506"/>
      <c r="Q240" s="506"/>
      <c r="R240" s="506"/>
      <c r="S240" s="506"/>
      <c r="T240" s="506"/>
      <c r="U240" s="506"/>
      <c r="V240" s="506"/>
      <c r="W240" s="506"/>
      <c r="X240" s="506"/>
      <c r="Y240" s="506"/>
      <c r="Z240" s="506"/>
      <c r="AA240" s="506"/>
      <c r="AB240" s="507"/>
      <c r="AC240" s="507"/>
      <c r="AD240" s="504"/>
      <c r="AE240" s="504"/>
      <c r="AF240" s="504"/>
      <c r="AG240" s="504"/>
      <c r="AH240" s="504"/>
      <c r="AI240" s="504"/>
      <c r="AJ240" s="504"/>
      <c r="AK240" s="504"/>
      <c r="AL240" s="504"/>
      <c r="AN240" s="508"/>
      <c r="AO240" s="504"/>
      <c r="AP240" s="504"/>
      <c r="AQ240" s="504"/>
      <c r="AR240" s="504"/>
      <c r="AS240" s="504"/>
      <c r="AT240" s="504"/>
      <c r="AU240" s="504"/>
    </row>
    <row r="241" spans="3:47" ht="12.75" customHeight="1">
      <c r="C241" s="504"/>
      <c r="D241" s="504"/>
      <c r="E241" s="504"/>
      <c r="F241" s="504"/>
      <c r="G241" s="505"/>
      <c r="H241" s="505"/>
      <c r="I241" s="505"/>
      <c r="J241" s="505"/>
      <c r="K241" s="505"/>
      <c r="L241" s="504"/>
      <c r="M241" s="504"/>
      <c r="N241" s="504"/>
      <c r="O241" s="506"/>
      <c r="P241" s="506"/>
      <c r="Q241" s="506"/>
      <c r="R241" s="506"/>
      <c r="S241" s="506"/>
      <c r="T241" s="506"/>
      <c r="U241" s="506"/>
      <c r="V241" s="506"/>
      <c r="W241" s="506"/>
      <c r="X241" s="506"/>
      <c r="Y241" s="506"/>
      <c r="Z241" s="506"/>
      <c r="AA241" s="506"/>
      <c r="AB241" s="507"/>
      <c r="AC241" s="507"/>
      <c r="AD241" s="504"/>
      <c r="AE241" s="504"/>
      <c r="AF241" s="504"/>
      <c r="AG241" s="504"/>
      <c r="AH241" s="504"/>
      <c r="AI241" s="504"/>
      <c r="AJ241" s="504"/>
      <c r="AK241" s="504"/>
      <c r="AL241" s="504"/>
      <c r="AN241" s="508"/>
      <c r="AO241" s="504"/>
      <c r="AP241" s="504"/>
      <c r="AQ241" s="504"/>
      <c r="AR241" s="504"/>
      <c r="AS241" s="504"/>
      <c r="AT241" s="504"/>
      <c r="AU241" s="504"/>
    </row>
    <row r="242" spans="3:47" ht="12.75" customHeight="1">
      <c r="C242" s="504"/>
      <c r="D242" s="504"/>
      <c r="E242" s="504"/>
      <c r="F242" s="504"/>
      <c r="G242" s="505"/>
      <c r="H242" s="505"/>
      <c r="I242" s="505"/>
      <c r="J242" s="505"/>
      <c r="K242" s="505"/>
      <c r="L242" s="504"/>
      <c r="M242" s="504"/>
      <c r="N242" s="504"/>
      <c r="O242" s="506"/>
      <c r="P242" s="506"/>
      <c r="Q242" s="506"/>
      <c r="R242" s="506"/>
      <c r="S242" s="506"/>
      <c r="T242" s="506"/>
      <c r="U242" s="506"/>
      <c r="V242" s="506"/>
      <c r="W242" s="506"/>
      <c r="X242" s="506"/>
      <c r="Y242" s="506"/>
      <c r="Z242" s="506"/>
      <c r="AA242" s="506"/>
      <c r="AB242" s="507"/>
      <c r="AC242" s="507"/>
      <c r="AD242" s="504"/>
      <c r="AE242" s="504"/>
      <c r="AF242" s="504"/>
      <c r="AG242" s="504"/>
      <c r="AH242" s="504"/>
      <c r="AI242" s="504"/>
      <c r="AJ242" s="504"/>
      <c r="AK242" s="504"/>
      <c r="AL242" s="504"/>
      <c r="AN242" s="508"/>
      <c r="AO242" s="504"/>
      <c r="AP242" s="504"/>
      <c r="AQ242" s="504"/>
      <c r="AR242" s="504"/>
      <c r="AS242" s="504"/>
      <c r="AT242" s="504"/>
      <c r="AU242" s="504"/>
    </row>
    <row r="243" spans="3:47" ht="12.75" customHeight="1">
      <c r="C243" s="504"/>
      <c r="D243" s="504"/>
      <c r="E243" s="504"/>
      <c r="F243" s="504"/>
      <c r="G243" s="505"/>
      <c r="H243" s="505"/>
      <c r="I243" s="505"/>
      <c r="J243" s="505"/>
      <c r="K243" s="505"/>
      <c r="L243" s="504"/>
      <c r="M243" s="504"/>
      <c r="N243" s="504"/>
      <c r="O243" s="506"/>
      <c r="P243" s="506"/>
      <c r="Q243" s="506"/>
      <c r="R243" s="506"/>
      <c r="S243" s="506"/>
      <c r="T243" s="506"/>
      <c r="U243" s="506"/>
      <c r="V243" s="506"/>
      <c r="W243" s="506"/>
      <c r="X243" s="506"/>
      <c r="Y243" s="506"/>
      <c r="Z243" s="506"/>
      <c r="AA243" s="506"/>
      <c r="AB243" s="507"/>
      <c r="AC243" s="507"/>
      <c r="AD243" s="504"/>
      <c r="AE243" s="504"/>
      <c r="AF243" s="504"/>
      <c r="AG243" s="504"/>
      <c r="AH243" s="504"/>
      <c r="AI243" s="504"/>
      <c r="AJ243" s="504"/>
      <c r="AK243" s="504"/>
      <c r="AL243" s="504"/>
      <c r="AN243" s="508"/>
      <c r="AO243" s="504"/>
      <c r="AP243" s="504"/>
      <c r="AQ243" s="504"/>
      <c r="AR243" s="504"/>
      <c r="AS243" s="504"/>
      <c r="AT243" s="504"/>
      <c r="AU243" s="504"/>
    </row>
    <row r="244" spans="3:47" ht="12.75" customHeight="1">
      <c r="C244" s="504"/>
      <c r="D244" s="504"/>
      <c r="E244" s="504"/>
      <c r="F244" s="504"/>
      <c r="G244" s="505"/>
      <c r="H244" s="505"/>
      <c r="I244" s="505"/>
      <c r="J244" s="505"/>
      <c r="K244" s="505"/>
      <c r="L244" s="504"/>
      <c r="M244" s="504"/>
      <c r="N244" s="504"/>
      <c r="O244" s="506"/>
      <c r="P244" s="506"/>
      <c r="Q244" s="506"/>
      <c r="R244" s="506"/>
      <c r="S244" s="506"/>
      <c r="T244" s="506"/>
      <c r="U244" s="506"/>
      <c r="V244" s="506"/>
      <c r="W244" s="506"/>
      <c r="X244" s="506"/>
      <c r="Y244" s="506"/>
      <c r="Z244" s="506"/>
      <c r="AA244" s="506"/>
      <c r="AB244" s="507"/>
      <c r="AC244" s="507"/>
      <c r="AD244" s="504"/>
      <c r="AE244" s="504"/>
      <c r="AF244" s="504"/>
      <c r="AG244" s="504"/>
      <c r="AH244" s="504"/>
      <c r="AI244" s="504"/>
      <c r="AJ244" s="504"/>
      <c r="AK244" s="504"/>
      <c r="AL244" s="504"/>
      <c r="AN244" s="508"/>
      <c r="AO244" s="504"/>
      <c r="AP244" s="504"/>
      <c r="AQ244" s="504"/>
      <c r="AR244" s="504"/>
      <c r="AS244" s="504"/>
      <c r="AT244" s="504"/>
      <c r="AU244" s="504"/>
    </row>
    <row r="245" spans="3:47" ht="12.75" customHeight="1">
      <c r="C245" s="504"/>
      <c r="D245" s="504"/>
      <c r="E245" s="504"/>
      <c r="F245" s="504"/>
      <c r="G245" s="505"/>
      <c r="H245" s="505"/>
      <c r="I245" s="505"/>
      <c r="J245" s="505"/>
      <c r="K245" s="505"/>
      <c r="L245" s="504"/>
      <c r="M245" s="504"/>
      <c r="N245" s="504"/>
      <c r="O245" s="506"/>
      <c r="P245" s="506"/>
      <c r="Q245" s="506"/>
      <c r="R245" s="506"/>
      <c r="S245" s="506"/>
      <c r="T245" s="506"/>
      <c r="U245" s="506"/>
      <c r="V245" s="506"/>
      <c r="W245" s="506"/>
      <c r="X245" s="506"/>
      <c r="Y245" s="506"/>
      <c r="Z245" s="506"/>
      <c r="AA245" s="506"/>
      <c r="AB245" s="507"/>
      <c r="AC245" s="507"/>
      <c r="AD245" s="504"/>
      <c r="AE245" s="504"/>
      <c r="AF245" s="504"/>
      <c r="AG245" s="504"/>
      <c r="AH245" s="504"/>
      <c r="AI245" s="504"/>
      <c r="AJ245" s="504"/>
      <c r="AK245" s="504"/>
      <c r="AL245" s="504"/>
      <c r="AN245" s="508"/>
      <c r="AO245" s="504"/>
      <c r="AP245" s="504"/>
      <c r="AQ245" s="504"/>
      <c r="AR245" s="504"/>
      <c r="AS245" s="504"/>
      <c r="AT245" s="504"/>
      <c r="AU245" s="504"/>
    </row>
    <row r="246" spans="3:47" ht="12.75" customHeight="1">
      <c r="C246" s="504"/>
      <c r="D246" s="504"/>
      <c r="E246" s="504"/>
      <c r="F246" s="504"/>
      <c r="G246" s="505"/>
      <c r="H246" s="505"/>
      <c r="I246" s="505"/>
      <c r="J246" s="505"/>
      <c r="K246" s="505"/>
      <c r="L246" s="504"/>
      <c r="M246" s="504"/>
      <c r="N246" s="504"/>
      <c r="O246" s="506"/>
      <c r="P246" s="506"/>
      <c r="Q246" s="506"/>
      <c r="R246" s="506"/>
      <c r="S246" s="506"/>
      <c r="T246" s="506"/>
      <c r="U246" s="506"/>
      <c r="V246" s="506"/>
      <c r="W246" s="506"/>
      <c r="X246" s="506"/>
      <c r="Y246" s="506"/>
      <c r="Z246" s="506"/>
      <c r="AA246" s="506"/>
      <c r="AB246" s="507"/>
      <c r="AC246" s="507"/>
      <c r="AD246" s="504"/>
      <c r="AE246" s="504"/>
      <c r="AF246" s="504"/>
      <c r="AG246" s="504"/>
      <c r="AH246" s="504"/>
      <c r="AI246" s="504"/>
      <c r="AJ246" s="504"/>
      <c r="AK246" s="504"/>
      <c r="AL246" s="504"/>
      <c r="AN246" s="508"/>
      <c r="AO246" s="504"/>
      <c r="AP246" s="504"/>
      <c r="AQ246" s="504"/>
      <c r="AR246" s="504"/>
      <c r="AS246" s="504"/>
      <c r="AT246" s="504"/>
      <c r="AU246" s="504"/>
    </row>
    <row r="247" spans="3:47" ht="12.75" customHeight="1">
      <c r="C247" s="504"/>
      <c r="D247" s="504"/>
      <c r="E247" s="504"/>
      <c r="F247" s="504"/>
      <c r="G247" s="505"/>
      <c r="H247" s="505"/>
      <c r="I247" s="505"/>
      <c r="J247" s="505"/>
      <c r="K247" s="505"/>
      <c r="L247" s="504"/>
      <c r="M247" s="504"/>
      <c r="N247" s="504"/>
      <c r="O247" s="506"/>
      <c r="P247" s="506"/>
      <c r="Q247" s="506"/>
      <c r="R247" s="506"/>
      <c r="S247" s="506"/>
      <c r="T247" s="506"/>
      <c r="U247" s="506"/>
      <c r="V247" s="506"/>
      <c r="W247" s="506"/>
      <c r="X247" s="506"/>
      <c r="Y247" s="506"/>
      <c r="Z247" s="506"/>
      <c r="AA247" s="506"/>
      <c r="AB247" s="507"/>
      <c r="AC247" s="507"/>
      <c r="AD247" s="504"/>
      <c r="AE247" s="504"/>
      <c r="AF247" s="504"/>
      <c r="AG247" s="504"/>
      <c r="AH247" s="504"/>
      <c r="AI247" s="504"/>
      <c r="AJ247" s="504"/>
      <c r="AK247" s="504"/>
      <c r="AL247" s="504"/>
      <c r="AN247" s="508"/>
      <c r="AO247" s="504"/>
      <c r="AP247" s="504"/>
      <c r="AQ247" s="504"/>
      <c r="AR247" s="504"/>
      <c r="AS247" s="504"/>
      <c r="AT247" s="504"/>
      <c r="AU247" s="504"/>
    </row>
    <row r="248" spans="3:47" ht="12.75" customHeight="1">
      <c r="C248" s="504"/>
      <c r="D248" s="504"/>
      <c r="E248" s="504"/>
      <c r="F248" s="504"/>
      <c r="G248" s="505"/>
      <c r="H248" s="505"/>
      <c r="I248" s="505"/>
      <c r="J248" s="505"/>
      <c r="K248" s="505"/>
      <c r="L248" s="504"/>
      <c r="M248" s="504"/>
      <c r="N248" s="504"/>
      <c r="O248" s="506"/>
      <c r="P248" s="506"/>
      <c r="Q248" s="506"/>
      <c r="R248" s="506"/>
      <c r="S248" s="506"/>
      <c r="T248" s="506"/>
      <c r="U248" s="506"/>
      <c r="V248" s="506"/>
      <c r="W248" s="506"/>
      <c r="X248" s="506"/>
      <c r="Y248" s="506"/>
      <c r="Z248" s="506"/>
      <c r="AA248" s="506"/>
      <c r="AB248" s="507"/>
      <c r="AC248" s="507"/>
      <c r="AD248" s="504"/>
      <c r="AE248" s="504"/>
      <c r="AF248" s="504"/>
      <c r="AG248" s="504"/>
      <c r="AH248" s="504"/>
      <c r="AI248" s="504"/>
      <c r="AJ248" s="504"/>
      <c r="AK248" s="504"/>
      <c r="AL248" s="504"/>
      <c r="AN248" s="508"/>
      <c r="AO248" s="504"/>
      <c r="AP248" s="504"/>
      <c r="AQ248" s="504"/>
      <c r="AR248" s="504"/>
      <c r="AS248" s="504"/>
      <c r="AT248" s="504"/>
      <c r="AU248" s="504"/>
    </row>
    <row r="249" spans="3:47" ht="12.75" customHeight="1">
      <c r="C249" s="504"/>
      <c r="D249" s="504"/>
      <c r="E249" s="504"/>
      <c r="F249" s="504"/>
      <c r="G249" s="505"/>
      <c r="H249" s="505"/>
      <c r="I249" s="505"/>
      <c r="J249" s="505"/>
      <c r="K249" s="505"/>
      <c r="L249" s="504"/>
      <c r="M249" s="504"/>
      <c r="N249" s="504"/>
      <c r="O249" s="506"/>
      <c r="P249" s="506"/>
      <c r="Q249" s="506"/>
      <c r="R249" s="506"/>
      <c r="S249" s="506"/>
      <c r="T249" s="506"/>
      <c r="U249" s="506"/>
      <c r="V249" s="506"/>
      <c r="W249" s="506"/>
      <c r="X249" s="506"/>
      <c r="Y249" s="506"/>
      <c r="Z249" s="506"/>
      <c r="AA249" s="506"/>
      <c r="AB249" s="507"/>
      <c r="AC249" s="507"/>
      <c r="AD249" s="504"/>
      <c r="AE249" s="504"/>
      <c r="AF249" s="504"/>
      <c r="AG249" s="504"/>
      <c r="AH249" s="504"/>
      <c r="AI249" s="504"/>
      <c r="AJ249" s="504"/>
      <c r="AK249" s="504"/>
      <c r="AL249" s="504"/>
      <c r="AN249" s="508"/>
      <c r="AO249" s="504"/>
      <c r="AP249" s="504"/>
      <c r="AQ249" s="504"/>
      <c r="AR249" s="504"/>
      <c r="AS249" s="504"/>
      <c r="AT249" s="504"/>
      <c r="AU249" s="504"/>
    </row>
    <row r="250" spans="3:47" ht="12.75" customHeight="1">
      <c r="C250" s="504"/>
      <c r="D250" s="504"/>
      <c r="E250" s="504"/>
      <c r="F250" s="504"/>
      <c r="G250" s="505"/>
      <c r="H250" s="505"/>
      <c r="I250" s="505"/>
      <c r="J250" s="505"/>
      <c r="K250" s="505"/>
      <c r="L250" s="504"/>
      <c r="M250" s="504"/>
      <c r="N250" s="504"/>
      <c r="O250" s="506"/>
      <c r="P250" s="506"/>
      <c r="Q250" s="506"/>
      <c r="R250" s="506"/>
      <c r="S250" s="506"/>
      <c r="T250" s="506"/>
      <c r="U250" s="506"/>
      <c r="V250" s="506"/>
      <c r="W250" s="506"/>
      <c r="X250" s="506"/>
      <c r="Y250" s="506"/>
      <c r="Z250" s="506"/>
      <c r="AA250" s="506"/>
      <c r="AB250" s="507"/>
      <c r="AC250" s="507"/>
      <c r="AD250" s="504"/>
      <c r="AE250" s="504"/>
      <c r="AF250" s="504"/>
      <c r="AG250" s="504"/>
      <c r="AH250" s="504"/>
      <c r="AI250" s="504"/>
      <c r="AJ250" s="504"/>
      <c r="AK250" s="504"/>
      <c r="AL250" s="504"/>
      <c r="AN250" s="508"/>
      <c r="AO250" s="504"/>
      <c r="AP250" s="504"/>
      <c r="AQ250" s="504"/>
      <c r="AR250" s="504"/>
      <c r="AS250" s="504"/>
      <c r="AT250" s="504"/>
      <c r="AU250" s="504"/>
    </row>
    <row r="251" spans="3:47" ht="12.75" customHeight="1">
      <c r="C251" s="504"/>
      <c r="D251" s="504"/>
      <c r="E251" s="504"/>
      <c r="F251" s="504"/>
      <c r="G251" s="505"/>
      <c r="H251" s="505"/>
      <c r="I251" s="505"/>
      <c r="J251" s="505"/>
      <c r="K251" s="505"/>
      <c r="L251" s="504"/>
      <c r="M251" s="504"/>
      <c r="N251" s="504"/>
      <c r="O251" s="506"/>
      <c r="P251" s="506"/>
      <c r="Q251" s="506"/>
      <c r="R251" s="506"/>
      <c r="S251" s="506"/>
      <c r="T251" s="506"/>
      <c r="U251" s="506"/>
      <c r="V251" s="506"/>
      <c r="W251" s="506"/>
      <c r="X251" s="506"/>
      <c r="Y251" s="506"/>
      <c r="Z251" s="506"/>
      <c r="AA251" s="506"/>
      <c r="AB251" s="507"/>
      <c r="AC251" s="507"/>
      <c r="AD251" s="504"/>
      <c r="AE251" s="504"/>
      <c r="AF251" s="504"/>
      <c r="AG251" s="504"/>
      <c r="AH251" s="504"/>
      <c r="AI251" s="504"/>
      <c r="AJ251" s="504"/>
      <c r="AK251" s="504"/>
      <c r="AL251" s="504"/>
      <c r="AN251" s="508"/>
      <c r="AO251" s="504"/>
      <c r="AP251" s="504"/>
      <c r="AQ251" s="504"/>
      <c r="AR251" s="504"/>
      <c r="AS251" s="504"/>
      <c r="AT251" s="504"/>
      <c r="AU251" s="504"/>
    </row>
    <row r="252" spans="3:47" ht="12.75" customHeight="1">
      <c r="C252" s="504"/>
      <c r="D252" s="504"/>
      <c r="E252" s="504"/>
      <c r="F252" s="504"/>
      <c r="G252" s="505"/>
      <c r="H252" s="505"/>
      <c r="I252" s="505"/>
      <c r="J252" s="505"/>
      <c r="K252" s="505"/>
      <c r="L252" s="504"/>
      <c r="M252" s="504"/>
      <c r="N252" s="504"/>
      <c r="O252" s="506"/>
      <c r="P252" s="506"/>
      <c r="Q252" s="506"/>
      <c r="R252" s="506"/>
      <c r="S252" s="506"/>
      <c r="T252" s="506"/>
      <c r="U252" s="506"/>
      <c r="V252" s="506"/>
      <c r="W252" s="506"/>
      <c r="X252" s="506"/>
      <c r="Y252" s="506"/>
      <c r="Z252" s="506"/>
      <c r="AA252" s="506"/>
      <c r="AB252" s="507"/>
      <c r="AC252" s="507"/>
      <c r="AD252" s="504"/>
      <c r="AE252" s="504"/>
      <c r="AF252" s="504"/>
      <c r="AG252" s="504"/>
      <c r="AH252" s="504"/>
      <c r="AI252" s="504"/>
      <c r="AJ252" s="504"/>
      <c r="AK252" s="504"/>
      <c r="AL252" s="504"/>
      <c r="AN252" s="508"/>
      <c r="AO252" s="504"/>
      <c r="AP252" s="504"/>
      <c r="AQ252" s="504"/>
      <c r="AR252" s="504"/>
      <c r="AS252" s="504"/>
      <c r="AT252" s="504"/>
      <c r="AU252" s="504"/>
    </row>
    <row r="253" spans="3:47" ht="12.75" customHeight="1">
      <c r="C253" s="504"/>
      <c r="D253" s="504"/>
      <c r="E253" s="504"/>
      <c r="F253" s="504"/>
      <c r="G253" s="505"/>
      <c r="H253" s="505"/>
      <c r="I253" s="505"/>
      <c r="J253" s="505"/>
      <c r="K253" s="505"/>
      <c r="L253" s="504"/>
      <c r="M253" s="504"/>
      <c r="N253" s="504"/>
      <c r="O253" s="506"/>
      <c r="P253" s="506"/>
      <c r="Q253" s="506"/>
      <c r="R253" s="506"/>
      <c r="S253" s="506"/>
      <c r="T253" s="506"/>
      <c r="U253" s="506"/>
      <c r="V253" s="506"/>
      <c r="W253" s="506"/>
      <c r="X253" s="506"/>
      <c r="Y253" s="506"/>
      <c r="Z253" s="506"/>
      <c r="AA253" s="506"/>
      <c r="AB253" s="507"/>
      <c r="AC253" s="507"/>
      <c r="AD253" s="504"/>
      <c r="AE253" s="504"/>
      <c r="AF253" s="504"/>
      <c r="AG253" s="504"/>
      <c r="AH253" s="504"/>
      <c r="AI253" s="504"/>
      <c r="AJ253" s="504"/>
      <c r="AK253" s="504"/>
      <c r="AL253" s="504"/>
      <c r="AN253" s="508"/>
      <c r="AO253" s="504"/>
      <c r="AP253" s="504"/>
      <c r="AQ253" s="504"/>
      <c r="AR253" s="504"/>
      <c r="AS253" s="504"/>
      <c r="AT253" s="504"/>
      <c r="AU253" s="504"/>
    </row>
    <row r="254" spans="3:47" ht="12.75" customHeight="1">
      <c r="C254" s="504"/>
      <c r="D254" s="504"/>
      <c r="E254" s="504"/>
      <c r="F254" s="504"/>
      <c r="G254" s="505"/>
      <c r="H254" s="505"/>
      <c r="I254" s="505"/>
      <c r="J254" s="505"/>
      <c r="K254" s="505"/>
      <c r="L254" s="504"/>
      <c r="M254" s="504"/>
      <c r="N254" s="504"/>
      <c r="O254" s="506"/>
      <c r="P254" s="506"/>
      <c r="Q254" s="506"/>
      <c r="R254" s="506"/>
      <c r="S254" s="506"/>
      <c r="T254" s="506"/>
      <c r="U254" s="506"/>
      <c r="V254" s="506"/>
      <c r="W254" s="506"/>
      <c r="X254" s="506"/>
      <c r="Y254" s="506"/>
      <c r="Z254" s="506"/>
      <c r="AA254" s="506"/>
      <c r="AB254" s="507"/>
      <c r="AC254" s="507"/>
      <c r="AD254" s="504"/>
      <c r="AE254" s="504"/>
      <c r="AF254" s="504"/>
      <c r="AG254" s="504"/>
      <c r="AH254" s="504"/>
      <c r="AI254" s="504"/>
      <c r="AJ254" s="504"/>
      <c r="AK254" s="504"/>
      <c r="AL254" s="504"/>
      <c r="AN254" s="508"/>
      <c r="AO254" s="504"/>
      <c r="AP254" s="504"/>
      <c r="AQ254" s="504"/>
      <c r="AR254" s="504"/>
      <c r="AS254" s="504"/>
      <c r="AT254" s="504"/>
      <c r="AU254" s="504"/>
    </row>
    <row r="255" spans="3:47" ht="12.75" customHeight="1">
      <c r="C255" s="504"/>
      <c r="D255" s="504"/>
      <c r="E255" s="504"/>
      <c r="F255" s="504"/>
      <c r="G255" s="505"/>
      <c r="H255" s="505"/>
      <c r="I255" s="505"/>
      <c r="J255" s="505"/>
      <c r="K255" s="505"/>
      <c r="L255" s="504"/>
      <c r="M255" s="504"/>
      <c r="N255" s="504"/>
      <c r="O255" s="506"/>
      <c r="P255" s="506"/>
      <c r="Q255" s="506"/>
      <c r="R255" s="506"/>
      <c r="S255" s="506"/>
      <c r="T255" s="506"/>
      <c r="U255" s="506"/>
      <c r="V255" s="506"/>
      <c r="W255" s="506"/>
      <c r="X255" s="506"/>
      <c r="Y255" s="506"/>
      <c r="Z255" s="506"/>
      <c r="AA255" s="506"/>
      <c r="AB255" s="507"/>
      <c r="AC255" s="507"/>
      <c r="AD255" s="504"/>
      <c r="AE255" s="504"/>
      <c r="AF255" s="504"/>
      <c r="AG255" s="504"/>
      <c r="AH255" s="504"/>
      <c r="AI255" s="504"/>
      <c r="AJ255" s="504"/>
      <c r="AK255" s="504"/>
      <c r="AL255" s="504"/>
      <c r="AN255" s="508"/>
      <c r="AO255" s="504"/>
      <c r="AP255" s="504"/>
      <c r="AQ255" s="504"/>
      <c r="AR255" s="504"/>
      <c r="AS255" s="504"/>
      <c r="AT255" s="504"/>
      <c r="AU255" s="504"/>
    </row>
    <row r="256" spans="3:47" ht="12.75" customHeight="1">
      <c r="C256" s="504"/>
      <c r="D256" s="504"/>
      <c r="E256" s="504"/>
      <c r="F256" s="504"/>
      <c r="G256" s="505"/>
      <c r="H256" s="505"/>
      <c r="I256" s="505"/>
      <c r="J256" s="505"/>
      <c r="K256" s="505"/>
      <c r="L256" s="504"/>
      <c r="M256" s="504"/>
      <c r="N256" s="504"/>
      <c r="O256" s="506"/>
      <c r="P256" s="506"/>
      <c r="Q256" s="506"/>
      <c r="R256" s="506"/>
      <c r="S256" s="506"/>
      <c r="T256" s="506"/>
      <c r="U256" s="506"/>
      <c r="V256" s="506"/>
      <c r="W256" s="506"/>
      <c r="X256" s="506"/>
      <c r="Y256" s="506"/>
      <c r="Z256" s="506"/>
      <c r="AA256" s="506"/>
      <c r="AB256" s="507"/>
      <c r="AC256" s="507"/>
      <c r="AD256" s="504"/>
      <c r="AE256" s="504"/>
      <c r="AF256" s="504"/>
      <c r="AG256" s="504"/>
      <c r="AH256" s="504"/>
      <c r="AI256" s="504"/>
      <c r="AJ256" s="504"/>
      <c r="AK256" s="504"/>
      <c r="AL256" s="504"/>
      <c r="AN256" s="508"/>
      <c r="AO256" s="504"/>
      <c r="AP256" s="504"/>
      <c r="AQ256" s="504"/>
      <c r="AR256" s="504"/>
      <c r="AS256" s="504"/>
      <c r="AT256" s="504"/>
      <c r="AU256" s="504"/>
    </row>
    <row r="257" spans="3:47" ht="12.75" customHeight="1">
      <c r="C257" s="504"/>
      <c r="D257" s="504"/>
      <c r="E257" s="504"/>
      <c r="F257" s="504"/>
      <c r="G257" s="505"/>
      <c r="H257" s="505"/>
      <c r="I257" s="505"/>
      <c r="J257" s="505"/>
      <c r="K257" s="505"/>
      <c r="L257" s="504"/>
      <c r="M257" s="504"/>
      <c r="N257" s="504"/>
      <c r="O257" s="506"/>
      <c r="P257" s="506"/>
      <c r="Q257" s="506"/>
      <c r="R257" s="506"/>
      <c r="S257" s="506"/>
      <c r="T257" s="506"/>
      <c r="U257" s="506"/>
      <c r="V257" s="506"/>
      <c r="W257" s="506"/>
      <c r="X257" s="506"/>
      <c r="Y257" s="506"/>
      <c r="Z257" s="506"/>
      <c r="AA257" s="506"/>
      <c r="AB257" s="507"/>
      <c r="AC257" s="507"/>
      <c r="AD257" s="504"/>
      <c r="AE257" s="504"/>
      <c r="AF257" s="504"/>
      <c r="AG257" s="504"/>
      <c r="AH257" s="504"/>
      <c r="AI257" s="504"/>
      <c r="AJ257" s="504"/>
      <c r="AK257" s="504"/>
      <c r="AL257" s="504"/>
      <c r="AN257" s="508"/>
      <c r="AO257" s="504"/>
      <c r="AP257" s="504"/>
      <c r="AQ257" s="504"/>
      <c r="AR257" s="504"/>
      <c r="AS257" s="504"/>
      <c r="AT257" s="504"/>
      <c r="AU257" s="504"/>
    </row>
    <row r="258" spans="3:47" ht="12.75" customHeight="1">
      <c r="C258" s="504"/>
      <c r="D258" s="504"/>
      <c r="E258" s="504"/>
      <c r="F258" s="504"/>
      <c r="G258" s="505"/>
      <c r="H258" s="505"/>
      <c r="I258" s="505"/>
      <c r="J258" s="505"/>
      <c r="K258" s="505"/>
      <c r="L258" s="504"/>
      <c r="M258" s="504"/>
      <c r="N258" s="504"/>
      <c r="O258" s="506"/>
      <c r="P258" s="506"/>
      <c r="Q258" s="506"/>
      <c r="R258" s="506"/>
      <c r="S258" s="506"/>
      <c r="T258" s="506"/>
      <c r="U258" s="506"/>
      <c r="V258" s="506"/>
      <c r="W258" s="506"/>
      <c r="X258" s="506"/>
      <c r="Y258" s="506"/>
      <c r="Z258" s="506"/>
      <c r="AA258" s="506"/>
      <c r="AB258" s="507"/>
      <c r="AC258" s="507"/>
      <c r="AD258" s="504"/>
      <c r="AE258" s="504"/>
      <c r="AF258" s="504"/>
      <c r="AG258" s="504"/>
      <c r="AH258" s="504"/>
      <c r="AI258" s="504"/>
      <c r="AJ258" s="504"/>
      <c r="AK258" s="504"/>
      <c r="AL258" s="504"/>
      <c r="AN258" s="508"/>
      <c r="AO258" s="504"/>
      <c r="AP258" s="504"/>
      <c r="AQ258" s="504"/>
      <c r="AR258" s="504"/>
      <c r="AS258" s="504"/>
      <c r="AT258" s="504"/>
      <c r="AU258" s="504"/>
    </row>
    <row r="259" spans="3:47" ht="12.75" customHeight="1">
      <c r="C259" s="504"/>
      <c r="D259" s="504"/>
      <c r="E259" s="504"/>
      <c r="F259" s="504"/>
      <c r="G259" s="505"/>
      <c r="H259" s="505"/>
      <c r="I259" s="505"/>
      <c r="J259" s="505"/>
      <c r="K259" s="505"/>
      <c r="L259" s="504"/>
      <c r="M259" s="504"/>
      <c r="N259" s="504"/>
      <c r="O259" s="506"/>
      <c r="P259" s="506"/>
      <c r="Q259" s="506"/>
      <c r="R259" s="506"/>
      <c r="S259" s="506"/>
      <c r="T259" s="506"/>
      <c r="U259" s="506"/>
      <c r="V259" s="506"/>
      <c r="W259" s="506"/>
      <c r="X259" s="506"/>
      <c r="Y259" s="506"/>
      <c r="Z259" s="506"/>
      <c r="AA259" s="506"/>
      <c r="AB259" s="507"/>
      <c r="AC259" s="507"/>
      <c r="AD259" s="504"/>
      <c r="AE259" s="504"/>
      <c r="AF259" s="504"/>
      <c r="AG259" s="504"/>
      <c r="AH259" s="504"/>
      <c r="AI259" s="504"/>
      <c r="AJ259" s="504"/>
      <c r="AK259" s="504"/>
      <c r="AL259" s="504"/>
      <c r="AN259" s="508"/>
      <c r="AO259" s="504"/>
      <c r="AP259" s="504"/>
      <c r="AQ259" s="504"/>
      <c r="AR259" s="504"/>
      <c r="AS259" s="504"/>
      <c r="AT259" s="504"/>
      <c r="AU259" s="504"/>
    </row>
    <row r="260" spans="3:47" ht="12.75" customHeight="1">
      <c r="C260" s="504"/>
      <c r="D260" s="504"/>
      <c r="E260" s="504"/>
      <c r="F260" s="504"/>
      <c r="G260" s="505"/>
      <c r="H260" s="505"/>
      <c r="I260" s="505"/>
      <c r="J260" s="505"/>
      <c r="K260" s="505"/>
      <c r="L260" s="504"/>
      <c r="M260" s="504"/>
      <c r="N260" s="504"/>
      <c r="O260" s="506"/>
      <c r="P260" s="506"/>
      <c r="Q260" s="506"/>
      <c r="R260" s="506"/>
      <c r="S260" s="506"/>
      <c r="T260" s="506"/>
      <c r="U260" s="506"/>
      <c r="V260" s="506"/>
      <c r="W260" s="506"/>
      <c r="X260" s="506"/>
      <c r="Y260" s="506"/>
      <c r="Z260" s="506"/>
      <c r="AA260" s="506"/>
      <c r="AB260" s="507"/>
      <c r="AC260" s="507"/>
      <c r="AD260" s="504"/>
      <c r="AE260" s="504"/>
      <c r="AF260" s="504"/>
      <c r="AG260" s="504"/>
      <c r="AH260" s="504"/>
      <c r="AI260" s="504"/>
      <c r="AJ260" s="504"/>
      <c r="AK260" s="504"/>
      <c r="AL260" s="504"/>
      <c r="AN260" s="508"/>
      <c r="AO260" s="504"/>
      <c r="AP260" s="504"/>
      <c r="AQ260" s="504"/>
      <c r="AR260" s="504"/>
      <c r="AS260" s="504"/>
      <c r="AT260" s="504"/>
      <c r="AU260" s="504"/>
    </row>
    <row r="261" spans="3:47" ht="12.75" customHeight="1">
      <c r="C261" s="504"/>
      <c r="D261" s="504"/>
      <c r="E261" s="504"/>
      <c r="F261" s="504"/>
      <c r="G261" s="505"/>
      <c r="H261" s="505"/>
      <c r="I261" s="505"/>
      <c r="J261" s="505"/>
      <c r="K261" s="505"/>
      <c r="L261" s="504"/>
      <c r="M261" s="504"/>
      <c r="N261" s="504"/>
      <c r="O261" s="506"/>
      <c r="P261" s="506"/>
      <c r="Q261" s="506"/>
      <c r="R261" s="506"/>
      <c r="S261" s="506"/>
      <c r="T261" s="506"/>
      <c r="U261" s="506"/>
      <c r="V261" s="506"/>
      <c r="W261" s="506"/>
      <c r="X261" s="506"/>
      <c r="Y261" s="506"/>
      <c r="Z261" s="506"/>
      <c r="AA261" s="506"/>
      <c r="AB261" s="507"/>
      <c r="AC261" s="507"/>
      <c r="AD261" s="504"/>
      <c r="AE261" s="504"/>
      <c r="AF261" s="504"/>
      <c r="AG261" s="504"/>
      <c r="AH261" s="504"/>
      <c r="AI261" s="504"/>
      <c r="AJ261" s="504"/>
      <c r="AK261" s="504"/>
      <c r="AL261" s="504"/>
      <c r="AN261" s="508"/>
      <c r="AO261" s="504"/>
      <c r="AP261" s="504"/>
      <c r="AQ261" s="504"/>
      <c r="AR261" s="504"/>
      <c r="AS261" s="504"/>
      <c r="AT261" s="504"/>
      <c r="AU261" s="504"/>
    </row>
    <row r="262" spans="3:47" ht="12.75" customHeight="1">
      <c r="C262" s="504"/>
      <c r="D262" s="504"/>
      <c r="E262" s="504"/>
      <c r="F262" s="504"/>
      <c r="G262" s="505"/>
      <c r="H262" s="505"/>
      <c r="I262" s="505"/>
      <c r="J262" s="505"/>
      <c r="K262" s="505"/>
      <c r="L262" s="504"/>
      <c r="M262" s="504"/>
      <c r="N262" s="504"/>
      <c r="O262" s="506"/>
      <c r="P262" s="506"/>
      <c r="Q262" s="506"/>
      <c r="R262" s="506"/>
      <c r="S262" s="506"/>
      <c r="T262" s="506"/>
      <c r="U262" s="506"/>
      <c r="V262" s="506"/>
      <c r="W262" s="506"/>
      <c r="X262" s="506"/>
      <c r="Y262" s="506"/>
      <c r="Z262" s="506"/>
      <c r="AA262" s="506"/>
      <c r="AB262" s="507"/>
      <c r="AC262" s="507"/>
      <c r="AD262" s="504"/>
      <c r="AE262" s="504"/>
      <c r="AF262" s="504"/>
      <c r="AG262" s="504"/>
      <c r="AH262" s="504"/>
      <c r="AI262" s="504"/>
      <c r="AJ262" s="504"/>
      <c r="AK262" s="504"/>
      <c r="AL262" s="504"/>
      <c r="AN262" s="508"/>
      <c r="AO262" s="504"/>
      <c r="AP262" s="504"/>
      <c r="AQ262" s="504"/>
      <c r="AR262" s="504"/>
      <c r="AS262" s="504"/>
      <c r="AT262" s="504"/>
      <c r="AU262" s="504"/>
    </row>
    <row r="263" spans="3:47" ht="12.75" customHeight="1">
      <c r="C263" s="504"/>
      <c r="D263" s="504"/>
      <c r="E263" s="504"/>
      <c r="F263" s="504"/>
      <c r="G263" s="505"/>
      <c r="H263" s="505"/>
      <c r="I263" s="505"/>
      <c r="J263" s="505"/>
      <c r="K263" s="505"/>
      <c r="L263" s="504"/>
      <c r="M263" s="504"/>
      <c r="N263" s="504"/>
      <c r="O263" s="506"/>
      <c r="P263" s="506"/>
      <c r="Q263" s="506"/>
      <c r="R263" s="506"/>
      <c r="S263" s="506"/>
      <c r="T263" s="506"/>
      <c r="U263" s="506"/>
      <c r="V263" s="506"/>
      <c r="W263" s="506"/>
      <c r="X263" s="506"/>
      <c r="Y263" s="506"/>
      <c r="Z263" s="506"/>
      <c r="AA263" s="506"/>
      <c r="AB263" s="507"/>
      <c r="AC263" s="507"/>
      <c r="AD263" s="504"/>
      <c r="AE263" s="504"/>
      <c r="AF263" s="504"/>
      <c r="AG263" s="504"/>
      <c r="AH263" s="504"/>
      <c r="AI263" s="504"/>
      <c r="AJ263" s="504"/>
      <c r="AK263" s="504"/>
      <c r="AL263" s="504"/>
      <c r="AN263" s="508"/>
      <c r="AO263" s="504"/>
      <c r="AP263" s="504"/>
      <c r="AQ263" s="504"/>
      <c r="AR263" s="504"/>
      <c r="AS263" s="504"/>
      <c r="AT263" s="504"/>
      <c r="AU263" s="504"/>
    </row>
    <row r="264" spans="3:47" ht="12.75" customHeight="1">
      <c r="C264" s="504"/>
      <c r="D264" s="504"/>
      <c r="E264" s="504"/>
      <c r="F264" s="504"/>
      <c r="G264" s="505"/>
      <c r="H264" s="505"/>
      <c r="I264" s="505"/>
      <c r="J264" s="505"/>
      <c r="K264" s="505"/>
      <c r="L264" s="504"/>
      <c r="M264" s="504"/>
      <c r="N264" s="504"/>
      <c r="O264" s="506"/>
      <c r="P264" s="506"/>
      <c r="Q264" s="506"/>
      <c r="R264" s="506"/>
      <c r="S264" s="506"/>
      <c r="T264" s="506"/>
      <c r="U264" s="506"/>
      <c r="V264" s="506"/>
      <c r="W264" s="506"/>
      <c r="X264" s="506"/>
      <c r="Y264" s="506"/>
      <c r="Z264" s="506"/>
      <c r="AA264" s="506"/>
      <c r="AB264" s="507"/>
      <c r="AC264" s="507"/>
      <c r="AD264" s="504"/>
      <c r="AE264" s="504"/>
      <c r="AF264" s="504"/>
      <c r="AG264" s="504"/>
      <c r="AH264" s="504"/>
      <c r="AI264" s="504"/>
      <c r="AJ264" s="504"/>
      <c r="AK264" s="504"/>
      <c r="AL264" s="504"/>
      <c r="AN264" s="508"/>
      <c r="AO264" s="504"/>
      <c r="AP264" s="504"/>
      <c r="AQ264" s="504"/>
      <c r="AR264" s="504"/>
      <c r="AS264" s="504"/>
      <c r="AT264" s="504"/>
      <c r="AU264" s="504"/>
    </row>
    <row r="265" spans="3:47" ht="12.75" customHeight="1">
      <c r="C265" s="504"/>
      <c r="D265" s="504"/>
      <c r="E265" s="504"/>
      <c r="F265" s="504"/>
      <c r="G265" s="505"/>
      <c r="H265" s="505"/>
      <c r="I265" s="505"/>
      <c r="J265" s="505"/>
      <c r="K265" s="505"/>
      <c r="L265" s="504"/>
      <c r="M265" s="504"/>
      <c r="N265" s="504"/>
      <c r="O265" s="506"/>
      <c r="P265" s="506"/>
      <c r="Q265" s="506"/>
      <c r="R265" s="506"/>
      <c r="S265" s="506"/>
      <c r="T265" s="506"/>
      <c r="U265" s="506"/>
      <c r="V265" s="506"/>
      <c r="W265" s="506"/>
      <c r="X265" s="506"/>
      <c r="Y265" s="506"/>
      <c r="Z265" s="506"/>
      <c r="AA265" s="506"/>
      <c r="AB265" s="507"/>
      <c r="AC265" s="507"/>
      <c r="AD265" s="504"/>
      <c r="AE265" s="504"/>
      <c r="AF265" s="504"/>
      <c r="AG265" s="504"/>
      <c r="AH265" s="504"/>
      <c r="AI265" s="504"/>
      <c r="AJ265" s="504"/>
      <c r="AK265" s="504"/>
      <c r="AL265" s="504"/>
      <c r="AN265" s="508"/>
      <c r="AO265" s="504"/>
      <c r="AP265" s="504"/>
      <c r="AQ265" s="504"/>
      <c r="AR265" s="504"/>
      <c r="AS265" s="504"/>
      <c r="AT265" s="504"/>
      <c r="AU265" s="504"/>
    </row>
    <row r="266" spans="3:47" ht="12.75" customHeight="1">
      <c r="C266" s="504"/>
      <c r="D266" s="504"/>
      <c r="E266" s="504"/>
      <c r="F266" s="504"/>
      <c r="G266" s="505"/>
      <c r="H266" s="505"/>
      <c r="I266" s="505"/>
      <c r="J266" s="505"/>
      <c r="K266" s="505"/>
      <c r="L266" s="504"/>
      <c r="M266" s="504"/>
      <c r="N266" s="504"/>
      <c r="O266" s="506"/>
      <c r="P266" s="506"/>
      <c r="Q266" s="506"/>
      <c r="R266" s="506"/>
      <c r="S266" s="506"/>
      <c r="T266" s="506"/>
      <c r="U266" s="506"/>
      <c r="V266" s="506"/>
      <c r="W266" s="506"/>
      <c r="X266" s="506"/>
      <c r="Y266" s="506"/>
      <c r="Z266" s="506"/>
      <c r="AA266" s="506"/>
      <c r="AB266" s="507"/>
      <c r="AC266" s="507"/>
      <c r="AD266" s="504"/>
      <c r="AE266" s="504"/>
      <c r="AF266" s="504"/>
      <c r="AG266" s="504"/>
      <c r="AH266" s="504"/>
      <c r="AI266" s="504"/>
      <c r="AJ266" s="504"/>
      <c r="AK266" s="504"/>
      <c r="AL266" s="504"/>
      <c r="AN266" s="508"/>
      <c r="AO266" s="504"/>
      <c r="AP266" s="504"/>
      <c r="AQ266" s="504"/>
      <c r="AR266" s="504"/>
      <c r="AS266" s="504"/>
      <c r="AT266" s="504"/>
      <c r="AU266" s="504"/>
    </row>
    <row r="267" spans="3:47" ht="12.75" customHeight="1">
      <c r="C267" s="504"/>
      <c r="D267" s="504"/>
      <c r="E267" s="504"/>
      <c r="F267" s="504"/>
      <c r="G267" s="505"/>
      <c r="H267" s="505"/>
      <c r="I267" s="505"/>
      <c r="J267" s="505"/>
      <c r="K267" s="505"/>
      <c r="L267" s="504"/>
      <c r="M267" s="504"/>
      <c r="N267" s="504"/>
      <c r="O267" s="506"/>
      <c r="P267" s="506"/>
      <c r="Q267" s="506"/>
      <c r="R267" s="506"/>
      <c r="S267" s="506"/>
      <c r="T267" s="506"/>
      <c r="U267" s="506"/>
      <c r="V267" s="506"/>
      <c r="W267" s="506"/>
      <c r="X267" s="506"/>
      <c r="Y267" s="506"/>
      <c r="Z267" s="506"/>
      <c r="AA267" s="506"/>
      <c r="AB267" s="507"/>
      <c r="AC267" s="507"/>
      <c r="AD267" s="504"/>
      <c r="AE267" s="504"/>
      <c r="AF267" s="504"/>
      <c r="AG267" s="504"/>
      <c r="AH267" s="504"/>
      <c r="AI267" s="504"/>
      <c r="AJ267" s="504"/>
      <c r="AK267" s="504"/>
      <c r="AL267" s="504"/>
      <c r="AN267" s="508"/>
      <c r="AO267" s="504"/>
      <c r="AP267" s="504"/>
      <c r="AQ267" s="504"/>
      <c r="AR267" s="504"/>
      <c r="AS267" s="504"/>
      <c r="AT267" s="504"/>
      <c r="AU267" s="504"/>
    </row>
    <row r="268" spans="3:47" ht="12.75" customHeight="1">
      <c r="C268" s="504"/>
      <c r="D268" s="504"/>
      <c r="E268" s="504"/>
      <c r="F268" s="504"/>
      <c r="G268" s="505"/>
      <c r="H268" s="505"/>
      <c r="I268" s="505"/>
      <c r="J268" s="505"/>
      <c r="K268" s="505"/>
      <c r="L268" s="504"/>
      <c r="M268" s="504"/>
      <c r="N268" s="504"/>
      <c r="O268" s="506"/>
      <c r="P268" s="506"/>
      <c r="Q268" s="506"/>
      <c r="R268" s="506"/>
      <c r="S268" s="506"/>
      <c r="T268" s="506"/>
      <c r="U268" s="506"/>
      <c r="V268" s="506"/>
      <c r="W268" s="506"/>
      <c r="X268" s="506"/>
      <c r="Y268" s="506"/>
      <c r="Z268" s="506"/>
      <c r="AA268" s="506"/>
      <c r="AB268" s="507"/>
      <c r="AC268" s="507"/>
      <c r="AD268" s="504"/>
      <c r="AE268" s="504"/>
      <c r="AF268" s="504"/>
      <c r="AG268" s="504"/>
      <c r="AH268" s="504"/>
      <c r="AI268" s="504"/>
      <c r="AJ268" s="504"/>
      <c r="AK268" s="504"/>
      <c r="AL268" s="504"/>
      <c r="AN268" s="508"/>
      <c r="AO268" s="504"/>
      <c r="AP268" s="504"/>
      <c r="AQ268" s="504"/>
      <c r="AR268" s="504"/>
      <c r="AS268" s="504"/>
      <c r="AT268" s="504"/>
      <c r="AU268" s="504"/>
    </row>
    <row r="269" spans="3:47" ht="12.75" customHeight="1">
      <c r="C269" s="504"/>
      <c r="D269" s="504"/>
      <c r="E269" s="504"/>
      <c r="F269" s="504"/>
      <c r="G269" s="505"/>
      <c r="H269" s="505"/>
      <c r="I269" s="505"/>
      <c r="J269" s="505"/>
      <c r="K269" s="505"/>
      <c r="L269" s="504"/>
      <c r="M269" s="504"/>
      <c r="N269" s="504"/>
      <c r="O269" s="506"/>
      <c r="P269" s="506"/>
      <c r="Q269" s="506"/>
      <c r="R269" s="506"/>
      <c r="S269" s="506"/>
      <c r="T269" s="506"/>
      <c r="U269" s="506"/>
      <c r="V269" s="506"/>
      <c r="W269" s="506"/>
      <c r="X269" s="506"/>
      <c r="Y269" s="506"/>
      <c r="Z269" s="506"/>
      <c r="AA269" s="506"/>
      <c r="AB269" s="507"/>
      <c r="AC269" s="507"/>
      <c r="AD269" s="504"/>
      <c r="AE269" s="504"/>
      <c r="AF269" s="504"/>
      <c r="AG269" s="504"/>
      <c r="AH269" s="504"/>
      <c r="AI269" s="504"/>
      <c r="AJ269" s="504"/>
      <c r="AK269" s="504"/>
      <c r="AL269" s="504"/>
      <c r="AN269" s="508"/>
      <c r="AO269" s="504"/>
      <c r="AP269" s="504"/>
      <c r="AQ269" s="504"/>
      <c r="AR269" s="504"/>
      <c r="AS269" s="504"/>
      <c r="AT269" s="504"/>
      <c r="AU269" s="504"/>
    </row>
    <row r="270" spans="3:47" ht="12.75" customHeight="1">
      <c r="C270" s="504"/>
      <c r="D270" s="504"/>
      <c r="E270" s="504"/>
      <c r="F270" s="504"/>
      <c r="G270" s="505"/>
      <c r="H270" s="505"/>
      <c r="I270" s="505"/>
      <c r="J270" s="505"/>
      <c r="K270" s="505"/>
      <c r="L270" s="504"/>
      <c r="M270" s="504"/>
      <c r="N270" s="504"/>
      <c r="O270" s="506"/>
      <c r="P270" s="506"/>
      <c r="Q270" s="506"/>
      <c r="R270" s="506"/>
      <c r="S270" s="506"/>
      <c r="T270" s="506"/>
      <c r="U270" s="506"/>
      <c r="V270" s="506"/>
      <c r="W270" s="506"/>
      <c r="X270" s="506"/>
      <c r="Y270" s="506"/>
      <c r="Z270" s="506"/>
      <c r="AA270" s="506"/>
      <c r="AB270" s="507"/>
      <c r="AC270" s="507"/>
      <c r="AD270" s="504"/>
      <c r="AE270" s="504"/>
      <c r="AF270" s="504"/>
      <c r="AG270" s="504"/>
      <c r="AH270" s="504"/>
      <c r="AI270" s="504"/>
      <c r="AJ270" s="504"/>
      <c r="AK270" s="504"/>
      <c r="AL270" s="504"/>
      <c r="AN270" s="508"/>
      <c r="AO270" s="504"/>
      <c r="AP270" s="504"/>
      <c r="AQ270" s="504"/>
      <c r="AR270" s="504"/>
      <c r="AS270" s="504"/>
      <c r="AT270" s="504"/>
      <c r="AU270" s="504"/>
    </row>
    <row r="271" spans="3:47" ht="12.75" customHeight="1">
      <c r="C271" s="504"/>
      <c r="D271" s="504"/>
      <c r="E271" s="504"/>
      <c r="F271" s="504"/>
      <c r="G271" s="505"/>
      <c r="H271" s="505"/>
      <c r="I271" s="505"/>
      <c r="J271" s="505"/>
      <c r="K271" s="505"/>
      <c r="L271" s="504"/>
      <c r="M271" s="504"/>
      <c r="N271" s="504"/>
      <c r="O271" s="506"/>
      <c r="P271" s="506"/>
      <c r="Q271" s="506"/>
      <c r="R271" s="506"/>
      <c r="S271" s="506"/>
      <c r="T271" s="506"/>
      <c r="U271" s="506"/>
      <c r="V271" s="506"/>
      <c r="W271" s="506"/>
      <c r="X271" s="506"/>
      <c r="Y271" s="506"/>
      <c r="Z271" s="506"/>
      <c r="AA271" s="506"/>
      <c r="AB271" s="507"/>
      <c r="AC271" s="507"/>
      <c r="AD271" s="504"/>
      <c r="AE271" s="504"/>
      <c r="AF271" s="504"/>
      <c r="AG271" s="504"/>
      <c r="AH271" s="504"/>
      <c r="AI271" s="504"/>
      <c r="AJ271" s="504"/>
      <c r="AK271" s="504"/>
      <c r="AL271" s="504"/>
      <c r="AN271" s="508"/>
      <c r="AO271" s="504"/>
      <c r="AP271" s="504"/>
      <c r="AQ271" s="504"/>
      <c r="AR271" s="504"/>
      <c r="AS271" s="504"/>
      <c r="AT271" s="504"/>
      <c r="AU271" s="504"/>
    </row>
    <row r="272" spans="3:47" ht="12.75" customHeight="1">
      <c r="C272" s="504"/>
      <c r="D272" s="504"/>
      <c r="E272" s="504"/>
      <c r="F272" s="504"/>
      <c r="G272" s="505"/>
      <c r="H272" s="505"/>
      <c r="I272" s="505"/>
      <c r="J272" s="505"/>
      <c r="K272" s="505"/>
      <c r="L272" s="504"/>
      <c r="M272" s="504"/>
      <c r="N272" s="504"/>
      <c r="O272" s="506"/>
      <c r="P272" s="506"/>
      <c r="Q272" s="506"/>
      <c r="R272" s="506"/>
      <c r="S272" s="506"/>
      <c r="T272" s="506"/>
      <c r="U272" s="506"/>
      <c r="V272" s="506"/>
      <c r="W272" s="506"/>
      <c r="X272" s="506"/>
      <c r="Y272" s="506"/>
      <c r="Z272" s="506"/>
      <c r="AA272" s="506"/>
      <c r="AB272" s="507"/>
      <c r="AC272" s="507"/>
      <c r="AD272" s="504"/>
      <c r="AE272" s="504"/>
      <c r="AF272" s="504"/>
      <c r="AG272" s="504"/>
      <c r="AH272" s="504"/>
      <c r="AI272" s="504"/>
      <c r="AJ272" s="504"/>
      <c r="AK272" s="504"/>
      <c r="AL272" s="504"/>
      <c r="AN272" s="508"/>
      <c r="AO272" s="504"/>
      <c r="AP272" s="504"/>
      <c r="AQ272" s="504"/>
      <c r="AR272" s="504"/>
      <c r="AS272" s="504"/>
      <c r="AT272" s="504"/>
      <c r="AU272" s="504"/>
    </row>
    <row r="273" spans="3:47" ht="12.75" customHeight="1">
      <c r="C273" s="504"/>
      <c r="D273" s="504"/>
      <c r="E273" s="504"/>
      <c r="F273" s="504"/>
      <c r="G273" s="505"/>
      <c r="H273" s="505"/>
      <c r="I273" s="505"/>
      <c r="J273" s="505"/>
      <c r="K273" s="505"/>
      <c r="L273" s="504"/>
      <c r="M273" s="504"/>
      <c r="N273" s="504"/>
      <c r="O273" s="506"/>
      <c r="P273" s="506"/>
      <c r="Q273" s="506"/>
      <c r="R273" s="506"/>
      <c r="S273" s="506"/>
      <c r="T273" s="506"/>
      <c r="U273" s="506"/>
      <c r="V273" s="506"/>
      <c r="W273" s="506"/>
      <c r="X273" s="506"/>
      <c r="Y273" s="506"/>
      <c r="Z273" s="506"/>
      <c r="AA273" s="506"/>
      <c r="AB273" s="507"/>
      <c r="AC273" s="507"/>
      <c r="AD273" s="504"/>
      <c r="AE273" s="504"/>
      <c r="AF273" s="504"/>
      <c r="AG273" s="504"/>
      <c r="AH273" s="504"/>
      <c r="AI273" s="504"/>
      <c r="AJ273" s="504"/>
      <c r="AK273" s="504"/>
      <c r="AL273" s="504"/>
      <c r="AN273" s="508"/>
      <c r="AO273" s="504"/>
      <c r="AP273" s="504"/>
      <c r="AQ273" s="504"/>
      <c r="AR273" s="504"/>
      <c r="AS273" s="504"/>
      <c r="AT273" s="504"/>
      <c r="AU273" s="504"/>
    </row>
    <row r="274" spans="3:47" ht="12.75" customHeight="1">
      <c r="C274" s="504"/>
      <c r="D274" s="504"/>
      <c r="E274" s="504"/>
      <c r="F274" s="504"/>
      <c r="G274" s="505"/>
      <c r="H274" s="505"/>
      <c r="I274" s="505"/>
      <c r="J274" s="505"/>
      <c r="K274" s="505"/>
      <c r="L274" s="504"/>
      <c r="M274" s="504"/>
      <c r="N274" s="504"/>
      <c r="O274" s="506"/>
      <c r="P274" s="506"/>
      <c r="Q274" s="506"/>
      <c r="R274" s="506"/>
      <c r="S274" s="506"/>
      <c r="T274" s="506"/>
      <c r="U274" s="506"/>
      <c r="V274" s="506"/>
      <c r="W274" s="506"/>
      <c r="X274" s="506"/>
      <c r="Y274" s="506"/>
      <c r="Z274" s="506"/>
      <c r="AA274" s="506"/>
      <c r="AB274" s="507"/>
      <c r="AC274" s="507"/>
      <c r="AD274" s="504"/>
      <c r="AE274" s="504"/>
      <c r="AF274" s="504"/>
      <c r="AG274" s="504"/>
      <c r="AH274" s="504"/>
      <c r="AI274" s="504"/>
      <c r="AJ274" s="504"/>
      <c r="AK274" s="504"/>
      <c r="AL274" s="504"/>
      <c r="AN274" s="508"/>
      <c r="AO274" s="504"/>
      <c r="AP274" s="504"/>
      <c r="AQ274" s="504"/>
      <c r="AR274" s="504"/>
      <c r="AS274" s="504"/>
      <c r="AT274" s="504"/>
      <c r="AU274" s="504"/>
    </row>
    <row r="275" spans="3:47" ht="12.75" customHeight="1">
      <c r="C275" s="504"/>
      <c r="D275" s="504"/>
      <c r="E275" s="504"/>
      <c r="F275" s="504"/>
      <c r="G275" s="505"/>
      <c r="H275" s="505"/>
      <c r="I275" s="505"/>
      <c r="J275" s="505"/>
      <c r="K275" s="505"/>
      <c r="L275" s="504"/>
      <c r="M275" s="504"/>
      <c r="N275" s="504"/>
      <c r="O275" s="506"/>
      <c r="P275" s="506"/>
      <c r="Q275" s="506"/>
      <c r="R275" s="506"/>
      <c r="S275" s="506"/>
      <c r="T275" s="506"/>
      <c r="U275" s="506"/>
      <c r="V275" s="506"/>
      <c r="W275" s="506"/>
      <c r="X275" s="506"/>
      <c r="Y275" s="506"/>
      <c r="Z275" s="506"/>
      <c r="AA275" s="506"/>
      <c r="AB275" s="507"/>
      <c r="AC275" s="507"/>
      <c r="AD275" s="504"/>
      <c r="AE275" s="504"/>
      <c r="AF275" s="504"/>
      <c r="AG275" s="504"/>
      <c r="AH275" s="504"/>
      <c r="AI275" s="504"/>
      <c r="AJ275" s="504"/>
      <c r="AK275" s="504"/>
      <c r="AL275" s="504"/>
      <c r="AN275" s="508"/>
      <c r="AO275" s="504"/>
      <c r="AP275" s="504"/>
      <c r="AQ275" s="504"/>
      <c r="AR275" s="504"/>
      <c r="AS275" s="504"/>
      <c r="AT275" s="504"/>
      <c r="AU275" s="504"/>
    </row>
    <row r="276" spans="3:47" ht="12.75" customHeight="1">
      <c r="C276" s="504"/>
      <c r="D276" s="504"/>
      <c r="E276" s="504"/>
      <c r="F276" s="504"/>
      <c r="G276" s="505"/>
      <c r="H276" s="505"/>
      <c r="I276" s="505"/>
      <c r="J276" s="505"/>
      <c r="K276" s="505"/>
      <c r="L276" s="504"/>
      <c r="M276" s="504"/>
      <c r="N276" s="504"/>
      <c r="O276" s="506"/>
      <c r="P276" s="506"/>
      <c r="Q276" s="506"/>
      <c r="R276" s="506"/>
      <c r="S276" s="506"/>
      <c r="T276" s="506"/>
      <c r="U276" s="506"/>
      <c r="V276" s="506"/>
      <c r="W276" s="506"/>
      <c r="X276" s="506"/>
      <c r="Y276" s="506"/>
      <c r="Z276" s="506"/>
      <c r="AA276" s="506"/>
      <c r="AB276" s="507"/>
      <c r="AC276" s="507"/>
      <c r="AD276" s="504"/>
      <c r="AE276" s="504"/>
      <c r="AF276" s="504"/>
      <c r="AG276" s="504"/>
      <c r="AH276" s="504"/>
      <c r="AI276" s="504"/>
      <c r="AJ276" s="504"/>
      <c r="AK276" s="504"/>
      <c r="AL276" s="504"/>
      <c r="AN276" s="508"/>
      <c r="AO276" s="504"/>
      <c r="AP276" s="504"/>
      <c r="AQ276" s="504"/>
      <c r="AR276" s="504"/>
      <c r="AS276" s="504"/>
      <c r="AT276" s="504"/>
      <c r="AU276" s="504"/>
    </row>
    <row r="277" spans="3:47" ht="12.75" customHeight="1">
      <c r="C277" s="504"/>
      <c r="D277" s="504"/>
      <c r="E277" s="504"/>
      <c r="F277" s="504"/>
      <c r="G277" s="505"/>
      <c r="H277" s="505"/>
      <c r="I277" s="505"/>
      <c r="J277" s="505"/>
      <c r="K277" s="505"/>
      <c r="L277" s="504"/>
      <c r="M277" s="504"/>
      <c r="N277" s="504"/>
      <c r="O277" s="506"/>
      <c r="P277" s="506"/>
      <c r="Q277" s="506"/>
      <c r="R277" s="506"/>
      <c r="S277" s="506"/>
      <c r="T277" s="506"/>
      <c r="U277" s="506"/>
      <c r="V277" s="506"/>
      <c r="W277" s="506"/>
      <c r="X277" s="506"/>
      <c r="Y277" s="506"/>
      <c r="Z277" s="506"/>
      <c r="AA277" s="506"/>
      <c r="AB277" s="507"/>
      <c r="AC277" s="507"/>
      <c r="AD277" s="504"/>
      <c r="AE277" s="504"/>
      <c r="AF277" s="504"/>
      <c r="AG277" s="504"/>
      <c r="AH277" s="504"/>
      <c r="AI277" s="504"/>
      <c r="AJ277" s="504"/>
      <c r="AK277" s="504"/>
      <c r="AL277" s="504"/>
      <c r="AN277" s="508"/>
      <c r="AO277" s="504"/>
      <c r="AP277" s="504"/>
      <c r="AQ277" s="504"/>
      <c r="AR277" s="504"/>
      <c r="AS277" s="504"/>
      <c r="AT277" s="504"/>
      <c r="AU277" s="504"/>
    </row>
    <row r="278" spans="3:47" ht="12.75" customHeight="1">
      <c r="C278" s="504"/>
      <c r="D278" s="504"/>
      <c r="E278" s="504"/>
      <c r="F278" s="504"/>
      <c r="G278" s="505"/>
      <c r="H278" s="505"/>
      <c r="I278" s="505"/>
      <c r="J278" s="505"/>
      <c r="K278" s="505"/>
      <c r="L278" s="504"/>
      <c r="M278" s="504"/>
      <c r="N278" s="504"/>
      <c r="O278" s="506"/>
      <c r="P278" s="506"/>
      <c r="Q278" s="506"/>
      <c r="R278" s="506"/>
      <c r="S278" s="506"/>
      <c r="T278" s="506"/>
      <c r="U278" s="506"/>
      <c r="V278" s="506"/>
      <c r="W278" s="506"/>
      <c r="X278" s="506"/>
      <c r="Y278" s="506"/>
      <c r="Z278" s="506"/>
      <c r="AA278" s="506"/>
      <c r="AB278" s="507"/>
      <c r="AC278" s="507"/>
      <c r="AD278" s="504"/>
      <c r="AE278" s="504"/>
      <c r="AF278" s="504"/>
      <c r="AG278" s="504"/>
      <c r="AH278" s="504"/>
      <c r="AI278" s="504"/>
      <c r="AJ278" s="504"/>
      <c r="AK278" s="504"/>
      <c r="AL278" s="504"/>
      <c r="AN278" s="508"/>
      <c r="AO278" s="504"/>
      <c r="AP278" s="504"/>
      <c r="AQ278" s="504"/>
      <c r="AR278" s="504"/>
      <c r="AS278" s="504"/>
      <c r="AT278" s="504"/>
      <c r="AU278" s="504"/>
    </row>
    <row r="279" spans="3:47" ht="12.75" customHeight="1">
      <c r="C279" s="504"/>
      <c r="D279" s="504"/>
      <c r="E279" s="504"/>
      <c r="F279" s="504"/>
      <c r="G279" s="505"/>
      <c r="H279" s="505"/>
      <c r="I279" s="505"/>
      <c r="J279" s="505"/>
      <c r="K279" s="505"/>
      <c r="L279" s="504"/>
      <c r="M279" s="504"/>
      <c r="N279" s="504"/>
      <c r="O279" s="506"/>
      <c r="P279" s="506"/>
      <c r="Q279" s="506"/>
      <c r="R279" s="506"/>
      <c r="S279" s="506"/>
      <c r="T279" s="506"/>
      <c r="U279" s="506"/>
      <c r="V279" s="506"/>
      <c r="W279" s="506"/>
      <c r="X279" s="506"/>
      <c r="Y279" s="506"/>
      <c r="Z279" s="506"/>
      <c r="AA279" s="506"/>
      <c r="AB279" s="507"/>
      <c r="AC279" s="507"/>
      <c r="AD279" s="504"/>
      <c r="AE279" s="504"/>
      <c r="AF279" s="504"/>
      <c r="AG279" s="504"/>
      <c r="AH279" s="504"/>
      <c r="AI279" s="504"/>
      <c r="AJ279" s="504"/>
      <c r="AK279" s="504"/>
      <c r="AL279" s="504"/>
      <c r="AN279" s="508"/>
      <c r="AO279" s="504"/>
      <c r="AP279" s="504"/>
      <c r="AQ279" s="504"/>
      <c r="AR279" s="504"/>
      <c r="AS279" s="504"/>
      <c r="AT279" s="504"/>
      <c r="AU279" s="504"/>
    </row>
    <row r="280" spans="3:47" ht="12.75" customHeight="1">
      <c r="C280" s="504"/>
      <c r="D280" s="504"/>
      <c r="E280" s="504"/>
      <c r="F280" s="504"/>
      <c r="G280" s="505"/>
      <c r="H280" s="505"/>
      <c r="I280" s="505"/>
      <c r="J280" s="505"/>
      <c r="K280" s="505"/>
      <c r="L280" s="504"/>
      <c r="M280" s="504"/>
      <c r="N280" s="504"/>
      <c r="O280" s="506"/>
      <c r="P280" s="506"/>
      <c r="Q280" s="506"/>
      <c r="R280" s="506"/>
      <c r="S280" s="506"/>
      <c r="T280" s="506"/>
      <c r="U280" s="506"/>
      <c r="V280" s="506"/>
      <c r="W280" s="506"/>
      <c r="X280" s="506"/>
      <c r="Y280" s="506"/>
      <c r="Z280" s="506"/>
      <c r="AA280" s="506"/>
      <c r="AB280" s="507"/>
      <c r="AC280" s="507"/>
      <c r="AD280" s="504"/>
      <c r="AE280" s="504"/>
      <c r="AF280" s="504"/>
      <c r="AG280" s="504"/>
      <c r="AH280" s="504"/>
      <c r="AI280" s="504"/>
      <c r="AJ280" s="504"/>
      <c r="AK280" s="504"/>
      <c r="AL280" s="504"/>
      <c r="AN280" s="508"/>
      <c r="AO280" s="504"/>
      <c r="AP280" s="504"/>
      <c r="AQ280" s="504"/>
      <c r="AR280" s="504"/>
      <c r="AS280" s="504"/>
      <c r="AT280" s="504"/>
      <c r="AU280" s="504"/>
    </row>
    <row r="281" spans="3:47" ht="12.75" customHeight="1">
      <c r="C281" s="504"/>
      <c r="D281" s="504"/>
      <c r="E281" s="504"/>
      <c r="F281" s="504"/>
      <c r="G281" s="505"/>
      <c r="H281" s="505"/>
      <c r="I281" s="505"/>
      <c r="J281" s="505"/>
      <c r="K281" s="505"/>
      <c r="L281" s="504"/>
      <c r="M281" s="504"/>
      <c r="N281" s="504"/>
      <c r="O281" s="506"/>
      <c r="P281" s="506"/>
      <c r="Q281" s="506"/>
      <c r="R281" s="506"/>
      <c r="S281" s="506"/>
      <c r="T281" s="506"/>
      <c r="U281" s="506"/>
      <c r="V281" s="506"/>
      <c r="W281" s="506"/>
      <c r="X281" s="506"/>
      <c r="Y281" s="506"/>
      <c r="Z281" s="506"/>
      <c r="AA281" s="506"/>
      <c r="AB281" s="507"/>
      <c r="AC281" s="507"/>
      <c r="AD281" s="504"/>
      <c r="AE281" s="504"/>
      <c r="AF281" s="504"/>
      <c r="AG281" s="504"/>
      <c r="AH281" s="504"/>
      <c r="AI281" s="504"/>
      <c r="AJ281" s="504"/>
      <c r="AK281" s="504"/>
      <c r="AL281" s="504"/>
      <c r="AN281" s="508"/>
      <c r="AO281" s="504"/>
      <c r="AP281" s="504"/>
      <c r="AQ281" s="504"/>
      <c r="AR281" s="504"/>
      <c r="AS281" s="504"/>
      <c r="AT281" s="504"/>
      <c r="AU281" s="504"/>
    </row>
    <row r="282" spans="3:47" ht="12.75" customHeight="1">
      <c r="C282" s="504"/>
      <c r="D282" s="504"/>
      <c r="E282" s="504"/>
      <c r="F282" s="504"/>
      <c r="G282" s="180"/>
      <c r="H282" s="180"/>
      <c r="I282" s="505"/>
      <c r="J282" s="505"/>
      <c r="K282" s="505"/>
      <c r="L282" s="504"/>
      <c r="M282" s="504"/>
      <c r="N282" s="504"/>
      <c r="O282" s="506"/>
      <c r="P282" s="506"/>
      <c r="Q282" s="506"/>
      <c r="R282" s="506"/>
      <c r="S282" s="506"/>
      <c r="T282" s="506"/>
      <c r="U282" s="506"/>
      <c r="V282" s="506"/>
      <c r="W282" s="506"/>
      <c r="X282" s="506"/>
      <c r="Y282" s="506"/>
      <c r="Z282" s="506"/>
      <c r="AA282" s="506"/>
      <c r="AB282" s="507"/>
      <c r="AC282" s="507"/>
      <c r="AD282" s="504"/>
      <c r="AE282" s="504"/>
      <c r="AF282" s="504"/>
      <c r="AG282" s="504"/>
      <c r="AH282" s="504"/>
      <c r="AI282" s="504"/>
      <c r="AJ282" s="504"/>
      <c r="AK282" s="504"/>
      <c r="AL282" s="504"/>
      <c r="AN282" s="508"/>
      <c r="AO282" s="504"/>
      <c r="AP282" s="504"/>
      <c r="AQ282" s="504"/>
      <c r="AR282" s="504"/>
      <c r="AS282" s="504"/>
      <c r="AT282" s="504"/>
      <c r="AU282" s="504"/>
    </row>
    <row r="283" spans="3:47" ht="12.75" customHeight="1">
      <c r="C283" s="504"/>
      <c r="D283" s="504"/>
      <c r="E283" s="504"/>
      <c r="F283" s="504"/>
      <c r="G283" s="180"/>
      <c r="H283" s="180"/>
      <c r="I283" s="505"/>
      <c r="J283" s="505"/>
      <c r="K283" s="505"/>
      <c r="L283" s="504"/>
      <c r="M283" s="504"/>
      <c r="N283" s="504"/>
      <c r="O283" s="506"/>
      <c r="P283" s="506"/>
      <c r="Q283" s="506"/>
      <c r="R283" s="506"/>
      <c r="S283" s="506"/>
      <c r="T283" s="506"/>
      <c r="U283" s="506"/>
      <c r="V283" s="506"/>
      <c r="W283" s="506"/>
      <c r="X283" s="506"/>
      <c r="Y283" s="506"/>
      <c r="Z283" s="506"/>
      <c r="AA283" s="506"/>
      <c r="AB283" s="507"/>
      <c r="AC283" s="507"/>
      <c r="AD283" s="504"/>
      <c r="AE283" s="504"/>
      <c r="AF283" s="504"/>
      <c r="AG283" s="504"/>
      <c r="AH283" s="504"/>
      <c r="AI283" s="504"/>
      <c r="AJ283" s="504"/>
      <c r="AK283" s="504"/>
      <c r="AL283" s="504"/>
      <c r="AN283" s="508"/>
      <c r="AO283" s="504"/>
      <c r="AP283" s="504"/>
      <c r="AQ283" s="504"/>
      <c r="AR283" s="504"/>
      <c r="AS283" s="504"/>
      <c r="AT283" s="504"/>
      <c r="AU283" s="504"/>
    </row>
    <row r="284" spans="3:47" ht="12.75" customHeight="1">
      <c r="C284" s="504"/>
      <c r="D284" s="504"/>
      <c r="E284" s="504"/>
      <c r="F284" s="504"/>
      <c r="G284" s="180"/>
      <c r="H284" s="180"/>
      <c r="I284" s="505"/>
      <c r="J284" s="505"/>
      <c r="K284" s="505"/>
      <c r="L284" s="504"/>
      <c r="M284" s="504"/>
      <c r="N284" s="504"/>
      <c r="O284" s="506"/>
      <c r="P284" s="506"/>
      <c r="Q284" s="506"/>
      <c r="R284" s="506"/>
      <c r="S284" s="506"/>
      <c r="T284" s="506"/>
      <c r="U284" s="506"/>
      <c r="V284" s="506"/>
      <c r="W284" s="506"/>
      <c r="X284" s="506"/>
      <c r="Y284" s="506"/>
      <c r="Z284" s="506"/>
      <c r="AA284" s="506"/>
      <c r="AB284" s="507"/>
      <c r="AC284" s="507"/>
      <c r="AD284" s="504"/>
      <c r="AE284" s="504"/>
      <c r="AF284" s="504"/>
      <c r="AG284" s="504"/>
      <c r="AH284" s="504"/>
      <c r="AI284" s="504"/>
      <c r="AJ284" s="504"/>
      <c r="AK284" s="504"/>
      <c r="AL284" s="504"/>
      <c r="AN284" s="508"/>
      <c r="AO284" s="504"/>
      <c r="AP284" s="504"/>
      <c r="AQ284" s="504"/>
      <c r="AR284" s="504"/>
      <c r="AS284" s="504"/>
      <c r="AT284" s="504"/>
      <c r="AU284" s="504"/>
    </row>
    <row r="285" spans="3:47" ht="12.75" customHeight="1">
      <c r="C285" s="504"/>
      <c r="D285" s="504"/>
      <c r="E285" s="504"/>
      <c r="F285" s="504"/>
      <c r="G285" s="180"/>
      <c r="H285" s="180"/>
      <c r="I285" s="505"/>
      <c r="J285" s="505"/>
      <c r="K285" s="505"/>
      <c r="L285" s="504"/>
      <c r="M285" s="504"/>
      <c r="N285" s="504"/>
      <c r="O285" s="506"/>
      <c r="P285" s="506"/>
      <c r="Q285" s="506"/>
      <c r="R285" s="506"/>
      <c r="S285" s="506"/>
      <c r="T285" s="506"/>
      <c r="U285" s="506"/>
      <c r="V285" s="506"/>
      <c r="W285" s="506"/>
      <c r="X285" s="506"/>
      <c r="Y285" s="506"/>
      <c r="Z285" s="506"/>
      <c r="AA285" s="506"/>
      <c r="AB285" s="507"/>
      <c r="AC285" s="507"/>
      <c r="AD285" s="504"/>
      <c r="AE285" s="504"/>
      <c r="AF285" s="504"/>
      <c r="AG285" s="504"/>
      <c r="AH285" s="504"/>
      <c r="AI285" s="504"/>
      <c r="AJ285" s="504"/>
      <c r="AK285" s="504"/>
      <c r="AL285" s="504"/>
      <c r="AN285" s="508"/>
      <c r="AO285" s="504"/>
      <c r="AP285" s="504"/>
      <c r="AQ285" s="504"/>
      <c r="AR285" s="504"/>
      <c r="AS285" s="504"/>
      <c r="AT285" s="504"/>
      <c r="AU285" s="504"/>
    </row>
    <row r="286" spans="3:47" ht="12.75" customHeight="1">
      <c r="C286" s="504"/>
      <c r="D286" s="504"/>
      <c r="E286" s="504"/>
      <c r="F286" s="504"/>
      <c r="G286" s="180"/>
      <c r="H286" s="180"/>
      <c r="I286" s="505"/>
      <c r="J286" s="505"/>
      <c r="K286" s="505"/>
      <c r="L286" s="504"/>
      <c r="M286" s="504"/>
      <c r="N286" s="504"/>
      <c r="O286" s="506"/>
      <c r="P286" s="506"/>
      <c r="Q286" s="506"/>
      <c r="R286" s="506"/>
      <c r="S286" s="506"/>
      <c r="T286" s="506"/>
      <c r="U286" s="506"/>
      <c r="V286" s="506"/>
      <c r="W286" s="506"/>
      <c r="X286" s="506"/>
      <c r="Y286" s="506"/>
      <c r="Z286" s="506"/>
      <c r="AA286" s="506"/>
      <c r="AB286" s="507"/>
      <c r="AC286" s="507"/>
      <c r="AD286" s="504"/>
      <c r="AE286" s="504"/>
      <c r="AF286" s="504"/>
      <c r="AG286" s="504"/>
      <c r="AH286" s="504"/>
      <c r="AI286" s="504"/>
      <c r="AJ286" s="504"/>
      <c r="AK286" s="504"/>
      <c r="AL286" s="504"/>
      <c r="AN286" s="508"/>
      <c r="AO286" s="504"/>
      <c r="AP286" s="504"/>
      <c r="AQ286" s="504"/>
      <c r="AR286" s="504"/>
      <c r="AS286" s="504"/>
      <c r="AT286" s="504"/>
      <c r="AU286" s="504"/>
    </row>
    <row r="287" spans="3:47" ht="12.75" customHeight="1">
      <c r="C287" s="504"/>
      <c r="D287" s="504"/>
      <c r="E287" s="504"/>
      <c r="F287" s="504"/>
      <c r="G287" s="180"/>
      <c r="H287" s="180"/>
      <c r="I287" s="505"/>
      <c r="J287" s="505"/>
      <c r="K287" s="505"/>
      <c r="L287" s="504"/>
      <c r="M287" s="504"/>
      <c r="N287" s="504"/>
      <c r="O287" s="506"/>
      <c r="P287" s="506"/>
      <c r="Q287" s="506"/>
      <c r="R287" s="506"/>
      <c r="S287" s="506"/>
      <c r="T287" s="506"/>
      <c r="U287" s="506"/>
      <c r="V287" s="506"/>
      <c r="W287" s="506"/>
      <c r="X287" s="506"/>
      <c r="Y287" s="506"/>
      <c r="Z287" s="506"/>
      <c r="AA287" s="506"/>
      <c r="AB287" s="507"/>
      <c r="AC287" s="507"/>
      <c r="AD287" s="504"/>
      <c r="AE287" s="504"/>
      <c r="AF287" s="504"/>
      <c r="AG287" s="504"/>
      <c r="AH287" s="504"/>
      <c r="AI287" s="504"/>
      <c r="AJ287" s="504"/>
      <c r="AK287" s="504"/>
      <c r="AL287" s="504"/>
      <c r="AN287" s="508"/>
      <c r="AO287" s="504"/>
      <c r="AP287" s="504"/>
      <c r="AQ287" s="504"/>
      <c r="AR287" s="504"/>
      <c r="AS287" s="504"/>
      <c r="AT287" s="504"/>
      <c r="AU287" s="504"/>
    </row>
    <row r="288" spans="3:47" ht="12.75" customHeight="1">
      <c r="C288" s="504"/>
      <c r="D288" s="504"/>
      <c r="E288" s="504"/>
      <c r="F288" s="504"/>
      <c r="G288" s="180"/>
      <c r="H288" s="180"/>
      <c r="I288" s="505"/>
      <c r="J288" s="505"/>
      <c r="K288" s="505"/>
      <c r="L288" s="504"/>
      <c r="M288" s="504"/>
      <c r="N288" s="504"/>
      <c r="O288" s="506"/>
      <c r="P288" s="506"/>
      <c r="Q288" s="506"/>
      <c r="R288" s="506"/>
      <c r="S288" s="506"/>
      <c r="T288" s="506"/>
      <c r="U288" s="506"/>
      <c r="V288" s="506"/>
      <c r="W288" s="506"/>
      <c r="X288" s="506"/>
      <c r="Y288" s="506"/>
      <c r="Z288" s="506"/>
      <c r="AA288" s="506"/>
      <c r="AB288" s="507"/>
      <c r="AC288" s="507"/>
      <c r="AD288" s="504"/>
      <c r="AE288" s="504"/>
      <c r="AF288" s="504"/>
      <c r="AG288" s="504"/>
      <c r="AH288" s="504"/>
      <c r="AI288" s="504"/>
      <c r="AJ288" s="504"/>
      <c r="AK288" s="504"/>
      <c r="AL288" s="504"/>
      <c r="AN288" s="508"/>
      <c r="AO288" s="504"/>
      <c r="AP288" s="504"/>
      <c r="AQ288" s="504"/>
      <c r="AR288" s="504"/>
      <c r="AS288" s="504"/>
      <c r="AT288" s="504"/>
      <c r="AU288" s="504"/>
    </row>
    <row r="289" spans="3:47" ht="12.75" customHeight="1">
      <c r="C289" s="504"/>
      <c r="D289" s="504"/>
      <c r="E289" s="504"/>
      <c r="F289" s="504"/>
      <c r="G289" s="180"/>
      <c r="H289" s="180"/>
      <c r="I289" s="505"/>
      <c r="J289" s="505"/>
      <c r="K289" s="505"/>
      <c r="L289" s="504"/>
      <c r="M289" s="504"/>
      <c r="N289" s="504"/>
      <c r="O289" s="506"/>
      <c r="P289" s="506"/>
      <c r="Q289" s="506"/>
      <c r="R289" s="506"/>
      <c r="S289" s="506"/>
      <c r="T289" s="506"/>
      <c r="U289" s="506"/>
      <c r="V289" s="506"/>
      <c r="W289" s="506"/>
      <c r="X289" s="506"/>
      <c r="Y289" s="506"/>
      <c r="Z289" s="506"/>
      <c r="AA289" s="506"/>
      <c r="AB289" s="507"/>
      <c r="AC289" s="507"/>
      <c r="AD289" s="504"/>
      <c r="AE289" s="504"/>
      <c r="AF289" s="504"/>
      <c r="AG289" s="504"/>
      <c r="AH289" s="504"/>
      <c r="AI289" s="504"/>
      <c r="AJ289" s="504"/>
      <c r="AK289" s="504"/>
      <c r="AL289" s="504"/>
      <c r="AN289" s="508"/>
      <c r="AO289" s="504"/>
      <c r="AP289" s="504"/>
      <c r="AQ289" s="504"/>
      <c r="AR289" s="504"/>
      <c r="AS289" s="504"/>
      <c r="AT289" s="504"/>
      <c r="AU289" s="504"/>
    </row>
    <row r="290" spans="3:47" ht="12.75" customHeight="1">
      <c r="C290" s="504"/>
      <c r="D290" s="504"/>
      <c r="E290" s="504"/>
      <c r="F290" s="504"/>
      <c r="G290" s="180"/>
      <c r="H290" s="180"/>
      <c r="I290" s="505"/>
      <c r="J290" s="505"/>
      <c r="K290" s="505"/>
      <c r="L290" s="504"/>
      <c r="M290" s="504"/>
      <c r="N290" s="504"/>
      <c r="O290" s="506"/>
      <c r="P290" s="506"/>
      <c r="Q290" s="506"/>
      <c r="R290" s="506"/>
      <c r="S290" s="506"/>
      <c r="T290" s="506"/>
      <c r="U290" s="506"/>
      <c r="V290" s="506"/>
      <c r="W290" s="506"/>
      <c r="X290" s="506"/>
      <c r="Y290" s="506"/>
      <c r="Z290" s="506"/>
      <c r="AA290" s="506"/>
      <c r="AB290" s="507"/>
      <c r="AC290" s="507"/>
      <c r="AD290" s="504"/>
      <c r="AE290" s="504"/>
      <c r="AF290" s="504"/>
      <c r="AG290" s="504"/>
      <c r="AH290" s="504"/>
      <c r="AI290" s="504"/>
      <c r="AJ290" s="504"/>
      <c r="AK290" s="504"/>
      <c r="AL290" s="504"/>
      <c r="AN290" s="508"/>
      <c r="AO290" s="504"/>
      <c r="AP290" s="504"/>
      <c r="AQ290" s="504"/>
      <c r="AR290" s="504"/>
      <c r="AS290" s="504"/>
      <c r="AT290" s="504"/>
      <c r="AU290" s="504"/>
    </row>
    <row r="291" spans="3:47" ht="12.75" customHeight="1">
      <c r="C291" s="504"/>
      <c r="D291" s="504"/>
      <c r="E291" s="504"/>
      <c r="F291" s="504"/>
      <c r="G291" s="180"/>
      <c r="H291" s="180"/>
      <c r="I291" s="505"/>
      <c r="J291" s="505"/>
      <c r="K291" s="505"/>
      <c r="L291" s="504"/>
      <c r="M291" s="504"/>
      <c r="N291" s="504"/>
      <c r="O291" s="506"/>
      <c r="P291" s="506"/>
      <c r="Q291" s="506"/>
      <c r="R291" s="506"/>
      <c r="S291" s="506"/>
      <c r="T291" s="506"/>
      <c r="U291" s="506"/>
      <c r="V291" s="506"/>
      <c r="W291" s="506"/>
      <c r="X291" s="506"/>
      <c r="Y291" s="506"/>
      <c r="Z291" s="506"/>
      <c r="AA291" s="506"/>
      <c r="AB291" s="507"/>
      <c r="AC291" s="507"/>
      <c r="AD291" s="504"/>
      <c r="AE291" s="504"/>
      <c r="AF291" s="504"/>
      <c r="AG291" s="504"/>
      <c r="AH291" s="504"/>
      <c r="AI291" s="504"/>
      <c r="AJ291" s="504"/>
      <c r="AK291" s="504"/>
      <c r="AL291" s="504"/>
      <c r="AN291" s="508"/>
      <c r="AO291" s="504"/>
      <c r="AP291" s="504"/>
      <c r="AQ291" s="504"/>
      <c r="AR291" s="504"/>
      <c r="AS291" s="504"/>
      <c r="AT291" s="504"/>
      <c r="AU291" s="504"/>
    </row>
    <row r="292" spans="3:47" ht="12.75" customHeight="1">
      <c r="C292" s="504"/>
      <c r="D292" s="504"/>
      <c r="E292" s="504"/>
      <c r="F292" s="504"/>
      <c r="G292" s="180"/>
      <c r="H292" s="180"/>
      <c r="I292" s="505"/>
      <c r="J292" s="505"/>
      <c r="K292" s="505"/>
      <c r="L292" s="504"/>
      <c r="M292" s="504"/>
      <c r="N292" s="504"/>
      <c r="O292" s="506"/>
      <c r="P292" s="506"/>
      <c r="Q292" s="506"/>
      <c r="R292" s="506"/>
      <c r="S292" s="506"/>
      <c r="T292" s="506"/>
      <c r="U292" s="506"/>
      <c r="V292" s="506"/>
      <c r="W292" s="506"/>
      <c r="X292" s="506"/>
      <c r="Y292" s="506"/>
      <c r="Z292" s="506"/>
      <c r="AA292" s="506"/>
      <c r="AB292" s="507"/>
      <c r="AC292" s="507"/>
      <c r="AD292" s="504"/>
      <c r="AE292" s="504"/>
      <c r="AF292" s="504"/>
      <c r="AG292" s="504"/>
      <c r="AH292" s="504"/>
      <c r="AI292" s="504"/>
      <c r="AJ292" s="504"/>
      <c r="AK292" s="504"/>
      <c r="AL292" s="504"/>
      <c r="AN292" s="508"/>
      <c r="AO292" s="504"/>
      <c r="AP292" s="504"/>
      <c r="AQ292" s="504"/>
      <c r="AR292" s="504"/>
      <c r="AS292" s="504"/>
      <c r="AT292" s="504"/>
      <c r="AU292" s="504"/>
    </row>
    <row r="293" spans="3:47" ht="12.75" customHeight="1">
      <c r="C293" s="504"/>
      <c r="D293" s="504"/>
      <c r="E293" s="504"/>
      <c r="F293" s="504"/>
      <c r="G293" s="180"/>
      <c r="H293" s="180"/>
      <c r="I293" s="505"/>
      <c r="J293" s="505"/>
      <c r="K293" s="505"/>
      <c r="L293" s="504"/>
      <c r="M293" s="504"/>
      <c r="N293" s="504"/>
      <c r="O293" s="506"/>
      <c r="P293" s="506"/>
      <c r="Q293" s="506"/>
      <c r="R293" s="506"/>
      <c r="S293" s="506"/>
      <c r="T293" s="506"/>
      <c r="U293" s="506"/>
      <c r="V293" s="506"/>
      <c r="W293" s="506"/>
      <c r="X293" s="506"/>
      <c r="Y293" s="506"/>
      <c r="Z293" s="506"/>
      <c r="AA293" s="506"/>
      <c r="AB293" s="507"/>
      <c r="AC293" s="507"/>
      <c r="AD293" s="504"/>
      <c r="AE293" s="504"/>
      <c r="AF293" s="504"/>
      <c r="AG293" s="504"/>
      <c r="AH293" s="504"/>
      <c r="AI293" s="504"/>
      <c r="AJ293" s="504"/>
      <c r="AK293" s="504"/>
      <c r="AL293" s="504"/>
      <c r="AN293" s="508"/>
      <c r="AO293" s="504"/>
      <c r="AP293" s="504"/>
      <c r="AQ293" s="504"/>
      <c r="AR293" s="504"/>
      <c r="AS293" s="504"/>
      <c r="AT293" s="504"/>
      <c r="AU293" s="504"/>
    </row>
    <row r="294" spans="3:47" ht="12.75" customHeight="1">
      <c r="C294" s="504"/>
      <c r="D294" s="504"/>
      <c r="E294" s="504"/>
      <c r="F294" s="504"/>
      <c r="G294" s="180"/>
      <c r="H294" s="180"/>
      <c r="I294" s="505"/>
      <c r="J294" s="505"/>
      <c r="K294" s="505"/>
      <c r="L294" s="504"/>
      <c r="M294" s="504"/>
      <c r="N294" s="504"/>
      <c r="O294" s="506"/>
      <c r="P294" s="506"/>
      <c r="Q294" s="506"/>
      <c r="R294" s="506"/>
      <c r="S294" s="506"/>
      <c r="T294" s="506"/>
      <c r="U294" s="506"/>
      <c r="V294" s="506"/>
      <c r="W294" s="506"/>
      <c r="X294" s="506"/>
      <c r="Y294" s="506"/>
      <c r="Z294" s="506"/>
      <c r="AA294" s="506"/>
      <c r="AB294" s="507"/>
      <c r="AC294" s="507"/>
      <c r="AD294" s="504"/>
      <c r="AE294" s="504"/>
      <c r="AF294" s="504"/>
      <c r="AG294" s="504"/>
      <c r="AH294" s="504"/>
      <c r="AI294" s="504"/>
      <c r="AJ294" s="504"/>
      <c r="AK294" s="504"/>
      <c r="AL294" s="504"/>
      <c r="AN294" s="508"/>
      <c r="AO294" s="504"/>
      <c r="AP294" s="504"/>
      <c r="AQ294" s="504"/>
      <c r="AR294" s="504"/>
      <c r="AS294" s="504"/>
      <c r="AT294" s="504"/>
      <c r="AU294" s="504"/>
    </row>
    <row r="295" spans="3:47" ht="12.75" customHeight="1">
      <c r="C295" s="504"/>
      <c r="D295" s="504"/>
      <c r="E295" s="504"/>
      <c r="F295" s="504"/>
      <c r="G295" s="180"/>
      <c r="H295" s="180"/>
      <c r="I295" s="505"/>
      <c r="J295" s="505"/>
      <c r="K295" s="505"/>
      <c r="L295" s="504"/>
      <c r="M295" s="504"/>
      <c r="N295" s="504"/>
      <c r="O295" s="506"/>
      <c r="P295" s="506"/>
      <c r="Q295" s="506"/>
      <c r="R295" s="506"/>
      <c r="S295" s="506"/>
      <c r="T295" s="506"/>
      <c r="U295" s="506"/>
      <c r="V295" s="506"/>
      <c r="W295" s="506"/>
      <c r="X295" s="506"/>
      <c r="Y295" s="506"/>
      <c r="Z295" s="506"/>
      <c r="AA295" s="506"/>
      <c r="AB295" s="507"/>
      <c r="AC295" s="507"/>
      <c r="AD295" s="504"/>
      <c r="AE295" s="504"/>
      <c r="AF295" s="504"/>
      <c r="AG295" s="504"/>
      <c r="AH295" s="504"/>
      <c r="AI295" s="504"/>
      <c r="AJ295" s="504"/>
      <c r="AK295" s="504"/>
      <c r="AL295" s="504"/>
      <c r="AN295" s="508"/>
      <c r="AO295" s="504"/>
      <c r="AP295" s="504"/>
      <c r="AQ295" s="504"/>
      <c r="AR295" s="504"/>
      <c r="AS295" s="504"/>
      <c r="AT295" s="504"/>
      <c r="AU295" s="504"/>
    </row>
    <row r="296" spans="3:47" ht="12.75" customHeight="1">
      <c r="C296" s="504"/>
      <c r="D296" s="504"/>
      <c r="E296" s="504"/>
      <c r="F296" s="504"/>
      <c r="G296" s="180"/>
      <c r="H296" s="180"/>
      <c r="I296" s="505"/>
      <c r="J296" s="505"/>
      <c r="K296" s="505"/>
      <c r="L296" s="504"/>
      <c r="M296" s="504"/>
      <c r="N296" s="504"/>
      <c r="O296" s="506"/>
      <c r="P296" s="506"/>
      <c r="Q296" s="506"/>
      <c r="R296" s="506"/>
      <c r="S296" s="506"/>
      <c r="T296" s="506"/>
      <c r="U296" s="506"/>
      <c r="V296" s="506"/>
      <c r="W296" s="506"/>
      <c r="X296" s="506"/>
      <c r="Y296" s="506"/>
      <c r="Z296" s="506"/>
      <c r="AA296" s="506"/>
      <c r="AB296" s="507"/>
      <c r="AC296" s="507"/>
      <c r="AD296" s="504"/>
      <c r="AE296" s="504"/>
      <c r="AF296" s="504"/>
      <c r="AG296" s="504"/>
      <c r="AH296" s="504"/>
      <c r="AI296" s="504"/>
      <c r="AJ296" s="504"/>
      <c r="AK296" s="504"/>
      <c r="AL296" s="504"/>
      <c r="AN296" s="508"/>
      <c r="AO296" s="504"/>
      <c r="AP296" s="504"/>
      <c r="AQ296" s="504"/>
      <c r="AR296" s="504"/>
      <c r="AS296" s="504"/>
      <c r="AT296" s="504"/>
      <c r="AU296" s="504"/>
    </row>
    <row r="297" spans="3:47" ht="12.75" customHeight="1">
      <c r="C297" s="504"/>
      <c r="D297" s="504"/>
      <c r="E297" s="504"/>
      <c r="F297" s="504"/>
      <c r="G297" s="180"/>
      <c r="H297" s="180"/>
      <c r="I297" s="505"/>
      <c r="J297" s="505"/>
      <c r="K297" s="505"/>
      <c r="L297" s="504"/>
      <c r="M297" s="504"/>
      <c r="N297" s="504"/>
      <c r="O297" s="506"/>
      <c r="P297" s="506"/>
      <c r="Q297" s="506"/>
      <c r="R297" s="506"/>
      <c r="S297" s="506"/>
      <c r="T297" s="506"/>
      <c r="U297" s="506"/>
      <c r="V297" s="506"/>
      <c r="W297" s="506"/>
      <c r="X297" s="506"/>
      <c r="Y297" s="506"/>
      <c r="Z297" s="506"/>
      <c r="AA297" s="506"/>
      <c r="AB297" s="507"/>
      <c r="AC297" s="507"/>
      <c r="AD297" s="504"/>
      <c r="AE297" s="504"/>
      <c r="AF297" s="504"/>
      <c r="AG297" s="504"/>
      <c r="AH297" s="504"/>
      <c r="AI297" s="504"/>
      <c r="AJ297" s="504"/>
      <c r="AK297" s="504"/>
      <c r="AL297" s="504"/>
      <c r="AN297" s="508"/>
      <c r="AO297" s="504"/>
      <c r="AP297" s="504"/>
      <c r="AQ297" s="504"/>
      <c r="AR297" s="504"/>
      <c r="AS297" s="504"/>
      <c r="AT297" s="504"/>
      <c r="AU297" s="504"/>
    </row>
    <row r="298" spans="3:47" ht="12.75" customHeight="1">
      <c r="C298" s="504"/>
      <c r="D298" s="504"/>
      <c r="E298" s="504"/>
      <c r="F298" s="504"/>
      <c r="G298" s="180"/>
      <c r="H298" s="180"/>
      <c r="I298" s="505"/>
      <c r="J298" s="505"/>
      <c r="K298" s="505"/>
      <c r="L298" s="504"/>
      <c r="M298" s="504"/>
      <c r="N298" s="504"/>
      <c r="O298" s="506"/>
      <c r="P298" s="506"/>
      <c r="Q298" s="506"/>
      <c r="R298" s="506"/>
      <c r="S298" s="506"/>
      <c r="T298" s="506"/>
      <c r="U298" s="506"/>
      <c r="V298" s="506"/>
      <c r="W298" s="506"/>
      <c r="X298" s="506"/>
      <c r="Y298" s="506"/>
      <c r="Z298" s="506"/>
      <c r="AA298" s="506"/>
      <c r="AB298" s="507"/>
      <c r="AC298" s="507"/>
      <c r="AD298" s="504"/>
      <c r="AE298" s="504"/>
      <c r="AF298" s="504"/>
      <c r="AG298" s="504"/>
      <c r="AH298" s="504"/>
      <c r="AI298" s="504"/>
      <c r="AJ298" s="504"/>
      <c r="AK298" s="504"/>
      <c r="AL298" s="504"/>
      <c r="AN298" s="508"/>
      <c r="AO298" s="504"/>
      <c r="AP298" s="504"/>
      <c r="AQ298" s="504"/>
      <c r="AR298" s="504"/>
      <c r="AS298" s="504"/>
      <c r="AT298" s="504"/>
      <c r="AU298" s="504"/>
    </row>
    <row r="299" spans="3:47" ht="12.75" customHeight="1">
      <c r="C299" s="504"/>
      <c r="D299" s="504"/>
      <c r="E299" s="504"/>
      <c r="F299" s="504"/>
      <c r="G299" s="180"/>
      <c r="H299" s="180"/>
      <c r="I299" s="505"/>
      <c r="J299" s="505"/>
      <c r="K299" s="505"/>
      <c r="L299" s="504"/>
      <c r="M299" s="504"/>
      <c r="N299" s="504"/>
      <c r="O299" s="506"/>
      <c r="P299" s="506"/>
      <c r="Q299" s="506"/>
      <c r="R299" s="506"/>
      <c r="S299" s="506"/>
      <c r="T299" s="506"/>
      <c r="U299" s="506"/>
      <c r="V299" s="506"/>
      <c r="W299" s="506"/>
      <c r="X299" s="506"/>
      <c r="Y299" s="506"/>
      <c r="Z299" s="506"/>
      <c r="AA299" s="506"/>
      <c r="AB299" s="507"/>
      <c r="AC299" s="507"/>
      <c r="AD299" s="504"/>
      <c r="AE299" s="504"/>
      <c r="AF299" s="504"/>
      <c r="AG299" s="504"/>
      <c r="AH299" s="504"/>
      <c r="AI299" s="504"/>
      <c r="AJ299" s="504"/>
      <c r="AK299" s="504"/>
      <c r="AL299" s="504"/>
      <c r="AN299" s="508"/>
      <c r="AO299" s="504"/>
      <c r="AP299" s="504"/>
      <c r="AQ299" s="504"/>
      <c r="AR299" s="504"/>
      <c r="AS299" s="504"/>
      <c r="AT299" s="504"/>
      <c r="AU299" s="504"/>
    </row>
    <row r="300" spans="3:47" ht="12.75" customHeight="1">
      <c r="C300" s="504"/>
      <c r="D300" s="504"/>
      <c r="E300" s="504"/>
      <c r="F300" s="504"/>
      <c r="G300" s="180"/>
      <c r="H300" s="180"/>
      <c r="I300" s="505"/>
      <c r="J300" s="505"/>
      <c r="K300" s="505"/>
      <c r="L300" s="504"/>
      <c r="M300" s="504"/>
      <c r="N300" s="504"/>
      <c r="O300" s="506"/>
      <c r="P300" s="506"/>
      <c r="Q300" s="506"/>
      <c r="R300" s="506"/>
      <c r="S300" s="506"/>
      <c r="T300" s="506"/>
      <c r="U300" s="506"/>
      <c r="V300" s="506"/>
      <c r="W300" s="506"/>
      <c r="X300" s="506"/>
      <c r="Y300" s="506"/>
      <c r="Z300" s="506"/>
      <c r="AA300" s="506"/>
      <c r="AB300" s="507"/>
      <c r="AC300" s="507"/>
      <c r="AD300" s="504"/>
      <c r="AE300" s="504"/>
      <c r="AF300" s="504"/>
      <c r="AG300" s="504"/>
      <c r="AH300" s="504"/>
      <c r="AI300" s="504"/>
      <c r="AJ300" s="504"/>
      <c r="AK300" s="504"/>
      <c r="AL300" s="504"/>
      <c r="AN300" s="508"/>
      <c r="AO300" s="504"/>
      <c r="AP300" s="504"/>
      <c r="AQ300" s="504"/>
      <c r="AR300" s="504"/>
      <c r="AS300" s="504"/>
      <c r="AT300" s="504"/>
      <c r="AU300" s="504"/>
    </row>
    <row r="301" spans="3:47" ht="12.75" customHeight="1">
      <c r="C301" s="504"/>
      <c r="D301" s="504"/>
      <c r="E301" s="504"/>
      <c r="F301" s="504"/>
      <c r="G301" s="180"/>
      <c r="H301" s="180"/>
      <c r="I301" s="505"/>
      <c r="J301" s="505"/>
      <c r="K301" s="505"/>
      <c r="L301" s="504"/>
      <c r="M301" s="504"/>
      <c r="N301" s="504"/>
      <c r="O301" s="506"/>
      <c r="P301" s="506"/>
      <c r="Q301" s="506"/>
      <c r="R301" s="506"/>
      <c r="S301" s="506"/>
      <c r="T301" s="506"/>
      <c r="U301" s="506"/>
      <c r="V301" s="506"/>
      <c r="W301" s="506"/>
      <c r="X301" s="506"/>
      <c r="Y301" s="506"/>
      <c r="Z301" s="506"/>
      <c r="AA301" s="506"/>
      <c r="AB301" s="507"/>
      <c r="AC301" s="507"/>
      <c r="AD301" s="504"/>
      <c r="AE301" s="504"/>
      <c r="AF301" s="504"/>
      <c r="AG301" s="504"/>
      <c r="AH301" s="504"/>
      <c r="AI301" s="504"/>
      <c r="AJ301" s="504"/>
      <c r="AK301" s="504"/>
      <c r="AL301" s="504"/>
      <c r="AN301" s="508"/>
      <c r="AO301" s="504"/>
      <c r="AP301" s="504"/>
      <c r="AQ301" s="504"/>
      <c r="AR301" s="504"/>
      <c r="AS301" s="504"/>
      <c r="AT301" s="504"/>
      <c r="AU301" s="504"/>
    </row>
    <row r="302" spans="3:47" ht="12.75" customHeight="1">
      <c r="C302" s="504"/>
      <c r="D302" s="504"/>
      <c r="E302" s="504"/>
      <c r="F302" s="504"/>
      <c r="G302" s="180"/>
      <c r="H302" s="180"/>
      <c r="I302" s="505"/>
      <c r="J302" s="505"/>
      <c r="K302" s="505"/>
      <c r="L302" s="504"/>
      <c r="M302" s="504"/>
      <c r="N302" s="504"/>
      <c r="O302" s="506"/>
      <c r="P302" s="506"/>
      <c r="Q302" s="506"/>
      <c r="R302" s="506"/>
      <c r="S302" s="506"/>
      <c r="T302" s="506"/>
      <c r="U302" s="506"/>
      <c r="V302" s="506"/>
      <c r="W302" s="506"/>
      <c r="X302" s="506"/>
      <c r="Y302" s="506"/>
      <c r="Z302" s="506"/>
      <c r="AA302" s="506"/>
      <c r="AB302" s="507"/>
      <c r="AC302" s="507"/>
      <c r="AD302" s="504"/>
      <c r="AE302" s="504"/>
      <c r="AF302" s="504"/>
      <c r="AG302" s="504"/>
      <c r="AH302" s="504"/>
      <c r="AI302" s="504"/>
      <c r="AJ302" s="504"/>
      <c r="AK302" s="504"/>
      <c r="AL302" s="504"/>
      <c r="AN302" s="508"/>
      <c r="AO302" s="504"/>
      <c r="AP302" s="504"/>
      <c r="AQ302" s="504"/>
      <c r="AR302" s="504"/>
      <c r="AS302" s="504"/>
      <c r="AT302" s="504"/>
      <c r="AU302" s="504"/>
    </row>
    <row r="303" spans="3:47" ht="12.75" customHeight="1">
      <c r="C303" s="504"/>
      <c r="D303" s="504"/>
      <c r="E303" s="504"/>
      <c r="F303" s="504"/>
      <c r="G303" s="180"/>
      <c r="H303" s="180"/>
      <c r="I303" s="505"/>
      <c r="J303" s="505"/>
      <c r="K303" s="505"/>
      <c r="L303" s="504"/>
      <c r="M303" s="504"/>
      <c r="N303" s="504"/>
      <c r="O303" s="506"/>
      <c r="P303" s="506"/>
      <c r="Q303" s="506"/>
      <c r="R303" s="506"/>
      <c r="S303" s="506"/>
      <c r="T303" s="506"/>
      <c r="U303" s="506"/>
      <c r="V303" s="506"/>
      <c r="W303" s="506"/>
      <c r="X303" s="506"/>
      <c r="Y303" s="506"/>
      <c r="Z303" s="506"/>
      <c r="AA303" s="506"/>
      <c r="AB303" s="507"/>
      <c r="AC303" s="507"/>
      <c r="AD303" s="504"/>
      <c r="AE303" s="504"/>
      <c r="AF303" s="504"/>
      <c r="AG303" s="504"/>
      <c r="AH303" s="504"/>
      <c r="AI303" s="504"/>
      <c r="AJ303" s="504"/>
      <c r="AK303" s="504"/>
      <c r="AL303" s="504"/>
      <c r="AN303" s="508"/>
      <c r="AO303" s="504"/>
      <c r="AP303" s="504"/>
      <c r="AQ303" s="504"/>
      <c r="AR303" s="504"/>
      <c r="AS303" s="504"/>
      <c r="AT303" s="504"/>
      <c r="AU303" s="504"/>
    </row>
    <row r="304" spans="3:47" ht="12.75" customHeight="1">
      <c r="C304" s="504"/>
      <c r="D304" s="504"/>
      <c r="E304" s="504"/>
      <c r="F304" s="504"/>
      <c r="G304" s="180"/>
      <c r="H304" s="180"/>
      <c r="I304" s="505"/>
      <c r="J304" s="505"/>
      <c r="K304" s="505"/>
      <c r="L304" s="504"/>
      <c r="M304" s="504"/>
      <c r="N304" s="504"/>
      <c r="O304" s="506"/>
      <c r="P304" s="506"/>
      <c r="Q304" s="506"/>
      <c r="R304" s="506"/>
      <c r="S304" s="506"/>
      <c r="T304" s="506"/>
      <c r="U304" s="506"/>
      <c r="V304" s="506"/>
      <c r="W304" s="506"/>
      <c r="X304" s="506"/>
      <c r="Y304" s="506"/>
      <c r="Z304" s="506"/>
      <c r="AA304" s="506"/>
      <c r="AB304" s="507"/>
      <c r="AC304" s="507"/>
      <c r="AD304" s="504"/>
      <c r="AE304" s="504"/>
      <c r="AF304" s="504"/>
      <c r="AG304" s="504"/>
      <c r="AH304" s="504"/>
      <c r="AI304" s="504"/>
      <c r="AJ304" s="504"/>
      <c r="AK304" s="504"/>
      <c r="AL304" s="504"/>
      <c r="AN304" s="508"/>
      <c r="AO304" s="504"/>
      <c r="AP304" s="504"/>
      <c r="AQ304" s="504"/>
      <c r="AR304" s="504"/>
      <c r="AS304" s="504"/>
      <c r="AT304" s="504"/>
      <c r="AU304" s="504"/>
    </row>
    <row r="305" spans="3:47" ht="12.75" customHeight="1">
      <c r="C305" s="504"/>
      <c r="D305" s="504"/>
      <c r="E305" s="504"/>
      <c r="F305" s="504"/>
      <c r="G305" s="180"/>
      <c r="H305" s="180"/>
      <c r="I305" s="505"/>
      <c r="J305" s="505"/>
      <c r="K305" s="505"/>
      <c r="L305" s="504"/>
      <c r="M305" s="504"/>
      <c r="N305" s="504"/>
      <c r="O305" s="506"/>
      <c r="P305" s="506"/>
      <c r="Q305" s="506"/>
      <c r="R305" s="506"/>
      <c r="S305" s="506"/>
      <c r="T305" s="506"/>
      <c r="U305" s="506"/>
      <c r="V305" s="506"/>
      <c r="W305" s="506"/>
      <c r="X305" s="506"/>
      <c r="Y305" s="506"/>
      <c r="Z305" s="506"/>
      <c r="AA305" s="506"/>
      <c r="AB305" s="507"/>
      <c r="AC305" s="507"/>
      <c r="AD305" s="504"/>
      <c r="AE305" s="504"/>
      <c r="AF305" s="504"/>
      <c r="AG305" s="504"/>
      <c r="AH305" s="504"/>
      <c r="AI305" s="504"/>
      <c r="AJ305" s="504"/>
      <c r="AK305" s="504"/>
      <c r="AL305" s="504"/>
      <c r="AN305" s="508"/>
      <c r="AO305" s="504"/>
      <c r="AP305" s="504"/>
      <c r="AQ305" s="504"/>
      <c r="AR305" s="504"/>
      <c r="AS305" s="504"/>
      <c r="AT305" s="504"/>
      <c r="AU305" s="504"/>
    </row>
    <row r="306" spans="3:47" ht="12.75" customHeight="1">
      <c r="C306" s="504"/>
      <c r="D306" s="504"/>
      <c r="E306" s="504"/>
      <c r="F306" s="504"/>
      <c r="G306" s="180"/>
      <c r="H306" s="180"/>
      <c r="I306" s="505"/>
      <c r="J306" s="505"/>
      <c r="K306" s="505"/>
      <c r="L306" s="504"/>
      <c r="M306" s="504"/>
      <c r="N306" s="504"/>
      <c r="O306" s="506"/>
      <c r="P306" s="506"/>
      <c r="Q306" s="506"/>
      <c r="R306" s="506"/>
      <c r="S306" s="506"/>
      <c r="T306" s="506"/>
      <c r="U306" s="506"/>
      <c r="V306" s="506"/>
      <c r="W306" s="506"/>
      <c r="X306" s="506"/>
      <c r="Y306" s="506"/>
      <c r="Z306" s="506"/>
      <c r="AA306" s="506"/>
      <c r="AB306" s="507"/>
      <c r="AC306" s="507"/>
      <c r="AD306" s="504"/>
      <c r="AE306" s="504"/>
      <c r="AF306" s="504"/>
      <c r="AG306" s="504"/>
      <c r="AH306" s="504"/>
      <c r="AI306" s="504"/>
      <c r="AJ306" s="504"/>
      <c r="AK306" s="504"/>
      <c r="AL306" s="504"/>
      <c r="AN306" s="508"/>
      <c r="AO306" s="504"/>
      <c r="AP306" s="504"/>
      <c r="AQ306" s="504"/>
      <c r="AR306" s="504"/>
      <c r="AS306" s="504"/>
      <c r="AT306" s="504"/>
      <c r="AU306" s="504"/>
    </row>
    <row r="307" spans="3:47" ht="12.75" customHeight="1">
      <c r="C307" s="504"/>
      <c r="D307" s="504"/>
      <c r="E307" s="504"/>
      <c r="F307" s="504"/>
      <c r="G307" s="180"/>
      <c r="H307" s="180"/>
      <c r="I307" s="505"/>
      <c r="J307" s="505"/>
      <c r="K307" s="505"/>
      <c r="L307" s="504"/>
      <c r="M307" s="504"/>
      <c r="N307" s="504"/>
      <c r="O307" s="506"/>
      <c r="P307" s="506"/>
      <c r="Q307" s="506"/>
      <c r="R307" s="506"/>
      <c r="S307" s="506"/>
      <c r="T307" s="506"/>
      <c r="U307" s="506"/>
      <c r="V307" s="506"/>
      <c r="W307" s="506"/>
      <c r="X307" s="506"/>
      <c r="Y307" s="506"/>
      <c r="Z307" s="506"/>
      <c r="AA307" s="506"/>
      <c r="AB307" s="507"/>
      <c r="AC307" s="507"/>
      <c r="AD307" s="504"/>
      <c r="AE307" s="504"/>
      <c r="AF307" s="504"/>
      <c r="AG307" s="504"/>
      <c r="AH307" s="504"/>
      <c r="AI307" s="504"/>
      <c r="AJ307" s="504"/>
      <c r="AK307" s="504"/>
      <c r="AL307" s="504"/>
      <c r="AN307" s="508"/>
      <c r="AO307" s="504"/>
      <c r="AP307" s="504"/>
      <c r="AQ307" s="504"/>
      <c r="AR307" s="504"/>
      <c r="AS307" s="504"/>
      <c r="AT307" s="504"/>
      <c r="AU307" s="504"/>
    </row>
    <row r="308" spans="3:47" ht="12.75" customHeight="1">
      <c r="C308" s="504"/>
      <c r="D308" s="504"/>
      <c r="E308" s="504"/>
      <c r="F308" s="504"/>
      <c r="G308" s="180"/>
      <c r="H308" s="180"/>
      <c r="I308" s="505"/>
      <c r="J308" s="505"/>
      <c r="K308" s="505"/>
      <c r="L308" s="504"/>
      <c r="M308" s="504"/>
      <c r="N308" s="504"/>
      <c r="O308" s="506"/>
      <c r="P308" s="506"/>
      <c r="Q308" s="506"/>
      <c r="R308" s="506"/>
      <c r="S308" s="506"/>
      <c r="T308" s="506"/>
      <c r="U308" s="506"/>
      <c r="V308" s="506"/>
      <c r="W308" s="506"/>
      <c r="X308" s="506"/>
      <c r="Y308" s="506"/>
      <c r="Z308" s="506"/>
      <c r="AA308" s="506"/>
      <c r="AB308" s="507"/>
      <c r="AC308" s="507"/>
      <c r="AD308" s="504"/>
      <c r="AE308" s="504"/>
      <c r="AF308" s="504"/>
      <c r="AG308" s="504"/>
      <c r="AH308" s="504"/>
      <c r="AI308" s="504"/>
      <c r="AJ308" s="504"/>
      <c r="AK308" s="504"/>
      <c r="AL308" s="504"/>
      <c r="AN308" s="508"/>
      <c r="AO308" s="504"/>
      <c r="AP308" s="504"/>
      <c r="AQ308" s="504"/>
      <c r="AR308" s="504"/>
      <c r="AS308" s="504"/>
      <c r="AT308" s="504"/>
      <c r="AU308" s="504"/>
    </row>
    <row r="309" spans="3:47" ht="12.75" customHeight="1">
      <c r="C309" s="504"/>
      <c r="D309" s="504"/>
      <c r="E309" s="504"/>
      <c r="F309" s="504"/>
      <c r="G309" s="180"/>
      <c r="H309" s="180"/>
      <c r="I309" s="505"/>
      <c r="J309" s="505"/>
      <c r="K309" s="505"/>
      <c r="L309" s="504"/>
      <c r="M309" s="504"/>
      <c r="N309" s="504"/>
      <c r="O309" s="506"/>
      <c r="P309" s="506"/>
      <c r="Q309" s="506"/>
      <c r="R309" s="506"/>
      <c r="S309" s="506"/>
      <c r="T309" s="506"/>
      <c r="U309" s="506"/>
      <c r="V309" s="506"/>
      <c r="W309" s="506"/>
      <c r="X309" s="506"/>
      <c r="Y309" s="506"/>
      <c r="Z309" s="506"/>
      <c r="AA309" s="506"/>
      <c r="AB309" s="507"/>
      <c r="AC309" s="507"/>
      <c r="AD309" s="504"/>
      <c r="AE309" s="504"/>
      <c r="AF309" s="504"/>
      <c r="AG309" s="504"/>
      <c r="AH309" s="504"/>
      <c r="AI309" s="504"/>
      <c r="AJ309" s="504"/>
      <c r="AK309" s="504"/>
      <c r="AL309" s="504"/>
      <c r="AN309" s="508"/>
      <c r="AO309" s="504"/>
      <c r="AP309" s="504"/>
      <c r="AQ309" s="504"/>
      <c r="AR309" s="504"/>
      <c r="AS309" s="504"/>
      <c r="AT309" s="504"/>
      <c r="AU309" s="504"/>
    </row>
    <row r="310" spans="3:47" ht="12.75" customHeight="1">
      <c r="C310" s="504"/>
      <c r="D310" s="504"/>
      <c r="E310" s="504"/>
      <c r="F310" s="504"/>
      <c r="G310" s="180"/>
      <c r="H310" s="180"/>
      <c r="I310" s="505"/>
      <c r="J310" s="505"/>
      <c r="K310" s="505"/>
      <c r="L310" s="504"/>
      <c r="M310" s="504"/>
      <c r="N310" s="504"/>
      <c r="O310" s="506"/>
      <c r="P310" s="506"/>
      <c r="Q310" s="506"/>
      <c r="R310" s="506"/>
      <c r="S310" s="506"/>
      <c r="T310" s="506"/>
      <c r="U310" s="506"/>
      <c r="V310" s="506"/>
      <c r="W310" s="506"/>
      <c r="X310" s="506"/>
      <c r="Y310" s="506"/>
      <c r="Z310" s="506"/>
      <c r="AA310" s="506"/>
      <c r="AB310" s="507"/>
      <c r="AC310" s="507"/>
      <c r="AD310" s="504"/>
      <c r="AE310" s="504"/>
      <c r="AF310" s="504"/>
      <c r="AG310" s="504"/>
      <c r="AH310" s="504"/>
      <c r="AI310" s="504"/>
      <c r="AJ310" s="504"/>
      <c r="AK310" s="504"/>
      <c r="AL310" s="504"/>
      <c r="AN310" s="508"/>
      <c r="AO310" s="504"/>
      <c r="AP310" s="504"/>
      <c r="AQ310" s="504"/>
      <c r="AR310" s="504"/>
      <c r="AS310" s="504"/>
      <c r="AT310" s="504"/>
      <c r="AU310" s="504"/>
    </row>
    <row r="311" spans="3:47" ht="12.75" customHeight="1">
      <c r="C311" s="504"/>
      <c r="D311" s="504"/>
      <c r="E311" s="504"/>
      <c r="F311" s="504"/>
      <c r="G311" s="180"/>
      <c r="H311" s="180"/>
      <c r="I311" s="505"/>
      <c r="J311" s="505"/>
      <c r="K311" s="505"/>
      <c r="L311" s="504"/>
      <c r="M311" s="504"/>
      <c r="N311" s="504"/>
      <c r="O311" s="506"/>
      <c r="P311" s="506"/>
      <c r="Q311" s="506"/>
      <c r="R311" s="506"/>
      <c r="S311" s="506"/>
      <c r="T311" s="506"/>
      <c r="U311" s="506"/>
      <c r="V311" s="506"/>
      <c r="W311" s="506"/>
      <c r="X311" s="506"/>
      <c r="Y311" s="506"/>
      <c r="Z311" s="506"/>
      <c r="AA311" s="506"/>
      <c r="AB311" s="507"/>
      <c r="AC311" s="507"/>
      <c r="AD311" s="504"/>
      <c r="AE311" s="504"/>
      <c r="AF311" s="504"/>
      <c r="AG311" s="504"/>
      <c r="AH311" s="504"/>
      <c r="AI311" s="504"/>
      <c r="AJ311" s="504"/>
      <c r="AK311" s="504"/>
      <c r="AL311" s="504"/>
      <c r="AN311" s="508"/>
      <c r="AO311" s="504"/>
      <c r="AP311" s="504"/>
      <c r="AQ311" s="504"/>
      <c r="AR311" s="504"/>
      <c r="AS311" s="504"/>
      <c r="AT311" s="504"/>
      <c r="AU311" s="504"/>
    </row>
    <row r="312" spans="3:47" ht="12.75" customHeight="1">
      <c r="C312" s="504"/>
      <c r="D312" s="504"/>
      <c r="E312" s="504"/>
      <c r="F312" s="504"/>
      <c r="G312" s="180"/>
      <c r="H312" s="180"/>
      <c r="I312" s="505"/>
      <c r="J312" s="505"/>
      <c r="K312" s="505"/>
      <c r="L312" s="504"/>
      <c r="M312" s="504"/>
      <c r="N312" s="504"/>
      <c r="O312" s="506"/>
      <c r="P312" s="506"/>
      <c r="Q312" s="506"/>
      <c r="R312" s="506"/>
      <c r="S312" s="506"/>
      <c r="T312" s="506"/>
      <c r="U312" s="506"/>
      <c r="V312" s="506"/>
      <c r="W312" s="506"/>
      <c r="X312" s="506"/>
      <c r="Y312" s="506"/>
      <c r="Z312" s="506"/>
      <c r="AA312" s="506"/>
      <c r="AB312" s="507"/>
      <c r="AC312" s="507"/>
      <c r="AD312" s="504"/>
      <c r="AE312" s="504"/>
      <c r="AF312" s="504"/>
      <c r="AG312" s="504"/>
      <c r="AH312" s="504"/>
      <c r="AI312" s="504"/>
      <c r="AJ312" s="504"/>
      <c r="AK312" s="504"/>
      <c r="AL312" s="504"/>
      <c r="AN312" s="508"/>
      <c r="AO312" s="504"/>
      <c r="AP312" s="504"/>
      <c r="AQ312" s="504"/>
      <c r="AR312" s="504"/>
      <c r="AS312" s="504"/>
      <c r="AT312" s="504"/>
      <c r="AU312" s="504"/>
    </row>
    <row r="313" spans="3:47" ht="12.75" customHeight="1">
      <c r="C313" s="504"/>
      <c r="D313" s="504"/>
      <c r="E313" s="504"/>
      <c r="F313" s="504"/>
      <c r="G313" s="180"/>
      <c r="H313" s="180"/>
      <c r="I313" s="505"/>
      <c r="J313" s="505"/>
      <c r="K313" s="505"/>
      <c r="L313" s="504"/>
      <c r="M313" s="504"/>
      <c r="N313" s="504"/>
      <c r="O313" s="506"/>
      <c r="P313" s="506"/>
      <c r="Q313" s="506"/>
      <c r="R313" s="506"/>
      <c r="S313" s="506"/>
      <c r="T313" s="506"/>
      <c r="U313" s="506"/>
      <c r="V313" s="506"/>
      <c r="W313" s="506"/>
      <c r="X313" s="506"/>
      <c r="Y313" s="506"/>
      <c r="Z313" s="506"/>
      <c r="AA313" s="506"/>
      <c r="AB313" s="507"/>
      <c r="AC313" s="507"/>
      <c r="AD313" s="504"/>
      <c r="AE313" s="504"/>
      <c r="AF313" s="504"/>
      <c r="AG313" s="504"/>
      <c r="AH313" s="504"/>
      <c r="AI313" s="504"/>
      <c r="AJ313" s="504"/>
      <c r="AK313" s="504"/>
      <c r="AL313" s="504"/>
      <c r="AN313" s="508"/>
      <c r="AO313" s="504"/>
      <c r="AP313" s="504"/>
      <c r="AQ313" s="504"/>
      <c r="AR313" s="504"/>
      <c r="AS313" s="504"/>
      <c r="AT313" s="504"/>
      <c r="AU313" s="504"/>
    </row>
    <row r="314" spans="3:47" ht="12.75" customHeight="1">
      <c r="C314" s="504"/>
      <c r="D314" s="504"/>
      <c r="E314" s="504"/>
      <c r="F314" s="504"/>
      <c r="G314" s="180"/>
      <c r="H314" s="180"/>
      <c r="I314" s="505"/>
      <c r="J314" s="505"/>
      <c r="K314" s="505"/>
      <c r="L314" s="504"/>
      <c r="M314" s="504"/>
      <c r="N314" s="504"/>
      <c r="O314" s="506"/>
      <c r="P314" s="506"/>
      <c r="Q314" s="506"/>
      <c r="R314" s="506"/>
      <c r="S314" s="506"/>
      <c r="T314" s="506"/>
      <c r="U314" s="506"/>
      <c r="V314" s="506"/>
      <c r="W314" s="506"/>
      <c r="X314" s="506"/>
      <c r="Y314" s="506"/>
      <c r="Z314" s="506"/>
      <c r="AA314" s="506"/>
      <c r="AB314" s="507"/>
      <c r="AC314" s="507"/>
      <c r="AD314" s="504"/>
      <c r="AE314" s="504"/>
      <c r="AF314" s="504"/>
      <c r="AG314" s="504"/>
      <c r="AH314" s="504"/>
      <c r="AI314" s="504"/>
      <c r="AJ314" s="504"/>
      <c r="AK314" s="504"/>
      <c r="AL314" s="504"/>
      <c r="AN314" s="508"/>
      <c r="AO314" s="504"/>
      <c r="AP314" s="504"/>
      <c r="AQ314" s="504"/>
      <c r="AR314" s="504"/>
      <c r="AS314" s="504"/>
      <c r="AT314" s="504"/>
      <c r="AU314" s="504"/>
    </row>
    <row r="315" spans="3:47" ht="12.75" customHeight="1">
      <c r="C315" s="504"/>
      <c r="D315" s="504"/>
      <c r="E315" s="504"/>
      <c r="F315" s="504"/>
      <c r="G315" s="180"/>
      <c r="H315" s="180"/>
      <c r="I315" s="505"/>
      <c r="J315" s="505"/>
      <c r="K315" s="505"/>
      <c r="L315" s="504"/>
      <c r="M315" s="504"/>
      <c r="N315" s="504"/>
      <c r="O315" s="506"/>
      <c r="P315" s="506"/>
      <c r="Q315" s="506"/>
      <c r="R315" s="506"/>
      <c r="S315" s="506"/>
      <c r="T315" s="506"/>
      <c r="U315" s="506"/>
      <c r="V315" s="506"/>
      <c r="W315" s="506"/>
      <c r="X315" s="506"/>
      <c r="Y315" s="506"/>
      <c r="Z315" s="506"/>
      <c r="AA315" s="506"/>
      <c r="AB315" s="507"/>
      <c r="AC315" s="507"/>
      <c r="AD315" s="504"/>
      <c r="AE315" s="504"/>
      <c r="AF315" s="504"/>
      <c r="AG315" s="504"/>
      <c r="AH315" s="504"/>
      <c r="AI315" s="504"/>
      <c r="AJ315" s="504"/>
      <c r="AK315" s="504"/>
      <c r="AL315" s="504"/>
      <c r="AN315" s="508"/>
      <c r="AO315" s="504"/>
      <c r="AP315" s="504"/>
      <c r="AQ315" s="504"/>
      <c r="AR315" s="504"/>
      <c r="AS315" s="504"/>
      <c r="AT315" s="504"/>
      <c r="AU315" s="504"/>
    </row>
    <row r="316" spans="3:47" ht="12.75" customHeight="1">
      <c r="C316" s="504"/>
      <c r="D316" s="504"/>
      <c r="E316" s="504"/>
      <c r="F316" s="504"/>
      <c r="G316" s="180"/>
      <c r="H316" s="180"/>
      <c r="I316" s="505"/>
      <c r="J316" s="505"/>
      <c r="K316" s="505"/>
      <c r="L316" s="504"/>
      <c r="M316" s="504"/>
      <c r="N316" s="504"/>
      <c r="O316" s="506"/>
      <c r="P316" s="506"/>
      <c r="Q316" s="506"/>
      <c r="R316" s="506"/>
      <c r="S316" s="506"/>
      <c r="T316" s="506"/>
      <c r="U316" s="506"/>
      <c r="V316" s="506"/>
      <c r="W316" s="506"/>
      <c r="X316" s="506"/>
      <c r="Y316" s="506"/>
      <c r="Z316" s="506"/>
      <c r="AA316" s="506"/>
      <c r="AB316" s="507"/>
      <c r="AC316" s="507"/>
      <c r="AD316" s="504"/>
      <c r="AE316" s="504"/>
      <c r="AF316" s="504"/>
      <c r="AG316" s="504"/>
      <c r="AH316" s="504"/>
      <c r="AI316" s="504"/>
      <c r="AJ316" s="504"/>
      <c r="AK316" s="504"/>
      <c r="AL316" s="504"/>
      <c r="AN316" s="508"/>
      <c r="AO316" s="504"/>
      <c r="AP316" s="504"/>
      <c r="AQ316" s="504"/>
      <c r="AR316" s="504"/>
      <c r="AS316" s="504"/>
      <c r="AT316" s="504"/>
      <c r="AU316" s="504"/>
    </row>
    <row r="317" spans="3:47" ht="12.75" customHeight="1">
      <c r="C317" s="504"/>
      <c r="D317" s="504"/>
      <c r="E317" s="504"/>
      <c r="F317" s="504"/>
      <c r="G317" s="180"/>
      <c r="H317" s="180"/>
      <c r="I317" s="505"/>
      <c r="J317" s="505"/>
      <c r="K317" s="505"/>
      <c r="L317" s="504"/>
      <c r="M317" s="504"/>
      <c r="N317" s="504"/>
      <c r="O317" s="506"/>
      <c r="P317" s="506"/>
      <c r="Q317" s="506"/>
      <c r="R317" s="506"/>
      <c r="S317" s="506"/>
      <c r="T317" s="506"/>
      <c r="U317" s="506"/>
      <c r="V317" s="506"/>
      <c r="W317" s="506"/>
      <c r="X317" s="506"/>
      <c r="Y317" s="506"/>
      <c r="Z317" s="506"/>
      <c r="AA317" s="506"/>
      <c r="AB317" s="507"/>
      <c r="AC317" s="507"/>
      <c r="AD317" s="504"/>
      <c r="AE317" s="504"/>
      <c r="AF317" s="504"/>
      <c r="AG317" s="504"/>
      <c r="AH317" s="504"/>
      <c r="AI317" s="504"/>
      <c r="AJ317" s="504"/>
      <c r="AK317" s="504"/>
      <c r="AL317" s="504"/>
      <c r="AN317" s="508"/>
      <c r="AO317" s="504"/>
      <c r="AP317" s="504"/>
      <c r="AQ317" s="504"/>
      <c r="AR317" s="504"/>
      <c r="AS317" s="504"/>
      <c r="AT317" s="504"/>
      <c r="AU317" s="504"/>
    </row>
    <row r="318" spans="3:47" ht="12.75" customHeight="1">
      <c r="C318" s="504"/>
      <c r="D318" s="504"/>
      <c r="E318" s="504"/>
      <c r="F318" s="504"/>
      <c r="G318" s="180"/>
      <c r="H318" s="180"/>
      <c r="I318" s="505"/>
      <c r="J318" s="505"/>
      <c r="K318" s="505"/>
      <c r="L318" s="504"/>
      <c r="M318" s="504"/>
      <c r="N318" s="504"/>
      <c r="O318" s="506"/>
      <c r="P318" s="506"/>
      <c r="Q318" s="506"/>
      <c r="R318" s="506"/>
      <c r="S318" s="506"/>
      <c r="T318" s="506"/>
      <c r="U318" s="506"/>
      <c r="V318" s="506"/>
      <c r="W318" s="506"/>
      <c r="X318" s="506"/>
      <c r="Y318" s="506"/>
      <c r="Z318" s="506"/>
      <c r="AA318" s="506"/>
      <c r="AB318" s="507"/>
      <c r="AC318" s="507"/>
      <c r="AD318" s="504"/>
      <c r="AE318" s="504"/>
      <c r="AF318" s="504"/>
      <c r="AG318" s="504"/>
      <c r="AH318" s="504"/>
      <c r="AI318" s="504"/>
      <c r="AJ318" s="504"/>
      <c r="AK318" s="504"/>
      <c r="AL318" s="504"/>
      <c r="AN318" s="508"/>
      <c r="AO318" s="504"/>
      <c r="AP318" s="504"/>
      <c r="AQ318" s="504"/>
      <c r="AR318" s="504"/>
      <c r="AS318" s="504"/>
      <c r="AT318" s="504"/>
      <c r="AU318" s="504"/>
    </row>
    <row r="319" spans="3:47" ht="12.75" customHeight="1">
      <c r="C319" s="504"/>
      <c r="D319" s="504"/>
      <c r="E319" s="504"/>
      <c r="F319" s="504"/>
      <c r="G319" s="180"/>
      <c r="H319" s="180"/>
      <c r="I319" s="505"/>
      <c r="J319" s="505"/>
      <c r="K319" s="505"/>
      <c r="L319" s="504"/>
      <c r="M319" s="504"/>
      <c r="N319" s="504"/>
      <c r="O319" s="506"/>
      <c r="P319" s="506"/>
      <c r="Q319" s="506"/>
      <c r="R319" s="506"/>
      <c r="S319" s="506"/>
      <c r="T319" s="506"/>
      <c r="U319" s="506"/>
      <c r="V319" s="506"/>
      <c r="W319" s="506"/>
      <c r="X319" s="506"/>
      <c r="Y319" s="506"/>
      <c r="Z319" s="506"/>
      <c r="AA319" s="506"/>
      <c r="AB319" s="507"/>
      <c r="AC319" s="507"/>
      <c r="AD319" s="504"/>
      <c r="AE319" s="504"/>
      <c r="AF319" s="504"/>
      <c r="AG319" s="504"/>
      <c r="AH319" s="504"/>
      <c r="AI319" s="504"/>
      <c r="AJ319" s="504"/>
      <c r="AK319" s="504"/>
      <c r="AL319" s="504"/>
      <c r="AN319" s="508"/>
      <c r="AO319" s="504"/>
      <c r="AP319" s="504"/>
      <c r="AQ319" s="504"/>
      <c r="AR319" s="504"/>
      <c r="AS319" s="504"/>
      <c r="AT319" s="504"/>
      <c r="AU319" s="504"/>
    </row>
    <row r="320" spans="3:47" ht="12.75" customHeight="1">
      <c r="C320" s="504"/>
      <c r="D320" s="504"/>
      <c r="E320" s="504"/>
      <c r="F320" s="504"/>
      <c r="G320" s="180"/>
      <c r="H320" s="180"/>
      <c r="I320" s="505"/>
      <c r="J320" s="505"/>
      <c r="K320" s="505"/>
      <c r="L320" s="504"/>
      <c r="M320" s="504"/>
      <c r="N320" s="504"/>
      <c r="O320" s="506"/>
      <c r="P320" s="506"/>
      <c r="Q320" s="506"/>
      <c r="R320" s="506"/>
      <c r="S320" s="506"/>
      <c r="T320" s="506"/>
      <c r="U320" s="506"/>
      <c r="V320" s="506"/>
      <c r="W320" s="506"/>
      <c r="X320" s="506"/>
      <c r="Y320" s="506"/>
      <c r="Z320" s="506"/>
      <c r="AA320" s="506"/>
      <c r="AB320" s="507"/>
      <c r="AC320" s="507"/>
      <c r="AD320" s="504"/>
      <c r="AE320" s="504"/>
      <c r="AF320" s="504"/>
      <c r="AG320" s="504"/>
      <c r="AH320" s="504"/>
      <c r="AI320" s="504"/>
      <c r="AJ320" s="504"/>
      <c r="AK320" s="504"/>
      <c r="AL320" s="504"/>
      <c r="AN320" s="508"/>
      <c r="AO320" s="504"/>
      <c r="AP320" s="504"/>
      <c r="AQ320" s="504"/>
      <c r="AR320" s="504"/>
      <c r="AS320" s="504"/>
      <c r="AT320" s="504"/>
      <c r="AU320" s="504"/>
    </row>
    <row r="321" spans="3:47" ht="12.75" customHeight="1">
      <c r="C321" s="504"/>
      <c r="D321" s="504"/>
      <c r="E321" s="504"/>
      <c r="F321" s="504"/>
      <c r="G321" s="180"/>
      <c r="H321" s="180"/>
      <c r="I321" s="505"/>
      <c r="J321" s="505"/>
      <c r="K321" s="505"/>
      <c r="L321" s="504"/>
      <c r="M321" s="504"/>
      <c r="N321" s="504"/>
      <c r="O321" s="506"/>
      <c r="P321" s="506"/>
      <c r="Q321" s="506"/>
      <c r="R321" s="506"/>
      <c r="S321" s="506"/>
      <c r="T321" s="506"/>
      <c r="U321" s="506"/>
      <c r="V321" s="506"/>
      <c r="W321" s="506"/>
      <c r="X321" s="506"/>
      <c r="Y321" s="506"/>
      <c r="Z321" s="506"/>
      <c r="AA321" s="506"/>
      <c r="AB321" s="507"/>
      <c r="AC321" s="507"/>
      <c r="AD321" s="504"/>
      <c r="AE321" s="504"/>
      <c r="AF321" s="504"/>
      <c r="AG321" s="504"/>
      <c r="AH321" s="504"/>
      <c r="AI321" s="504"/>
      <c r="AJ321" s="504"/>
      <c r="AK321" s="504"/>
      <c r="AL321" s="504"/>
      <c r="AN321" s="508"/>
      <c r="AO321" s="504"/>
      <c r="AP321" s="504"/>
      <c r="AQ321" s="504"/>
      <c r="AR321" s="504"/>
      <c r="AS321" s="504"/>
      <c r="AT321" s="504"/>
      <c r="AU321" s="504"/>
    </row>
    <row r="322" spans="3:47" ht="12.75" customHeight="1">
      <c r="C322" s="504"/>
      <c r="D322" s="504"/>
      <c r="E322" s="504"/>
      <c r="F322" s="504"/>
      <c r="G322" s="180"/>
      <c r="H322" s="180"/>
      <c r="I322" s="505"/>
      <c r="J322" s="505"/>
      <c r="K322" s="505"/>
      <c r="L322" s="504"/>
      <c r="M322" s="504"/>
      <c r="N322" s="504"/>
      <c r="O322" s="506"/>
      <c r="P322" s="506"/>
      <c r="Q322" s="506"/>
      <c r="R322" s="506"/>
      <c r="S322" s="506"/>
      <c r="T322" s="506"/>
      <c r="U322" s="506"/>
      <c r="V322" s="506"/>
      <c r="W322" s="506"/>
      <c r="X322" s="506"/>
      <c r="Y322" s="506"/>
      <c r="Z322" s="506"/>
      <c r="AA322" s="506"/>
      <c r="AB322" s="507"/>
      <c r="AC322" s="507"/>
      <c r="AD322" s="504"/>
      <c r="AE322" s="504"/>
      <c r="AF322" s="504"/>
      <c r="AG322" s="504"/>
      <c r="AH322" s="504"/>
      <c r="AI322" s="504"/>
      <c r="AJ322" s="504"/>
      <c r="AK322" s="504"/>
      <c r="AL322" s="504"/>
      <c r="AN322" s="508"/>
      <c r="AO322" s="504"/>
      <c r="AP322" s="504"/>
      <c r="AQ322" s="504"/>
      <c r="AR322" s="504"/>
      <c r="AS322" s="504"/>
      <c r="AT322" s="504"/>
      <c r="AU322" s="504"/>
    </row>
    <row r="323" spans="3:47" ht="12.75" customHeight="1">
      <c r="C323" s="504"/>
      <c r="D323" s="504"/>
      <c r="E323" s="504"/>
      <c r="F323" s="504"/>
      <c r="G323" s="180"/>
      <c r="H323" s="180"/>
      <c r="I323" s="505"/>
      <c r="J323" s="505"/>
      <c r="K323" s="505"/>
      <c r="L323" s="504"/>
      <c r="M323" s="504"/>
      <c r="N323" s="504"/>
      <c r="O323" s="506"/>
      <c r="P323" s="506"/>
      <c r="Q323" s="506"/>
      <c r="R323" s="506"/>
      <c r="S323" s="506"/>
      <c r="T323" s="506"/>
      <c r="U323" s="506"/>
      <c r="V323" s="506"/>
      <c r="W323" s="506"/>
      <c r="X323" s="506"/>
      <c r="Y323" s="506"/>
      <c r="Z323" s="506"/>
      <c r="AA323" s="506"/>
      <c r="AB323" s="507"/>
      <c r="AC323" s="507"/>
      <c r="AD323" s="504"/>
      <c r="AE323" s="504"/>
      <c r="AF323" s="504"/>
      <c r="AG323" s="504"/>
      <c r="AH323" s="504"/>
      <c r="AI323" s="504"/>
      <c r="AJ323" s="504"/>
      <c r="AK323" s="504"/>
      <c r="AL323" s="504"/>
      <c r="AN323" s="508"/>
      <c r="AO323" s="504"/>
      <c r="AP323" s="504"/>
      <c r="AQ323" s="504"/>
      <c r="AR323" s="504"/>
      <c r="AS323" s="504"/>
      <c r="AT323" s="504"/>
      <c r="AU323" s="504"/>
    </row>
    <row r="324" spans="3:47" ht="12.75" customHeight="1">
      <c r="C324" s="504"/>
      <c r="D324" s="504"/>
      <c r="E324" s="504"/>
      <c r="F324" s="504"/>
      <c r="G324" s="180"/>
      <c r="H324" s="180"/>
      <c r="I324" s="505"/>
      <c r="J324" s="505"/>
      <c r="K324" s="505"/>
      <c r="L324" s="504"/>
      <c r="M324" s="504"/>
      <c r="N324" s="504"/>
      <c r="O324" s="506"/>
      <c r="P324" s="506"/>
      <c r="Q324" s="506"/>
      <c r="R324" s="506"/>
      <c r="S324" s="506"/>
      <c r="T324" s="506"/>
      <c r="U324" s="506"/>
      <c r="V324" s="506"/>
      <c r="W324" s="506"/>
      <c r="X324" s="506"/>
      <c r="Y324" s="506"/>
      <c r="Z324" s="506"/>
      <c r="AA324" s="506"/>
      <c r="AB324" s="507"/>
      <c r="AC324" s="507"/>
      <c r="AD324" s="504"/>
      <c r="AE324" s="504"/>
      <c r="AF324" s="504"/>
      <c r="AG324" s="504"/>
      <c r="AH324" s="504"/>
      <c r="AI324" s="504"/>
      <c r="AJ324" s="504"/>
      <c r="AK324" s="504"/>
      <c r="AL324" s="504"/>
      <c r="AN324" s="508"/>
      <c r="AO324" s="504"/>
      <c r="AP324" s="504"/>
      <c r="AQ324" s="504"/>
      <c r="AR324" s="504"/>
      <c r="AS324" s="504"/>
      <c r="AT324" s="504"/>
      <c r="AU324" s="504"/>
    </row>
    <row r="325" spans="3:47" ht="12.75" customHeight="1">
      <c r="C325" s="504"/>
      <c r="D325" s="504"/>
      <c r="E325" s="504"/>
      <c r="F325" s="504"/>
      <c r="G325" s="180"/>
      <c r="H325" s="180"/>
      <c r="I325" s="505"/>
      <c r="J325" s="505"/>
      <c r="K325" s="505"/>
      <c r="L325" s="504"/>
      <c r="M325" s="504"/>
      <c r="N325" s="504"/>
      <c r="O325" s="506"/>
      <c r="P325" s="506"/>
      <c r="Q325" s="506"/>
      <c r="R325" s="506"/>
      <c r="S325" s="506"/>
      <c r="T325" s="506"/>
      <c r="U325" s="506"/>
      <c r="V325" s="506"/>
      <c r="W325" s="506"/>
      <c r="X325" s="506"/>
      <c r="Y325" s="506"/>
      <c r="Z325" s="506"/>
      <c r="AA325" s="506"/>
      <c r="AB325" s="507"/>
      <c r="AC325" s="507"/>
      <c r="AD325" s="504"/>
      <c r="AE325" s="504"/>
      <c r="AF325" s="504"/>
      <c r="AG325" s="504"/>
      <c r="AH325" s="504"/>
      <c r="AI325" s="504"/>
      <c r="AJ325" s="504"/>
      <c r="AK325" s="504"/>
      <c r="AL325" s="504"/>
      <c r="AN325" s="508"/>
      <c r="AO325" s="504"/>
      <c r="AP325" s="504"/>
      <c r="AQ325" s="504"/>
      <c r="AR325" s="504"/>
      <c r="AS325" s="504"/>
      <c r="AT325" s="504"/>
      <c r="AU325" s="504"/>
    </row>
    <row r="326" spans="3:47" ht="12.75" customHeight="1">
      <c r="C326" s="504"/>
      <c r="D326" s="504"/>
      <c r="E326" s="504"/>
      <c r="F326" s="504"/>
      <c r="G326" s="180"/>
      <c r="H326" s="180"/>
      <c r="I326" s="505"/>
      <c r="J326" s="505"/>
      <c r="K326" s="505"/>
      <c r="L326" s="504"/>
      <c r="M326" s="504"/>
      <c r="N326" s="504"/>
      <c r="O326" s="506"/>
      <c r="P326" s="506"/>
      <c r="Q326" s="506"/>
      <c r="R326" s="506"/>
      <c r="S326" s="506"/>
      <c r="T326" s="506"/>
      <c r="U326" s="506"/>
      <c r="V326" s="506"/>
      <c r="W326" s="506"/>
      <c r="X326" s="506"/>
      <c r="Y326" s="506"/>
      <c r="Z326" s="506"/>
      <c r="AA326" s="506"/>
      <c r="AB326" s="507"/>
      <c r="AC326" s="507"/>
      <c r="AD326" s="504"/>
      <c r="AE326" s="504"/>
      <c r="AF326" s="504"/>
      <c r="AG326" s="504"/>
      <c r="AH326" s="504"/>
      <c r="AI326" s="504"/>
      <c r="AJ326" s="504"/>
      <c r="AK326" s="504"/>
      <c r="AL326" s="504"/>
      <c r="AN326" s="508"/>
      <c r="AO326" s="504"/>
      <c r="AP326" s="504"/>
      <c r="AQ326" s="504"/>
      <c r="AR326" s="504"/>
      <c r="AS326" s="504"/>
      <c r="AT326" s="504"/>
      <c r="AU326" s="504"/>
    </row>
    <row r="327" spans="3:47" ht="12.75" customHeight="1">
      <c r="C327" s="504"/>
      <c r="D327" s="504"/>
      <c r="E327" s="504"/>
      <c r="F327" s="504"/>
      <c r="G327" s="180"/>
      <c r="H327" s="180"/>
      <c r="I327" s="505"/>
      <c r="J327" s="505"/>
      <c r="K327" s="505"/>
      <c r="L327" s="504"/>
      <c r="M327" s="504"/>
      <c r="N327" s="504"/>
      <c r="O327" s="506"/>
      <c r="P327" s="506"/>
      <c r="Q327" s="506"/>
      <c r="R327" s="506"/>
      <c r="S327" s="506"/>
      <c r="T327" s="506"/>
      <c r="U327" s="506"/>
      <c r="V327" s="506"/>
      <c r="W327" s="506"/>
      <c r="X327" s="506"/>
      <c r="Y327" s="506"/>
      <c r="Z327" s="506"/>
      <c r="AA327" s="506"/>
      <c r="AB327" s="507"/>
      <c r="AC327" s="507"/>
      <c r="AD327" s="504"/>
      <c r="AE327" s="504"/>
      <c r="AF327" s="504"/>
      <c r="AG327" s="504"/>
      <c r="AH327" s="504"/>
      <c r="AI327" s="504"/>
      <c r="AJ327" s="504"/>
      <c r="AK327" s="504"/>
      <c r="AL327" s="504"/>
      <c r="AN327" s="508"/>
      <c r="AO327" s="504"/>
      <c r="AP327" s="504"/>
      <c r="AQ327" s="504"/>
      <c r="AR327" s="504"/>
      <c r="AS327" s="504"/>
      <c r="AT327" s="504"/>
      <c r="AU327" s="504"/>
    </row>
    <row r="328" spans="3:47" ht="12.75" customHeight="1">
      <c r="C328" s="504"/>
      <c r="D328" s="504"/>
      <c r="E328" s="504"/>
      <c r="F328" s="504"/>
      <c r="G328" s="180"/>
      <c r="H328" s="180"/>
      <c r="I328" s="505"/>
      <c r="J328" s="505"/>
      <c r="K328" s="505"/>
      <c r="L328" s="504"/>
      <c r="M328" s="504"/>
      <c r="N328" s="504"/>
      <c r="O328" s="506"/>
      <c r="P328" s="506"/>
      <c r="Q328" s="506"/>
      <c r="R328" s="506"/>
      <c r="S328" s="506"/>
      <c r="T328" s="506"/>
      <c r="U328" s="506"/>
      <c r="V328" s="506"/>
      <c r="W328" s="506"/>
      <c r="X328" s="506"/>
      <c r="Y328" s="506"/>
      <c r="Z328" s="506"/>
      <c r="AA328" s="506"/>
      <c r="AB328" s="507"/>
      <c r="AC328" s="507"/>
      <c r="AD328" s="504"/>
      <c r="AE328" s="504"/>
      <c r="AF328" s="504"/>
      <c r="AG328" s="504"/>
      <c r="AH328" s="504"/>
      <c r="AI328" s="504"/>
      <c r="AJ328" s="504"/>
      <c r="AK328" s="504"/>
      <c r="AL328" s="504"/>
      <c r="AN328" s="508"/>
      <c r="AO328" s="504"/>
      <c r="AP328" s="504"/>
      <c r="AQ328" s="504"/>
      <c r="AR328" s="504"/>
      <c r="AS328" s="504"/>
      <c r="AT328" s="504"/>
      <c r="AU328" s="504"/>
    </row>
    <row r="329" spans="3:47" ht="12.75" customHeight="1">
      <c r="C329" s="504"/>
      <c r="D329" s="504"/>
      <c r="E329" s="504"/>
      <c r="F329" s="504"/>
      <c r="G329" s="180"/>
      <c r="H329" s="180"/>
      <c r="I329" s="505"/>
      <c r="J329" s="505"/>
      <c r="K329" s="505"/>
      <c r="L329" s="504"/>
      <c r="M329" s="504"/>
      <c r="N329" s="504"/>
      <c r="O329" s="506"/>
      <c r="P329" s="506"/>
      <c r="Q329" s="506"/>
      <c r="R329" s="506"/>
      <c r="S329" s="506"/>
      <c r="T329" s="506"/>
      <c r="U329" s="506"/>
      <c r="V329" s="506"/>
      <c r="W329" s="506"/>
      <c r="X329" s="506"/>
      <c r="Y329" s="506"/>
      <c r="Z329" s="506"/>
      <c r="AA329" s="506"/>
      <c r="AB329" s="507"/>
      <c r="AC329" s="507"/>
      <c r="AD329" s="504"/>
      <c r="AE329" s="504"/>
      <c r="AF329" s="504"/>
      <c r="AG329" s="504"/>
      <c r="AH329" s="504"/>
      <c r="AI329" s="504"/>
      <c r="AJ329" s="504"/>
      <c r="AK329" s="504"/>
      <c r="AL329" s="504"/>
      <c r="AN329" s="508"/>
      <c r="AO329" s="504"/>
      <c r="AP329" s="504"/>
      <c r="AQ329" s="504"/>
      <c r="AR329" s="504"/>
      <c r="AS329" s="504"/>
      <c r="AT329" s="504"/>
      <c r="AU329" s="504"/>
    </row>
    <row r="330" spans="3:47" ht="12.75" customHeight="1">
      <c r="C330" s="504"/>
      <c r="D330" s="504"/>
      <c r="E330" s="504"/>
      <c r="F330" s="504"/>
      <c r="G330" s="180"/>
      <c r="H330" s="180"/>
      <c r="I330" s="505"/>
      <c r="J330" s="505"/>
      <c r="K330" s="505"/>
      <c r="L330" s="504"/>
      <c r="M330" s="504"/>
      <c r="N330" s="504"/>
      <c r="O330" s="506"/>
      <c r="P330" s="506"/>
      <c r="Q330" s="506"/>
      <c r="R330" s="506"/>
      <c r="S330" s="506"/>
      <c r="T330" s="506"/>
      <c r="U330" s="506"/>
      <c r="V330" s="506"/>
      <c r="W330" s="506"/>
      <c r="X330" s="506"/>
      <c r="Y330" s="506"/>
      <c r="Z330" s="506"/>
      <c r="AA330" s="506"/>
      <c r="AB330" s="507"/>
      <c r="AC330" s="507"/>
      <c r="AD330" s="504"/>
      <c r="AE330" s="504"/>
      <c r="AF330" s="504"/>
      <c r="AG330" s="504"/>
      <c r="AH330" s="504"/>
      <c r="AI330" s="504"/>
      <c r="AJ330" s="504"/>
      <c r="AK330" s="504"/>
      <c r="AL330" s="504"/>
      <c r="AN330" s="508"/>
      <c r="AO330" s="504"/>
      <c r="AP330" s="504"/>
      <c r="AQ330" s="504"/>
      <c r="AR330" s="504"/>
      <c r="AS330" s="504"/>
      <c r="AT330" s="504"/>
      <c r="AU330" s="504"/>
    </row>
    <row r="331" spans="3:47" ht="12.75" customHeight="1">
      <c r="C331" s="504"/>
      <c r="D331" s="504"/>
      <c r="E331" s="504"/>
      <c r="F331" s="504"/>
      <c r="G331" s="180"/>
      <c r="H331" s="180"/>
      <c r="I331" s="505"/>
      <c r="J331" s="505"/>
      <c r="K331" s="505"/>
      <c r="L331" s="504"/>
      <c r="M331" s="504"/>
      <c r="N331" s="504"/>
      <c r="O331" s="506"/>
      <c r="P331" s="506"/>
      <c r="Q331" s="506"/>
      <c r="R331" s="506"/>
      <c r="S331" s="506"/>
      <c r="T331" s="506"/>
      <c r="U331" s="506"/>
      <c r="V331" s="506"/>
      <c r="W331" s="506"/>
      <c r="X331" s="506"/>
      <c r="Y331" s="506"/>
      <c r="Z331" s="506"/>
      <c r="AA331" s="506"/>
      <c r="AB331" s="507"/>
      <c r="AC331" s="507"/>
      <c r="AD331" s="504"/>
      <c r="AE331" s="504"/>
      <c r="AF331" s="504"/>
      <c r="AG331" s="504"/>
      <c r="AH331" s="504"/>
      <c r="AI331" s="504"/>
      <c r="AJ331" s="504"/>
      <c r="AK331" s="504"/>
      <c r="AL331" s="504"/>
      <c r="AN331" s="508"/>
      <c r="AO331" s="504"/>
      <c r="AP331" s="504"/>
      <c r="AQ331" s="504"/>
      <c r="AR331" s="504"/>
      <c r="AS331" s="504"/>
      <c r="AT331" s="504"/>
      <c r="AU331" s="504"/>
    </row>
    <row r="332" spans="3:47" ht="12.75" customHeight="1">
      <c r="C332" s="504"/>
      <c r="D332" s="504"/>
      <c r="E332" s="504"/>
      <c r="F332" s="504"/>
      <c r="G332" s="180"/>
      <c r="H332" s="180"/>
      <c r="I332" s="505"/>
      <c r="J332" s="505"/>
      <c r="K332" s="505"/>
      <c r="L332" s="504"/>
      <c r="M332" s="504"/>
      <c r="N332" s="504"/>
      <c r="O332" s="506"/>
      <c r="P332" s="506"/>
      <c r="Q332" s="506"/>
      <c r="R332" s="506"/>
      <c r="S332" s="506"/>
      <c r="T332" s="506"/>
      <c r="U332" s="506"/>
      <c r="V332" s="506"/>
      <c r="W332" s="506"/>
      <c r="X332" s="506"/>
      <c r="Y332" s="506"/>
      <c r="Z332" s="506"/>
      <c r="AA332" s="506"/>
      <c r="AB332" s="507"/>
      <c r="AC332" s="507"/>
      <c r="AD332" s="504"/>
      <c r="AE332" s="504"/>
      <c r="AF332" s="504"/>
      <c r="AG332" s="504"/>
      <c r="AH332" s="504"/>
      <c r="AI332" s="504"/>
      <c r="AJ332" s="504"/>
      <c r="AK332" s="504"/>
      <c r="AL332" s="504"/>
      <c r="AN332" s="508"/>
      <c r="AO332" s="504"/>
      <c r="AP332" s="504"/>
      <c r="AQ332" s="504"/>
      <c r="AR332" s="504"/>
      <c r="AS332" s="504"/>
      <c r="AT332" s="504"/>
      <c r="AU332" s="504"/>
    </row>
    <row r="333" spans="3:47" ht="12.75" customHeight="1">
      <c r="C333" s="504"/>
      <c r="D333" s="504"/>
      <c r="E333" s="504"/>
      <c r="F333" s="504"/>
      <c r="G333" s="180"/>
      <c r="H333" s="180"/>
      <c r="I333" s="505"/>
      <c r="J333" s="505"/>
      <c r="K333" s="505"/>
      <c r="L333" s="504"/>
      <c r="M333" s="504"/>
      <c r="N333" s="504"/>
      <c r="O333" s="506"/>
      <c r="P333" s="506"/>
      <c r="Q333" s="506"/>
      <c r="R333" s="506"/>
      <c r="S333" s="506"/>
      <c r="T333" s="506"/>
      <c r="U333" s="506"/>
      <c r="V333" s="506"/>
      <c r="W333" s="506"/>
      <c r="X333" s="506"/>
      <c r="Y333" s="506"/>
      <c r="Z333" s="506"/>
      <c r="AA333" s="506"/>
      <c r="AB333" s="507"/>
      <c r="AC333" s="507"/>
      <c r="AD333" s="504"/>
      <c r="AE333" s="504"/>
      <c r="AF333" s="504"/>
      <c r="AG333" s="504"/>
      <c r="AH333" s="504"/>
      <c r="AI333" s="504"/>
      <c r="AJ333" s="504"/>
      <c r="AK333" s="504"/>
      <c r="AL333" s="504"/>
      <c r="AN333" s="508"/>
      <c r="AO333" s="504"/>
      <c r="AP333" s="504"/>
      <c r="AQ333" s="504"/>
      <c r="AR333" s="504"/>
      <c r="AS333" s="504"/>
      <c r="AT333" s="504"/>
      <c r="AU333" s="504"/>
    </row>
    <row r="334" spans="3:47" ht="12.75" customHeight="1">
      <c r="C334" s="504"/>
      <c r="D334" s="504"/>
      <c r="E334" s="504"/>
      <c r="F334" s="504"/>
      <c r="G334" s="180"/>
      <c r="H334" s="180"/>
      <c r="I334" s="505"/>
      <c r="J334" s="505"/>
      <c r="K334" s="505"/>
      <c r="L334" s="504"/>
      <c r="M334" s="504"/>
      <c r="N334" s="504"/>
      <c r="O334" s="506"/>
      <c r="P334" s="506"/>
      <c r="Q334" s="506"/>
      <c r="R334" s="506"/>
      <c r="S334" s="506"/>
      <c r="T334" s="506"/>
      <c r="U334" s="506"/>
      <c r="V334" s="506"/>
      <c r="W334" s="506"/>
      <c r="X334" s="506"/>
      <c r="Y334" s="506"/>
      <c r="Z334" s="506"/>
      <c r="AA334" s="506"/>
      <c r="AB334" s="507"/>
      <c r="AC334" s="507"/>
      <c r="AD334" s="504"/>
      <c r="AE334" s="504"/>
      <c r="AF334" s="504"/>
      <c r="AG334" s="504"/>
      <c r="AH334" s="504"/>
      <c r="AI334" s="504"/>
      <c r="AJ334" s="504"/>
      <c r="AK334" s="504"/>
      <c r="AL334" s="504"/>
      <c r="AN334" s="508"/>
      <c r="AO334" s="504"/>
      <c r="AP334" s="504"/>
      <c r="AQ334" s="504"/>
      <c r="AR334" s="504"/>
      <c r="AS334" s="504"/>
      <c r="AT334" s="504"/>
      <c r="AU334" s="504"/>
    </row>
    <row r="335" spans="3:47" ht="12.75" customHeight="1">
      <c r="C335" s="504"/>
      <c r="D335" s="504"/>
      <c r="E335" s="504"/>
      <c r="F335" s="504"/>
      <c r="G335" s="180"/>
      <c r="H335" s="180"/>
      <c r="I335" s="505"/>
      <c r="J335" s="505"/>
      <c r="K335" s="505"/>
      <c r="L335" s="504"/>
      <c r="M335" s="504"/>
      <c r="N335" s="504"/>
      <c r="O335" s="506"/>
      <c r="P335" s="506"/>
      <c r="Q335" s="506"/>
      <c r="R335" s="506"/>
      <c r="S335" s="506"/>
      <c r="T335" s="506"/>
      <c r="U335" s="506"/>
      <c r="V335" s="506"/>
      <c r="W335" s="506"/>
      <c r="X335" s="506"/>
      <c r="Y335" s="506"/>
      <c r="Z335" s="506"/>
      <c r="AA335" s="506"/>
      <c r="AB335" s="507"/>
      <c r="AC335" s="507"/>
      <c r="AD335" s="504"/>
      <c r="AE335" s="504"/>
      <c r="AF335" s="504"/>
      <c r="AG335" s="504"/>
      <c r="AH335" s="504"/>
      <c r="AI335" s="504"/>
      <c r="AJ335" s="504"/>
      <c r="AK335" s="504"/>
      <c r="AL335" s="504"/>
      <c r="AN335" s="508"/>
      <c r="AO335" s="504"/>
      <c r="AP335" s="504"/>
      <c r="AQ335" s="504"/>
      <c r="AR335" s="504"/>
      <c r="AS335" s="504"/>
      <c r="AT335" s="504"/>
      <c r="AU335" s="504"/>
    </row>
    <row r="336" spans="3:47" ht="12.75" customHeight="1">
      <c r="C336" s="504"/>
      <c r="D336" s="504"/>
      <c r="E336" s="504"/>
      <c r="F336" s="504"/>
      <c r="G336" s="180"/>
      <c r="H336" s="180"/>
      <c r="I336" s="505"/>
      <c r="J336" s="505"/>
      <c r="K336" s="505"/>
      <c r="L336" s="504"/>
      <c r="M336" s="504"/>
      <c r="N336" s="504"/>
      <c r="O336" s="506"/>
      <c r="P336" s="506"/>
      <c r="Q336" s="506"/>
      <c r="R336" s="506"/>
      <c r="S336" s="506"/>
      <c r="T336" s="506"/>
      <c r="U336" s="506"/>
      <c r="V336" s="506"/>
      <c r="W336" s="506"/>
      <c r="X336" s="506"/>
      <c r="Y336" s="506"/>
      <c r="Z336" s="506"/>
      <c r="AA336" s="506"/>
      <c r="AB336" s="507"/>
      <c r="AC336" s="507"/>
      <c r="AD336" s="504"/>
      <c r="AE336" s="504"/>
      <c r="AF336" s="504"/>
      <c r="AG336" s="504"/>
      <c r="AH336" s="504"/>
      <c r="AI336" s="504"/>
      <c r="AJ336" s="504"/>
      <c r="AK336" s="504"/>
      <c r="AL336" s="504"/>
      <c r="AN336" s="508"/>
      <c r="AO336" s="504"/>
      <c r="AP336" s="504"/>
      <c r="AQ336" s="504"/>
      <c r="AR336" s="504"/>
      <c r="AS336" s="504"/>
      <c r="AT336" s="504"/>
      <c r="AU336" s="504"/>
    </row>
    <row r="337" spans="3:47" ht="12.75" customHeight="1">
      <c r="C337" s="504"/>
      <c r="D337" s="504"/>
      <c r="E337" s="504"/>
      <c r="F337" s="504"/>
      <c r="G337" s="180"/>
      <c r="H337" s="180"/>
      <c r="I337" s="505"/>
      <c r="J337" s="505"/>
      <c r="K337" s="505"/>
      <c r="L337" s="504"/>
      <c r="M337" s="504"/>
      <c r="N337" s="504"/>
      <c r="O337" s="506"/>
      <c r="P337" s="506"/>
      <c r="Q337" s="506"/>
      <c r="R337" s="506"/>
      <c r="S337" s="506"/>
      <c r="T337" s="506"/>
      <c r="U337" s="506"/>
      <c r="V337" s="506"/>
      <c r="W337" s="506"/>
      <c r="X337" s="506"/>
      <c r="Y337" s="506"/>
      <c r="Z337" s="506"/>
      <c r="AA337" s="506"/>
      <c r="AB337" s="507"/>
      <c r="AC337" s="507"/>
      <c r="AD337" s="504"/>
      <c r="AE337" s="504"/>
      <c r="AF337" s="504"/>
      <c r="AG337" s="504"/>
      <c r="AH337" s="504"/>
      <c r="AI337" s="504"/>
      <c r="AJ337" s="504"/>
      <c r="AK337" s="504"/>
      <c r="AL337" s="504"/>
      <c r="AN337" s="508"/>
      <c r="AO337" s="504"/>
      <c r="AP337" s="504"/>
      <c r="AQ337" s="504"/>
      <c r="AR337" s="504"/>
      <c r="AS337" s="504"/>
      <c r="AT337" s="504"/>
      <c r="AU337" s="504"/>
    </row>
    <row r="338" spans="3:47" ht="12.75" customHeight="1">
      <c r="C338" s="504"/>
      <c r="D338" s="504"/>
      <c r="E338" s="504"/>
      <c r="F338" s="504"/>
      <c r="G338" s="180"/>
      <c r="H338" s="180"/>
      <c r="I338" s="505"/>
      <c r="J338" s="505"/>
      <c r="K338" s="505"/>
      <c r="L338" s="504"/>
      <c r="M338" s="504"/>
      <c r="N338" s="504"/>
      <c r="O338" s="506"/>
      <c r="P338" s="506"/>
      <c r="Q338" s="506"/>
      <c r="R338" s="506"/>
      <c r="S338" s="506"/>
      <c r="T338" s="506"/>
      <c r="U338" s="506"/>
      <c r="V338" s="506"/>
      <c r="W338" s="506"/>
      <c r="X338" s="506"/>
      <c r="Y338" s="506"/>
      <c r="Z338" s="506"/>
      <c r="AA338" s="506"/>
      <c r="AB338" s="507"/>
      <c r="AC338" s="507"/>
      <c r="AD338" s="504"/>
      <c r="AE338" s="504"/>
      <c r="AF338" s="504"/>
      <c r="AG338" s="504"/>
      <c r="AH338" s="504"/>
      <c r="AI338" s="504"/>
      <c r="AJ338" s="504"/>
      <c r="AK338" s="504"/>
      <c r="AL338" s="504"/>
      <c r="AN338" s="508"/>
      <c r="AO338" s="504"/>
      <c r="AP338" s="504"/>
      <c r="AQ338" s="504"/>
      <c r="AR338" s="504"/>
      <c r="AS338" s="504"/>
      <c r="AT338" s="504"/>
      <c r="AU338" s="504"/>
    </row>
    <row r="339" spans="3:47" ht="12.75" customHeight="1">
      <c r="C339" s="504"/>
      <c r="D339" s="504"/>
      <c r="E339" s="504"/>
      <c r="F339" s="504"/>
      <c r="G339" s="180"/>
      <c r="H339" s="180"/>
      <c r="I339" s="505"/>
      <c r="J339" s="505"/>
      <c r="K339" s="505"/>
      <c r="L339" s="504"/>
      <c r="M339" s="504"/>
      <c r="N339" s="504"/>
      <c r="O339" s="506"/>
      <c r="P339" s="506"/>
      <c r="Q339" s="506"/>
      <c r="R339" s="506"/>
      <c r="S339" s="506"/>
      <c r="T339" s="506"/>
      <c r="U339" s="506"/>
      <c r="V339" s="506"/>
      <c r="W339" s="506"/>
      <c r="X339" s="506"/>
      <c r="Y339" s="506"/>
      <c r="Z339" s="506"/>
      <c r="AA339" s="506"/>
      <c r="AB339" s="507"/>
      <c r="AC339" s="507"/>
      <c r="AD339" s="504"/>
      <c r="AE339" s="504"/>
      <c r="AF339" s="504"/>
      <c r="AG339" s="504"/>
      <c r="AH339" s="504"/>
      <c r="AI339" s="504"/>
      <c r="AJ339" s="504"/>
      <c r="AK339" s="504"/>
      <c r="AL339" s="504"/>
      <c r="AN339" s="508"/>
      <c r="AO339" s="504"/>
      <c r="AP339" s="504"/>
      <c r="AQ339" s="504"/>
      <c r="AR339" s="504"/>
      <c r="AS339" s="504"/>
      <c r="AT339" s="504"/>
      <c r="AU339" s="504"/>
    </row>
    <row r="340" spans="3:47" ht="12.75" customHeight="1">
      <c r="C340" s="504"/>
      <c r="D340" s="504"/>
      <c r="E340" s="504"/>
      <c r="F340" s="504"/>
      <c r="G340" s="180"/>
      <c r="H340" s="180"/>
      <c r="I340" s="505"/>
      <c r="J340" s="505"/>
      <c r="K340" s="505"/>
      <c r="L340" s="504"/>
      <c r="M340" s="504"/>
      <c r="N340" s="504"/>
      <c r="O340" s="506"/>
      <c r="P340" s="506"/>
      <c r="Q340" s="506"/>
      <c r="R340" s="506"/>
      <c r="S340" s="506"/>
      <c r="T340" s="506"/>
      <c r="U340" s="506"/>
      <c r="V340" s="506"/>
      <c r="W340" s="506"/>
      <c r="X340" s="506"/>
      <c r="Y340" s="506"/>
      <c r="Z340" s="506"/>
      <c r="AA340" s="506"/>
      <c r="AB340" s="507"/>
      <c r="AC340" s="507"/>
      <c r="AD340" s="504"/>
      <c r="AE340" s="504"/>
      <c r="AF340" s="504"/>
      <c r="AG340" s="504"/>
      <c r="AH340" s="504"/>
      <c r="AI340" s="504"/>
      <c r="AJ340" s="504"/>
      <c r="AK340" s="504"/>
      <c r="AL340" s="504"/>
      <c r="AN340" s="508"/>
      <c r="AO340" s="504"/>
      <c r="AP340" s="504"/>
      <c r="AQ340" s="504"/>
      <c r="AR340" s="504"/>
      <c r="AS340" s="504"/>
      <c r="AT340" s="504"/>
      <c r="AU340" s="504"/>
    </row>
    <row r="341" spans="3:47" ht="12.75" customHeight="1">
      <c r="C341" s="504"/>
      <c r="D341" s="504"/>
      <c r="E341" s="504"/>
      <c r="F341" s="504"/>
      <c r="G341" s="180"/>
      <c r="H341" s="180"/>
      <c r="I341" s="505"/>
      <c r="J341" s="505"/>
      <c r="K341" s="505"/>
      <c r="L341" s="504"/>
      <c r="M341" s="504"/>
      <c r="N341" s="504"/>
      <c r="O341" s="506"/>
      <c r="P341" s="506"/>
      <c r="Q341" s="506"/>
      <c r="R341" s="506"/>
      <c r="S341" s="506"/>
      <c r="T341" s="506"/>
      <c r="U341" s="506"/>
      <c r="V341" s="506"/>
      <c r="W341" s="506"/>
      <c r="X341" s="506"/>
      <c r="Y341" s="506"/>
      <c r="Z341" s="506"/>
      <c r="AA341" s="506"/>
      <c r="AB341" s="507"/>
      <c r="AC341" s="507"/>
      <c r="AD341" s="504"/>
      <c r="AE341" s="504"/>
      <c r="AF341" s="504"/>
      <c r="AG341" s="504"/>
      <c r="AH341" s="504"/>
      <c r="AI341" s="504"/>
      <c r="AJ341" s="504"/>
      <c r="AK341" s="504"/>
      <c r="AL341" s="504"/>
      <c r="AN341" s="508"/>
      <c r="AO341" s="504"/>
      <c r="AP341" s="504"/>
      <c r="AQ341" s="504"/>
      <c r="AR341" s="504"/>
      <c r="AS341" s="504"/>
      <c r="AT341" s="504"/>
      <c r="AU341" s="504"/>
    </row>
    <row r="342" spans="3:47" ht="12.75" customHeight="1">
      <c r="C342" s="504"/>
      <c r="D342" s="504"/>
      <c r="E342" s="504"/>
      <c r="F342" s="504"/>
      <c r="G342" s="180"/>
      <c r="H342" s="180"/>
      <c r="I342" s="505"/>
      <c r="J342" s="505"/>
      <c r="K342" s="505"/>
      <c r="L342" s="504"/>
      <c r="M342" s="504"/>
      <c r="N342" s="504"/>
      <c r="O342" s="506"/>
      <c r="P342" s="506"/>
      <c r="Q342" s="506"/>
      <c r="R342" s="506"/>
      <c r="S342" s="506"/>
      <c r="T342" s="506"/>
      <c r="U342" s="506"/>
      <c r="V342" s="506"/>
      <c r="W342" s="506"/>
      <c r="X342" s="506"/>
      <c r="Y342" s="506"/>
      <c r="Z342" s="506"/>
      <c r="AA342" s="506"/>
      <c r="AB342" s="507"/>
      <c r="AC342" s="507"/>
      <c r="AD342" s="504"/>
      <c r="AE342" s="504"/>
      <c r="AF342" s="504"/>
      <c r="AG342" s="504"/>
      <c r="AH342" s="504"/>
      <c r="AI342" s="504"/>
      <c r="AJ342" s="504"/>
      <c r="AK342" s="504"/>
      <c r="AL342" s="504"/>
      <c r="AN342" s="508"/>
      <c r="AO342" s="504"/>
      <c r="AP342" s="504"/>
      <c r="AQ342" s="504"/>
      <c r="AR342" s="504"/>
      <c r="AS342" s="504"/>
      <c r="AT342" s="504"/>
      <c r="AU342" s="504"/>
    </row>
    <row r="343" spans="3:47" ht="12.75" customHeight="1">
      <c r="C343" s="504"/>
      <c r="D343" s="504"/>
      <c r="E343" s="504"/>
      <c r="F343" s="504"/>
      <c r="G343" s="180"/>
      <c r="H343" s="180"/>
      <c r="I343" s="505"/>
      <c r="J343" s="505"/>
      <c r="K343" s="505"/>
      <c r="L343" s="504"/>
      <c r="M343" s="504"/>
      <c r="N343" s="504"/>
      <c r="O343" s="506"/>
      <c r="P343" s="506"/>
      <c r="Q343" s="506"/>
      <c r="R343" s="506"/>
      <c r="S343" s="506"/>
      <c r="T343" s="506"/>
      <c r="U343" s="506"/>
      <c r="V343" s="506"/>
      <c r="W343" s="506"/>
      <c r="X343" s="506"/>
      <c r="Y343" s="506"/>
      <c r="Z343" s="506"/>
      <c r="AA343" s="506"/>
      <c r="AB343" s="507"/>
      <c r="AC343" s="507"/>
      <c r="AD343" s="504"/>
      <c r="AE343" s="504"/>
      <c r="AF343" s="504"/>
      <c r="AG343" s="504"/>
      <c r="AH343" s="504"/>
      <c r="AI343" s="504"/>
      <c r="AJ343" s="504"/>
      <c r="AK343" s="504"/>
      <c r="AL343" s="504"/>
      <c r="AN343" s="508"/>
      <c r="AO343" s="504"/>
      <c r="AP343" s="504"/>
      <c r="AQ343" s="504"/>
      <c r="AR343" s="504"/>
      <c r="AS343" s="504"/>
      <c r="AT343" s="504"/>
      <c r="AU343" s="504"/>
    </row>
    <row r="344" spans="3:47" ht="12.75" customHeight="1">
      <c r="C344" s="504"/>
      <c r="D344" s="504"/>
      <c r="E344" s="504"/>
      <c r="F344" s="504"/>
      <c r="G344" s="180"/>
      <c r="H344" s="180"/>
      <c r="I344" s="505"/>
      <c r="J344" s="505"/>
      <c r="K344" s="505"/>
      <c r="L344" s="504"/>
      <c r="M344" s="504"/>
      <c r="N344" s="504"/>
      <c r="O344" s="506"/>
      <c r="P344" s="506"/>
      <c r="Q344" s="506"/>
      <c r="R344" s="506"/>
      <c r="S344" s="506"/>
      <c r="T344" s="506"/>
      <c r="U344" s="506"/>
      <c r="V344" s="506"/>
      <c r="W344" s="506"/>
      <c r="X344" s="506"/>
      <c r="Y344" s="506"/>
      <c r="Z344" s="506"/>
      <c r="AA344" s="506"/>
      <c r="AB344" s="507"/>
      <c r="AC344" s="507"/>
      <c r="AD344" s="504"/>
      <c r="AE344" s="504"/>
      <c r="AF344" s="504"/>
      <c r="AG344" s="504"/>
      <c r="AH344" s="504"/>
      <c r="AI344" s="504"/>
      <c r="AJ344" s="504"/>
      <c r="AK344" s="504"/>
      <c r="AL344" s="504"/>
      <c r="AN344" s="508"/>
      <c r="AO344" s="504"/>
      <c r="AP344" s="504"/>
      <c r="AQ344" s="504"/>
      <c r="AR344" s="504"/>
      <c r="AS344" s="504"/>
      <c r="AT344" s="504"/>
      <c r="AU344" s="504"/>
    </row>
    <row r="345" spans="3:47" ht="12.75" customHeight="1">
      <c r="C345" s="504"/>
      <c r="D345" s="504"/>
      <c r="E345" s="504"/>
      <c r="F345" s="504"/>
      <c r="G345" s="180"/>
      <c r="H345" s="180"/>
      <c r="I345" s="505"/>
      <c r="J345" s="505"/>
      <c r="K345" s="505"/>
      <c r="L345" s="504"/>
      <c r="M345" s="504"/>
      <c r="N345" s="504"/>
      <c r="O345" s="506"/>
      <c r="P345" s="506"/>
      <c r="Q345" s="506"/>
      <c r="R345" s="506"/>
      <c r="S345" s="506"/>
      <c r="T345" s="506"/>
      <c r="U345" s="506"/>
      <c r="V345" s="506"/>
      <c r="W345" s="506"/>
      <c r="X345" s="506"/>
      <c r="Y345" s="506"/>
      <c r="Z345" s="506"/>
      <c r="AA345" s="506"/>
      <c r="AB345" s="507"/>
      <c r="AC345" s="507"/>
      <c r="AD345" s="504"/>
      <c r="AE345" s="504"/>
      <c r="AF345" s="504"/>
      <c r="AG345" s="504"/>
      <c r="AH345" s="504"/>
      <c r="AI345" s="504"/>
      <c r="AJ345" s="504"/>
      <c r="AK345" s="504"/>
      <c r="AL345" s="504"/>
      <c r="AN345" s="508"/>
      <c r="AO345" s="504"/>
      <c r="AP345" s="504"/>
      <c r="AQ345" s="504"/>
      <c r="AR345" s="504"/>
      <c r="AS345" s="504"/>
      <c r="AT345" s="504"/>
      <c r="AU345" s="504"/>
    </row>
    <row r="346" spans="3:47" ht="12.75" customHeight="1">
      <c r="C346" s="504"/>
      <c r="D346" s="504"/>
      <c r="E346" s="504"/>
      <c r="F346" s="504"/>
      <c r="G346" s="180"/>
      <c r="H346" s="180"/>
      <c r="I346" s="505"/>
      <c r="J346" s="505"/>
      <c r="K346" s="505"/>
      <c r="L346" s="504"/>
      <c r="M346" s="504"/>
      <c r="N346" s="504"/>
      <c r="O346" s="506"/>
      <c r="P346" s="506"/>
      <c r="Q346" s="506"/>
      <c r="R346" s="506"/>
      <c r="S346" s="506"/>
      <c r="T346" s="506"/>
      <c r="U346" s="506"/>
      <c r="V346" s="506"/>
      <c r="W346" s="506"/>
      <c r="X346" s="506"/>
      <c r="Y346" s="506"/>
      <c r="Z346" s="506"/>
      <c r="AA346" s="506"/>
      <c r="AB346" s="507"/>
      <c r="AC346" s="507"/>
      <c r="AD346" s="504"/>
      <c r="AE346" s="504"/>
      <c r="AF346" s="504"/>
      <c r="AG346" s="504"/>
      <c r="AH346" s="504"/>
      <c r="AI346" s="504"/>
      <c r="AJ346" s="504"/>
      <c r="AK346" s="504"/>
      <c r="AL346" s="504"/>
      <c r="AN346" s="508"/>
      <c r="AO346" s="504"/>
      <c r="AP346" s="504"/>
      <c r="AQ346" s="504"/>
      <c r="AR346" s="504"/>
      <c r="AS346" s="504"/>
      <c r="AT346" s="504"/>
      <c r="AU346" s="504"/>
    </row>
    <row r="347" spans="3:47" ht="12.75" customHeight="1">
      <c r="C347" s="504"/>
      <c r="D347" s="504"/>
      <c r="E347" s="504"/>
      <c r="F347" s="504"/>
      <c r="G347" s="180"/>
      <c r="H347" s="180"/>
      <c r="I347" s="505"/>
      <c r="J347" s="505"/>
      <c r="K347" s="505"/>
      <c r="L347" s="504"/>
      <c r="M347" s="504"/>
      <c r="N347" s="504"/>
      <c r="O347" s="506"/>
      <c r="P347" s="506"/>
      <c r="Q347" s="506"/>
      <c r="R347" s="506"/>
      <c r="S347" s="506"/>
      <c r="T347" s="506"/>
      <c r="U347" s="506"/>
      <c r="V347" s="506"/>
      <c r="W347" s="506"/>
      <c r="X347" s="506"/>
      <c r="Y347" s="506"/>
      <c r="Z347" s="506"/>
      <c r="AA347" s="506"/>
      <c r="AB347" s="507"/>
      <c r="AC347" s="507"/>
      <c r="AD347" s="504"/>
      <c r="AE347" s="504"/>
      <c r="AF347" s="504"/>
      <c r="AG347" s="504"/>
      <c r="AH347" s="504"/>
      <c r="AI347" s="504"/>
      <c r="AJ347" s="504"/>
      <c r="AK347" s="504"/>
      <c r="AL347" s="504"/>
      <c r="AN347" s="508"/>
      <c r="AO347" s="504"/>
      <c r="AP347" s="504"/>
      <c r="AQ347" s="504"/>
      <c r="AR347" s="504"/>
      <c r="AS347" s="504"/>
      <c r="AT347" s="504"/>
      <c r="AU347" s="504"/>
    </row>
    <row r="348" spans="3:47" ht="12.75" customHeight="1">
      <c r="C348" s="504"/>
      <c r="D348" s="504"/>
      <c r="E348" s="504"/>
      <c r="F348" s="504"/>
      <c r="G348" s="180"/>
      <c r="H348" s="180"/>
      <c r="I348" s="505"/>
      <c r="J348" s="505"/>
      <c r="K348" s="505"/>
      <c r="L348" s="504"/>
      <c r="M348" s="504"/>
      <c r="N348" s="504"/>
      <c r="O348" s="506"/>
      <c r="P348" s="506"/>
      <c r="Q348" s="506"/>
      <c r="R348" s="506"/>
      <c r="S348" s="506"/>
      <c r="T348" s="506"/>
      <c r="U348" s="506"/>
      <c r="V348" s="506"/>
      <c r="W348" s="506"/>
      <c r="X348" s="506"/>
      <c r="Y348" s="506"/>
      <c r="Z348" s="506"/>
      <c r="AA348" s="506"/>
      <c r="AB348" s="507"/>
      <c r="AC348" s="507"/>
      <c r="AD348" s="504"/>
      <c r="AE348" s="504"/>
      <c r="AF348" s="504"/>
      <c r="AG348" s="504"/>
      <c r="AH348" s="504"/>
      <c r="AI348" s="504"/>
      <c r="AJ348" s="504"/>
      <c r="AK348" s="504"/>
      <c r="AL348" s="504"/>
      <c r="AN348" s="508"/>
      <c r="AO348" s="504"/>
      <c r="AP348" s="504"/>
      <c r="AQ348" s="504"/>
      <c r="AR348" s="504"/>
      <c r="AS348" s="504"/>
      <c r="AT348" s="504"/>
      <c r="AU348" s="504"/>
    </row>
    <row r="349" spans="3:47" ht="12.75" customHeight="1">
      <c r="C349" s="504"/>
      <c r="D349" s="504"/>
      <c r="E349" s="504"/>
      <c r="F349" s="504"/>
      <c r="G349" s="180"/>
      <c r="H349" s="180"/>
      <c r="I349" s="505"/>
      <c r="J349" s="505"/>
      <c r="K349" s="505"/>
      <c r="L349" s="504"/>
      <c r="M349" s="504"/>
      <c r="N349" s="504"/>
      <c r="O349" s="506"/>
      <c r="P349" s="506"/>
      <c r="Q349" s="506"/>
      <c r="R349" s="506"/>
      <c r="S349" s="506"/>
      <c r="T349" s="506"/>
      <c r="U349" s="506"/>
      <c r="V349" s="506"/>
      <c r="W349" s="506"/>
      <c r="X349" s="506"/>
      <c r="Y349" s="506"/>
      <c r="Z349" s="506"/>
      <c r="AA349" s="506"/>
      <c r="AB349" s="507"/>
      <c r="AC349" s="507"/>
      <c r="AD349" s="504"/>
      <c r="AE349" s="504"/>
      <c r="AF349" s="504"/>
      <c r="AG349" s="504"/>
      <c r="AH349" s="504"/>
      <c r="AI349" s="504"/>
      <c r="AJ349" s="504"/>
      <c r="AK349" s="504"/>
      <c r="AL349" s="504"/>
      <c r="AN349" s="508"/>
      <c r="AO349" s="504"/>
      <c r="AP349" s="504"/>
      <c r="AQ349" s="504"/>
      <c r="AR349" s="504"/>
      <c r="AS349" s="504"/>
      <c r="AT349" s="504"/>
      <c r="AU349" s="504"/>
    </row>
    <row r="350" spans="3:47" ht="12.75" customHeight="1">
      <c r="C350" s="504"/>
      <c r="D350" s="504"/>
      <c r="E350" s="504"/>
      <c r="F350" s="504"/>
      <c r="G350" s="180"/>
      <c r="H350" s="180"/>
      <c r="I350" s="505"/>
      <c r="J350" s="505"/>
      <c r="K350" s="505"/>
      <c r="L350" s="504"/>
      <c r="M350" s="504"/>
      <c r="N350" s="504"/>
      <c r="O350" s="506"/>
      <c r="P350" s="506"/>
      <c r="Q350" s="506"/>
      <c r="R350" s="506"/>
      <c r="S350" s="506"/>
      <c r="T350" s="506"/>
      <c r="U350" s="506"/>
      <c r="V350" s="506"/>
      <c r="W350" s="506"/>
      <c r="X350" s="506"/>
      <c r="Y350" s="506"/>
      <c r="Z350" s="506"/>
      <c r="AA350" s="506"/>
      <c r="AB350" s="507"/>
      <c r="AC350" s="507"/>
      <c r="AD350" s="504"/>
      <c r="AE350" s="504"/>
      <c r="AF350" s="504"/>
      <c r="AG350" s="504"/>
      <c r="AH350" s="504"/>
      <c r="AI350" s="504"/>
      <c r="AJ350" s="504"/>
      <c r="AK350" s="504"/>
      <c r="AL350" s="504"/>
      <c r="AN350" s="508"/>
      <c r="AO350" s="504"/>
      <c r="AP350" s="504"/>
      <c r="AQ350" s="504"/>
      <c r="AR350" s="504"/>
      <c r="AS350" s="504"/>
      <c r="AT350" s="504"/>
      <c r="AU350" s="504"/>
    </row>
    <row r="351" spans="3:47" ht="12.75" customHeight="1">
      <c r="C351" s="504"/>
      <c r="D351" s="504"/>
      <c r="E351" s="504"/>
      <c r="F351" s="504"/>
      <c r="G351" s="180"/>
      <c r="H351" s="180"/>
      <c r="I351" s="505"/>
      <c r="J351" s="505"/>
      <c r="K351" s="505"/>
      <c r="L351" s="504"/>
      <c r="M351" s="504"/>
      <c r="N351" s="504"/>
      <c r="O351" s="506"/>
      <c r="P351" s="506"/>
      <c r="Q351" s="506"/>
      <c r="R351" s="506"/>
      <c r="S351" s="506"/>
      <c r="T351" s="506"/>
      <c r="U351" s="506"/>
      <c r="V351" s="506"/>
      <c r="W351" s="506"/>
      <c r="X351" s="506"/>
      <c r="Y351" s="506"/>
      <c r="Z351" s="506"/>
      <c r="AA351" s="506"/>
      <c r="AB351" s="507"/>
      <c r="AC351" s="507"/>
      <c r="AD351" s="504"/>
      <c r="AE351" s="504"/>
      <c r="AF351" s="504"/>
      <c r="AG351" s="504"/>
      <c r="AH351" s="504"/>
      <c r="AI351" s="504"/>
      <c r="AJ351" s="504"/>
      <c r="AK351" s="504"/>
      <c r="AL351" s="504"/>
      <c r="AN351" s="508"/>
      <c r="AO351" s="504"/>
      <c r="AP351" s="504"/>
      <c r="AQ351" s="504"/>
      <c r="AR351" s="504"/>
      <c r="AS351" s="504"/>
      <c r="AT351" s="504"/>
      <c r="AU351" s="504"/>
    </row>
    <row r="352" spans="3:47" ht="12.75" customHeight="1">
      <c r="C352" s="504"/>
      <c r="D352" s="504"/>
      <c r="E352" s="504"/>
      <c r="F352" s="504"/>
      <c r="G352" s="180"/>
      <c r="H352" s="180"/>
      <c r="I352" s="505"/>
      <c r="J352" s="505"/>
      <c r="K352" s="505"/>
      <c r="L352" s="504"/>
      <c r="M352" s="504"/>
      <c r="N352" s="504"/>
      <c r="O352" s="506"/>
      <c r="P352" s="506"/>
      <c r="Q352" s="506"/>
      <c r="R352" s="506"/>
      <c r="S352" s="506"/>
      <c r="T352" s="506"/>
      <c r="U352" s="506"/>
      <c r="V352" s="506"/>
      <c r="W352" s="506"/>
      <c r="X352" s="506"/>
      <c r="Y352" s="506"/>
      <c r="Z352" s="506"/>
      <c r="AA352" s="506"/>
      <c r="AB352" s="507"/>
      <c r="AC352" s="507"/>
      <c r="AD352" s="504"/>
      <c r="AE352" s="504"/>
      <c r="AF352" s="504"/>
      <c r="AG352" s="504"/>
      <c r="AH352" s="504"/>
      <c r="AI352" s="504"/>
      <c r="AJ352" s="504"/>
      <c r="AK352" s="504"/>
      <c r="AL352" s="504"/>
      <c r="AN352" s="508"/>
      <c r="AO352" s="504"/>
      <c r="AP352" s="504"/>
      <c r="AQ352" s="504"/>
      <c r="AR352" s="504"/>
      <c r="AS352" s="504"/>
      <c r="AT352" s="504"/>
      <c r="AU352" s="504"/>
    </row>
    <row r="353" spans="3:47" ht="12.75" customHeight="1">
      <c r="C353" s="504"/>
      <c r="D353" s="504"/>
      <c r="E353" s="504"/>
      <c r="F353" s="504"/>
      <c r="G353" s="180"/>
      <c r="H353" s="180"/>
      <c r="I353" s="505"/>
      <c r="J353" s="505"/>
      <c r="K353" s="505"/>
      <c r="L353" s="504"/>
      <c r="M353" s="504"/>
      <c r="N353" s="504"/>
      <c r="O353" s="506"/>
      <c r="P353" s="506"/>
      <c r="Q353" s="506"/>
      <c r="R353" s="506"/>
      <c r="S353" s="506"/>
      <c r="T353" s="506"/>
      <c r="U353" s="506"/>
      <c r="V353" s="506"/>
      <c r="W353" s="506"/>
      <c r="X353" s="506"/>
      <c r="Y353" s="506"/>
      <c r="Z353" s="506"/>
      <c r="AA353" s="506"/>
      <c r="AB353" s="507"/>
      <c r="AC353" s="507"/>
      <c r="AD353" s="504"/>
      <c r="AE353" s="504"/>
      <c r="AF353" s="504"/>
      <c r="AG353" s="504"/>
      <c r="AH353" s="504"/>
      <c r="AI353" s="504"/>
      <c r="AJ353" s="504"/>
      <c r="AK353" s="504"/>
      <c r="AL353" s="504"/>
      <c r="AN353" s="508"/>
      <c r="AO353" s="504"/>
      <c r="AP353" s="504"/>
      <c r="AQ353" s="504"/>
      <c r="AR353" s="504"/>
      <c r="AS353" s="504"/>
      <c r="AT353" s="504"/>
      <c r="AU353" s="504"/>
    </row>
    <row r="354" spans="3:47" ht="12.75" customHeight="1">
      <c r="C354" s="504"/>
      <c r="D354" s="504"/>
      <c r="E354" s="504"/>
      <c r="F354" s="504"/>
      <c r="G354" s="180"/>
      <c r="H354" s="180"/>
      <c r="I354" s="505"/>
      <c r="J354" s="505"/>
      <c r="K354" s="505"/>
      <c r="L354" s="504"/>
      <c r="M354" s="504"/>
      <c r="N354" s="504"/>
      <c r="O354" s="506"/>
      <c r="P354" s="506"/>
      <c r="Q354" s="506"/>
      <c r="R354" s="506"/>
      <c r="S354" s="506"/>
      <c r="T354" s="506"/>
      <c r="U354" s="506"/>
      <c r="V354" s="506"/>
      <c r="W354" s="506"/>
      <c r="X354" s="506"/>
      <c r="Y354" s="506"/>
      <c r="Z354" s="506"/>
      <c r="AA354" s="506"/>
      <c r="AB354" s="507"/>
      <c r="AC354" s="507"/>
      <c r="AD354" s="504"/>
      <c r="AE354" s="504"/>
      <c r="AF354" s="504"/>
      <c r="AG354" s="504"/>
      <c r="AH354" s="504"/>
      <c r="AI354" s="504"/>
      <c r="AJ354" s="504"/>
      <c r="AK354" s="504"/>
      <c r="AL354" s="504"/>
      <c r="AN354" s="508"/>
      <c r="AO354" s="504"/>
      <c r="AP354" s="504"/>
      <c r="AQ354" s="504"/>
      <c r="AR354" s="504"/>
      <c r="AS354" s="504"/>
      <c r="AT354" s="504"/>
      <c r="AU354" s="504"/>
    </row>
    <row r="355" spans="3:47" ht="12.75" customHeight="1">
      <c r="C355" s="504"/>
      <c r="D355" s="504"/>
      <c r="E355" s="504"/>
      <c r="F355" s="504"/>
      <c r="G355" s="180"/>
      <c r="H355" s="180"/>
      <c r="I355" s="505"/>
      <c r="J355" s="505"/>
      <c r="K355" s="505"/>
      <c r="L355" s="504"/>
      <c r="M355" s="504"/>
      <c r="N355" s="504"/>
      <c r="O355" s="506"/>
      <c r="P355" s="506"/>
      <c r="Q355" s="506"/>
      <c r="R355" s="506"/>
      <c r="S355" s="506"/>
      <c r="T355" s="506"/>
      <c r="U355" s="506"/>
      <c r="V355" s="506"/>
      <c r="W355" s="506"/>
      <c r="X355" s="506"/>
      <c r="Y355" s="506"/>
      <c r="Z355" s="506"/>
      <c r="AA355" s="506"/>
      <c r="AB355" s="507"/>
      <c r="AC355" s="507"/>
      <c r="AD355" s="504"/>
      <c r="AE355" s="504"/>
      <c r="AF355" s="504"/>
      <c r="AG355" s="504"/>
      <c r="AH355" s="504"/>
      <c r="AI355" s="504"/>
      <c r="AJ355" s="504"/>
      <c r="AK355" s="504"/>
      <c r="AL355" s="504"/>
      <c r="AN355" s="508"/>
      <c r="AO355" s="504"/>
      <c r="AP355" s="504"/>
      <c r="AQ355" s="504"/>
      <c r="AR355" s="504"/>
      <c r="AS355" s="504"/>
      <c r="AT355" s="504"/>
      <c r="AU355" s="504"/>
    </row>
    <row r="356" spans="3:47" ht="12.75" customHeight="1">
      <c r="C356" s="504"/>
      <c r="D356" s="504"/>
      <c r="E356" s="504"/>
      <c r="F356" s="504"/>
      <c r="G356" s="180"/>
      <c r="H356" s="180"/>
      <c r="I356" s="505"/>
      <c r="J356" s="505"/>
      <c r="K356" s="505"/>
      <c r="L356" s="504"/>
      <c r="M356" s="504"/>
      <c r="N356" s="504"/>
      <c r="O356" s="506"/>
      <c r="P356" s="506"/>
      <c r="Q356" s="506"/>
      <c r="R356" s="506"/>
      <c r="S356" s="506"/>
      <c r="T356" s="506"/>
      <c r="U356" s="506"/>
      <c r="V356" s="506"/>
      <c r="W356" s="506"/>
      <c r="X356" s="506"/>
      <c r="Y356" s="506"/>
      <c r="Z356" s="506"/>
      <c r="AA356" s="506"/>
      <c r="AB356" s="507"/>
      <c r="AC356" s="507"/>
      <c r="AD356" s="504"/>
      <c r="AE356" s="504"/>
      <c r="AF356" s="504"/>
      <c r="AG356" s="504"/>
      <c r="AH356" s="504"/>
      <c r="AI356" s="504"/>
      <c r="AJ356" s="504"/>
      <c r="AK356" s="504"/>
      <c r="AL356" s="504"/>
      <c r="AN356" s="508"/>
      <c r="AO356" s="504"/>
      <c r="AP356" s="504"/>
      <c r="AQ356" s="504"/>
      <c r="AR356" s="504"/>
      <c r="AS356" s="504"/>
      <c r="AT356" s="504"/>
      <c r="AU356" s="504"/>
    </row>
    <row r="357" spans="3:47" ht="12.75" customHeight="1">
      <c r="C357" s="504"/>
      <c r="D357" s="504"/>
      <c r="E357" s="504"/>
      <c r="F357" s="504"/>
      <c r="G357" s="180"/>
      <c r="H357" s="180"/>
      <c r="I357" s="505"/>
      <c r="J357" s="505"/>
      <c r="K357" s="505"/>
      <c r="L357" s="504"/>
      <c r="M357" s="504"/>
      <c r="N357" s="504"/>
      <c r="O357" s="506"/>
      <c r="P357" s="506"/>
      <c r="Q357" s="506"/>
      <c r="R357" s="506"/>
      <c r="S357" s="506"/>
      <c r="T357" s="506"/>
      <c r="U357" s="506"/>
      <c r="V357" s="506"/>
      <c r="W357" s="506"/>
      <c r="X357" s="506"/>
      <c r="Y357" s="506"/>
      <c r="Z357" s="506"/>
      <c r="AA357" s="506"/>
      <c r="AB357" s="507"/>
      <c r="AC357" s="507"/>
      <c r="AD357" s="504"/>
      <c r="AE357" s="504"/>
      <c r="AF357" s="504"/>
      <c r="AG357" s="504"/>
      <c r="AH357" s="504"/>
      <c r="AI357" s="504"/>
      <c r="AJ357" s="504"/>
      <c r="AK357" s="504"/>
      <c r="AL357" s="504"/>
      <c r="AN357" s="508"/>
      <c r="AO357" s="504"/>
      <c r="AP357" s="504"/>
      <c r="AQ357" s="504"/>
      <c r="AR357" s="504"/>
      <c r="AS357" s="504"/>
      <c r="AT357" s="504"/>
      <c r="AU357" s="504"/>
    </row>
    <row r="358" spans="3:47" ht="12.75" customHeight="1">
      <c r="C358" s="504"/>
      <c r="D358" s="504"/>
      <c r="E358" s="504"/>
      <c r="F358" s="504"/>
      <c r="G358" s="180"/>
      <c r="H358" s="180"/>
      <c r="I358" s="505"/>
      <c r="J358" s="505"/>
      <c r="K358" s="505"/>
      <c r="L358" s="504"/>
      <c r="M358" s="504"/>
      <c r="N358" s="504"/>
      <c r="O358" s="506"/>
      <c r="P358" s="506"/>
      <c r="Q358" s="506"/>
      <c r="R358" s="506"/>
      <c r="S358" s="506"/>
      <c r="T358" s="506"/>
      <c r="U358" s="506"/>
      <c r="V358" s="506"/>
      <c r="W358" s="506"/>
      <c r="X358" s="506"/>
      <c r="Y358" s="506"/>
      <c r="Z358" s="506"/>
      <c r="AA358" s="506"/>
      <c r="AB358" s="507"/>
      <c r="AC358" s="507"/>
      <c r="AD358" s="504"/>
      <c r="AE358" s="504"/>
      <c r="AF358" s="504"/>
      <c r="AG358" s="504"/>
      <c r="AH358" s="504"/>
      <c r="AI358" s="504"/>
      <c r="AJ358" s="504"/>
      <c r="AK358" s="504"/>
      <c r="AL358" s="504"/>
      <c r="AN358" s="508"/>
      <c r="AO358" s="504"/>
      <c r="AP358" s="504"/>
      <c r="AQ358" s="504"/>
      <c r="AR358" s="504"/>
      <c r="AS358" s="504"/>
      <c r="AT358" s="504"/>
      <c r="AU358" s="504"/>
    </row>
    <row r="359" spans="3:47" ht="12.75" customHeight="1">
      <c r="C359" s="504"/>
      <c r="D359" s="504"/>
      <c r="E359" s="504"/>
      <c r="F359" s="504"/>
      <c r="G359" s="180"/>
      <c r="H359" s="180"/>
      <c r="I359" s="505"/>
      <c r="J359" s="505"/>
      <c r="K359" s="505"/>
      <c r="L359" s="504"/>
      <c r="M359" s="504"/>
      <c r="N359" s="504"/>
      <c r="O359" s="506"/>
      <c r="P359" s="506"/>
      <c r="Q359" s="506"/>
      <c r="R359" s="506"/>
      <c r="S359" s="506"/>
      <c r="T359" s="506"/>
      <c r="U359" s="506"/>
      <c r="V359" s="506"/>
      <c r="W359" s="506"/>
      <c r="X359" s="506"/>
      <c r="Y359" s="506"/>
      <c r="Z359" s="506"/>
      <c r="AA359" s="506"/>
      <c r="AB359" s="507"/>
      <c r="AC359" s="507"/>
      <c r="AD359" s="504"/>
      <c r="AE359" s="504"/>
      <c r="AF359" s="504"/>
      <c r="AG359" s="504"/>
      <c r="AH359" s="504"/>
      <c r="AI359" s="504"/>
      <c r="AJ359" s="504"/>
      <c r="AK359" s="504"/>
      <c r="AL359" s="504"/>
      <c r="AN359" s="508"/>
      <c r="AO359" s="504"/>
      <c r="AP359" s="504"/>
      <c r="AQ359" s="504"/>
      <c r="AR359" s="504"/>
      <c r="AS359" s="504"/>
      <c r="AT359" s="504"/>
      <c r="AU359" s="504"/>
    </row>
    <row r="360" spans="3:47" ht="12.75" customHeight="1">
      <c r="C360" s="504"/>
      <c r="D360" s="504"/>
      <c r="E360" s="504"/>
      <c r="F360" s="504"/>
      <c r="G360" s="180"/>
      <c r="H360" s="180"/>
      <c r="I360" s="505"/>
      <c r="J360" s="505"/>
      <c r="K360" s="505"/>
      <c r="L360" s="504"/>
      <c r="M360" s="504"/>
      <c r="N360" s="504"/>
      <c r="O360" s="506"/>
      <c r="P360" s="506"/>
      <c r="Q360" s="506"/>
      <c r="R360" s="506"/>
      <c r="S360" s="506"/>
      <c r="T360" s="506"/>
      <c r="U360" s="506"/>
      <c r="V360" s="506"/>
      <c r="W360" s="506"/>
      <c r="X360" s="506"/>
      <c r="Y360" s="506"/>
      <c r="Z360" s="506"/>
      <c r="AA360" s="506"/>
      <c r="AB360" s="507"/>
      <c r="AC360" s="507"/>
      <c r="AD360" s="504"/>
      <c r="AE360" s="504"/>
      <c r="AF360" s="504"/>
      <c r="AG360" s="504"/>
      <c r="AH360" s="504"/>
      <c r="AI360" s="504"/>
      <c r="AJ360" s="504"/>
      <c r="AK360" s="504"/>
      <c r="AL360" s="504"/>
      <c r="AN360" s="508"/>
      <c r="AO360" s="504"/>
      <c r="AP360" s="504"/>
      <c r="AQ360" s="504"/>
      <c r="AR360" s="504"/>
      <c r="AS360" s="504"/>
      <c r="AT360" s="504"/>
      <c r="AU360" s="504"/>
    </row>
    <row r="361" spans="3:47" ht="12.75" customHeight="1">
      <c r="C361" s="504"/>
      <c r="D361" s="504"/>
      <c r="E361" s="504"/>
      <c r="F361" s="504"/>
      <c r="G361" s="180"/>
      <c r="H361" s="180"/>
      <c r="I361" s="505"/>
      <c r="J361" s="505"/>
      <c r="K361" s="505"/>
      <c r="L361" s="504"/>
      <c r="M361" s="504"/>
      <c r="N361" s="504"/>
      <c r="O361" s="506"/>
      <c r="P361" s="506"/>
      <c r="Q361" s="506"/>
      <c r="R361" s="506"/>
      <c r="S361" s="506"/>
      <c r="T361" s="506"/>
      <c r="U361" s="506"/>
      <c r="V361" s="506"/>
      <c r="W361" s="506"/>
      <c r="X361" s="506"/>
      <c r="Y361" s="506"/>
      <c r="Z361" s="506"/>
      <c r="AA361" s="506"/>
      <c r="AB361" s="507"/>
      <c r="AC361" s="507"/>
      <c r="AD361" s="504"/>
      <c r="AE361" s="504"/>
      <c r="AF361" s="504"/>
      <c r="AG361" s="504"/>
      <c r="AH361" s="504"/>
      <c r="AI361" s="504"/>
      <c r="AJ361" s="504"/>
      <c r="AK361" s="504"/>
      <c r="AL361" s="504"/>
      <c r="AN361" s="508"/>
      <c r="AO361" s="504"/>
      <c r="AP361" s="504"/>
      <c r="AQ361" s="504"/>
      <c r="AR361" s="504"/>
      <c r="AS361" s="504"/>
      <c r="AT361" s="504"/>
      <c r="AU361" s="504"/>
    </row>
    <row r="362" spans="3:47" ht="12.75" customHeight="1">
      <c r="C362" s="504"/>
      <c r="D362" s="504"/>
      <c r="E362" s="504"/>
      <c r="F362" s="504"/>
      <c r="G362" s="180"/>
      <c r="H362" s="180"/>
      <c r="I362" s="505"/>
      <c r="J362" s="505"/>
      <c r="K362" s="505"/>
      <c r="L362" s="504"/>
      <c r="M362" s="504"/>
      <c r="N362" s="504"/>
      <c r="O362" s="506"/>
      <c r="P362" s="506"/>
      <c r="Q362" s="506"/>
      <c r="R362" s="506"/>
      <c r="S362" s="506"/>
      <c r="T362" s="506"/>
      <c r="U362" s="506"/>
      <c r="V362" s="506"/>
      <c r="W362" s="506"/>
      <c r="X362" s="506"/>
      <c r="Y362" s="506"/>
      <c r="Z362" s="506"/>
      <c r="AA362" s="506"/>
      <c r="AB362" s="507"/>
      <c r="AC362" s="507"/>
      <c r="AD362" s="504"/>
      <c r="AE362" s="504"/>
      <c r="AF362" s="504"/>
      <c r="AG362" s="504"/>
      <c r="AH362" s="504"/>
      <c r="AI362" s="504"/>
      <c r="AJ362" s="504"/>
      <c r="AK362" s="504"/>
      <c r="AL362" s="504"/>
      <c r="AN362" s="508"/>
      <c r="AO362" s="504"/>
      <c r="AP362" s="504"/>
      <c r="AQ362" s="504"/>
      <c r="AR362" s="504"/>
      <c r="AS362" s="504"/>
      <c r="AT362" s="504"/>
      <c r="AU362" s="504"/>
    </row>
    <row r="363" spans="3:47" ht="12.75" customHeight="1">
      <c r="C363" s="504"/>
      <c r="D363" s="504"/>
      <c r="E363" s="504"/>
      <c r="F363" s="504"/>
      <c r="G363" s="180"/>
      <c r="H363" s="180"/>
      <c r="I363" s="505"/>
      <c r="J363" s="505"/>
      <c r="K363" s="505"/>
      <c r="L363" s="504"/>
      <c r="M363" s="504"/>
      <c r="N363" s="504"/>
      <c r="O363" s="506"/>
      <c r="P363" s="506"/>
      <c r="Q363" s="506"/>
      <c r="R363" s="506"/>
      <c r="S363" s="506"/>
      <c r="T363" s="506"/>
      <c r="U363" s="506"/>
      <c r="V363" s="506"/>
      <c r="W363" s="506"/>
      <c r="X363" s="506"/>
      <c r="Y363" s="506"/>
      <c r="Z363" s="506"/>
      <c r="AA363" s="506"/>
      <c r="AB363" s="507"/>
      <c r="AC363" s="507"/>
      <c r="AD363" s="504"/>
      <c r="AE363" s="504"/>
      <c r="AF363" s="504"/>
      <c r="AG363" s="504"/>
      <c r="AH363" s="504"/>
      <c r="AI363" s="504"/>
      <c r="AJ363" s="504"/>
      <c r="AK363" s="504"/>
      <c r="AL363" s="504"/>
      <c r="AN363" s="508"/>
      <c r="AO363" s="504"/>
      <c r="AP363" s="504"/>
      <c r="AQ363" s="504"/>
      <c r="AR363" s="504"/>
      <c r="AS363" s="504"/>
      <c r="AT363" s="504"/>
      <c r="AU363" s="504"/>
    </row>
    <row r="364" spans="3:47" ht="12.75" customHeight="1">
      <c r="C364" s="504"/>
      <c r="D364" s="504"/>
      <c r="E364" s="504"/>
      <c r="F364" s="504"/>
      <c r="G364" s="180"/>
      <c r="H364" s="180"/>
      <c r="I364" s="505"/>
      <c r="J364" s="505"/>
      <c r="K364" s="505"/>
      <c r="L364" s="504"/>
      <c r="M364" s="504"/>
      <c r="N364" s="504"/>
      <c r="O364" s="506"/>
      <c r="P364" s="506"/>
      <c r="Q364" s="506"/>
      <c r="R364" s="506"/>
      <c r="S364" s="506"/>
      <c r="T364" s="506"/>
      <c r="U364" s="506"/>
      <c r="V364" s="506"/>
      <c r="W364" s="506"/>
      <c r="X364" s="506"/>
      <c r="Y364" s="506"/>
      <c r="Z364" s="506"/>
      <c r="AA364" s="506"/>
      <c r="AB364" s="507"/>
      <c r="AC364" s="507"/>
      <c r="AD364" s="504"/>
      <c r="AE364" s="504"/>
      <c r="AF364" s="504"/>
      <c r="AG364" s="504"/>
      <c r="AH364" s="504"/>
      <c r="AI364" s="504"/>
      <c r="AJ364" s="504"/>
      <c r="AK364" s="504"/>
      <c r="AL364" s="504"/>
      <c r="AN364" s="508"/>
      <c r="AO364" s="504"/>
      <c r="AP364" s="504"/>
      <c r="AQ364" s="504"/>
      <c r="AR364" s="504"/>
      <c r="AS364" s="504"/>
      <c r="AT364" s="504"/>
      <c r="AU364" s="504"/>
    </row>
    <row r="365" spans="3:47" ht="12.75" customHeight="1">
      <c r="C365" s="504"/>
      <c r="D365" s="504"/>
      <c r="E365" s="504"/>
      <c r="F365" s="504"/>
      <c r="G365" s="180"/>
      <c r="H365" s="180"/>
      <c r="I365" s="505"/>
      <c r="J365" s="505"/>
      <c r="K365" s="505"/>
      <c r="L365" s="504"/>
      <c r="M365" s="504"/>
      <c r="N365" s="504"/>
      <c r="O365" s="506"/>
      <c r="P365" s="506"/>
      <c r="Q365" s="506"/>
      <c r="R365" s="506"/>
      <c r="S365" s="506"/>
      <c r="T365" s="506"/>
      <c r="U365" s="506"/>
      <c r="V365" s="506"/>
      <c r="W365" s="506"/>
      <c r="X365" s="506"/>
      <c r="Y365" s="506"/>
      <c r="Z365" s="506"/>
      <c r="AA365" s="506"/>
      <c r="AB365" s="507"/>
      <c r="AC365" s="507"/>
      <c r="AD365" s="504"/>
      <c r="AE365" s="504"/>
      <c r="AF365" s="504"/>
      <c r="AG365" s="504"/>
      <c r="AH365" s="504"/>
      <c r="AI365" s="504"/>
      <c r="AJ365" s="504"/>
      <c r="AK365" s="504"/>
      <c r="AL365" s="504"/>
      <c r="AN365" s="508"/>
      <c r="AO365" s="504"/>
      <c r="AP365" s="504"/>
      <c r="AQ365" s="504"/>
      <c r="AR365" s="504"/>
      <c r="AS365" s="504"/>
      <c r="AT365" s="504"/>
      <c r="AU365" s="504"/>
    </row>
    <row r="366" spans="3:47" ht="12.75" customHeight="1">
      <c r="C366" s="504"/>
      <c r="D366" s="504"/>
      <c r="E366" s="504"/>
      <c r="F366" s="504"/>
      <c r="G366" s="180"/>
      <c r="H366" s="180"/>
      <c r="I366" s="505"/>
      <c r="J366" s="505"/>
      <c r="K366" s="505"/>
      <c r="L366" s="504"/>
      <c r="M366" s="504"/>
      <c r="N366" s="504"/>
      <c r="O366" s="506"/>
      <c r="P366" s="506"/>
      <c r="Q366" s="506"/>
      <c r="R366" s="506"/>
      <c r="S366" s="506"/>
      <c r="T366" s="506"/>
      <c r="U366" s="506"/>
      <c r="V366" s="506"/>
      <c r="W366" s="506"/>
      <c r="X366" s="506"/>
      <c r="Y366" s="506"/>
      <c r="Z366" s="506"/>
      <c r="AA366" s="506"/>
      <c r="AB366" s="507"/>
      <c r="AC366" s="507"/>
      <c r="AD366" s="504"/>
      <c r="AE366" s="504"/>
      <c r="AF366" s="504"/>
      <c r="AG366" s="504"/>
      <c r="AH366" s="504"/>
      <c r="AI366" s="504"/>
      <c r="AJ366" s="504"/>
      <c r="AK366" s="504"/>
      <c r="AL366" s="504"/>
      <c r="AN366" s="508"/>
      <c r="AO366" s="504"/>
      <c r="AP366" s="504"/>
      <c r="AQ366" s="504"/>
      <c r="AR366" s="504"/>
      <c r="AS366" s="504"/>
      <c r="AT366" s="504"/>
      <c r="AU366" s="504"/>
    </row>
    <row r="367" spans="3:47" ht="12.75" customHeight="1">
      <c r="C367" s="504"/>
      <c r="D367" s="504"/>
      <c r="E367" s="504"/>
      <c r="F367" s="504"/>
      <c r="G367" s="180"/>
      <c r="H367" s="180"/>
      <c r="I367" s="505"/>
      <c r="J367" s="505"/>
      <c r="K367" s="505"/>
      <c r="L367" s="504"/>
      <c r="M367" s="504"/>
      <c r="N367" s="504"/>
      <c r="O367" s="506"/>
      <c r="P367" s="506"/>
      <c r="Q367" s="506"/>
      <c r="R367" s="506"/>
      <c r="S367" s="506"/>
      <c r="T367" s="506"/>
      <c r="U367" s="506"/>
      <c r="V367" s="506"/>
      <c r="W367" s="506"/>
      <c r="X367" s="506"/>
      <c r="Y367" s="506"/>
      <c r="Z367" s="506"/>
      <c r="AA367" s="506"/>
      <c r="AB367" s="507"/>
      <c r="AC367" s="507"/>
      <c r="AD367" s="504"/>
      <c r="AE367" s="504"/>
      <c r="AF367" s="504"/>
      <c r="AG367" s="504"/>
      <c r="AH367" s="504"/>
      <c r="AI367" s="504"/>
      <c r="AJ367" s="504"/>
      <c r="AK367" s="504"/>
      <c r="AL367" s="504"/>
      <c r="AN367" s="508"/>
      <c r="AO367" s="504"/>
      <c r="AP367" s="504"/>
      <c r="AQ367" s="504"/>
      <c r="AR367" s="504"/>
      <c r="AS367" s="504"/>
      <c r="AT367" s="504"/>
      <c r="AU367" s="504"/>
    </row>
    <row r="368" spans="3:47" ht="12.75" customHeight="1">
      <c r="C368" s="504"/>
      <c r="D368" s="504"/>
      <c r="E368" s="504"/>
      <c r="F368" s="504"/>
      <c r="G368" s="180"/>
      <c r="H368" s="180"/>
      <c r="I368" s="505"/>
      <c r="J368" s="505"/>
      <c r="K368" s="505"/>
      <c r="L368" s="504"/>
      <c r="M368" s="504"/>
      <c r="N368" s="504"/>
      <c r="O368" s="506"/>
      <c r="P368" s="506"/>
      <c r="Q368" s="506"/>
      <c r="R368" s="506"/>
      <c r="S368" s="506"/>
      <c r="T368" s="506"/>
      <c r="U368" s="506"/>
      <c r="V368" s="506"/>
      <c r="W368" s="506"/>
      <c r="X368" s="506"/>
      <c r="Y368" s="506"/>
      <c r="Z368" s="506"/>
      <c r="AA368" s="506"/>
      <c r="AB368" s="507"/>
      <c r="AC368" s="507"/>
      <c r="AD368" s="504"/>
      <c r="AE368" s="504"/>
      <c r="AF368" s="504"/>
      <c r="AG368" s="504"/>
      <c r="AH368" s="504"/>
      <c r="AI368" s="504"/>
      <c r="AJ368" s="504"/>
      <c r="AK368" s="504"/>
      <c r="AL368" s="504"/>
      <c r="AN368" s="508"/>
      <c r="AO368" s="504"/>
      <c r="AP368" s="504"/>
      <c r="AQ368" s="504"/>
      <c r="AR368" s="504"/>
      <c r="AS368" s="504"/>
      <c r="AT368" s="504"/>
      <c r="AU368" s="504"/>
    </row>
    <row r="369" spans="3:47" ht="12.75" customHeight="1">
      <c r="C369" s="504"/>
      <c r="D369" s="504"/>
      <c r="E369" s="504"/>
      <c r="F369" s="504"/>
      <c r="G369" s="180"/>
      <c r="H369" s="180"/>
      <c r="I369" s="505"/>
      <c r="J369" s="505"/>
      <c r="K369" s="505"/>
      <c r="L369" s="504"/>
      <c r="M369" s="504"/>
      <c r="N369" s="504"/>
      <c r="O369" s="506"/>
      <c r="P369" s="506"/>
      <c r="Q369" s="506"/>
      <c r="R369" s="506"/>
      <c r="S369" s="506"/>
      <c r="T369" s="506"/>
      <c r="U369" s="506"/>
      <c r="V369" s="506"/>
      <c r="W369" s="506"/>
      <c r="X369" s="506"/>
      <c r="Y369" s="506"/>
      <c r="Z369" s="506"/>
      <c r="AA369" s="506"/>
      <c r="AB369" s="507"/>
      <c r="AC369" s="507"/>
      <c r="AD369" s="504"/>
      <c r="AE369" s="504"/>
      <c r="AF369" s="504"/>
      <c r="AG369" s="504"/>
      <c r="AH369" s="504"/>
      <c r="AI369" s="504"/>
      <c r="AJ369" s="504"/>
      <c r="AK369" s="504"/>
      <c r="AL369" s="504"/>
      <c r="AN369" s="508"/>
      <c r="AO369" s="504"/>
      <c r="AP369" s="504"/>
      <c r="AQ369" s="504"/>
      <c r="AR369" s="504"/>
      <c r="AS369" s="504"/>
      <c r="AT369" s="504"/>
      <c r="AU369" s="504"/>
    </row>
    <row r="370" spans="3:47" ht="12.75" customHeight="1">
      <c r="C370" s="504"/>
      <c r="D370" s="504"/>
      <c r="E370" s="504"/>
      <c r="F370" s="504"/>
      <c r="G370" s="180"/>
      <c r="H370" s="180"/>
      <c r="I370" s="505"/>
      <c r="J370" s="505"/>
      <c r="K370" s="505"/>
      <c r="L370" s="504"/>
      <c r="M370" s="504"/>
      <c r="N370" s="504"/>
      <c r="O370" s="506"/>
      <c r="P370" s="506"/>
      <c r="Q370" s="506"/>
      <c r="R370" s="506"/>
      <c r="S370" s="506"/>
      <c r="T370" s="506"/>
      <c r="U370" s="506"/>
      <c r="V370" s="506"/>
      <c r="W370" s="506"/>
      <c r="X370" s="506"/>
      <c r="Y370" s="506"/>
      <c r="Z370" s="506"/>
      <c r="AA370" s="506"/>
      <c r="AB370" s="507"/>
      <c r="AC370" s="507"/>
      <c r="AD370" s="504"/>
      <c r="AE370" s="504"/>
      <c r="AF370" s="504"/>
      <c r="AG370" s="504"/>
      <c r="AH370" s="504"/>
      <c r="AI370" s="504"/>
      <c r="AJ370" s="504"/>
      <c r="AK370" s="504"/>
      <c r="AL370" s="504"/>
      <c r="AN370" s="508"/>
      <c r="AO370" s="504"/>
      <c r="AP370" s="504"/>
      <c r="AQ370" s="504"/>
      <c r="AR370" s="504"/>
      <c r="AS370" s="504"/>
      <c r="AT370" s="504"/>
      <c r="AU370" s="504"/>
    </row>
    <row r="371" spans="3:47" ht="12.75" customHeight="1">
      <c r="C371" s="504"/>
      <c r="D371" s="504"/>
      <c r="E371" s="504"/>
      <c r="F371" s="504"/>
      <c r="G371" s="180"/>
      <c r="H371" s="180"/>
      <c r="I371" s="505"/>
      <c r="J371" s="505"/>
      <c r="K371" s="505"/>
      <c r="L371" s="504"/>
      <c r="M371" s="504"/>
      <c r="N371" s="504"/>
      <c r="O371" s="506"/>
      <c r="P371" s="506"/>
      <c r="Q371" s="506"/>
      <c r="R371" s="506"/>
      <c r="S371" s="506"/>
      <c r="T371" s="506"/>
      <c r="U371" s="506"/>
      <c r="V371" s="506"/>
      <c r="W371" s="506"/>
      <c r="X371" s="506"/>
      <c r="Y371" s="506"/>
      <c r="Z371" s="506"/>
      <c r="AA371" s="506"/>
      <c r="AB371" s="507"/>
      <c r="AC371" s="507"/>
      <c r="AD371" s="504"/>
      <c r="AE371" s="504"/>
      <c r="AF371" s="504"/>
      <c r="AG371" s="504"/>
      <c r="AH371" s="504"/>
      <c r="AI371" s="504"/>
      <c r="AJ371" s="504"/>
      <c r="AK371" s="504"/>
      <c r="AL371" s="504"/>
      <c r="AN371" s="508"/>
      <c r="AO371" s="504"/>
      <c r="AP371" s="504"/>
      <c r="AQ371" s="504"/>
      <c r="AR371" s="504"/>
      <c r="AS371" s="504"/>
      <c r="AT371" s="504"/>
      <c r="AU371" s="504"/>
    </row>
    <row r="372" spans="3:47" ht="12.75" customHeight="1">
      <c r="C372" s="504"/>
      <c r="D372" s="504"/>
      <c r="E372" s="504"/>
      <c r="F372" s="504"/>
      <c r="G372" s="180"/>
      <c r="H372" s="180"/>
      <c r="I372" s="505"/>
      <c r="J372" s="505"/>
      <c r="K372" s="505"/>
      <c r="L372" s="504"/>
      <c r="M372" s="504"/>
      <c r="N372" s="504"/>
      <c r="O372" s="506"/>
      <c r="P372" s="506"/>
      <c r="Q372" s="506"/>
      <c r="R372" s="506"/>
      <c r="S372" s="506"/>
      <c r="T372" s="506"/>
      <c r="U372" s="506"/>
      <c r="V372" s="506"/>
      <c r="W372" s="506"/>
      <c r="X372" s="506"/>
      <c r="Y372" s="506"/>
      <c r="Z372" s="506"/>
      <c r="AA372" s="506"/>
      <c r="AB372" s="507"/>
      <c r="AC372" s="507"/>
      <c r="AD372" s="504"/>
      <c r="AE372" s="504"/>
      <c r="AF372" s="504"/>
      <c r="AG372" s="504"/>
      <c r="AH372" s="504"/>
      <c r="AI372" s="504"/>
      <c r="AJ372" s="504"/>
      <c r="AK372" s="504"/>
      <c r="AL372" s="504"/>
      <c r="AN372" s="508"/>
      <c r="AO372" s="504"/>
      <c r="AP372" s="504"/>
      <c r="AQ372" s="504"/>
      <c r="AR372" s="504"/>
      <c r="AS372" s="504"/>
      <c r="AT372" s="504"/>
      <c r="AU372" s="504"/>
    </row>
    <row r="373" spans="3:47" ht="12.75" customHeight="1">
      <c r="C373" s="504"/>
      <c r="D373" s="504"/>
      <c r="E373" s="504"/>
      <c r="F373" s="504"/>
      <c r="G373" s="180"/>
      <c r="H373" s="180"/>
      <c r="I373" s="505"/>
      <c r="J373" s="505"/>
      <c r="K373" s="505"/>
      <c r="L373" s="504"/>
      <c r="M373" s="504"/>
      <c r="N373" s="504"/>
      <c r="O373" s="506"/>
      <c r="P373" s="506"/>
      <c r="Q373" s="506"/>
      <c r="R373" s="506"/>
      <c r="S373" s="506"/>
      <c r="T373" s="506"/>
      <c r="U373" s="506"/>
      <c r="V373" s="506"/>
      <c r="W373" s="506"/>
      <c r="X373" s="506"/>
      <c r="Y373" s="506"/>
      <c r="Z373" s="506"/>
      <c r="AA373" s="506"/>
      <c r="AB373" s="507"/>
      <c r="AC373" s="507"/>
      <c r="AD373" s="504"/>
      <c r="AE373" s="504"/>
      <c r="AF373" s="504"/>
      <c r="AG373" s="504"/>
      <c r="AH373" s="504"/>
      <c r="AI373" s="504"/>
      <c r="AJ373" s="504"/>
      <c r="AK373" s="504"/>
      <c r="AL373" s="504"/>
      <c r="AN373" s="508"/>
      <c r="AO373" s="504"/>
      <c r="AP373" s="504"/>
      <c r="AQ373" s="504"/>
      <c r="AR373" s="504"/>
      <c r="AS373" s="504"/>
      <c r="AT373" s="504"/>
      <c r="AU373" s="504"/>
    </row>
    <row r="374" spans="3:47" ht="12.75" customHeight="1">
      <c r="C374" s="504"/>
      <c r="D374" s="504"/>
      <c r="E374" s="504"/>
      <c r="F374" s="504"/>
      <c r="G374" s="180"/>
      <c r="H374" s="180"/>
      <c r="I374" s="505"/>
      <c r="J374" s="505"/>
      <c r="K374" s="505"/>
      <c r="L374" s="504"/>
      <c r="M374" s="504"/>
      <c r="N374" s="504"/>
      <c r="O374" s="506"/>
      <c r="P374" s="506"/>
      <c r="Q374" s="506"/>
      <c r="R374" s="506"/>
      <c r="S374" s="506"/>
      <c r="T374" s="506"/>
      <c r="U374" s="506"/>
      <c r="V374" s="506"/>
      <c r="W374" s="506"/>
      <c r="X374" s="506"/>
      <c r="Y374" s="506"/>
      <c r="Z374" s="506"/>
      <c r="AA374" s="506"/>
      <c r="AB374" s="507"/>
      <c r="AC374" s="507"/>
      <c r="AD374" s="504"/>
      <c r="AE374" s="504"/>
      <c r="AF374" s="504"/>
      <c r="AG374" s="504"/>
      <c r="AH374" s="504"/>
      <c r="AI374" s="504"/>
      <c r="AJ374" s="504"/>
      <c r="AK374" s="504"/>
      <c r="AL374" s="504"/>
      <c r="AN374" s="508"/>
      <c r="AO374" s="504"/>
      <c r="AP374" s="504"/>
      <c r="AQ374" s="504"/>
      <c r="AR374" s="504"/>
      <c r="AS374" s="504"/>
      <c r="AT374" s="504"/>
      <c r="AU374" s="504"/>
    </row>
    <row r="375" spans="3:47" ht="12.75" customHeight="1">
      <c r="C375" s="504"/>
      <c r="D375" s="504"/>
      <c r="E375" s="504"/>
      <c r="F375" s="504"/>
      <c r="G375" s="180"/>
      <c r="H375" s="180"/>
      <c r="I375" s="505"/>
      <c r="J375" s="505"/>
      <c r="K375" s="505"/>
      <c r="L375" s="504"/>
      <c r="M375" s="504"/>
      <c r="N375" s="504"/>
      <c r="O375" s="506"/>
      <c r="P375" s="506"/>
      <c r="Q375" s="506"/>
      <c r="R375" s="506"/>
      <c r="S375" s="506"/>
      <c r="T375" s="506"/>
      <c r="U375" s="506"/>
      <c r="V375" s="506"/>
      <c r="W375" s="506"/>
      <c r="X375" s="506"/>
      <c r="Y375" s="506"/>
      <c r="Z375" s="506"/>
      <c r="AA375" s="506"/>
      <c r="AB375" s="507"/>
      <c r="AC375" s="507"/>
      <c r="AD375" s="504"/>
      <c r="AE375" s="504"/>
      <c r="AF375" s="504"/>
      <c r="AG375" s="504"/>
      <c r="AH375" s="504"/>
      <c r="AI375" s="504"/>
      <c r="AJ375" s="504"/>
      <c r="AK375" s="504"/>
      <c r="AL375" s="504"/>
      <c r="AN375" s="508"/>
      <c r="AO375" s="504"/>
      <c r="AP375" s="504"/>
      <c r="AQ375" s="504"/>
      <c r="AR375" s="504"/>
      <c r="AS375" s="504"/>
      <c r="AT375" s="504"/>
      <c r="AU375" s="504"/>
    </row>
    <row r="376" spans="3:47" ht="12.75" customHeight="1">
      <c r="C376" s="504"/>
      <c r="D376" s="504"/>
      <c r="E376" s="504"/>
      <c r="F376" s="504"/>
      <c r="G376" s="180"/>
      <c r="H376" s="180"/>
      <c r="I376" s="505"/>
      <c r="J376" s="505"/>
      <c r="K376" s="505"/>
      <c r="L376" s="504"/>
      <c r="M376" s="504"/>
      <c r="N376" s="504"/>
      <c r="O376" s="506"/>
      <c r="P376" s="506"/>
      <c r="Q376" s="506"/>
      <c r="R376" s="506"/>
      <c r="S376" s="506"/>
      <c r="T376" s="506"/>
      <c r="U376" s="506"/>
      <c r="V376" s="506"/>
      <c r="W376" s="506"/>
      <c r="X376" s="506"/>
      <c r="Y376" s="506"/>
      <c r="Z376" s="506"/>
      <c r="AA376" s="506"/>
      <c r="AB376" s="507"/>
      <c r="AC376" s="507"/>
      <c r="AD376" s="504"/>
      <c r="AE376" s="504"/>
      <c r="AF376" s="504"/>
      <c r="AG376" s="504"/>
      <c r="AH376" s="504"/>
      <c r="AI376" s="504"/>
      <c r="AJ376" s="504"/>
      <c r="AK376" s="504"/>
      <c r="AL376" s="504"/>
      <c r="AN376" s="508"/>
      <c r="AO376" s="504"/>
      <c r="AP376" s="504"/>
      <c r="AQ376" s="504"/>
      <c r="AR376" s="504"/>
      <c r="AS376" s="504"/>
      <c r="AT376" s="504"/>
      <c r="AU376" s="504"/>
    </row>
    <row r="377" spans="3:47" ht="12.75" customHeight="1">
      <c r="C377" s="504"/>
      <c r="D377" s="504"/>
      <c r="E377" s="504"/>
      <c r="F377" s="504"/>
      <c r="G377" s="180"/>
      <c r="H377" s="180"/>
      <c r="I377" s="505"/>
      <c r="J377" s="505"/>
      <c r="K377" s="505"/>
      <c r="L377" s="504"/>
      <c r="M377" s="504"/>
      <c r="N377" s="504"/>
      <c r="O377" s="506"/>
      <c r="P377" s="506"/>
      <c r="Q377" s="506"/>
      <c r="R377" s="506"/>
      <c r="S377" s="506"/>
      <c r="T377" s="506"/>
      <c r="U377" s="506"/>
      <c r="V377" s="506"/>
      <c r="W377" s="506"/>
      <c r="X377" s="506"/>
      <c r="Y377" s="506"/>
      <c r="Z377" s="506"/>
      <c r="AA377" s="506"/>
      <c r="AB377" s="507"/>
      <c r="AC377" s="507"/>
      <c r="AD377" s="504"/>
      <c r="AE377" s="504"/>
      <c r="AF377" s="504"/>
      <c r="AG377" s="504"/>
      <c r="AH377" s="504"/>
      <c r="AI377" s="504"/>
      <c r="AJ377" s="504"/>
      <c r="AK377" s="504"/>
      <c r="AL377" s="504"/>
      <c r="AN377" s="508"/>
      <c r="AO377" s="504"/>
      <c r="AP377" s="504"/>
      <c r="AQ377" s="504"/>
      <c r="AR377" s="504"/>
      <c r="AS377" s="504"/>
      <c r="AT377" s="504"/>
      <c r="AU377" s="504"/>
    </row>
    <row r="378" spans="3:47" ht="12.75" customHeight="1">
      <c r="C378" s="504"/>
      <c r="D378" s="504"/>
      <c r="E378" s="504"/>
      <c r="F378" s="504"/>
      <c r="G378" s="180"/>
      <c r="H378" s="180"/>
      <c r="I378" s="505"/>
      <c r="J378" s="505"/>
      <c r="K378" s="505"/>
      <c r="L378" s="504"/>
      <c r="M378" s="504"/>
      <c r="N378" s="504"/>
      <c r="O378" s="506"/>
      <c r="P378" s="506"/>
      <c r="Q378" s="506"/>
      <c r="R378" s="506"/>
      <c r="S378" s="506"/>
      <c r="T378" s="506"/>
      <c r="U378" s="506"/>
      <c r="V378" s="506"/>
      <c r="W378" s="506"/>
      <c r="X378" s="506"/>
      <c r="Y378" s="506"/>
      <c r="Z378" s="506"/>
      <c r="AA378" s="506"/>
      <c r="AB378" s="507"/>
      <c r="AC378" s="507"/>
      <c r="AD378" s="504"/>
      <c r="AE378" s="504"/>
      <c r="AF378" s="504"/>
      <c r="AG378" s="504"/>
      <c r="AH378" s="504"/>
      <c r="AI378" s="504"/>
      <c r="AJ378" s="504"/>
      <c r="AK378" s="504"/>
      <c r="AL378" s="504"/>
      <c r="AN378" s="508"/>
      <c r="AO378" s="504"/>
      <c r="AP378" s="504"/>
      <c r="AQ378" s="504"/>
      <c r="AR378" s="504"/>
      <c r="AS378" s="504"/>
      <c r="AT378" s="504"/>
      <c r="AU378" s="504"/>
    </row>
    <row r="379" spans="3:47" ht="12.75" customHeight="1">
      <c r="C379" s="504"/>
      <c r="D379" s="504"/>
      <c r="E379" s="504"/>
      <c r="F379" s="504"/>
      <c r="G379" s="180"/>
      <c r="H379" s="180"/>
      <c r="I379" s="505"/>
      <c r="J379" s="505"/>
      <c r="K379" s="505"/>
      <c r="L379" s="504"/>
      <c r="M379" s="504"/>
      <c r="N379" s="504"/>
      <c r="O379" s="506"/>
      <c r="P379" s="506"/>
      <c r="Q379" s="506"/>
      <c r="R379" s="506"/>
      <c r="S379" s="506"/>
      <c r="T379" s="506"/>
      <c r="U379" s="506"/>
      <c r="V379" s="506"/>
      <c r="W379" s="506"/>
      <c r="X379" s="506"/>
      <c r="Y379" s="506"/>
      <c r="Z379" s="506"/>
      <c r="AA379" s="506"/>
      <c r="AB379" s="507"/>
      <c r="AC379" s="507"/>
      <c r="AD379" s="504"/>
      <c r="AE379" s="504"/>
      <c r="AF379" s="504"/>
      <c r="AG379" s="504"/>
      <c r="AH379" s="504"/>
      <c r="AI379" s="504"/>
      <c r="AJ379" s="504"/>
      <c r="AK379" s="504"/>
      <c r="AL379" s="504"/>
      <c r="AN379" s="508"/>
      <c r="AO379" s="504"/>
      <c r="AP379" s="504"/>
      <c r="AQ379" s="504"/>
      <c r="AR379" s="504"/>
      <c r="AS379" s="504"/>
      <c r="AT379" s="504"/>
      <c r="AU379" s="504"/>
    </row>
    <row r="380" spans="3:47" ht="12.75" customHeight="1">
      <c r="C380" s="504"/>
      <c r="D380" s="504"/>
      <c r="E380" s="504"/>
      <c r="F380" s="504"/>
      <c r="G380" s="180"/>
      <c r="H380" s="180"/>
      <c r="I380" s="505"/>
      <c r="J380" s="505"/>
      <c r="K380" s="505"/>
      <c r="L380" s="504"/>
      <c r="M380" s="504"/>
      <c r="N380" s="504"/>
      <c r="O380" s="506"/>
      <c r="P380" s="506"/>
      <c r="Q380" s="506"/>
      <c r="R380" s="506"/>
      <c r="S380" s="506"/>
      <c r="T380" s="506"/>
      <c r="U380" s="506"/>
      <c r="V380" s="506"/>
      <c r="W380" s="506"/>
      <c r="X380" s="506"/>
      <c r="Y380" s="506"/>
      <c r="Z380" s="506"/>
      <c r="AA380" s="506"/>
      <c r="AB380" s="507"/>
      <c r="AC380" s="507"/>
      <c r="AD380" s="504"/>
      <c r="AE380" s="504"/>
      <c r="AF380" s="504"/>
      <c r="AG380" s="504"/>
      <c r="AH380" s="504"/>
      <c r="AI380" s="504"/>
      <c r="AJ380" s="504"/>
      <c r="AK380" s="504"/>
      <c r="AL380" s="504"/>
      <c r="AN380" s="508"/>
      <c r="AO380" s="504"/>
      <c r="AP380" s="504"/>
      <c r="AQ380" s="504"/>
      <c r="AR380" s="504"/>
      <c r="AS380" s="504"/>
      <c r="AT380" s="504"/>
      <c r="AU380" s="504"/>
    </row>
    <row r="381" spans="3:47" ht="12.75" customHeight="1">
      <c r="C381" s="504"/>
      <c r="D381" s="504"/>
      <c r="E381" s="504"/>
      <c r="F381" s="504"/>
      <c r="G381" s="180"/>
      <c r="H381" s="180"/>
      <c r="I381" s="505"/>
      <c r="J381" s="505"/>
      <c r="K381" s="505"/>
      <c r="L381" s="504"/>
      <c r="M381" s="504"/>
      <c r="N381" s="504"/>
      <c r="O381" s="506"/>
      <c r="P381" s="506"/>
      <c r="Q381" s="506"/>
      <c r="R381" s="506"/>
      <c r="S381" s="506"/>
      <c r="T381" s="506"/>
      <c r="U381" s="506"/>
      <c r="V381" s="506"/>
      <c r="W381" s="506"/>
      <c r="X381" s="506"/>
      <c r="Y381" s="506"/>
      <c r="Z381" s="506"/>
      <c r="AA381" s="506"/>
      <c r="AB381" s="507"/>
      <c r="AC381" s="507"/>
      <c r="AD381" s="504"/>
      <c r="AE381" s="504"/>
      <c r="AF381" s="504"/>
      <c r="AG381" s="504"/>
      <c r="AH381" s="504"/>
      <c r="AI381" s="504"/>
      <c r="AJ381" s="504"/>
      <c r="AK381" s="504"/>
      <c r="AL381" s="504"/>
      <c r="AN381" s="508"/>
      <c r="AO381" s="504"/>
      <c r="AP381" s="504"/>
      <c r="AQ381" s="504"/>
      <c r="AR381" s="504"/>
      <c r="AS381" s="504"/>
      <c r="AT381" s="504"/>
      <c r="AU381" s="504"/>
    </row>
    <row r="382" spans="3:47" ht="12.75" customHeight="1">
      <c r="C382" s="504"/>
      <c r="D382" s="504"/>
      <c r="E382" s="504"/>
      <c r="F382" s="504"/>
      <c r="G382" s="180"/>
      <c r="H382" s="180"/>
      <c r="I382" s="505"/>
      <c r="J382" s="505"/>
      <c r="K382" s="505"/>
      <c r="L382" s="504"/>
      <c r="M382" s="504"/>
      <c r="N382" s="504"/>
      <c r="O382" s="506"/>
      <c r="P382" s="506"/>
      <c r="Q382" s="506"/>
      <c r="R382" s="506"/>
      <c r="S382" s="506"/>
      <c r="T382" s="506"/>
      <c r="U382" s="506"/>
      <c r="V382" s="506"/>
      <c r="W382" s="506"/>
      <c r="X382" s="506"/>
      <c r="Y382" s="506"/>
      <c r="Z382" s="506"/>
      <c r="AA382" s="506"/>
      <c r="AB382" s="507"/>
      <c r="AC382" s="507"/>
      <c r="AD382" s="504"/>
      <c r="AE382" s="504"/>
      <c r="AF382" s="504"/>
      <c r="AG382" s="504"/>
      <c r="AH382" s="504"/>
      <c r="AI382" s="504"/>
      <c r="AJ382" s="504"/>
      <c r="AK382" s="504"/>
      <c r="AL382" s="504"/>
      <c r="AN382" s="508"/>
      <c r="AO382" s="504"/>
      <c r="AP382" s="504"/>
      <c r="AQ382" s="504"/>
      <c r="AR382" s="504"/>
      <c r="AS382" s="504"/>
      <c r="AT382" s="504"/>
      <c r="AU382" s="504"/>
    </row>
    <row r="383" spans="3:47" ht="12.75" customHeight="1">
      <c r="C383" s="504"/>
      <c r="D383" s="504"/>
      <c r="E383" s="504"/>
      <c r="F383" s="504"/>
      <c r="G383" s="180"/>
      <c r="H383" s="180"/>
      <c r="I383" s="505"/>
      <c r="J383" s="505"/>
      <c r="K383" s="505"/>
      <c r="L383" s="504"/>
      <c r="M383" s="504"/>
      <c r="N383" s="504"/>
      <c r="O383" s="506"/>
      <c r="P383" s="506"/>
      <c r="Q383" s="506"/>
      <c r="R383" s="506"/>
      <c r="S383" s="506"/>
      <c r="T383" s="506"/>
      <c r="U383" s="506"/>
      <c r="V383" s="506"/>
      <c r="W383" s="506"/>
      <c r="X383" s="506"/>
      <c r="Y383" s="506"/>
      <c r="Z383" s="506"/>
      <c r="AA383" s="506"/>
      <c r="AB383" s="507"/>
      <c r="AC383" s="507"/>
      <c r="AD383" s="504"/>
      <c r="AE383" s="504"/>
      <c r="AF383" s="504"/>
      <c r="AG383" s="504"/>
      <c r="AH383" s="504"/>
      <c r="AI383" s="504"/>
      <c r="AJ383" s="504"/>
      <c r="AK383" s="504"/>
      <c r="AL383" s="504"/>
      <c r="AN383" s="508"/>
      <c r="AO383" s="504"/>
      <c r="AP383" s="504"/>
      <c r="AQ383" s="504"/>
      <c r="AR383" s="504"/>
      <c r="AS383" s="504"/>
      <c r="AT383" s="504"/>
      <c r="AU383" s="504"/>
    </row>
    <row r="384" spans="3:47" ht="12.75" customHeight="1">
      <c r="C384" s="504"/>
      <c r="D384" s="504"/>
      <c r="E384" s="504"/>
      <c r="F384" s="504"/>
      <c r="G384" s="180"/>
      <c r="H384" s="180"/>
      <c r="I384" s="505"/>
      <c r="J384" s="505"/>
      <c r="K384" s="505"/>
      <c r="L384" s="504"/>
      <c r="M384" s="504"/>
      <c r="N384" s="504"/>
      <c r="O384" s="506"/>
      <c r="P384" s="506"/>
      <c r="Q384" s="506"/>
      <c r="R384" s="506"/>
      <c r="S384" s="506"/>
      <c r="T384" s="506"/>
      <c r="U384" s="506"/>
      <c r="V384" s="506"/>
      <c r="W384" s="506"/>
      <c r="X384" s="506"/>
      <c r="Y384" s="506"/>
      <c r="Z384" s="506"/>
      <c r="AA384" s="506"/>
      <c r="AB384" s="507"/>
      <c r="AC384" s="507"/>
      <c r="AD384" s="504"/>
      <c r="AE384" s="504"/>
      <c r="AF384" s="504"/>
      <c r="AG384" s="504"/>
      <c r="AH384" s="504"/>
      <c r="AI384" s="504"/>
      <c r="AJ384" s="504"/>
      <c r="AK384" s="504"/>
      <c r="AL384" s="504"/>
      <c r="AN384" s="508"/>
      <c r="AO384" s="504"/>
      <c r="AP384" s="504"/>
      <c r="AQ384" s="504"/>
      <c r="AR384" s="504"/>
      <c r="AS384" s="504"/>
      <c r="AT384" s="504"/>
      <c r="AU384" s="504"/>
    </row>
    <row r="385" spans="3:47" ht="12.75" customHeight="1">
      <c r="C385" s="504"/>
      <c r="D385" s="504"/>
      <c r="E385" s="504"/>
      <c r="F385" s="504"/>
      <c r="G385" s="180"/>
      <c r="H385" s="180"/>
      <c r="I385" s="505"/>
      <c r="J385" s="505"/>
      <c r="K385" s="505"/>
      <c r="L385" s="504"/>
      <c r="M385" s="504"/>
      <c r="N385" s="504"/>
      <c r="O385" s="506"/>
      <c r="P385" s="506"/>
      <c r="Q385" s="506"/>
      <c r="R385" s="506"/>
      <c r="S385" s="506"/>
      <c r="T385" s="506"/>
      <c r="U385" s="506"/>
      <c r="V385" s="506"/>
      <c r="W385" s="506"/>
      <c r="X385" s="506"/>
      <c r="Y385" s="506"/>
      <c r="Z385" s="506"/>
      <c r="AA385" s="506"/>
      <c r="AB385" s="507"/>
      <c r="AC385" s="507"/>
      <c r="AD385" s="504"/>
      <c r="AE385" s="504"/>
      <c r="AF385" s="504"/>
      <c r="AG385" s="504"/>
      <c r="AH385" s="504"/>
      <c r="AI385" s="504"/>
      <c r="AJ385" s="504"/>
      <c r="AK385" s="504"/>
      <c r="AL385" s="504"/>
      <c r="AN385" s="508"/>
      <c r="AO385" s="504"/>
      <c r="AP385" s="504"/>
      <c r="AQ385" s="504"/>
      <c r="AR385" s="504"/>
      <c r="AS385" s="504"/>
      <c r="AT385" s="504"/>
      <c r="AU385" s="504"/>
    </row>
    <row r="386" spans="3:47" ht="12.75" customHeight="1">
      <c r="C386" s="504"/>
      <c r="D386" s="504"/>
      <c r="E386" s="504"/>
      <c r="F386" s="504"/>
      <c r="G386" s="180"/>
      <c r="H386" s="180"/>
      <c r="I386" s="505"/>
      <c r="J386" s="505"/>
      <c r="K386" s="505"/>
      <c r="L386" s="504"/>
      <c r="M386" s="504"/>
      <c r="N386" s="504"/>
      <c r="O386" s="506"/>
      <c r="P386" s="506"/>
      <c r="Q386" s="506"/>
      <c r="R386" s="506"/>
      <c r="S386" s="506"/>
      <c r="T386" s="506"/>
      <c r="U386" s="506"/>
      <c r="V386" s="506"/>
      <c r="W386" s="506"/>
      <c r="X386" s="506"/>
      <c r="Y386" s="506"/>
      <c r="Z386" s="506"/>
      <c r="AA386" s="506"/>
      <c r="AB386" s="507"/>
      <c r="AC386" s="507"/>
      <c r="AD386" s="504"/>
      <c r="AE386" s="504"/>
      <c r="AF386" s="504"/>
      <c r="AG386" s="504"/>
      <c r="AH386" s="504"/>
      <c r="AI386" s="504"/>
      <c r="AJ386" s="504"/>
      <c r="AK386" s="504"/>
      <c r="AL386" s="504"/>
      <c r="AN386" s="508"/>
      <c r="AO386" s="504"/>
      <c r="AP386" s="504"/>
      <c r="AQ386" s="504"/>
      <c r="AR386" s="504"/>
      <c r="AS386" s="504"/>
      <c r="AT386" s="504"/>
      <c r="AU386" s="504"/>
    </row>
    <row r="387" spans="3:47" ht="12.75" customHeight="1">
      <c r="C387" s="504"/>
      <c r="D387" s="504"/>
      <c r="E387" s="504"/>
      <c r="F387" s="504"/>
      <c r="G387" s="180"/>
      <c r="H387" s="180"/>
      <c r="I387" s="505"/>
      <c r="J387" s="505"/>
      <c r="K387" s="505"/>
      <c r="L387" s="504"/>
      <c r="M387" s="504"/>
      <c r="N387" s="504"/>
      <c r="O387" s="506"/>
      <c r="P387" s="506"/>
      <c r="Q387" s="506"/>
      <c r="R387" s="506"/>
      <c r="S387" s="506"/>
      <c r="T387" s="506"/>
      <c r="U387" s="506"/>
      <c r="V387" s="506"/>
      <c r="W387" s="506"/>
      <c r="X387" s="506"/>
      <c r="Y387" s="506"/>
      <c r="Z387" s="506"/>
      <c r="AA387" s="506"/>
      <c r="AB387" s="507"/>
      <c r="AC387" s="507"/>
      <c r="AD387" s="504"/>
      <c r="AE387" s="504"/>
      <c r="AF387" s="504"/>
      <c r="AG387" s="504"/>
      <c r="AH387" s="504"/>
      <c r="AI387" s="504"/>
      <c r="AJ387" s="504"/>
      <c r="AK387" s="504"/>
      <c r="AL387" s="504"/>
      <c r="AN387" s="508"/>
      <c r="AO387" s="504"/>
      <c r="AP387" s="504"/>
      <c r="AQ387" s="504"/>
      <c r="AR387" s="504"/>
      <c r="AS387" s="504"/>
      <c r="AT387" s="504"/>
      <c r="AU387" s="504"/>
    </row>
    <row r="388" spans="3:47" ht="12.75" customHeight="1">
      <c r="C388" s="504"/>
      <c r="D388" s="504"/>
      <c r="E388" s="504"/>
      <c r="F388" s="504"/>
      <c r="G388" s="180"/>
      <c r="H388" s="180"/>
      <c r="I388" s="505"/>
      <c r="J388" s="505"/>
      <c r="K388" s="505"/>
      <c r="L388" s="504"/>
      <c r="M388" s="504"/>
      <c r="N388" s="504"/>
      <c r="O388" s="506"/>
      <c r="P388" s="506"/>
      <c r="Q388" s="506"/>
      <c r="R388" s="506"/>
      <c r="S388" s="506"/>
      <c r="T388" s="506"/>
      <c r="U388" s="506"/>
      <c r="V388" s="506"/>
      <c r="W388" s="506"/>
      <c r="X388" s="506"/>
      <c r="Y388" s="506"/>
      <c r="Z388" s="506"/>
      <c r="AA388" s="506"/>
      <c r="AB388" s="507"/>
      <c r="AC388" s="507"/>
      <c r="AD388" s="504"/>
      <c r="AE388" s="504"/>
      <c r="AF388" s="504"/>
      <c r="AG388" s="504"/>
      <c r="AH388" s="504"/>
      <c r="AI388" s="504"/>
      <c r="AJ388" s="504"/>
      <c r="AK388" s="504"/>
      <c r="AL388" s="504"/>
      <c r="AN388" s="508"/>
      <c r="AO388" s="504"/>
      <c r="AP388" s="504"/>
      <c r="AQ388" s="504"/>
      <c r="AR388" s="504"/>
      <c r="AS388" s="504"/>
      <c r="AT388" s="504"/>
      <c r="AU388" s="504"/>
    </row>
    <row r="389" spans="3:47" ht="12.75" customHeight="1">
      <c r="C389" s="504"/>
      <c r="D389" s="504"/>
      <c r="E389" s="504"/>
      <c r="F389" s="504"/>
      <c r="G389" s="180"/>
      <c r="H389" s="180"/>
      <c r="I389" s="505"/>
      <c r="J389" s="505"/>
      <c r="K389" s="505"/>
      <c r="L389" s="504"/>
      <c r="M389" s="504"/>
      <c r="N389" s="504"/>
      <c r="O389" s="506"/>
      <c r="P389" s="506"/>
      <c r="Q389" s="506"/>
      <c r="R389" s="506"/>
      <c r="S389" s="506"/>
      <c r="T389" s="506"/>
      <c r="U389" s="506"/>
      <c r="V389" s="506"/>
      <c r="W389" s="506"/>
      <c r="X389" s="506"/>
      <c r="Y389" s="506"/>
      <c r="Z389" s="506"/>
      <c r="AA389" s="506"/>
      <c r="AB389" s="507"/>
      <c r="AC389" s="507"/>
      <c r="AD389" s="504"/>
      <c r="AE389" s="504"/>
      <c r="AF389" s="504"/>
      <c r="AG389" s="504"/>
      <c r="AH389" s="504"/>
      <c r="AI389" s="504"/>
      <c r="AJ389" s="504"/>
      <c r="AK389" s="504"/>
      <c r="AL389" s="504"/>
      <c r="AN389" s="508"/>
      <c r="AO389" s="504"/>
      <c r="AP389" s="504"/>
      <c r="AQ389" s="504"/>
      <c r="AR389" s="504"/>
      <c r="AS389" s="504"/>
      <c r="AT389" s="504"/>
      <c r="AU389" s="504"/>
    </row>
    <row r="390" spans="3:47" ht="12.75" customHeight="1">
      <c r="C390" s="504"/>
      <c r="D390" s="504"/>
      <c r="E390" s="504"/>
      <c r="F390" s="504"/>
      <c r="G390" s="180"/>
      <c r="H390" s="180"/>
      <c r="I390" s="505"/>
      <c r="J390" s="505"/>
      <c r="K390" s="505"/>
      <c r="L390" s="504"/>
      <c r="M390" s="504"/>
      <c r="N390" s="504"/>
      <c r="O390" s="506"/>
      <c r="P390" s="506"/>
      <c r="Q390" s="506"/>
      <c r="R390" s="506"/>
      <c r="S390" s="506"/>
      <c r="T390" s="506"/>
      <c r="U390" s="506"/>
      <c r="V390" s="506"/>
      <c r="W390" s="506"/>
      <c r="X390" s="506"/>
      <c r="Y390" s="506"/>
      <c r="Z390" s="506"/>
      <c r="AA390" s="506"/>
      <c r="AB390" s="507"/>
      <c r="AC390" s="507"/>
      <c r="AD390" s="504"/>
      <c r="AE390" s="504"/>
      <c r="AF390" s="504"/>
      <c r="AG390" s="504"/>
      <c r="AH390" s="504"/>
      <c r="AI390" s="504"/>
      <c r="AJ390" s="504"/>
      <c r="AK390" s="504"/>
      <c r="AL390" s="504"/>
      <c r="AN390" s="508"/>
      <c r="AO390" s="504"/>
      <c r="AP390" s="504"/>
      <c r="AQ390" s="504"/>
      <c r="AR390" s="504"/>
      <c r="AS390" s="504"/>
      <c r="AT390" s="504"/>
      <c r="AU390" s="504"/>
    </row>
    <row r="391" spans="3:47" ht="12.75" customHeight="1">
      <c r="C391" s="504"/>
      <c r="D391" s="504"/>
      <c r="E391" s="504"/>
      <c r="F391" s="504"/>
      <c r="G391" s="180"/>
      <c r="H391" s="180"/>
      <c r="I391" s="505"/>
      <c r="J391" s="505"/>
      <c r="K391" s="505"/>
      <c r="L391" s="504"/>
      <c r="M391" s="504"/>
      <c r="N391" s="504"/>
      <c r="O391" s="506"/>
      <c r="P391" s="506"/>
      <c r="Q391" s="506"/>
      <c r="R391" s="506"/>
      <c r="S391" s="506"/>
      <c r="T391" s="506"/>
      <c r="U391" s="506"/>
      <c r="V391" s="506"/>
      <c r="W391" s="506"/>
      <c r="X391" s="506"/>
      <c r="Y391" s="506"/>
      <c r="Z391" s="506"/>
      <c r="AA391" s="506"/>
      <c r="AB391" s="507"/>
      <c r="AC391" s="507"/>
      <c r="AD391" s="504"/>
      <c r="AE391" s="504"/>
      <c r="AF391" s="504"/>
      <c r="AG391" s="504"/>
      <c r="AH391" s="504"/>
      <c r="AI391" s="504"/>
      <c r="AJ391" s="504"/>
      <c r="AK391" s="504"/>
      <c r="AL391" s="504"/>
      <c r="AN391" s="508"/>
      <c r="AO391" s="504"/>
      <c r="AP391" s="504"/>
      <c r="AQ391" s="504"/>
      <c r="AR391" s="504"/>
      <c r="AS391" s="504"/>
      <c r="AT391" s="504"/>
      <c r="AU391" s="504"/>
    </row>
    <row r="392" spans="3:47" ht="12.75" customHeight="1">
      <c r="C392" s="504"/>
      <c r="D392" s="504"/>
      <c r="E392" s="504"/>
      <c r="F392" s="504"/>
      <c r="G392" s="180"/>
      <c r="H392" s="180"/>
      <c r="I392" s="505"/>
      <c r="J392" s="505"/>
      <c r="K392" s="505"/>
      <c r="L392" s="504"/>
      <c r="M392" s="504"/>
      <c r="N392" s="504"/>
      <c r="O392" s="506"/>
      <c r="P392" s="506"/>
      <c r="Q392" s="506"/>
      <c r="R392" s="506"/>
      <c r="S392" s="506"/>
      <c r="T392" s="506"/>
      <c r="U392" s="506"/>
      <c r="V392" s="506"/>
      <c r="W392" s="506"/>
      <c r="X392" s="506"/>
      <c r="Y392" s="506"/>
      <c r="Z392" s="506"/>
      <c r="AA392" s="506"/>
      <c r="AB392" s="507"/>
      <c r="AC392" s="507"/>
      <c r="AD392" s="504"/>
      <c r="AE392" s="504"/>
      <c r="AF392" s="504"/>
      <c r="AG392" s="504"/>
      <c r="AH392" s="504"/>
      <c r="AI392" s="504"/>
      <c r="AJ392" s="504"/>
      <c r="AK392" s="504"/>
      <c r="AL392" s="504"/>
      <c r="AN392" s="508"/>
      <c r="AO392" s="504"/>
      <c r="AP392" s="504"/>
      <c r="AQ392" s="504"/>
      <c r="AR392" s="504"/>
      <c r="AS392" s="504"/>
      <c r="AT392" s="504"/>
      <c r="AU392" s="504"/>
    </row>
    <row r="393" spans="3:47" ht="12.75" customHeight="1">
      <c r="C393" s="504"/>
      <c r="D393" s="504"/>
      <c r="E393" s="504"/>
      <c r="F393" s="504"/>
      <c r="G393" s="180"/>
      <c r="H393" s="180"/>
      <c r="I393" s="505"/>
      <c r="J393" s="505"/>
      <c r="K393" s="505"/>
      <c r="L393" s="504"/>
      <c r="M393" s="504"/>
      <c r="N393" s="504"/>
      <c r="O393" s="506"/>
      <c r="P393" s="506"/>
      <c r="Q393" s="506"/>
      <c r="R393" s="506"/>
      <c r="S393" s="506"/>
      <c r="T393" s="506"/>
      <c r="U393" s="506"/>
      <c r="V393" s="506"/>
      <c r="W393" s="506"/>
      <c r="X393" s="506"/>
      <c r="Y393" s="506"/>
      <c r="Z393" s="506"/>
      <c r="AA393" s="506"/>
      <c r="AB393" s="507"/>
      <c r="AC393" s="507"/>
      <c r="AD393" s="504"/>
      <c r="AE393" s="504"/>
      <c r="AF393" s="504"/>
      <c r="AG393" s="504"/>
      <c r="AH393" s="504"/>
      <c r="AI393" s="504"/>
      <c r="AJ393" s="504"/>
      <c r="AK393" s="504"/>
      <c r="AL393" s="504"/>
      <c r="AN393" s="508"/>
      <c r="AO393" s="504"/>
      <c r="AP393" s="504"/>
      <c r="AQ393" s="504"/>
      <c r="AR393" s="504"/>
      <c r="AS393" s="504"/>
      <c r="AT393" s="504"/>
      <c r="AU393" s="504"/>
    </row>
    <row r="394" spans="3:47" ht="12.75" customHeight="1">
      <c r="C394" s="504"/>
      <c r="D394" s="504"/>
      <c r="E394" s="504"/>
      <c r="F394" s="504"/>
      <c r="G394" s="180"/>
      <c r="H394" s="180"/>
      <c r="I394" s="505"/>
      <c r="J394" s="505"/>
      <c r="K394" s="505"/>
      <c r="L394" s="504"/>
      <c r="M394" s="504"/>
      <c r="N394" s="504"/>
      <c r="O394" s="506"/>
      <c r="P394" s="506"/>
      <c r="Q394" s="506"/>
      <c r="R394" s="506"/>
      <c r="S394" s="506"/>
      <c r="T394" s="506"/>
      <c r="U394" s="506"/>
      <c r="V394" s="506"/>
      <c r="W394" s="506"/>
      <c r="X394" s="506"/>
      <c r="Y394" s="506"/>
      <c r="Z394" s="506"/>
      <c r="AA394" s="506"/>
      <c r="AB394" s="507"/>
      <c r="AC394" s="507"/>
      <c r="AD394" s="504"/>
      <c r="AE394" s="504"/>
      <c r="AF394" s="504"/>
      <c r="AG394" s="504"/>
      <c r="AH394" s="504"/>
      <c r="AI394" s="504"/>
      <c r="AJ394" s="504"/>
      <c r="AK394" s="504"/>
      <c r="AL394" s="504"/>
      <c r="AN394" s="508"/>
      <c r="AO394" s="504"/>
      <c r="AP394" s="504"/>
      <c r="AQ394" s="504"/>
      <c r="AR394" s="504"/>
      <c r="AS394" s="504"/>
      <c r="AT394" s="504"/>
      <c r="AU394" s="504"/>
    </row>
    <row r="395" spans="3:47" ht="12.75" customHeight="1">
      <c r="C395" s="504"/>
      <c r="D395" s="504"/>
      <c r="E395" s="504"/>
      <c r="F395" s="504"/>
      <c r="G395" s="180"/>
      <c r="H395" s="180"/>
      <c r="I395" s="505"/>
      <c r="J395" s="505"/>
      <c r="K395" s="505"/>
      <c r="L395" s="504"/>
      <c r="M395" s="504"/>
      <c r="N395" s="504"/>
      <c r="O395" s="506"/>
      <c r="P395" s="506"/>
      <c r="Q395" s="506"/>
      <c r="R395" s="506"/>
      <c r="S395" s="506"/>
      <c r="T395" s="506"/>
      <c r="U395" s="506"/>
      <c r="V395" s="506"/>
      <c r="W395" s="506"/>
      <c r="X395" s="506"/>
      <c r="Y395" s="506"/>
      <c r="Z395" s="506"/>
      <c r="AA395" s="506"/>
      <c r="AB395" s="507"/>
      <c r="AC395" s="507"/>
      <c r="AD395" s="504"/>
      <c r="AE395" s="504"/>
      <c r="AF395" s="504"/>
      <c r="AG395" s="504"/>
      <c r="AH395" s="504"/>
      <c r="AI395" s="504"/>
      <c r="AJ395" s="504"/>
      <c r="AK395" s="504"/>
      <c r="AL395" s="504"/>
      <c r="AN395" s="508"/>
      <c r="AO395" s="504"/>
      <c r="AP395" s="504"/>
      <c r="AQ395" s="504"/>
      <c r="AR395" s="504"/>
      <c r="AS395" s="504"/>
      <c r="AT395" s="504"/>
      <c r="AU395" s="504"/>
    </row>
    <row r="396" spans="3:47" ht="12.75" customHeight="1">
      <c r="C396" s="504"/>
      <c r="D396" s="504"/>
      <c r="E396" s="504"/>
      <c r="F396" s="504"/>
      <c r="G396" s="180"/>
      <c r="H396" s="180"/>
      <c r="I396" s="505"/>
      <c r="J396" s="505"/>
      <c r="K396" s="505"/>
      <c r="L396" s="504"/>
      <c r="M396" s="504"/>
      <c r="N396" s="504"/>
      <c r="O396" s="506"/>
      <c r="P396" s="506"/>
      <c r="Q396" s="506"/>
      <c r="R396" s="506"/>
      <c r="S396" s="506"/>
      <c r="T396" s="506"/>
      <c r="U396" s="506"/>
      <c r="V396" s="506"/>
      <c r="W396" s="506"/>
      <c r="X396" s="506"/>
      <c r="Y396" s="506"/>
      <c r="Z396" s="506"/>
      <c r="AA396" s="506"/>
      <c r="AB396" s="507"/>
      <c r="AC396" s="507"/>
      <c r="AD396" s="504"/>
      <c r="AE396" s="504"/>
      <c r="AF396" s="504"/>
      <c r="AG396" s="504"/>
      <c r="AH396" s="504"/>
      <c r="AI396" s="504"/>
      <c r="AJ396" s="504"/>
      <c r="AK396" s="504"/>
      <c r="AL396" s="504"/>
      <c r="AN396" s="508"/>
      <c r="AO396" s="504"/>
      <c r="AP396" s="504"/>
      <c r="AQ396" s="504"/>
      <c r="AR396" s="504"/>
      <c r="AS396" s="504"/>
      <c r="AT396" s="504"/>
      <c r="AU396" s="504"/>
    </row>
    <row r="397" spans="3:47" ht="12.75" customHeight="1">
      <c r="C397" s="504"/>
      <c r="D397" s="504"/>
      <c r="E397" s="504"/>
      <c r="F397" s="504"/>
      <c r="G397" s="180"/>
      <c r="H397" s="180"/>
      <c r="I397" s="505"/>
      <c r="J397" s="505"/>
      <c r="K397" s="505"/>
      <c r="L397" s="504"/>
      <c r="M397" s="504"/>
      <c r="N397" s="504"/>
      <c r="O397" s="506"/>
      <c r="P397" s="506"/>
      <c r="Q397" s="506"/>
      <c r="R397" s="506"/>
      <c r="S397" s="506"/>
      <c r="T397" s="506"/>
      <c r="U397" s="506"/>
      <c r="V397" s="506"/>
      <c r="W397" s="506"/>
      <c r="X397" s="506"/>
      <c r="Y397" s="506"/>
      <c r="Z397" s="506"/>
      <c r="AA397" s="506"/>
      <c r="AB397" s="507"/>
      <c r="AC397" s="507"/>
      <c r="AD397" s="504"/>
      <c r="AE397" s="504"/>
      <c r="AF397" s="504"/>
      <c r="AG397" s="504"/>
      <c r="AH397" s="504"/>
      <c r="AI397" s="504"/>
      <c r="AJ397" s="504"/>
      <c r="AK397" s="504"/>
      <c r="AL397" s="504"/>
      <c r="AN397" s="508"/>
      <c r="AO397" s="504"/>
      <c r="AP397" s="504"/>
      <c r="AQ397" s="504"/>
      <c r="AR397" s="504"/>
      <c r="AS397" s="504"/>
      <c r="AT397" s="504"/>
      <c r="AU397" s="504"/>
    </row>
    <row r="398" spans="3:47" ht="12.75" customHeight="1">
      <c r="C398" s="504"/>
      <c r="D398" s="504"/>
      <c r="E398" s="504"/>
      <c r="F398" s="504"/>
      <c r="G398" s="180"/>
      <c r="H398" s="180"/>
      <c r="I398" s="505"/>
      <c r="J398" s="505"/>
      <c r="K398" s="505"/>
      <c r="L398" s="504"/>
      <c r="M398" s="504"/>
      <c r="N398" s="504"/>
      <c r="O398" s="506"/>
      <c r="P398" s="506"/>
      <c r="Q398" s="506"/>
      <c r="R398" s="506"/>
      <c r="S398" s="506"/>
      <c r="T398" s="506"/>
      <c r="U398" s="506"/>
      <c r="V398" s="506"/>
      <c r="W398" s="506"/>
      <c r="X398" s="506"/>
      <c r="Y398" s="506"/>
      <c r="Z398" s="506"/>
      <c r="AA398" s="506"/>
      <c r="AB398" s="507"/>
      <c r="AC398" s="507"/>
      <c r="AD398" s="504"/>
      <c r="AE398" s="504"/>
      <c r="AF398" s="504"/>
      <c r="AG398" s="504"/>
      <c r="AH398" s="504"/>
      <c r="AI398" s="504"/>
      <c r="AJ398" s="504"/>
      <c r="AK398" s="504"/>
      <c r="AL398" s="504"/>
      <c r="AN398" s="508"/>
      <c r="AO398" s="504"/>
      <c r="AP398" s="504"/>
      <c r="AQ398" s="504"/>
      <c r="AR398" s="504"/>
      <c r="AS398" s="504"/>
      <c r="AT398" s="504"/>
      <c r="AU398" s="504"/>
    </row>
    <row r="399" spans="3:47" ht="12.75" customHeight="1">
      <c r="C399" s="504"/>
      <c r="D399" s="504"/>
      <c r="E399" s="504"/>
      <c r="F399" s="504"/>
      <c r="G399" s="180"/>
      <c r="H399" s="180"/>
      <c r="I399" s="505"/>
      <c r="J399" s="505"/>
      <c r="K399" s="505"/>
      <c r="L399" s="504"/>
      <c r="M399" s="504"/>
      <c r="N399" s="504"/>
      <c r="O399" s="506"/>
      <c r="P399" s="506"/>
      <c r="Q399" s="506"/>
      <c r="R399" s="506"/>
      <c r="S399" s="506"/>
      <c r="T399" s="506"/>
      <c r="U399" s="506"/>
      <c r="V399" s="506"/>
      <c r="W399" s="506"/>
      <c r="X399" s="506"/>
      <c r="Y399" s="506"/>
      <c r="Z399" s="506"/>
      <c r="AA399" s="506"/>
      <c r="AB399" s="507"/>
      <c r="AC399" s="507"/>
      <c r="AD399" s="504"/>
      <c r="AE399" s="504"/>
      <c r="AF399" s="504"/>
      <c r="AG399" s="504"/>
      <c r="AH399" s="504"/>
      <c r="AI399" s="504"/>
      <c r="AJ399" s="504"/>
      <c r="AK399" s="504"/>
      <c r="AL399" s="504"/>
      <c r="AN399" s="508"/>
      <c r="AO399" s="504"/>
      <c r="AP399" s="504"/>
      <c r="AQ399" s="504"/>
      <c r="AR399" s="504"/>
      <c r="AS399" s="504"/>
      <c r="AT399" s="504"/>
      <c r="AU399" s="504"/>
    </row>
    <row r="400" spans="3:47" ht="12.75" customHeight="1">
      <c r="C400" s="504"/>
      <c r="D400" s="504"/>
      <c r="E400" s="504"/>
      <c r="F400" s="504"/>
      <c r="G400" s="180"/>
      <c r="H400" s="180"/>
      <c r="I400" s="505"/>
      <c r="J400" s="505"/>
      <c r="K400" s="505"/>
      <c r="L400" s="504"/>
      <c r="M400" s="504"/>
      <c r="N400" s="504"/>
      <c r="O400" s="506"/>
      <c r="P400" s="506"/>
      <c r="Q400" s="506"/>
      <c r="R400" s="506"/>
      <c r="S400" s="506"/>
      <c r="T400" s="506"/>
      <c r="U400" s="506"/>
      <c r="V400" s="506"/>
      <c r="W400" s="506"/>
      <c r="X400" s="506"/>
      <c r="Y400" s="506"/>
      <c r="Z400" s="506"/>
      <c r="AA400" s="506"/>
      <c r="AB400" s="507"/>
      <c r="AC400" s="507"/>
      <c r="AD400" s="504"/>
      <c r="AE400" s="504"/>
      <c r="AF400" s="504"/>
      <c r="AG400" s="504"/>
      <c r="AH400" s="504"/>
      <c r="AI400" s="504"/>
      <c r="AJ400" s="504"/>
      <c r="AK400" s="504"/>
      <c r="AL400" s="504"/>
      <c r="AN400" s="508"/>
      <c r="AO400" s="504"/>
      <c r="AP400" s="504"/>
      <c r="AQ400" s="504"/>
      <c r="AR400" s="504"/>
      <c r="AS400" s="504"/>
      <c r="AT400" s="504"/>
      <c r="AU400" s="504"/>
    </row>
    <row r="401" spans="3:47" ht="12.75" customHeight="1">
      <c r="C401" s="504"/>
      <c r="D401" s="504"/>
      <c r="E401" s="504"/>
      <c r="F401" s="504"/>
      <c r="G401" s="180"/>
      <c r="H401" s="180"/>
      <c r="I401" s="505"/>
      <c r="J401" s="505"/>
      <c r="K401" s="505"/>
      <c r="L401" s="504"/>
      <c r="M401" s="504"/>
      <c r="N401" s="504"/>
      <c r="O401" s="506"/>
      <c r="P401" s="506"/>
      <c r="Q401" s="506"/>
      <c r="R401" s="506"/>
      <c r="S401" s="506"/>
      <c r="T401" s="506"/>
      <c r="U401" s="506"/>
      <c r="V401" s="506"/>
      <c r="W401" s="506"/>
      <c r="X401" s="506"/>
      <c r="Y401" s="506"/>
      <c r="Z401" s="506"/>
      <c r="AA401" s="506"/>
      <c r="AB401" s="507"/>
      <c r="AC401" s="507"/>
      <c r="AD401" s="504"/>
      <c r="AE401" s="504"/>
      <c r="AF401" s="504"/>
      <c r="AG401" s="504"/>
      <c r="AH401" s="504"/>
      <c r="AI401" s="504"/>
      <c r="AJ401" s="504"/>
      <c r="AK401" s="504"/>
      <c r="AL401" s="504"/>
      <c r="AN401" s="508"/>
      <c r="AO401" s="504"/>
      <c r="AP401" s="504"/>
      <c r="AQ401" s="504"/>
      <c r="AR401" s="504"/>
      <c r="AS401" s="504"/>
      <c r="AT401" s="504"/>
      <c r="AU401" s="504"/>
    </row>
    <row r="402" spans="3:47" ht="12.75" customHeight="1">
      <c r="C402" s="504"/>
      <c r="D402" s="504"/>
      <c r="E402" s="504"/>
      <c r="F402" s="504"/>
      <c r="G402" s="180"/>
      <c r="H402" s="180"/>
      <c r="I402" s="505"/>
      <c r="J402" s="505"/>
      <c r="K402" s="505"/>
      <c r="L402" s="504"/>
      <c r="M402" s="504"/>
      <c r="N402" s="504"/>
      <c r="O402" s="506"/>
      <c r="P402" s="506"/>
      <c r="Q402" s="506"/>
      <c r="R402" s="506"/>
      <c r="S402" s="506"/>
      <c r="T402" s="506"/>
      <c r="U402" s="506"/>
      <c r="V402" s="506"/>
      <c r="W402" s="506"/>
      <c r="X402" s="506"/>
      <c r="Y402" s="506"/>
      <c r="Z402" s="506"/>
      <c r="AA402" s="506"/>
      <c r="AB402" s="507"/>
      <c r="AC402" s="507"/>
      <c r="AD402" s="504"/>
      <c r="AE402" s="504"/>
      <c r="AF402" s="504"/>
      <c r="AG402" s="504"/>
      <c r="AH402" s="504"/>
      <c r="AI402" s="504"/>
      <c r="AJ402" s="504"/>
      <c r="AK402" s="504"/>
      <c r="AL402" s="504"/>
      <c r="AN402" s="508"/>
      <c r="AO402" s="504"/>
      <c r="AP402" s="504"/>
      <c r="AQ402" s="504"/>
      <c r="AR402" s="504"/>
      <c r="AS402" s="504"/>
      <c r="AT402" s="504"/>
      <c r="AU402" s="504"/>
    </row>
    <row r="403" spans="3:47" ht="12.75" customHeight="1">
      <c r="C403" s="504"/>
      <c r="D403" s="504"/>
      <c r="E403" s="504"/>
      <c r="F403" s="504"/>
      <c r="G403" s="180"/>
      <c r="H403" s="180"/>
      <c r="I403" s="505"/>
      <c r="J403" s="505"/>
      <c r="K403" s="505"/>
      <c r="L403" s="504"/>
      <c r="M403" s="504"/>
      <c r="N403" s="504"/>
      <c r="O403" s="506"/>
      <c r="P403" s="506"/>
      <c r="Q403" s="506"/>
      <c r="R403" s="506"/>
      <c r="S403" s="506"/>
      <c r="T403" s="506"/>
      <c r="U403" s="506"/>
      <c r="V403" s="506"/>
      <c r="W403" s="506"/>
      <c r="X403" s="506"/>
      <c r="Y403" s="506"/>
      <c r="Z403" s="506"/>
      <c r="AA403" s="506"/>
      <c r="AB403" s="507"/>
      <c r="AC403" s="507"/>
      <c r="AD403" s="504"/>
      <c r="AE403" s="504"/>
      <c r="AF403" s="504"/>
      <c r="AG403" s="504"/>
      <c r="AH403" s="504"/>
      <c r="AI403" s="504"/>
      <c r="AJ403" s="504"/>
      <c r="AK403" s="504"/>
      <c r="AL403" s="504"/>
      <c r="AN403" s="508"/>
      <c r="AO403" s="504"/>
      <c r="AP403" s="504"/>
      <c r="AQ403" s="504"/>
      <c r="AR403" s="504"/>
      <c r="AS403" s="504"/>
      <c r="AT403" s="504"/>
      <c r="AU403" s="504"/>
    </row>
    <row r="404" spans="3:47" ht="12.75" customHeight="1">
      <c r="C404" s="504"/>
      <c r="D404" s="504"/>
      <c r="E404" s="504"/>
      <c r="F404" s="504"/>
      <c r="G404" s="180"/>
      <c r="H404" s="180"/>
      <c r="I404" s="505"/>
      <c r="J404" s="505"/>
      <c r="K404" s="505"/>
      <c r="L404" s="504"/>
      <c r="M404" s="504"/>
      <c r="N404" s="504"/>
      <c r="O404" s="506"/>
      <c r="P404" s="506"/>
      <c r="Q404" s="506"/>
      <c r="R404" s="506"/>
      <c r="S404" s="506"/>
      <c r="T404" s="506"/>
      <c r="U404" s="506"/>
      <c r="V404" s="506"/>
      <c r="W404" s="506"/>
      <c r="X404" s="506"/>
      <c r="Y404" s="506"/>
      <c r="Z404" s="506"/>
      <c r="AA404" s="506"/>
      <c r="AB404" s="507"/>
      <c r="AC404" s="507"/>
      <c r="AD404" s="504"/>
      <c r="AE404" s="504"/>
      <c r="AF404" s="504"/>
      <c r="AG404" s="504"/>
      <c r="AH404" s="504"/>
      <c r="AI404" s="504"/>
      <c r="AJ404" s="504"/>
      <c r="AK404" s="504"/>
      <c r="AL404" s="504"/>
      <c r="AN404" s="508"/>
      <c r="AO404" s="504"/>
      <c r="AP404" s="504"/>
      <c r="AQ404" s="504"/>
      <c r="AR404" s="504"/>
      <c r="AS404" s="504"/>
      <c r="AT404" s="504"/>
      <c r="AU404" s="504"/>
    </row>
    <row r="405" spans="3:47" ht="12.75" customHeight="1">
      <c r="C405" s="504"/>
      <c r="D405" s="504"/>
      <c r="E405" s="504"/>
      <c r="F405" s="504"/>
      <c r="G405" s="180"/>
      <c r="H405" s="180"/>
      <c r="I405" s="505"/>
      <c r="J405" s="505"/>
      <c r="K405" s="505"/>
      <c r="L405" s="504"/>
      <c r="M405" s="504"/>
      <c r="N405" s="504"/>
      <c r="O405" s="506"/>
      <c r="P405" s="506"/>
      <c r="Q405" s="506"/>
      <c r="R405" s="506"/>
      <c r="S405" s="506"/>
      <c r="T405" s="506"/>
      <c r="U405" s="506"/>
      <c r="V405" s="506"/>
      <c r="W405" s="506"/>
      <c r="X405" s="506"/>
      <c r="Y405" s="506"/>
      <c r="Z405" s="506"/>
      <c r="AA405" s="506"/>
      <c r="AB405" s="507"/>
      <c r="AC405" s="507"/>
      <c r="AD405" s="504"/>
      <c r="AE405" s="504"/>
      <c r="AF405" s="504"/>
      <c r="AG405" s="504"/>
      <c r="AH405" s="504"/>
      <c r="AI405" s="504"/>
      <c r="AJ405" s="504"/>
      <c r="AK405" s="504"/>
      <c r="AL405" s="504"/>
      <c r="AN405" s="508"/>
      <c r="AO405" s="504"/>
      <c r="AP405" s="504"/>
      <c r="AQ405" s="504"/>
      <c r="AR405" s="504"/>
      <c r="AS405" s="504"/>
      <c r="AT405" s="504"/>
      <c r="AU405" s="504"/>
    </row>
    <row r="406" spans="3:47" ht="12.75" customHeight="1">
      <c r="C406" s="504"/>
      <c r="D406" s="504"/>
      <c r="E406" s="504"/>
      <c r="F406" s="504"/>
      <c r="G406" s="180"/>
      <c r="H406" s="180"/>
      <c r="I406" s="505"/>
      <c r="J406" s="505"/>
      <c r="K406" s="505"/>
      <c r="L406" s="504"/>
      <c r="M406" s="504"/>
      <c r="N406" s="504"/>
      <c r="O406" s="506"/>
      <c r="P406" s="506"/>
      <c r="Q406" s="506"/>
      <c r="R406" s="506"/>
      <c r="S406" s="506"/>
      <c r="T406" s="506"/>
      <c r="U406" s="506"/>
      <c r="V406" s="506"/>
      <c r="W406" s="506"/>
      <c r="X406" s="506"/>
      <c r="Y406" s="506"/>
      <c r="Z406" s="506"/>
      <c r="AA406" s="506"/>
      <c r="AB406" s="507"/>
      <c r="AC406" s="507"/>
      <c r="AD406" s="504"/>
      <c r="AE406" s="504"/>
      <c r="AF406" s="504"/>
      <c r="AG406" s="504"/>
      <c r="AH406" s="504"/>
      <c r="AI406" s="504"/>
      <c r="AJ406" s="504"/>
      <c r="AK406" s="504"/>
      <c r="AL406" s="504"/>
      <c r="AN406" s="508"/>
      <c r="AO406" s="504"/>
      <c r="AP406" s="504"/>
      <c r="AQ406" s="504"/>
      <c r="AR406" s="504"/>
      <c r="AS406" s="504"/>
      <c r="AT406" s="504"/>
      <c r="AU406" s="504"/>
    </row>
    <row r="407" spans="3:47" ht="12.75" customHeight="1">
      <c r="C407" s="504"/>
      <c r="D407" s="504"/>
      <c r="E407" s="504"/>
      <c r="F407" s="504"/>
      <c r="G407" s="180"/>
      <c r="H407" s="180"/>
      <c r="I407" s="505"/>
      <c r="J407" s="505"/>
      <c r="K407" s="505"/>
      <c r="L407" s="504"/>
      <c r="M407" s="504"/>
      <c r="N407" s="504"/>
      <c r="O407" s="506"/>
      <c r="P407" s="506"/>
      <c r="Q407" s="506"/>
      <c r="R407" s="506"/>
      <c r="S407" s="506"/>
      <c r="T407" s="506"/>
      <c r="U407" s="506"/>
      <c r="V407" s="506"/>
      <c r="W407" s="506"/>
      <c r="X407" s="506"/>
      <c r="Y407" s="506"/>
      <c r="Z407" s="506"/>
      <c r="AA407" s="506"/>
      <c r="AB407" s="507"/>
      <c r="AC407" s="507"/>
      <c r="AD407" s="504"/>
      <c r="AE407" s="504"/>
      <c r="AF407" s="504"/>
      <c r="AG407" s="504"/>
      <c r="AH407" s="504"/>
      <c r="AI407" s="504"/>
      <c r="AJ407" s="504"/>
      <c r="AK407" s="504"/>
      <c r="AL407" s="504"/>
      <c r="AN407" s="508"/>
      <c r="AO407" s="504"/>
      <c r="AP407" s="504"/>
      <c r="AQ407" s="504"/>
      <c r="AR407" s="504"/>
      <c r="AS407" s="504"/>
      <c r="AT407" s="504"/>
      <c r="AU407" s="504"/>
    </row>
    <row r="408" spans="3:47" ht="12.75" customHeight="1">
      <c r="C408" s="504"/>
      <c r="D408" s="504"/>
      <c r="E408" s="504"/>
      <c r="F408" s="504"/>
      <c r="G408" s="180"/>
      <c r="H408" s="180"/>
      <c r="I408" s="505"/>
      <c r="J408" s="505"/>
      <c r="K408" s="505"/>
      <c r="L408" s="504"/>
      <c r="M408" s="504"/>
      <c r="N408" s="504"/>
      <c r="O408" s="506"/>
      <c r="P408" s="506"/>
      <c r="Q408" s="506"/>
      <c r="R408" s="506"/>
      <c r="S408" s="506"/>
      <c r="T408" s="506"/>
      <c r="U408" s="506"/>
      <c r="V408" s="506"/>
      <c r="W408" s="506"/>
      <c r="X408" s="506"/>
      <c r="Y408" s="506"/>
      <c r="Z408" s="506"/>
      <c r="AA408" s="506"/>
      <c r="AB408" s="507"/>
      <c r="AC408" s="507"/>
      <c r="AD408" s="504"/>
      <c r="AE408" s="504"/>
      <c r="AF408" s="504"/>
      <c r="AG408" s="504"/>
      <c r="AH408" s="504"/>
      <c r="AI408" s="504"/>
      <c r="AJ408" s="504"/>
      <c r="AK408" s="504"/>
      <c r="AL408" s="504"/>
      <c r="AN408" s="508"/>
      <c r="AO408" s="504"/>
      <c r="AP408" s="504"/>
      <c r="AQ408" s="504"/>
      <c r="AR408" s="504"/>
      <c r="AS408" s="504"/>
      <c r="AT408" s="504"/>
      <c r="AU408" s="504"/>
    </row>
    <row r="409" spans="3:47" ht="12.75" customHeight="1">
      <c r="C409" s="504"/>
      <c r="D409" s="504"/>
      <c r="E409" s="504"/>
      <c r="F409" s="504"/>
      <c r="G409" s="180"/>
      <c r="H409" s="180"/>
      <c r="I409" s="505"/>
      <c r="J409" s="505"/>
      <c r="K409" s="505"/>
      <c r="L409" s="504"/>
      <c r="M409" s="504"/>
      <c r="N409" s="504"/>
      <c r="O409" s="506"/>
      <c r="P409" s="506"/>
      <c r="Q409" s="506"/>
      <c r="R409" s="506"/>
      <c r="S409" s="506"/>
      <c r="T409" s="506"/>
      <c r="U409" s="506"/>
      <c r="V409" s="506"/>
      <c r="W409" s="506"/>
      <c r="X409" s="506"/>
      <c r="Y409" s="506"/>
      <c r="Z409" s="506"/>
      <c r="AA409" s="506"/>
      <c r="AB409" s="507"/>
      <c r="AC409" s="507"/>
      <c r="AD409" s="504"/>
      <c r="AE409" s="504"/>
      <c r="AF409" s="504"/>
      <c r="AG409" s="504"/>
      <c r="AH409" s="504"/>
      <c r="AI409" s="504"/>
      <c r="AJ409" s="504"/>
      <c r="AK409" s="504"/>
      <c r="AL409" s="504"/>
      <c r="AN409" s="508"/>
      <c r="AO409" s="504"/>
      <c r="AP409" s="504"/>
      <c r="AQ409" s="504"/>
      <c r="AR409" s="504"/>
      <c r="AS409" s="504"/>
      <c r="AT409" s="504"/>
      <c r="AU409" s="504"/>
    </row>
    <row r="410" spans="3:47" ht="12.75" customHeight="1">
      <c r="C410" s="504"/>
      <c r="D410" s="504"/>
      <c r="E410" s="504"/>
      <c r="F410" s="504"/>
      <c r="G410" s="180"/>
      <c r="H410" s="180"/>
      <c r="I410" s="505"/>
      <c r="J410" s="505"/>
      <c r="K410" s="505"/>
      <c r="L410" s="504"/>
      <c r="M410" s="504"/>
      <c r="N410" s="504"/>
      <c r="O410" s="506"/>
      <c r="P410" s="506"/>
      <c r="Q410" s="506"/>
      <c r="R410" s="506"/>
      <c r="S410" s="506"/>
      <c r="T410" s="506"/>
      <c r="U410" s="506"/>
      <c r="V410" s="506"/>
      <c r="W410" s="506"/>
      <c r="X410" s="506"/>
      <c r="Y410" s="506"/>
      <c r="Z410" s="506"/>
      <c r="AA410" s="506"/>
      <c r="AB410" s="507"/>
      <c r="AC410" s="507"/>
      <c r="AD410" s="504"/>
      <c r="AE410" s="504"/>
      <c r="AF410" s="504"/>
      <c r="AG410" s="504"/>
      <c r="AH410" s="504"/>
      <c r="AI410" s="504"/>
      <c r="AJ410" s="504"/>
      <c r="AK410" s="504"/>
      <c r="AL410" s="504"/>
      <c r="AN410" s="508"/>
      <c r="AO410" s="504"/>
      <c r="AP410" s="504"/>
      <c r="AQ410" s="504"/>
      <c r="AR410" s="504"/>
      <c r="AS410" s="504"/>
      <c r="AT410" s="504"/>
      <c r="AU410" s="504"/>
    </row>
    <row r="411" spans="3:47" ht="12.75" customHeight="1">
      <c r="C411" s="504"/>
      <c r="D411" s="504"/>
      <c r="E411" s="504"/>
      <c r="F411" s="504"/>
      <c r="G411" s="180"/>
      <c r="H411" s="180"/>
      <c r="I411" s="505"/>
      <c r="J411" s="505"/>
      <c r="K411" s="505"/>
      <c r="L411" s="504"/>
      <c r="M411" s="504"/>
      <c r="N411" s="504"/>
      <c r="O411" s="506"/>
      <c r="P411" s="506"/>
      <c r="Q411" s="506"/>
      <c r="R411" s="506"/>
      <c r="S411" s="506"/>
      <c r="T411" s="506"/>
      <c r="U411" s="506"/>
      <c r="V411" s="506"/>
      <c r="W411" s="506"/>
      <c r="X411" s="506"/>
      <c r="Y411" s="506"/>
      <c r="Z411" s="506"/>
      <c r="AA411" s="506"/>
      <c r="AB411" s="507"/>
      <c r="AC411" s="507"/>
      <c r="AD411" s="504"/>
      <c r="AE411" s="504"/>
      <c r="AF411" s="504"/>
      <c r="AG411" s="504"/>
      <c r="AH411" s="504"/>
      <c r="AI411" s="504"/>
      <c r="AJ411" s="504"/>
      <c r="AK411" s="504"/>
      <c r="AL411" s="504"/>
      <c r="AN411" s="508"/>
      <c r="AO411" s="504"/>
      <c r="AP411" s="504"/>
      <c r="AQ411" s="504"/>
      <c r="AR411" s="504"/>
      <c r="AS411" s="504"/>
      <c r="AT411" s="504"/>
      <c r="AU411" s="504"/>
    </row>
    <row r="412" spans="3:47" ht="12.75" customHeight="1">
      <c r="C412" s="504"/>
      <c r="D412" s="504"/>
      <c r="E412" s="504"/>
      <c r="F412" s="504"/>
      <c r="G412" s="180"/>
      <c r="H412" s="180"/>
      <c r="I412" s="505"/>
      <c r="J412" s="505"/>
      <c r="K412" s="505"/>
      <c r="L412" s="504"/>
      <c r="M412" s="504"/>
      <c r="N412" s="504"/>
      <c r="O412" s="506"/>
      <c r="P412" s="506"/>
      <c r="Q412" s="506"/>
      <c r="R412" s="506"/>
      <c r="S412" s="506"/>
      <c r="T412" s="506"/>
      <c r="U412" s="506"/>
      <c r="V412" s="506"/>
      <c r="W412" s="506"/>
      <c r="X412" s="506"/>
      <c r="Y412" s="506"/>
      <c r="Z412" s="506"/>
      <c r="AA412" s="506"/>
      <c r="AB412" s="507"/>
      <c r="AC412" s="507"/>
      <c r="AD412" s="504"/>
      <c r="AE412" s="504"/>
      <c r="AF412" s="504"/>
      <c r="AG412" s="504"/>
      <c r="AH412" s="504"/>
      <c r="AI412" s="504"/>
      <c r="AJ412" s="504"/>
      <c r="AK412" s="504"/>
      <c r="AL412" s="504"/>
      <c r="AN412" s="508"/>
      <c r="AO412" s="504"/>
      <c r="AP412" s="504"/>
      <c r="AQ412" s="504"/>
      <c r="AR412" s="504"/>
      <c r="AS412" s="504"/>
      <c r="AT412" s="504"/>
      <c r="AU412" s="504"/>
    </row>
    <row r="413" spans="3:47" ht="12.75" customHeight="1">
      <c r="C413" s="504"/>
      <c r="D413" s="504"/>
      <c r="E413" s="504"/>
      <c r="F413" s="504"/>
      <c r="G413" s="180"/>
      <c r="H413" s="180"/>
      <c r="I413" s="505"/>
      <c r="J413" s="505"/>
      <c r="K413" s="505"/>
      <c r="L413" s="504"/>
      <c r="M413" s="504"/>
      <c r="N413" s="504"/>
      <c r="O413" s="506"/>
      <c r="P413" s="506"/>
      <c r="Q413" s="506"/>
      <c r="R413" s="506"/>
      <c r="S413" s="506"/>
      <c r="T413" s="506"/>
      <c r="U413" s="506"/>
      <c r="V413" s="506"/>
      <c r="W413" s="506"/>
      <c r="X413" s="506"/>
      <c r="Y413" s="506"/>
      <c r="Z413" s="506"/>
      <c r="AA413" s="506"/>
      <c r="AB413" s="507"/>
      <c r="AC413" s="507"/>
      <c r="AD413" s="504"/>
      <c r="AE413" s="504"/>
      <c r="AF413" s="504"/>
      <c r="AG413" s="504"/>
      <c r="AH413" s="504"/>
      <c r="AI413" s="504"/>
      <c r="AJ413" s="504"/>
      <c r="AK413" s="504"/>
      <c r="AL413" s="504"/>
      <c r="AN413" s="508"/>
      <c r="AO413" s="504"/>
      <c r="AP413" s="504"/>
      <c r="AQ413" s="504"/>
      <c r="AR413" s="504"/>
      <c r="AS413" s="504"/>
      <c r="AT413" s="504"/>
      <c r="AU413" s="504"/>
    </row>
    <row r="414" spans="3:47" ht="12.75" customHeight="1">
      <c r="C414" s="504"/>
      <c r="D414" s="504"/>
      <c r="E414" s="504"/>
      <c r="F414" s="504"/>
      <c r="G414" s="180"/>
      <c r="H414" s="180"/>
      <c r="I414" s="505"/>
      <c r="J414" s="505"/>
      <c r="K414" s="505"/>
      <c r="L414" s="504"/>
      <c r="M414" s="504"/>
      <c r="N414" s="504"/>
      <c r="O414" s="506"/>
      <c r="P414" s="506"/>
      <c r="Q414" s="506"/>
      <c r="R414" s="506"/>
      <c r="S414" s="506"/>
      <c r="T414" s="506"/>
      <c r="U414" s="506"/>
      <c r="V414" s="506"/>
      <c r="W414" s="506"/>
      <c r="X414" s="506"/>
      <c r="Y414" s="506"/>
      <c r="Z414" s="506"/>
      <c r="AA414" s="506"/>
      <c r="AB414" s="507"/>
      <c r="AC414" s="507"/>
      <c r="AD414" s="504"/>
      <c r="AE414" s="504"/>
      <c r="AF414" s="504"/>
      <c r="AG414" s="504"/>
      <c r="AH414" s="504"/>
      <c r="AI414" s="504"/>
      <c r="AJ414" s="504"/>
      <c r="AK414" s="504"/>
      <c r="AL414" s="504"/>
      <c r="AN414" s="508"/>
      <c r="AO414" s="504"/>
      <c r="AP414" s="504"/>
      <c r="AQ414" s="504"/>
      <c r="AR414" s="504"/>
      <c r="AS414" s="504"/>
      <c r="AT414" s="504"/>
      <c r="AU414" s="504"/>
    </row>
    <row r="415" spans="3:47" ht="12.75" customHeight="1">
      <c r="C415" s="504"/>
      <c r="D415" s="504"/>
      <c r="E415" s="504"/>
      <c r="F415" s="504"/>
      <c r="G415" s="180"/>
      <c r="H415" s="180"/>
      <c r="I415" s="505"/>
      <c r="J415" s="505"/>
      <c r="K415" s="505"/>
      <c r="L415" s="504"/>
      <c r="M415" s="504"/>
      <c r="N415" s="504"/>
      <c r="O415" s="506"/>
      <c r="P415" s="506"/>
      <c r="Q415" s="506"/>
      <c r="R415" s="506"/>
      <c r="S415" s="506"/>
      <c r="T415" s="506"/>
      <c r="U415" s="506"/>
      <c r="V415" s="506"/>
      <c r="W415" s="506"/>
      <c r="X415" s="506"/>
      <c r="Y415" s="506"/>
      <c r="Z415" s="506"/>
      <c r="AA415" s="506"/>
      <c r="AB415" s="507"/>
      <c r="AC415" s="507"/>
      <c r="AD415" s="504"/>
      <c r="AE415" s="504"/>
      <c r="AF415" s="504"/>
      <c r="AG415" s="504"/>
      <c r="AH415" s="504"/>
      <c r="AI415" s="504"/>
      <c r="AJ415" s="504"/>
      <c r="AK415" s="504"/>
      <c r="AL415" s="504"/>
      <c r="AN415" s="508"/>
      <c r="AO415" s="504"/>
      <c r="AP415" s="504"/>
      <c r="AQ415" s="504"/>
      <c r="AR415" s="504"/>
      <c r="AS415" s="504"/>
      <c r="AT415" s="504"/>
      <c r="AU415" s="504"/>
    </row>
    <row r="416" spans="3:47" ht="12.75" customHeight="1">
      <c r="C416" s="504"/>
      <c r="D416" s="504"/>
      <c r="E416" s="504"/>
      <c r="F416" s="504"/>
      <c r="G416" s="180"/>
      <c r="H416" s="180"/>
      <c r="I416" s="505"/>
      <c r="J416" s="505"/>
      <c r="K416" s="505"/>
      <c r="L416" s="504"/>
      <c r="M416" s="504"/>
      <c r="N416" s="504"/>
      <c r="O416" s="506"/>
      <c r="P416" s="506"/>
      <c r="Q416" s="506"/>
      <c r="R416" s="506"/>
      <c r="S416" s="506"/>
      <c r="T416" s="506"/>
      <c r="U416" s="506"/>
      <c r="V416" s="506"/>
      <c r="W416" s="506"/>
      <c r="X416" s="506"/>
      <c r="Y416" s="506"/>
      <c r="Z416" s="506"/>
      <c r="AA416" s="506"/>
      <c r="AB416" s="507"/>
      <c r="AC416" s="507"/>
      <c r="AD416" s="504"/>
      <c r="AE416" s="504"/>
      <c r="AF416" s="504"/>
      <c r="AG416" s="504"/>
      <c r="AH416" s="504"/>
      <c r="AI416" s="504"/>
      <c r="AJ416" s="504"/>
      <c r="AK416" s="504"/>
      <c r="AL416" s="504"/>
      <c r="AN416" s="508"/>
      <c r="AO416" s="504"/>
      <c r="AP416" s="504"/>
      <c r="AQ416" s="504"/>
      <c r="AR416" s="504"/>
      <c r="AS416" s="504"/>
      <c r="AT416" s="504"/>
      <c r="AU416" s="504"/>
    </row>
    <row r="417" spans="3:47" ht="12.75" customHeight="1">
      <c r="C417" s="504"/>
      <c r="D417" s="504"/>
      <c r="E417" s="504"/>
      <c r="F417" s="504"/>
      <c r="G417" s="180"/>
      <c r="H417" s="180"/>
      <c r="I417" s="505"/>
      <c r="J417" s="505"/>
      <c r="K417" s="505"/>
      <c r="L417" s="504"/>
      <c r="M417" s="504"/>
      <c r="N417" s="504"/>
      <c r="O417" s="506"/>
      <c r="P417" s="506"/>
      <c r="Q417" s="506"/>
      <c r="R417" s="506"/>
      <c r="S417" s="506"/>
      <c r="T417" s="506"/>
      <c r="U417" s="506"/>
      <c r="V417" s="506"/>
      <c r="W417" s="506"/>
      <c r="X417" s="506"/>
      <c r="Y417" s="506"/>
      <c r="Z417" s="506"/>
      <c r="AA417" s="506"/>
      <c r="AB417" s="507"/>
      <c r="AC417" s="507"/>
      <c r="AD417" s="504"/>
      <c r="AE417" s="504"/>
      <c r="AF417" s="504"/>
      <c r="AG417" s="504"/>
      <c r="AH417" s="504"/>
      <c r="AI417" s="504"/>
      <c r="AJ417" s="504"/>
      <c r="AK417" s="504"/>
      <c r="AL417" s="504"/>
      <c r="AN417" s="508"/>
      <c r="AO417" s="504"/>
      <c r="AP417" s="504"/>
      <c r="AQ417" s="504"/>
      <c r="AR417" s="504"/>
      <c r="AS417" s="504"/>
      <c r="AT417" s="504"/>
      <c r="AU417" s="504"/>
    </row>
    <row r="418" spans="3:47" ht="12.75" customHeight="1">
      <c r="C418" s="504"/>
      <c r="D418" s="504"/>
      <c r="E418" s="504"/>
      <c r="F418" s="504"/>
      <c r="G418" s="180"/>
      <c r="H418" s="180"/>
      <c r="I418" s="505"/>
      <c r="J418" s="505"/>
      <c r="K418" s="505"/>
      <c r="L418" s="504"/>
      <c r="M418" s="504"/>
      <c r="N418" s="504"/>
      <c r="O418" s="506"/>
      <c r="P418" s="506"/>
      <c r="Q418" s="506"/>
      <c r="R418" s="506"/>
      <c r="S418" s="506"/>
      <c r="T418" s="506"/>
      <c r="U418" s="506"/>
      <c r="V418" s="506"/>
      <c r="W418" s="506"/>
      <c r="X418" s="506"/>
      <c r="Y418" s="506"/>
      <c r="Z418" s="506"/>
      <c r="AA418" s="506"/>
      <c r="AB418" s="507"/>
      <c r="AC418" s="507"/>
      <c r="AD418" s="504"/>
      <c r="AE418" s="504"/>
      <c r="AF418" s="504"/>
      <c r="AG418" s="504"/>
      <c r="AH418" s="504"/>
      <c r="AI418" s="504"/>
      <c r="AJ418" s="504"/>
      <c r="AK418" s="504"/>
      <c r="AL418" s="504"/>
      <c r="AN418" s="508"/>
      <c r="AO418" s="504"/>
      <c r="AP418" s="504"/>
      <c r="AQ418" s="504"/>
      <c r="AR418" s="504"/>
      <c r="AS418" s="504"/>
      <c r="AT418" s="504"/>
      <c r="AU418" s="504"/>
    </row>
    <row r="419" spans="3:47" ht="12.75" customHeight="1">
      <c r="C419" s="504"/>
      <c r="D419" s="504"/>
      <c r="E419" s="504"/>
      <c r="F419" s="504"/>
      <c r="G419" s="180"/>
      <c r="H419" s="180"/>
      <c r="I419" s="505"/>
      <c r="J419" s="505"/>
      <c r="K419" s="505"/>
      <c r="L419" s="504"/>
      <c r="M419" s="504"/>
      <c r="N419" s="504"/>
      <c r="O419" s="506"/>
      <c r="P419" s="506"/>
      <c r="Q419" s="506"/>
      <c r="R419" s="506"/>
      <c r="S419" s="506"/>
      <c r="T419" s="506"/>
      <c r="U419" s="506"/>
      <c r="V419" s="506"/>
      <c r="W419" s="506"/>
      <c r="X419" s="506"/>
      <c r="Y419" s="506"/>
      <c r="Z419" s="506"/>
      <c r="AA419" s="506"/>
      <c r="AB419" s="507"/>
      <c r="AC419" s="507"/>
      <c r="AD419" s="504"/>
      <c r="AE419" s="504"/>
      <c r="AF419" s="504"/>
      <c r="AG419" s="504"/>
      <c r="AH419" s="504"/>
      <c r="AI419" s="504"/>
      <c r="AJ419" s="504"/>
      <c r="AK419" s="504"/>
      <c r="AL419" s="504"/>
      <c r="AN419" s="508"/>
      <c r="AO419" s="504"/>
      <c r="AP419" s="504"/>
      <c r="AQ419" s="504"/>
      <c r="AR419" s="504"/>
      <c r="AS419" s="504"/>
      <c r="AT419" s="504"/>
      <c r="AU419" s="504"/>
    </row>
    <row r="420" spans="3:47" ht="12.75" customHeight="1">
      <c r="C420" s="504"/>
      <c r="D420" s="504"/>
      <c r="E420" s="504"/>
      <c r="F420" s="504"/>
      <c r="G420" s="180"/>
      <c r="H420" s="180"/>
      <c r="I420" s="505"/>
      <c r="J420" s="505"/>
      <c r="K420" s="505"/>
      <c r="L420" s="504"/>
      <c r="M420" s="504"/>
      <c r="N420" s="504"/>
      <c r="O420" s="506"/>
      <c r="P420" s="506"/>
      <c r="Q420" s="506"/>
      <c r="R420" s="506"/>
      <c r="S420" s="506"/>
      <c r="T420" s="506"/>
      <c r="U420" s="506"/>
      <c r="V420" s="506"/>
      <c r="W420" s="506"/>
      <c r="X420" s="506"/>
      <c r="Y420" s="506"/>
      <c r="Z420" s="506"/>
      <c r="AA420" s="506"/>
      <c r="AB420" s="507"/>
      <c r="AC420" s="507"/>
      <c r="AD420" s="504"/>
      <c r="AE420" s="504"/>
      <c r="AF420" s="504"/>
      <c r="AG420" s="504"/>
      <c r="AH420" s="504"/>
      <c r="AI420" s="504"/>
      <c r="AJ420" s="504"/>
      <c r="AK420" s="504"/>
      <c r="AL420" s="504"/>
      <c r="AN420" s="508"/>
      <c r="AO420" s="504"/>
      <c r="AP420" s="504"/>
      <c r="AQ420" s="504"/>
      <c r="AR420" s="504"/>
      <c r="AS420" s="504"/>
      <c r="AT420" s="504"/>
      <c r="AU420" s="504"/>
    </row>
    <row r="421" spans="3:47" ht="12.75" customHeight="1">
      <c r="C421" s="504"/>
      <c r="D421" s="504"/>
      <c r="E421" s="504"/>
      <c r="F421" s="504"/>
      <c r="G421" s="180"/>
      <c r="H421" s="180"/>
      <c r="I421" s="505"/>
      <c r="J421" s="505"/>
      <c r="K421" s="505"/>
      <c r="L421" s="504"/>
      <c r="M421" s="504"/>
      <c r="N421" s="504"/>
      <c r="O421" s="506"/>
      <c r="P421" s="506"/>
      <c r="Q421" s="506"/>
      <c r="R421" s="506"/>
      <c r="S421" s="506"/>
      <c r="T421" s="506"/>
      <c r="U421" s="506"/>
      <c r="V421" s="506"/>
      <c r="W421" s="506"/>
      <c r="X421" s="506"/>
      <c r="Y421" s="506"/>
      <c r="Z421" s="506"/>
      <c r="AA421" s="506"/>
      <c r="AB421" s="507"/>
      <c r="AC421" s="507"/>
      <c r="AD421" s="504"/>
      <c r="AE421" s="504"/>
      <c r="AF421" s="504"/>
      <c r="AG421" s="504"/>
      <c r="AH421" s="504"/>
      <c r="AI421" s="504"/>
      <c r="AJ421" s="504"/>
      <c r="AK421" s="504"/>
      <c r="AL421" s="504"/>
      <c r="AN421" s="508"/>
      <c r="AO421" s="504"/>
      <c r="AP421" s="504"/>
      <c r="AQ421" s="504"/>
      <c r="AR421" s="504"/>
      <c r="AS421" s="504"/>
      <c r="AT421" s="504"/>
      <c r="AU421" s="504"/>
    </row>
    <row r="422" spans="3:47" ht="12.75" customHeight="1">
      <c r="C422" s="504"/>
      <c r="D422" s="504"/>
      <c r="E422" s="504"/>
      <c r="F422" s="504"/>
      <c r="G422" s="180"/>
      <c r="H422" s="180"/>
      <c r="I422" s="505"/>
      <c r="J422" s="505"/>
      <c r="K422" s="505"/>
      <c r="L422" s="504"/>
      <c r="M422" s="504"/>
      <c r="N422" s="504"/>
      <c r="O422" s="506"/>
      <c r="P422" s="506"/>
      <c r="Q422" s="506"/>
      <c r="R422" s="506"/>
      <c r="S422" s="506"/>
      <c r="T422" s="506"/>
      <c r="U422" s="506"/>
      <c r="V422" s="506"/>
      <c r="W422" s="506"/>
      <c r="X422" s="506"/>
      <c r="Y422" s="506"/>
      <c r="Z422" s="506"/>
      <c r="AA422" s="506"/>
      <c r="AB422" s="507"/>
      <c r="AC422" s="507"/>
      <c r="AD422" s="504"/>
      <c r="AE422" s="504"/>
      <c r="AF422" s="504"/>
      <c r="AG422" s="504"/>
      <c r="AH422" s="504"/>
      <c r="AI422" s="504"/>
      <c r="AJ422" s="504"/>
      <c r="AK422" s="504"/>
      <c r="AL422" s="504"/>
      <c r="AN422" s="508"/>
      <c r="AO422" s="504"/>
      <c r="AP422" s="504"/>
      <c r="AQ422" s="504"/>
      <c r="AR422" s="504"/>
      <c r="AS422" s="504"/>
      <c r="AT422" s="504"/>
      <c r="AU422" s="504"/>
    </row>
    <row r="423" spans="3:47" ht="12.75" customHeight="1">
      <c r="C423" s="504"/>
      <c r="D423" s="504"/>
      <c r="E423" s="504"/>
      <c r="F423" s="504"/>
      <c r="G423" s="180"/>
      <c r="H423" s="180"/>
      <c r="I423" s="505"/>
      <c r="J423" s="505"/>
      <c r="K423" s="505"/>
      <c r="L423" s="504"/>
      <c r="M423" s="504"/>
      <c r="N423" s="504"/>
      <c r="O423" s="506"/>
      <c r="P423" s="506"/>
      <c r="Q423" s="506"/>
      <c r="R423" s="506"/>
      <c r="S423" s="506"/>
      <c r="T423" s="506"/>
      <c r="U423" s="506"/>
      <c r="V423" s="506"/>
      <c r="W423" s="506"/>
      <c r="X423" s="506"/>
      <c r="Y423" s="506"/>
      <c r="Z423" s="506"/>
      <c r="AA423" s="506"/>
      <c r="AB423" s="507"/>
      <c r="AC423" s="507"/>
      <c r="AD423" s="504"/>
      <c r="AE423" s="504"/>
      <c r="AF423" s="504"/>
      <c r="AG423" s="504"/>
      <c r="AH423" s="504"/>
      <c r="AI423" s="504"/>
      <c r="AJ423" s="504"/>
      <c r="AK423" s="504"/>
      <c r="AL423" s="504"/>
      <c r="AN423" s="508"/>
      <c r="AO423" s="504"/>
      <c r="AP423" s="504"/>
      <c r="AQ423" s="504"/>
      <c r="AR423" s="504"/>
      <c r="AS423" s="504"/>
      <c r="AT423" s="504"/>
      <c r="AU423" s="504"/>
    </row>
    <row r="424" spans="3:47" ht="12.75" customHeight="1">
      <c r="C424" s="504"/>
      <c r="D424" s="504"/>
      <c r="E424" s="504"/>
      <c r="F424" s="504"/>
      <c r="G424" s="180"/>
      <c r="H424" s="180"/>
      <c r="I424" s="505"/>
      <c r="J424" s="505"/>
      <c r="K424" s="505"/>
      <c r="L424" s="504"/>
      <c r="M424" s="504"/>
      <c r="N424" s="504"/>
      <c r="O424" s="506"/>
      <c r="P424" s="506"/>
      <c r="Q424" s="506"/>
      <c r="R424" s="506"/>
      <c r="S424" s="506"/>
      <c r="T424" s="506"/>
      <c r="U424" s="506"/>
      <c r="V424" s="506"/>
      <c r="W424" s="506"/>
      <c r="X424" s="506"/>
      <c r="Y424" s="506"/>
      <c r="Z424" s="506"/>
      <c r="AA424" s="506"/>
      <c r="AB424" s="507"/>
      <c r="AC424" s="507"/>
      <c r="AD424" s="504"/>
      <c r="AE424" s="504"/>
      <c r="AF424" s="504"/>
      <c r="AG424" s="504"/>
      <c r="AH424" s="504"/>
      <c r="AI424" s="504"/>
      <c r="AJ424" s="504"/>
      <c r="AK424" s="504"/>
      <c r="AL424" s="504"/>
      <c r="AN424" s="508"/>
      <c r="AO424" s="504"/>
      <c r="AP424" s="504"/>
      <c r="AQ424" s="504"/>
      <c r="AR424" s="504"/>
      <c r="AS424" s="504"/>
      <c r="AT424" s="504"/>
      <c r="AU424" s="504"/>
    </row>
    <row r="425" spans="3:47" ht="12.75" customHeight="1">
      <c r="C425" s="504"/>
      <c r="D425" s="504"/>
      <c r="E425" s="504"/>
      <c r="F425" s="504"/>
      <c r="G425" s="180"/>
      <c r="H425" s="180"/>
      <c r="I425" s="505"/>
      <c r="J425" s="505"/>
      <c r="K425" s="505"/>
      <c r="L425" s="504"/>
      <c r="M425" s="504"/>
      <c r="N425" s="504"/>
      <c r="O425" s="506"/>
      <c r="P425" s="506"/>
      <c r="Q425" s="506"/>
      <c r="R425" s="506"/>
      <c r="S425" s="506"/>
      <c r="T425" s="506"/>
      <c r="U425" s="506"/>
      <c r="V425" s="506"/>
      <c r="W425" s="506"/>
      <c r="X425" s="506"/>
      <c r="Y425" s="506"/>
      <c r="Z425" s="506"/>
      <c r="AA425" s="506"/>
      <c r="AB425" s="507"/>
      <c r="AC425" s="507"/>
      <c r="AD425" s="504"/>
      <c r="AE425" s="504"/>
      <c r="AF425" s="504"/>
      <c r="AG425" s="504"/>
      <c r="AH425" s="504"/>
      <c r="AI425" s="504"/>
      <c r="AJ425" s="504"/>
      <c r="AK425" s="504"/>
      <c r="AL425" s="504"/>
      <c r="AN425" s="508"/>
      <c r="AO425" s="504"/>
      <c r="AP425" s="504"/>
      <c r="AQ425" s="504"/>
      <c r="AR425" s="504"/>
      <c r="AS425" s="504"/>
      <c r="AT425" s="504"/>
      <c r="AU425" s="504"/>
    </row>
    <row r="426" spans="3:47" ht="12.75" customHeight="1">
      <c r="C426" s="504"/>
      <c r="D426" s="504"/>
      <c r="E426" s="504"/>
      <c r="F426" s="504"/>
      <c r="G426" s="180"/>
      <c r="H426" s="180"/>
      <c r="I426" s="505"/>
      <c r="J426" s="505"/>
      <c r="K426" s="505"/>
      <c r="L426" s="504"/>
      <c r="M426" s="504"/>
      <c r="N426" s="504"/>
      <c r="O426" s="506"/>
      <c r="P426" s="506"/>
      <c r="Q426" s="506"/>
      <c r="R426" s="506"/>
      <c r="S426" s="506"/>
      <c r="T426" s="506"/>
      <c r="U426" s="506"/>
      <c r="V426" s="506"/>
      <c r="W426" s="506"/>
      <c r="X426" s="506"/>
      <c r="Y426" s="506"/>
      <c r="Z426" s="506"/>
      <c r="AA426" s="506"/>
      <c r="AB426" s="507"/>
      <c r="AC426" s="507"/>
      <c r="AD426" s="504"/>
      <c r="AE426" s="504"/>
      <c r="AF426" s="504"/>
      <c r="AG426" s="504"/>
      <c r="AH426" s="504"/>
      <c r="AI426" s="504"/>
      <c r="AJ426" s="504"/>
      <c r="AK426" s="504"/>
      <c r="AL426" s="504"/>
      <c r="AN426" s="508"/>
      <c r="AO426" s="504"/>
      <c r="AP426" s="504"/>
      <c r="AQ426" s="504"/>
      <c r="AR426" s="504"/>
      <c r="AS426" s="504"/>
      <c r="AT426" s="504"/>
      <c r="AU426" s="504"/>
    </row>
    <row r="427" spans="3:47" ht="12.75" customHeight="1">
      <c r="C427" s="504"/>
      <c r="D427" s="504"/>
      <c r="E427" s="504"/>
      <c r="F427" s="504"/>
      <c r="G427" s="180"/>
      <c r="H427" s="180"/>
      <c r="I427" s="505"/>
      <c r="J427" s="505"/>
      <c r="K427" s="505"/>
      <c r="L427" s="504"/>
      <c r="M427" s="504"/>
      <c r="N427" s="504"/>
      <c r="O427" s="506"/>
      <c r="P427" s="506"/>
      <c r="Q427" s="506"/>
      <c r="R427" s="506"/>
      <c r="S427" s="506"/>
      <c r="T427" s="506"/>
      <c r="U427" s="506"/>
      <c r="V427" s="506"/>
      <c r="W427" s="506"/>
      <c r="X427" s="506"/>
      <c r="Y427" s="506"/>
      <c r="Z427" s="506"/>
      <c r="AA427" s="506"/>
      <c r="AB427" s="507"/>
      <c r="AC427" s="507"/>
      <c r="AD427" s="504"/>
      <c r="AE427" s="504"/>
      <c r="AF427" s="504"/>
      <c r="AG427" s="504"/>
      <c r="AH427" s="504"/>
      <c r="AI427" s="504"/>
      <c r="AJ427" s="504"/>
      <c r="AK427" s="504"/>
      <c r="AL427" s="504"/>
      <c r="AN427" s="508"/>
      <c r="AO427" s="504"/>
      <c r="AP427" s="504"/>
      <c r="AQ427" s="504"/>
      <c r="AR427" s="504"/>
      <c r="AS427" s="504"/>
      <c r="AT427" s="504"/>
      <c r="AU427" s="504"/>
    </row>
    <row r="428" spans="3:47" ht="12.75" customHeight="1">
      <c r="C428" s="504"/>
      <c r="D428" s="504"/>
      <c r="E428" s="504"/>
      <c r="F428" s="504"/>
      <c r="G428" s="180"/>
      <c r="H428" s="180"/>
      <c r="I428" s="505"/>
      <c r="J428" s="505"/>
      <c r="K428" s="505"/>
      <c r="L428" s="504"/>
      <c r="M428" s="504"/>
      <c r="N428" s="504"/>
      <c r="O428" s="506"/>
      <c r="P428" s="506"/>
      <c r="Q428" s="506"/>
      <c r="R428" s="506"/>
      <c r="S428" s="506"/>
      <c r="T428" s="506"/>
      <c r="U428" s="506"/>
      <c r="V428" s="506"/>
      <c r="W428" s="506"/>
      <c r="X428" s="506"/>
      <c r="Y428" s="506"/>
      <c r="Z428" s="506"/>
      <c r="AA428" s="506"/>
      <c r="AB428" s="507"/>
      <c r="AC428" s="507"/>
      <c r="AD428" s="504"/>
      <c r="AE428" s="504"/>
      <c r="AF428" s="504"/>
      <c r="AG428" s="504"/>
      <c r="AH428" s="504"/>
      <c r="AI428" s="504"/>
      <c r="AJ428" s="504"/>
      <c r="AK428" s="504"/>
      <c r="AL428" s="504"/>
      <c r="AN428" s="508"/>
      <c r="AO428" s="504"/>
      <c r="AP428" s="504"/>
      <c r="AQ428" s="504"/>
      <c r="AR428" s="504"/>
      <c r="AS428" s="504"/>
      <c r="AT428" s="504"/>
      <c r="AU428" s="504"/>
    </row>
    <row r="429" spans="3:47" ht="12.75" customHeight="1">
      <c r="C429" s="504"/>
      <c r="D429" s="504"/>
      <c r="E429" s="504"/>
      <c r="F429" s="504"/>
      <c r="G429" s="180"/>
      <c r="H429" s="180"/>
      <c r="I429" s="505"/>
      <c r="J429" s="505"/>
      <c r="K429" s="505"/>
      <c r="L429" s="504"/>
      <c r="M429" s="504"/>
      <c r="N429" s="504"/>
      <c r="O429" s="506"/>
      <c r="P429" s="506"/>
      <c r="Q429" s="506"/>
      <c r="R429" s="506"/>
      <c r="S429" s="506"/>
      <c r="T429" s="506"/>
      <c r="U429" s="506"/>
      <c r="V429" s="506"/>
      <c r="W429" s="506"/>
      <c r="X429" s="506"/>
      <c r="Y429" s="506"/>
      <c r="Z429" s="506"/>
      <c r="AA429" s="506"/>
      <c r="AB429" s="507"/>
      <c r="AC429" s="507"/>
      <c r="AD429" s="504"/>
      <c r="AE429" s="504"/>
      <c r="AF429" s="504"/>
      <c r="AG429" s="504"/>
      <c r="AH429" s="504"/>
      <c r="AI429" s="504"/>
      <c r="AJ429" s="504"/>
      <c r="AK429" s="504"/>
      <c r="AL429" s="504"/>
      <c r="AN429" s="508"/>
      <c r="AO429" s="504"/>
      <c r="AP429" s="504"/>
      <c r="AQ429" s="504"/>
      <c r="AR429" s="504"/>
      <c r="AS429" s="504"/>
      <c r="AT429" s="504"/>
      <c r="AU429" s="504"/>
    </row>
    <row r="430" spans="3:47" ht="12.75" customHeight="1">
      <c r="C430" s="504"/>
      <c r="D430" s="504"/>
      <c r="E430" s="504"/>
      <c r="F430" s="504"/>
      <c r="G430" s="180"/>
      <c r="H430" s="180"/>
      <c r="I430" s="505"/>
      <c r="J430" s="505"/>
      <c r="K430" s="505"/>
      <c r="L430" s="504"/>
      <c r="M430" s="504"/>
      <c r="N430" s="504"/>
      <c r="O430" s="506"/>
      <c r="P430" s="506"/>
      <c r="Q430" s="506"/>
      <c r="R430" s="506"/>
      <c r="S430" s="506"/>
      <c r="T430" s="506"/>
      <c r="U430" s="506"/>
      <c r="V430" s="506"/>
      <c r="W430" s="506"/>
      <c r="X430" s="506"/>
      <c r="Y430" s="506"/>
      <c r="Z430" s="506"/>
      <c r="AA430" s="506"/>
      <c r="AB430" s="507"/>
      <c r="AC430" s="507"/>
      <c r="AD430" s="504"/>
      <c r="AE430" s="504"/>
      <c r="AF430" s="504"/>
      <c r="AG430" s="504"/>
      <c r="AH430" s="504"/>
      <c r="AI430" s="504"/>
      <c r="AJ430" s="504"/>
      <c r="AK430" s="504"/>
      <c r="AL430" s="504"/>
      <c r="AN430" s="508"/>
      <c r="AO430" s="504"/>
      <c r="AP430" s="504"/>
      <c r="AQ430" s="504"/>
      <c r="AR430" s="504"/>
      <c r="AS430" s="504"/>
      <c r="AT430" s="504"/>
      <c r="AU430" s="504"/>
    </row>
    <row r="431" spans="3:47" ht="12.75" customHeight="1">
      <c r="C431" s="504"/>
      <c r="D431" s="504"/>
      <c r="E431" s="504"/>
      <c r="F431" s="504"/>
      <c r="G431" s="180"/>
      <c r="H431" s="180"/>
      <c r="I431" s="505"/>
      <c r="J431" s="505"/>
      <c r="K431" s="505"/>
      <c r="L431" s="504"/>
      <c r="M431" s="504"/>
      <c r="N431" s="504"/>
      <c r="O431" s="506"/>
      <c r="P431" s="506"/>
      <c r="Q431" s="506"/>
      <c r="R431" s="506"/>
      <c r="S431" s="506"/>
      <c r="T431" s="506"/>
      <c r="U431" s="506"/>
      <c r="V431" s="506"/>
      <c r="W431" s="506"/>
      <c r="X431" s="506"/>
      <c r="Y431" s="506"/>
      <c r="Z431" s="506"/>
      <c r="AA431" s="506"/>
      <c r="AB431" s="507"/>
      <c r="AC431" s="507"/>
      <c r="AD431" s="504"/>
      <c r="AE431" s="504"/>
      <c r="AF431" s="504"/>
      <c r="AG431" s="504"/>
      <c r="AH431" s="504"/>
      <c r="AI431" s="504"/>
      <c r="AJ431" s="504"/>
      <c r="AK431" s="504"/>
      <c r="AL431" s="504"/>
      <c r="AN431" s="508"/>
      <c r="AO431" s="504"/>
      <c r="AP431" s="504"/>
      <c r="AQ431" s="504"/>
      <c r="AR431" s="504"/>
      <c r="AS431" s="504"/>
      <c r="AT431" s="504"/>
      <c r="AU431" s="504"/>
    </row>
    <row r="432" spans="3:47" ht="12.75" customHeight="1">
      <c r="C432" s="504"/>
      <c r="D432" s="504"/>
      <c r="E432" s="504"/>
      <c r="F432" s="504"/>
      <c r="G432" s="180"/>
      <c r="H432" s="180"/>
      <c r="I432" s="505"/>
      <c r="J432" s="505"/>
      <c r="K432" s="505"/>
      <c r="L432" s="504"/>
      <c r="M432" s="504"/>
      <c r="N432" s="504"/>
      <c r="O432" s="506"/>
      <c r="P432" s="506"/>
      <c r="Q432" s="506"/>
      <c r="R432" s="506"/>
      <c r="S432" s="506"/>
      <c r="T432" s="506"/>
      <c r="U432" s="506"/>
      <c r="V432" s="506"/>
      <c r="W432" s="506"/>
      <c r="X432" s="506"/>
      <c r="Y432" s="506"/>
      <c r="Z432" s="506"/>
      <c r="AA432" s="506"/>
      <c r="AB432" s="507"/>
      <c r="AC432" s="507"/>
      <c r="AD432" s="504"/>
      <c r="AE432" s="504"/>
      <c r="AF432" s="504"/>
      <c r="AG432" s="504"/>
      <c r="AH432" s="504"/>
      <c r="AI432" s="504"/>
      <c r="AJ432" s="504"/>
      <c r="AK432" s="504"/>
      <c r="AL432" s="504"/>
      <c r="AN432" s="508"/>
      <c r="AO432" s="504"/>
      <c r="AP432" s="504"/>
      <c r="AQ432" s="504"/>
      <c r="AR432" s="504"/>
      <c r="AS432" s="504"/>
      <c r="AT432" s="504"/>
      <c r="AU432" s="504"/>
    </row>
    <row r="433" spans="3:47" ht="12.75" customHeight="1">
      <c r="C433" s="504"/>
      <c r="D433" s="504"/>
      <c r="E433" s="504"/>
      <c r="F433" s="504"/>
      <c r="G433" s="180"/>
      <c r="H433" s="180"/>
      <c r="I433" s="505"/>
      <c r="J433" s="505"/>
      <c r="K433" s="505"/>
      <c r="L433" s="504"/>
      <c r="M433" s="504"/>
      <c r="N433" s="504"/>
      <c r="O433" s="506"/>
      <c r="P433" s="506"/>
      <c r="Q433" s="506"/>
      <c r="R433" s="506"/>
      <c r="S433" s="506"/>
      <c r="T433" s="506"/>
      <c r="U433" s="506"/>
      <c r="V433" s="506"/>
      <c r="W433" s="506"/>
      <c r="X433" s="506"/>
      <c r="Y433" s="506"/>
      <c r="Z433" s="506"/>
      <c r="AA433" s="506"/>
      <c r="AB433" s="507"/>
      <c r="AC433" s="507"/>
      <c r="AD433" s="504"/>
      <c r="AE433" s="504"/>
      <c r="AF433" s="504"/>
      <c r="AG433" s="504"/>
      <c r="AH433" s="504"/>
      <c r="AI433" s="504"/>
      <c r="AJ433" s="504"/>
      <c r="AK433" s="504"/>
      <c r="AL433" s="504"/>
      <c r="AN433" s="508"/>
      <c r="AO433" s="504"/>
      <c r="AP433" s="504"/>
      <c r="AQ433" s="504"/>
      <c r="AR433" s="504"/>
      <c r="AS433" s="504"/>
      <c r="AT433" s="504"/>
      <c r="AU433" s="504"/>
    </row>
    <row r="434" spans="3:47" ht="12.75" customHeight="1">
      <c r="C434" s="504"/>
      <c r="D434" s="504"/>
      <c r="E434" s="504"/>
      <c r="F434" s="504"/>
      <c r="G434" s="180"/>
      <c r="H434" s="180"/>
      <c r="I434" s="505"/>
      <c r="J434" s="505"/>
      <c r="K434" s="505"/>
      <c r="L434" s="504"/>
      <c r="M434" s="504"/>
      <c r="N434" s="504"/>
      <c r="O434" s="506"/>
      <c r="P434" s="506"/>
      <c r="Q434" s="506"/>
      <c r="R434" s="506"/>
      <c r="S434" s="506"/>
      <c r="T434" s="506"/>
      <c r="U434" s="506"/>
      <c r="V434" s="506"/>
      <c r="W434" s="506"/>
      <c r="X434" s="506"/>
      <c r="Y434" s="506"/>
      <c r="Z434" s="506"/>
      <c r="AA434" s="506"/>
      <c r="AB434" s="507"/>
      <c r="AC434" s="507"/>
      <c r="AD434" s="504"/>
      <c r="AE434" s="504"/>
      <c r="AF434" s="504"/>
      <c r="AG434" s="504"/>
      <c r="AH434" s="504"/>
      <c r="AI434" s="504"/>
      <c r="AJ434" s="504"/>
      <c r="AK434" s="504"/>
      <c r="AL434" s="504"/>
      <c r="AN434" s="508"/>
      <c r="AO434" s="504"/>
      <c r="AP434" s="504"/>
      <c r="AQ434" s="504"/>
      <c r="AR434" s="504"/>
      <c r="AS434" s="504"/>
      <c r="AT434" s="504"/>
      <c r="AU434" s="504"/>
    </row>
    <row r="435" spans="3:47" ht="12.75" customHeight="1">
      <c r="C435" s="504"/>
      <c r="D435" s="504"/>
      <c r="E435" s="504"/>
      <c r="F435" s="504"/>
      <c r="G435" s="180"/>
      <c r="H435" s="180"/>
      <c r="I435" s="505"/>
      <c r="J435" s="505"/>
      <c r="K435" s="505"/>
      <c r="L435" s="504"/>
      <c r="M435" s="504"/>
      <c r="N435" s="504"/>
      <c r="O435" s="506"/>
      <c r="P435" s="506"/>
      <c r="Q435" s="506"/>
      <c r="R435" s="506"/>
      <c r="S435" s="506"/>
      <c r="T435" s="506"/>
      <c r="U435" s="506"/>
      <c r="V435" s="506"/>
      <c r="W435" s="506"/>
      <c r="X435" s="506"/>
      <c r="Y435" s="506"/>
      <c r="Z435" s="506"/>
      <c r="AA435" s="506"/>
      <c r="AB435" s="507"/>
      <c r="AC435" s="507"/>
      <c r="AD435" s="504"/>
      <c r="AE435" s="504"/>
      <c r="AF435" s="504"/>
      <c r="AG435" s="504"/>
      <c r="AH435" s="504"/>
      <c r="AI435" s="504"/>
      <c r="AJ435" s="504"/>
      <c r="AK435" s="504"/>
      <c r="AL435" s="504"/>
      <c r="AN435" s="508"/>
      <c r="AO435" s="504"/>
      <c r="AP435" s="504"/>
      <c r="AQ435" s="504"/>
      <c r="AR435" s="504"/>
      <c r="AS435" s="504"/>
      <c r="AT435" s="504"/>
      <c r="AU435" s="504"/>
    </row>
    <row r="436" spans="3:47" ht="12.75" customHeight="1">
      <c r="C436" s="504"/>
      <c r="D436" s="504"/>
      <c r="E436" s="504"/>
      <c r="F436" s="504"/>
      <c r="G436" s="180"/>
      <c r="H436" s="180"/>
      <c r="I436" s="505"/>
      <c r="J436" s="505"/>
      <c r="K436" s="505"/>
      <c r="L436" s="504"/>
      <c r="M436" s="504"/>
      <c r="N436" s="504"/>
      <c r="O436" s="506"/>
      <c r="P436" s="506"/>
      <c r="Q436" s="506"/>
      <c r="R436" s="506"/>
      <c r="S436" s="506"/>
      <c r="T436" s="506"/>
      <c r="U436" s="506"/>
      <c r="V436" s="506"/>
      <c r="W436" s="506"/>
      <c r="X436" s="506"/>
      <c r="Y436" s="506"/>
      <c r="Z436" s="506"/>
      <c r="AA436" s="506"/>
      <c r="AB436" s="507"/>
      <c r="AC436" s="507"/>
      <c r="AD436" s="504"/>
      <c r="AE436" s="504"/>
      <c r="AF436" s="504"/>
      <c r="AG436" s="504"/>
      <c r="AH436" s="504"/>
      <c r="AI436" s="504"/>
      <c r="AJ436" s="504"/>
      <c r="AK436" s="504"/>
      <c r="AL436" s="504"/>
      <c r="AN436" s="508"/>
      <c r="AO436" s="504"/>
      <c r="AP436" s="504"/>
      <c r="AQ436" s="504"/>
      <c r="AR436" s="504"/>
      <c r="AS436" s="504"/>
      <c r="AT436" s="504"/>
      <c r="AU436" s="504"/>
    </row>
    <row r="437" spans="3:47" ht="12.75" customHeight="1">
      <c r="C437" s="504"/>
      <c r="D437" s="504"/>
      <c r="E437" s="504"/>
      <c r="F437" s="504"/>
      <c r="G437" s="180"/>
      <c r="H437" s="180"/>
      <c r="I437" s="505"/>
      <c r="J437" s="505"/>
      <c r="K437" s="505"/>
      <c r="L437" s="504"/>
      <c r="M437" s="504"/>
      <c r="N437" s="504"/>
      <c r="O437" s="506"/>
      <c r="P437" s="506"/>
      <c r="Q437" s="506"/>
      <c r="R437" s="506"/>
      <c r="S437" s="506"/>
      <c r="T437" s="506"/>
      <c r="U437" s="506"/>
      <c r="V437" s="506"/>
      <c r="W437" s="506"/>
      <c r="X437" s="506"/>
      <c r="Y437" s="506"/>
      <c r="Z437" s="506"/>
      <c r="AA437" s="506"/>
      <c r="AB437" s="507"/>
      <c r="AC437" s="507"/>
      <c r="AD437" s="504"/>
      <c r="AE437" s="504"/>
      <c r="AF437" s="504"/>
      <c r="AG437" s="504"/>
      <c r="AH437" s="504"/>
      <c r="AI437" s="504"/>
      <c r="AJ437" s="504"/>
      <c r="AK437" s="504"/>
      <c r="AL437" s="504"/>
      <c r="AN437" s="508"/>
      <c r="AO437" s="504"/>
      <c r="AP437" s="504"/>
      <c r="AQ437" s="504"/>
      <c r="AR437" s="504"/>
      <c r="AS437" s="504"/>
      <c r="AT437" s="504"/>
      <c r="AU437" s="504"/>
    </row>
    <row r="438" spans="3:47" ht="12.75" customHeight="1">
      <c r="C438" s="504"/>
      <c r="D438" s="504"/>
      <c r="E438" s="504"/>
      <c r="F438" s="504"/>
      <c r="G438" s="180"/>
      <c r="H438" s="180"/>
      <c r="I438" s="505"/>
      <c r="J438" s="505"/>
      <c r="K438" s="505"/>
      <c r="L438" s="504"/>
      <c r="M438" s="504"/>
      <c r="N438" s="504"/>
      <c r="O438" s="506"/>
      <c r="P438" s="506"/>
      <c r="Q438" s="506"/>
      <c r="R438" s="506"/>
      <c r="S438" s="506"/>
      <c r="T438" s="506"/>
      <c r="U438" s="506"/>
      <c r="V438" s="506"/>
      <c r="W438" s="506"/>
      <c r="X438" s="506"/>
      <c r="Y438" s="506"/>
      <c r="Z438" s="506"/>
      <c r="AA438" s="506"/>
      <c r="AB438" s="507"/>
      <c r="AC438" s="507"/>
      <c r="AD438" s="504"/>
      <c r="AE438" s="504"/>
      <c r="AF438" s="504"/>
      <c r="AG438" s="504"/>
      <c r="AH438" s="504"/>
      <c r="AI438" s="504"/>
      <c r="AJ438" s="504"/>
      <c r="AK438" s="504"/>
      <c r="AL438" s="504"/>
      <c r="AN438" s="508"/>
      <c r="AO438" s="504"/>
      <c r="AP438" s="504"/>
      <c r="AQ438" s="504"/>
      <c r="AR438" s="504"/>
      <c r="AS438" s="504"/>
      <c r="AT438" s="504"/>
      <c r="AU438" s="504"/>
    </row>
    <row r="439" spans="3:47" ht="12.75" customHeight="1">
      <c r="C439" s="504"/>
      <c r="D439" s="504"/>
      <c r="E439" s="504"/>
      <c r="F439" s="504"/>
      <c r="G439" s="180"/>
      <c r="H439" s="180"/>
      <c r="I439" s="505"/>
      <c r="J439" s="505"/>
      <c r="K439" s="505"/>
      <c r="L439" s="504"/>
      <c r="M439" s="504"/>
      <c r="N439" s="504"/>
      <c r="O439" s="506"/>
      <c r="P439" s="506"/>
      <c r="Q439" s="506"/>
      <c r="R439" s="506"/>
      <c r="S439" s="506"/>
      <c r="T439" s="506"/>
      <c r="U439" s="506"/>
      <c r="V439" s="506"/>
      <c r="W439" s="506"/>
      <c r="X439" s="506"/>
      <c r="Y439" s="506"/>
      <c r="Z439" s="506"/>
      <c r="AA439" s="506"/>
      <c r="AB439" s="507"/>
      <c r="AC439" s="507"/>
      <c r="AD439" s="504"/>
      <c r="AE439" s="504"/>
      <c r="AF439" s="504"/>
      <c r="AG439" s="504"/>
      <c r="AH439" s="504"/>
      <c r="AI439" s="504"/>
      <c r="AJ439" s="504"/>
      <c r="AK439" s="504"/>
      <c r="AL439" s="504"/>
      <c r="AN439" s="508"/>
      <c r="AO439" s="504"/>
      <c r="AP439" s="504"/>
      <c r="AQ439" s="504"/>
      <c r="AR439" s="504"/>
      <c r="AS439" s="504"/>
      <c r="AT439" s="504"/>
      <c r="AU439" s="504"/>
    </row>
    <row r="440" spans="3:47" ht="12.75" customHeight="1">
      <c r="C440" s="504"/>
      <c r="D440" s="504"/>
      <c r="E440" s="504"/>
      <c r="F440" s="504"/>
      <c r="G440" s="180"/>
      <c r="H440" s="180"/>
      <c r="I440" s="505"/>
      <c r="J440" s="505"/>
      <c r="K440" s="505"/>
      <c r="L440" s="504"/>
      <c r="M440" s="504"/>
      <c r="N440" s="504"/>
      <c r="O440" s="506"/>
      <c r="P440" s="506"/>
      <c r="Q440" s="506"/>
      <c r="R440" s="506"/>
      <c r="S440" s="506"/>
      <c r="T440" s="506"/>
      <c r="U440" s="506"/>
      <c r="V440" s="506"/>
      <c r="W440" s="506"/>
      <c r="X440" s="506"/>
      <c r="Y440" s="506"/>
      <c r="Z440" s="506"/>
      <c r="AA440" s="506"/>
      <c r="AB440" s="507"/>
      <c r="AC440" s="507"/>
      <c r="AD440" s="504"/>
      <c r="AE440" s="504"/>
      <c r="AF440" s="504"/>
      <c r="AG440" s="504"/>
      <c r="AH440" s="504"/>
      <c r="AI440" s="504"/>
      <c r="AJ440" s="504"/>
      <c r="AK440" s="504"/>
      <c r="AL440" s="504"/>
      <c r="AN440" s="508"/>
      <c r="AO440" s="504"/>
      <c r="AP440" s="504"/>
      <c r="AQ440" s="504"/>
      <c r="AR440" s="504"/>
      <c r="AS440" s="504"/>
      <c r="AT440" s="504"/>
      <c r="AU440" s="504"/>
    </row>
    <row r="441" spans="3:47" ht="12.75" customHeight="1">
      <c r="C441" s="504"/>
      <c r="D441" s="504"/>
      <c r="E441" s="504"/>
      <c r="F441" s="504"/>
      <c r="G441" s="180"/>
      <c r="H441" s="180"/>
      <c r="I441" s="505"/>
      <c r="J441" s="505"/>
      <c r="K441" s="505"/>
      <c r="L441" s="504"/>
      <c r="M441" s="504"/>
      <c r="N441" s="504"/>
      <c r="O441" s="506"/>
      <c r="P441" s="506"/>
      <c r="Q441" s="506"/>
      <c r="R441" s="506"/>
      <c r="S441" s="506"/>
      <c r="T441" s="506"/>
      <c r="U441" s="506"/>
      <c r="V441" s="506"/>
      <c r="W441" s="506"/>
      <c r="X441" s="506"/>
      <c r="Y441" s="506"/>
      <c r="Z441" s="506"/>
      <c r="AA441" s="506"/>
      <c r="AB441" s="507"/>
      <c r="AC441" s="507"/>
      <c r="AD441" s="504"/>
      <c r="AE441" s="504"/>
      <c r="AF441" s="504"/>
      <c r="AG441" s="504"/>
      <c r="AH441" s="504"/>
      <c r="AI441" s="504"/>
      <c r="AJ441" s="504"/>
      <c r="AK441" s="504"/>
      <c r="AL441" s="504"/>
      <c r="AN441" s="508"/>
      <c r="AO441" s="504"/>
      <c r="AP441" s="504"/>
      <c r="AQ441" s="504"/>
      <c r="AR441" s="504"/>
      <c r="AS441" s="504"/>
      <c r="AT441" s="504"/>
      <c r="AU441" s="504"/>
    </row>
    <row r="442" spans="3:47" ht="12.75" customHeight="1">
      <c r="C442" s="504"/>
      <c r="D442" s="504"/>
      <c r="E442" s="504"/>
      <c r="F442" s="504"/>
      <c r="G442" s="180"/>
      <c r="H442" s="180"/>
      <c r="I442" s="505"/>
      <c r="J442" s="505"/>
      <c r="K442" s="505"/>
      <c r="L442" s="504"/>
      <c r="M442" s="504"/>
      <c r="N442" s="504"/>
      <c r="O442" s="506"/>
      <c r="P442" s="506"/>
      <c r="Q442" s="506"/>
      <c r="R442" s="506"/>
      <c r="S442" s="506"/>
      <c r="T442" s="506"/>
      <c r="U442" s="506"/>
      <c r="V442" s="506"/>
      <c r="W442" s="506"/>
      <c r="X442" s="506"/>
      <c r="Y442" s="506"/>
      <c r="Z442" s="506"/>
      <c r="AA442" s="506"/>
      <c r="AB442" s="507"/>
      <c r="AC442" s="507"/>
      <c r="AD442" s="504"/>
      <c r="AE442" s="504"/>
      <c r="AF442" s="504"/>
      <c r="AG442" s="504"/>
      <c r="AH442" s="504"/>
      <c r="AI442" s="504"/>
      <c r="AJ442" s="504"/>
      <c r="AK442" s="504"/>
      <c r="AL442" s="504"/>
      <c r="AN442" s="508"/>
      <c r="AO442" s="504"/>
      <c r="AP442" s="504"/>
      <c r="AQ442" s="504"/>
      <c r="AR442" s="504"/>
      <c r="AS442" s="504"/>
      <c r="AT442" s="504"/>
      <c r="AU442" s="504"/>
    </row>
    <row r="443" spans="3:47" ht="12.75" customHeight="1">
      <c r="C443" s="504"/>
      <c r="D443" s="504"/>
      <c r="E443" s="504"/>
      <c r="F443" s="504"/>
      <c r="G443" s="180"/>
      <c r="H443" s="180"/>
      <c r="I443" s="505"/>
      <c r="J443" s="505"/>
      <c r="K443" s="505"/>
      <c r="L443" s="504"/>
      <c r="M443" s="504"/>
      <c r="N443" s="504"/>
      <c r="O443" s="506"/>
      <c r="P443" s="506"/>
      <c r="Q443" s="506"/>
      <c r="R443" s="506"/>
      <c r="S443" s="506"/>
      <c r="T443" s="506"/>
      <c r="U443" s="506"/>
      <c r="V443" s="506"/>
      <c r="W443" s="506"/>
      <c r="X443" s="506"/>
      <c r="Y443" s="506"/>
      <c r="Z443" s="506"/>
      <c r="AA443" s="506"/>
      <c r="AB443" s="507"/>
      <c r="AC443" s="507"/>
      <c r="AD443" s="504"/>
      <c r="AE443" s="504"/>
      <c r="AF443" s="504"/>
      <c r="AG443" s="504"/>
      <c r="AH443" s="504"/>
      <c r="AI443" s="504"/>
      <c r="AJ443" s="504"/>
      <c r="AK443" s="504"/>
      <c r="AL443" s="504"/>
      <c r="AN443" s="508"/>
      <c r="AO443" s="504"/>
      <c r="AP443" s="504"/>
      <c r="AQ443" s="504"/>
      <c r="AR443" s="504"/>
      <c r="AS443" s="504"/>
      <c r="AT443" s="504"/>
      <c r="AU443" s="504"/>
    </row>
    <row r="444" spans="3:47" ht="12.75" customHeight="1">
      <c r="C444" s="504"/>
      <c r="D444" s="504"/>
      <c r="E444" s="504"/>
      <c r="F444" s="504"/>
      <c r="G444" s="180"/>
      <c r="H444" s="180"/>
      <c r="I444" s="505"/>
      <c r="J444" s="505"/>
      <c r="K444" s="505"/>
      <c r="L444" s="504"/>
      <c r="M444" s="504"/>
      <c r="N444" s="504"/>
      <c r="O444" s="506"/>
      <c r="P444" s="506"/>
      <c r="Q444" s="506"/>
      <c r="R444" s="506"/>
      <c r="S444" s="506"/>
      <c r="T444" s="506"/>
      <c r="U444" s="506"/>
      <c r="V444" s="506"/>
      <c r="W444" s="506"/>
      <c r="X444" s="506"/>
      <c r="Y444" s="506"/>
      <c r="Z444" s="506"/>
      <c r="AA444" s="506"/>
      <c r="AB444" s="507"/>
      <c r="AC444" s="507"/>
      <c r="AD444" s="504"/>
      <c r="AE444" s="504"/>
      <c r="AF444" s="504"/>
      <c r="AG444" s="504"/>
      <c r="AH444" s="504"/>
      <c r="AI444" s="504"/>
      <c r="AJ444" s="504"/>
      <c r="AK444" s="504"/>
      <c r="AL444" s="504"/>
      <c r="AN444" s="508"/>
      <c r="AO444" s="504"/>
      <c r="AP444" s="504"/>
      <c r="AQ444" s="504"/>
      <c r="AR444" s="504"/>
      <c r="AS444" s="504"/>
      <c r="AT444" s="504"/>
      <c r="AU444" s="504"/>
    </row>
    <row r="445" spans="3:47" ht="12.75" customHeight="1">
      <c r="C445" s="504"/>
      <c r="D445" s="504"/>
      <c r="E445" s="504"/>
      <c r="F445" s="504"/>
      <c r="G445" s="180"/>
      <c r="H445" s="180"/>
      <c r="I445" s="505"/>
      <c r="J445" s="505"/>
      <c r="K445" s="505"/>
      <c r="L445" s="504"/>
      <c r="M445" s="504"/>
      <c r="N445" s="504"/>
      <c r="O445" s="506"/>
      <c r="P445" s="506"/>
      <c r="Q445" s="506"/>
      <c r="R445" s="506"/>
      <c r="S445" s="506"/>
      <c r="T445" s="506"/>
      <c r="U445" s="506"/>
      <c r="V445" s="506"/>
      <c r="W445" s="506"/>
      <c r="X445" s="506"/>
      <c r="Y445" s="506"/>
      <c r="Z445" s="506"/>
      <c r="AA445" s="506"/>
      <c r="AB445" s="507"/>
      <c r="AC445" s="507"/>
      <c r="AD445" s="504"/>
      <c r="AE445" s="504"/>
      <c r="AF445" s="504"/>
      <c r="AG445" s="504"/>
      <c r="AH445" s="504"/>
      <c r="AI445" s="504"/>
      <c r="AJ445" s="504"/>
      <c r="AK445" s="504"/>
      <c r="AL445" s="504"/>
      <c r="AN445" s="508"/>
      <c r="AO445" s="504"/>
      <c r="AP445" s="504"/>
      <c r="AQ445" s="504"/>
      <c r="AR445" s="504"/>
      <c r="AS445" s="504"/>
      <c r="AT445" s="504"/>
      <c r="AU445" s="504"/>
    </row>
    <row r="446" spans="3:47" ht="12.75" customHeight="1">
      <c r="C446" s="504"/>
      <c r="D446" s="504"/>
      <c r="E446" s="504"/>
      <c r="F446" s="504"/>
      <c r="G446" s="180"/>
      <c r="H446" s="180"/>
      <c r="I446" s="505"/>
      <c r="J446" s="505"/>
      <c r="K446" s="505"/>
      <c r="L446" s="504"/>
      <c r="M446" s="504"/>
      <c r="N446" s="504"/>
      <c r="O446" s="506"/>
      <c r="P446" s="506"/>
      <c r="Q446" s="506"/>
      <c r="R446" s="506"/>
      <c r="S446" s="506"/>
      <c r="T446" s="506"/>
      <c r="U446" s="506"/>
      <c r="V446" s="506"/>
      <c r="W446" s="506"/>
      <c r="X446" s="506"/>
      <c r="Y446" s="506"/>
      <c r="Z446" s="506"/>
      <c r="AA446" s="506"/>
      <c r="AB446" s="507"/>
      <c r="AC446" s="507"/>
      <c r="AD446" s="504"/>
      <c r="AE446" s="504"/>
      <c r="AF446" s="504"/>
      <c r="AG446" s="504"/>
      <c r="AH446" s="504"/>
      <c r="AI446" s="504"/>
      <c r="AJ446" s="504"/>
      <c r="AK446" s="504"/>
      <c r="AL446" s="504"/>
      <c r="AN446" s="508"/>
      <c r="AO446" s="504"/>
      <c r="AP446" s="504"/>
      <c r="AQ446" s="504"/>
      <c r="AR446" s="504"/>
      <c r="AS446" s="504"/>
      <c r="AT446" s="504"/>
      <c r="AU446" s="504"/>
    </row>
    <row r="447" spans="3:47" ht="12.75" customHeight="1">
      <c r="C447" s="504"/>
      <c r="D447" s="504"/>
      <c r="E447" s="504"/>
      <c r="F447" s="504"/>
      <c r="G447" s="180"/>
      <c r="H447" s="180"/>
      <c r="I447" s="505"/>
      <c r="J447" s="505"/>
      <c r="K447" s="505"/>
      <c r="L447" s="504"/>
      <c r="M447" s="504"/>
      <c r="N447" s="504"/>
      <c r="O447" s="506"/>
      <c r="P447" s="506"/>
      <c r="Q447" s="506"/>
      <c r="R447" s="506"/>
      <c r="S447" s="506"/>
      <c r="T447" s="506"/>
      <c r="U447" s="506"/>
      <c r="V447" s="506"/>
      <c r="W447" s="506"/>
      <c r="X447" s="506"/>
      <c r="Y447" s="506"/>
      <c r="Z447" s="506"/>
      <c r="AA447" s="506"/>
      <c r="AB447" s="507"/>
      <c r="AC447" s="507"/>
      <c r="AD447" s="504"/>
      <c r="AE447" s="504"/>
      <c r="AF447" s="504"/>
      <c r="AG447" s="504"/>
      <c r="AH447" s="504"/>
      <c r="AI447" s="504"/>
      <c r="AJ447" s="504"/>
      <c r="AK447" s="504"/>
      <c r="AL447" s="504"/>
      <c r="AN447" s="508"/>
      <c r="AO447" s="504"/>
      <c r="AP447" s="504"/>
      <c r="AQ447" s="504"/>
      <c r="AR447" s="504"/>
      <c r="AS447" s="504"/>
      <c r="AT447" s="504"/>
      <c r="AU447" s="504"/>
    </row>
    <row r="448" spans="3:47" ht="12.75" customHeight="1">
      <c r="C448" s="504"/>
      <c r="D448" s="504"/>
      <c r="E448" s="504"/>
      <c r="F448" s="504"/>
      <c r="G448" s="180"/>
      <c r="H448" s="180"/>
      <c r="I448" s="505"/>
      <c r="J448" s="505"/>
      <c r="K448" s="505"/>
      <c r="L448" s="504"/>
      <c r="M448" s="504"/>
      <c r="N448" s="504"/>
      <c r="O448" s="506"/>
      <c r="P448" s="506"/>
      <c r="Q448" s="506"/>
      <c r="R448" s="506"/>
      <c r="S448" s="506"/>
      <c r="T448" s="506"/>
      <c r="U448" s="506"/>
      <c r="V448" s="506"/>
      <c r="W448" s="506"/>
      <c r="X448" s="506"/>
      <c r="Y448" s="506"/>
      <c r="Z448" s="506"/>
      <c r="AA448" s="506"/>
      <c r="AB448" s="507"/>
      <c r="AC448" s="507"/>
      <c r="AD448" s="504"/>
      <c r="AE448" s="504"/>
      <c r="AF448" s="504"/>
      <c r="AG448" s="504"/>
      <c r="AH448" s="504"/>
      <c r="AI448" s="504"/>
      <c r="AJ448" s="504"/>
      <c r="AK448" s="504"/>
      <c r="AL448" s="504"/>
      <c r="AN448" s="508"/>
      <c r="AO448" s="504"/>
      <c r="AP448" s="504"/>
      <c r="AQ448" s="504"/>
      <c r="AR448" s="504"/>
      <c r="AS448" s="504"/>
      <c r="AT448" s="504"/>
      <c r="AU448" s="504"/>
    </row>
    <row r="449" spans="3:47" ht="12.75" customHeight="1">
      <c r="C449" s="504"/>
      <c r="D449" s="504"/>
      <c r="E449" s="504"/>
      <c r="F449" s="504"/>
      <c r="G449" s="180"/>
      <c r="H449" s="180"/>
      <c r="I449" s="505"/>
      <c r="J449" s="505"/>
      <c r="K449" s="505"/>
      <c r="L449" s="504"/>
      <c r="M449" s="504"/>
      <c r="N449" s="504"/>
      <c r="O449" s="506"/>
      <c r="P449" s="506"/>
      <c r="Q449" s="506"/>
      <c r="R449" s="506"/>
      <c r="S449" s="506"/>
      <c r="T449" s="506"/>
      <c r="U449" s="506"/>
      <c r="V449" s="506"/>
      <c r="W449" s="506"/>
      <c r="X449" s="506"/>
      <c r="Y449" s="506"/>
      <c r="Z449" s="506"/>
      <c r="AA449" s="506"/>
      <c r="AB449" s="507"/>
      <c r="AC449" s="507"/>
      <c r="AD449" s="504"/>
      <c r="AE449" s="504"/>
      <c r="AF449" s="504"/>
      <c r="AG449" s="504"/>
      <c r="AH449" s="504"/>
      <c r="AI449" s="504"/>
      <c r="AJ449" s="504"/>
      <c r="AK449" s="504"/>
      <c r="AL449" s="504"/>
      <c r="AN449" s="508"/>
      <c r="AO449" s="504"/>
      <c r="AP449" s="504"/>
      <c r="AQ449" s="504"/>
      <c r="AR449" s="504"/>
      <c r="AS449" s="504"/>
      <c r="AT449" s="504"/>
      <c r="AU449" s="504"/>
    </row>
    <row r="450" spans="3:47" ht="12.75" customHeight="1">
      <c r="C450" s="504"/>
      <c r="D450" s="504"/>
      <c r="E450" s="504"/>
      <c r="F450" s="504"/>
      <c r="G450" s="180"/>
      <c r="H450" s="180"/>
      <c r="I450" s="505"/>
      <c r="J450" s="505"/>
      <c r="K450" s="505"/>
      <c r="L450" s="504"/>
      <c r="M450" s="504"/>
      <c r="N450" s="504"/>
      <c r="O450" s="506"/>
      <c r="P450" s="506"/>
      <c r="Q450" s="506"/>
      <c r="R450" s="506"/>
      <c r="S450" s="506"/>
      <c r="T450" s="506"/>
      <c r="U450" s="506"/>
      <c r="V450" s="506"/>
      <c r="W450" s="506"/>
      <c r="X450" s="506"/>
      <c r="Y450" s="506"/>
      <c r="Z450" s="506"/>
      <c r="AA450" s="506"/>
      <c r="AB450" s="507"/>
      <c r="AC450" s="507"/>
      <c r="AD450" s="504"/>
      <c r="AE450" s="504"/>
      <c r="AF450" s="504"/>
      <c r="AG450" s="504"/>
      <c r="AH450" s="504"/>
      <c r="AI450" s="504"/>
      <c r="AJ450" s="504"/>
      <c r="AK450" s="504"/>
      <c r="AL450" s="504"/>
      <c r="AN450" s="508"/>
      <c r="AO450" s="504"/>
      <c r="AP450" s="504"/>
      <c r="AQ450" s="504"/>
      <c r="AR450" s="504"/>
      <c r="AS450" s="504"/>
      <c r="AT450" s="504"/>
      <c r="AU450" s="504"/>
    </row>
    <row r="451" spans="3:47" ht="12.75" customHeight="1">
      <c r="C451" s="504"/>
      <c r="D451" s="504"/>
      <c r="E451" s="504"/>
      <c r="F451" s="504"/>
      <c r="G451" s="180"/>
      <c r="H451" s="180"/>
      <c r="I451" s="505"/>
      <c r="J451" s="505"/>
      <c r="K451" s="505"/>
      <c r="L451" s="504"/>
      <c r="M451" s="504"/>
      <c r="N451" s="504"/>
      <c r="O451" s="506"/>
      <c r="P451" s="506"/>
      <c r="Q451" s="506"/>
      <c r="R451" s="506"/>
      <c r="S451" s="506"/>
      <c r="T451" s="506"/>
      <c r="U451" s="506"/>
      <c r="V451" s="506"/>
      <c r="W451" s="506"/>
      <c r="X451" s="506"/>
      <c r="Y451" s="506"/>
      <c r="Z451" s="506"/>
      <c r="AA451" s="506"/>
      <c r="AB451" s="507"/>
      <c r="AC451" s="507"/>
      <c r="AD451" s="504"/>
      <c r="AE451" s="504"/>
      <c r="AF451" s="504"/>
      <c r="AG451" s="504"/>
      <c r="AH451" s="504"/>
      <c r="AI451" s="504"/>
      <c r="AJ451" s="504"/>
      <c r="AK451" s="504"/>
      <c r="AL451" s="504"/>
      <c r="AN451" s="508"/>
      <c r="AO451" s="504"/>
      <c r="AP451" s="504"/>
      <c r="AQ451" s="504"/>
      <c r="AR451" s="504"/>
      <c r="AS451" s="504"/>
      <c r="AT451" s="504"/>
      <c r="AU451" s="504"/>
    </row>
    <row r="452" spans="3:47" ht="12.75" customHeight="1">
      <c r="C452" s="504"/>
      <c r="D452" s="504"/>
      <c r="E452" s="504"/>
      <c r="F452" s="504"/>
      <c r="G452" s="180"/>
      <c r="H452" s="180"/>
      <c r="I452" s="505"/>
      <c r="J452" s="505"/>
      <c r="K452" s="505"/>
      <c r="L452" s="504"/>
      <c r="M452" s="504"/>
      <c r="N452" s="504"/>
      <c r="O452" s="506"/>
      <c r="P452" s="506"/>
      <c r="Q452" s="506"/>
      <c r="R452" s="506"/>
      <c r="S452" s="506"/>
      <c r="T452" s="506"/>
      <c r="U452" s="506"/>
      <c r="V452" s="506"/>
      <c r="W452" s="506"/>
      <c r="X452" s="506"/>
      <c r="Y452" s="506"/>
      <c r="Z452" s="506"/>
      <c r="AA452" s="506"/>
      <c r="AB452" s="507"/>
      <c r="AC452" s="507"/>
      <c r="AD452" s="504"/>
      <c r="AE452" s="504"/>
      <c r="AF452" s="504"/>
      <c r="AG452" s="504"/>
      <c r="AH452" s="504"/>
      <c r="AI452" s="504"/>
      <c r="AJ452" s="504"/>
      <c r="AK452" s="504"/>
      <c r="AL452" s="504"/>
      <c r="AN452" s="508"/>
      <c r="AO452" s="504"/>
      <c r="AP452" s="504"/>
      <c r="AQ452" s="504"/>
      <c r="AR452" s="504"/>
      <c r="AS452" s="504"/>
      <c r="AT452" s="504"/>
      <c r="AU452" s="504"/>
    </row>
    <row r="453" spans="3:47" ht="12.75" customHeight="1">
      <c r="C453" s="504"/>
      <c r="D453" s="504"/>
      <c r="E453" s="504"/>
      <c r="F453" s="504"/>
      <c r="G453" s="180"/>
      <c r="H453" s="180"/>
      <c r="I453" s="505"/>
      <c r="J453" s="505"/>
      <c r="K453" s="505"/>
      <c r="L453" s="504"/>
      <c r="M453" s="504"/>
      <c r="N453" s="504"/>
      <c r="O453" s="506"/>
      <c r="P453" s="506"/>
      <c r="Q453" s="506"/>
      <c r="R453" s="506"/>
      <c r="S453" s="506"/>
      <c r="T453" s="506"/>
      <c r="U453" s="506"/>
      <c r="V453" s="506"/>
      <c r="W453" s="506"/>
      <c r="X453" s="506"/>
      <c r="Y453" s="506"/>
      <c r="Z453" s="506"/>
      <c r="AA453" s="506"/>
      <c r="AB453" s="507"/>
      <c r="AC453" s="507"/>
      <c r="AD453" s="504"/>
      <c r="AE453" s="504"/>
      <c r="AF453" s="504"/>
      <c r="AG453" s="504"/>
      <c r="AH453" s="504"/>
      <c r="AI453" s="504"/>
      <c r="AJ453" s="504"/>
      <c r="AK453" s="504"/>
      <c r="AL453" s="504"/>
      <c r="AN453" s="508"/>
      <c r="AO453" s="504"/>
      <c r="AP453" s="504"/>
      <c r="AQ453" s="504"/>
      <c r="AR453" s="504"/>
      <c r="AS453" s="504"/>
      <c r="AT453" s="504"/>
      <c r="AU453" s="504"/>
    </row>
    <row r="454" spans="3:47" ht="12.75" customHeight="1">
      <c r="C454" s="504"/>
      <c r="D454" s="504"/>
      <c r="E454" s="504"/>
      <c r="F454" s="504"/>
      <c r="G454" s="180"/>
      <c r="H454" s="180"/>
      <c r="I454" s="505"/>
      <c r="J454" s="505"/>
      <c r="K454" s="505"/>
      <c r="L454" s="504"/>
      <c r="M454" s="504"/>
      <c r="N454" s="504"/>
      <c r="O454" s="506"/>
      <c r="P454" s="506"/>
      <c r="Q454" s="506"/>
      <c r="R454" s="506"/>
      <c r="S454" s="506"/>
      <c r="T454" s="506"/>
      <c r="U454" s="506"/>
      <c r="V454" s="506"/>
      <c r="W454" s="506"/>
      <c r="X454" s="506"/>
      <c r="Y454" s="506"/>
      <c r="Z454" s="506"/>
      <c r="AA454" s="506"/>
      <c r="AB454" s="507"/>
      <c r="AC454" s="507"/>
      <c r="AD454" s="504"/>
      <c r="AE454" s="504"/>
      <c r="AF454" s="504"/>
      <c r="AG454" s="504"/>
      <c r="AH454" s="504"/>
      <c r="AI454" s="504"/>
      <c r="AJ454" s="504"/>
      <c r="AK454" s="504"/>
      <c r="AL454" s="504"/>
      <c r="AN454" s="508"/>
      <c r="AO454" s="504"/>
      <c r="AP454" s="504"/>
      <c r="AQ454" s="504"/>
      <c r="AR454" s="504"/>
      <c r="AS454" s="504"/>
      <c r="AT454" s="504"/>
      <c r="AU454" s="504"/>
    </row>
    <row r="455" spans="3:47" ht="12.75" customHeight="1">
      <c r="C455" s="504"/>
      <c r="D455" s="504"/>
      <c r="E455" s="504"/>
      <c r="F455" s="504"/>
      <c r="G455" s="180"/>
      <c r="H455" s="180"/>
      <c r="I455" s="505"/>
      <c r="J455" s="505"/>
      <c r="K455" s="505"/>
      <c r="L455" s="504"/>
      <c r="M455" s="504"/>
      <c r="N455" s="504"/>
      <c r="O455" s="506"/>
      <c r="P455" s="506"/>
      <c r="Q455" s="506"/>
      <c r="R455" s="506"/>
      <c r="S455" s="506"/>
      <c r="T455" s="506"/>
      <c r="U455" s="506"/>
      <c r="V455" s="506"/>
      <c r="W455" s="506"/>
      <c r="X455" s="506"/>
      <c r="Y455" s="506"/>
      <c r="Z455" s="506"/>
      <c r="AA455" s="506"/>
      <c r="AB455" s="507"/>
      <c r="AC455" s="507"/>
      <c r="AD455" s="504"/>
      <c r="AE455" s="504"/>
      <c r="AF455" s="504"/>
      <c r="AG455" s="504"/>
      <c r="AH455" s="504"/>
      <c r="AI455" s="504"/>
      <c r="AJ455" s="504"/>
      <c r="AK455" s="504"/>
      <c r="AL455" s="504"/>
      <c r="AN455" s="508"/>
      <c r="AO455" s="504"/>
      <c r="AP455" s="504"/>
      <c r="AQ455" s="504"/>
      <c r="AR455" s="504"/>
      <c r="AS455" s="504"/>
      <c r="AT455" s="504"/>
      <c r="AU455" s="504"/>
    </row>
    <row r="456" spans="3:47" ht="12.75" customHeight="1">
      <c r="C456" s="504"/>
      <c r="D456" s="504"/>
      <c r="E456" s="504"/>
      <c r="F456" s="504"/>
      <c r="G456" s="180"/>
      <c r="H456" s="180"/>
      <c r="I456" s="505"/>
      <c r="J456" s="505"/>
      <c r="K456" s="505"/>
      <c r="L456" s="504"/>
      <c r="M456" s="504"/>
      <c r="N456" s="504"/>
      <c r="O456" s="506"/>
      <c r="P456" s="506"/>
      <c r="Q456" s="506"/>
      <c r="R456" s="506"/>
      <c r="S456" s="506"/>
      <c r="T456" s="506"/>
      <c r="U456" s="506"/>
      <c r="V456" s="506"/>
      <c r="W456" s="506"/>
      <c r="X456" s="506"/>
      <c r="Y456" s="506"/>
      <c r="Z456" s="506"/>
      <c r="AA456" s="506"/>
      <c r="AB456" s="507"/>
      <c r="AC456" s="507"/>
      <c r="AD456" s="504"/>
      <c r="AE456" s="504"/>
      <c r="AF456" s="504"/>
      <c r="AG456" s="504"/>
      <c r="AH456" s="504"/>
      <c r="AI456" s="504"/>
      <c r="AJ456" s="504"/>
      <c r="AK456" s="504"/>
      <c r="AL456" s="504"/>
      <c r="AN456" s="508"/>
      <c r="AO456" s="504"/>
      <c r="AP456" s="504"/>
      <c r="AQ456" s="504"/>
      <c r="AR456" s="504"/>
      <c r="AS456" s="504"/>
      <c r="AT456" s="504"/>
      <c r="AU456" s="504"/>
    </row>
    <row r="457" spans="3:47" ht="12.75" customHeight="1">
      <c r="C457" s="504"/>
      <c r="D457" s="504"/>
      <c r="E457" s="504"/>
      <c r="F457" s="504"/>
      <c r="G457" s="180"/>
      <c r="H457" s="180"/>
      <c r="I457" s="505"/>
      <c r="J457" s="505"/>
      <c r="K457" s="505"/>
      <c r="L457" s="504"/>
      <c r="M457" s="504"/>
      <c r="N457" s="504"/>
      <c r="O457" s="506"/>
      <c r="P457" s="506"/>
      <c r="Q457" s="506"/>
      <c r="R457" s="506"/>
      <c r="S457" s="506"/>
      <c r="T457" s="506"/>
      <c r="U457" s="506"/>
      <c r="V457" s="506"/>
      <c r="W457" s="506"/>
      <c r="X457" s="506"/>
      <c r="Y457" s="506"/>
      <c r="Z457" s="506"/>
      <c r="AA457" s="506"/>
      <c r="AB457" s="507"/>
      <c r="AC457" s="507"/>
      <c r="AD457" s="504"/>
      <c r="AE457" s="504"/>
      <c r="AF457" s="504"/>
      <c r="AG457" s="504"/>
      <c r="AH457" s="504"/>
      <c r="AI457" s="504"/>
      <c r="AJ457" s="504"/>
      <c r="AK457" s="504"/>
      <c r="AL457" s="504"/>
      <c r="AN457" s="508"/>
      <c r="AO457" s="504"/>
      <c r="AP457" s="504"/>
      <c r="AQ457" s="504"/>
      <c r="AR457" s="504"/>
      <c r="AS457" s="504"/>
      <c r="AT457" s="504"/>
      <c r="AU457" s="504"/>
    </row>
    <row r="458" spans="3:47" ht="12.75" customHeight="1">
      <c r="C458" s="504"/>
      <c r="D458" s="504"/>
      <c r="E458" s="504"/>
      <c r="F458" s="504"/>
      <c r="G458" s="180"/>
      <c r="H458" s="180"/>
      <c r="I458" s="505"/>
      <c r="J458" s="505"/>
      <c r="K458" s="505"/>
      <c r="L458" s="504"/>
      <c r="M458" s="504"/>
      <c r="N458" s="504"/>
      <c r="O458" s="506"/>
      <c r="P458" s="506"/>
      <c r="Q458" s="506"/>
      <c r="R458" s="506"/>
      <c r="S458" s="506"/>
      <c r="T458" s="506"/>
      <c r="U458" s="506"/>
      <c r="V458" s="506"/>
      <c r="W458" s="506"/>
      <c r="X458" s="506"/>
      <c r="Y458" s="506"/>
      <c r="Z458" s="506"/>
      <c r="AA458" s="506"/>
      <c r="AB458" s="507"/>
      <c r="AC458" s="507"/>
      <c r="AD458" s="504"/>
      <c r="AE458" s="504"/>
      <c r="AF458" s="504"/>
      <c r="AG458" s="504"/>
      <c r="AH458" s="504"/>
      <c r="AI458" s="504"/>
      <c r="AJ458" s="504"/>
      <c r="AK458" s="504"/>
      <c r="AL458" s="504"/>
      <c r="AN458" s="508"/>
      <c r="AO458" s="504"/>
      <c r="AP458" s="504"/>
      <c r="AQ458" s="504"/>
      <c r="AR458" s="504"/>
      <c r="AS458" s="504"/>
      <c r="AT458" s="504"/>
      <c r="AU458" s="504"/>
    </row>
    <row r="459" spans="3:47" ht="12.75" customHeight="1">
      <c r="C459" s="504"/>
      <c r="D459" s="504"/>
      <c r="E459" s="504"/>
      <c r="F459" s="504"/>
      <c r="G459" s="180"/>
      <c r="H459" s="180"/>
      <c r="I459" s="505"/>
      <c r="J459" s="505"/>
      <c r="K459" s="505"/>
      <c r="L459" s="504"/>
      <c r="M459" s="504"/>
      <c r="N459" s="504"/>
      <c r="O459" s="506"/>
      <c r="P459" s="506"/>
      <c r="Q459" s="506"/>
      <c r="R459" s="506"/>
      <c r="S459" s="506"/>
      <c r="T459" s="506"/>
      <c r="U459" s="506"/>
      <c r="V459" s="506"/>
      <c r="W459" s="506"/>
      <c r="X459" s="506"/>
      <c r="Y459" s="506"/>
      <c r="Z459" s="506"/>
      <c r="AA459" s="506"/>
      <c r="AB459" s="507"/>
      <c r="AC459" s="507"/>
      <c r="AD459" s="504"/>
      <c r="AE459" s="504"/>
      <c r="AF459" s="504"/>
      <c r="AG459" s="504"/>
      <c r="AH459" s="504"/>
      <c r="AI459" s="504"/>
      <c r="AJ459" s="504"/>
      <c r="AK459" s="504"/>
      <c r="AL459" s="504"/>
      <c r="AN459" s="508"/>
      <c r="AO459" s="504"/>
      <c r="AP459" s="504"/>
      <c r="AQ459" s="504"/>
      <c r="AR459" s="504"/>
      <c r="AS459" s="504"/>
      <c r="AT459" s="504"/>
      <c r="AU459" s="504"/>
    </row>
    <row r="460" spans="3:47" ht="12.75" customHeight="1">
      <c r="C460" s="504"/>
      <c r="D460" s="504"/>
      <c r="E460" s="504"/>
      <c r="F460" s="504"/>
      <c r="G460" s="180"/>
      <c r="H460" s="180"/>
      <c r="I460" s="505"/>
      <c r="J460" s="505"/>
      <c r="K460" s="505"/>
      <c r="L460" s="504"/>
      <c r="M460" s="504"/>
      <c r="N460" s="504"/>
      <c r="O460" s="506"/>
      <c r="P460" s="506"/>
      <c r="Q460" s="506"/>
      <c r="R460" s="506"/>
      <c r="S460" s="506"/>
      <c r="T460" s="506"/>
      <c r="U460" s="506"/>
      <c r="V460" s="506"/>
      <c r="W460" s="506"/>
      <c r="X460" s="506"/>
      <c r="Y460" s="506"/>
      <c r="Z460" s="506"/>
      <c r="AA460" s="506"/>
      <c r="AB460" s="507"/>
      <c r="AC460" s="507"/>
      <c r="AD460" s="504"/>
      <c r="AE460" s="504"/>
      <c r="AF460" s="504"/>
      <c r="AG460" s="504"/>
      <c r="AH460" s="504"/>
      <c r="AI460" s="504"/>
      <c r="AJ460" s="504"/>
      <c r="AK460" s="504"/>
      <c r="AL460" s="504"/>
      <c r="AN460" s="508"/>
      <c r="AO460" s="504"/>
      <c r="AP460" s="504"/>
      <c r="AQ460" s="504"/>
      <c r="AR460" s="504"/>
      <c r="AS460" s="504"/>
      <c r="AT460" s="504"/>
      <c r="AU460" s="504"/>
    </row>
    <row r="461" spans="3:47" ht="12.75" customHeight="1">
      <c r="C461" s="504"/>
      <c r="D461" s="504"/>
      <c r="E461" s="504"/>
      <c r="F461" s="504"/>
      <c r="G461" s="180"/>
      <c r="H461" s="180"/>
      <c r="I461" s="505"/>
      <c r="J461" s="505"/>
      <c r="K461" s="505"/>
      <c r="L461" s="504"/>
      <c r="M461" s="504"/>
      <c r="N461" s="504"/>
      <c r="O461" s="506"/>
      <c r="P461" s="506"/>
      <c r="Q461" s="506"/>
      <c r="R461" s="506"/>
      <c r="S461" s="506"/>
      <c r="T461" s="506"/>
      <c r="U461" s="506"/>
      <c r="V461" s="506"/>
      <c r="W461" s="506"/>
      <c r="X461" s="506"/>
      <c r="Y461" s="506"/>
      <c r="Z461" s="506"/>
      <c r="AA461" s="506"/>
      <c r="AB461" s="507"/>
      <c r="AC461" s="507"/>
      <c r="AD461" s="504"/>
      <c r="AE461" s="504"/>
      <c r="AF461" s="504"/>
      <c r="AG461" s="504"/>
      <c r="AH461" s="504"/>
      <c r="AI461" s="504"/>
      <c r="AJ461" s="504"/>
      <c r="AK461" s="504"/>
      <c r="AL461" s="504"/>
      <c r="AN461" s="508"/>
      <c r="AO461" s="504"/>
      <c r="AP461" s="504"/>
      <c r="AQ461" s="504"/>
      <c r="AR461" s="504"/>
      <c r="AS461" s="504"/>
      <c r="AT461" s="504"/>
      <c r="AU461" s="504"/>
    </row>
    <row r="462" spans="3:47" ht="12.75" customHeight="1">
      <c r="C462" s="504"/>
      <c r="D462" s="504"/>
      <c r="E462" s="504"/>
      <c r="F462" s="504"/>
      <c r="G462" s="180"/>
      <c r="H462" s="180"/>
      <c r="I462" s="505"/>
      <c r="J462" s="505"/>
      <c r="K462" s="505"/>
      <c r="L462" s="504"/>
      <c r="M462" s="504"/>
      <c r="N462" s="504"/>
      <c r="O462" s="506"/>
      <c r="P462" s="506"/>
      <c r="Q462" s="506"/>
      <c r="R462" s="506"/>
      <c r="S462" s="506"/>
      <c r="T462" s="506"/>
      <c r="U462" s="506"/>
      <c r="V462" s="506"/>
      <c r="W462" s="506"/>
      <c r="X462" s="506"/>
      <c r="Y462" s="506"/>
      <c r="Z462" s="506"/>
      <c r="AA462" s="506"/>
      <c r="AB462" s="507"/>
      <c r="AC462" s="507"/>
      <c r="AD462" s="504"/>
      <c r="AE462" s="504"/>
      <c r="AF462" s="504"/>
      <c r="AG462" s="504"/>
      <c r="AH462" s="504"/>
      <c r="AI462" s="504"/>
      <c r="AJ462" s="504"/>
      <c r="AK462" s="504"/>
      <c r="AL462" s="504"/>
      <c r="AN462" s="508"/>
      <c r="AO462" s="504"/>
      <c r="AP462" s="504"/>
      <c r="AQ462" s="504"/>
      <c r="AR462" s="504"/>
      <c r="AS462" s="504"/>
      <c r="AT462" s="504"/>
      <c r="AU462" s="504"/>
    </row>
    <row r="463" spans="3:47" ht="12.75" customHeight="1">
      <c r="C463" s="504"/>
      <c r="D463" s="504"/>
      <c r="E463" s="504"/>
      <c r="F463" s="504"/>
      <c r="G463" s="180"/>
      <c r="H463" s="180"/>
      <c r="I463" s="505"/>
      <c r="J463" s="505"/>
      <c r="K463" s="505"/>
      <c r="L463" s="504"/>
      <c r="M463" s="504"/>
      <c r="N463" s="504"/>
      <c r="O463" s="506"/>
      <c r="P463" s="506"/>
      <c r="Q463" s="506"/>
      <c r="R463" s="506"/>
      <c r="S463" s="506"/>
      <c r="T463" s="506"/>
      <c r="U463" s="506"/>
      <c r="V463" s="506"/>
      <c r="W463" s="506"/>
      <c r="X463" s="506"/>
      <c r="Y463" s="506"/>
      <c r="Z463" s="506"/>
      <c r="AA463" s="506"/>
      <c r="AB463" s="507"/>
      <c r="AC463" s="507"/>
      <c r="AD463" s="504"/>
      <c r="AE463" s="504"/>
      <c r="AF463" s="504"/>
      <c r="AG463" s="504"/>
      <c r="AH463" s="504"/>
      <c r="AI463" s="504"/>
      <c r="AJ463" s="504"/>
      <c r="AK463" s="504"/>
      <c r="AL463" s="504"/>
      <c r="AN463" s="508"/>
      <c r="AO463" s="504"/>
      <c r="AP463" s="504"/>
      <c r="AQ463" s="504"/>
      <c r="AR463" s="504"/>
      <c r="AS463" s="504"/>
      <c r="AT463" s="504"/>
      <c r="AU463" s="504"/>
    </row>
    <row r="464" spans="3:47" ht="12.75" customHeight="1">
      <c r="C464" s="504"/>
      <c r="D464" s="504"/>
      <c r="E464" s="504"/>
      <c r="F464" s="504"/>
      <c r="G464" s="180"/>
      <c r="H464" s="180"/>
      <c r="I464" s="505"/>
      <c r="J464" s="505"/>
      <c r="K464" s="505"/>
      <c r="L464" s="504"/>
      <c r="M464" s="504"/>
      <c r="N464" s="504"/>
      <c r="O464" s="506"/>
      <c r="P464" s="506"/>
      <c r="Q464" s="506"/>
      <c r="R464" s="506"/>
      <c r="S464" s="506"/>
      <c r="T464" s="506"/>
      <c r="U464" s="506"/>
      <c r="V464" s="506"/>
      <c r="W464" s="506"/>
      <c r="X464" s="506"/>
      <c r="Y464" s="506"/>
      <c r="Z464" s="506"/>
      <c r="AA464" s="506"/>
      <c r="AB464" s="507"/>
      <c r="AC464" s="507"/>
      <c r="AD464" s="504"/>
      <c r="AE464" s="504"/>
      <c r="AF464" s="504"/>
      <c r="AG464" s="504"/>
      <c r="AH464" s="504"/>
      <c r="AI464" s="504"/>
      <c r="AJ464" s="504"/>
      <c r="AK464" s="504"/>
      <c r="AL464" s="504"/>
      <c r="AN464" s="508"/>
      <c r="AO464" s="504"/>
      <c r="AP464" s="504"/>
      <c r="AQ464" s="504"/>
      <c r="AR464" s="504"/>
      <c r="AS464" s="504"/>
      <c r="AT464" s="504"/>
      <c r="AU464" s="504"/>
    </row>
    <row r="465" spans="3:47" ht="12.75" customHeight="1">
      <c r="C465" s="504"/>
      <c r="D465" s="504"/>
      <c r="E465" s="504"/>
      <c r="F465" s="504"/>
      <c r="G465" s="180"/>
      <c r="H465" s="180"/>
      <c r="I465" s="505"/>
      <c r="J465" s="505"/>
      <c r="K465" s="505"/>
      <c r="L465" s="504"/>
      <c r="M465" s="504"/>
      <c r="N465" s="504"/>
      <c r="O465" s="506"/>
      <c r="P465" s="506"/>
      <c r="Q465" s="506"/>
      <c r="R465" s="506"/>
      <c r="S465" s="506"/>
      <c r="T465" s="506"/>
      <c r="U465" s="506"/>
      <c r="V465" s="506"/>
      <c r="W465" s="506"/>
      <c r="X465" s="506"/>
      <c r="Y465" s="506"/>
      <c r="Z465" s="506"/>
      <c r="AA465" s="506"/>
      <c r="AB465" s="507"/>
      <c r="AC465" s="507"/>
      <c r="AD465" s="504"/>
      <c r="AE465" s="504"/>
      <c r="AF465" s="504"/>
      <c r="AG465" s="504"/>
      <c r="AH465" s="504"/>
      <c r="AI465" s="504"/>
      <c r="AJ465" s="504"/>
      <c r="AK465" s="504"/>
      <c r="AL465" s="504"/>
      <c r="AN465" s="508"/>
      <c r="AO465" s="504"/>
      <c r="AP465" s="504"/>
      <c r="AQ465" s="504"/>
      <c r="AR465" s="504"/>
      <c r="AS465" s="504"/>
      <c r="AT465" s="504"/>
      <c r="AU465" s="504"/>
    </row>
    <row r="466" spans="3:47" ht="12.75" customHeight="1">
      <c r="C466" s="504"/>
      <c r="D466" s="504"/>
      <c r="E466" s="504"/>
      <c r="F466" s="504"/>
      <c r="G466" s="180"/>
      <c r="H466" s="180"/>
      <c r="I466" s="505"/>
      <c r="J466" s="505"/>
      <c r="K466" s="505"/>
      <c r="L466" s="504"/>
      <c r="M466" s="504"/>
      <c r="N466" s="504"/>
      <c r="O466" s="506"/>
      <c r="P466" s="506"/>
      <c r="Q466" s="506"/>
      <c r="R466" s="506"/>
      <c r="S466" s="506"/>
      <c r="T466" s="506"/>
      <c r="U466" s="506"/>
      <c r="V466" s="506"/>
      <c r="W466" s="506"/>
      <c r="X466" s="506"/>
      <c r="Y466" s="506"/>
      <c r="Z466" s="506"/>
      <c r="AA466" s="506"/>
      <c r="AB466" s="507"/>
      <c r="AC466" s="507"/>
      <c r="AD466" s="504"/>
      <c r="AE466" s="504"/>
      <c r="AF466" s="504"/>
      <c r="AG466" s="504"/>
      <c r="AH466" s="504"/>
      <c r="AI466" s="504"/>
      <c r="AJ466" s="504"/>
      <c r="AK466" s="504"/>
      <c r="AL466" s="504"/>
      <c r="AN466" s="508"/>
      <c r="AO466" s="504"/>
      <c r="AP466" s="504"/>
      <c r="AQ466" s="504"/>
      <c r="AR466" s="504"/>
      <c r="AS466" s="504"/>
      <c r="AT466" s="504"/>
      <c r="AU466" s="504"/>
    </row>
    <row r="467" spans="3:47" ht="12.75" customHeight="1">
      <c r="C467" s="504"/>
      <c r="D467" s="504"/>
      <c r="E467" s="504"/>
      <c r="F467" s="504"/>
      <c r="G467" s="180"/>
      <c r="H467" s="180"/>
      <c r="I467" s="505"/>
      <c r="J467" s="505"/>
      <c r="K467" s="505"/>
      <c r="L467" s="504"/>
      <c r="M467" s="504"/>
      <c r="N467" s="504"/>
      <c r="O467" s="506"/>
      <c r="P467" s="506"/>
      <c r="Q467" s="506"/>
      <c r="R467" s="506"/>
      <c r="S467" s="506"/>
      <c r="T467" s="506"/>
      <c r="U467" s="506"/>
      <c r="V467" s="506"/>
      <c r="W467" s="506"/>
      <c r="X467" s="506"/>
      <c r="Y467" s="506"/>
      <c r="Z467" s="506"/>
      <c r="AA467" s="506"/>
      <c r="AB467" s="507"/>
      <c r="AC467" s="507"/>
      <c r="AD467" s="504"/>
      <c r="AE467" s="504"/>
      <c r="AF467" s="504"/>
      <c r="AG467" s="504"/>
      <c r="AH467" s="504"/>
      <c r="AI467" s="504"/>
      <c r="AJ467" s="504"/>
      <c r="AK467" s="504"/>
      <c r="AL467" s="504"/>
      <c r="AN467" s="508"/>
      <c r="AO467" s="504"/>
      <c r="AP467" s="504"/>
      <c r="AQ467" s="504"/>
      <c r="AR467" s="504"/>
      <c r="AS467" s="504"/>
      <c r="AT467" s="504"/>
      <c r="AU467" s="504"/>
    </row>
    <row r="468" spans="3:47" ht="12.75" customHeight="1">
      <c r="C468" s="504"/>
      <c r="D468" s="504"/>
      <c r="E468" s="504"/>
      <c r="F468" s="504"/>
      <c r="G468" s="180"/>
      <c r="H468" s="180"/>
      <c r="I468" s="505"/>
      <c r="J468" s="505"/>
      <c r="K468" s="505"/>
      <c r="L468" s="504"/>
      <c r="M468" s="504"/>
      <c r="N468" s="504"/>
      <c r="O468" s="506"/>
      <c r="P468" s="506"/>
      <c r="Q468" s="506"/>
      <c r="R468" s="506"/>
      <c r="S468" s="506"/>
      <c r="T468" s="506"/>
      <c r="U468" s="506"/>
      <c r="V468" s="506"/>
      <c r="W468" s="506"/>
      <c r="X468" s="506"/>
      <c r="Y468" s="506"/>
      <c r="Z468" s="506"/>
      <c r="AA468" s="506"/>
      <c r="AB468" s="507"/>
      <c r="AC468" s="507"/>
      <c r="AD468" s="504"/>
      <c r="AE468" s="504"/>
      <c r="AF468" s="504"/>
      <c r="AG468" s="504"/>
      <c r="AH468" s="504"/>
      <c r="AI468" s="504"/>
      <c r="AJ468" s="504"/>
      <c r="AK468" s="504"/>
      <c r="AL468" s="504"/>
      <c r="AN468" s="508"/>
      <c r="AO468" s="504"/>
      <c r="AP468" s="504"/>
      <c r="AQ468" s="504"/>
      <c r="AR468" s="504"/>
      <c r="AS468" s="504"/>
      <c r="AT468" s="504"/>
      <c r="AU468" s="504"/>
    </row>
    <row r="469" spans="3:47" ht="12.75" customHeight="1">
      <c r="C469" s="504"/>
      <c r="D469" s="504"/>
      <c r="E469" s="504"/>
      <c r="F469" s="504"/>
      <c r="G469" s="180"/>
      <c r="H469" s="180"/>
      <c r="I469" s="505"/>
      <c r="J469" s="505"/>
      <c r="K469" s="505"/>
      <c r="L469" s="504"/>
      <c r="M469" s="504"/>
      <c r="N469" s="504"/>
      <c r="O469" s="506"/>
      <c r="P469" s="506"/>
      <c r="Q469" s="506"/>
      <c r="R469" s="506"/>
      <c r="S469" s="506"/>
      <c r="T469" s="506"/>
      <c r="U469" s="506"/>
      <c r="V469" s="506"/>
      <c r="W469" s="506"/>
      <c r="X469" s="506"/>
      <c r="Y469" s="506"/>
      <c r="Z469" s="506"/>
      <c r="AA469" s="506"/>
      <c r="AB469" s="507"/>
      <c r="AC469" s="507"/>
      <c r="AD469" s="504"/>
      <c r="AE469" s="504"/>
      <c r="AF469" s="504"/>
      <c r="AG469" s="504"/>
      <c r="AH469" s="504"/>
      <c r="AI469" s="504"/>
      <c r="AJ469" s="504"/>
      <c r="AK469" s="504"/>
      <c r="AL469" s="504"/>
      <c r="AN469" s="508"/>
      <c r="AO469" s="504"/>
      <c r="AP469" s="504"/>
      <c r="AQ469" s="504"/>
      <c r="AR469" s="504"/>
      <c r="AS469" s="504"/>
      <c r="AT469" s="504"/>
      <c r="AU469" s="504"/>
    </row>
    <row r="470" spans="3:47" ht="12.75" customHeight="1">
      <c r="C470" s="504"/>
      <c r="D470" s="504"/>
      <c r="E470" s="504"/>
      <c r="F470" s="504"/>
      <c r="G470" s="180"/>
      <c r="H470" s="180"/>
      <c r="I470" s="505"/>
      <c r="J470" s="505"/>
      <c r="K470" s="505"/>
      <c r="L470" s="504"/>
      <c r="M470" s="504"/>
      <c r="N470" s="504"/>
      <c r="O470" s="506"/>
      <c r="P470" s="506"/>
      <c r="Q470" s="506"/>
      <c r="R470" s="506"/>
      <c r="S470" s="506"/>
      <c r="T470" s="506"/>
      <c r="U470" s="506"/>
      <c r="V470" s="506"/>
      <c r="W470" s="506"/>
      <c r="X470" s="506"/>
      <c r="Y470" s="506"/>
      <c r="Z470" s="506"/>
      <c r="AA470" s="506"/>
      <c r="AB470" s="507"/>
      <c r="AC470" s="507"/>
      <c r="AD470" s="504"/>
      <c r="AE470" s="504"/>
      <c r="AF470" s="504"/>
      <c r="AG470" s="504"/>
      <c r="AH470" s="504"/>
      <c r="AI470" s="504"/>
      <c r="AJ470" s="504"/>
      <c r="AK470" s="504"/>
      <c r="AL470" s="504"/>
      <c r="AN470" s="508"/>
      <c r="AO470" s="504"/>
      <c r="AP470" s="504"/>
      <c r="AQ470" s="504"/>
      <c r="AR470" s="504"/>
      <c r="AS470" s="504"/>
      <c r="AT470" s="504"/>
      <c r="AU470" s="504"/>
    </row>
    <row r="471" spans="3:47" ht="12.75" customHeight="1">
      <c r="C471" s="504"/>
      <c r="D471" s="504"/>
      <c r="E471" s="504"/>
      <c r="F471" s="504"/>
      <c r="G471" s="180"/>
      <c r="H471" s="180"/>
      <c r="I471" s="505"/>
      <c r="J471" s="505"/>
      <c r="K471" s="505"/>
      <c r="L471" s="504"/>
      <c r="M471" s="504"/>
      <c r="N471" s="504"/>
      <c r="O471" s="506"/>
      <c r="P471" s="506"/>
      <c r="Q471" s="506"/>
      <c r="R471" s="506"/>
      <c r="S471" s="506"/>
      <c r="T471" s="506"/>
      <c r="U471" s="506"/>
      <c r="V471" s="506"/>
      <c r="W471" s="506"/>
      <c r="X471" s="506"/>
      <c r="Y471" s="506"/>
      <c r="Z471" s="506"/>
      <c r="AA471" s="506"/>
      <c r="AB471" s="507"/>
      <c r="AC471" s="507"/>
      <c r="AD471" s="504"/>
      <c r="AE471" s="504"/>
      <c r="AF471" s="504"/>
      <c r="AG471" s="504"/>
      <c r="AH471" s="504"/>
      <c r="AI471" s="504"/>
      <c r="AJ471" s="504"/>
      <c r="AK471" s="504"/>
      <c r="AL471" s="504"/>
      <c r="AN471" s="508"/>
      <c r="AO471" s="504"/>
      <c r="AP471" s="504"/>
      <c r="AQ471" s="504"/>
      <c r="AR471" s="504"/>
      <c r="AS471" s="504"/>
      <c r="AT471" s="504"/>
      <c r="AU471" s="504"/>
    </row>
    <row r="472" spans="3:47" ht="12.75" customHeight="1">
      <c r="C472" s="504"/>
      <c r="D472" s="504"/>
      <c r="E472" s="504"/>
      <c r="F472" s="504"/>
      <c r="G472" s="180"/>
      <c r="H472" s="180"/>
      <c r="I472" s="505"/>
      <c r="J472" s="505"/>
      <c r="K472" s="505"/>
      <c r="L472" s="504"/>
      <c r="M472" s="504"/>
      <c r="N472" s="504"/>
      <c r="O472" s="506"/>
      <c r="P472" s="506"/>
      <c r="Q472" s="506"/>
      <c r="R472" s="506"/>
      <c r="S472" s="506"/>
      <c r="T472" s="506"/>
      <c r="U472" s="506"/>
      <c r="V472" s="506"/>
      <c r="W472" s="506"/>
      <c r="X472" s="506"/>
      <c r="Y472" s="506"/>
      <c r="Z472" s="506"/>
      <c r="AA472" s="506"/>
      <c r="AB472" s="507"/>
      <c r="AC472" s="507"/>
      <c r="AD472" s="504"/>
      <c r="AE472" s="504"/>
      <c r="AF472" s="504"/>
      <c r="AG472" s="504"/>
      <c r="AH472" s="504"/>
      <c r="AI472" s="504"/>
      <c r="AJ472" s="504"/>
      <c r="AK472" s="504"/>
      <c r="AL472" s="504"/>
      <c r="AN472" s="508"/>
      <c r="AO472" s="504"/>
      <c r="AP472" s="504"/>
      <c r="AQ472" s="504"/>
      <c r="AR472" s="504"/>
      <c r="AS472" s="504"/>
      <c r="AT472" s="504"/>
      <c r="AU472" s="504"/>
    </row>
    <row r="473" spans="3:47" ht="12.75" customHeight="1">
      <c r="C473" s="504"/>
      <c r="D473" s="504"/>
      <c r="E473" s="504"/>
      <c r="F473" s="504"/>
      <c r="G473" s="180"/>
      <c r="H473" s="180"/>
      <c r="I473" s="505"/>
      <c r="J473" s="505"/>
      <c r="K473" s="505"/>
      <c r="L473" s="504"/>
      <c r="M473" s="504"/>
      <c r="N473" s="504"/>
      <c r="O473" s="506"/>
      <c r="P473" s="506"/>
      <c r="Q473" s="506"/>
      <c r="R473" s="506"/>
      <c r="S473" s="506"/>
      <c r="T473" s="506"/>
      <c r="U473" s="506"/>
      <c r="V473" s="506"/>
      <c r="W473" s="506"/>
      <c r="X473" s="506"/>
      <c r="Y473" s="506"/>
      <c r="Z473" s="506"/>
      <c r="AA473" s="506"/>
      <c r="AB473" s="507"/>
      <c r="AC473" s="507"/>
      <c r="AD473" s="504"/>
      <c r="AE473" s="504"/>
      <c r="AF473" s="504"/>
      <c r="AG473" s="504"/>
      <c r="AH473" s="504"/>
      <c r="AI473" s="504"/>
      <c r="AJ473" s="504"/>
      <c r="AK473" s="504"/>
      <c r="AL473" s="504"/>
      <c r="AN473" s="508"/>
      <c r="AO473" s="504"/>
      <c r="AP473" s="504"/>
      <c r="AQ473" s="504"/>
      <c r="AR473" s="504"/>
      <c r="AS473" s="504"/>
      <c r="AT473" s="504"/>
      <c r="AU473" s="504"/>
    </row>
    <row r="474" spans="3:47" ht="12.75" customHeight="1">
      <c r="C474" s="504"/>
      <c r="D474" s="504"/>
      <c r="E474" s="504"/>
      <c r="F474" s="504"/>
      <c r="G474" s="180"/>
      <c r="H474" s="180"/>
      <c r="I474" s="505"/>
      <c r="J474" s="505"/>
      <c r="K474" s="505"/>
      <c r="L474" s="504"/>
      <c r="M474" s="504"/>
      <c r="N474" s="504"/>
      <c r="O474" s="506"/>
      <c r="P474" s="506"/>
      <c r="Q474" s="506"/>
      <c r="R474" s="506"/>
      <c r="S474" s="506"/>
      <c r="T474" s="506"/>
      <c r="U474" s="506"/>
      <c r="V474" s="506"/>
      <c r="W474" s="506"/>
      <c r="X474" s="506"/>
      <c r="Y474" s="506"/>
      <c r="Z474" s="506"/>
      <c r="AA474" s="506"/>
      <c r="AB474" s="507"/>
      <c r="AC474" s="507"/>
      <c r="AD474" s="504"/>
      <c r="AE474" s="504"/>
      <c r="AF474" s="504"/>
      <c r="AG474" s="504"/>
      <c r="AH474" s="504"/>
      <c r="AI474" s="504"/>
      <c r="AJ474" s="504"/>
      <c r="AK474" s="504"/>
      <c r="AL474" s="504"/>
      <c r="AN474" s="508"/>
      <c r="AO474" s="504"/>
      <c r="AP474" s="504"/>
      <c r="AQ474" s="504"/>
      <c r="AR474" s="504"/>
      <c r="AS474" s="504"/>
      <c r="AT474" s="504"/>
      <c r="AU474" s="504"/>
    </row>
    <row r="475" spans="3:47" ht="12.75" customHeight="1">
      <c r="C475" s="504"/>
      <c r="D475" s="504"/>
      <c r="E475" s="504"/>
      <c r="F475" s="504"/>
      <c r="G475" s="180"/>
      <c r="H475" s="180"/>
      <c r="I475" s="505"/>
      <c r="J475" s="505"/>
      <c r="K475" s="505"/>
      <c r="L475" s="504"/>
      <c r="M475" s="504"/>
      <c r="N475" s="504"/>
      <c r="O475" s="506"/>
      <c r="P475" s="506"/>
      <c r="Q475" s="506"/>
      <c r="R475" s="506"/>
      <c r="S475" s="506"/>
      <c r="T475" s="506"/>
      <c r="U475" s="506"/>
      <c r="V475" s="506"/>
      <c r="W475" s="506"/>
      <c r="X475" s="506"/>
      <c r="Y475" s="506"/>
      <c r="Z475" s="506"/>
      <c r="AA475" s="506"/>
      <c r="AB475" s="507"/>
      <c r="AC475" s="507"/>
      <c r="AD475" s="504"/>
      <c r="AE475" s="504"/>
      <c r="AF475" s="504"/>
      <c r="AG475" s="504"/>
      <c r="AH475" s="504"/>
      <c r="AI475" s="504"/>
      <c r="AJ475" s="504"/>
      <c r="AK475" s="504"/>
      <c r="AL475" s="504"/>
      <c r="AN475" s="508"/>
      <c r="AO475" s="504"/>
      <c r="AP475" s="504"/>
      <c r="AQ475" s="504"/>
      <c r="AR475" s="504"/>
      <c r="AS475" s="504"/>
      <c r="AT475" s="504"/>
      <c r="AU475" s="504"/>
    </row>
    <row r="476" spans="3:47" ht="12.75" customHeight="1">
      <c r="C476" s="504"/>
      <c r="D476" s="504"/>
      <c r="E476" s="504"/>
      <c r="F476" s="504"/>
      <c r="G476" s="180"/>
      <c r="H476" s="180"/>
      <c r="I476" s="505"/>
      <c r="J476" s="505"/>
      <c r="K476" s="505"/>
      <c r="L476" s="504"/>
      <c r="M476" s="504"/>
      <c r="N476" s="504"/>
      <c r="O476" s="506"/>
      <c r="P476" s="506"/>
      <c r="Q476" s="506"/>
      <c r="R476" s="506"/>
      <c r="S476" s="506"/>
      <c r="T476" s="506"/>
      <c r="U476" s="506"/>
      <c r="V476" s="506"/>
      <c r="W476" s="506"/>
      <c r="X476" s="506"/>
      <c r="Y476" s="506"/>
      <c r="Z476" s="506"/>
      <c r="AA476" s="506"/>
      <c r="AB476" s="507"/>
      <c r="AC476" s="507"/>
      <c r="AD476" s="504"/>
      <c r="AE476" s="504"/>
      <c r="AF476" s="504"/>
      <c r="AG476" s="504"/>
      <c r="AH476" s="504"/>
      <c r="AI476" s="504"/>
      <c r="AJ476" s="504"/>
      <c r="AK476" s="504"/>
      <c r="AL476" s="504"/>
      <c r="AN476" s="508"/>
      <c r="AO476" s="504"/>
      <c r="AP476" s="504"/>
      <c r="AQ476" s="504"/>
      <c r="AR476" s="504"/>
      <c r="AS476" s="504"/>
      <c r="AT476" s="504"/>
      <c r="AU476" s="504"/>
    </row>
    <row r="477" spans="3:47" ht="12.75" customHeight="1">
      <c r="C477" s="504"/>
      <c r="D477" s="504"/>
      <c r="E477" s="504"/>
      <c r="F477" s="504"/>
      <c r="G477" s="180"/>
      <c r="H477" s="180"/>
      <c r="I477" s="505"/>
      <c r="J477" s="505"/>
      <c r="K477" s="505"/>
      <c r="L477" s="504"/>
      <c r="M477" s="504"/>
      <c r="N477" s="504"/>
      <c r="O477" s="506"/>
      <c r="P477" s="506"/>
      <c r="Q477" s="506"/>
      <c r="R477" s="506"/>
      <c r="S477" s="506"/>
      <c r="T477" s="506"/>
      <c r="U477" s="506"/>
      <c r="V477" s="506"/>
      <c r="W477" s="506"/>
      <c r="X477" s="506"/>
      <c r="Y477" s="506"/>
      <c r="Z477" s="506"/>
      <c r="AA477" s="506"/>
      <c r="AB477" s="507"/>
      <c r="AC477" s="507"/>
      <c r="AD477" s="504"/>
      <c r="AE477" s="504"/>
      <c r="AF477" s="504"/>
      <c r="AG477" s="504"/>
      <c r="AH477" s="504"/>
      <c r="AI477" s="504"/>
      <c r="AJ477" s="504"/>
      <c r="AK477" s="504"/>
      <c r="AL477" s="504"/>
      <c r="AN477" s="508"/>
      <c r="AO477" s="504"/>
      <c r="AP477" s="504"/>
      <c r="AQ477" s="504"/>
      <c r="AR477" s="504"/>
      <c r="AS477" s="504"/>
      <c r="AT477" s="504"/>
      <c r="AU477" s="504"/>
    </row>
    <row r="478" spans="3:47" ht="12.75" customHeight="1">
      <c r="C478" s="504"/>
      <c r="D478" s="504"/>
      <c r="E478" s="504"/>
      <c r="F478" s="504"/>
      <c r="G478" s="180"/>
      <c r="H478" s="180"/>
      <c r="I478" s="505"/>
      <c r="J478" s="505"/>
      <c r="K478" s="505"/>
      <c r="L478" s="504"/>
      <c r="M478" s="504"/>
      <c r="N478" s="504"/>
      <c r="O478" s="506"/>
      <c r="P478" s="506"/>
      <c r="Q478" s="506"/>
      <c r="R478" s="506"/>
      <c r="S478" s="506"/>
      <c r="T478" s="506"/>
      <c r="U478" s="506"/>
      <c r="V478" s="506"/>
      <c r="W478" s="506"/>
      <c r="X478" s="506"/>
      <c r="Y478" s="506"/>
      <c r="Z478" s="506"/>
      <c r="AA478" s="506"/>
      <c r="AB478" s="507"/>
      <c r="AC478" s="507"/>
      <c r="AD478" s="504"/>
      <c r="AE478" s="504"/>
      <c r="AF478" s="504"/>
      <c r="AG478" s="504"/>
      <c r="AH478" s="504"/>
      <c r="AI478" s="504"/>
      <c r="AJ478" s="504"/>
      <c r="AK478" s="504"/>
      <c r="AL478" s="504"/>
      <c r="AN478" s="508"/>
      <c r="AO478" s="504"/>
      <c r="AP478" s="504"/>
      <c r="AQ478" s="504"/>
      <c r="AR478" s="504"/>
      <c r="AS478" s="504"/>
      <c r="AT478" s="504"/>
      <c r="AU478" s="504"/>
    </row>
    <row r="479" spans="3:47" ht="12.75" customHeight="1">
      <c r="C479" s="504"/>
      <c r="D479" s="504"/>
      <c r="E479" s="504"/>
      <c r="F479" s="504"/>
      <c r="G479" s="180"/>
      <c r="H479" s="180"/>
      <c r="I479" s="505"/>
      <c r="J479" s="505"/>
      <c r="K479" s="505"/>
      <c r="L479" s="504"/>
      <c r="M479" s="504"/>
      <c r="N479" s="504"/>
      <c r="O479" s="506"/>
      <c r="P479" s="506"/>
      <c r="Q479" s="506"/>
      <c r="R479" s="506"/>
      <c r="S479" s="506"/>
      <c r="T479" s="506"/>
      <c r="U479" s="506"/>
      <c r="V479" s="506"/>
      <c r="W479" s="506"/>
      <c r="X479" s="506"/>
      <c r="Y479" s="506"/>
      <c r="Z479" s="506"/>
      <c r="AA479" s="506"/>
      <c r="AB479" s="507"/>
      <c r="AC479" s="507"/>
      <c r="AD479" s="504"/>
      <c r="AE479" s="504"/>
      <c r="AF479" s="504"/>
      <c r="AG479" s="504"/>
      <c r="AH479" s="504"/>
      <c r="AI479" s="504"/>
      <c r="AJ479" s="504"/>
      <c r="AK479" s="504"/>
      <c r="AL479" s="504"/>
      <c r="AN479" s="508"/>
      <c r="AO479" s="504"/>
      <c r="AP479" s="504"/>
      <c r="AQ479" s="504"/>
      <c r="AR479" s="504"/>
      <c r="AS479" s="504"/>
      <c r="AT479" s="504"/>
      <c r="AU479" s="504"/>
    </row>
    <row r="480" spans="3:47" ht="12.75" customHeight="1">
      <c r="C480" s="504"/>
      <c r="D480" s="504"/>
      <c r="E480" s="504"/>
      <c r="F480" s="504"/>
      <c r="G480" s="180"/>
      <c r="H480" s="180"/>
      <c r="I480" s="505"/>
      <c r="J480" s="505"/>
      <c r="K480" s="505"/>
      <c r="L480" s="504"/>
      <c r="M480" s="504"/>
      <c r="N480" s="504"/>
      <c r="O480" s="506"/>
      <c r="P480" s="506"/>
      <c r="Q480" s="506"/>
      <c r="R480" s="506"/>
      <c r="S480" s="506"/>
      <c r="T480" s="506"/>
      <c r="U480" s="506"/>
      <c r="V480" s="506"/>
      <c r="W480" s="506"/>
      <c r="X480" s="506"/>
      <c r="Y480" s="506"/>
      <c r="Z480" s="506"/>
      <c r="AA480" s="506"/>
      <c r="AB480" s="507"/>
      <c r="AC480" s="507"/>
      <c r="AD480" s="504"/>
      <c r="AE480" s="504"/>
      <c r="AF480" s="504"/>
      <c r="AG480" s="504"/>
      <c r="AH480" s="504"/>
      <c r="AI480" s="504"/>
      <c r="AJ480" s="504"/>
      <c r="AK480" s="504"/>
      <c r="AL480" s="504"/>
      <c r="AN480" s="508"/>
      <c r="AO480" s="504"/>
      <c r="AP480" s="504"/>
      <c r="AQ480" s="504"/>
      <c r="AR480" s="504"/>
      <c r="AS480" s="504"/>
      <c r="AT480" s="504"/>
      <c r="AU480" s="504"/>
    </row>
    <row r="481" spans="3:47" ht="12.75" customHeight="1">
      <c r="C481" s="504"/>
      <c r="D481" s="504"/>
      <c r="E481" s="504"/>
      <c r="F481" s="504"/>
      <c r="G481" s="180"/>
      <c r="H481" s="180"/>
      <c r="I481" s="505"/>
      <c r="J481" s="505"/>
      <c r="K481" s="505"/>
      <c r="L481" s="504"/>
      <c r="M481" s="504"/>
      <c r="N481" s="504"/>
      <c r="O481" s="506"/>
      <c r="P481" s="506"/>
      <c r="Q481" s="506"/>
      <c r="R481" s="506"/>
      <c r="S481" s="506"/>
      <c r="T481" s="506"/>
      <c r="U481" s="506"/>
      <c r="V481" s="506"/>
      <c r="W481" s="506"/>
      <c r="X481" s="506"/>
      <c r="Y481" s="506"/>
      <c r="Z481" s="506"/>
      <c r="AA481" s="506"/>
      <c r="AB481" s="507"/>
      <c r="AC481" s="507"/>
      <c r="AD481" s="504"/>
      <c r="AE481" s="504"/>
      <c r="AF481" s="504"/>
      <c r="AG481" s="504"/>
      <c r="AH481" s="504"/>
      <c r="AI481" s="504"/>
      <c r="AJ481" s="504"/>
      <c r="AK481" s="504"/>
      <c r="AL481" s="504"/>
      <c r="AN481" s="508"/>
      <c r="AO481" s="504"/>
      <c r="AP481" s="504"/>
      <c r="AQ481" s="504"/>
      <c r="AR481" s="504"/>
      <c r="AS481" s="504"/>
      <c r="AT481" s="504"/>
      <c r="AU481" s="504"/>
    </row>
    <row r="482" spans="3:47" ht="12.75" customHeight="1">
      <c r="C482" s="504"/>
      <c r="D482" s="504"/>
      <c r="E482" s="504"/>
      <c r="F482" s="504"/>
      <c r="G482" s="180"/>
      <c r="H482" s="180"/>
      <c r="I482" s="505"/>
      <c r="J482" s="505"/>
      <c r="K482" s="505"/>
      <c r="L482" s="504"/>
      <c r="M482" s="504"/>
      <c r="N482" s="504"/>
      <c r="O482" s="506"/>
      <c r="P482" s="506"/>
      <c r="Q482" s="506"/>
      <c r="R482" s="506"/>
      <c r="S482" s="506"/>
      <c r="T482" s="506"/>
      <c r="U482" s="506"/>
      <c r="V482" s="506"/>
      <c r="W482" s="506"/>
      <c r="X482" s="506"/>
      <c r="Y482" s="506"/>
      <c r="Z482" s="506"/>
      <c r="AA482" s="506"/>
      <c r="AB482" s="507"/>
      <c r="AC482" s="507"/>
      <c r="AD482" s="504"/>
      <c r="AE482" s="504"/>
      <c r="AF482" s="504"/>
      <c r="AG482" s="504"/>
      <c r="AH482" s="504"/>
      <c r="AI482" s="504"/>
      <c r="AJ482" s="504"/>
      <c r="AK482" s="504"/>
      <c r="AL482" s="504"/>
      <c r="AN482" s="508"/>
      <c r="AO482" s="504"/>
      <c r="AP482" s="504"/>
      <c r="AQ482" s="504"/>
      <c r="AR482" s="504"/>
      <c r="AS482" s="504"/>
      <c r="AT482" s="504"/>
      <c r="AU482" s="504"/>
    </row>
    <row r="483" spans="3:47" ht="12.75" customHeight="1">
      <c r="C483" s="504"/>
      <c r="D483" s="504"/>
      <c r="E483" s="504"/>
      <c r="F483" s="504"/>
      <c r="G483" s="180"/>
      <c r="H483" s="180"/>
      <c r="I483" s="505"/>
      <c r="J483" s="505"/>
      <c r="K483" s="505"/>
      <c r="L483" s="504"/>
      <c r="M483" s="504"/>
      <c r="N483" s="504"/>
      <c r="O483" s="506"/>
      <c r="P483" s="506"/>
      <c r="Q483" s="506"/>
      <c r="R483" s="506"/>
      <c r="S483" s="506"/>
      <c r="T483" s="506"/>
      <c r="U483" s="506"/>
      <c r="V483" s="506"/>
      <c r="W483" s="506"/>
      <c r="X483" s="506"/>
      <c r="Y483" s="506"/>
      <c r="Z483" s="506"/>
      <c r="AA483" s="506"/>
      <c r="AB483" s="507"/>
      <c r="AC483" s="507"/>
      <c r="AD483" s="504"/>
      <c r="AE483" s="504"/>
      <c r="AF483" s="504"/>
      <c r="AG483" s="504"/>
      <c r="AH483" s="504"/>
      <c r="AI483" s="504"/>
      <c r="AJ483" s="504"/>
      <c r="AK483" s="504"/>
      <c r="AL483" s="504"/>
      <c r="AN483" s="508"/>
      <c r="AO483" s="504"/>
      <c r="AP483" s="504"/>
      <c r="AQ483" s="504"/>
      <c r="AR483" s="504"/>
      <c r="AS483" s="504"/>
      <c r="AT483" s="504"/>
      <c r="AU483" s="504"/>
    </row>
    <row r="484" spans="3:47" ht="12.75" customHeight="1">
      <c r="C484" s="504"/>
      <c r="D484" s="504"/>
      <c r="E484" s="504"/>
      <c r="F484" s="504"/>
      <c r="G484" s="180"/>
      <c r="H484" s="180"/>
      <c r="I484" s="505"/>
      <c r="J484" s="505"/>
      <c r="K484" s="505"/>
      <c r="L484" s="504"/>
      <c r="M484" s="504"/>
      <c r="N484" s="504"/>
      <c r="O484" s="506"/>
      <c r="P484" s="506"/>
      <c r="Q484" s="506"/>
      <c r="R484" s="506"/>
      <c r="S484" s="506"/>
      <c r="T484" s="506"/>
      <c r="U484" s="506"/>
      <c r="V484" s="506"/>
      <c r="W484" s="506"/>
      <c r="X484" s="506"/>
      <c r="Y484" s="506"/>
      <c r="Z484" s="506"/>
      <c r="AA484" s="506"/>
      <c r="AB484" s="507"/>
      <c r="AC484" s="507"/>
      <c r="AD484" s="504"/>
      <c r="AE484" s="504"/>
      <c r="AF484" s="504"/>
      <c r="AG484" s="504"/>
      <c r="AH484" s="504"/>
      <c r="AI484" s="504"/>
      <c r="AJ484" s="504"/>
      <c r="AK484" s="504"/>
      <c r="AL484" s="504"/>
      <c r="AN484" s="508"/>
      <c r="AO484" s="504"/>
      <c r="AP484" s="504"/>
      <c r="AQ484" s="504"/>
      <c r="AR484" s="504"/>
      <c r="AS484" s="504"/>
      <c r="AT484" s="504"/>
      <c r="AU484" s="504"/>
    </row>
    <row r="485" spans="3:47" ht="12.75" customHeight="1">
      <c r="C485" s="504"/>
      <c r="D485" s="504"/>
      <c r="E485" s="504"/>
      <c r="F485" s="504"/>
      <c r="G485" s="180"/>
      <c r="H485" s="180"/>
      <c r="I485" s="505"/>
      <c r="J485" s="505"/>
      <c r="K485" s="505"/>
      <c r="L485" s="504"/>
      <c r="M485" s="504"/>
      <c r="N485" s="504"/>
      <c r="O485" s="506"/>
      <c r="P485" s="506"/>
      <c r="Q485" s="506"/>
      <c r="R485" s="506"/>
      <c r="S485" s="506"/>
      <c r="T485" s="506"/>
      <c r="U485" s="506"/>
      <c r="V485" s="506"/>
      <c r="W485" s="506"/>
      <c r="X485" s="506"/>
      <c r="Y485" s="506"/>
      <c r="Z485" s="506"/>
      <c r="AA485" s="506"/>
      <c r="AB485" s="507"/>
      <c r="AC485" s="507"/>
      <c r="AD485" s="504"/>
      <c r="AE485" s="504"/>
      <c r="AF485" s="504"/>
      <c r="AG485" s="504"/>
      <c r="AH485" s="504"/>
      <c r="AI485" s="504"/>
      <c r="AJ485" s="504"/>
      <c r="AK485" s="504"/>
      <c r="AL485" s="504"/>
      <c r="AN485" s="508"/>
      <c r="AO485" s="504"/>
      <c r="AP485" s="504"/>
      <c r="AQ485" s="504"/>
      <c r="AR485" s="504"/>
      <c r="AS485" s="504"/>
      <c r="AT485" s="504"/>
      <c r="AU485" s="504"/>
    </row>
    <row r="486" spans="3:47" ht="12.75" customHeight="1">
      <c r="C486" s="504"/>
      <c r="D486" s="504"/>
      <c r="E486" s="504"/>
      <c r="F486" s="504"/>
      <c r="G486" s="180"/>
      <c r="H486" s="180"/>
      <c r="I486" s="505"/>
      <c r="J486" s="505"/>
      <c r="K486" s="505"/>
      <c r="L486" s="504"/>
      <c r="M486" s="504"/>
      <c r="N486" s="504"/>
      <c r="O486" s="506"/>
      <c r="P486" s="506"/>
      <c r="Q486" s="506"/>
      <c r="R486" s="506"/>
      <c r="S486" s="506"/>
      <c r="T486" s="506"/>
      <c r="U486" s="506"/>
      <c r="V486" s="506"/>
      <c r="W486" s="506"/>
      <c r="X486" s="506"/>
      <c r="Y486" s="506"/>
      <c r="Z486" s="506"/>
      <c r="AA486" s="506"/>
      <c r="AB486" s="507"/>
      <c r="AC486" s="507"/>
      <c r="AD486" s="504"/>
      <c r="AE486" s="504"/>
      <c r="AF486" s="504"/>
      <c r="AG486" s="504"/>
      <c r="AH486" s="504"/>
      <c r="AI486" s="504"/>
      <c r="AJ486" s="504"/>
      <c r="AK486" s="504"/>
      <c r="AL486" s="504"/>
      <c r="AN486" s="508"/>
      <c r="AO486" s="504"/>
      <c r="AP486" s="504"/>
      <c r="AQ486" s="504"/>
      <c r="AR486" s="504"/>
      <c r="AS486" s="504"/>
      <c r="AT486" s="504"/>
      <c r="AU486" s="504"/>
    </row>
    <row r="487" spans="3:47" ht="12.75" customHeight="1">
      <c r="C487" s="504"/>
      <c r="D487" s="504"/>
      <c r="E487" s="504"/>
      <c r="F487" s="504"/>
      <c r="G487" s="180"/>
      <c r="H487" s="180"/>
      <c r="I487" s="505"/>
      <c r="J487" s="505"/>
      <c r="K487" s="505"/>
      <c r="L487" s="504"/>
      <c r="M487" s="504"/>
      <c r="N487" s="504"/>
      <c r="O487" s="506"/>
      <c r="P487" s="506"/>
      <c r="Q487" s="506"/>
      <c r="R487" s="506"/>
      <c r="S487" s="506"/>
      <c r="T487" s="506"/>
      <c r="U487" s="506"/>
      <c r="V487" s="506"/>
      <c r="W487" s="506"/>
      <c r="X487" s="506"/>
      <c r="Y487" s="506"/>
      <c r="Z487" s="506"/>
      <c r="AA487" s="506"/>
      <c r="AB487" s="507"/>
      <c r="AC487" s="507"/>
      <c r="AD487" s="504"/>
      <c r="AE487" s="504"/>
      <c r="AF487" s="504"/>
      <c r="AG487" s="504"/>
      <c r="AH487" s="504"/>
      <c r="AI487" s="504"/>
      <c r="AJ487" s="504"/>
      <c r="AK487" s="504"/>
      <c r="AL487" s="504"/>
      <c r="AN487" s="508"/>
      <c r="AO487" s="504"/>
      <c r="AP487" s="504"/>
      <c r="AQ487" s="504"/>
      <c r="AR487" s="504"/>
      <c r="AS487" s="504"/>
      <c r="AT487" s="504"/>
      <c r="AU487" s="504"/>
    </row>
    <row r="488" spans="3:47" ht="12.75" customHeight="1">
      <c r="C488" s="504"/>
      <c r="D488" s="504"/>
      <c r="E488" s="504"/>
      <c r="F488" s="504"/>
      <c r="G488" s="180"/>
      <c r="H488" s="180"/>
      <c r="I488" s="505"/>
      <c r="J488" s="505"/>
      <c r="K488" s="505"/>
      <c r="L488" s="504"/>
      <c r="M488" s="504"/>
      <c r="N488" s="504"/>
      <c r="O488" s="506"/>
      <c r="P488" s="506"/>
      <c r="Q488" s="506"/>
      <c r="R488" s="506"/>
      <c r="S488" s="506"/>
      <c r="T488" s="506"/>
      <c r="U488" s="506"/>
      <c r="V488" s="506"/>
      <c r="W488" s="506"/>
      <c r="X488" s="506"/>
      <c r="Y488" s="506"/>
      <c r="Z488" s="506"/>
      <c r="AA488" s="506"/>
      <c r="AB488" s="507"/>
      <c r="AC488" s="507"/>
      <c r="AD488" s="504"/>
      <c r="AE488" s="504"/>
      <c r="AF488" s="504"/>
      <c r="AG488" s="504"/>
      <c r="AH488" s="504"/>
      <c r="AI488" s="504"/>
      <c r="AJ488" s="504"/>
      <c r="AK488" s="504"/>
      <c r="AL488" s="504"/>
      <c r="AN488" s="508"/>
      <c r="AO488" s="504"/>
      <c r="AP488" s="504"/>
      <c r="AQ488" s="504"/>
      <c r="AR488" s="504"/>
      <c r="AS488" s="504"/>
      <c r="AT488" s="504"/>
      <c r="AU488" s="504"/>
    </row>
    <row r="489" spans="3:47" ht="12.75" customHeight="1">
      <c r="C489" s="504"/>
      <c r="D489" s="504"/>
      <c r="E489" s="504"/>
      <c r="F489" s="504"/>
      <c r="G489" s="180"/>
      <c r="H489" s="180"/>
      <c r="I489" s="505"/>
      <c r="J489" s="505"/>
      <c r="K489" s="505"/>
      <c r="L489" s="504"/>
      <c r="M489" s="504"/>
      <c r="N489" s="504"/>
      <c r="O489" s="506"/>
      <c r="P489" s="506"/>
      <c r="Q489" s="506"/>
      <c r="R489" s="506"/>
      <c r="S489" s="506"/>
      <c r="T489" s="506"/>
      <c r="U489" s="506"/>
      <c r="V489" s="506"/>
      <c r="W489" s="506"/>
      <c r="X489" s="506"/>
      <c r="Y489" s="506"/>
      <c r="Z489" s="506"/>
      <c r="AA489" s="506"/>
      <c r="AB489" s="507"/>
      <c r="AC489" s="507"/>
      <c r="AD489" s="504"/>
      <c r="AE489" s="504"/>
      <c r="AF489" s="504"/>
      <c r="AG489" s="504"/>
      <c r="AH489" s="504"/>
      <c r="AI489" s="504"/>
      <c r="AJ489" s="504"/>
      <c r="AK489" s="504"/>
      <c r="AL489" s="504"/>
      <c r="AN489" s="508"/>
      <c r="AO489" s="504"/>
      <c r="AP489" s="504"/>
      <c r="AQ489" s="504"/>
      <c r="AR489" s="504"/>
      <c r="AS489" s="504"/>
      <c r="AT489" s="504"/>
      <c r="AU489" s="504"/>
    </row>
    <row r="490" spans="3:47" ht="12.75" customHeight="1">
      <c r="C490" s="504"/>
      <c r="D490" s="504"/>
      <c r="E490" s="504"/>
      <c r="F490" s="504"/>
      <c r="G490" s="180"/>
      <c r="H490" s="180"/>
      <c r="I490" s="505"/>
      <c r="J490" s="505"/>
      <c r="K490" s="505"/>
      <c r="L490" s="504"/>
      <c r="M490" s="504"/>
      <c r="N490" s="504"/>
      <c r="O490" s="506"/>
      <c r="P490" s="506"/>
      <c r="Q490" s="506"/>
      <c r="R490" s="506"/>
      <c r="S490" s="506"/>
      <c r="T490" s="506"/>
      <c r="U490" s="506"/>
      <c r="V490" s="506"/>
      <c r="W490" s="506"/>
      <c r="X490" s="506"/>
      <c r="Y490" s="506"/>
      <c r="Z490" s="506"/>
      <c r="AA490" s="506"/>
      <c r="AB490" s="507"/>
      <c r="AC490" s="507"/>
      <c r="AD490" s="504"/>
      <c r="AE490" s="504"/>
      <c r="AF490" s="504"/>
      <c r="AG490" s="504"/>
      <c r="AH490" s="504"/>
      <c r="AI490" s="504"/>
      <c r="AJ490" s="504"/>
      <c r="AK490" s="504"/>
      <c r="AL490" s="504"/>
      <c r="AN490" s="508"/>
      <c r="AO490" s="504"/>
      <c r="AP490" s="504"/>
      <c r="AQ490" s="504"/>
      <c r="AR490" s="504"/>
      <c r="AS490" s="504"/>
      <c r="AT490" s="504"/>
      <c r="AU490" s="504"/>
    </row>
    <row r="491" spans="3:47" ht="12.75" customHeight="1">
      <c r="C491" s="504"/>
      <c r="D491" s="504"/>
      <c r="E491" s="504"/>
      <c r="F491" s="504"/>
      <c r="G491" s="180"/>
      <c r="H491" s="180"/>
      <c r="I491" s="505"/>
      <c r="J491" s="505"/>
      <c r="K491" s="505"/>
      <c r="L491" s="504"/>
      <c r="M491" s="504"/>
      <c r="N491" s="504"/>
      <c r="O491" s="506"/>
      <c r="P491" s="506"/>
      <c r="Q491" s="506"/>
      <c r="R491" s="506"/>
      <c r="S491" s="506"/>
      <c r="T491" s="506"/>
      <c r="U491" s="506"/>
      <c r="V491" s="506"/>
      <c r="W491" s="506"/>
      <c r="X491" s="506"/>
      <c r="Y491" s="506"/>
      <c r="Z491" s="506"/>
      <c r="AA491" s="506"/>
      <c r="AB491" s="507"/>
      <c r="AC491" s="507"/>
      <c r="AD491" s="504"/>
      <c r="AE491" s="504"/>
      <c r="AF491" s="504"/>
      <c r="AG491" s="504"/>
      <c r="AH491" s="504"/>
      <c r="AI491" s="504"/>
      <c r="AJ491" s="504"/>
      <c r="AK491" s="504"/>
      <c r="AL491" s="504"/>
      <c r="AN491" s="508"/>
      <c r="AO491" s="504"/>
      <c r="AP491" s="504"/>
      <c r="AQ491" s="504"/>
      <c r="AR491" s="504"/>
      <c r="AS491" s="504"/>
      <c r="AT491" s="504"/>
      <c r="AU491" s="504"/>
    </row>
    <row r="492" spans="3:47" ht="12.75" customHeight="1">
      <c r="C492" s="504"/>
      <c r="D492" s="504"/>
      <c r="E492" s="504"/>
      <c r="F492" s="504"/>
      <c r="G492" s="180"/>
      <c r="H492" s="180"/>
      <c r="I492" s="505"/>
      <c r="J492" s="505"/>
      <c r="K492" s="505"/>
      <c r="L492" s="504"/>
      <c r="M492" s="504"/>
      <c r="N492" s="504"/>
      <c r="O492" s="506"/>
      <c r="P492" s="506"/>
      <c r="Q492" s="506"/>
      <c r="R492" s="506"/>
      <c r="S492" s="506"/>
      <c r="T492" s="506"/>
      <c r="U492" s="506"/>
      <c r="V492" s="506"/>
      <c r="W492" s="506"/>
      <c r="X492" s="506"/>
      <c r="Y492" s="506"/>
      <c r="Z492" s="506"/>
      <c r="AA492" s="506"/>
      <c r="AB492" s="507"/>
      <c r="AC492" s="507"/>
      <c r="AD492" s="504"/>
      <c r="AE492" s="504"/>
      <c r="AF492" s="504"/>
      <c r="AG492" s="504"/>
      <c r="AH492" s="504"/>
      <c r="AI492" s="504"/>
      <c r="AJ492" s="504"/>
      <c r="AK492" s="504"/>
      <c r="AL492" s="504"/>
      <c r="AN492" s="508"/>
      <c r="AO492" s="504"/>
      <c r="AP492" s="504"/>
      <c r="AQ492" s="504"/>
      <c r="AR492" s="504"/>
      <c r="AS492" s="504"/>
      <c r="AT492" s="504"/>
      <c r="AU492" s="504"/>
    </row>
    <row r="493" spans="3:47" ht="12.75" customHeight="1">
      <c r="C493" s="504"/>
      <c r="D493" s="504"/>
      <c r="E493" s="504"/>
      <c r="F493" s="504"/>
      <c r="G493" s="180"/>
      <c r="H493" s="180"/>
      <c r="I493" s="505"/>
      <c r="J493" s="505"/>
      <c r="K493" s="505"/>
      <c r="L493" s="504"/>
      <c r="M493" s="504"/>
      <c r="N493" s="504"/>
      <c r="O493" s="506"/>
      <c r="P493" s="506"/>
      <c r="Q493" s="506"/>
      <c r="R493" s="506"/>
      <c r="S493" s="506"/>
      <c r="T493" s="506"/>
      <c r="U493" s="506"/>
      <c r="V493" s="506"/>
      <c r="W493" s="506"/>
      <c r="X493" s="506"/>
      <c r="Y493" s="506"/>
      <c r="Z493" s="506"/>
      <c r="AA493" s="506"/>
      <c r="AB493" s="507"/>
      <c r="AC493" s="507"/>
      <c r="AD493" s="504"/>
      <c r="AE493" s="504"/>
      <c r="AF493" s="504"/>
      <c r="AG493" s="504"/>
      <c r="AH493" s="504"/>
      <c r="AI493" s="504"/>
      <c r="AJ493" s="504"/>
      <c r="AK493" s="504"/>
      <c r="AL493" s="504"/>
      <c r="AN493" s="508"/>
      <c r="AO493" s="504"/>
      <c r="AP493" s="504"/>
      <c r="AQ493" s="504"/>
      <c r="AR493" s="504"/>
      <c r="AS493" s="504"/>
      <c r="AT493" s="504"/>
      <c r="AU493" s="504"/>
    </row>
    <row r="494" spans="3:47" ht="12.75" customHeight="1">
      <c r="C494" s="504"/>
      <c r="D494" s="504"/>
      <c r="E494" s="504"/>
      <c r="F494" s="504"/>
      <c r="G494" s="180"/>
      <c r="H494" s="180"/>
      <c r="I494" s="505"/>
      <c r="J494" s="505"/>
      <c r="K494" s="505"/>
      <c r="L494" s="504"/>
      <c r="M494" s="504"/>
      <c r="N494" s="504"/>
      <c r="O494" s="506"/>
      <c r="P494" s="506"/>
      <c r="Q494" s="506"/>
      <c r="R494" s="506"/>
      <c r="S494" s="506"/>
      <c r="T494" s="506"/>
      <c r="U494" s="506"/>
      <c r="V494" s="506"/>
      <c r="W494" s="506"/>
      <c r="X494" s="506"/>
      <c r="Y494" s="506"/>
      <c r="Z494" s="506"/>
      <c r="AA494" s="506"/>
      <c r="AB494" s="507"/>
      <c r="AC494" s="507"/>
      <c r="AD494" s="504"/>
      <c r="AE494" s="504"/>
      <c r="AF494" s="504"/>
      <c r="AG494" s="504"/>
      <c r="AH494" s="504"/>
      <c r="AI494" s="504"/>
      <c r="AJ494" s="504"/>
      <c r="AK494" s="504"/>
      <c r="AL494" s="504"/>
      <c r="AN494" s="508"/>
      <c r="AO494" s="504"/>
      <c r="AP494" s="504"/>
      <c r="AQ494" s="504"/>
      <c r="AR494" s="504"/>
      <c r="AS494" s="504"/>
      <c r="AT494" s="504"/>
      <c r="AU494" s="504"/>
    </row>
    <row r="495" spans="3:47" ht="12.75" customHeight="1">
      <c r="C495" s="504"/>
      <c r="D495" s="504"/>
      <c r="E495" s="504"/>
      <c r="F495" s="504"/>
      <c r="G495" s="180"/>
      <c r="H495" s="180"/>
      <c r="I495" s="505"/>
      <c r="J495" s="505"/>
      <c r="K495" s="505"/>
      <c r="L495" s="504"/>
      <c r="M495" s="504"/>
      <c r="N495" s="504"/>
      <c r="O495" s="506"/>
      <c r="P495" s="506"/>
      <c r="Q495" s="506"/>
      <c r="R495" s="506"/>
      <c r="S495" s="506"/>
      <c r="T495" s="506"/>
      <c r="U495" s="506"/>
      <c r="V495" s="506"/>
      <c r="W495" s="506"/>
      <c r="X495" s="506"/>
      <c r="Y495" s="506"/>
      <c r="Z495" s="506"/>
      <c r="AA495" s="506"/>
      <c r="AB495" s="507"/>
      <c r="AC495" s="507"/>
      <c r="AD495" s="504"/>
      <c r="AE495" s="504"/>
      <c r="AF495" s="504"/>
      <c r="AG495" s="504"/>
      <c r="AH495" s="504"/>
      <c r="AI495" s="504"/>
      <c r="AJ495" s="504"/>
      <c r="AK495" s="504"/>
      <c r="AL495" s="504"/>
      <c r="AN495" s="508"/>
      <c r="AO495" s="504"/>
      <c r="AP495" s="504"/>
      <c r="AQ495" s="504"/>
      <c r="AR495" s="504"/>
      <c r="AS495" s="504"/>
      <c r="AT495" s="504"/>
      <c r="AU495" s="504"/>
    </row>
    <row r="496" spans="3:47" ht="12.75" customHeight="1">
      <c r="C496" s="504"/>
      <c r="D496" s="504"/>
      <c r="E496" s="504"/>
      <c r="F496" s="504"/>
      <c r="G496" s="180"/>
      <c r="H496" s="180"/>
      <c r="I496" s="505"/>
      <c r="J496" s="505"/>
      <c r="K496" s="505"/>
      <c r="L496" s="504"/>
      <c r="M496" s="504"/>
      <c r="N496" s="504"/>
      <c r="O496" s="506"/>
      <c r="P496" s="506"/>
      <c r="Q496" s="506"/>
      <c r="R496" s="506"/>
      <c r="S496" s="506"/>
      <c r="T496" s="506"/>
      <c r="U496" s="506"/>
      <c r="V496" s="506"/>
      <c r="W496" s="506"/>
      <c r="X496" s="506"/>
      <c r="Y496" s="506"/>
      <c r="Z496" s="506"/>
      <c r="AA496" s="506"/>
      <c r="AB496" s="507"/>
      <c r="AC496" s="507"/>
      <c r="AD496" s="504"/>
      <c r="AE496" s="504"/>
      <c r="AF496" s="504"/>
      <c r="AG496" s="504"/>
      <c r="AH496" s="504"/>
      <c r="AI496" s="504"/>
      <c r="AJ496" s="504"/>
      <c r="AK496" s="504"/>
      <c r="AL496" s="504"/>
      <c r="AN496" s="508"/>
      <c r="AO496" s="504"/>
      <c r="AP496" s="504"/>
      <c r="AQ496" s="504"/>
      <c r="AR496" s="504"/>
      <c r="AS496" s="504"/>
      <c r="AT496" s="504"/>
      <c r="AU496" s="504"/>
    </row>
    <row r="497" spans="3:47" ht="12.75" customHeight="1">
      <c r="C497" s="504"/>
      <c r="D497" s="504"/>
      <c r="E497" s="504"/>
      <c r="F497" s="504"/>
      <c r="G497" s="180"/>
      <c r="H497" s="180"/>
      <c r="I497" s="505"/>
      <c r="J497" s="505"/>
      <c r="K497" s="505"/>
      <c r="L497" s="504"/>
      <c r="M497" s="504"/>
      <c r="N497" s="504"/>
      <c r="O497" s="506"/>
      <c r="P497" s="506"/>
      <c r="Q497" s="506"/>
      <c r="R497" s="506"/>
      <c r="S497" s="506"/>
      <c r="T497" s="506"/>
      <c r="U497" s="506"/>
      <c r="V497" s="506"/>
      <c r="W497" s="506"/>
      <c r="X497" s="506"/>
      <c r="Y497" s="506"/>
      <c r="Z497" s="506"/>
      <c r="AA497" s="506"/>
      <c r="AB497" s="507"/>
      <c r="AC497" s="507"/>
      <c r="AD497" s="504"/>
      <c r="AE497" s="504"/>
      <c r="AF497" s="504"/>
      <c r="AG497" s="504"/>
      <c r="AH497" s="504"/>
      <c r="AI497" s="504"/>
      <c r="AJ497" s="504"/>
      <c r="AK497" s="504"/>
      <c r="AL497" s="504"/>
      <c r="AN497" s="508"/>
      <c r="AO497" s="504"/>
      <c r="AP497" s="504"/>
      <c r="AQ497" s="504"/>
      <c r="AR497" s="504"/>
      <c r="AS497" s="504"/>
      <c r="AT497" s="504"/>
      <c r="AU497" s="504"/>
    </row>
    <row r="498" spans="3:47" ht="12.75" customHeight="1">
      <c r="C498" s="504"/>
      <c r="D498" s="504"/>
      <c r="E498" s="504"/>
      <c r="F498" s="504"/>
      <c r="G498" s="180"/>
      <c r="H498" s="180"/>
      <c r="I498" s="505"/>
      <c r="J498" s="505"/>
      <c r="K498" s="505"/>
      <c r="L498" s="504"/>
      <c r="M498" s="504"/>
      <c r="N498" s="504"/>
      <c r="O498" s="506"/>
      <c r="P498" s="506"/>
      <c r="Q498" s="506"/>
      <c r="R498" s="506"/>
      <c r="S498" s="506"/>
      <c r="T498" s="506"/>
      <c r="U498" s="506"/>
      <c r="V498" s="506"/>
      <c r="W498" s="506"/>
      <c r="X498" s="506"/>
      <c r="Y498" s="506"/>
      <c r="Z498" s="506"/>
      <c r="AA498" s="506"/>
      <c r="AB498" s="507"/>
      <c r="AC498" s="507"/>
      <c r="AD498" s="504"/>
      <c r="AE498" s="504"/>
      <c r="AF498" s="504"/>
      <c r="AG498" s="504"/>
      <c r="AH498" s="504"/>
      <c r="AI498" s="504"/>
      <c r="AJ498" s="504"/>
      <c r="AK498" s="504"/>
      <c r="AL498" s="504"/>
      <c r="AN498" s="508"/>
      <c r="AO498" s="504"/>
      <c r="AP498" s="504"/>
      <c r="AQ498" s="504"/>
      <c r="AR498" s="504"/>
      <c r="AS498" s="504"/>
      <c r="AT498" s="504"/>
      <c r="AU498" s="504"/>
    </row>
    <row r="499" spans="3:47" ht="12.75" customHeight="1">
      <c r="C499" s="504"/>
      <c r="D499" s="504"/>
      <c r="E499" s="504"/>
      <c r="F499" s="504"/>
      <c r="G499" s="180"/>
      <c r="H499" s="180"/>
      <c r="I499" s="505"/>
      <c r="J499" s="505"/>
      <c r="K499" s="505"/>
      <c r="L499" s="504"/>
      <c r="M499" s="504"/>
      <c r="N499" s="504"/>
      <c r="O499" s="506"/>
      <c r="P499" s="506"/>
      <c r="Q499" s="506"/>
      <c r="R499" s="506"/>
      <c r="S499" s="506"/>
      <c r="T499" s="506"/>
      <c r="U499" s="506"/>
      <c r="V499" s="506"/>
      <c r="W499" s="506"/>
      <c r="X499" s="506"/>
      <c r="Y499" s="506"/>
      <c r="Z499" s="506"/>
      <c r="AA499" s="506"/>
      <c r="AB499" s="507"/>
      <c r="AC499" s="507"/>
      <c r="AD499" s="504"/>
      <c r="AE499" s="504"/>
      <c r="AF499" s="504"/>
      <c r="AG499" s="504"/>
      <c r="AH499" s="504"/>
      <c r="AI499" s="504"/>
      <c r="AJ499" s="504"/>
      <c r="AK499" s="504"/>
      <c r="AL499" s="504"/>
      <c r="AN499" s="508"/>
      <c r="AO499" s="504"/>
      <c r="AP499" s="504"/>
      <c r="AQ499" s="504"/>
      <c r="AR499" s="504"/>
      <c r="AS499" s="504"/>
      <c r="AT499" s="504"/>
      <c r="AU499" s="504"/>
    </row>
    <row r="500" spans="3:47" ht="12.75" customHeight="1">
      <c r="C500" s="504"/>
      <c r="D500" s="504"/>
      <c r="E500" s="504"/>
      <c r="F500" s="504"/>
      <c r="G500" s="180"/>
      <c r="H500" s="180"/>
      <c r="I500" s="505"/>
      <c r="J500" s="505"/>
      <c r="K500" s="505"/>
      <c r="L500" s="504"/>
      <c r="M500" s="504"/>
      <c r="N500" s="504"/>
      <c r="O500" s="506"/>
      <c r="P500" s="506"/>
      <c r="Q500" s="506"/>
      <c r="R500" s="506"/>
      <c r="S500" s="506"/>
      <c r="T500" s="506"/>
      <c r="U500" s="506"/>
      <c r="V500" s="506"/>
      <c r="W500" s="506"/>
      <c r="X500" s="506"/>
      <c r="Y500" s="506"/>
      <c r="Z500" s="506"/>
      <c r="AA500" s="506"/>
      <c r="AB500" s="507"/>
      <c r="AC500" s="507"/>
      <c r="AD500" s="504"/>
      <c r="AE500" s="504"/>
      <c r="AF500" s="504"/>
      <c r="AG500" s="504"/>
      <c r="AH500" s="504"/>
      <c r="AI500" s="504"/>
      <c r="AJ500" s="504"/>
      <c r="AK500" s="504"/>
      <c r="AL500" s="504"/>
      <c r="AN500" s="508"/>
      <c r="AO500" s="504"/>
      <c r="AP500" s="504"/>
      <c r="AQ500" s="504"/>
      <c r="AR500" s="504"/>
      <c r="AS500" s="504"/>
      <c r="AT500" s="504"/>
      <c r="AU500" s="504"/>
    </row>
    <row r="501" spans="3:47" ht="12.75" customHeight="1">
      <c r="C501" s="504"/>
      <c r="D501" s="504"/>
      <c r="E501" s="504"/>
      <c r="F501" s="504"/>
      <c r="G501" s="180"/>
      <c r="H501" s="180"/>
      <c r="I501" s="505"/>
      <c r="J501" s="505"/>
      <c r="K501" s="505"/>
      <c r="L501" s="504"/>
      <c r="M501" s="504"/>
      <c r="N501" s="504"/>
      <c r="O501" s="506"/>
      <c r="P501" s="506"/>
      <c r="Q501" s="506"/>
      <c r="R501" s="506"/>
      <c r="S501" s="506"/>
      <c r="T501" s="506"/>
      <c r="U501" s="506"/>
      <c r="V501" s="506"/>
      <c r="W501" s="506"/>
      <c r="X501" s="506"/>
      <c r="Y501" s="506"/>
      <c r="Z501" s="506"/>
      <c r="AA501" s="506"/>
      <c r="AB501" s="507"/>
      <c r="AC501" s="507"/>
      <c r="AD501" s="504"/>
      <c r="AE501" s="504"/>
      <c r="AF501" s="504"/>
      <c r="AG501" s="504"/>
      <c r="AH501" s="504"/>
      <c r="AI501" s="504"/>
      <c r="AJ501" s="504"/>
      <c r="AK501" s="504"/>
      <c r="AL501" s="504"/>
      <c r="AN501" s="508"/>
      <c r="AO501" s="504"/>
      <c r="AP501" s="504"/>
      <c r="AQ501" s="504"/>
      <c r="AR501" s="504"/>
      <c r="AS501" s="504"/>
      <c r="AT501" s="504"/>
      <c r="AU501" s="504"/>
    </row>
    <row r="502" spans="3:47" ht="12.75" customHeight="1">
      <c r="C502" s="504"/>
      <c r="D502" s="504"/>
      <c r="E502" s="504"/>
      <c r="F502" s="504"/>
      <c r="G502" s="180"/>
      <c r="H502" s="180"/>
      <c r="I502" s="505"/>
      <c r="J502" s="505"/>
      <c r="K502" s="505"/>
      <c r="L502" s="504"/>
      <c r="M502" s="504"/>
      <c r="N502" s="504"/>
      <c r="O502" s="506"/>
      <c r="P502" s="506"/>
      <c r="Q502" s="506"/>
      <c r="R502" s="506"/>
      <c r="S502" s="506"/>
      <c r="T502" s="506"/>
      <c r="U502" s="506"/>
      <c r="V502" s="506"/>
      <c r="W502" s="506"/>
      <c r="X502" s="506"/>
      <c r="Y502" s="506"/>
      <c r="Z502" s="506"/>
      <c r="AA502" s="506"/>
      <c r="AB502" s="507"/>
      <c r="AC502" s="507"/>
      <c r="AD502" s="504"/>
      <c r="AE502" s="504"/>
      <c r="AF502" s="504"/>
      <c r="AG502" s="504"/>
      <c r="AH502" s="504"/>
      <c r="AI502" s="504"/>
      <c r="AJ502" s="504"/>
      <c r="AK502" s="504"/>
      <c r="AL502" s="504"/>
      <c r="AN502" s="508"/>
      <c r="AO502" s="504"/>
      <c r="AP502" s="504"/>
      <c r="AQ502" s="504"/>
      <c r="AR502" s="504"/>
      <c r="AS502" s="504"/>
      <c r="AT502" s="504"/>
      <c r="AU502" s="504"/>
    </row>
    <row r="503" spans="3:47" ht="12.75" customHeight="1">
      <c r="C503" s="504"/>
      <c r="D503" s="504"/>
      <c r="E503" s="504"/>
      <c r="F503" s="504"/>
      <c r="G503" s="180"/>
      <c r="H503" s="180"/>
      <c r="I503" s="505"/>
      <c r="J503" s="505"/>
      <c r="K503" s="505"/>
      <c r="L503" s="504"/>
      <c r="M503" s="504"/>
      <c r="N503" s="504"/>
      <c r="O503" s="506"/>
      <c r="P503" s="506"/>
      <c r="Q503" s="506"/>
      <c r="R503" s="506"/>
      <c r="S503" s="506"/>
      <c r="T503" s="506"/>
      <c r="U503" s="506"/>
      <c r="V503" s="506"/>
      <c r="W503" s="506"/>
      <c r="X503" s="506"/>
      <c r="Y503" s="506"/>
      <c r="Z503" s="506"/>
      <c r="AA503" s="506"/>
      <c r="AB503" s="507"/>
      <c r="AC503" s="507"/>
      <c r="AD503" s="504"/>
      <c r="AE503" s="504"/>
      <c r="AF503" s="504"/>
      <c r="AG503" s="504"/>
      <c r="AH503" s="504"/>
      <c r="AI503" s="504"/>
      <c r="AJ503" s="504"/>
      <c r="AK503" s="504"/>
      <c r="AL503" s="504"/>
      <c r="AN503" s="508"/>
      <c r="AO503" s="504"/>
      <c r="AP503" s="504"/>
      <c r="AQ503" s="504"/>
      <c r="AR503" s="504"/>
      <c r="AS503" s="504"/>
      <c r="AT503" s="504"/>
      <c r="AU503" s="504"/>
    </row>
    <row r="504" spans="3:47" ht="12.75" customHeight="1">
      <c r="C504" s="504"/>
      <c r="D504" s="504"/>
      <c r="E504" s="504"/>
      <c r="F504" s="504"/>
      <c r="G504" s="180"/>
      <c r="H504" s="180"/>
      <c r="I504" s="505"/>
      <c r="J504" s="505"/>
      <c r="K504" s="505"/>
      <c r="L504" s="504"/>
      <c r="M504" s="504"/>
      <c r="N504" s="504"/>
      <c r="O504" s="506"/>
      <c r="P504" s="506"/>
      <c r="Q504" s="506"/>
      <c r="R504" s="506"/>
      <c r="S504" s="506"/>
      <c r="T504" s="506"/>
      <c r="U504" s="506"/>
      <c r="V504" s="506"/>
      <c r="W504" s="506"/>
      <c r="X504" s="506"/>
      <c r="Y504" s="506"/>
      <c r="Z504" s="506"/>
      <c r="AA504" s="506"/>
      <c r="AB504" s="507"/>
      <c r="AC504" s="507"/>
      <c r="AD504" s="504"/>
      <c r="AE504" s="504"/>
      <c r="AF504" s="504"/>
      <c r="AG504" s="504"/>
      <c r="AH504" s="504"/>
      <c r="AI504" s="504"/>
      <c r="AJ504" s="504"/>
      <c r="AK504" s="504"/>
      <c r="AL504" s="504"/>
      <c r="AN504" s="508"/>
      <c r="AO504" s="504"/>
      <c r="AP504" s="504"/>
      <c r="AQ504" s="504"/>
      <c r="AR504" s="504"/>
      <c r="AS504" s="504"/>
      <c r="AT504" s="504"/>
      <c r="AU504" s="504"/>
    </row>
    <row r="505" spans="3:47" ht="12.75" customHeight="1">
      <c r="C505" s="504"/>
      <c r="D505" s="504"/>
      <c r="E505" s="504"/>
      <c r="F505" s="504"/>
      <c r="G505" s="180"/>
      <c r="H505" s="180"/>
      <c r="I505" s="505"/>
      <c r="J505" s="505"/>
      <c r="K505" s="505"/>
      <c r="L505" s="504"/>
      <c r="M505" s="504"/>
      <c r="N505" s="504"/>
      <c r="O505" s="506"/>
      <c r="P505" s="506"/>
      <c r="Q505" s="506"/>
      <c r="R505" s="506"/>
      <c r="S505" s="506"/>
      <c r="T505" s="506"/>
      <c r="U505" s="506"/>
      <c r="V505" s="506"/>
      <c r="W505" s="506"/>
      <c r="X505" s="506"/>
      <c r="Y505" s="506"/>
      <c r="Z505" s="506"/>
      <c r="AA505" s="506"/>
      <c r="AB505" s="507"/>
      <c r="AC505" s="507"/>
      <c r="AD505" s="504"/>
      <c r="AE505" s="504"/>
      <c r="AF505" s="504"/>
      <c r="AG505" s="504"/>
      <c r="AH505" s="504"/>
      <c r="AI505" s="504"/>
      <c r="AJ505" s="504"/>
      <c r="AK505" s="504"/>
      <c r="AL505" s="504"/>
      <c r="AN505" s="508"/>
      <c r="AO505" s="504"/>
      <c r="AP505" s="504"/>
      <c r="AQ505" s="504"/>
      <c r="AR505" s="504"/>
      <c r="AS505" s="504"/>
      <c r="AT505" s="504"/>
      <c r="AU505" s="504"/>
    </row>
    <row r="506" spans="3:47" ht="12.75" customHeight="1">
      <c r="C506" s="504"/>
      <c r="D506" s="504"/>
      <c r="E506" s="504"/>
      <c r="F506" s="504"/>
      <c r="G506" s="180"/>
      <c r="H506" s="180"/>
      <c r="I506" s="505"/>
      <c r="J506" s="505"/>
      <c r="K506" s="505"/>
      <c r="L506" s="504"/>
      <c r="M506" s="504"/>
      <c r="N506" s="504"/>
      <c r="O506" s="506"/>
      <c r="P506" s="506"/>
      <c r="Q506" s="506"/>
      <c r="R506" s="506"/>
      <c r="S506" s="506"/>
      <c r="T506" s="506"/>
      <c r="U506" s="506"/>
      <c r="V506" s="506"/>
      <c r="W506" s="506"/>
      <c r="X506" s="506"/>
      <c r="Y506" s="506"/>
      <c r="Z506" s="506"/>
      <c r="AA506" s="506"/>
      <c r="AB506" s="507"/>
      <c r="AC506" s="507"/>
      <c r="AD506" s="504"/>
      <c r="AE506" s="504"/>
      <c r="AF506" s="504"/>
      <c r="AG506" s="504"/>
      <c r="AH506" s="504"/>
      <c r="AI506" s="504"/>
      <c r="AJ506" s="504"/>
      <c r="AK506" s="504"/>
      <c r="AL506" s="504"/>
      <c r="AN506" s="508"/>
      <c r="AO506" s="504"/>
      <c r="AP506" s="504"/>
      <c r="AQ506" s="504"/>
      <c r="AR506" s="504"/>
      <c r="AS506" s="504"/>
      <c r="AT506" s="504"/>
      <c r="AU506" s="504"/>
    </row>
    <row r="507" spans="3:47" ht="12.75" customHeight="1">
      <c r="C507" s="504"/>
      <c r="D507" s="504"/>
      <c r="E507" s="504"/>
      <c r="F507" s="504"/>
      <c r="G507" s="180"/>
      <c r="H507" s="180"/>
      <c r="I507" s="505"/>
      <c r="J507" s="505"/>
      <c r="K507" s="505"/>
      <c r="L507" s="504"/>
      <c r="M507" s="504"/>
      <c r="N507" s="504"/>
      <c r="O507" s="506"/>
      <c r="P507" s="506"/>
      <c r="Q507" s="506"/>
      <c r="R507" s="506"/>
      <c r="S507" s="506"/>
      <c r="T507" s="506"/>
      <c r="U507" s="506"/>
      <c r="V507" s="506"/>
      <c r="W507" s="506"/>
      <c r="X507" s="506"/>
      <c r="Y507" s="506"/>
      <c r="Z507" s="506"/>
      <c r="AA507" s="506"/>
      <c r="AB507" s="507"/>
      <c r="AC507" s="507"/>
      <c r="AD507" s="504"/>
      <c r="AE507" s="504"/>
      <c r="AF507" s="504"/>
      <c r="AG507" s="504"/>
      <c r="AH507" s="504"/>
      <c r="AI507" s="504"/>
      <c r="AJ507" s="504"/>
      <c r="AK507" s="504"/>
      <c r="AL507" s="504"/>
      <c r="AN507" s="508"/>
      <c r="AO507" s="504"/>
      <c r="AP507" s="504"/>
      <c r="AQ507" s="504"/>
      <c r="AR507" s="504"/>
      <c r="AS507" s="504"/>
      <c r="AT507" s="504"/>
      <c r="AU507" s="504"/>
    </row>
    <row r="508" spans="3:47" ht="12.75" customHeight="1">
      <c r="C508" s="504"/>
      <c r="D508" s="504"/>
      <c r="E508" s="504"/>
      <c r="F508" s="504"/>
      <c r="G508" s="180"/>
      <c r="H508" s="180"/>
      <c r="I508" s="505"/>
      <c r="J508" s="505"/>
      <c r="K508" s="505"/>
      <c r="L508" s="504"/>
      <c r="M508" s="504"/>
      <c r="N508" s="504"/>
      <c r="O508" s="506"/>
      <c r="P508" s="506"/>
      <c r="Q508" s="506"/>
      <c r="R508" s="506"/>
      <c r="S508" s="506"/>
      <c r="T508" s="506"/>
      <c r="U508" s="506"/>
      <c r="V508" s="506"/>
      <c r="W508" s="506"/>
      <c r="X508" s="506"/>
      <c r="Y508" s="506"/>
      <c r="Z508" s="506"/>
      <c r="AA508" s="506"/>
      <c r="AB508" s="507"/>
      <c r="AC508" s="507"/>
      <c r="AD508" s="504"/>
      <c r="AE508" s="504"/>
      <c r="AF508" s="504"/>
      <c r="AG508" s="504"/>
      <c r="AH508" s="504"/>
      <c r="AI508" s="504"/>
      <c r="AJ508" s="504"/>
      <c r="AK508" s="504"/>
      <c r="AL508" s="504"/>
      <c r="AN508" s="508"/>
      <c r="AO508" s="504"/>
      <c r="AP508" s="504"/>
      <c r="AQ508" s="504"/>
      <c r="AR508" s="504"/>
      <c r="AS508" s="504"/>
      <c r="AT508" s="504"/>
      <c r="AU508" s="504"/>
    </row>
    <row r="509" spans="3:47" ht="12.75" customHeight="1">
      <c r="C509" s="504"/>
      <c r="D509" s="504"/>
      <c r="E509" s="504"/>
      <c r="F509" s="504"/>
      <c r="G509" s="180"/>
      <c r="H509" s="180"/>
      <c r="I509" s="505"/>
      <c r="J509" s="505"/>
      <c r="K509" s="505"/>
      <c r="L509" s="504"/>
      <c r="M509" s="504"/>
      <c r="N509" s="504"/>
      <c r="O509" s="506"/>
      <c r="P509" s="506"/>
      <c r="Q509" s="506"/>
      <c r="R509" s="506"/>
      <c r="S509" s="506"/>
      <c r="T509" s="506"/>
      <c r="U509" s="506"/>
      <c r="V509" s="506"/>
      <c r="W509" s="506"/>
      <c r="X509" s="506"/>
      <c r="Y509" s="506"/>
      <c r="Z509" s="506"/>
      <c r="AA509" s="506"/>
      <c r="AB509" s="507"/>
      <c r="AC509" s="507"/>
      <c r="AD509" s="504"/>
      <c r="AE509" s="504"/>
      <c r="AF509" s="504"/>
      <c r="AG509" s="504"/>
      <c r="AH509" s="504"/>
      <c r="AI509" s="504"/>
      <c r="AJ509" s="504"/>
      <c r="AK509" s="504"/>
      <c r="AL509" s="504"/>
      <c r="AN509" s="508"/>
      <c r="AO509" s="504"/>
      <c r="AP509" s="504"/>
      <c r="AQ509" s="504"/>
      <c r="AR509" s="504"/>
      <c r="AS509" s="504"/>
      <c r="AT509" s="504"/>
      <c r="AU509" s="504"/>
    </row>
    <row r="510" spans="3:47" ht="12.75" customHeight="1">
      <c r="C510" s="504"/>
      <c r="D510" s="504"/>
      <c r="E510" s="504"/>
      <c r="F510" s="504"/>
      <c r="G510" s="180"/>
      <c r="H510" s="180"/>
      <c r="I510" s="505"/>
      <c r="J510" s="505"/>
      <c r="K510" s="505"/>
      <c r="L510" s="504"/>
      <c r="M510" s="504"/>
      <c r="N510" s="504"/>
      <c r="O510" s="506"/>
      <c r="P510" s="506"/>
      <c r="Q510" s="506"/>
      <c r="R510" s="506"/>
      <c r="S510" s="506"/>
      <c r="T510" s="506"/>
      <c r="U510" s="506"/>
      <c r="V510" s="506"/>
      <c r="W510" s="506"/>
      <c r="X510" s="506"/>
      <c r="Y510" s="506"/>
      <c r="Z510" s="506"/>
      <c r="AA510" s="506"/>
      <c r="AB510" s="507"/>
      <c r="AC510" s="507"/>
      <c r="AD510" s="504"/>
      <c r="AE510" s="504"/>
      <c r="AF510" s="504"/>
      <c r="AG510" s="504"/>
      <c r="AH510" s="504"/>
      <c r="AI510" s="504"/>
      <c r="AJ510" s="504"/>
      <c r="AK510" s="504"/>
      <c r="AL510" s="504"/>
      <c r="AN510" s="508"/>
      <c r="AO510" s="504"/>
      <c r="AP510" s="504"/>
      <c r="AQ510" s="504"/>
      <c r="AR510" s="504"/>
      <c r="AS510" s="504"/>
      <c r="AT510" s="504"/>
      <c r="AU510" s="504"/>
    </row>
    <row r="511" spans="3:47" ht="12.75" customHeight="1">
      <c r="C511" s="504"/>
      <c r="D511" s="504"/>
      <c r="E511" s="504"/>
      <c r="F511" s="504"/>
      <c r="G511" s="180"/>
      <c r="H511" s="180"/>
      <c r="I511" s="505"/>
      <c r="J511" s="505"/>
      <c r="K511" s="505"/>
      <c r="L511" s="504"/>
      <c r="M511" s="504"/>
      <c r="N511" s="504"/>
      <c r="O511" s="506"/>
      <c r="P511" s="506"/>
      <c r="Q511" s="506"/>
      <c r="R511" s="506"/>
      <c r="S511" s="506"/>
      <c r="T511" s="506"/>
      <c r="U511" s="506"/>
      <c r="V511" s="506"/>
      <c r="W511" s="506"/>
      <c r="X511" s="506"/>
      <c r="Y511" s="506"/>
      <c r="Z511" s="506"/>
      <c r="AA511" s="506"/>
      <c r="AB511" s="507"/>
      <c r="AC511" s="507"/>
      <c r="AD511" s="504"/>
      <c r="AE511" s="504"/>
      <c r="AF511" s="504"/>
      <c r="AG511" s="504"/>
      <c r="AH511" s="504"/>
      <c r="AI511" s="504"/>
      <c r="AJ511" s="504"/>
      <c r="AK511" s="504"/>
      <c r="AL511" s="504"/>
      <c r="AN511" s="508"/>
      <c r="AO511" s="504"/>
      <c r="AP511" s="504"/>
      <c r="AQ511" s="504"/>
      <c r="AR511" s="504"/>
      <c r="AS511" s="504"/>
      <c r="AT511" s="504"/>
      <c r="AU511" s="504"/>
    </row>
    <row r="512" spans="3:47" ht="12.75" customHeight="1">
      <c r="C512" s="504"/>
      <c r="D512" s="504"/>
      <c r="E512" s="504"/>
      <c r="F512" s="504"/>
      <c r="G512" s="180"/>
      <c r="H512" s="180"/>
      <c r="I512" s="505"/>
      <c r="J512" s="505"/>
      <c r="K512" s="505"/>
      <c r="L512" s="504"/>
      <c r="M512" s="504"/>
      <c r="N512" s="504"/>
      <c r="O512" s="506"/>
      <c r="P512" s="506"/>
      <c r="Q512" s="506"/>
      <c r="R512" s="506"/>
      <c r="S512" s="506"/>
      <c r="T512" s="506"/>
      <c r="U512" s="506"/>
      <c r="V512" s="506"/>
      <c r="W512" s="506"/>
      <c r="X512" s="506"/>
      <c r="Y512" s="506"/>
      <c r="Z512" s="506"/>
      <c r="AA512" s="506"/>
      <c r="AB512" s="507"/>
      <c r="AC512" s="507"/>
      <c r="AD512" s="504"/>
      <c r="AE512" s="504"/>
      <c r="AF512" s="504"/>
      <c r="AG512" s="504"/>
      <c r="AH512" s="504"/>
      <c r="AI512" s="504"/>
      <c r="AJ512" s="504"/>
      <c r="AK512" s="504"/>
      <c r="AL512" s="504"/>
      <c r="AN512" s="508"/>
      <c r="AO512" s="504"/>
      <c r="AP512" s="504"/>
      <c r="AQ512" s="504"/>
      <c r="AR512" s="504"/>
      <c r="AS512" s="504"/>
      <c r="AT512" s="504"/>
      <c r="AU512" s="504"/>
    </row>
    <row r="513" spans="3:47" ht="12.75" customHeight="1">
      <c r="C513" s="504"/>
      <c r="D513" s="504"/>
      <c r="E513" s="504"/>
      <c r="F513" s="504"/>
      <c r="G513" s="180"/>
      <c r="H513" s="180"/>
      <c r="I513" s="505"/>
      <c r="J513" s="505"/>
      <c r="K513" s="505"/>
      <c r="L513" s="504"/>
      <c r="M513" s="504"/>
      <c r="N513" s="504"/>
      <c r="O513" s="506"/>
      <c r="P513" s="506"/>
      <c r="Q513" s="506"/>
      <c r="R513" s="506"/>
      <c r="S513" s="506"/>
      <c r="T513" s="506"/>
      <c r="U513" s="506"/>
      <c r="V513" s="506"/>
      <c r="W513" s="506"/>
      <c r="X513" s="506"/>
      <c r="Y513" s="506"/>
      <c r="Z513" s="506"/>
      <c r="AA513" s="506"/>
      <c r="AB513" s="507"/>
      <c r="AC513" s="507"/>
      <c r="AD513" s="504"/>
      <c r="AE513" s="504"/>
      <c r="AF513" s="504"/>
      <c r="AG513" s="504"/>
      <c r="AH513" s="504"/>
      <c r="AI513" s="504"/>
      <c r="AJ513" s="504"/>
      <c r="AK513" s="504"/>
      <c r="AL513" s="504"/>
      <c r="AN513" s="508"/>
      <c r="AO513" s="504"/>
      <c r="AP513" s="504"/>
      <c r="AQ513" s="504"/>
      <c r="AR513" s="504"/>
      <c r="AS513" s="504"/>
      <c r="AT513" s="504"/>
      <c r="AU513" s="504"/>
    </row>
    <row r="514" spans="3:47" ht="12.75" customHeight="1">
      <c r="C514" s="504"/>
      <c r="D514" s="504"/>
      <c r="E514" s="504"/>
      <c r="F514" s="504"/>
      <c r="G514" s="180"/>
      <c r="H514" s="180"/>
      <c r="I514" s="505"/>
      <c r="J514" s="505"/>
      <c r="K514" s="505"/>
      <c r="L514" s="504"/>
      <c r="M514" s="504"/>
      <c r="N514" s="504"/>
      <c r="O514" s="506"/>
      <c r="P514" s="506"/>
      <c r="Q514" s="506"/>
      <c r="R514" s="506"/>
      <c r="S514" s="506"/>
      <c r="T514" s="506"/>
      <c r="U514" s="506"/>
      <c r="V514" s="506"/>
      <c r="W514" s="506"/>
      <c r="X514" s="506"/>
      <c r="Y514" s="506"/>
      <c r="Z514" s="506"/>
      <c r="AA514" s="506"/>
      <c r="AB514" s="507"/>
      <c r="AC514" s="507"/>
      <c r="AD514" s="504"/>
      <c r="AE514" s="504"/>
      <c r="AF514" s="504"/>
      <c r="AG514" s="504"/>
      <c r="AH514" s="504"/>
      <c r="AI514" s="504"/>
      <c r="AJ514" s="504"/>
      <c r="AK514" s="504"/>
      <c r="AL514" s="504"/>
      <c r="AN514" s="508"/>
      <c r="AO514" s="504"/>
      <c r="AP514" s="504"/>
      <c r="AQ514" s="504"/>
      <c r="AR514" s="504"/>
      <c r="AS514" s="504"/>
      <c r="AT514" s="504"/>
      <c r="AU514" s="504"/>
    </row>
    <row r="515" spans="3:47" ht="12.75" customHeight="1">
      <c r="C515" s="504"/>
      <c r="D515" s="504"/>
      <c r="E515" s="504"/>
      <c r="F515" s="504"/>
      <c r="G515" s="180"/>
      <c r="H515" s="180"/>
      <c r="I515" s="505"/>
      <c r="J515" s="505"/>
      <c r="K515" s="505"/>
      <c r="L515" s="504"/>
      <c r="M515" s="504"/>
      <c r="N515" s="504"/>
      <c r="O515" s="506"/>
      <c r="P515" s="506"/>
      <c r="Q515" s="506"/>
      <c r="R515" s="506"/>
      <c r="S515" s="506"/>
      <c r="T515" s="506"/>
      <c r="U515" s="506"/>
      <c r="V515" s="506"/>
      <c r="W515" s="506"/>
      <c r="X515" s="506"/>
      <c r="Y515" s="506"/>
      <c r="Z515" s="506"/>
      <c r="AA515" s="506"/>
      <c r="AB515" s="507"/>
      <c r="AC515" s="507"/>
      <c r="AD515" s="504"/>
      <c r="AE515" s="504"/>
      <c r="AF515" s="504"/>
      <c r="AG515" s="504"/>
      <c r="AH515" s="504"/>
      <c r="AI515" s="504"/>
      <c r="AJ515" s="504"/>
      <c r="AK515" s="504"/>
      <c r="AL515" s="504"/>
      <c r="AN515" s="508"/>
      <c r="AO515" s="504"/>
      <c r="AP515" s="504"/>
      <c r="AQ515" s="504"/>
      <c r="AR515" s="504"/>
      <c r="AS515" s="504"/>
      <c r="AT515" s="504"/>
      <c r="AU515" s="504"/>
    </row>
    <row r="516" spans="3:47" ht="12.75" customHeight="1">
      <c r="C516" s="504"/>
      <c r="D516" s="504"/>
      <c r="E516" s="504"/>
      <c r="F516" s="504"/>
      <c r="G516" s="180"/>
      <c r="H516" s="180"/>
      <c r="I516" s="505"/>
      <c r="J516" s="505"/>
      <c r="K516" s="505"/>
      <c r="L516" s="504"/>
      <c r="M516" s="504"/>
      <c r="N516" s="504"/>
      <c r="O516" s="506"/>
      <c r="P516" s="506"/>
      <c r="Q516" s="506"/>
      <c r="R516" s="506"/>
      <c r="S516" s="506"/>
      <c r="T516" s="506"/>
      <c r="U516" s="506"/>
      <c r="V516" s="506"/>
      <c r="W516" s="506"/>
      <c r="X516" s="506"/>
      <c r="Y516" s="506"/>
      <c r="Z516" s="506"/>
      <c r="AA516" s="506"/>
      <c r="AB516" s="507"/>
      <c r="AC516" s="507"/>
      <c r="AD516" s="504"/>
      <c r="AE516" s="504"/>
      <c r="AF516" s="504"/>
      <c r="AG516" s="504"/>
      <c r="AH516" s="504"/>
      <c r="AI516" s="504"/>
      <c r="AJ516" s="504"/>
      <c r="AK516" s="504"/>
      <c r="AL516" s="504"/>
      <c r="AN516" s="508"/>
      <c r="AO516" s="504"/>
      <c r="AP516" s="504"/>
      <c r="AQ516" s="504"/>
      <c r="AR516" s="504"/>
      <c r="AS516" s="504"/>
      <c r="AT516" s="504"/>
      <c r="AU516" s="504"/>
    </row>
    <row r="517" spans="3:47" ht="12.75" customHeight="1">
      <c r="C517" s="504"/>
      <c r="D517" s="504"/>
      <c r="E517" s="504"/>
      <c r="F517" s="504"/>
      <c r="G517" s="180"/>
      <c r="H517" s="180"/>
      <c r="I517" s="505"/>
      <c r="J517" s="505"/>
      <c r="K517" s="505"/>
      <c r="L517" s="504"/>
      <c r="M517" s="504"/>
      <c r="N517" s="504"/>
      <c r="O517" s="506"/>
      <c r="P517" s="506"/>
      <c r="Q517" s="506"/>
      <c r="R517" s="506"/>
      <c r="S517" s="506"/>
      <c r="T517" s="506"/>
      <c r="U517" s="506"/>
      <c r="V517" s="506"/>
      <c r="W517" s="506"/>
      <c r="X517" s="506"/>
      <c r="Y517" s="506"/>
      <c r="Z517" s="506"/>
      <c r="AA517" s="506"/>
      <c r="AB517" s="507"/>
      <c r="AC517" s="507"/>
      <c r="AD517" s="504"/>
      <c r="AE517" s="504"/>
      <c r="AF517" s="504"/>
      <c r="AG517" s="504"/>
      <c r="AH517" s="504"/>
      <c r="AI517" s="504"/>
      <c r="AJ517" s="504"/>
      <c r="AK517" s="504"/>
      <c r="AL517" s="504"/>
      <c r="AN517" s="508"/>
      <c r="AO517" s="504"/>
      <c r="AP517" s="504"/>
      <c r="AQ517" s="504"/>
      <c r="AR517" s="504"/>
      <c r="AS517" s="504"/>
      <c r="AT517" s="504"/>
      <c r="AU517" s="504"/>
    </row>
    <row r="518" spans="3:47" ht="12.75" customHeight="1">
      <c r="C518" s="504"/>
      <c r="D518" s="504"/>
      <c r="E518" s="504"/>
      <c r="F518" s="504"/>
      <c r="G518" s="180"/>
      <c r="H518" s="180"/>
      <c r="I518" s="505"/>
      <c r="J518" s="505"/>
      <c r="K518" s="505"/>
      <c r="L518" s="504"/>
      <c r="M518" s="504"/>
      <c r="N518" s="504"/>
      <c r="O518" s="506"/>
      <c r="P518" s="506"/>
      <c r="Q518" s="506"/>
      <c r="R518" s="506"/>
      <c r="S518" s="506"/>
      <c r="T518" s="506"/>
      <c r="U518" s="506"/>
      <c r="V518" s="506"/>
      <c r="W518" s="506"/>
      <c r="X518" s="506"/>
      <c r="Y518" s="506"/>
      <c r="Z518" s="506"/>
      <c r="AA518" s="506"/>
      <c r="AB518" s="507"/>
      <c r="AC518" s="507"/>
      <c r="AD518" s="504"/>
      <c r="AE518" s="504"/>
      <c r="AF518" s="504"/>
      <c r="AG518" s="504"/>
      <c r="AH518" s="504"/>
      <c r="AI518" s="504"/>
      <c r="AJ518" s="504"/>
      <c r="AK518" s="504"/>
      <c r="AL518" s="504"/>
      <c r="AN518" s="508"/>
      <c r="AO518" s="504"/>
      <c r="AP518" s="504"/>
      <c r="AQ518" s="504"/>
      <c r="AR518" s="504"/>
      <c r="AS518" s="504"/>
      <c r="AT518" s="504"/>
      <c r="AU518" s="504"/>
    </row>
    <row r="519" spans="3:47" ht="12.75" customHeight="1">
      <c r="C519" s="504"/>
      <c r="D519" s="504"/>
      <c r="E519" s="504"/>
      <c r="F519" s="504"/>
      <c r="G519" s="180"/>
      <c r="H519" s="180"/>
      <c r="I519" s="505"/>
      <c r="J519" s="505"/>
      <c r="K519" s="505"/>
      <c r="L519" s="504"/>
      <c r="M519" s="504"/>
      <c r="N519" s="504"/>
      <c r="O519" s="506"/>
      <c r="P519" s="506"/>
      <c r="Q519" s="506"/>
      <c r="R519" s="506"/>
      <c r="S519" s="506"/>
      <c r="T519" s="506"/>
      <c r="U519" s="506"/>
      <c r="V519" s="506"/>
      <c r="W519" s="506"/>
      <c r="X519" s="506"/>
      <c r="Y519" s="506"/>
      <c r="Z519" s="506"/>
      <c r="AA519" s="506"/>
      <c r="AB519" s="507"/>
      <c r="AC519" s="507"/>
      <c r="AD519" s="504"/>
      <c r="AE519" s="504"/>
      <c r="AF519" s="504"/>
      <c r="AG519" s="504"/>
      <c r="AH519" s="504"/>
      <c r="AI519" s="504"/>
      <c r="AJ519" s="504"/>
      <c r="AK519" s="504"/>
      <c r="AL519" s="504"/>
      <c r="AN519" s="508"/>
      <c r="AO519" s="504"/>
      <c r="AP519" s="504"/>
      <c r="AQ519" s="504"/>
      <c r="AR519" s="504"/>
      <c r="AS519" s="504"/>
      <c r="AT519" s="504"/>
      <c r="AU519" s="504"/>
    </row>
    <row r="520" spans="3:47" ht="12.75" customHeight="1">
      <c r="C520" s="504"/>
      <c r="D520" s="504"/>
      <c r="E520" s="504"/>
      <c r="F520" s="504"/>
      <c r="G520" s="180"/>
      <c r="H520" s="180"/>
      <c r="I520" s="505"/>
      <c r="J520" s="505"/>
      <c r="K520" s="505"/>
      <c r="L520" s="504"/>
      <c r="M520" s="504"/>
      <c r="N520" s="504"/>
      <c r="O520" s="506"/>
      <c r="P520" s="506"/>
      <c r="Q520" s="506"/>
      <c r="R520" s="506"/>
      <c r="S520" s="506"/>
      <c r="T520" s="506"/>
      <c r="U520" s="506"/>
      <c r="V520" s="506"/>
      <c r="W520" s="506"/>
      <c r="X520" s="506"/>
      <c r="Y520" s="506"/>
      <c r="Z520" s="506"/>
      <c r="AA520" s="506"/>
      <c r="AB520" s="507"/>
      <c r="AC520" s="507"/>
      <c r="AD520" s="504"/>
      <c r="AE520" s="504"/>
      <c r="AF520" s="504"/>
      <c r="AG520" s="504"/>
      <c r="AH520" s="504"/>
      <c r="AI520" s="504"/>
      <c r="AJ520" s="504"/>
      <c r="AK520" s="504"/>
      <c r="AL520" s="504"/>
      <c r="AN520" s="508"/>
      <c r="AO520" s="504"/>
      <c r="AP520" s="504"/>
      <c r="AQ520" s="504"/>
      <c r="AR520" s="504"/>
      <c r="AS520" s="504"/>
      <c r="AT520" s="504"/>
      <c r="AU520" s="504"/>
    </row>
    <row r="521" spans="3:47" ht="12.75" customHeight="1">
      <c r="C521" s="504"/>
      <c r="D521" s="504"/>
      <c r="E521" s="504"/>
      <c r="F521" s="504"/>
      <c r="G521" s="180"/>
      <c r="H521" s="180"/>
      <c r="I521" s="505"/>
      <c r="J521" s="505"/>
      <c r="K521" s="505"/>
      <c r="L521" s="504"/>
      <c r="M521" s="504"/>
      <c r="N521" s="504"/>
      <c r="O521" s="506"/>
      <c r="P521" s="506"/>
      <c r="Q521" s="506"/>
      <c r="R521" s="506"/>
      <c r="S521" s="506"/>
      <c r="T521" s="506"/>
      <c r="U521" s="506"/>
      <c r="V521" s="506"/>
      <c r="W521" s="506"/>
      <c r="X521" s="506"/>
      <c r="Y521" s="506"/>
      <c r="Z521" s="506"/>
      <c r="AA521" s="506"/>
      <c r="AB521" s="507"/>
      <c r="AC521" s="507"/>
      <c r="AD521" s="504"/>
      <c r="AE521" s="504"/>
      <c r="AF521" s="504"/>
      <c r="AG521" s="504"/>
      <c r="AH521" s="504"/>
      <c r="AI521" s="504"/>
      <c r="AJ521" s="504"/>
      <c r="AK521" s="504"/>
      <c r="AL521" s="504"/>
      <c r="AN521" s="508"/>
      <c r="AO521" s="504"/>
      <c r="AP521" s="504"/>
      <c r="AQ521" s="504"/>
      <c r="AR521" s="504"/>
      <c r="AS521" s="504"/>
      <c r="AT521" s="504"/>
      <c r="AU521" s="504"/>
    </row>
    <row r="522" spans="3:47" ht="12.75" customHeight="1">
      <c r="C522" s="504"/>
      <c r="D522" s="504"/>
      <c r="E522" s="504"/>
      <c r="F522" s="504"/>
      <c r="G522" s="180"/>
      <c r="H522" s="180"/>
      <c r="I522" s="505"/>
      <c r="J522" s="505"/>
      <c r="K522" s="505"/>
      <c r="L522" s="504"/>
      <c r="M522" s="504"/>
      <c r="N522" s="504"/>
      <c r="O522" s="506"/>
      <c r="P522" s="506"/>
      <c r="Q522" s="506"/>
      <c r="R522" s="506"/>
      <c r="S522" s="506"/>
      <c r="T522" s="506"/>
      <c r="U522" s="506"/>
      <c r="V522" s="506"/>
      <c r="W522" s="506"/>
      <c r="X522" s="506"/>
      <c r="Y522" s="506"/>
      <c r="Z522" s="506"/>
      <c r="AA522" s="506"/>
      <c r="AB522" s="507"/>
      <c r="AC522" s="507"/>
      <c r="AD522" s="504"/>
      <c r="AE522" s="504"/>
      <c r="AF522" s="504"/>
      <c r="AG522" s="504"/>
      <c r="AH522" s="504"/>
      <c r="AI522" s="504"/>
      <c r="AJ522" s="504"/>
      <c r="AK522" s="504"/>
      <c r="AL522" s="504"/>
      <c r="AN522" s="508"/>
      <c r="AO522" s="504"/>
      <c r="AP522" s="504"/>
      <c r="AQ522" s="504"/>
      <c r="AR522" s="504"/>
      <c r="AS522" s="504"/>
      <c r="AT522" s="504"/>
      <c r="AU522" s="504"/>
    </row>
    <row r="523" spans="3:47" ht="12.75" customHeight="1">
      <c r="C523" s="504"/>
      <c r="D523" s="504"/>
      <c r="E523" s="504"/>
      <c r="F523" s="504"/>
      <c r="G523" s="180"/>
      <c r="H523" s="180"/>
      <c r="I523" s="505"/>
      <c r="J523" s="505"/>
      <c r="K523" s="505"/>
      <c r="L523" s="504"/>
      <c r="M523" s="504"/>
      <c r="N523" s="504"/>
      <c r="O523" s="506"/>
      <c r="P523" s="506"/>
      <c r="Q523" s="506"/>
      <c r="R523" s="506"/>
      <c r="S523" s="506"/>
      <c r="T523" s="506"/>
      <c r="U523" s="506"/>
      <c r="V523" s="506"/>
      <c r="W523" s="506"/>
      <c r="X523" s="506"/>
      <c r="Y523" s="506"/>
      <c r="Z523" s="506"/>
      <c r="AA523" s="506"/>
      <c r="AB523" s="507"/>
      <c r="AC523" s="507"/>
      <c r="AD523" s="504"/>
      <c r="AE523" s="504"/>
      <c r="AF523" s="504"/>
      <c r="AG523" s="504"/>
      <c r="AH523" s="504"/>
      <c r="AI523" s="504"/>
      <c r="AJ523" s="504"/>
      <c r="AK523" s="504"/>
      <c r="AL523" s="504"/>
      <c r="AN523" s="508"/>
      <c r="AO523" s="504"/>
      <c r="AP523" s="504"/>
      <c r="AQ523" s="504"/>
      <c r="AR523" s="504"/>
      <c r="AS523" s="504"/>
      <c r="AT523" s="504"/>
      <c r="AU523" s="504"/>
    </row>
    <row r="524" spans="3:47" ht="12.75" customHeight="1">
      <c r="C524" s="504"/>
      <c r="D524" s="504"/>
      <c r="E524" s="504"/>
      <c r="F524" s="504"/>
      <c r="G524" s="180"/>
      <c r="H524" s="180"/>
      <c r="I524" s="505"/>
      <c r="J524" s="505"/>
      <c r="K524" s="505"/>
      <c r="L524" s="504"/>
      <c r="M524" s="504"/>
      <c r="N524" s="504"/>
      <c r="O524" s="506"/>
      <c r="P524" s="506"/>
      <c r="Q524" s="506"/>
      <c r="R524" s="506"/>
      <c r="S524" s="506"/>
      <c r="T524" s="506"/>
      <c r="U524" s="506"/>
      <c r="V524" s="506"/>
      <c r="W524" s="506"/>
      <c r="X524" s="506"/>
      <c r="Y524" s="506"/>
      <c r="Z524" s="506"/>
      <c r="AA524" s="506"/>
      <c r="AB524" s="507"/>
      <c r="AC524" s="507"/>
      <c r="AD524" s="504"/>
      <c r="AE524" s="504"/>
      <c r="AF524" s="504"/>
      <c r="AG524" s="504"/>
      <c r="AH524" s="504"/>
      <c r="AI524" s="504"/>
      <c r="AJ524" s="504"/>
      <c r="AK524" s="504"/>
      <c r="AL524" s="504"/>
      <c r="AN524" s="508"/>
      <c r="AO524" s="504"/>
      <c r="AP524" s="504"/>
      <c r="AQ524" s="504"/>
      <c r="AR524" s="504"/>
      <c r="AS524" s="504"/>
      <c r="AT524" s="504"/>
      <c r="AU524" s="504"/>
    </row>
    <row r="525" spans="3:47" ht="12.75" customHeight="1">
      <c r="C525" s="504"/>
      <c r="D525" s="504"/>
      <c r="E525" s="504"/>
      <c r="F525" s="504"/>
      <c r="G525" s="180"/>
      <c r="H525" s="180"/>
      <c r="I525" s="505"/>
      <c r="J525" s="505"/>
      <c r="K525" s="505"/>
      <c r="L525" s="504"/>
      <c r="M525" s="504"/>
      <c r="N525" s="504"/>
      <c r="O525" s="506"/>
      <c r="P525" s="506"/>
      <c r="Q525" s="506"/>
      <c r="R525" s="506"/>
      <c r="S525" s="506"/>
      <c r="T525" s="506"/>
      <c r="U525" s="506"/>
      <c r="V525" s="506"/>
      <c r="W525" s="506"/>
      <c r="X525" s="506"/>
      <c r="Y525" s="506"/>
      <c r="Z525" s="506"/>
      <c r="AA525" s="506"/>
      <c r="AB525" s="507"/>
      <c r="AC525" s="507"/>
      <c r="AD525" s="504"/>
      <c r="AE525" s="504"/>
      <c r="AF525" s="504"/>
      <c r="AG525" s="504"/>
      <c r="AH525" s="504"/>
      <c r="AI525" s="504"/>
      <c r="AJ525" s="504"/>
      <c r="AK525" s="504"/>
      <c r="AL525" s="504"/>
      <c r="AN525" s="508"/>
      <c r="AO525" s="504"/>
      <c r="AP525" s="504"/>
      <c r="AQ525" s="504"/>
      <c r="AR525" s="504"/>
      <c r="AS525" s="504"/>
      <c r="AT525" s="504"/>
      <c r="AU525" s="504"/>
    </row>
    <row r="526" spans="3:47" ht="12.75" customHeight="1">
      <c r="C526" s="504"/>
      <c r="D526" s="504"/>
      <c r="E526" s="504"/>
      <c r="F526" s="504"/>
      <c r="G526" s="180"/>
      <c r="H526" s="180"/>
      <c r="I526" s="505"/>
      <c r="J526" s="505"/>
      <c r="K526" s="505"/>
      <c r="L526" s="504"/>
      <c r="M526" s="504"/>
      <c r="N526" s="504"/>
      <c r="O526" s="506"/>
      <c r="P526" s="506"/>
      <c r="Q526" s="506"/>
      <c r="R526" s="506"/>
      <c r="S526" s="506"/>
      <c r="T526" s="506"/>
      <c r="U526" s="506"/>
      <c r="V526" s="506"/>
      <c r="W526" s="506"/>
      <c r="X526" s="506"/>
      <c r="Y526" s="506"/>
      <c r="Z526" s="506"/>
      <c r="AA526" s="506"/>
      <c r="AB526" s="507"/>
      <c r="AC526" s="507"/>
      <c r="AD526" s="504"/>
      <c r="AE526" s="504"/>
      <c r="AF526" s="504"/>
      <c r="AG526" s="504"/>
      <c r="AH526" s="504"/>
      <c r="AI526" s="504"/>
      <c r="AJ526" s="504"/>
      <c r="AK526" s="504"/>
      <c r="AL526" s="504"/>
      <c r="AN526" s="508"/>
      <c r="AO526" s="504"/>
      <c r="AP526" s="504"/>
      <c r="AQ526" s="504"/>
      <c r="AR526" s="504"/>
      <c r="AS526" s="504"/>
      <c r="AT526" s="504"/>
      <c r="AU526" s="504"/>
    </row>
    <row r="527" spans="3:47" ht="12.75" customHeight="1">
      <c r="C527" s="504"/>
      <c r="D527" s="504"/>
      <c r="E527" s="504"/>
      <c r="F527" s="504"/>
      <c r="G527" s="180"/>
      <c r="H527" s="180"/>
      <c r="I527" s="505"/>
      <c r="J527" s="505"/>
      <c r="K527" s="505"/>
      <c r="L527" s="504"/>
      <c r="M527" s="504"/>
      <c r="N527" s="504"/>
      <c r="O527" s="506"/>
      <c r="P527" s="506"/>
      <c r="Q527" s="506"/>
      <c r="R527" s="506"/>
      <c r="S527" s="506"/>
      <c r="T527" s="506"/>
      <c r="U527" s="506"/>
      <c r="V527" s="506"/>
      <c r="W527" s="506"/>
      <c r="X527" s="506"/>
      <c r="Y527" s="506"/>
      <c r="Z527" s="506"/>
      <c r="AA527" s="506"/>
      <c r="AB527" s="507"/>
      <c r="AC527" s="507"/>
      <c r="AD527" s="504"/>
      <c r="AE527" s="504"/>
      <c r="AF527" s="504"/>
      <c r="AG527" s="504"/>
      <c r="AH527" s="504"/>
      <c r="AI527" s="504"/>
      <c r="AJ527" s="504"/>
      <c r="AK527" s="504"/>
      <c r="AL527" s="504"/>
      <c r="AN527" s="508"/>
      <c r="AO527" s="504"/>
      <c r="AP527" s="504"/>
      <c r="AQ527" s="504"/>
      <c r="AR527" s="504"/>
      <c r="AS527" s="504"/>
      <c r="AT527" s="504"/>
      <c r="AU527" s="504"/>
    </row>
    <row r="528" spans="3:47" ht="12.75" customHeight="1">
      <c r="C528" s="504"/>
      <c r="D528" s="504"/>
      <c r="E528" s="504"/>
      <c r="F528" s="504"/>
      <c r="G528" s="180"/>
      <c r="H528" s="180"/>
      <c r="I528" s="505"/>
      <c r="J528" s="505"/>
      <c r="K528" s="505"/>
      <c r="L528" s="504"/>
      <c r="M528" s="504"/>
      <c r="N528" s="504"/>
      <c r="O528" s="506"/>
      <c r="P528" s="506"/>
      <c r="Q528" s="506"/>
      <c r="R528" s="506"/>
      <c r="S528" s="506"/>
      <c r="T528" s="506"/>
      <c r="U528" s="506"/>
      <c r="V528" s="506"/>
      <c r="W528" s="506"/>
      <c r="X528" s="506"/>
      <c r="Y528" s="506"/>
      <c r="Z528" s="506"/>
      <c r="AA528" s="506"/>
      <c r="AB528" s="507"/>
      <c r="AC528" s="507"/>
      <c r="AD528" s="504"/>
      <c r="AE528" s="504"/>
      <c r="AF528" s="504"/>
      <c r="AG528" s="504"/>
      <c r="AH528" s="504"/>
      <c r="AI528" s="504"/>
      <c r="AJ528" s="504"/>
      <c r="AK528" s="504"/>
      <c r="AL528" s="504"/>
      <c r="AN528" s="508"/>
      <c r="AO528" s="504"/>
      <c r="AP528" s="504"/>
      <c r="AQ528" s="504"/>
      <c r="AR528" s="504"/>
      <c r="AS528" s="504"/>
      <c r="AT528" s="504"/>
      <c r="AU528" s="504"/>
    </row>
    <row r="529" spans="3:47" ht="12.75" customHeight="1">
      <c r="C529" s="504"/>
      <c r="D529" s="504"/>
      <c r="E529" s="504"/>
      <c r="F529" s="504"/>
      <c r="G529" s="180"/>
      <c r="H529" s="180"/>
      <c r="I529" s="505"/>
      <c r="J529" s="505"/>
      <c r="K529" s="505"/>
      <c r="L529" s="504"/>
      <c r="M529" s="504"/>
      <c r="N529" s="504"/>
      <c r="O529" s="506"/>
      <c r="P529" s="506"/>
      <c r="Q529" s="506"/>
      <c r="R529" s="506"/>
      <c r="S529" s="506"/>
      <c r="T529" s="506"/>
      <c r="U529" s="506"/>
      <c r="V529" s="506"/>
      <c r="W529" s="506"/>
      <c r="X529" s="506"/>
      <c r="Y529" s="506"/>
      <c r="Z529" s="506"/>
      <c r="AA529" s="506"/>
      <c r="AB529" s="507"/>
      <c r="AC529" s="507"/>
      <c r="AD529" s="504"/>
      <c r="AE529" s="504"/>
      <c r="AF529" s="504"/>
      <c r="AG529" s="504"/>
      <c r="AH529" s="504"/>
      <c r="AI529" s="504"/>
      <c r="AJ529" s="504"/>
      <c r="AK529" s="504"/>
      <c r="AL529" s="504"/>
      <c r="AN529" s="508"/>
      <c r="AO529" s="504"/>
      <c r="AP529" s="504"/>
      <c r="AQ529" s="504"/>
      <c r="AR529" s="504"/>
      <c r="AS529" s="504"/>
      <c r="AT529" s="504"/>
      <c r="AU529" s="504"/>
    </row>
    <row r="530" spans="3:47" ht="12.75" customHeight="1">
      <c r="C530" s="504"/>
      <c r="D530" s="504"/>
      <c r="E530" s="504"/>
      <c r="F530" s="504"/>
      <c r="G530" s="180"/>
      <c r="H530" s="180"/>
      <c r="I530" s="505"/>
      <c r="J530" s="505"/>
      <c r="K530" s="505"/>
      <c r="L530" s="504"/>
      <c r="M530" s="504"/>
      <c r="N530" s="504"/>
      <c r="O530" s="506"/>
      <c r="P530" s="506"/>
      <c r="Q530" s="506"/>
      <c r="R530" s="506"/>
      <c r="S530" s="506"/>
      <c r="T530" s="506"/>
      <c r="U530" s="506"/>
      <c r="V530" s="506"/>
      <c r="W530" s="506"/>
      <c r="X530" s="506"/>
      <c r="Y530" s="506"/>
      <c r="Z530" s="506"/>
      <c r="AA530" s="506"/>
      <c r="AB530" s="507"/>
      <c r="AC530" s="507"/>
      <c r="AD530" s="504"/>
      <c r="AE530" s="504"/>
      <c r="AF530" s="504"/>
      <c r="AG530" s="504"/>
      <c r="AH530" s="504"/>
      <c r="AI530" s="504"/>
      <c r="AJ530" s="504"/>
      <c r="AK530" s="504"/>
      <c r="AL530" s="504"/>
      <c r="AN530" s="508"/>
      <c r="AO530" s="504"/>
      <c r="AP530" s="504"/>
      <c r="AQ530" s="504"/>
      <c r="AR530" s="504"/>
      <c r="AS530" s="504"/>
      <c r="AT530" s="504"/>
      <c r="AU530" s="504"/>
    </row>
    <row r="531" spans="3:47" ht="12.75" customHeight="1">
      <c r="C531" s="504"/>
      <c r="D531" s="504"/>
      <c r="E531" s="504"/>
      <c r="F531" s="504"/>
      <c r="G531" s="180"/>
      <c r="H531" s="180"/>
      <c r="I531" s="505"/>
      <c r="J531" s="505"/>
      <c r="K531" s="505"/>
      <c r="L531" s="504"/>
      <c r="M531" s="504"/>
      <c r="N531" s="504"/>
      <c r="O531" s="506"/>
      <c r="P531" s="506"/>
      <c r="Q531" s="506"/>
      <c r="R531" s="506"/>
      <c r="S531" s="506"/>
      <c r="T531" s="506"/>
      <c r="U531" s="506"/>
      <c r="V531" s="506"/>
      <c r="W531" s="506"/>
      <c r="X531" s="506"/>
      <c r="Y531" s="506"/>
      <c r="Z531" s="506"/>
      <c r="AA531" s="506"/>
      <c r="AB531" s="507"/>
      <c r="AC531" s="507"/>
      <c r="AD531" s="504"/>
      <c r="AE531" s="504"/>
      <c r="AF531" s="504"/>
      <c r="AG531" s="504"/>
      <c r="AH531" s="504"/>
      <c r="AI531" s="504"/>
      <c r="AJ531" s="504"/>
      <c r="AK531" s="504"/>
      <c r="AL531" s="504"/>
      <c r="AN531" s="508"/>
      <c r="AO531" s="504"/>
      <c r="AP531" s="504"/>
      <c r="AQ531" s="504"/>
      <c r="AR531" s="504"/>
      <c r="AS531" s="504"/>
      <c r="AT531" s="504"/>
      <c r="AU531" s="504"/>
    </row>
    <row r="532" spans="3:47" ht="12.75" customHeight="1">
      <c r="C532" s="504"/>
      <c r="D532" s="504"/>
      <c r="E532" s="504"/>
      <c r="F532" s="504"/>
      <c r="G532" s="180"/>
      <c r="H532" s="180"/>
      <c r="I532" s="505"/>
      <c r="J532" s="505"/>
      <c r="K532" s="505"/>
      <c r="L532" s="504"/>
      <c r="M532" s="504"/>
      <c r="N532" s="504"/>
      <c r="O532" s="506"/>
      <c r="P532" s="506"/>
      <c r="Q532" s="506"/>
      <c r="R532" s="506"/>
      <c r="S532" s="506"/>
      <c r="T532" s="506"/>
      <c r="U532" s="506"/>
      <c r="V532" s="506"/>
      <c r="W532" s="506"/>
      <c r="X532" s="506"/>
      <c r="Y532" s="506"/>
      <c r="Z532" s="506"/>
      <c r="AA532" s="506"/>
      <c r="AB532" s="507"/>
      <c r="AC532" s="507"/>
      <c r="AD532" s="504"/>
      <c r="AE532" s="504"/>
      <c r="AF532" s="504"/>
      <c r="AG532" s="504"/>
      <c r="AH532" s="504"/>
      <c r="AI532" s="504"/>
      <c r="AJ532" s="504"/>
      <c r="AK532" s="504"/>
      <c r="AL532" s="504"/>
      <c r="AN532" s="508"/>
      <c r="AO532" s="504"/>
      <c r="AP532" s="504"/>
      <c r="AQ532" s="504"/>
      <c r="AR532" s="504"/>
      <c r="AS532" s="504"/>
      <c r="AT532" s="504"/>
      <c r="AU532" s="504"/>
    </row>
    <row r="533" spans="3:47" ht="12.75" customHeight="1">
      <c r="C533" s="504"/>
      <c r="D533" s="504"/>
      <c r="E533" s="504"/>
      <c r="F533" s="504"/>
      <c r="G533" s="180"/>
      <c r="H533" s="180"/>
      <c r="I533" s="505"/>
      <c r="J533" s="505"/>
      <c r="K533" s="505"/>
      <c r="L533" s="504"/>
      <c r="M533" s="504"/>
      <c r="N533" s="504"/>
      <c r="O533" s="506"/>
      <c r="P533" s="506"/>
      <c r="Q533" s="506"/>
      <c r="R533" s="506"/>
      <c r="S533" s="506"/>
      <c r="T533" s="506"/>
      <c r="U533" s="506"/>
      <c r="V533" s="506"/>
      <c r="W533" s="506"/>
      <c r="X533" s="506"/>
      <c r="Y533" s="506"/>
      <c r="Z533" s="506"/>
      <c r="AA533" s="506"/>
      <c r="AB533" s="507"/>
      <c r="AC533" s="507"/>
      <c r="AD533" s="504"/>
      <c r="AE533" s="504"/>
      <c r="AF533" s="504"/>
      <c r="AG533" s="504"/>
      <c r="AH533" s="504"/>
      <c r="AI533" s="504"/>
      <c r="AJ533" s="504"/>
      <c r="AK533" s="504"/>
      <c r="AL533" s="504"/>
      <c r="AN533" s="508"/>
      <c r="AO533" s="504"/>
      <c r="AP533" s="504"/>
      <c r="AQ533" s="504"/>
      <c r="AR533" s="504"/>
      <c r="AS533" s="504"/>
      <c r="AT533" s="504"/>
      <c r="AU533" s="504"/>
    </row>
    <row r="534" spans="3:47" ht="12.75" customHeight="1">
      <c r="C534" s="504"/>
      <c r="D534" s="504"/>
      <c r="E534" s="504"/>
      <c r="F534" s="504"/>
      <c r="G534" s="180"/>
      <c r="H534" s="180"/>
      <c r="I534" s="505"/>
      <c r="J534" s="505"/>
      <c r="K534" s="505"/>
      <c r="L534" s="504"/>
      <c r="M534" s="504"/>
      <c r="N534" s="504"/>
      <c r="O534" s="506"/>
      <c r="P534" s="506"/>
      <c r="Q534" s="506"/>
      <c r="R534" s="506"/>
      <c r="S534" s="506"/>
      <c r="T534" s="506"/>
      <c r="U534" s="506"/>
      <c r="V534" s="506"/>
      <c r="W534" s="506"/>
      <c r="X534" s="506"/>
      <c r="Y534" s="506"/>
      <c r="Z534" s="506"/>
      <c r="AA534" s="506"/>
      <c r="AB534" s="507"/>
      <c r="AC534" s="507"/>
      <c r="AD534" s="504"/>
      <c r="AE534" s="504"/>
      <c r="AF534" s="504"/>
      <c r="AG534" s="504"/>
      <c r="AH534" s="504"/>
      <c r="AI534" s="504"/>
      <c r="AJ534" s="504"/>
      <c r="AK534" s="504"/>
      <c r="AL534" s="504"/>
      <c r="AN534" s="508"/>
      <c r="AO534" s="504"/>
      <c r="AP534" s="504"/>
      <c r="AQ534" s="504"/>
      <c r="AR534" s="504"/>
      <c r="AS534" s="504"/>
      <c r="AT534" s="504"/>
      <c r="AU534" s="504"/>
    </row>
    <row r="535" spans="3:47" ht="12.75" customHeight="1">
      <c r="C535" s="504"/>
      <c r="D535" s="504"/>
      <c r="E535" s="504"/>
      <c r="F535" s="504"/>
      <c r="G535" s="180"/>
      <c r="H535" s="180"/>
      <c r="I535" s="505"/>
      <c r="J535" s="505"/>
      <c r="K535" s="505"/>
      <c r="L535" s="504"/>
      <c r="M535" s="504"/>
      <c r="N535" s="504"/>
      <c r="O535" s="506"/>
      <c r="P535" s="506"/>
      <c r="Q535" s="506"/>
      <c r="R535" s="506"/>
      <c r="S535" s="506"/>
      <c r="T535" s="506"/>
      <c r="U535" s="506"/>
      <c r="V535" s="506"/>
      <c r="W535" s="506"/>
      <c r="X535" s="506"/>
      <c r="Y535" s="506"/>
      <c r="Z535" s="506"/>
      <c r="AA535" s="506"/>
      <c r="AB535" s="507"/>
      <c r="AC535" s="507"/>
      <c r="AD535" s="504"/>
      <c r="AE535" s="504"/>
      <c r="AF535" s="504"/>
      <c r="AG535" s="504"/>
      <c r="AH535" s="504"/>
      <c r="AI535" s="504"/>
      <c r="AJ535" s="504"/>
      <c r="AK535" s="504"/>
      <c r="AL535" s="504"/>
      <c r="AN535" s="508"/>
      <c r="AO535" s="504"/>
      <c r="AP535" s="504"/>
      <c r="AQ535" s="504"/>
      <c r="AR535" s="504"/>
      <c r="AS535" s="504"/>
      <c r="AT535" s="504"/>
      <c r="AU535" s="504"/>
    </row>
    <row r="536" spans="3:47" ht="12.75" customHeight="1">
      <c r="C536" s="504"/>
      <c r="D536" s="504"/>
      <c r="E536" s="504"/>
      <c r="F536" s="504"/>
      <c r="G536" s="180"/>
      <c r="H536" s="180"/>
      <c r="I536" s="505"/>
      <c r="J536" s="505"/>
      <c r="K536" s="505"/>
      <c r="L536" s="504"/>
      <c r="M536" s="504"/>
      <c r="N536" s="504"/>
      <c r="O536" s="506"/>
      <c r="P536" s="506"/>
      <c r="Q536" s="506"/>
      <c r="R536" s="506"/>
      <c r="S536" s="506"/>
      <c r="T536" s="506"/>
      <c r="U536" s="506"/>
      <c r="V536" s="506"/>
      <c r="W536" s="506"/>
      <c r="X536" s="506"/>
      <c r="Y536" s="506"/>
      <c r="Z536" s="506"/>
      <c r="AA536" s="506"/>
      <c r="AB536" s="507"/>
      <c r="AC536" s="507"/>
      <c r="AD536" s="504"/>
      <c r="AE536" s="504"/>
      <c r="AF536" s="504"/>
      <c r="AG536" s="504"/>
      <c r="AH536" s="504"/>
      <c r="AI536" s="504"/>
      <c r="AJ536" s="504"/>
      <c r="AK536" s="504"/>
      <c r="AL536" s="504"/>
      <c r="AN536" s="508"/>
      <c r="AO536" s="504"/>
      <c r="AP536" s="504"/>
      <c r="AQ536" s="504"/>
      <c r="AR536" s="504"/>
      <c r="AS536" s="504"/>
      <c r="AT536" s="504"/>
      <c r="AU536" s="504"/>
    </row>
    <row r="537" spans="3:47" ht="12.75" customHeight="1">
      <c r="C537" s="504"/>
      <c r="D537" s="504"/>
      <c r="E537" s="504"/>
      <c r="F537" s="504"/>
      <c r="G537" s="180"/>
      <c r="H537" s="180"/>
      <c r="I537" s="505"/>
      <c r="J537" s="505"/>
      <c r="K537" s="505"/>
      <c r="L537" s="504"/>
      <c r="M537" s="504"/>
      <c r="N537" s="504"/>
      <c r="O537" s="506"/>
      <c r="P537" s="506"/>
      <c r="Q537" s="506"/>
      <c r="R537" s="506"/>
      <c r="S537" s="506"/>
      <c r="T537" s="506"/>
      <c r="U537" s="506"/>
      <c r="V537" s="506"/>
      <c r="W537" s="506"/>
      <c r="X537" s="506"/>
      <c r="Y537" s="506"/>
      <c r="Z537" s="506"/>
      <c r="AA537" s="506"/>
      <c r="AB537" s="507"/>
      <c r="AC537" s="507"/>
      <c r="AD537" s="504"/>
      <c r="AE537" s="504"/>
      <c r="AF537" s="504"/>
      <c r="AG537" s="504"/>
      <c r="AH537" s="504"/>
      <c r="AI537" s="504"/>
      <c r="AJ537" s="504"/>
      <c r="AK537" s="504"/>
      <c r="AL537" s="504"/>
      <c r="AN537" s="508"/>
      <c r="AO537" s="504"/>
      <c r="AP537" s="504"/>
      <c r="AQ537" s="504"/>
      <c r="AR537" s="504"/>
      <c r="AS537" s="504"/>
      <c r="AT537" s="504"/>
      <c r="AU537" s="504"/>
    </row>
    <row r="538" spans="3:47" ht="12.75" customHeight="1">
      <c r="C538" s="504"/>
      <c r="D538" s="504"/>
      <c r="E538" s="504"/>
      <c r="F538" s="504"/>
      <c r="G538" s="180"/>
      <c r="H538" s="180"/>
      <c r="I538" s="505"/>
      <c r="J538" s="505"/>
      <c r="K538" s="505"/>
      <c r="L538" s="504"/>
      <c r="M538" s="504"/>
      <c r="N538" s="504"/>
      <c r="O538" s="506"/>
      <c r="P538" s="506"/>
      <c r="Q538" s="506"/>
      <c r="R538" s="506"/>
      <c r="S538" s="506"/>
      <c r="T538" s="506"/>
      <c r="U538" s="506"/>
      <c r="V538" s="506"/>
      <c r="W538" s="506"/>
      <c r="X538" s="506"/>
      <c r="Y538" s="506"/>
      <c r="Z538" s="506"/>
      <c r="AA538" s="506"/>
      <c r="AB538" s="507"/>
      <c r="AC538" s="507"/>
      <c r="AD538" s="504"/>
      <c r="AE538" s="504"/>
      <c r="AF538" s="504"/>
      <c r="AG538" s="504"/>
      <c r="AH538" s="504"/>
      <c r="AI538" s="504"/>
      <c r="AJ538" s="504"/>
      <c r="AK538" s="504"/>
      <c r="AL538" s="504"/>
      <c r="AN538" s="508"/>
      <c r="AO538" s="504"/>
      <c r="AP538" s="504"/>
      <c r="AQ538" s="504"/>
      <c r="AR538" s="504"/>
      <c r="AS538" s="504"/>
      <c r="AT538" s="504"/>
      <c r="AU538" s="504"/>
    </row>
    <row r="539" spans="3:47" ht="12.75" customHeight="1">
      <c r="C539" s="504"/>
      <c r="D539" s="504"/>
      <c r="E539" s="504"/>
      <c r="F539" s="504"/>
      <c r="G539" s="180"/>
      <c r="H539" s="180"/>
      <c r="I539" s="505"/>
      <c r="J539" s="505"/>
      <c r="K539" s="505"/>
      <c r="L539" s="504"/>
      <c r="M539" s="504"/>
      <c r="N539" s="504"/>
      <c r="O539" s="506"/>
      <c r="P539" s="506"/>
      <c r="Q539" s="506"/>
      <c r="R539" s="506"/>
      <c r="S539" s="506"/>
      <c r="T539" s="506"/>
      <c r="U539" s="506"/>
      <c r="V539" s="506"/>
      <c r="W539" s="506"/>
      <c r="X539" s="506"/>
      <c r="Y539" s="506"/>
      <c r="Z539" s="506"/>
      <c r="AA539" s="506"/>
      <c r="AB539" s="507"/>
      <c r="AC539" s="507"/>
      <c r="AD539" s="504"/>
      <c r="AE539" s="504"/>
      <c r="AF539" s="504"/>
      <c r="AG539" s="504"/>
      <c r="AH539" s="504"/>
      <c r="AI539" s="504"/>
      <c r="AJ539" s="504"/>
      <c r="AK539" s="504"/>
      <c r="AL539" s="504"/>
      <c r="AN539" s="508"/>
      <c r="AO539" s="504"/>
      <c r="AP539" s="504"/>
      <c r="AQ539" s="504"/>
      <c r="AR539" s="504"/>
      <c r="AS539" s="504"/>
      <c r="AT539" s="504"/>
      <c r="AU539" s="504"/>
    </row>
    <row r="540" spans="3:47" ht="12.75" customHeight="1">
      <c r="C540" s="504"/>
      <c r="D540" s="504"/>
      <c r="E540" s="504"/>
      <c r="F540" s="504"/>
      <c r="G540" s="180"/>
      <c r="H540" s="180"/>
      <c r="I540" s="505"/>
      <c r="J540" s="505"/>
      <c r="K540" s="505"/>
      <c r="L540" s="504"/>
      <c r="M540" s="504"/>
      <c r="N540" s="504"/>
      <c r="O540" s="506"/>
      <c r="P540" s="506"/>
      <c r="Q540" s="506"/>
      <c r="R540" s="506"/>
      <c r="S540" s="506"/>
      <c r="T540" s="506"/>
      <c r="U540" s="506"/>
      <c r="V540" s="506"/>
      <c r="W540" s="506"/>
      <c r="X540" s="506"/>
      <c r="Y540" s="506"/>
      <c r="Z540" s="506"/>
      <c r="AA540" s="506"/>
      <c r="AB540" s="507"/>
      <c r="AC540" s="507"/>
      <c r="AD540" s="504"/>
      <c r="AE540" s="504"/>
      <c r="AF540" s="504"/>
      <c r="AG540" s="504"/>
      <c r="AH540" s="504"/>
      <c r="AI540" s="504"/>
      <c r="AJ540" s="504"/>
      <c r="AK540" s="504"/>
      <c r="AL540" s="504"/>
      <c r="AN540" s="508"/>
      <c r="AO540" s="504"/>
      <c r="AP540" s="504"/>
      <c r="AQ540" s="504"/>
      <c r="AR540" s="504"/>
      <c r="AS540" s="504"/>
      <c r="AT540" s="504"/>
      <c r="AU540" s="504"/>
    </row>
    <row r="541" spans="3:47" ht="12.75" customHeight="1">
      <c r="C541" s="504"/>
      <c r="D541" s="504"/>
      <c r="E541" s="504"/>
      <c r="F541" s="504"/>
      <c r="G541" s="180"/>
      <c r="H541" s="180"/>
      <c r="I541" s="505"/>
      <c r="J541" s="505"/>
      <c r="K541" s="505"/>
      <c r="L541" s="504"/>
      <c r="M541" s="504"/>
      <c r="N541" s="504"/>
      <c r="O541" s="506"/>
      <c r="P541" s="506"/>
      <c r="Q541" s="506"/>
      <c r="R541" s="506"/>
      <c r="S541" s="506"/>
      <c r="T541" s="506"/>
      <c r="U541" s="506"/>
      <c r="V541" s="506"/>
      <c r="W541" s="506"/>
      <c r="X541" s="506"/>
      <c r="Y541" s="506"/>
      <c r="Z541" s="506"/>
      <c r="AA541" s="506"/>
      <c r="AB541" s="507"/>
      <c r="AC541" s="507"/>
      <c r="AD541" s="504"/>
      <c r="AE541" s="504"/>
      <c r="AF541" s="504"/>
      <c r="AG541" s="504"/>
      <c r="AH541" s="504"/>
      <c r="AI541" s="504"/>
      <c r="AJ541" s="504"/>
      <c r="AK541" s="504"/>
      <c r="AL541" s="504"/>
      <c r="AN541" s="508"/>
      <c r="AO541" s="504"/>
      <c r="AP541" s="504"/>
      <c r="AQ541" s="504"/>
      <c r="AR541" s="504"/>
      <c r="AS541" s="504"/>
      <c r="AT541" s="504"/>
      <c r="AU541" s="504"/>
    </row>
    <row r="542" spans="3:47" ht="12.75" customHeight="1">
      <c r="C542" s="504"/>
      <c r="D542" s="504"/>
      <c r="E542" s="504"/>
      <c r="F542" s="504"/>
      <c r="G542" s="180"/>
      <c r="H542" s="180"/>
      <c r="I542" s="505"/>
      <c r="J542" s="505"/>
      <c r="K542" s="505"/>
      <c r="L542" s="504"/>
      <c r="M542" s="504"/>
      <c r="N542" s="504"/>
      <c r="O542" s="506"/>
      <c r="P542" s="506"/>
      <c r="Q542" s="506"/>
      <c r="R542" s="506"/>
      <c r="S542" s="506"/>
      <c r="T542" s="506"/>
      <c r="U542" s="506"/>
      <c r="V542" s="506"/>
      <c r="W542" s="506"/>
      <c r="X542" s="506"/>
      <c r="Y542" s="506"/>
      <c r="Z542" s="506"/>
      <c r="AA542" s="506"/>
      <c r="AB542" s="507"/>
      <c r="AC542" s="507"/>
      <c r="AD542" s="504"/>
      <c r="AE542" s="504"/>
      <c r="AF542" s="504"/>
      <c r="AG542" s="504"/>
      <c r="AH542" s="504"/>
      <c r="AI542" s="504"/>
      <c r="AJ542" s="504"/>
      <c r="AK542" s="504"/>
      <c r="AL542" s="504"/>
      <c r="AN542" s="508"/>
      <c r="AO542" s="504"/>
      <c r="AP542" s="504"/>
      <c r="AQ542" s="504"/>
      <c r="AR542" s="504"/>
      <c r="AS542" s="504"/>
      <c r="AT542" s="504"/>
      <c r="AU542" s="504"/>
    </row>
    <row r="543" spans="3:47" ht="12.75" customHeight="1">
      <c r="C543" s="504"/>
      <c r="D543" s="504"/>
      <c r="E543" s="504"/>
      <c r="F543" s="504"/>
      <c r="G543" s="180"/>
      <c r="H543" s="180"/>
      <c r="I543" s="505"/>
      <c r="J543" s="505"/>
      <c r="K543" s="505"/>
      <c r="L543" s="504"/>
      <c r="M543" s="504"/>
      <c r="N543" s="504"/>
      <c r="O543" s="506"/>
      <c r="P543" s="506"/>
      <c r="Q543" s="506"/>
      <c r="R543" s="506"/>
      <c r="S543" s="506"/>
      <c r="T543" s="506"/>
      <c r="U543" s="506"/>
      <c r="V543" s="506"/>
      <c r="W543" s="506"/>
      <c r="X543" s="506"/>
      <c r="Y543" s="506"/>
      <c r="Z543" s="506"/>
      <c r="AA543" s="506"/>
      <c r="AB543" s="507"/>
      <c r="AC543" s="507"/>
      <c r="AD543" s="504"/>
      <c r="AE543" s="504"/>
      <c r="AF543" s="504"/>
      <c r="AG543" s="504"/>
      <c r="AH543" s="504"/>
      <c r="AI543" s="504"/>
      <c r="AJ543" s="504"/>
      <c r="AK543" s="504"/>
      <c r="AL543" s="504"/>
      <c r="AN543" s="508"/>
      <c r="AO543" s="504"/>
      <c r="AP543" s="504"/>
      <c r="AQ543" s="504"/>
      <c r="AR543" s="504"/>
      <c r="AS543" s="504"/>
      <c r="AT543" s="504"/>
      <c r="AU543" s="504"/>
    </row>
    <row r="544" spans="3:47" ht="12.75" customHeight="1">
      <c r="C544" s="504"/>
      <c r="D544" s="504"/>
      <c r="E544" s="504"/>
      <c r="F544" s="504"/>
      <c r="G544" s="180"/>
      <c r="H544" s="180"/>
      <c r="I544" s="505"/>
      <c r="J544" s="505"/>
      <c r="K544" s="505"/>
      <c r="L544" s="504"/>
      <c r="M544" s="504"/>
      <c r="N544" s="504"/>
      <c r="O544" s="506"/>
      <c r="P544" s="506"/>
      <c r="Q544" s="506"/>
      <c r="R544" s="506"/>
      <c r="S544" s="506"/>
      <c r="T544" s="506"/>
      <c r="U544" s="506"/>
      <c r="V544" s="506"/>
      <c r="W544" s="506"/>
      <c r="X544" s="506"/>
      <c r="Y544" s="506"/>
      <c r="Z544" s="506"/>
      <c r="AA544" s="506"/>
      <c r="AB544" s="507"/>
      <c r="AC544" s="507"/>
      <c r="AD544" s="504"/>
      <c r="AE544" s="504"/>
      <c r="AF544" s="504"/>
      <c r="AG544" s="504"/>
      <c r="AH544" s="504"/>
      <c r="AI544" s="504"/>
      <c r="AJ544" s="504"/>
      <c r="AK544" s="504"/>
      <c r="AL544" s="504"/>
      <c r="AN544" s="508"/>
      <c r="AO544" s="504"/>
      <c r="AP544" s="504"/>
      <c r="AQ544" s="504"/>
      <c r="AR544" s="504"/>
      <c r="AS544" s="504"/>
      <c r="AT544" s="504"/>
      <c r="AU544" s="504"/>
    </row>
    <row r="545" spans="3:47" ht="12.75" customHeight="1">
      <c r="C545" s="504"/>
      <c r="D545" s="504"/>
      <c r="E545" s="504"/>
      <c r="F545" s="504"/>
      <c r="G545" s="180"/>
      <c r="H545" s="180"/>
      <c r="I545" s="505"/>
      <c r="J545" s="505"/>
      <c r="K545" s="505"/>
      <c r="L545" s="504"/>
      <c r="M545" s="504"/>
      <c r="N545" s="504"/>
      <c r="O545" s="506"/>
      <c r="P545" s="506"/>
      <c r="Q545" s="506"/>
      <c r="R545" s="506"/>
      <c r="S545" s="506"/>
      <c r="T545" s="506"/>
      <c r="U545" s="506"/>
      <c r="V545" s="506"/>
      <c r="W545" s="506"/>
      <c r="X545" s="506"/>
      <c r="Y545" s="506"/>
      <c r="Z545" s="506"/>
      <c r="AA545" s="506"/>
      <c r="AB545" s="507"/>
      <c r="AC545" s="507"/>
      <c r="AD545" s="504"/>
      <c r="AE545" s="504"/>
      <c r="AF545" s="504"/>
      <c r="AG545" s="504"/>
      <c r="AH545" s="504"/>
      <c r="AI545" s="504"/>
      <c r="AJ545" s="504"/>
      <c r="AK545" s="504"/>
      <c r="AL545" s="504"/>
      <c r="AN545" s="508"/>
      <c r="AO545" s="504"/>
      <c r="AP545" s="504"/>
      <c r="AQ545" s="504"/>
      <c r="AR545" s="504"/>
      <c r="AS545" s="504"/>
      <c r="AT545" s="504"/>
      <c r="AU545" s="504"/>
    </row>
    <row r="546" spans="3:47" ht="12.75" customHeight="1">
      <c r="C546" s="504"/>
      <c r="D546" s="504"/>
      <c r="E546" s="504"/>
      <c r="F546" s="504"/>
      <c r="G546" s="180"/>
      <c r="H546" s="180"/>
      <c r="I546" s="505"/>
      <c r="J546" s="505"/>
      <c r="K546" s="505"/>
      <c r="L546" s="504"/>
      <c r="M546" s="504"/>
      <c r="N546" s="504"/>
      <c r="O546" s="506"/>
      <c r="P546" s="506"/>
      <c r="Q546" s="506"/>
      <c r="R546" s="506"/>
      <c r="S546" s="506"/>
      <c r="T546" s="506"/>
      <c r="U546" s="506"/>
      <c r="V546" s="506"/>
      <c r="W546" s="506"/>
      <c r="X546" s="506"/>
      <c r="Y546" s="506"/>
      <c r="Z546" s="506"/>
      <c r="AA546" s="506"/>
      <c r="AB546" s="507"/>
      <c r="AC546" s="507"/>
      <c r="AD546" s="504"/>
      <c r="AE546" s="504"/>
      <c r="AF546" s="504"/>
      <c r="AG546" s="504"/>
      <c r="AH546" s="504"/>
      <c r="AI546" s="504"/>
      <c r="AJ546" s="504"/>
      <c r="AK546" s="504"/>
      <c r="AL546" s="504"/>
      <c r="AN546" s="508"/>
      <c r="AO546" s="504"/>
      <c r="AP546" s="504"/>
      <c r="AQ546" s="504"/>
      <c r="AR546" s="504"/>
      <c r="AS546" s="504"/>
      <c r="AT546" s="504"/>
      <c r="AU546" s="504"/>
    </row>
    <row r="547" spans="3:47" ht="12.75" customHeight="1">
      <c r="C547" s="504"/>
      <c r="D547" s="504"/>
      <c r="E547" s="504"/>
      <c r="F547" s="504"/>
      <c r="G547" s="180"/>
      <c r="H547" s="180"/>
      <c r="I547" s="505"/>
      <c r="J547" s="505"/>
      <c r="K547" s="505"/>
      <c r="L547" s="504"/>
      <c r="M547" s="504"/>
      <c r="N547" s="504"/>
      <c r="O547" s="506"/>
      <c r="P547" s="506"/>
      <c r="Q547" s="506"/>
      <c r="R547" s="506"/>
      <c r="S547" s="506"/>
      <c r="T547" s="506"/>
      <c r="U547" s="506"/>
      <c r="V547" s="506"/>
      <c r="W547" s="506"/>
      <c r="X547" s="506"/>
      <c r="Y547" s="506"/>
      <c r="Z547" s="506"/>
      <c r="AA547" s="506"/>
      <c r="AB547" s="507"/>
      <c r="AC547" s="507"/>
      <c r="AD547" s="504"/>
      <c r="AE547" s="504"/>
      <c r="AF547" s="504"/>
      <c r="AG547" s="504"/>
      <c r="AH547" s="504"/>
      <c r="AI547" s="504"/>
      <c r="AJ547" s="504"/>
      <c r="AK547" s="504"/>
      <c r="AL547" s="504"/>
      <c r="AN547" s="508"/>
      <c r="AO547" s="504"/>
      <c r="AP547" s="504"/>
      <c r="AQ547" s="504"/>
      <c r="AR547" s="504"/>
      <c r="AS547" s="504"/>
      <c r="AT547" s="504"/>
      <c r="AU547" s="504"/>
    </row>
    <row r="548" spans="3:47" ht="12.75" customHeight="1">
      <c r="C548" s="504"/>
      <c r="D548" s="504"/>
      <c r="E548" s="504"/>
      <c r="F548" s="504"/>
      <c r="G548" s="180"/>
      <c r="H548" s="180"/>
      <c r="I548" s="505"/>
      <c r="J548" s="505"/>
      <c r="K548" s="505"/>
      <c r="L548" s="504"/>
      <c r="M548" s="504"/>
      <c r="N548" s="504"/>
      <c r="O548" s="506"/>
      <c r="P548" s="506"/>
      <c r="Q548" s="506"/>
      <c r="R548" s="506"/>
      <c r="S548" s="506"/>
      <c r="T548" s="506"/>
      <c r="U548" s="506"/>
      <c r="V548" s="506"/>
      <c r="W548" s="506"/>
      <c r="X548" s="506"/>
      <c r="Y548" s="506"/>
      <c r="Z548" s="506"/>
      <c r="AA548" s="506"/>
      <c r="AB548" s="507"/>
      <c r="AC548" s="507"/>
      <c r="AD548" s="504"/>
      <c r="AE548" s="504"/>
      <c r="AF548" s="504"/>
      <c r="AG548" s="504"/>
      <c r="AH548" s="504"/>
      <c r="AI548" s="504"/>
      <c r="AJ548" s="504"/>
      <c r="AK548" s="504"/>
      <c r="AL548" s="504"/>
      <c r="AN548" s="508"/>
      <c r="AO548" s="504"/>
      <c r="AP548" s="504"/>
      <c r="AQ548" s="504"/>
      <c r="AR548" s="504"/>
      <c r="AS548" s="504"/>
      <c r="AT548" s="504"/>
      <c r="AU548" s="504"/>
    </row>
    <row r="549" spans="3:47" ht="12.75" customHeight="1">
      <c r="C549" s="504"/>
      <c r="D549" s="504"/>
      <c r="E549" s="504"/>
      <c r="F549" s="504"/>
      <c r="G549" s="180"/>
      <c r="H549" s="180"/>
      <c r="I549" s="505"/>
      <c r="J549" s="505"/>
      <c r="K549" s="505"/>
      <c r="L549" s="504"/>
      <c r="M549" s="504"/>
      <c r="N549" s="504"/>
      <c r="O549" s="506"/>
      <c r="P549" s="506"/>
      <c r="Q549" s="506"/>
      <c r="R549" s="506"/>
      <c r="S549" s="506"/>
      <c r="T549" s="506"/>
      <c r="U549" s="506"/>
      <c r="V549" s="506"/>
      <c r="W549" s="506"/>
      <c r="X549" s="506"/>
      <c r="Y549" s="506"/>
      <c r="Z549" s="506"/>
      <c r="AA549" s="506"/>
      <c r="AB549" s="507"/>
      <c r="AC549" s="507"/>
      <c r="AD549" s="504"/>
      <c r="AE549" s="504"/>
      <c r="AF549" s="504"/>
      <c r="AG549" s="504"/>
      <c r="AH549" s="504"/>
      <c r="AI549" s="504"/>
      <c r="AJ549" s="504"/>
      <c r="AK549" s="504"/>
      <c r="AL549" s="504"/>
      <c r="AN549" s="508"/>
      <c r="AO549" s="504"/>
      <c r="AP549" s="504"/>
      <c r="AQ549" s="504"/>
      <c r="AR549" s="504"/>
      <c r="AS549" s="504"/>
      <c r="AT549" s="504"/>
      <c r="AU549" s="504"/>
    </row>
    <row r="550" spans="3:47" ht="12.75" customHeight="1">
      <c r="C550" s="504"/>
      <c r="D550" s="504"/>
      <c r="E550" s="504"/>
      <c r="F550" s="504"/>
      <c r="G550" s="180"/>
      <c r="H550" s="180"/>
      <c r="I550" s="505"/>
      <c r="J550" s="505"/>
      <c r="K550" s="505"/>
      <c r="L550" s="504"/>
      <c r="M550" s="504"/>
      <c r="N550" s="504"/>
      <c r="O550" s="506"/>
      <c r="P550" s="506"/>
      <c r="Q550" s="506"/>
      <c r="R550" s="506"/>
      <c r="S550" s="506"/>
      <c r="T550" s="506"/>
      <c r="U550" s="506"/>
      <c r="V550" s="506"/>
      <c r="W550" s="506"/>
      <c r="X550" s="506"/>
      <c r="Y550" s="506"/>
      <c r="Z550" s="506"/>
      <c r="AA550" s="506"/>
      <c r="AB550" s="507"/>
      <c r="AC550" s="507"/>
      <c r="AD550" s="504"/>
      <c r="AE550" s="504"/>
      <c r="AF550" s="504"/>
      <c r="AG550" s="504"/>
      <c r="AH550" s="504"/>
      <c r="AI550" s="504"/>
      <c r="AJ550" s="504"/>
      <c r="AK550" s="504"/>
      <c r="AL550" s="504"/>
      <c r="AN550" s="508"/>
      <c r="AO550" s="504"/>
      <c r="AP550" s="504"/>
      <c r="AQ550" s="504"/>
      <c r="AR550" s="504"/>
      <c r="AS550" s="504"/>
      <c r="AT550" s="504"/>
      <c r="AU550" s="504"/>
    </row>
    <row r="551" spans="3:47" ht="12.75" customHeight="1">
      <c r="C551" s="504"/>
      <c r="D551" s="504"/>
      <c r="E551" s="504"/>
      <c r="F551" s="504"/>
      <c r="G551" s="180"/>
      <c r="H551" s="180"/>
      <c r="I551" s="505"/>
      <c r="J551" s="505"/>
      <c r="K551" s="505"/>
      <c r="L551" s="504"/>
      <c r="M551" s="504"/>
      <c r="N551" s="504"/>
      <c r="O551" s="506"/>
      <c r="P551" s="506"/>
      <c r="Q551" s="506"/>
      <c r="R551" s="506"/>
      <c r="S551" s="506"/>
      <c r="T551" s="506"/>
      <c r="U551" s="506"/>
      <c r="V551" s="506"/>
      <c r="W551" s="506"/>
      <c r="X551" s="506"/>
      <c r="Y551" s="506"/>
      <c r="Z551" s="506"/>
      <c r="AA551" s="506"/>
      <c r="AB551" s="507"/>
      <c r="AC551" s="507"/>
      <c r="AD551" s="504"/>
      <c r="AE551" s="504"/>
      <c r="AF551" s="504"/>
      <c r="AG551" s="504"/>
      <c r="AH551" s="504"/>
      <c r="AI551" s="504"/>
      <c r="AJ551" s="504"/>
      <c r="AK551" s="504"/>
      <c r="AL551" s="504"/>
      <c r="AN551" s="508"/>
      <c r="AO551" s="504"/>
      <c r="AP551" s="504"/>
      <c r="AQ551" s="504"/>
      <c r="AR551" s="504"/>
      <c r="AS551" s="504"/>
      <c r="AT551" s="504"/>
      <c r="AU551" s="504"/>
    </row>
    <row r="552" spans="3:47" ht="12.75" customHeight="1">
      <c r="C552" s="504"/>
      <c r="D552" s="504"/>
      <c r="E552" s="504"/>
      <c r="F552" s="504"/>
      <c r="G552" s="180"/>
      <c r="H552" s="180"/>
      <c r="I552" s="505"/>
      <c r="J552" s="505"/>
      <c r="K552" s="505"/>
      <c r="L552" s="504"/>
      <c r="M552" s="504"/>
      <c r="N552" s="504"/>
      <c r="O552" s="506"/>
      <c r="P552" s="506"/>
      <c r="Q552" s="506"/>
      <c r="R552" s="506"/>
      <c r="S552" s="506"/>
      <c r="T552" s="506"/>
      <c r="U552" s="506"/>
      <c r="V552" s="506"/>
      <c r="W552" s="506"/>
      <c r="X552" s="506"/>
      <c r="Y552" s="506"/>
      <c r="Z552" s="506"/>
      <c r="AA552" s="506"/>
      <c r="AB552" s="507"/>
      <c r="AC552" s="507"/>
      <c r="AD552" s="504"/>
      <c r="AE552" s="504"/>
      <c r="AF552" s="504"/>
      <c r="AG552" s="504"/>
      <c r="AH552" s="504"/>
      <c r="AI552" s="504"/>
      <c r="AJ552" s="504"/>
      <c r="AK552" s="504"/>
      <c r="AL552" s="504"/>
      <c r="AN552" s="508"/>
      <c r="AO552" s="504"/>
      <c r="AP552" s="504"/>
      <c r="AQ552" s="504"/>
      <c r="AR552" s="504"/>
      <c r="AS552" s="504"/>
      <c r="AT552" s="504"/>
      <c r="AU552" s="504"/>
    </row>
    <row r="553" spans="3:47" ht="12.75" customHeight="1">
      <c r="C553" s="504"/>
      <c r="D553" s="504"/>
      <c r="E553" s="504"/>
      <c r="F553" s="504"/>
      <c r="G553" s="180"/>
      <c r="H553" s="180"/>
      <c r="I553" s="505"/>
      <c r="J553" s="505"/>
      <c r="K553" s="505"/>
      <c r="L553" s="504"/>
      <c r="M553" s="504"/>
      <c r="N553" s="504"/>
      <c r="O553" s="506"/>
      <c r="P553" s="506"/>
      <c r="Q553" s="506"/>
      <c r="R553" s="506"/>
      <c r="S553" s="506"/>
      <c r="T553" s="506"/>
      <c r="U553" s="506"/>
      <c r="V553" s="506"/>
      <c r="W553" s="506"/>
      <c r="X553" s="506"/>
      <c r="Y553" s="506"/>
      <c r="Z553" s="506"/>
      <c r="AA553" s="506"/>
      <c r="AB553" s="507"/>
      <c r="AC553" s="507"/>
      <c r="AD553" s="504"/>
      <c r="AE553" s="504"/>
      <c r="AF553" s="504"/>
      <c r="AG553" s="504"/>
      <c r="AH553" s="504"/>
      <c r="AI553" s="504"/>
      <c r="AJ553" s="504"/>
      <c r="AK553" s="504"/>
      <c r="AL553" s="504"/>
      <c r="AN553" s="508"/>
      <c r="AO553" s="504"/>
      <c r="AP553" s="504"/>
      <c r="AQ553" s="504"/>
      <c r="AR553" s="504"/>
      <c r="AS553" s="504"/>
      <c r="AT553" s="504"/>
      <c r="AU553" s="504"/>
    </row>
    <row r="554" spans="3:47" ht="12.75" customHeight="1">
      <c r="C554" s="504"/>
      <c r="D554" s="504"/>
      <c r="E554" s="504"/>
      <c r="F554" s="504"/>
      <c r="G554" s="180"/>
      <c r="H554" s="180"/>
      <c r="I554" s="505"/>
      <c r="J554" s="505"/>
      <c r="K554" s="505"/>
      <c r="L554" s="504"/>
      <c r="M554" s="504"/>
      <c r="N554" s="504"/>
      <c r="O554" s="506"/>
      <c r="P554" s="506"/>
      <c r="Q554" s="506"/>
      <c r="R554" s="506"/>
      <c r="S554" s="506"/>
      <c r="T554" s="506"/>
      <c r="U554" s="506"/>
      <c r="V554" s="506"/>
      <c r="W554" s="506"/>
      <c r="X554" s="506"/>
      <c r="Y554" s="506"/>
      <c r="Z554" s="506"/>
      <c r="AA554" s="506"/>
      <c r="AB554" s="507"/>
      <c r="AC554" s="507"/>
      <c r="AD554" s="504"/>
      <c r="AE554" s="504"/>
      <c r="AF554" s="504"/>
      <c r="AG554" s="504"/>
      <c r="AH554" s="504"/>
      <c r="AI554" s="504"/>
      <c r="AJ554" s="504"/>
      <c r="AK554" s="504"/>
      <c r="AL554" s="504"/>
      <c r="AN554" s="508"/>
      <c r="AO554" s="504"/>
      <c r="AP554" s="504"/>
      <c r="AQ554" s="504"/>
      <c r="AR554" s="504"/>
      <c r="AS554" s="504"/>
      <c r="AT554" s="504"/>
      <c r="AU554" s="504"/>
    </row>
    <row r="555" spans="3:47" ht="12.75" customHeight="1">
      <c r="C555" s="504"/>
      <c r="D555" s="504"/>
      <c r="E555" s="504"/>
      <c r="F555" s="504"/>
      <c r="G555" s="180"/>
      <c r="H555" s="180"/>
      <c r="I555" s="505"/>
      <c r="J555" s="505"/>
      <c r="K555" s="505"/>
      <c r="L555" s="504"/>
      <c r="M555" s="504"/>
      <c r="N555" s="504"/>
      <c r="O555" s="506"/>
      <c r="P555" s="506"/>
      <c r="Q555" s="506"/>
      <c r="R555" s="506"/>
      <c r="S555" s="506"/>
      <c r="T555" s="506"/>
      <c r="U555" s="506"/>
      <c r="V555" s="506"/>
      <c r="W555" s="506"/>
      <c r="X555" s="506"/>
      <c r="Y555" s="506"/>
      <c r="Z555" s="506"/>
      <c r="AA555" s="506"/>
      <c r="AB555" s="507"/>
      <c r="AC555" s="507"/>
      <c r="AD555" s="504"/>
      <c r="AE555" s="504"/>
      <c r="AF555" s="504"/>
      <c r="AG555" s="504"/>
      <c r="AH555" s="504"/>
      <c r="AI555" s="504"/>
      <c r="AJ555" s="504"/>
      <c r="AK555" s="504"/>
      <c r="AL555" s="504"/>
      <c r="AN555" s="508"/>
      <c r="AO555" s="504"/>
      <c r="AP555" s="504"/>
      <c r="AQ555" s="504"/>
      <c r="AR555" s="504"/>
      <c r="AS555" s="504"/>
      <c r="AT555" s="504"/>
      <c r="AU555" s="504"/>
    </row>
    <row r="556" spans="3:47" ht="12.75" customHeight="1">
      <c r="C556" s="504"/>
      <c r="D556" s="504"/>
      <c r="E556" s="504"/>
      <c r="F556" s="504"/>
      <c r="G556" s="180"/>
      <c r="H556" s="180"/>
      <c r="I556" s="505"/>
      <c r="J556" s="505"/>
      <c r="K556" s="505"/>
      <c r="L556" s="504"/>
      <c r="M556" s="504"/>
      <c r="N556" s="504"/>
      <c r="O556" s="506"/>
      <c r="P556" s="506"/>
      <c r="Q556" s="506"/>
      <c r="R556" s="506"/>
      <c r="S556" s="506"/>
      <c r="T556" s="506"/>
      <c r="U556" s="506"/>
      <c r="V556" s="506"/>
      <c r="W556" s="506"/>
      <c r="X556" s="506"/>
      <c r="Y556" s="506"/>
      <c r="Z556" s="506"/>
      <c r="AA556" s="506"/>
      <c r="AB556" s="507"/>
      <c r="AC556" s="507"/>
      <c r="AD556" s="504"/>
      <c r="AE556" s="504"/>
      <c r="AF556" s="504"/>
      <c r="AG556" s="504"/>
      <c r="AH556" s="504"/>
      <c r="AI556" s="504"/>
      <c r="AJ556" s="504"/>
      <c r="AK556" s="504"/>
      <c r="AL556" s="504"/>
      <c r="AN556" s="508"/>
      <c r="AO556" s="504"/>
      <c r="AP556" s="504"/>
      <c r="AQ556" s="504"/>
      <c r="AR556" s="504"/>
      <c r="AS556" s="504"/>
      <c r="AT556" s="504"/>
      <c r="AU556" s="504"/>
    </row>
    <row r="557" spans="3:47" ht="12.75" customHeight="1">
      <c r="C557" s="504"/>
      <c r="D557" s="504"/>
      <c r="E557" s="504"/>
      <c r="F557" s="504"/>
      <c r="G557" s="180"/>
      <c r="H557" s="180"/>
      <c r="I557" s="505"/>
      <c r="J557" s="505"/>
      <c r="K557" s="505"/>
      <c r="L557" s="504"/>
      <c r="M557" s="504"/>
      <c r="N557" s="504"/>
      <c r="O557" s="506"/>
      <c r="P557" s="506"/>
      <c r="Q557" s="506"/>
      <c r="R557" s="506"/>
      <c r="S557" s="506"/>
      <c r="T557" s="506"/>
      <c r="U557" s="506"/>
      <c r="V557" s="506"/>
      <c r="W557" s="506"/>
      <c r="X557" s="506"/>
      <c r="Y557" s="506"/>
      <c r="Z557" s="506"/>
      <c r="AA557" s="506"/>
      <c r="AB557" s="507"/>
      <c r="AC557" s="507"/>
      <c r="AD557" s="504"/>
      <c r="AE557" s="504"/>
      <c r="AF557" s="504"/>
      <c r="AG557" s="504"/>
      <c r="AH557" s="504"/>
      <c r="AI557" s="504"/>
      <c r="AJ557" s="504"/>
      <c r="AK557" s="504"/>
      <c r="AL557" s="504"/>
      <c r="AN557" s="508"/>
      <c r="AO557" s="504"/>
      <c r="AP557" s="504"/>
      <c r="AQ557" s="504"/>
      <c r="AR557" s="504"/>
      <c r="AS557" s="504"/>
      <c r="AT557" s="504"/>
      <c r="AU557" s="504"/>
    </row>
    <row r="558" spans="3:47" ht="12.75" customHeight="1">
      <c r="C558" s="504"/>
      <c r="D558" s="504"/>
      <c r="E558" s="504"/>
      <c r="F558" s="504"/>
      <c r="G558" s="180"/>
      <c r="H558" s="180"/>
      <c r="I558" s="505"/>
      <c r="J558" s="505"/>
      <c r="K558" s="505"/>
      <c r="L558" s="504"/>
      <c r="M558" s="504"/>
      <c r="N558" s="504"/>
      <c r="O558" s="506"/>
      <c r="P558" s="506"/>
      <c r="Q558" s="506"/>
      <c r="R558" s="506"/>
      <c r="S558" s="506"/>
      <c r="T558" s="506"/>
      <c r="U558" s="506"/>
      <c r="V558" s="506"/>
      <c r="W558" s="506"/>
      <c r="X558" s="506"/>
      <c r="Y558" s="506"/>
      <c r="Z558" s="506"/>
      <c r="AA558" s="506"/>
      <c r="AB558" s="507"/>
      <c r="AC558" s="507"/>
      <c r="AD558" s="504"/>
      <c r="AE558" s="504"/>
      <c r="AF558" s="504"/>
      <c r="AG558" s="504"/>
      <c r="AH558" s="504"/>
      <c r="AI558" s="504"/>
      <c r="AJ558" s="504"/>
      <c r="AK558" s="504"/>
      <c r="AL558" s="504"/>
      <c r="AN558" s="508"/>
      <c r="AO558" s="504"/>
      <c r="AP558" s="504"/>
      <c r="AQ558" s="504"/>
      <c r="AR558" s="504"/>
      <c r="AS558" s="504"/>
      <c r="AT558" s="504"/>
      <c r="AU558" s="504"/>
    </row>
    <row r="559" spans="3:47" ht="12.75" customHeight="1">
      <c r="C559" s="504"/>
      <c r="D559" s="504"/>
      <c r="E559" s="504"/>
      <c r="F559" s="504"/>
      <c r="G559" s="180"/>
      <c r="H559" s="180"/>
      <c r="I559" s="505"/>
      <c r="J559" s="505"/>
      <c r="K559" s="505"/>
      <c r="L559" s="504"/>
      <c r="M559" s="504"/>
      <c r="N559" s="504"/>
      <c r="O559" s="506"/>
      <c r="P559" s="506"/>
      <c r="Q559" s="506"/>
      <c r="R559" s="506"/>
      <c r="S559" s="506"/>
      <c r="T559" s="506"/>
      <c r="U559" s="506"/>
      <c r="V559" s="506"/>
      <c r="W559" s="506"/>
      <c r="X559" s="506"/>
      <c r="Y559" s="506"/>
      <c r="Z559" s="506"/>
      <c r="AA559" s="506"/>
      <c r="AB559" s="507"/>
      <c r="AC559" s="507"/>
      <c r="AD559" s="504"/>
      <c r="AE559" s="504"/>
      <c r="AF559" s="504"/>
      <c r="AG559" s="504"/>
      <c r="AH559" s="504"/>
      <c r="AI559" s="504"/>
      <c r="AJ559" s="504"/>
      <c r="AK559" s="504"/>
      <c r="AL559" s="504"/>
      <c r="AN559" s="508"/>
      <c r="AO559" s="504"/>
      <c r="AP559" s="504"/>
      <c r="AQ559" s="504"/>
      <c r="AR559" s="504"/>
      <c r="AS559" s="504"/>
      <c r="AT559" s="504"/>
      <c r="AU559" s="504"/>
    </row>
    <row r="560" spans="3:47" ht="12.75" customHeight="1">
      <c r="C560" s="504"/>
      <c r="D560" s="504"/>
      <c r="E560" s="504"/>
      <c r="F560" s="504"/>
      <c r="G560" s="180"/>
      <c r="H560" s="180"/>
      <c r="I560" s="505"/>
      <c r="J560" s="505"/>
      <c r="K560" s="505"/>
      <c r="L560" s="504"/>
      <c r="M560" s="504"/>
      <c r="N560" s="504"/>
      <c r="O560" s="506"/>
      <c r="P560" s="506"/>
      <c r="Q560" s="506"/>
      <c r="R560" s="506"/>
      <c r="S560" s="506"/>
      <c r="T560" s="506"/>
      <c r="U560" s="506"/>
      <c r="V560" s="506"/>
      <c r="W560" s="506"/>
      <c r="X560" s="506"/>
      <c r="Y560" s="506"/>
      <c r="Z560" s="506"/>
      <c r="AA560" s="506"/>
      <c r="AB560" s="507"/>
      <c r="AC560" s="507"/>
      <c r="AD560" s="504"/>
      <c r="AE560" s="504"/>
      <c r="AF560" s="504"/>
      <c r="AG560" s="504"/>
      <c r="AH560" s="504"/>
      <c r="AI560" s="504"/>
      <c r="AJ560" s="504"/>
      <c r="AK560" s="504"/>
      <c r="AL560" s="504"/>
      <c r="AN560" s="508"/>
      <c r="AO560" s="504"/>
      <c r="AP560" s="504"/>
      <c r="AQ560" s="504"/>
      <c r="AR560" s="504"/>
      <c r="AS560" s="504"/>
      <c r="AT560" s="504"/>
      <c r="AU560" s="504"/>
    </row>
    <row r="561" spans="3:47" ht="12.75" customHeight="1">
      <c r="C561" s="504"/>
      <c r="D561" s="504"/>
      <c r="E561" s="504"/>
      <c r="F561" s="504"/>
      <c r="G561" s="180"/>
      <c r="H561" s="180"/>
      <c r="I561" s="505"/>
      <c r="J561" s="505"/>
      <c r="K561" s="505"/>
      <c r="L561" s="504"/>
      <c r="M561" s="504"/>
      <c r="N561" s="504"/>
      <c r="O561" s="506"/>
      <c r="P561" s="506"/>
      <c r="Q561" s="506"/>
      <c r="R561" s="506"/>
      <c r="S561" s="506"/>
      <c r="T561" s="506"/>
      <c r="U561" s="506"/>
      <c r="V561" s="506"/>
      <c r="W561" s="506"/>
      <c r="X561" s="506"/>
      <c r="Y561" s="506"/>
      <c r="Z561" s="506"/>
      <c r="AA561" s="506"/>
      <c r="AB561" s="507"/>
      <c r="AC561" s="507"/>
      <c r="AD561" s="504"/>
      <c r="AE561" s="504"/>
      <c r="AF561" s="504"/>
      <c r="AG561" s="504"/>
      <c r="AH561" s="504"/>
      <c r="AI561" s="504"/>
      <c r="AJ561" s="504"/>
      <c r="AK561" s="504"/>
      <c r="AL561" s="504"/>
      <c r="AN561" s="508"/>
      <c r="AO561" s="504"/>
      <c r="AP561" s="504"/>
      <c r="AQ561" s="504"/>
      <c r="AR561" s="504"/>
      <c r="AS561" s="504"/>
      <c r="AT561" s="504"/>
      <c r="AU561" s="504"/>
    </row>
    <row r="562" spans="3:47" ht="12.75" customHeight="1">
      <c r="C562" s="504"/>
      <c r="D562" s="504"/>
      <c r="E562" s="504"/>
      <c r="F562" s="504"/>
      <c r="G562" s="180"/>
      <c r="H562" s="180"/>
      <c r="I562" s="505"/>
      <c r="J562" s="505"/>
      <c r="K562" s="505"/>
      <c r="L562" s="504"/>
      <c r="M562" s="504"/>
      <c r="N562" s="504"/>
      <c r="O562" s="506"/>
      <c r="P562" s="506"/>
      <c r="Q562" s="506"/>
      <c r="R562" s="506"/>
      <c r="S562" s="506"/>
      <c r="T562" s="506"/>
      <c r="U562" s="506"/>
      <c r="V562" s="506"/>
      <c r="W562" s="506"/>
      <c r="X562" s="506"/>
      <c r="Y562" s="506"/>
      <c r="Z562" s="506"/>
      <c r="AA562" s="506"/>
      <c r="AB562" s="507"/>
      <c r="AC562" s="507"/>
      <c r="AD562" s="504"/>
      <c r="AE562" s="504"/>
      <c r="AF562" s="504"/>
      <c r="AG562" s="504"/>
      <c r="AH562" s="504"/>
      <c r="AI562" s="504"/>
      <c r="AJ562" s="504"/>
      <c r="AK562" s="504"/>
      <c r="AL562" s="504"/>
      <c r="AN562" s="508"/>
      <c r="AO562" s="504"/>
      <c r="AP562" s="504"/>
      <c r="AQ562" s="504"/>
      <c r="AR562" s="504"/>
      <c r="AS562" s="504"/>
      <c r="AT562" s="504"/>
      <c r="AU562" s="504"/>
    </row>
    <row r="563" spans="3:47" ht="12.75" customHeight="1">
      <c r="C563" s="504"/>
      <c r="D563" s="504"/>
      <c r="E563" s="504"/>
      <c r="F563" s="504"/>
      <c r="G563" s="180"/>
      <c r="H563" s="180"/>
      <c r="I563" s="505"/>
      <c r="J563" s="505"/>
      <c r="K563" s="505"/>
      <c r="L563" s="504"/>
      <c r="M563" s="504"/>
      <c r="N563" s="504"/>
      <c r="O563" s="506"/>
      <c r="P563" s="506"/>
      <c r="Q563" s="506"/>
      <c r="R563" s="506"/>
      <c r="S563" s="506"/>
      <c r="T563" s="506"/>
      <c r="U563" s="506"/>
      <c r="V563" s="506"/>
      <c r="W563" s="506"/>
      <c r="X563" s="506"/>
      <c r="Y563" s="506"/>
      <c r="Z563" s="506"/>
      <c r="AA563" s="506"/>
      <c r="AB563" s="507"/>
      <c r="AC563" s="507"/>
      <c r="AD563" s="504"/>
      <c r="AE563" s="504"/>
      <c r="AF563" s="504"/>
      <c r="AG563" s="504"/>
      <c r="AH563" s="504"/>
      <c r="AI563" s="504"/>
      <c r="AJ563" s="504"/>
      <c r="AK563" s="504"/>
      <c r="AL563" s="504"/>
      <c r="AN563" s="508"/>
      <c r="AO563" s="504"/>
      <c r="AP563" s="504"/>
      <c r="AQ563" s="504"/>
      <c r="AR563" s="504"/>
      <c r="AS563" s="504"/>
      <c r="AT563" s="504"/>
      <c r="AU563" s="504"/>
    </row>
    <row r="564" spans="3:47" ht="12.75" customHeight="1">
      <c r="C564" s="504"/>
      <c r="D564" s="504"/>
      <c r="E564" s="504"/>
      <c r="F564" s="504"/>
      <c r="G564" s="180"/>
      <c r="H564" s="180"/>
      <c r="I564" s="505"/>
      <c r="J564" s="505"/>
      <c r="K564" s="505"/>
      <c r="L564" s="504"/>
      <c r="M564" s="504"/>
      <c r="N564" s="504"/>
      <c r="O564" s="506"/>
      <c r="P564" s="506"/>
      <c r="Q564" s="506"/>
      <c r="R564" s="506"/>
      <c r="S564" s="506"/>
      <c r="T564" s="506"/>
      <c r="U564" s="506"/>
      <c r="V564" s="506"/>
      <c r="W564" s="506"/>
      <c r="X564" s="506"/>
      <c r="Y564" s="506"/>
      <c r="Z564" s="506"/>
      <c r="AA564" s="506"/>
      <c r="AB564" s="507"/>
      <c r="AC564" s="507"/>
      <c r="AD564" s="504"/>
      <c r="AE564" s="504"/>
      <c r="AF564" s="504"/>
      <c r="AG564" s="504"/>
      <c r="AH564" s="504"/>
      <c r="AI564" s="504"/>
      <c r="AJ564" s="504"/>
      <c r="AK564" s="504"/>
      <c r="AL564" s="504"/>
      <c r="AN564" s="508"/>
      <c r="AO564" s="504"/>
      <c r="AP564" s="504"/>
      <c r="AQ564" s="504"/>
      <c r="AR564" s="504"/>
      <c r="AS564" s="504"/>
      <c r="AT564" s="504"/>
      <c r="AU564" s="504"/>
    </row>
    <row r="565" spans="3:47" ht="12.75" customHeight="1">
      <c r="C565" s="504"/>
      <c r="D565" s="504"/>
      <c r="E565" s="504"/>
      <c r="F565" s="504"/>
      <c r="G565" s="180"/>
      <c r="H565" s="180"/>
      <c r="I565" s="505"/>
      <c r="J565" s="505"/>
      <c r="K565" s="505"/>
      <c r="L565" s="504"/>
      <c r="M565" s="504"/>
      <c r="N565" s="504"/>
      <c r="O565" s="506"/>
      <c r="P565" s="506"/>
      <c r="Q565" s="506"/>
      <c r="R565" s="506"/>
      <c r="S565" s="506"/>
      <c r="T565" s="506"/>
      <c r="U565" s="506"/>
      <c r="V565" s="506"/>
      <c r="W565" s="506"/>
      <c r="X565" s="506"/>
      <c r="Y565" s="506"/>
      <c r="Z565" s="506"/>
      <c r="AA565" s="506"/>
      <c r="AB565" s="507"/>
      <c r="AC565" s="507"/>
      <c r="AD565" s="504"/>
      <c r="AE565" s="504"/>
      <c r="AF565" s="504"/>
      <c r="AG565" s="504"/>
      <c r="AH565" s="504"/>
      <c r="AI565" s="504"/>
      <c r="AJ565" s="504"/>
      <c r="AK565" s="504"/>
      <c r="AL565" s="504"/>
      <c r="AN565" s="508"/>
      <c r="AO565" s="504"/>
      <c r="AP565" s="504"/>
      <c r="AQ565" s="504"/>
      <c r="AR565" s="504"/>
      <c r="AS565" s="504"/>
      <c r="AT565" s="504"/>
      <c r="AU565" s="504"/>
    </row>
    <row r="566" spans="3:47" ht="12.75" customHeight="1">
      <c r="C566" s="504"/>
      <c r="D566" s="504"/>
      <c r="E566" s="504"/>
      <c r="F566" s="504"/>
      <c r="G566" s="180"/>
      <c r="H566" s="180"/>
      <c r="I566" s="505"/>
      <c r="J566" s="505"/>
      <c r="K566" s="505"/>
      <c r="L566" s="504"/>
      <c r="M566" s="504"/>
      <c r="N566" s="504"/>
      <c r="O566" s="506"/>
      <c r="P566" s="506"/>
      <c r="Q566" s="506"/>
      <c r="R566" s="506"/>
      <c r="S566" s="506"/>
      <c r="T566" s="506"/>
      <c r="U566" s="506"/>
      <c r="V566" s="506"/>
      <c r="W566" s="506"/>
      <c r="X566" s="506"/>
      <c r="Y566" s="506"/>
      <c r="Z566" s="506"/>
      <c r="AA566" s="506"/>
      <c r="AB566" s="507"/>
      <c r="AC566" s="507"/>
      <c r="AD566" s="504"/>
      <c r="AE566" s="504"/>
      <c r="AF566" s="504"/>
      <c r="AG566" s="504"/>
      <c r="AH566" s="504"/>
      <c r="AI566" s="504"/>
      <c r="AJ566" s="504"/>
      <c r="AK566" s="504"/>
      <c r="AL566" s="504"/>
      <c r="AN566" s="508"/>
      <c r="AO566" s="504"/>
      <c r="AP566" s="504"/>
      <c r="AQ566" s="504"/>
      <c r="AR566" s="504"/>
      <c r="AS566" s="504"/>
      <c r="AT566" s="504"/>
      <c r="AU566" s="504"/>
    </row>
    <row r="567" spans="3:47" ht="12.75" customHeight="1">
      <c r="C567" s="504"/>
      <c r="D567" s="504"/>
      <c r="E567" s="504"/>
      <c r="F567" s="504"/>
      <c r="G567" s="180"/>
      <c r="H567" s="180"/>
      <c r="I567" s="505"/>
      <c r="J567" s="505"/>
      <c r="K567" s="505"/>
      <c r="L567" s="504"/>
      <c r="M567" s="504"/>
      <c r="N567" s="504"/>
      <c r="O567" s="506"/>
      <c r="P567" s="506"/>
      <c r="Q567" s="506"/>
      <c r="R567" s="506"/>
      <c r="S567" s="506"/>
      <c r="T567" s="506"/>
      <c r="U567" s="506"/>
      <c r="V567" s="506"/>
      <c r="W567" s="506"/>
      <c r="X567" s="506"/>
      <c r="Y567" s="506"/>
      <c r="Z567" s="506"/>
      <c r="AA567" s="506"/>
      <c r="AB567" s="507"/>
      <c r="AC567" s="507"/>
      <c r="AD567" s="504"/>
      <c r="AE567" s="504"/>
      <c r="AF567" s="504"/>
      <c r="AG567" s="504"/>
      <c r="AH567" s="504"/>
      <c r="AI567" s="504"/>
      <c r="AJ567" s="504"/>
      <c r="AK567" s="504"/>
      <c r="AL567" s="504"/>
      <c r="AN567" s="508"/>
      <c r="AO567" s="504"/>
      <c r="AP567" s="504"/>
      <c r="AQ567" s="504"/>
      <c r="AR567" s="504"/>
      <c r="AS567" s="504"/>
      <c r="AT567" s="504"/>
      <c r="AU567" s="504"/>
    </row>
    <row r="568" spans="3:47" ht="12.75" customHeight="1">
      <c r="C568" s="504"/>
      <c r="D568" s="504"/>
      <c r="E568" s="504"/>
      <c r="F568" s="504"/>
      <c r="G568" s="180"/>
      <c r="H568" s="180"/>
      <c r="I568" s="505"/>
      <c r="J568" s="505"/>
      <c r="K568" s="505"/>
      <c r="L568" s="504"/>
      <c r="M568" s="504"/>
      <c r="N568" s="504"/>
      <c r="O568" s="506"/>
      <c r="P568" s="506"/>
      <c r="Q568" s="506"/>
      <c r="R568" s="506"/>
      <c r="S568" s="506"/>
      <c r="T568" s="506"/>
      <c r="U568" s="506"/>
      <c r="V568" s="506"/>
      <c r="W568" s="506"/>
      <c r="X568" s="506"/>
      <c r="Y568" s="506"/>
      <c r="Z568" s="506"/>
      <c r="AA568" s="506"/>
      <c r="AB568" s="507"/>
      <c r="AC568" s="507"/>
      <c r="AD568" s="504"/>
      <c r="AE568" s="504"/>
      <c r="AF568" s="504"/>
      <c r="AG568" s="504"/>
      <c r="AH568" s="504"/>
      <c r="AI568" s="504"/>
      <c r="AJ568" s="504"/>
      <c r="AK568" s="504"/>
      <c r="AL568" s="504"/>
      <c r="AN568" s="508"/>
      <c r="AO568" s="504"/>
      <c r="AP568" s="504"/>
      <c r="AQ568" s="504"/>
      <c r="AR568" s="504"/>
      <c r="AS568" s="504"/>
      <c r="AT568" s="504"/>
      <c r="AU568" s="504"/>
    </row>
    <row r="569" spans="3:47" ht="12.75" customHeight="1">
      <c r="C569" s="504"/>
      <c r="D569" s="504"/>
      <c r="E569" s="504"/>
      <c r="F569" s="504"/>
      <c r="G569" s="180"/>
      <c r="H569" s="180"/>
      <c r="I569" s="505"/>
      <c r="J569" s="505"/>
      <c r="K569" s="505"/>
      <c r="L569" s="504"/>
      <c r="M569" s="504"/>
      <c r="N569" s="504"/>
      <c r="O569" s="506"/>
      <c r="P569" s="506"/>
      <c r="Q569" s="506"/>
      <c r="R569" s="506"/>
      <c r="S569" s="506"/>
      <c r="T569" s="506"/>
      <c r="U569" s="506"/>
      <c r="V569" s="506"/>
      <c r="W569" s="506"/>
      <c r="X569" s="506"/>
      <c r="Y569" s="506"/>
      <c r="Z569" s="506"/>
      <c r="AA569" s="506"/>
      <c r="AB569" s="507"/>
      <c r="AC569" s="507"/>
      <c r="AD569" s="504"/>
      <c r="AE569" s="504"/>
      <c r="AF569" s="504"/>
      <c r="AG569" s="504"/>
      <c r="AH569" s="504"/>
      <c r="AI569" s="504"/>
      <c r="AJ569" s="504"/>
      <c r="AK569" s="504"/>
      <c r="AL569" s="504"/>
      <c r="AN569" s="508"/>
      <c r="AO569" s="504"/>
      <c r="AP569" s="504"/>
      <c r="AQ569" s="504"/>
      <c r="AR569" s="504"/>
      <c r="AS569" s="504"/>
      <c r="AT569" s="504"/>
      <c r="AU569" s="504"/>
    </row>
    <row r="570" spans="3:47" ht="12.75" customHeight="1">
      <c r="C570" s="504"/>
      <c r="D570" s="504"/>
      <c r="E570" s="504"/>
      <c r="F570" s="504"/>
      <c r="G570" s="180"/>
      <c r="H570" s="180"/>
      <c r="I570" s="505"/>
      <c r="J570" s="505"/>
      <c r="K570" s="505"/>
      <c r="L570" s="504"/>
      <c r="M570" s="504"/>
      <c r="N570" s="504"/>
      <c r="O570" s="506"/>
      <c r="P570" s="506"/>
      <c r="Q570" s="506"/>
      <c r="R570" s="506"/>
      <c r="S570" s="506"/>
      <c r="T570" s="506"/>
      <c r="U570" s="506"/>
      <c r="V570" s="506"/>
      <c r="W570" s="506"/>
      <c r="X570" s="506"/>
      <c r="Y570" s="506"/>
      <c r="Z570" s="506"/>
      <c r="AA570" s="506"/>
      <c r="AB570" s="507"/>
      <c r="AC570" s="507"/>
      <c r="AD570" s="504"/>
      <c r="AE570" s="504"/>
      <c r="AF570" s="504"/>
      <c r="AG570" s="504"/>
      <c r="AH570" s="504"/>
      <c r="AI570" s="504"/>
      <c r="AJ570" s="504"/>
      <c r="AK570" s="504"/>
      <c r="AL570" s="504"/>
      <c r="AN570" s="508"/>
      <c r="AO570" s="504"/>
      <c r="AP570" s="504"/>
      <c r="AQ570" s="504"/>
      <c r="AR570" s="504"/>
      <c r="AS570" s="504"/>
      <c r="AT570" s="504"/>
      <c r="AU570" s="504"/>
    </row>
    <row r="571" spans="3:47" ht="12.75" customHeight="1">
      <c r="C571" s="504"/>
      <c r="D571" s="504"/>
      <c r="E571" s="504"/>
      <c r="F571" s="504"/>
      <c r="G571" s="180"/>
      <c r="H571" s="180"/>
      <c r="I571" s="505"/>
      <c r="J571" s="505"/>
      <c r="K571" s="505"/>
      <c r="L571" s="504"/>
      <c r="M571" s="504"/>
      <c r="N571" s="504"/>
      <c r="O571" s="506"/>
      <c r="P571" s="506"/>
      <c r="Q571" s="506"/>
      <c r="R571" s="506"/>
      <c r="S571" s="506"/>
      <c r="T571" s="506"/>
      <c r="U571" s="506"/>
      <c r="V571" s="506"/>
      <c r="W571" s="506"/>
      <c r="X571" s="506"/>
      <c r="Y571" s="506"/>
      <c r="Z571" s="506"/>
      <c r="AA571" s="506"/>
      <c r="AB571" s="507"/>
      <c r="AC571" s="507"/>
      <c r="AD571" s="504"/>
      <c r="AE571" s="504"/>
      <c r="AF571" s="504"/>
      <c r="AG571" s="504"/>
      <c r="AH571" s="504"/>
      <c r="AI571" s="504"/>
      <c r="AJ571" s="504"/>
      <c r="AK571" s="504"/>
      <c r="AL571" s="504"/>
      <c r="AN571" s="508"/>
      <c r="AO571" s="504"/>
      <c r="AP571" s="504"/>
      <c r="AQ571" s="504"/>
      <c r="AR571" s="504"/>
      <c r="AS571" s="504"/>
      <c r="AT571" s="504"/>
      <c r="AU571" s="504"/>
    </row>
    <row r="572" spans="3:47" ht="12.75" customHeight="1">
      <c r="C572" s="504"/>
      <c r="D572" s="504"/>
      <c r="E572" s="504"/>
      <c r="F572" s="504"/>
      <c r="G572" s="180"/>
      <c r="H572" s="180"/>
      <c r="I572" s="505"/>
      <c r="J572" s="505"/>
      <c r="K572" s="505"/>
      <c r="L572" s="504"/>
      <c r="M572" s="504"/>
      <c r="N572" s="504"/>
      <c r="O572" s="506"/>
      <c r="P572" s="506"/>
      <c r="Q572" s="506"/>
      <c r="R572" s="506"/>
      <c r="S572" s="506"/>
      <c r="T572" s="506"/>
      <c r="U572" s="506"/>
      <c r="V572" s="506"/>
      <c r="W572" s="506"/>
      <c r="X572" s="506"/>
      <c r="Y572" s="506"/>
      <c r="Z572" s="506"/>
      <c r="AA572" s="506"/>
      <c r="AB572" s="507"/>
      <c r="AC572" s="507"/>
      <c r="AD572" s="504"/>
      <c r="AE572" s="504"/>
      <c r="AF572" s="504"/>
      <c r="AG572" s="504"/>
      <c r="AH572" s="504"/>
      <c r="AI572" s="504"/>
      <c r="AJ572" s="504"/>
      <c r="AK572" s="504"/>
      <c r="AL572" s="504"/>
      <c r="AN572" s="508"/>
      <c r="AO572" s="504"/>
      <c r="AP572" s="504"/>
      <c r="AQ572" s="504"/>
      <c r="AR572" s="504"/>
      <c r="AS572" s="504"/>
      <c r="AT572" s="504"/>
      <c r="AU572" s="504"/>
    </row>
    <row r="573" spans="3:47" ht="12.75" customHeight="1">
      <c r="C573" s="504"/>
      <c r="D573" s="504"/>
      <c r="E573" s="504"/>
      <c r="F573" s="504"/>
      <c r="G573" s="180"/>
      <c r="H573" s="180"/>
      <c r="I573" s="505"/>
      <c r="J573" s="505"/>
      <c r="K573" s="505"/>
      <c r="L573" s="504"/>
      <c r="M573" s="504"/>
      <c r="N573" s="504"/>
      <c r="O573" s="506"/>
      <c r="P573" s="506"/>
      <c r="Q573" s="506"/>
      <c r="R573" s="506"/>
      <c r="S573" s="506"/>
      <c r="T573" s="506"/>
      <c r="U573" s="506"/>
      <c r="V573" s="506"/>
      <c r="W573" s="506"/>
      <c r="X573" s="506"/>
      <c r="Y573" s="506"/>
      <c r="Z573" s="506"/>
      <c r="AA573" s="506"/>
      <c r="AB573" s="507"/>
      <c r="AC573" s="507"/>
      <c r="AD573" s="504"/>
      <c r="AE573" s="504"/>
      <c r="AF573" s="504"/>
      <c r="AG573" s="504"/>
      <c r="AH573" s="504"/>
      <c r="AI573" s="504"/>
      <c r="AJ573" s="504"/>
      <c r="AK573" s="504"/>
      <c r="AL573" s="504"/>
      <c r="AN573" s="508"/>
      <c r="AO573" s="504"/>
      <c r="AP573" s="504"/>
      <c r="AQ573" s="504"/>
      <c r="AR573" s="504"/>
      <c r="AS573" s="504"/>
      <c r="AT573" s="504"/>
      <c r="AU573" s="504"/>
    </row>
    <row r="574" spans="3:47" ht="12.75" customHeight="1">
      <c r="C574" s="504"/>
      <c r="D574" s="504"/>
      <c r="E574" s="504"/>
      <c r="F574" s="504"/>
      <c r="G574" s="180"/>
      <c r="H574" s="180"/>
      <c r="I574" s="505"/>
      <c r="J574" s="505"/>
      <c r="K574" s="505"/>
      <c r="L574" s="504"/>
      <c r="M574" s="504"/>
      <c r="N574" s="504"/>
      <c r="O574" s="506"/>
      <c r="P574" s="506"/>
      <c r="Q574" s="506"/>
      <c r="R574" s="506"/>
      <c r="S574" s="506"/>
      <c r="T574" s="506"/>
      <c r="U574" s="506"/>
      <c r="V574" s="506"/>
      <c r="W574" s="506"/>
      <c r="X574" s="506"/>
      <c r="Y574" s="506"/>
      <c r="Z574" s="506"/>
      <c r="AA574" s="506"/>
      <c r="AB574" s="507"/>
      <c r="AC574" s="507"/>
      <c r="AD574" s="504"/>
      <c r="AE574" s="504"/>
      <c r="AF574" s="504"/>
      <c r="AG574" s="504"/>
      <c r="AH574" s="504"/>
      <c r="AI574" s="504"/>
      <c r="AJ574" s="504"/>
      <c r="AK574" s="504"/>
      <c r="AL574" s="504"/>
      <c r="AN574" s="508"/>
      <c r="AO574" s="504"/>
      <c r="AP574" s="504"/>
      <c r="AQ574" s="504"/>
      <c r="AR574" s="504"/>
      <c r="AS574" s="504"/>
      <c r="AT574" s="504"/>
      <c r="AU574" s="504"/>
    </row>
    <row r="575" spans="3:47" ht="12.75" customHeight="1">
      <c r="C575" s="504"/>
      <c r="D575" s="504"/>
      <c r="E575" s="504"/>
      <c r="F575" s="504"/>
      <c r="G575" s="180"/>
      <c r="H575" s="180"/>
      <c r="I575" s="505"/>
      <c r="J575" s="505"/>
      <c r="K575" s="505"/>
      <c r="L575" s="504"/>
      <c r="M575" s="504"/>
      <c r="N575" s="504"/>
      <c r="O575" s="506"/>
      <c r="P575" s="506"/>
      <c r="Q575" s="506"/>
      <c r="R575" s="506"/>
      <c r="S575" s="506"/>
      <c r="T575" s="506"/>
      <c r="U575" s="506"/>
      <c r="V575" s="506"/>
      <c r="W575" s="506"/>
      <c r="X575" s="506"/>
      <c r="Y575" s="506"/>
      <c r="Z575" s="506"/>
      <c r="AA575" s="506"/>
      <c r="AB575" s="507"/>
      <c r="AC575" s="507"/>
      <c r="AD575" s="504"/>
      <c r="AE575" s="504"/>
      <c r="AF575" s="504"/>
      <c r="AG575" s="504"/>
      <c r="AH575" s="504"/>
      <c r="AI575" s="504"/>
      <c r="AJ575" s="504"/>
      <c r="AK575" s="504"/>
      <c r="AL575" s="504"/>
      <c r="AN575" s="508"/>
      <c r="AO575" s="504"/>
      <c r="AP575" s="504"/>
      <c r="AQ575" s="504"/>
      <c r="AR575" s="504"/>
      <c r="AS575" s="504"/>
      <c r="AT575" s="504"/>
      <c r="AU575" s="504"/>
    </row>
    <row r="576" spans="3:47" ht="12.75" customHeight="1">
      <c r="C576" s="504"/>
      <c r="D576" s="504"/>
      <c r="E576" s="504"/>
      <c r="F576" s="504"/>
      <c r="G576" s="180"/>
      <c r="H576" s="180"/>
      <c r="I576" s="505"/>
      <c r="J576" s="505"/>
      <c r="K576" s="505"/>
      <c r="L576" s="504"/>
      <c r="M576" s="504"/>
      <c r="N576" s="504"/>
      <c r="O576" s="506"/>
      <c r="P576" s="506"/>
      <c r="Q576" s="506"/>
      <c r="R576" s="506"/>
      <c r="S576" s="506"/>
      <c r="T576" s="506"/>
      <c r="U576" s="506"/>
      <c r="V576" s="506"/>
      <c r="W576" s="506"/>
      <c r="X576" s="506"/>
      <c r="Y576" s="506"/>
      <c r="Z576" s="506"/>
      <c r="AA576" s="506"/>
      <c r="AB576" s="507"/>
      <c r="AC576" s="507"/>
      <c r="AD576" s="504"/>
      <c r="AE576" s="504"/>
      <c r="AF576" s="504"/>
      <c r="AG576" s="504"/>
      <c r="AH576" s="504"/>
      <c r="AI576" s="504"/>
      <c r="AJ576" s="504"/>
      <c r="AK576" s="504"/>
      <c r="AL576" s="504"/>
      <c r="AN576" s="508"/>
      <c r="AO576" s="504"/>
      <c r="AP576" s="504"/>
      <c r="AQ576" s="504"/>
      <c r="AR576" s="504"/>
      <c r="AS576" s="504"/>
      <c r="AT576" s="504"/>
      <c r="AU576" s="504"/>
    </row>
    <row r="577" spans="3:47" ht="12.75" customHeight="1">
      <c r="C577" s="504"/>
      <c r="D577" s="504"/>
      <c r="E577" s="504"/>
      <c r="F577" s="504"/>
      <c r="G577" s="180"/>
      <c r="H577" s="180"/>
      <c r="I577" s="505"/>
      <c r="J577" s="505"/>
      <c r="K577" s="505"/>
      <c r="L577" s="504"/>
      <c r="M577" s="504"/>
      <c r="N577" s="504"/>
      <c r="O577" s="506"/>
      <c r="P577" s="506"/>
      <c r="Q577" s="506"/>
      <c r="R577" s="506"/>
      <c r="S577" s="506"/>
      <c r="T577" s="506"/>
      <c r="U577" s="506"/>
      <c r="V577" s="506"/>
      <c r="W577" s="506"/>
      <c r="X577" s="506"/>
      <c r="Y577" s="506"/>
      <c r="Z577" s="506"/>
      <c r="AA577" s="506"/>
      <c r="AB577" s="507"/>
      <c r="AC577" s="507"/>
      <c r="AD577" s="504"/>
      <c r="AE577" s="504"/>
      <c r="AF577" s="504"/>
      <c r="AG577" s="504"/>
      <c r="AH577" s="504"/>
      <c r="AI577" s="504"/>
      <c r="AJ577" s="504"/>
      <c r="AK577" s="504"/>
      <c r="AL577" s="504"/>
      <c r="AN577" s="508"/>
      <c r="AO577" s="504"/>
      <c r="AP577" s="504"/>
      <c r="AQ577" s="504"/>
      <c r="AR577" s="504"/>
      <c r="AS577" s="504"/>
      <c r="AT577" s="504"/>
      <c r="AU577" s="504"/>
    </row>
    <row r="578" spans="3:47" ht="12.75" customHeight="1">
      <c r="C578" s="504"/>
      <c r="D578" s="504"/>
      <c r="E578" s="504"/>
      <c r="F578" s="504"/>
      <c r="G578" s="180"/>
      <c r="H578" s="180"/>
      <c r="I578" s="505"/>
      <c r="J578" s="505"/>
      <c r="K578" s="505"/>
      <c r="L578" s="504"/>
      <c r="M578" s="504"/>
      <c r="N578" s="504"/>
      <c r="O578" s="506"/>
      <c r="P578" s="506"/>
      <c r="Q578" s="506"/>
      <c r="R578" s="506"/>
      <c r="S578" s="506"/>
      <c r="T578" s="506"/>
      <c r="U578" s="506"/>
      <c r="V578" s="506"/>
      <c r="W578" s="506"/>
      <c r="X578" s="506"/>
      <c r="Y578" s="506"/>
      <c r="Z578" s="506"/>
      <c r="AA578" s="506"/>
      <c r="AB578" s="507"/>
      <c r="AC578" s="507"/>
      <c r="AD578" s="504"/>
      <c r="AE578" s="504"/>
      <c r="AF578" s="504"/>
      <c r="AG578" s="504"/>
      <c r="AH578" s="504"/>
      <c r="AI578" s="504"/>
      <c r="AJ578" s="504"/>
      <c r="AK578" s="504"/>
      <c r="AL578" s="504"/>
      <c r="AN578" s="508"/>
      <c r="AO578" s="504"/>
      <c r="AP578" s="504"/>
      <c r="AQ578" s="504"/>
      <c r="AR578" s="504"/>
      <c r="AS578" s="504"/>
      <c r="AT578" s="504"/>
      <c r="AU578" s="504"/>
    </row>
    <row r="579" spans="3:47" ht="12.75" customHeight="1">
      <c r="C579" s="504"/>
      <c r="D579" s="504"/>
      <c r="E579" s="504"/>
      <c r="F579" s="504"/>
      <c r="G579" s="180"/>
      <c r="H579" s="180"/>
      <c r="I579" s="505"/>
      <c r="J579" s="505"/>
      <c r="K579" s="505"/>
      <c r="L579" s="504"/>
      <c r="M579" s="504"/>
      <c r="N579" s="504"/>
      <c r="O579" s="506"/>
      <c r="P579" s="506"/>
      <c r="Q579" s="506"/>
      <c r="R579" s="506"/>
      <c r="S579" s="506"/>
      <c r="T579" s="506"/>
      <c r="U579" s="506"/>
      <c r="V579" s="506"/>
      <c r="W579" s="506"/>
      <c r="X579" s="506"/>
      <c r="Y579" s="506"/>
      <c r="Z579" s="506"/>
      <c r="AA579" s="506"/>
      <c r="AB579" s="507"/>
      <c r="AC579" s="507"/>
      <c r="AD579" s="504"/>
      <c r="AE579" s="504"/>
      <c r="AF579" s="504"/>
      <c r="AG579" s="504"/>
      <c r="AH579" s="504"/>
      <c r="AI579" s="504"/>
      <c r="AJ579" s="504"/>
      <c r="AK579" s="504"/>
      <c r="AL579" s="504"/>
      <c r="AN579" s="508"/>
      <c r="AO579" s="504"/>
      <c r="AP579" s="504"/>
      <c r="AQ579" s="504"/>
      <c r="AR579" s="504"/>
      <c r="AS579" s="504"/>
      <c r="AT579" s="504"/>
      <c r="AU579" s="504"/>
    </row>
    <row r="580" spans="3:47" ht="12.75" customHeight="1">
      <c r="C580" s="504"/>
      <c r="D580" s="504"/>
      <c r="E580" s="504"/>
      <c r="F580" s="504"/>
      <c r="G580" s="180"/>
      <c r="H580" s="180"/>
      <c r="I580" s="505"/>
      <c r="J580" s="505"/>
      <c r="K580" s="505"/>
      <c r="L580" s="504"/>
      <c r="M580" s="504"/>
      <c r="N580" s="504"/>
      <c r="O580" s="506"/>
      <c r="P580" s="506"/>
      <c r="Q580" s="506"/>
      <c r="R580" s="506"/>
      <c r="S580" s="506"/>
      <c r="T580" s="506"/>
      <c r="U580" s="506"/>
      <c r="V580" s="506"/>
      <c r="W580" s="506"/>
      <c r="X580" s="506"/>
      <c r="Y580" s="506"/>
      <c r="Z580" s="506"/>
      <c r="AA580" s="506"/>
      <c r="AB580" s="507"/>
      <c r="AC580" s="507"/>
      <c r="AD580" s="504"/>
      <c r="AE580" s="504"/>
      <c r="AF580" s="504"/>
      <c r="AG580" s="504"/>
      <c r="AH580" s="504"/>
      <c r="AI580" s="504"/>
      <c r="AJ580" s="504"/>
      <c r="AK580" s="504"/>
      <c r="AL580" s="504"/>
      <c r="AN580" s="508"/>
      <c r="AO580" s="504"/>
      <c r="AP580" s="504"/>
      <c r="AQ580" s="504"/>
      <c r="AR580" s="504"/>
      <c r="AS580" s="504"/>
      <c r="AT580" s="504"/>
      <c r="AU580" s="504"/>
    </row>
    <row r="581" spans="3:47" ht="12.75" customHeight="1">
      <c r="C581" s="504"/>
      <c r="D581" s="504"/>
      <c r="E581" s="504"/>
      <c r="F581" s="504"/>
      <c r="G581" s="180"/>
      <c r="H581" s="180"/>
      <c r="I581" s="505"/>
      <c r="J581" s="505"/>
      <c r="K581" s="505"/>
      <c r="L581" s="504"/>
      <c r="M581" s="504"/>
      <c r="N581" s="504"/>
      <c r="O581" s="506"/>
      <c r="P581" s="506"/>
      <c r="Q581" s="506"/>
      <c r="R581" s="506"/>
      <c r="S581" s="506"/>
      <c r="T581" s="506"/>
      <c r="U581" s="506"/>
      <c r="V581" s="506"/>
      <c r="W581" s="506"/>
      <c r="X581" s="506"/>
      <c r="Y581" s="506"/>
      <c r="Z581" s="506"/>
      <c r="AA581" s="506"/>
      <c r="AB581" s="507"/>
      <c r="AC581" s="507"/>
      <c r="AD581" s="504"/>
      <c r="AE581" s="504"/>
      <c r="AF581" s="504"/>
      <c r="AG581" s="504"/>
      <c r="AH581" s="504"/>
      <c r="AI581" s="504"/>
      <c r="AJ581" s="504"/>
      <c r="AK581" s="504"/>
      <c r="AL581" s="504"/>
      <c r="AN581" s="508"/>
      <c r="AO581" s="504"/>
      <c r="AP581" s="504"/>
      <c r="AQ581" s="504"/>
      <c r="AR581" s="504"/>
      <c r="AS581" s="504"/>
      <c r="AT581" s="504"/>
      <c r="AU581" s="504"/>
    </row>
    <row r="582" spans="3:47" ht="12.75" customHeight="1">
      <c r="C582" s="504"/>
      <c r="D582" s="504"/>
      <c r="E582" s="504"/>
      <c r="F582" s="504"/>
      <c r="G582" s="180"/>
      <c r="H582" s="180"/>
      <c r="I582" s="505"/>
      <c r="J582" s="505"/>
      <c r="K582" s="505"/>
      <c r="L582" s="504"/>
      <c r="M582" s="504"/>
      <c r="N582" s="504"/>
      <c r="O582" s="506"/>
      <c r="P582" s="506"/>
      <c r="Q582" s="506"/>
      <c r="R582" s="506"/>
      <c r="S582" s="506"/>
      <c r="T582" s="506"/>
      <c r="U582" s="506"/>
      <c r="V582" s="506"/>
      <c r="W582" s="506"/>
      <c r="X582" s="506"/>
      <c r="Y582" s="506"/>
      <c r="Z582" s="506"/>
      <c r="AA582" s="506"/>
      <c r="AB582" s="507"/>
      <c r="AC582" s="507"/>
      <c r="AD582" s="504"/>
      <c r="AE582" s="504"/>
      <c r="AF582" s="504"/>
      <c r="AG582" s="504"/>
      <c r="AH582" s="504"/>
      <c r="AI582" s="504"/>
      <c r="AJ582" s="504"/>
      <c r="AK582" s="504"/>
      <c r="AL582" s="504"/>
      <c r="AN582" s="508"/>
      <c r="AO582" s="504"/>
      <c r="AP582" s="504"/>
      <c r="AQ582" s="504"/>
      <c r="AR582" s="504"/>
      <c r="AS582" s="504"/>
      <c r="AT582" s="504"/>
      <c r="AU582" s="504"/>
    </row>
    <row r="583" spans="3:47" ht="12.75" customHeight="1">
      <c r="C583" s="504"/>
      <c r="D583" s="504"/>
      <c r="E583" s="504"/>
      <c r="F583" s="504"/>
      <c r="G583" s="180"/>
      <c r="H583" s="180"/>
      <c r="I583" s="505"/>
      <c r="J583" s="505"/>
      <c r="K583" s="505"/>
      <c r="L583" s="504"/>
      <c r="M583" s="504"/>
      <c r="N583" s="504"/>
      <c r="O583" s="506"/>
      <c r="P583" s="506"/>
      <c r="Q583" s="506"/>
      <c r="R583" s="506"/>
      <c r="S583" s="506"/>
      <c r="T583" s="506"/>
      <c r="U583" s="506"/>
      <c r="V583" s="506"/>
      <c r="W583" s="506"/>
      <c r="X583" s="506"/>
      <c r="Y583" s="506"/>
      <c r="Z583" s="506"/>
      <c r="AA583" s="506"/>
      <c r="AB583" s="507"/>
      <c r="AC583" s="507"/>
      <c r="AD583" s="504"/>
      <c r="AE583" s="504"/>
      <c r="AF583" s="504"/>
      <c r="AG583" s="504"/>
      <c r="AH583" s="504"/>
      <c r="AI583" s="504"/>
      <c r="AJ583" s="504"/>
      <c r="AK583" s="504"/>
      <c r="AL583" s="504"/>
      <c r="AN583" s="508"/>
      <c r="AO583" s="504"/>
      <c r="AP583" s="504"/>
      <c r="AQ583" s="504"/>
      <c r="AR583" s="504"/>
      <c r="AS583" s="504"/>
      <c r="AT583" s="504"/>
      <c r="AU583" s="504"/>
    </row>
    <row r="584" spans="3:47" ht="12.75" customHeight="1">
      <c r="C584" s="504"/>
      <c r="D584" s="504"/>
      <c r="E584" s="504"/>
      <c r="F584" s="504"/>
      <c r="G584" s="180"/>
      <c r="H584" s="180"/>
      <c r="I584" s="505"/>
      <c r="J584" s="505"/>
      <c r="K584" s="505"/>
      <c r="L584" s="504"/>
      <c r="M584" s="504"/>
      <c r="N584" s="504"/>
      <c r="O584" s="506"/>
      <c r="P584" s="506"/>
      <c r="Q584" s="506"/>
      <c r="R584" s="506"/>
      <c r="S584" s="506"/>
      <c r="T584" s="506"/>
      <c r="U584" s="506"/>
      <c r="V584" s="506"/>
      <c r="W584" s="506"/>
      <c r="X584" s="506"/>
      <c r="Y584" s="506"/>
      <c r="Z584" s="506"/>
      <c r="AA584" s="506"/>
      <c r="AB584" s="507"/>
      <c r="AC584" s="507"/>
      <c r="AD584" s="504"/>
      <c r="AE584" s="504"/>
      <c r="AF584" s="504"/>
      <c r="AG584" s="504"/>
      <c r="AH584" s="504"/>
      <c r="AI584" s="504"/>
      <c r="AJ584" s="504"/>
      <c r="AK584" s="504"/>
      <c r="AL584" s="504"/>
      <c r="AN584" s="508"/>
      <c r="AO584" s="504"/>
      <c r="AP584" s="504"/>
      <c r="AQ584" s="504"/>
      <c r="AR584" s="504"/>
      <c r="AS584" s="504"/>
      <c r="AT584" s="504"/>
      <c r="AU584" s="504"/>
    </row>
    <row r="585" spans="3:47" ht="12.75" customHeight="1">
      <c r="C585" s="504"/>
      <c r="D585" s="504"/>
      <c r="E585" s="504"/>
      <c r="F585" s="504"/>
      <c r="G585" s="180"/>
      <c r="H585" s="180"/>
      <c r="I585" s="505"/>
      <c r="J585" s="505"/>
      <c r="K585" s="505"/>
      <c r="L585" s="504"/>
      <c r="M585" s="504"/>
      <c r="N585" s="504"/>
      <c r="O585" s="506"/>
      <c r="P585" s="506"/>
      <c r="Q585" s="506"/>
      <c r="R585" s="506"/>
      <c r="S585" s="506"/>
      <c r="T585" s="506"/>
      <c r="U585" s="506"/>
      <c r="V585" s="506"/>
      <c r="W585" s="506"/>
      <c r="X585" s="506"/>
      <c r="Y585" s="506"/>
      <c r="Z585" s="506"/>
      <c r="AA585" s="506"/>
      <c r="AB585" s="507"/>
      <c r="AC585" s="507"/>
      <c r="AD585" s="504"/>
      <c r="AE585" s="504"/>
      <c r="AF585" s="504"/>
      <c r="AG585" s="504"/>
      <c r="AH585" s="504"/>
      <c r="AI585" s="504"/>
      <c r="AJ585" s="504"/>
      <c r="AK585" s="504"/>
      <c r="AL585" s="504"/>
      <c r="AN585" s="508"/>
      <c r="AO585" s="504"/>
      <c r="AP585" s="504"/>
      <c r="AQ585" s="504"/>
      <c r="AR585" s="504"/>
      <c r="AS585" s="504"/>
      <c r="AT585" s="504"/>
      <c r="AU585" s="504"/>
    </row>
    <row r="586" spans="3:47" ht="12.75" customHeight="1">
      <c r="C586" s="504"/>
      <c r="D586" s="504"/>
      <c r="E586" s="504"/>
      <c r="F586" s="504"/>
      <c r="G586" s="180"/>
      <c r="H586" s="180"/>
      <c r="I586" s="505"/>
      <c r="J586" s="505"/>
      <c r="K586" s="505"/>
      <c r="L586" s="504"/>
      <c r="M586" s="504"/>
      <c r="N586" s="504"/>
      <c r="O586" s="506"/>
      <c r="P586" s="506"/>
      <c r="Q586" s="506"/>
      <c r="R586" s="506"/>
      <c r="S586" s="506"/>
      <c r="T586" s="506"/>
      <c r="U586" s="506"/>
      <c r="V586" s="506"/>
      <c r="W586" s="506"/>
      <c r="X586" s="506"/>
      <c r="Y586" s="506"/>
      <c r="Z586" s="506"/>
      <c r="AA586" s="506"/>
      <c r="AB586" s="507"/>
      <c r="AC586" s="507"/>
      <c r="AD586" s="504"/>
      <c r="AE586" s="504"/>
      <c r="AF586" s="504"/>
      <c r="AG586" s="504"/>
      <c r="AH586" s="504"/>
      <c r="AI586" s="504"/>
      <c r="AJ586" s="504"/>
      <c r="AK586" s="504"/>
      <c r="AL586" s="504"/>
      <c r="AN586" s="508"/>
      <c r="AO586" s="504"/>
      <c r="AP586" s="504"/>
      <c r="AQ586" s="504"/>
      <c r="AR586" s="504"/>
      <c r="AS586" s="504"/>
      <c r="AT586" s="504"/>
      <c r="AU586" s="504"/>
    </row>
    <row r="587" spans="3:47" ht="12.75" customHeight="1">
      <c r="C587" s="504"/>
      <c r="D587" s="504"/>
      <c r="E587" s="504"/>
      <c r="F587" s="504"/>
      <c r="G587" s="180"/>
      <c r="H587" s="180"/>
      <c r="I587" s="505"/>
      <c r="J587" s="505"/>
      <c r="K587" s="505"/>
      <c r="L587" s="504"/>
      <c r="M587" s="504"/>
      <c r="N587" s="504"/>
      <c r="O587" s="506"/>
      <c r="P587" s="506"/>
      <c r="Q587" s="506"/>
      <c r="R587" s="506"/>
      <c r="S587" s="506"/>
      <c r="T587" s="506"/>
      <c r="U587" s="506"/>
      <c r="V587" s="506"/>
      <c r="W587" s="506"/>
      <c r="X587" s="506"/>
      <c r="Y587" s="506"/>
      <c r="Z587" s="506"/>
      <c r="AA587" s="506"/>
      <c r="AB587" s="507"/>
      <c r="AC587" s="507"/>
      <c r="AD587" s="504"/>
      <c r="AE587" s="504"/>
      <c r="AF587" s="504"/>
      <c r="AG587" s="504"/>
      <c r="AH587" s="504"/>
      <c r="AI587" s="504"/>
      <c r="AJ587" s="504"/>
      <c r="AK587" s="504"/>
      <c r="AL587" s="504"/>
      <c r="AN587" s="508"/>
      <c r="AO587" s="504"/>
      <c r="AP587" s="504"/>
      <c r="AQ587" s="504"/>
      <c r="AR587" s="504"/>
      <c r="AS587" s="504"/>
      <c r="AT587" s="504"/>
      <c r="AU587" s="504"/>
    </row>
    <row r="588" spans="3:47" ht="12.75" customHeight="1">
      <c r="C588" s="504"/>
      <c r="D588" s="504"/>
      <c r="E588" s="504"/>
      <c r="F588" s="504"/>
      <c r="G588" s="180"/>
      <c r="H588" s="180"/>
      <c r="I588" s="505"/>
      <c r="J588" s="505"/>
      <c r="K588" s="505"/>
      <c r="L588" s="504"/>
      <c r="M588" s="504"/>
      <c r="N588" s="504"/>
      <c r="O588" s="506"/>
      <c r="P588" s="506"/>
      <c r="Q588" s="506"/>
      <c r="R588" s="506"/>
      <c r="S588" s="506"/>
      <c r="T588" s="506"/>
      <c r="U588" s="506"/>
      <c r="V588" s="506"/>
      <c r="W588" s="506"/>
      <c r="X588" s="506"/>
      <c r="Y588" s="506"/>
      <c r="Z588" s="506"/>
      <c r="AA588" s="506"/>
      <c r="AB588" s="507"/>
      <c r="AC588" s="507"/>
      <c r="AD588" s="504"/>
      <c r="AE588" s="504"/>
      <c r="AF588" s="504"/>
      <c r="AG588" s="504"/>
      <c r="AH588" s="504"/>
      <c r="AI588" s="504"/>
      <c r="AJ588" s="504"/>
      <c r="AK588" s="504"/>
      <c r="AL588" s="504"/>
      <c r="AN588" s="508"/>
      <c r="AO588" s="504"/>
      <c r="AP588" s="504"/>
      <c r="AQ588" s="504"/>
      <c r="AR588" s="504"/>
      <c r="AS588" s="504"/>
      <c r="AT588" s="504"/>
      <c r="AU588" s="504"/>
    </row>
    <row r="589" spans="3:47" ht="12.75" customHeight="1">
      <c r="C589" s="504"/>
      <c r="D589" s="504"/>
      <c r="E589" s="504"/>
      <c r="F589" s="504"/>
      <c r="G589" s="180"/>
      <c r="H589" s="180"/>
      <c r="I589" s="505"/>
      <c r="J589" s="505"/>
      <c r="K589" s="505"/>
      <c r="L589" s="504"/>
      <c r="M589" s="504"/>
      <c r="N589" s="504"/>
      <c r="O589" s="506"/>
      <c r="P589" s="506"/>
      <c r="Q589" s="506"/>
      <c r="R589" s="506"/>
      <c r="S589" s="506"/>
      <c r="T589" s="506"/>
      <c r="U589" s="506"/>
      <c r="V589" s="506"/>
      <c r="W589" s="506"/>
      <c r="X589" s="506"/>
      <c r="Y589" s="506"/>
      <c r="Z589" s="506"/>
      <c r="AA589" s="506"/>
      <c r="AB589" s="507"/>
      <c r="AC589" s="507"/>
      <c r="AD589" s="504"/>
      <c r="AE589" s="504"/>
      <c r="AF589" s="504"/>
      <c r="AG589" s="504"/>
      <c r="AH589" s="504"/>
      <c r="AI589" s="504"/>
      <c r="AJ589" s="504"/>
      <c r="AK589" s="504"/>
      <c r="AL589" s="504"/>
      <c r="AN589" s="508"/>
      <c r="AO589" s="504"/>
      <c r="AP589" s="504"/>
      <c r="AQ589" s="504"/>
      <c r="AR589" s="504"/>
      <c r="AS589" s="504"/>
      <c r="AT589" s="504"/>
      <c r="AU589" s="504"/>
    </row>
    <row r="590" spans="3:47" ht="12.75" customHeight="1">
      <c r="C590" s="504"/>
      <c r="D590" s="504"/>
      <c r="E590" s="504"/>
      <c r="F590" s="504"/>
      <c r="G590" s="180"/>
      <c r="H590" s="180"/>
      <c r="I590" s="505"/>
      <c r="J590" s="505"/>
      <c r="K590" s="505"/>
      <c r="L590" s="504"/>
      <c r="M590" s="504"/>
      <c r="N590" s="504"/>
      <c r="O590" s="506"/>
      <c r="P590" s="506"/>
      <c r="Q590" s="506"/>
      <c r="R590" s="506"/>
      <c r="S590" s="506"/>
      <c r="T590" s="506"/>
      <c r="U590" s="506"/>
      <c r="V590" s="506"/>
      <c r="W590" s="506"/>
      <c r="X590" s="506"/>
      <c r="Y590" s="506"/>
      <c r="Z590" s="506"/>
      <c r="AA590" s="506"/>
      <c r="AB590" s="507"/>
      <c r="AC590" s="507"/>
      <c r="AD590" s="504"/>
      <c r="AE590" s="504"/>
      <c r="AF590" s="504"/>
      <c r="AG590" s="504"/>
      <c r="AH590" s="504"/>
      <c r="AI590" s="504"/>
      <c r="AJ590" s="504"/>
      <c r="AK590" s="504"/>
      <c r="AL590" s="504"/>
      <c r="AN590" s="508"/>
      <c r="AO590" s="504"/>
      <c r="AP590" s="504"/>
      <c r="AQ590" s="504"/>
      <c r="AR590" s="504"/>
      <c r="AS590" s="504"/>
      <c r="AT590" s="504"/>
      <c r="AU590" s="504"/>
    </row>
    <row r="591" spans="3:47" ht="12.75" customHeight="1">
      <c r="C591" s="504"/>
      <c r="D591" s="504"/>
      <c r="E591" s="504"/>
      <c r="F591" s="504"/>
      <c r="G591" s="180"/>
      <c r="H591" s="180"/>
      <c r="I591" s="505"/>
      <c r="J591" s="505"/>
      <c r="K591" s="505"/>
      <c r="L591" s="504"/>
      <c r="M591" s="504"/>
      <c r="N591" s="504"/>
      <c r="O591" s="506"/>
      <c r="P591" s="506"/>
      <c r="Q591" s="506"/>
      <c r="R591" s="506"/>
      <c r="S591" s="506"/>
      <c r="T591" s="506"/>
      <c r="U591" s="506"/>
      <c r="V591" s="506"/>
      <c r="W591" s="506"/>
      <c r="X591" s="506"/>
      <c r="Y591" s="506"/>
      <c r="Z591" s="506"/>
      <c r="AA591" s="506"/>
      <c r="AB591" s="507"/>
      <c r="AC591" s="507"/>
      <c r="AD591" s="504"/>
      <c r="AE591" s="504"/>
      <c r="AF591" s="504"/>
      <c r="AG591" s="504"/>
      <c r="AH591" s="504"/>
      <c r="AI591" s="504"/>
      <c r="AJ591" s="504"/>
      <c r="AK591" s="504"/>
      <c r="AL591" s="504"/>
      <c r="AN591" s="508"/>
      <c r="AO591" s="504"/>
      <c r="AP591" s="504"/>
      <c r="AQ591" s="504"/>
      <c r="AR591" s="504"/>
      <c r="AS591" s="504"/>
      <c r="AT591" s="504"/>
      <c r="AU591" s="504"/>
    </row>
    <row r="592" spans="3:47" ht="12.75" customHeight="1">
      <c r="C592" s="504"/>
      <c r="D592" s="504"/>
      <c r="E592" s="504"/>
      <c r="F592" s="504"/>
      <c r="G592" s="180"/>
      <c r="H592" s="180"/>
      <c r="I592" s="505"/>
      <c r="J592" s="505"/>
      <c r="K592" s="505"/>
      <c r="L592" s="504"/>
      <c r="M592" s="504"/>
      <c r="N592" s="504"/>
      <c r="O592" s="506"/>
      <c r="P592" s="506"/>
      <c r="Q592" s="506"/>
      <c r="R592" s="506"/>
      <c r="S592" s="506"/>
      <c r="T592" s="506"/>
      <c r="U592" s="506"/>
      <c r="V592" s="506"/>
      <c r="W592" s="506"/>
      <c r="X592" s="506"/>
      <c r="Y592" s="506"/>
      <c r="Z592" s="506"/>
      <c r="AA592" s="506"/>
      <c r="AB592" s="507"/>
      <c r="AC592" s="507"/>
      <c r="AD592" s="504"/>
      <c r="AE592" s="504"/>
      <c r="AF592" s="504"/>
      <c r="AG592" s="504"/>
      <c r="AH592" s="504"/>
      <c r="AI592" s="504"/>
      <c r="AJ592" s="504"/>
      <c r="AK592" s="504"/>
      <c r="AL592" s="504"/>
      <c r="AN592" s="508"/>
      <c r="AO592" s="504"/>
      <c r="AP592" s="504"/>
      <c r="AQ592" s="504"/>
      <c r="AR592" s="504"/>
      <c r="AS592" s="504"/>
      <c r="AT592" s="504"/>
      <c r="AU592" s="504"/>
    </row>
    <row r="593" spans="3:47" ht="12.75" customHeight="1">
      <c r="C593" s="504"/>
      <c r="D593" s="504"/>
      <c r="E593" s="504"/>
      <c r="F593" s="504"/>
      <c r="G593" s="180"/>
      <c r="H593" s="180"/>
      <c r="I593" s="505"/>
      <c r="J593" s="505"/>
      <c r="K593" s="505"/>
      <c r="L593" s="504"/>
      <c r="M593" s="504"/>
      <c r="N593" s="504"/>
      <c r="O593" s="506"/>
      <c r="P593" s="506"/>
      <c r="Q593" s="506"/>
      <c r="R593" s="506"/>
      <c r="S593" s="506"/>
      <c r="T593" s="506"/>
      <c r="U593" s="506"/>
      <c r="V593" s="506"/>
      <c r="W593" s="506"/>
      <c r="X593" s="506"/>
      <c r="Y593" s="506"/>
      <c r="Z593" s="506"/>
      <c r="AA593" s="506"/>
      <c r="AB593" s="507"/>
      <c r="AC593" s="507"/>
      <c r="AD593" s="504"/>
      <c r="AE593" s="504"/>
      <c r="AF593" s="504"/>
      <c r="AG593" s="504"/>
      <c r="AH593" s="504"/>
      <c r="AI593" s="504"/>
      <c r="AJ593" s="504"/>
      <c r="AK593" s="504"/>
      <c r="AL593" s="504"/>
      <c r="AN593" s="508"/>
      <c r="AO593" s="504"/>
      <c r="AP593" s="504"/>
      <c r="AQ593" s="504"/>
      <c r="AR593" s="504"/>
      <c r="AS593" s="504"/>
      <c r="AT593" s="504"/>
      <c r="AU593" s="504"/>
    </row>
    <row r="594" spans="3:47" ht="12.75" customHeight="1">
      <c r="C594" s="504"/>
      <c r="D594" s="504"/>
      <c r="E594" s="504"/>
      <c r="F594" s="504"/>
      <c r="G594" s="180"/>
      <c r="H594" s="180"/>
      <c r="I594" s="505"/>
      <c r="J594" s="505"/>
      <c r="K594" s="505"/>
      <c r="L594" s="504"/>
      <c r="M594" s="504"/>
      <c r="N594" s="504"/>
      <c r="O594" s="506"/>
      <c r="P594" s="506"/>
      <c r="Q594" s="506"/>
      <c r="R594" s="506"/>
      <c r="S594" s="506"/>
      <c r="T594" s="506"/>
      <c r="U594" s="506"/>
      <c r="V594" s="506"/>
      <c r="W594" s="506"/>
      <c r="X594" s="506"/>
      <c r="Y594" s="506"/>
      <c r="Z594" s="506"/>
      <c r="AA594" s="506"/>
      <c r="AB594" s="507"/>
      <c r="AC594" s="507"/>
      <c r="AD594" s="504"/>
      <c r="AE594" s="504"/>
      <c r="AF594" s="504"/>
      <c r="AG594" s="504"/>
      <c r="AH594" s="504"/>
      <c r="AI594" s="504"/>
      <c r="AJ594" s="504"/>
      <c r="AK594" s="504"/>
      <c r="AL594" s="504"/>
      <c r="AN594" s="508"/>
      <c r="AO594" s="504"/>
      <c r="AP594" s="504"/>
      <c r="AQ594" s="504"/>
      <c r="AR594" s="504"/>
      <c r="AS594" s="504"/>
      <c r="AT594" s="504"/>
      <c r="AU594" s="504"/>
    </row>
    <row r="595" spans="3:47" ht="12.75" customHeight="1">
      <c r="C595" s="504"/>
      <c r="D595" s="504"/>
      <c r="E595" s="504"/>
      <c r="F595" s="504"/>
      <c r="G595" s="180"/>
      <c r="H595" s="180"/>
      <c r="I595" s="505"/>
      <c r="J595" s="505"/>
      <c r="K595" s="505"/>
      <c r="L595" s="504"/>
      <c r="M595" s="504"/>
      <c r="N595" s="504"/>
      <c r="O595" s="506"/>
      <c r="P595" s="506"/>
      <c r="Q595" s="506"/>
      <c r="R595" s="506"/>
      <c r="S595" s="506"/>
      <c r="T595" s="506"/>
      <c r="U595" s="506"/>
      <c r="V595" s="506"/>
      <c r="W595" s="506"/>
      <c r="X595" s="506"/>
      <c r="Y595" s="506"/>
      <c r="Z595" s="506"/>
      <c r="AA595" s="506"/>
      <c r="AB595" s="507"/>
      <c r="AC595" s="507"/>
      <c r="AD595" s="504"/>
      <c r="AE595" s="504"/>
      <c r="AF595" s="504"/>
      <c r="AG595" s="504"/>
      <c r="AH595" s="504"/>
      <c r="AI595" s="504"/>
      <c r="AJ595" s="504"/>
      <c r="AK595" s="504"/>
      <c r="AL595" s="504"/>
      <c r="AN595" s="508"/>
      <c r="AO595" s="504"/>
      <c r="AP595" s="504"/>
      <c r="AQ595" s="504"/>
      <c r="AR595" s="504"/>
      <c r="AS595" s="504"/>
      <c r="AT595" s="504"/>
      <c r="AU595" s="504"/>
    </row>
    <row r="596" spans="3:47" ht="12.75" customHeight="1">
      <c r="C596" s="504"/>
      <c r="D596" s="504"/>
      <c r="E596" s="504"/>
      <c r="F596" s="504"/>
      <c r="G596" s="180"/>
      <c r="H596" s="180"/>
      <c r="I596" s="505"/>
      <c r="J596" s="505"/>
      <c r="K596" s="505"/>
      <c r="L596" s="504"/>
      <c r="M596" s="504"/>
      <c r="N596" s="504"/>
      <c r="O596" s="506"/>
      <c r="P596" s="506"/>
      <c r="Q596" s="506"/>
      <c r="R596" s="506"/>
      <c r="S596" s="506"/>
      <c r="T596" s="506"/>
      <c r="U596" s="506"/>
      <c r="V596" s="506"/>
      <c r="W596" s="506"/>
      <c r="X596" s="506"/>
      <c r="Y596" s="506"/>
      <c r="Z596" s="506"/>
      <c r="AA596" s="506"/>
      <c r="AB596" s="507"/>
      <c r="AC596" s="507"/>
      <c r="AD596" s="504"/>
      <c r="AE596" s="504"/>
      <c r="AF596" s="504"/>
      <c r="AG596" s="504"/>
      <c r="AH596" s="504"/>
      <c r="AI596" s="504"/>
      <c r="AJ596" s="504"/>
      <c r="AK596" s="504"/>
      <c r="AL596" s="504"/>
      <c r="AN596" s="508"/>
      <c r="AO596" s="504"/>
      <c r="AP596" s="504"/>
      <c r="AQ596" s="504"/>
      <c r="AR596" s="504"/>
      <c r="AS596" s="504"/>
      <c r="AT596" s="504"/>
      <c r="AU596" s="504"/>
    </row>
    <row r="597" spans="3:47" ht="12.75" customHeight="1">
      <c r="C597" s="504"/>
      <c r="D597" s="504"/>
      <c r="E597" s="504"/>
      <c r="F597" s="504"/>
      <c r="G597" s="180"/>
      <c r="H597" s="180"/>
      <c r="I597" s="505"/>
      <c r="J597" s="505"/>
      <c r="K597" s="505"/>
      <c r="L597" s="504"/>
      <c r="M597" s="504"/>
      <c r="N597" s="504"/>
      <c r="O597" s="506"/>
      <c r="P597" s="506"/>
      <c r="Q597" s="506"/>
      <c r="R597" s="506"/>
      <c r="S597" s="506"/>
      <c r="T597" s="506"/>
      <c r="U597" s="506"/>
      <c r="V597" s="506"/>
      <c r="W597" s="506"/>
      <c r="X597" s="506"/>
      <c r="Y597" s="506"/>
      <c r="Z597" s="506"/>
      <c r="AA597" s="506"/>
      <c r="AB597" s="507"/>
      <c r="AC597" s="507"/>
      <c r="AD597" s="504"/>
      <c r="AE597" s="504"/>
      <c r="AF597" s="504"/>
      <c r="AG597" s="504"/>
      <c r="AH597" s="504"/>
      <c r="AI597" s="504"/>
      <c r="AJ597" s="504"/>
      <c r="AK597" s="504"/>
      <c r="AL597" s="504"/>
      <c r="AN597" s="508"/>
      <c r="AO597" s="504"/>
      <c r="AP597" s="504"/>
      <c r="AQ597" s="504"/>
      <c r="AR597" s="504"/>
      <c r="AS597" s="504"/>
      <c r="AT597" s="504"/>
      <c r="AU597" s="504"/>
    </row>
    <row r="598" spans="3:47" ht="12.75" customHeight="1">
      <c r="C598" s="504"/>
      <c r="D598" s="504"/>
      <c r="E598" s="504"/>
      <c r="F598" s="504"/>
      <c r="G598" s="180"/>
      <c r="H598" s="180"/>
      <c r="I598" s="505"/>
      <c r="J598" s="505"/>
      <c r="K598" s="505"/>
      <c r="L598" s="504"/>
      <c r="M598" s="504"/>
      <c r="N598" s="504"/>
      <c r="O598" s="506"/>
      <c r="P598" s="506"/>
      <c r="Q598" s="506"/>
      <c r="R598" s="506"/>
      <c r="S598" s="506"/>
      <c r="T598" s="506"/>
      <c r="U598" s="506"/>
      <c r="V598" s="506"/>
      <c r="W598" s="506"/>
      <c r="X598" s="506"/>
      <c r="Y598" s="506"/>
      <c r="Z598" s="506"/>
      <c r="AA598" s="506"/>
      <c r="AB598" s="507"/>
      <c r="AC598" s="507"/>
      <c r="AD598" s="504"/>
      <c r="AE598" s="504"/>
      <c r="AF598" s="504"/>
      <c r="AG598" s="504"/>
      <c r="AH598" s="504"/>
      <c r="AI598" s="504"/>
      <c r="AJ598" s="504"/>
      <c r="AK598" s="504"/>
      <c r="AL598" s="504"/>
      <c r="AN598" s="508"/>
      <c r="AO598" s="504"/>
      <c r="AP598" s="504"/>
      <c r="AQ598" s="504"/>
      <c r="AR598" s="504"/>
      <c r="AS598" s="504"/>
      <c r="AT598" s="504"/>
      <c r="AU598" s="504"/>
    </row>
    <row r="599" spans="3:47" ht="12.75" customHeight="1">
      <c r="C599" s="504"/>
      <c r="D599" s="504"/>
      <c r="E599" s="504"/>
      <c r="F599" s="504"/>
      <c r="G599" s="180"/>
      <c r="H599" s="180"/>
      <c r="I599" s="505"/>
      <c r="J599" s="505"/>
      <c r="K599" s="505"/>
      <c r="L599" s="504"/>
      <c r="M599" s="504"/>
      <c r="N599" s="504"/>
      <c r="O599" s="506"/>
      <c r="P599" s="506"/>
      <c r="Q599" s="506"/>
      <c r="R599" s="506"/>
      <c r="S599" s="506"/>
      <c r="T599" s="506"/>
      <c r="U599" s="506"/>
      <c r="V599" s="506"/>
      <c r="W599" s="506"/>
      <c r="X599" s="506"/>
      <c r="Y599" s="506"/>
      <c r="Z599" s="506"/>
      <c r="AA599" s="506"/>
      <c r="AB599" s="507"/>
      <c r="AC599" s="507"/>
      <c r="AD599" s="504"/>
      <c r="AE599" s="504"/>
      <c r="AF599" s="504"/>
      <c r="AG599" s="504"/>
      <c r="AH599" s="504"/>
      <c r="AI599" s="504"/>
      <c r="AJ599" s="504"/>
      <c r="AK599" s="504"/>
      <c r="AL599" s="504"/>
      <c r="AN599" s="508"/>
      <c r="AO599" s="504"/>
      <c r="AP599" s="504"/>
      <c r="AQ599" s="504"/>
      <c r="AR599" s="504"/>
      <c r="AS599" s="504"/>
      <c r="AT599" s="504"/>
      <c r="AU599" s="504"/>
    </row>
    <row r="600" spans="3:47" ht="12.75" customHeight="1">
      <c r="C600" s="504"/>
      <c r="D600" s="504"/>
      <c r="E600" s="504"/>
      <c r="F600" s="504"/>
      <c r="G600" s="180"/>
      <c r="H600" s="180"/>
      <c r="I600" s="505"/>
      <c r="J600" s="505"/>
      <c r="K600" s="505"/>
      <c r="L600" s="504"/>
      <c r="M600" s="504"/>
      <c r="N600" s="504"/>
      <c r="O600" s="506"/>
      <c r="P600" s="506"/>
      <c r="Q600" s="506"/>
      <c r="R600" s="506"/>
      <c r="S600" s="506"/>
      <c r="T600" s="506"/>
      <c r="U600" s="506"/>
      <c r="V600" s="506"/>
      <c r="W600" s="506"/>
      <c r="X600" s="506"/>
      <c r="Y600" s="506"/>
      <c r="Z600" s="506"/>
      <c r="AA600" s="506"/>
      <c r="AB600" s="507"/>
      <c r="AC600" s="507"/>
      <c r="AD600" s="504"/>
      <c r="AE600" s="504"/>
      <c r="AF600" s="504"/>
      <c r="AG600" s="504"/>
      <c r="AH600" s="504"/>
      <c r="AI600" s="504"/>
      <c r="AJ600" s="504"/>
      <c r="AK600" s="504"/>
      <c r="AL600" s="504"/>
      <c r="AN600" s="508"/>
      <c r="AO600" s="504"/>
      <c r="AP600" s="504"/>
      <c r="AQ600" s="504"/>
      <c r="AR600" s="504"/>
      <c r="AS600" s="504"/>
      <c r="AT600" s="504"/>
      <c r="AU600" s="504"/>
    </row>
    <row r="601" spans="3:47" ht="12.75" customHeight="1">
      <c r="C601" s="504"/>
      <c r="D601" s="504"/>
      <c r="E601" s="504"/>
      <c r="F601" s="504"/>
      <c r="G601" s="180"/>
      <c r="H601" s="180"/>
      <c r="I601" s="505"/>
      <c r="J601" s="505"/>
      <c r="K601" s="505"/>
      <c r="L601" s="504"/>
      <c r="M601" s="504"/>
      <c r="N601" s="504"/>
      <c r="O601" s="506"/>
      <c r="P601" s="506"/>
      <c r="Q601" s="506"/>
      <c r="R601" s="506"/>
      <c r="S601" s="506"/>
      <c r="T601" s="506"/>
      <c r="U601" s="506"/>
      <c r="V601" s="506"/>
      <c r="W601" s="506"/>
      <c r="X601" s="506"/>
      <c r="Y601" s="506"/>
      <c r="Z601" s="506"/>
      <c r="AA601" s="506"/>
      <c r="AB601" s="507"/>
      <c r="AC601" s="507"/>
      <c r="AD601" s="504"/>
      <c r="AE601" s="504"/>
      <c r="AF601" s="504"/>
      <c r="AG601" s="504"/>
      <c r="AH601" s="504"/>
      <c r="AI601" s="504"/>
      <c r="AJ601" s="504"/>
      <c r="AK601" s="504"/>
      <c r="AL601" s="504"/>
      <c r="AN601" s="508"/>
      <c r="AO601" s="504"/>
      <c r="AP601" s="504"/>
      <c r="AQ601" s="504"/>
      <c r="AR601" s="504"/>
      <c r="AS601" s="504"/>
      <c r="AT601" s="504"/>
      <c r="AU601" s="504"/>
    </row>
    <row r="602" spans="3:47" ht="12.75" customHeight="1">
      <c r="C602" s="504"/>
      <c r="D602" s="504"/>
      <c r="E602" s="504"/>
      <c r="F602" s="504"/>
      <c r="G602" s="180"/>
      <c r="H602" s="180"/>
      <c r="I602" s="505"/>
      <c r="J602" s="505"/>
      <c r="K602" s="505"/>
      <c r="L602" s="504"/>
      <c r="M602" s="504"/>
      <c r="N602" s="504"/>
      <c r="O602" s="506"/>
      <c r="P602" s="506"/>
      <c r="Q602" s="506"/>
      <c r="R602" s="506"/>
      <c r="S602" s="506"/>
      <c r="T602" s="506"/>
      <c r="U602" s="506"/>
      <c r="V602" s="506"/>
      <c r="W602" s="506"/>
      <c r="X602" s="506"/>
      <c r="Y602" s="506"/>
      <c r="Z602" s="506"/>
      <c r="AA602" s="506"/>
      <c r="AB602" s="507"/>
      <c r="AC602" s="507"/>
      <c r="AD602" s="504"/>
      <c r="AE602" s="504"/>
      <c r="AF602" s="504"/>
      <c r="AG602" s="504"/>
      <c r="AH602" s="504"/>
      <c r="AI602" s="504"/>
      <c r="AJ602" s="504"/>
      <c r="AK602" s="504"/>
      <c r="AL602" s="504"/>
      <c r="AN602" s="508"/>
      <c r="AO602" s="504"/>
      <c r="AP602" s="504"/>
      <c r="AQ602" s="504"/>
      <c r="AR602" s="504"/>
      <c r="AS602" s="504"/>
      <c r="AT602" s="504"/>
      <c r="AU602" s="504"/>
    </row>
    <row r="603" spans="3:47" ht="12.75" customHeight="1">
      <c r="C603" s="504"/>
      <c r="D603" s="504"/>
      <c r="E603" s="504"/>
      <c r="F603" s="504"/>
      <c r="G603" s="180"/>
      <c r="H603" s="180"/>
      <c r="I603" s="505"/>
      <c r="J603" s="505"/>
      <c r="K603" s="505"/>
      <c r="L603" s="504"/>
      <c r="M603" s="504"/>
      <c r="N603" s="504"/>
      <c r="O603" s="506"/>
      <c r="P603" s="506"/>
      <c r="Q603" s="506"/>
      <c r="R603" s="506"/>
      <c r="S603" s="506"/>
      <c r="T603" s="506"/>
      <c r="U603" s="506"/>
      <c r="V603" s="506"/>
      <c r="W603" s="506"/>
      <c r="X603" s="506"/>
      <c r="Y603" s="506"/>
      <c r="Z603" s="506"/>
      <c r="AA603" s="506"/>
      <c r="AB603" s="507"/>
      <c r="AC603" s="507"/>
      <c r="AD603" s="504"/>
      <c r="AE603" s="504"/>
      <c r="AF603" s="504"/>
      <c r="AG603" s="504"/>
      <c r="AH603" s="504"/>
      <c r="AI603" s="504"/>
      <c r="AJ603" s="504"/>
      <c r="AK603" s="504"/>
      <c r="AL603" s="504"/>
      <c r="AN603" s="508"/>
      <c r="AO603" s="504"/>
      <c r="AP603" s="504"/>
      <c r="AQ603" s="504"/>
      <c r="AR603" s="504"/>
      <c r="AS603" s="504"/>
      <c r="AT603" s="504"/>
      <c r="AU603" s="504"/>
    </row>
    <row r="604" spans="3:47" ht="12.75" customHeight="1">
      <c r="C604" s="504"/>
      <c r="D604" s="504"/>
      <c r="E604" s="504"/>
      <c r="F604" s="504"/>
      <c r="G604" s="180"/>
      <c r="H604" s="180"/>
      <c r="I604" s="505"/>
      <c r="J604" s="505"/>
      <c r="K604" s="505"/>
      <c r="L604" s="504"/>
      <c r="M604" s="504"/>
      <c r="N604" s="504"/>
      <c r="O604" s="506"/>
      <c r="P604" s="506"/>
      <c r="Q604" s="506"/>
      <c r="R604" s="506"/>
      <c r="S604" s="506"/>
      <c r="T604" s="506"/>
      <c r="U604" s="506"/>
      <c r="V604" s="506"/>
      <c r="W604" s="506"/>
      <c r="X604" s="506"/>
      <c r="Y604" s="506"/>
      <c r="Z604" s="506"/>
      <c r="AA604" s="506"/>
      <c r="AB604" s="507"/>
      <c r="AC604" s="507"/>
      <c r="AD604" s="504"/>
      <c r="AE604" s="504"/>
      <c r="AF604" s="504"/>
      <c r="AG604" s="504"/>
      <c r="AH604" s="504"/>
      <c r="AI604" s="504"/>
      <c r="AJ604" s="504"/>
      <c r="AK604" s="504"/>
      <c r="AL604" s="504"/>
      <c r="AN604" s="508"/>
      <c r="AO604" s="504"/>
      <c r="AP604" s="504"/>
      <c r="AQ604" s="504"/>
      <c r="AR604" s="504"/>
      <c r="AS604" s="504"/>
      <c r="AT604" s="504"/>
      <c r="AU604" s="504"/>
    </row>
    <row r="605" spans="3:47" ht="12.75" customHeight="1">
      <c r="C605" s="504"/>
      <c r="D605" s="504"/>
      <c r="E605" s="504"/>
      <c r="F605" s="504"/>
      <c r="G605" s="180"/>
      <c r="H605" s="180"/>
      <c r="I605" s="505"/>
      <c r="J605" s="505"/>
      <c r="K605" s="505"/>
      <c r="L605" s="504"/>
      <c r="M605" s="504"/>
      <c r="N605" s="504"/>
      <c r="O605" s="506"/>
      <c r="P605" s="506"/>
      <c r="Q605" s="506"/>
      <c r="R605" s="506"/>
      <c r="S605" s="506"/>
      <c r="T605" s="506"/>
      <c r="U605" s="506"/>
      <c r="V605" s="506"/>
      <c r="W605" s="506"/>
      <c r="X605" s="506"/>
      <c r="Y605" s="506"/>
      <c r="Z605" s="506"/>
      <c r="AA605" s="506"/>
      <c r="AB605" s="507"/>
      <c r="AC605" s="507"/>
      <c r="AD605" s="504"/>
      <c r="AE605" s="504"/>
      <c r="AF605" s="504"/>
      <c r="AG605" s="504"/>
      <c r="AH605" s="504"/>
      <c r="AI605" s="504"/>
      <c r="AJ605" s="504"/>
      <c r="AK605" s="504"/>
      <c r="AL605" s="504"/>
      <c r="AN605" s="508"/>
      <c r="AO605" s="504"/>
      <c r="AP605" s="504"/>
      <c r="AQ605" s="504"/>
      <c r="AR605" s="504"/>
      <c r="AS605" s="504"/>
      <c r="AT605" s="504"/>
      <c r="AU605" s="504"/>
    </row>
    <row r="606" spans="3:47" ht="12.75" customHeight="1">
      <c r="C606" s="504"/>
      <c r="D606" s="504"/>
      <c r="E606" s="504"/>
      <c r="F606" s="504"/>
      <c r="G606" s="180"/>
      <c r="H606" s="180"/>
      <c r="I606" s="505"/>
      <c r="J606" s="505"/>
      <c r="K606" s="505"/>
      <c r="L606" s="504"/>
      <c r="M606" s="504"/>
      <c r="N606" s="504"/>
      <c r="O606" s="506"/>
      <c r="P606" s="506"/>
      <c r="Q606" s="506"/>
      <c r="R606" s="506"/>
      <c r="S606" s="506"/>
      <c r="T606" s="506"/>
      <c r="U606" s="506"/>
      <c r="V606" s="506"/>
      <c r="W606" s="506"/>
      <c r="X606" s="506"/>
      <c r="Y606" s="506"/>
      <c r="Z606" s="506"/>
      <c r="AA606" s="506"/>
      <c r="AB606" s="507"/>
      <c r="AC606" s="507"/>
      <c r="AD606" s="504"/>
      <c r="AE606" s="504"/>
      <c r="AF606" s="504"/>
      <c r="AG606" s="504"/>
      <c r="AH606" s="504"/>
      <c r="AI606" s="504"/>
      <c r="AJ606" s="504"/>
      <c r="AK606" s="504"/>
      <c r="AL606" s="504"/>
      <c r="AN606" s="508"/>
      <c r="AO606" s="504"/>
      <c r="AP606" s="504"/>
      <c r="AQ606" s="504"/>
      <c r="AR606" s="504"/>
      <c r="AS606" s="504"/>
      <c r="AT606" s="504"/>
      <c r="AU606" s="504"/>
    </row>
    <row r="607" spans="3:47" ht="12.75" customHeight="1">
      <c r="C607" s="504"/>
      <c r="D607" s="504"/>
      <c r="E607" s="504"/>
      <c r="F607" s="504"/>
      <c r="G607" s="180"/>
      <c r="H607" s="180"/>
      <c r="I607" s="505"/>
      <c r="J607" s="505"/>
      <c r="K607" s="505"/>
      <c r="L607" s="504"/>
      <c r="M607" s="504"/>
      <c r="N607" s="504"/>
      <c r="O607" s="506"/>
      <c r="P607" s="506"/>
      <c r="Q607" s="506"/>
      <c r="R607" s="506"/>
      <c r="S607" s="506"/>
      <c r="T607" s="506"/>
      <c r="U607" s="506"/>
      <c r="V607" s="506"/>
      <c r="W607" s="506"/>
      <c r="X607" s="506"/>
      <c r="Y607" s="506"/>
      <c r="Z607" s="506"/>
      <c r="AA607" s="506"/>
      <c r="AB607" s="507"/>
      <c r="AC607" s="507"/>
      <c r="AD607" s="504"/>
      <c r="AE607" s="504"/>
      <c r="AF607" s="504"/>
      <c r="AG607" s="504"/>
      <c r="AH607" s="504"/>
      <c r="AI607" s="504"/>
      <c r="AJ607" s="504"/>
      <c r="AK607" s="504"/>
      <c r="AL607" s="504"/>
      <c r="AN607" s="508"/>
      <c r="AO607" s="504"/>
      <c r="AP607" s="504"/>
      <c r="AQ607" s="504"/>
      <c r="AR607" s="504"/>
      <c r="AS607" s="504"/>
      <c r="AT607" s="504"/>
      <c r="AU607" s="504"/>
    </row>
    <row r="608" spans="3:47" ht="12.75" customHeight="1">
      <c r="C608" s="504"/>
      <c r="D608" s="504"/>
      <c r="E608" s="504"/>
      <c r="F608" s="504"/>
      <c r="G608" s="180"/>
      <c r="H608" s="180"/>
      <c r="I608" s="505"/>
      <c r="J608" s="505"/>
      <c r="K608" s="505"/>
      <c r="L608" s="504"/>
      <c r="M608" s="504"/>
      <c r="N608" s="504"/>
      <c r="O608" s="506"/>
      <c r="P608" s="506"/>
      <c r="Q608" s="506"/>
      <c r="R608" s="506"/>
      <c r="S608" s="506"/>
      <c r="T608" s="506"/>
      <c r="U608" s="506"/>
      <c r="V608" s="506"/>
      <c r="W608" s="506"/>
      <c r="X608" s="506"/>
      <c r="Y608" s="506"/>
      <c r="Z608" s="506"/>
      <c r="AA608" s="506"/>
      <c r="AB608" s="507"/>
      <c r="AC608" s="507"/>
      <c r="AD608" s="504"/>
      <c r="AE608" s="504"/>
      <c r="AF608" s="504"/>
      <c r="AG608" s="504"/>
      <c r="AH608" s="504"/>
      <c r="AI608" s="504"/>
      <c r="AJ608" s="504"/>
      <c r="AK608" s="504"/>
      <c r="AL608" s="504"/>
      <c r="AN608" s="508"/>
      <c r="AO608" s="504"/>
      <c r="AP608" s="504"/>
      <c r="AQ608" s="504"/>
      <c r="AR608" s="504"/>
      <c r="AS608" s="504"/>
      <c r="AT608" s="504"/>
      <c r="AU608" s="504"/>
    </row>
    <row r="609" spans="3:47" ht="12.75" customHeight="1">
      <c r="C609" s="504"/>
      <c r="D609" s="504"/>
      <c r="E609" s="504"/>
      <c r="F609" s="504"/>
      <c r="G609" s="180"/>
      <c r="H609" s="180"/>
      <c r="I609" s="505"/>
      <c r="J609" s="505"/>
      <c r="K609" s="505"/>
      <c r="L609" s="504"/>
      <c r="M609" s="504"/>
      <c r="N609" s="504"/>
      <c r="O609" s="506"/>
      <c r="P609" s="506"/>
      <c r="Q609" s="506"/>
      <c r="R609" s="506"/>
      <c r="S609" s="506"/>
      <c r="T609" s="506"/>
      <c r="U609" s="506"/>
      <c r="V609" s="506"/>
      <c r="W609" s="506"/>
      <c r="X609" s="506"/>
      <c r="Y609" s="506"/>
      <c r="Z609" s="506"/>
      <c r="AA609" s="506"/>
      <c r="AB609" s="507"/>
      <c r="AC609" s="507"/>
      <c r="AD609" s="504"/>
      <c r="AE609" s="504"/>
      <c r="AF609" s="504"/>
      <c r="AG609" s="504"/>
      <c r="AH609" s="504"/>
      <c r="AI609" s="504"/>
      <c r="AJ609" s="504"/>
      <c r="AK609" s="504"/>
      <c r="AL609" s="504"/>
      <c r="AN609" s="508"/>
      <c r="AO609" s="504"/>
      <c r="AP609" s="504"/>
      <c r="AQ609" s="504"/>
      <c r="AR609" s="504"/>
      <c r="AS609" s="504"/>
      <c r="AT609" s="504"/>
      <c r="AU609" s="504"/>
    </row>
    <row r="610" spans="3:47" ht="12.75" customHeight="1">
      <c r="C610" s="504"/>
      <c r="D610" s="504"/>
      <c r="E610" s="504"/>
      <c r="F610" s="504"/>
      <c r="G610" s="180"/>
      <c r="H610" s="180"/>
      <c r="I610" s="505"/>
      <c r="J610" s="505"/>
      <c r="K610" s="505"/>
      <c r="L610" s="504"/>
      <c r="M610" s="504"/>
      <c r="N610" s="504"/>
      <c r="O610" s="506"/>
      <c r="P610" s="506"/>
      <c r="Q610" s="506"/>
      <c r="R610" s="506"/>
      <c r="S610" s="506"/>
      <c r="T610" s="506"/>
      <c r="U610" s="506"/>
      <c r="V610" s="506"/>
      <c r="W610" s="506"/>
      <c r="X610" s="506"/>
      <c r="Y610" s="506"/>
      <c r="Z610" s="506"/>
      <c r="AA610" s="506"/>
      <c r="AB610" s="507"/>
      <c r="AC610" s="507"/>
      <c r="AD610" s="504"/>
      <c r="AE610" s="504"/>
      <c r="AF610" s="504"/>
      <c r="AG610" s="504"/>
      <c r="AH610" s="504"/>
      <c r="AI610" s="504"/>
      <c r="AJ610" s="504"/>
      <c r="AK610" s="504"/>
      <c r="AL610" s="504"/>
      <c r="AN610" s="508"/>
      <c r="AO610" s="504"/>
      <c r="AP610" s="504"/>
      <c r="AQ610" s="504"/>
      <c r="AR610" s="504"/>
      <c r="AS610" s="504"/>
      <c r="AT610" s="504"/>
      <c r="AU610" s="504"/>
    </row>
    <row r="611" spans="3:47" ht="12.75" customHeight="1">
      <c r="C611" s="504"/>
      <c r="D611" s="504"/>
      <c r="E611" s="504"/>
      <c r="F611" s="504"/>
      <c r="G611" s="180"/>
      <c r="H611" s="180"/>
      <c r="I611" s="505"/>
      <c r="J611" s="505"/>
      <c r="K611" s="505"/>
      <c r="L611" s="504"/>
      <c r="M611" s="504"/>
      <c r="N611" s="504"/>
      <c r="O611" s="506"/>
      <c r="P611" s="506"/>
      <c r="Q611" s="506"/>
      <c r="R611" s="506"/>
      <c r="S611" s="506"/>
      <c r="T611" s="506"/>
      <c r="U611" s="506"/>
      <c r="V611" s="506"/>
      <c r="W611" s="506"/>
      <c r="X611" s="506"/>
      <c r="Y611" s="506"/>
      <c r="Z611" s="506"/>
      <c r="AA611" s="506"/>
      <c r="AB611" s="507"/>
      <c r="AC611" s="507"/>
      <c r="AD611" s="504"/>
      <c r="AE611" s="504"/>
      <c r="AF611" s="504"/>
      <c r="AG611" s="504"/>
      <c r="AH611" s="504"/>
      <c r="AI611" s="504"/>
      <c r="AJ611" s="504"/>
      <c r="AK611" s="504"/>
      <c r="AL611" s="504"/>
      <c r="AN611" s="508"/>
      <c r="AO611" s="504"/>
      <c r="AP611" s="504"/>
      <c r="AQ611" s="504"/>
      <c r="AR611" s="504"/>
      <c r="AS611" s="504"/>
      <c r="AT611" s="504"/>
      <c r="AU611" s="504"/>
    </row>
    <row r="612" spans="3:47" ht="12.75" customHeight="1">
      <c r="C612" s="504"/>
      <c r="D612" s="504"/>
      <c r="E612" s="504"/>
      <c r="F612" s="504"/>
      <c r="G612" s="180"/>
      <c r="H612" s="180"/>
      <c r="I612" s="505"/>
      <c r="J612" s="505"/>
      <c r="K612" s="505"/>
      <c r="L612" s="504"/>
      <c r="M612" s="504"/>
      <c r="N612" s="504"/>
      <c r="O612" s="506"/>
      <c r="P612" s="506"/>
      <c r="Q612" s="506"/>
      <c r="R612" s="506"/>
      <c r="S612" s="506"/>
      <c r="T612" s="506"/>
      <c r="U612" s="506"/>
      <c r="V612" s="506"/>
      <c r="W612" s="506"/>
      <c r="X612" s="506"/>
      <c r="Y612" s="506"/>
      <c r="Z612" s="506"/>
      <c r="AA612" s="506"/>
      <c r="AB612" s="507"/>
      <c r="AC612" s="507"/>
      <c r="AD612" s="504"/>
      <c r="AE612" s="504"/>
      <c r="AF612" s="504"/>
      <c r="AG612" s="504"/>
      <c r="AH612" s="504"/>
      <c r="AI612" s="504"/>
      <c r="AJ612" s="504"/>
      <c r="AK612" s="504"/>
      <c r="AL612" s="504"/>
      <c r="AN612" s="508"/>
      <c r="AO612" s="504"/>
      <c r="AP612" s="504"/>
      <c r="AQ612" s="504"/>
      <c r="AR612" s="504"/>
      <c r="AS612" s="504"/>
      <c r="AT612" s="504"/>
      <c r="AU612" s="504"/>
    </row>
    <row r="613" spans="3:47" ht="12.75" customHeight="1">
      <c r="C613" s="504"/>
      <c r="D613" s="504"/>
      <c r="E613" s="504"/>
      <c r="F613" s="504"/>
      <c r="G613" s="180"/>
      <c r="H613" s="180"/>
      <c r="I613" s="505"/>
      <c r="J613" s="505"/>
      <c r="K613" s="505"/>
      <c r="L613" s="504"/>
      <c r="M613" s="504"/>
      <c r="N613" s="504"/>
      <c r="O613" s="506"/>
      <c r="P613" s="506"/>
      <c r="Q613" s="506"/>
      <c r="R613" s="506"/>
      <c r="S613" s="506"/>
      <c r="T613" s="506"/>
      <c r="U613" s="506"/>
      <c r="V613" s="506"/>
      <c r="W613" s="506"/>
      <c r="X613" s="506"/>
      <c r="Y613" s="506"/>
      <c r="Z613" s="506"/>
      <c r="AA613" s="506"/>
      <c r="AB613" s="507"/>
      <c r="AC613" s="507"/>
      <c r="AD613" s="504"/>
      <c r="AE613" s="504"/>
      <c r="AF613" s="504"/>
      <c r="AG613" s="504"/>
      <c r="AH613" s="504"/>
      <c r="AI613" s="504"/>
      <c r="AJ613" s="504"/>
      <c r="AK613" s="504"/>
      <c r="AL613" s="504"/>
      <c r="AN613" s="508"/>
      <c r="AO613" s="504"/>
      <c r="AP613" s="504"/>
      <c r="AQ613" s="504"/>
      <c r="AR613" s="504"/>
      <c r="AS613" s="504"/>
      <c r="AT613" s="504"/>
      <c r="AU613" s="504"/>
    </row>
    <row r="614" spans="3:47" ht="12.75" customHeight="1">
      <c r="C614" s="504"/>
      <c r="D614" s="504"/>
      <c r="E614" s="504"/>
      <c r="F614" s="504"/>
      <c r="G614" s="180"/>
      <c r="H614" s="180"/>
      <c r="I614" s="505"/>
      <c r="J614" s="505"/>
      <c r="K614" s="505"/>
      <c r="L614" s="504"/>
      <c r="M614" s="504"/>
      <c r="N614" s="504"/>
      <c r="O614" s="506"/>
      <c r="P614" s="506"/>
      <c r="Q614" s="506"/>
      <c r="R614" s="506"/>
      <c r="S614" s="506"/>
      <c r="T614" s="506"/>
      <c r="U614" s="506"/>
      <c r="V614" s="506"/>
      <c r="W614" s="506"/>
      <c r="X614" s="506"/>
      <c r="Y614" s="506"/>
      <c r="Z614" s="506"/>
      <c r="AA614" s="506"/>
      <c r="AB614" s="507"/>
      <c r="AC614" s="507"/>
      <c r="AD614" s="504"/>
      <c r="AE614" s="504"/>
      <c r="AF614" s="504"/>
      <c r="AG614" s="504"/>
      <c r="AH614" s="504"/>
      <c r="AI614" s="504"/>
      <c r="AJ614" s="504"/>
      <c r="AK614" s="504"/>
      <c r="AL614" s="504"/>
      <c r="AN614" s="508"/>
      <c r="AO614" s="504"/>
      <c r="AP614" s="504"/>
      <c r="AQ614" s="504"/>
      <c r="AR614" s="504"/>
      <c r="AS614" s="504"/>
      <c r="AT614" s="504"/>
      <c r="AU614" s="504"/>
    </row>
    <row r="615" spans="3:47" ht="12.75" customHeight="1">
      <c r="C615" s="504"/>
      <c r="D615" s="504"/>
      <c r="E615" s="504"/>
      <c r="F615" s="504"/>
      <c r="G615" s="180"/>
      <c r="H615" s="180"/>
      <c r="I615" s="505"/>
      <c r="J615" s="505"/>
      <c r="K615" s="505"/>
      <c r="L615" s="504"/>
      <c r="M615" s="504"/>
      <c r="N615" s="504"/>
      <c r="O615" s="506"/>
      <c r="P615" s="506"/>
      <c r="Q615" s="506"/>
      <c r="R615" s="506"/>
      <c r="S615" s="506"/>
      <c r="T615" s="506"/>
      <c r="U615" s="506"/>
      <c r="V615" s="506"/>
      <c r="W615" s="506"/>
      <c r="X615" s="506"/>
      <c r="Y615" s="506"/>
      <c r="Z615" s="506"/>
      <c r="AA615" s="506"/>
      <c r="AB615" s="507"/>
      <c r="AC615" s="507"/>
      <c r="AD615" s="504"/>
      <c r="AE615" s="504"/>
      <c r="AF615" s="504"/>
      <c r="AG615" s="504"/>
      <c r="AH615" s="504"/>
      <c r="AI615" s="504"/>
      <c r="AJ615" s="504"/>
      <c r="AK615" s="504"/>
      <c r="AL615" s="504"/>
      <c r="AN615" s="508"/>
      <c r="AO615" s="504"/>
      <c r="AP615" s="504"/>
      <c r="AQ615" s="504"/>
      <c r="AR615" s="504"/>
      <c r="AS615" s="504"/>
      <c r="AT615" s="504"/>
      <c r="AU615" s="504"/>
    </row>
    <row r="616" spans="3:47" ht="12.75" customHeight="1">
      <c r="C616" s="504"/>
      <c r="D616" s="504"/>
      <c r="E616" s="504"/>
      <c r="F616" s="504"/>
      <c r="G616" s="180"/>
      <c r="H616" s="180"/>
      <c r="I616" s="505"/>
      <c r="J616" s="505"/>
      <c r="K616" s="505"/>
      <c r="L616" s="504"/>
      <c r="M616" s="504"/>
      <c r="N616" s="504"/>
      <c r="O616" s="506"/>
      <c r="P616" s="506"/>
      <c r="Q616" s="506"/>
      <c r="R616" s="506"/>
      <c r="S616" s="506"/>
      <c r="T616" s="506"/>
      <c r="U616" s="506"/>
      <c r="V616" s="506"/>
      <c r="W616" s="506"/>
      <c r="X616" s="506"/>
      <c r="Y616" s="506"/>
      <c r="Z616" s="506"/>
      <c r="AA616" s="506"/>
      <c r="AB616" s="507"/>
      <c r="AC616" s="507"/>
      <c r="AD616" s="504"/>
      <c r="AE616" s="504"/>
      <c r="AF616" s="504"/>
      <c r="AG616" s="504"/>
      <c r="AH616" s="504"/>
      <c r="AI616" s="504"/>
      <c r="AJ616" s="504"/>
      <c r="AK616" s="504"/>
      <c r="AL616" s="504"/>
      <c r="AN616" s="508"/>
      <c r="AO616" s="504"/>
      <c r="AP616" s="504"/>
      <c r="AQ616" s="504"/>
      <c r="AR616" s="504"/>
      <c r="AS616" s="504"/>
      <c r="AT616" s="504"/>
      <c r="AU616" s="504"/>
    </row>
    <row r="617" spans="3:47" ht="12.75" customHeight="1">
      <c r="C617" s="504"/>
      <c r="D617" s="504"/>
      <c r="E617" s="504"/>
      <c r="F617" s="504"/>
      <c r="G617" s="180"/>
      <c r="H617" s="180"/>
      <c r="I617" s="505"/>
      <c r="J617" s="505"/>
      <c r="K617" s="505"/>
      <c r="L617" s="504"/>
      <c r="M617" s="504"/>
      <c r="N617" s="504"/>
      <c r="O617" s="506"/>
      <c r="P617" s="506"/>
      <c r="Q617" s="506"/>
      <c r="R617" s="506"/>
      <c r="S617" s="506"/>
      <c r="T617" s="506"/>
      <c r="U617" s="506"/>
      <c r="V617" s="506"/>
      <c r="W617" s="506"/>
      <c r="X617" s="506"/>
      <c r="Y617" s="506"/>
      <c r="Z617" s="506"/>
      <c r="AA617" s="506"/>
      <c r="AB617" s="507"/>
      <c r="AC617" s="507"/>
      <c r="AD617" s="504"/>
      <c r="AE617" s="504"/>
      <c r="AF617" s="504"/>
      <c r="AG617" s="504"/>
      <c r="AH617" s="504"/>
      <c r="AI617" s="504"/>
      <c r="AJ617" s="504"/>
      <c r="AK617" s="504"/>
      <c r="AL617" s="504"/>
      <c r="AN617" s="508"/>
      <c r="AO617" s="504"/>
      <c r="AP617" s="504"/>
      <c r="AQ617" s="504"/>
      <c r="AR617" s="504"/>
      <c r="AS617" s="504"/>
      <c r="AT617" s="504"/>
      <c r="AU617" s="504"/>
    </row>
    <row r="618" spans="3:47" ht="12.75" customHeight="1">
      <c r="C618" s="504"/>
      <c r="D618" s="504"/>
      <c r="E618" s="504"/>
      <c r="F618" s="504"/>
      <c r="G618" s="180"/>
      <c r="H618" s="180"/>
      <c r="I618" s="505"/>
      <c r="J618" s="505"/>
      <c r="K618" s="505"/>
      <c r="L618" s="504"/>
      <c r="M618" s="504"/>
      <c r="N618" s="504"/>
      <c r="O618" s="506"/>
      <c r="P618" s="506"/>
      <c r="Q618" s="506"/>
      <c r="R618" s="506"/>
      <c r="S618" s="506"/>
      <c r="T618" s="506"/>
      <c r="U618" s="506"/>
      <c r="V618" s="506"/>
      <c r="W618" s="506"/>
      <c r="X618" s="506"/>
      <c r="Y618" s="506"/>
      <c r="Z618" s="506"/>
      <c r="AA618" s="506"/>
      <c r="AB618" s="507"/>
      <c r="AC618" s="507"/>
      <c r="AD618" s="504"/>
      <c r="AE618" s="504"/>
      <c r="AF618" s="504"/>
      <c r="AG618" s="504"/>
      <c r="AH618" s="504"/>
      <c r="AI618" s="504"/>
      <c r="AJ618" s="504"/>
      <c r="AK618" s="504"/>
      <c r="AL618" s="504"/>
      <c r="AN618" s="508"/>
      <c r="AO618" s="504"/>
      <c r="AP618" s="504"/>
      <c r="AQ618" s="504"/>
      <c r="AR618" s="504"/>
      <c r="AS618" s="504"/>
      <c r="AT618" s="504"/>
      <c r="AU618" s="504"/>
    </row>
    <row r="619" spans="3:47" ht="12.75" customHeight="1">
      <c r="C619" s="504"/>
      <c r="D619" s="504"/>
      <c r="E619" s="504"/>
      <c r="F619" s="504"/>
      <c r="G619" s="180"/>
      <c r="H619" s="180"/>
      <c r="I619" s="505"/>
      <c r="J619" s="505"/>
      <c r="K619" s="505"/>
      <c r="L619" s="504"/>
      <c r="M619" s="504"/>
      <c r="N619" s="504"/>
      <c r="O619" s="506"/>
      <c r="P619" s="506"/>
      <c r="Q619" s="506"/>
      <c r="R619" s="506"/>
      <c r="S619" s="506"/>
      <c r="T619" s="506"/>
      <c r="U619" s="506"/>
      <c r="V619" s="506"/>
      <c r="W619" s="506"/>
      <c r="X619" s="506"/>
      <c r="Y619" s="506"/>
      <c r="Z619" s="506"/>
      <c r="AA619" s="506"/>
      <c r="AB619" s="507"/>
      <c r="AC619" s="507"/>
      <c r="AD619" s="504"/>
      <c r="AE619" s="504"/>
      <c r="AF619" s="504"/>
      <c r="AG619" s="504"/>
      <c r="AH619" s="504"/>
      <c r="AI619" s="504"/>
      <c r="AJ619" s="504"/>
      <c r="AK619" s="504"/>
      <c r="AL619" s="504"/>
      <c r="AN619" s="508"/>
      <c r="AO619" s="504"/>
      <c r="AP619" s="504"/>
      <c r="AQ619" s="504"/>
      <c r="AR619" s="504"/>
      <c r="AS619" s="504"/>
      <c r="AT619" s="504"/>
      <c r="AU619" s="504"/>
    </row>
    <row r="620" spans="3:47" ht="12.75" customHeight="1">
      <c r="C620" s="504"/>
      <c r="D620" s="504"/>
      <c r="E620" s="504"/>
      <c r="F620" s="504"/>
      <c r="G620" s="180"/>
      <c r="H620" s="180"/>
      <c r="I620" s="505"/>
      <c r="J620" s="505"/>
      <c r="K620" s="505"/>
      <c r="L620" s="504"/>
      <c r="M620" s="504"/>
      <c r="N620" s="504"/>
      <c r="O620" s="506"/>
      <c r="P620" s="506"/>
      <c r="Q620" s="506"/>
      <c r="R620" s="506"/>
      <c r="S620" s="506"/>
      <c r="T620" s="506"/>
      <c r="U620" s="506"/>
      <c r="V620" s="506"/>
      <c r="W620" s="506"/>
      <c r="X620" s="506"/>
      <c r="Y620" s="506"/>
      <c r="Z620" s="506"/>
      <c r="AA620" s="506"/>
      <c r="AB620" s="507"/>
      <c r="AC620" s="507"/>
      <c r="AD620" s="504"/>
      <c r="AE620" s="504"/>
      <c r="AF620" s="504"/>
      <c r="AG620" s="504"/>
      <c r="AH620" s="504"/>
      <c r="AI620" s="504"/>
      <c r="AJ620" s="504"/>
      <c r="AK620" s="504"/>
      <c r="AL620" s="504"/>
      <c r="AN620" s="508"/>
      <c r="AO620" s="504"/>
      <c r="AP620" s="504"/>
      <c r="AQ620" s="504"/>
      <c r="AR620" s="504"/>
      <c r="AS620" s="504"/>
      <c r="AT620" s="504"/>
      <c r="AU620" s="504"/>
    </row>
    <row r="621" spans="3:47" ht="12.75" customHeight="1">
      <c r="C621" s="504"/>
      <c r="D621" s="504"/>
      <c r="E621" s="504"/>
      <c r="F621" s="504"/>
      <c r="G621" s="180"/>
      <c r="H621" s="180"/>
      <c r="I621" s="505"/>
      <c r="J621" s="505"/>
      <c r="K621" s="505"/>
      <c r="L621" s="504"/>
      <c r="M621" s="504"/>
      <c r="N621" s="504"/>
      <c r="O621" s="506"/>
      <c r="P621" s="506"/>
      <c r="Q621" s="506"/>
      <c r="R621" s="506"/>
      <c r="S621" s="506"/>
      <c r="T621" s="506"/>
      <c r="U621" s="506"/>
      <c r="V621" s="506"/>
      <c r="W621" s="506"/>
      <c r="X621" s="506"/>
      <c r="Y621" s="506"/>
      <c r="Z621" s="506"/>
      <c r="AA621" s="506"/>
      <c r="AB621" s="507"/>
      <c r="AC621" s="507"/>
      <c r="AD621" s="504"/>
      <c r="AE621" s="504"/>
      <c r="AF621" s="504"/>
      <c r="AG621" s="504"/>
      <c r="AH621" s="504"/>
      <c r="AI621" s="504"/>
      <c r="AJ621" s="504"/>
      <c r="AK621" s="504"/>
      <c r="AL621" s="504"/>
      <c r="AN621" s="508"/>
      <c r="AO621" s="504"/>
      <c r="AP621" s="504"/>
      <c r="AQ621" s="504"/>
      <c r="AR621" s="504"/>
      <c r="AS621" s="504"/>
      <c r="AT621" s="504"/>
      <c r="AU621" s="504"/>
    </row>
    <row r="622" spans="3:47" ht="12.75" customHeight="1">
      <c r="C622" s="504"/>
      <c r="D622" s="504"/>
      <c r="E622" s="504"/>
      <c r="F622" s="504"/>
      <c r="G622" s="180"/>
      <c r="H622" s="180"/>
      <c r="I622" s="505"/>
      <c r="J622" s="505"/>
      <c r="K622" s="505"/>
      <c r="L622" s="504"/>
      <c r="M622" s="504"/>
      <c r="N622" s="504"/>
      <c r="O622" s="506"/>
      <c r="P622" s="506"/>
      <c r="Q622" s="506"/>
      <c r="R622" s="506"/>
      <c r="S622" s="506"/>
      <c r="T622" s="506"/>
      <c r="U622" s="506"/>
      <c r="V622" s="506"/>
      <c r="W622" s="506"/>
      <c r="X622" s="506"/>
      <c r="Y622" s="506"/>
      <c r="Z622" s="506"/>
      <c r="AA622" s="506"/>
      <c r="AB622" s="507"/>
      <c r="AC622" s="507"/>
      <c r="AD622" s="504"/>
      <c r="AE622" s="504"/>
      <c r="AF622" s="504"/>
      <c r="AG622" s="504"/>
      <c r="AH622" s="504"/>
      <c r="AI622" s="504"/>
      <c r="AJ622" s="504"/>
      <c r="AK622" s="504"/>
      <c r="AL622" s="504"/>
      <c r="AN622" s="508"/>
      <c r="AO622" s="504"/>
      <c r="AP622" s="504"/>
      <c r="AQ622" s="504"/>
      <c r="AR622" s="504"/>
      <c r="AS622" s="504"/>
      <c r="AT622" s="504"/>
      <c r="AU622" s="504"/>
    </row>
    <row r="623" spans="3:47" ht="12.75" customHeight="1">
      <c r="C623" s="504"/>
      <c r="D623" s="504"/>
      <c r="E623" s="504"/>
      <c r="F623" s="504"/>
      <c r="G623" s="180"/>
      <c r="H623" s="180"/>
      <c r="I623" s="505"/>
      <c r="J623" s="505"/>
      <c r="K623" s="505"/>
      <c r="L623" s="504"/>
      <c r="M623" s="504"/>
      <c r="N623" s="504"/>
      <c r="O623" s="506"/>
      <c r="P623" s="506"/>
      <c r="Q623" s="506"/>
      <c r="R623" s="506"/>
      <c r="S623" s="506"/>
      <c r="T623" s="506"/>
      <c r="U623" s="506"/>
      <c r="V623" s="506"/>
      <c r="W623" s="506"/>
      <c r="X623" s="506"/>
      <c r="Y623" s="506"/>
      <c r="Z623" s="506"/>
      <c r="AA623" s="506"/>
      <c r="AB623" s="507"/>
      <c r="AC623" s="507"/>
      <c r="AD623" s="504"/>
      <c r="AE623" s="504"/>
      <c r="AF623" s="504"/>
      <c r="AG623" s="504"/>
      <c r="AH623" s="504"/>
      <c r="AI623" s="504"/>
      <c r="AJ623" s="504"/>
      <c r="AK623" s="504"/>
      <c r="AL623" s="504"/>
      <c r="AN623" s="508"/>
      <c r="AO623" s="504"/>
      <c r="AP623" s="504"/>
      <c r="AQ623" s="504"/>
      <c r="AR623" s="504"/>
      <c r="AS623" s="504"/>
      <c r="AT623" s="504"/>
      <c r="AU623" s="504"/>
    </row>
    <row r="624" spans="3:47" ht="12.75" customHeight="1">
      <c r="C624" s="504"/>
      <c r="D624" s="504"/>
      <c r="E624" s="504"/>
      <c r="F624" s="504"/>
      <c r="G624" s="180"/>
      <c r="H624" s="180"/>
      <c r="I624" s="505"/>
      <c r="J624" s="505"/>
      <c r="K624" s="505"/>
      <c r="L624" s="504"/>
      <c r="M624" s="504"/>
      <c r="N624" s="504"/>
      <c r="O624" s="506"/>
      <c r="P624" s="506"/>
      <c r="Q624" s="506"/>
      <c r="R624" s="506"/>
      <c r="S624" s="506"/>
      <c r="T624" s="506"/>
      <c r="U624" s="506"/>
      <c r="V624" s="506"/>
      <c r="W624" s="506"/>
      <c r="X624" s="506"/>
      <c r="Y624" s="506"/>
      <c r="Z624" s="506"/>
      <c r="AA624" s="506"/>
      <c r="AB624" s="507"/>
      <c r="AC624" s="507"/>
      <c r="AD624" s="504"/>
      <c r="AE624" s="504"/>
      <c r="AF624" s="504"/>
      <c r="AG624" s="504"/>
      <c r="AH624" s="504"/>
      <c r="AI624" s="504"/>
      <c r="AJ624" s="504"/>
      <c r="AK624" s="504"/>
      <c r="AL624" s="504"/>
      <c r="AN624" s="508"/>
      <c r="AO624" s="504"/>
      <c r="AP624" s="504"/>
      <c r="AQ624" s="504"/>
      <c r="AR624" s="504"/>
      <c r="AS624" s="504"/>
      <c r="AT624" s="504"/>
      <c r="AU624" s="504"/>
    </row>
    <row r="625" spans="3:47" ht="12.75" customHeight="1">
      <c r="C625" s="504"/>
      <c r="D625" s="504"/>
      <c r="E625" s="504"/>
      <c r="F625" s="504"/>
      <c r="G625" s="180"/>
      <c r="H625" s="180"/>
      <c r="I625" s="505"/>
      <c r="J625" s="505"/>
      <c r="K625" s="505"/>
      <c r="L625" s="504"/>
      <c r="M625" s="504"/>
      <c r="N625" s="504"/>
      <c r="O625" s="506"/>
      <c r="P625" s="506"/>
      <c r="Q625" s="506"/>
      <c r="R625" s="506"/>
      <c r="S625" s="506"/>
      <c r="T625" s="506"/>
      <c r="U625" s="506"/>
      <c r="V625" s="506"/>
      <c r="W625" s="506"/>
      <c r="X625" s="506"/>
      <c r="Y625" s="506"/>
      <c r="Z625" s="506"/>
      <c r="AA625" s="506"/>
      <c r="AB625" s="507"/>
      <c r="AC625" s="507"/>
      <c r="AD625" s="504"/>
      <c r="AE625" s="504"/>
      <c r="AF625" s="504"/>
      <c r="AG625" s="504"/>
      <c r="AH625" s="504"/>
      <c r="AI625" s="504"/>
      <c r="AJ625" s="504"/>
      <c r="AK625" s="504"/>
      <c r="AL625" s="504"/>
      <c r="AN625" s="508"/>
      <c r="AO625" s="504"/>
      <c r="AP625" s="504"/>
      <c r="AQ625" s="504"/>
      <c r="AR625" s="504"/>
      <c r="AS625" s="504"/>
      <c r="AT625" s="504"/>
      <c r="AU625" s="504"/>
    </row>
    <row r="626" spans="3:47" ht="12.75" customHeight="1">
      <c r="C626" s="504"/>
      <c r="D626" s="504"/>
      <c r="E626" s="504"/>
      <c r="F626" s="504"/>
      <c r="G626" s="180"/>
      <c r="H626" s="180"/>
      <c r="I626" s="505"/>
      <c r="J626" s="505"/>
      <c r="K626" s="505"/>
      <c r="L626" s="504"/>
      <c r="M626" s="504"/>
      <c r="N626" s="504"/>
      <c r="O626" s="506"/>
      <c r="P626" s="506"/>
      <c r="Q626" s="506"/>
      <c r="R626" s="506"/>
      <c r="S626" s="506"/>
      <c r="T626" s="506"/>
      <c r="U626" s="506"/>
      <c r="V626" s="506"/>
      <c r="W626" s="506"/>
      <c r="X626" s="506"/>
      <c r="Y626" s="506"/>
      <c r="Z626" s="506"/>
      <c r="AA626" s="506"/>
      <c r="AB626" s="507"/>
      <c r="AC626" s="507"/>
      <c r="AD626" s="504"/>
      <c r="AE626" s="504"/>
      <c r="AF626" s="504"/>
      <c r="AG626" s="504"/>
      <c r="AH626" s="504"/>
      <c r="AI626" s="504"/>
      <c r="AJ626" s="504"/>
      <c r="AK626" s="504"/>
      <c r="AL626" s="504"/>
      <c r="AN626" s="508"/>
      <c r="AO626" s="504"/>
      <c r="AP626" s="504"/>
      <c r="AQ626" s="504"/>
      <c r="AR626" s="504"/>
      <c r="AS626" s="504"/>
      <c r="AT626" s="504"/>
      <c r="AU626" s="504"/>
    </row>
    <row r="627" spans="3:47" ht="12.75" customHeight="1">
      <c r="C627" s="504"/>
      <c r="D627" s="504"/>
      <c r="E627" s="504"/>
      <c r="F627" s="504"/>
      <c r="G627" s="180"/>
      <c r="H627" s="180"/>
      <c r="I627" s="505"/>
      <c r="J627" s="505"/>
      <c r="K627" s="505"/>
      <c r="L627" s="504"/>
      <c r="M627" s="504"/>
      <c r="N627" s="504"/>
      <c r="O627" s="506"/>
      <c r="P627" s="506"/>
      <c r="Q627" s="506"/>
      <c r="R627" s="506"/>
      <c r="S627" s="506"/>
      <c r="T627" s="506"/>
      <c r="U627" s="506"/>
      <c r="V627" s="506"/>
      <c r="W627" s="506"/>
      <c r="X627" s="506"/>
      <c r="Y627" s="506"/>
      <c r="Z627" s="506"/>
      <c r="AA627" s="506"/>
      <c r="AB627" s="507"/>
      <c r="AC627" s="507"/>
      <c r="AD627" s="504"/>
      <c r="AE627" s="504"/>
      <c r="AF627" s="504"/>
      <c r="AG627" s="504"/>
      <c r="AH627" s="504"/>
      <c r="AI627" s="504"/>
      <c r="AJ627" s="504"/>
      <c r="AK627" s="504"/>
      <c r="AL627" s="504"/>
      <c r="AN627" s="508"/>
      <c r="AO627" s="504"/>
      <c r="AP627" s="504"/>
      <c r="AQ627" s="504"/>
      <c r="AR627" s="504"/>
      <c r="AS627" s="504"/>
      <c r="AT627" s="504"/>
      <c r="AU627" s="504"/>
    </row>
    <row r="628" spans="3:47" ht="12.75" customHeight="1">
      <c r="C628" s="504"/>
      <c r="D628" s="504"/>
      <c r="E628" s="504"/>
      <c r="F628" s="504"/>
      <c r="G628" s="180"/>
      <c r="H628" s="180"/>
      <c r="I628" s="505"/>
      <c r="J628" s="505"/>
      <c r="K628" s="505"/>
      <c r="L628" s="504"/>
      <c r="M628" s="504"/>
      <c r="N628" s="504"/>
      <c r="O628" s="506"/>
      <c r="P628" s="506"/>
      <c r="Q628" s="506"/>
      <c r="R628" s="506"/>
      <c r="S628" s="506"/>
      <c r="T628" s="506"/>
      <c r="U628" s="506"/>
      <c r="V628" s="506"/>
      <c r="W628" s="506"/>
      <c r="X628" s="506"/>
      <c r="Y628" s="506"/>
      <c r="Z628" s="506"/>
      <c r="AA628" s="506"/>
      <c r="AB628" s="507"/>
      <c r="AC628" s="507"/>
      <c r="AD628" s="504"/>
      <c r="AE628" s="504"/>
      <c r="AF628" s="504"/>
      <c r="AG628" s="504"/>
      <c r="AH628" s="504"/>
      <c r="AI628" s="504"/>
      <c r="AJ628" s="504"/>
      <c r="AK628" s="504"/>
      <c r="AL628" s="504"/>
      <c r="AN628" s="508"/>
      <c r="AO628" s="504"/>
      <c r="AP628" s="504"/>
      <c r="AQ628" s="504"/>
      <c r="AR628" s="504"/>
      <c r="AS628" s="504"/>
      <c r="AT628" s="504"/>
      <c r="AU628" s="504"/>
    </row>
    <row r="629" spans="3:47" ht="12.75" customHeight="1">
      <c r="C629" s="504"/>
      <c r="D629" s="504"/>
      <c r="E629" s="504"/>
      <c r="F629" s="504"/>
      <c r="G629" s="180"/>
      <c r="H629" s="180"/>
      <c r="I629" s="505"/>
      <c r="J629" s="505"/>
      <c r="K629" s="505"/>
      <c r="L629" s="504"/>
      <c r="M629" s="504"/>
      <c r="N629" s="504"/>
      <c r="O629" s="506"/>
      <c r="P629" s="506"/>
      <c r="Q629" s="506"/>
      <c r="R629" s="506"/>
      <c r="S629" s="506"/>
      <c r="T629" s="506"/>
      <c r="U629" s="506"/>
      <c r="V629" s="506"/>
      <c r="W629" s="506"/>
      <c r="X629" s="506"/>
      <c r="Y629" s="506"/>
      <c r="Z629" s="506"/>
      <c r="AA629" s="506"/>
      <c r="AB629" s="507"/>
      <c r="AC629" s="507"/>
      <c r="AD629" s="504"/>
      <c r="AE629" s="504"/>
      <c r="AF629" s="504"/>
      <c r="AG629" s="504"/>
      <c r="AH629" s="504"/>
      <c r="AI629" s="504"/>
      <c r="AJ629" s="504"/>
      <c r="AK629" s="504"/>
      <c r="AL629" s="504"/>
      <c r="AN629" s="508"/>
      <c r="AO629" s="504"/>
      <c r="AP629" s="504"/>
      <c r="AQ629" s="504"/>
      <c r="AR629" s="504"/>
      <c r="AS629" s="504"/>
      <c r="AT629" s="504"/>
      <c r="AU629" s="504"/>
    </row>
    <row r="630" spans="3:47" ht="12.75" customHeight="1">
      <c r="C630" s="504"/>
      <c r="D630" s="504"/>
      <c r="E630" s="504"/>
      <c r="F630" s="504"/>
      <c r="G630" s="180"/>
      <c r="H630" s="180"/>
      <c r="I630" s="505"/>
      <c r="J630" s="505"/>
      <c r="K630" s="505"/>
      <c r="L630" s="504"/>
      <c r="M630" s="504"/>
      <c r="N630" s="504"/>
      <c r="O630" s="506"/>
      <c r="P630" s="506"/>
      <c r="Q630" s="506"/>
      <c r="R630" s="506"/>
      <c r="S630" s="506"/>
      <c r="T630" s="506"/>
      <c r="U630" s="506"/>
      <c r="V630" s="506"/>
      <c r="W630" s="506"/>
      <c r="X630" s="506"/>
      <c r="Y630" s="506"/>
      <c r="Z630" s="506"/>
      <c r="AA630" s="506"/>
      <c r="AB630" s="507"/>
      <c r="AC630" s="507"/>
      <c r="AD630" s="504"/>
      <c r="AE630" s="504"/>
      <c r="AF630" s="504"/>
      <c r="AG630" s="504"/>
      <c r="AH630" s="504"/>
      <c r="AI630" s="504"/>
      <c r="AJ630" s="504"/>
      <c r="AK630" s="504"/>
      <c r="AL630" s="504"/>
      <c r="AN630" s="508"/>
      <c r="AO630" s="504"/>
      <c r="AP630" s="504"/>
      <c r="AQ630" s="504"/>
      <c r="AR630" s="504"/>
      <c r="AS630" s="504"/>
      <c r="AT630" s="504"/>
      <c r="AU630" s="504"/>
    </row>
    <row r="631" spans="3:47" ht="12.75" customHeight="1">
      <c r="C631" s="504"/>
      <c r="D631" s="504"/>
      <c r="E631" s="504"/>
      <c r="F631" s="504"/>
      <c r="G631" s="180"/>
      <c r="H631" s="180"/>
      <c r="I631" s="505"/>
      <c r="J631" s="505"/>
      <c r="K631" s="505"/>
      <c r="L631" s="504"/>
      <c r="M631" s="504"/>
      <c r="N631" s="504"/>
      <c r="O631" s="506"/>
      <c r="P631" s="506"/>
      <c r="Q631" s="506"/>
      <c r="R631" s="506"/>
      <c r="S631" s="506"/>
      <c r="T631" s="506"/>
      <c r="U631" s="506"/>
      <c r="V631" s="506"/>
      <c r="W631" s="506"/>
      <c r="X631" s="506"/>
      <c r="Y631" s="506"/>
      <c r="Z631" s="506"/>
      <c r="AA631" s="506"/>
      <c r="AB631" s="507"/>
      <c r="AC631" s="507"/>
      <c r="AD631" s="504"/>
      <c r="AE631" s="504"/>
      <c r="AF631" s="504"/>
      <c r="AG631" s="504"/>
      <c r="AH631" s="504"/>
      <c r="AI631" s="504"/>
      <c r="AJ631" s="504"/>
      <c r="AK631" s="504"/>
      <c r="AL631" s="504"/>
      <c r="AN631" s="508"/>
      <c r="AO631" s="504"/>
      <c r="AP631" s="504"/>
      <c r="AQ631" s="504"/>
      <c r="AR631" s="504"/>
      <c r="AS631" s="504"/>
      <c r="AT631" s="504"/>
      <c r="AU631" s="504"/>
    </row>
    <row r="632" spans="3:47" ht="12.75" customHeight="1">
      <c r="C632" s="504"/>
      <c r="D632" s="504"/>
      <c r="E632" s="504"/>
      <c r="F632" s="504"/>
      <c r="G632" s="180"/>
      <c r="H632" s="180"/>
      <c r="I632" s="505"/>
      <c r="J632" s="505"/>
      <c r="K632" s="505"/>
      <c r="L632" s="504"/>
      <c r="M632" s="504"/>
      <c r="N632" s="504"/>
      <c r="O632" s="506"/>
      <c r="P632" s="506"/>
      <c r="Q632" s="506"/>
      <c r="R632" s="506"/>
      <c r="S632" s="506"/>
      <c r="T632" s="506"/>
      <c r="U632" s="506"/>
      <c r="V632" s="506"/>
      <c r="W632" s="506"/>
      <c r="X632" s="506"/>
      <c r="Y632" s="506"/>
      <c r="Z632" s="506"/>
      <c r="AA632" s="506"/>
      <c r="AB632" s="507"/>
      <c r="AC632" s="507"/>
      <c r="AD632" s="504"/>
      <c r="AE632" s="504"/>
      <c r="AF632" s="504"/>
      <c r="AG632" s="504"/>
      <c r="AH632" s="504"/>
      <c r="AI632" s="504"/>
      <c r="AJ632" s="504"/>
      <c r="AK632" s="504"/>
      <c r="AL632" s="504"/>
      <c r="AN632" s="508"/>
      <c r="AO632" s="504"/>
      <c r="AP632" s="504"/>
      <c r="AQ632" s="504"/>
      <c r="AR632" s="504"/>
      <c r="AS632" s="504"/>
      <c r="AT632" s="504"/>
      <c r="AU632" s="504"/>
    </row>
    <row r="633" spans="3:47" ht="12.75" customHeight="1">
      <c r="C633" s="504"/>
      <c r="D633" s="504"/>
      <c r="E633" s="504"/>
      <c r="F633" s="504"/>
      <c r="G633" s="180"/>
      <c r="H633" s="180"/>
      <c r="I633" s="505"/>
      <c r="J633" s="505"/>
      <c r="K633" s="505"/>
      <c r="L633" s="504"/>
      <c r="M633" s="504"/>
      <c r="N633" s="504"/>
      <c r="O633" s="506"/>
      <c r="P633" s="506"/>
      <c r="Q633" s="506"/>
      <c r="R633" s="506"/>
      <c r="S633" s="506"/>
      <c r="T633" s="506"/>
      <c r="U633" s="506"/>
      <c r="V633" s="506"/>
      <c r="W633" s="506"/>
      <c r="X633" s="506"/>
      <c r="Y633" s="506"/>
      <c r="Z633" s="506"/>
      <c r="AA633" s="506"/>
      <c r="AB633" s="507"/>
      <c r="AC633" s="507"/>
      <c r="AD633" s="504"/>
      <c r="AE633" s="504"/>
      <c r="AF633" s="504"/>
      <c r="AG633" s="504"/>
      <c r="AH633" s="504"/>
      <c r="AI633" s="504"/>
      <c r="AJ633" s="504"/>
      <c r="AK633" s="504"/>
      <c r="AL633" s="504"/>
      <c r="AN633" s="508"/>
      <c r="AO633" s="504"/>
      <c r="AP633" s="504"/>
      <c r="AQ633" s="504"/>
      <c r="AR633" s="504"/>
      <c r="AS633" s="504"/>
      <c r="AT633" s="504"/>
      <c r="AU633" s="504"/>
    </row>
    <row r="634" spans="3:47" ht="12.75" customHeight="1">
      <c r="C634" s="504"/>
      <c r="D634" s="504"/>
      <c r="E634" s="504"/>
      <c r="F634" s="504"/>
      <c r="G634" s="180"/>
      <c r="H634" s="180"/>
      <c r="I634" s="505"/>
      <c r="J634" s="505"/>
      <c r="K634" s="505"/>
      <c r="L634" s="504"/>
      <c r="M634" s="504"/>
      <c r="N634" s="504"/>
      <c r="O634" s="506"/>
      <c r="P634" s="506"/>
      <c r="Q634" s="506"/>
      <c r="R634" s="506"/>
      <c r="S634" s="506"/>
      <c r="T634" s="506"/>
      <c r="U634" s="506"/>
      <c r="V634" s="506"/>
      <c r="W634" s="506"/>
      <c r="X634" s="506"/>
      <c r="Y634" s="506"/>
      <c r="Z634" s="506"/>
      <c r="AA634" s="506"/>
      <c r="AB634" s="507"/>
      <c r="AC634" s="507"/>
      <c r="AD634" s="504"/>
      <c r="AE634" s="504"/>
      <c r="AF634" s="504"/>
      <c r="AG634" s="504"/>
      <c r="AH634" s="504"/>
      <c r="AI634" s="504"/>
      <c r="AJ634" s="504"/>
      <c r="AK634" s="504"/>
      <c r="AL634" s="504"/>
      <c r="AN634" s="508"/>
      <c r="AO634" s="504"/>
      <c r="AP634" s="504"/>
      <c r="AQ634" s="504"/>
      <c r="AR634" s="504"/>
      <c r="AS634" s="504"/>
      <c r="AT634" s="504"/>
      <c r="AU634" s="504"/>
    </row>
    <row r="635" spans="3:47" ht="12.75" customHeight="1">
      <c r="C635" s="504"/>
      <c r="D635" s="504"/>
      <c r="E635" s="504"/>
      <c r="F635" s="504"/>
      <c r="G635" s="180"/>
      <c r="H635" s="180"/>
      <c r="I635" s="505"/>
      <c r="J635" s="505"/>
      <c r="K635" s="505"/>
      <c r="L635" s="504"/>
      <c r="M635" s="504"/>
      <c r="N635" s="504"/>
      <c r="O635" s="506"/>
      <c r="P635" s="506"/>
      <c r="Q635" s="506"/>
      <c r="R635" s="506"/>
      <c r="S635" s="506"/>
      <c r="T635" s="506"/>
      <c r="U635" s="506"/>
      <c r="V635" s="506"/>
      <c r="W635" s="506"/>
      <c r="X635" s="506"/>
      <c r="Y635" s="506"/>
      <c r="Z635" s="506"/>
      <c r="AA635" s="506"/>
      <c r="AB635" s="507"/>
      <c r="AC635" s="507"/>
      <c r="AD635" s="504"/>
      <c r="AE635" s="504"/>
      <c r="AF635" s="504"/>
      <c r="AG635" s="504"/>
      <c r="AH635" s="504"/>
      <c r="AI635" s="504"/>
      <c r="AJ635" s="504"/>
      <c r="AK635" s="504"/>
      <c r="AL635" s="504"/>
      <c r="AN635" s="508"/>
      <c r="AO635" s="504"/>
      <c r="AP635" s="504"/>
      <c r="AQ635" s="504"/>
      <c r="AR635" s="504"/>
      <c r="AS635" s="504"/>
      <c r="AT635" s="504"/>
      <c r="AU635" s="504"/>
    </row>
    <row r="636" spans="3:47" ht="12.75" customHeight="1">
      <c r="C636" s="504"/>
      <c r="D636" s="504"/>
      <c r="E636" s="504"/>
      <c r="F636" s="504"/>
      <c r="G636" s="180"/>
      <c r="H636" s="180"/>
      <c r="I636" s="505"/>
      <c r="J636" s="505"/>
      <c r="K636" s="505"/>
      <c r="L636" s="504"/>
      <c r="M636" s="504"/>
      <c r="N636" s="504"/>
      <c r="O636" s="506"/>
      <c r="P636" s="506"/>
      <c r="Q636" s="506"/>
      <c r="R636" s="506"/>
      <c r="S636" s="506"/>
      <c r="T636" s="506"/>
      <c r="U636" s="506"/>
      <c r="V636" s="506"/>
      <c r="W636" s="506"/>
      <c r="X636" s="506"/>
      <c r="Y636" s="506"/>
      <c r="Z636" s="506"/>
      <c r="AA636" s="506"/>
      <c r="AB636" s="507"/>
      <c r="AC636" s="507"/>
      <c r="AD636" s="504"/>
      <c r="AE636" s="504"/>
      <c r="AF636" s="504"/>
      <c r="AG636" s="504"/>
      <c r="AH636" s="504"/>
      <c r="AI636" s="504"/>
      <c r="AJ636" s="504"/>
      <c r="AK636" s="504"/>
      <c r="AL636" s="504"/>
      <c r="AN636" s="508"/>
      <c r="AO636" s="504"/>
      <c r="AP636" s="504"/>
      <c r="AQ636" s="504"/>
      <c r="AR636" s="504"/>
      <c r="AS636" s="504"/>
      <c r="AT636" s="504"/>
      <c r="AU636" s="504"/>
    </row>
    <row r="637" spans="3:47" ht="12.75" customHeight="1">
      <c r="C637" s="504"/>
      <c r="D637" s="504"/>
      <c r="E637" s="504"/>
      <c r="F637" s="504"/>
      <c r="G637" s="180"/>
      <c r="H637" s="180"/>
      <c r="I637" s="505"/>
      <c r="J637" s="505"/>
      <c r="K637" s="505"/>
      <c r="L637" s="504"/>
      <c r="M637" s="504"/>
      <c r="N637" s="504"/>
      <c r="O637" s="506"/>
      <c r="P637" s="506"/>
      <c r="Q637" s="506"/>
      <c r="R637" s="506"/>
      <c r="S637" s="506"/>
      <c r="T637" s="506"/>
      <c r="U637" s="506"/>
      <c r="V637" s="506"/>
      <c r="W637" s="506"/>
      <c r="X637" s="506"/>
      <c r="Y637" s="506"/>
      <c r="Z637" s="506"/>
      <c r="AA637" s="506"/>
      <c r="AB637" s="507"/>
      <c r="AC637" s="507"/>
      <c r="AD637" s="504"/>
      <c r="AE637" s="504"/>
      <c r="AF637" s="504"/>
      <c r="AG637" s="504"/>
      <c r="AH637" s="504"/>
      <c r="AI637" s="504"/>
      <c r="AJ637" s="504"/>
      <c r="AK637" s="504"/>
      <c r="AL637" s="504"/>
      <c r="AN637" s="508"/>
      <c r="AO637" s="504"/>
      <c r="AP637" s="504"/>
      <c r="AQ637" s="504"/>
      <c r="AR637" s="504"/>
      <c r="AS637" s="504"/>
      <c r="AT637" s="504"/>
      <c r="AU637" s="504"/>
    </row>
    <row r="638" spans="3:47" ht="12.75" customHeight="1">
      <c r="C638" s="504"/>
      <c r="D638" s="504"/>
      <c r="E638" s="504"/>
      <c r="F638" s="504"/>
      <c r="G638" s="180"/>
      <c r="H638" s="180"/>
      <c r="I638" s="505"/>
      <c r="J638" s="505"/>
      <c r="K638" s="505"/>
      <c r="L638" s="504"/>
      <c r="M638" s="504"/>
      <c r="N638" s="504"/>
      <c r="O638" s="506"/>
      <c r="P638" s="506"/>
      <c r="Q638" s="506"/>
      <c r="R638" s="506"/>
      <c r="S638" s="506"/>
      <c r="T638" s="506"/>
      <c r="U638" s="506"/>
      <c r="V638" s="506"/>
      <c r="W638" s="506"/>
      <c r="X638" s="506"/>
      <c r="Y638" s="506"/>
      <c r="Z638" s="506"/>
      <c r="AA638" s="506"/>
      <c r="AB638" s="507"/>
      <c r="AC638" s="507"/>
      <c r="AD638" s="504"/>
      <c r="AE638" s="504"/>
      <c r="AF638" s="504"/>
      <c r="AG638" s="504"/>
      <c r="AH638" s="504"/>
      <c r="AI638" s="504"/>
      <c r="AJ638" s="504"/>
      <c r="AK638" s="504"/>
      <c r="AL638" s="504"/>
      <c r="AN638" s="508"/>
      <c r="AO638" s="504"/>
      <c r="AP638" s="504"/>
      <c r="AQ638" s="504"/>
      <c r="AR638" s="504"/>
      <c r="AS638" s="504"/>
      <c r="AT638" s="504"/>
      <c r="AU638" s="504"/>
    </row>
    <row r="639" spans="3:47" ht="12.75" customHeight="1">
      <c r="C639" s="504"/>
      <c r="D639" s="504"/>
      <c r="E639" s="504"/>
      <c r="F639" s="504"/>
      <c r="G639" s="180"/>
      <c r="H639" s="180"/>
      <c r="I639" s="505"/>
      <c r="J639" s="505"/>
      <c r="K639" s="505"/>
      <c r="L639" s="504"/>
      <c r="M639" s="504"/>
      <c r="N639" s="504"/>
      <c r="O639" s="506"/>
      <c r="P639" s="506"/>
      <c r="Q639" s="506"/>
      <c r="R639" s="506"/>
      <c r="S639" s="506"/>
      <c r="T639" s="506"/>
      <c r="U639" s="506"/>
      <c r="V639" s="506"/>
      <c r="W639" s="506"/>
      <c r="X639" s="506"/>
      <c r="Y639" s="506"/>
      <c r="Z639" s="506"/>
      <c r="AA639" s="506"/>
      <c r="AB639" s="507"/>
      <c r="AC639" s="507"/>
      <c r="AD639" s="504"/>
      <c r="AE639" s="504"/>
      <c r="AF639" s="504"/>
      <c r="AG639" s="504"/>
      <c r="AH639" s="504"/>
      <c r="AI639" s="504"/>
      <c r="AJ639" s="504"/>
      <c r="AK639" s="504"/>
      <c r="AL639" s="504"/>
      <c r="AN639" s="508"/>
      <c r="AO639" s="504"/>
      <c r="AP639" s="504"/>
      <c r="AQ639" s="504"/>
      <c r="AR639" s="504"/>
      <c r="AS639" s="504"/>
      <c r="AT639" s="504"/>
      <c r="AU639" s="504"/>
    </row>
    <row r="640" spans="3:47" ht="12.75" customHeight="1">
      <c r="C640" s="504"/>
      <c r="D640" s="504"/>
      <c r="E640" s="504"/>
      <c r="F640" s="504"/>
      <c r="G640" s="180"/>
      <c r="H640" s="180"/>
      <c r="I640" s="505"/>
      <c r="J640" s="505"/>
      <c r="K640" s="505"/>
      <c r="L640" s="504"/>
      <c r="M640" s="504"/>
      <c r="N640" s="504"/>
      <c r="O640" s="506"/>
      <c r="P640" s="506"/>
      <c r="Q640" s="506"/>
      <c r="R640" s="506"/>
      <c r="S640" s="506"/>
      <c r="T640" s="506"/>
      <c r="U640" s="506"/>
      <c r="V640" s="506"/>
      <c r="W640" s="506"/>
      <c r="X640" s="506"/>
      <c r="Y640" s="506"/>
      <c r="Z640" s="506"/>
      <c r="AA640" s="506"/>
      <c r="AB640" s="507"/>
      <c r="AC640" s="507"/>
      <c r="AD640" s="504"/>
      <c r="AE640" s="504"/>
      <c r="AF640" s="504"/>
      <c r="AG640" s="504"/>
      <c r="AH640" s="504"/>
      <c r="AI640" s="504"/>
      <c r="AJ640" s="504"/>
      <c r="AK640" s="504"/>
      <c r="AL640" s="504"/>
      <c r="AN640" s="508"/>
      <c r="AO640" s="504"/>
      <c r="AP640" s="504"/>
      <c r="AQ640" s="504"/>
      <c r="AR640" s="504"/>
      <c r="AS640" s="504"/>
      <c r="AT640" s="504"/>
      <c r="AU640" s="504"/>
    </row>
    <row r="641" spans="3:47" ht="12.75" customHeight="1">
      <c r="C641" s="504"/>
      <c r="D641" s="504"/>
      <c r="E641" s="504"/>
      <c r="F641" s="504"/>
      <c r="G641" s="180"/>
      <c r="H641" s="180"/>
      <c r="I641" s="505"/>
      <c r="J641" s="505"/>
      <c r="K641" s="505"/>
      <c r="L641" s="504"/>
      <c r="M641" s="504"/>
      <c r="N641" s="504"/>
      <c r="O641" s="506"/>
      <c r="P641" s="506"/>
      <c r="Q641" s="506"/>
      <c r="R641" s="506"/>
      <c r="S641" s="506"/>
      <c r="T641" s="506"/>
      <c r="U641" s="506"/>
      <c r="V641" s="506"/>
      <c r="W641" s="506"/>
      <c r="X641" s="506"/>
      <c r="Y641" s="506"/>
      <c r="Z641" s="506"/>
      <c r="AA641" s="506"/>
      <c r="AB641" s="507"/>
      <c r="AC641" s="507"/>
      <c r="AD641" s="504"/>
      <c r="AE641" s="504"/>
      <c r="AF641" s="504"/>
      <c r="AG641" s="504"/>
      <c r="AH641" s="504"/>
      <c r="AI641" s="504"/>
      <c r="AJ641" s="504"/>
      <c r="AK641" s="504"/>
      <c r="AL641" s="504"/>
      <c r="AN641" s="508"/>
      <c r="AO641" s="504"/>
      <c r="AP641" s="504"/>
      <c r="AQ641" s="504"/>
      <c r="AR641" s="504"/>
      <c r="AS641" s="504"/>
      <c r="AT641" s="504"/>
      <c r="AU641" s="504"/>
    </row>
    <row r="642" spans="3:47" ht="12.75" customHeight="1">
      <c r="C642" s="504"/>
      <c r="D642" s="504"/>
      <c r="E642" s="504"/>
      <c r="F642" s="504"/>
      <c r="G642" s="180"/>
      <c r="H642" s="180"/>
      <c r="I642" s="505"/>
      <c r="J642" s="505"/>
      <c r="K642" s="505"/>
      <c r="L642" s="504"/>
      <c r="M642" s="504"/>
      <c r="N642" s="504"/>
      <c r="O642" s="506"/>
      <c r="P642" s="506"/>
      <c r="Q642" s="506"/>
      <c r="R642" s="506"/>
      <c r="S642" s="506"/>
      <c r="T642" s="506"/>
      <c r="U642" s="506"/>
      <c r="V642" s="506"/>
      <c r="W642" s="506"/>
      <c r="X642" s="506"/>
      <c r="Y642" s="506"/>
      <c r="Z642" s="506"/>
      <c r="AA642" s="506"/>
      <c r="AB642" s="507"/>
      <c r="AC642" s="507"/>
      <c r="AD642" s="504"/>
      <c r="AE642" s="504"/>
      <c r="AF642" s="504"/>
      <c r="AG642" s="504"/>
      <c r="AH642" s="504"/>
      <c r="AI642" s="504"/>
      <c r="AJ642" s="504"/>
      <c r="AK642" s="504"/>
      <c r="AL642" s="504"/>
      <c r="AN642" s="508"/>
      <c r="AO642" s="504"/>
      <c r="AP642" s="504"/>
      <c r="AQ642" s="504"/>
      <c r="AR642" s="504"/>
      <c r="AS642" s="504"/>
      <c r="AT642" s="504"/>
      <c r="AU642" s="504"/>
    </row>
    <row r="643" spans="3:47" ht="12.75" customHeight="1">
      <c r="C643" s="504"/>
      <c r="D643" s="504"/>
      <c r="E643" s="504"/>
      <c r="F643" s="504"/>
      <c r="G643" s="180"/>
      <c r="H643" s="180"/>
      <c r="I643" s="505"/>
      <c r="J643" s="505"/>
      <c r="K643" s="505"/>
      <c r="L643" s="504"/>
      <c r="M643" s="504"/>
      <c r="N643" s="504"/>
      <c r="O643" s="506"/>
      <c r="P643" s="506"/>
      <c r="Q643" s="506"/>
      <c r="R643" s="506"/>
      <c r="S643" s="506"/>
      <c r="T643" s="506"/>
      <c r="U643" s="506"/>
      <c r="V643" s="506"/>
      <c r="W643" s="506"/>
      <c r="X643" s="506"/>
      <c r="Y643" s="506"/>
      <c r="Z643" s="506"/>
      <c r="AA643" s="506"/>
      <c r="AB643" s="507"/>
      <c r="AC643" s="507"/>
      <c r="AD643" s="504"/>
      <c r="AE643" s="504"/>
      <c r="AF643" s="504"/>
      <c r="AG643" s="504"/>
      <c r="AH643" s="504"/>
      <c r="AI643" s="504"/>
      <c r="AJ643" s="504"/>
      <c r="AK643" s="504"/>
      <c r="AL643" s="504"/>
      <c r="AN643" s="508"/>
      <c r="AO643" s="504"/>
      <c r="AP643" s="504"/>
      <c r="AQ643" s="504"/>
      <c r="AR643" s="504"/>
      <c r="AS643" s="504"/>
      <c r="AT643" s="504"/>
      <c r="AU643" s="504"/>
    </row>
    <row r="644" spans="3:47" ht="12.75" customHeight="1">
      <c r="C644" s="504"/>
      <c r="D644" s="504"/>
      <c r="E644" s="504"/>
      <c r="F644" s="504"/>
      <c r="G644" s="180"/>
      <c r="H644" s="180"/>
      <c r="I644" s="505"/>
      <c r="J644" s="505"/>
      <c r="K644" s="505"/>
      <c r="L644" s="504"/>
      <c r="M644" s="504"/>
      <c r="N644" s="504"/>
      <c r="O644" s="506"/>
      <c r="P644" s="506"/>
      <c r="Q644" s="506"/>
      <c r="R644" s="506"/>
      <c r="S644" s="506"/>
      <c r="T644" s="506"/>
      <c r="U644" s="506"/>
      <c r="V644" s="506"/>
      <c r="W644" s="506"/>
      <c r="X644" s="506"/>
      <c r="Y644" s="506"/>
      <c r="Z644" s="506"/>
      <c r="AA644" s="506"/>
      <c r="AB644" s="507"/>
      <c r="AC644" s="507"/>
      <c r="AD644" s="504"/>
      <c r="AE644" s="504"/>
      <c r="AF644" s="504"/>
      <c r="AG644" s="504"/>
      <c r="AH644" s="504"/>
      <c r="AI644" s="504"/>
      <c r="AJ644" s="504"/>
      <c r="AK644" s="504"/>
      <c r="AL644" s="504"/>
      <c r="AN644" s="508"/>
      <c r="AO644" s="504"/>
      <c r="AP644" s="504"/>
      <c r="AQ644" s="504"/>
      <c r="AR644" s="504"/>
      <c r="AS644" s="504"/>
      <c r="AT644" s="504"/>
      <c r="AU644" s="504"/>
    </row>
    <row r="645" spans="3:47" ht="12.75" customHeight="1">
      <c r="C645" s="504"/>
      <c r="D645" s="504"/>
      <c r="E645" s="504"/>
      <c r="F645" s="504"/>
      <c r="G645" s="180"/>
      <c r="H645" s="180"/>
      <c r="I645" s="505"/>
      <c r="J645" s="505"/>
      <c r="K645" s="505"/>
      <c r="L645" s="504"/>
      <c r="M645" s="504"/>
      <c r="N645" s="504"/>
      <c r="O645" s="506"/>
      <c r="P645" s="506"/>
      <c r="Q645" s="506"/>
      <c r="R645" s="506"/>
      <c r="S645" s="506"/>
      <c r="T645" s="506"/>
      <c r="U645" s="506"/>
      <c r="V645" s="506"/>
      <c r="W645" s="506"/>
      <c r="X645" s="506"/>
      <c r="Y645" s="506"/>
      <c r="Z645" s="506"/>
      <c r="AA645" s="506"/>
      <c r="AB645" s="507"/>
      <c r="AC645" s="507"/>
      <c r="AD645" s="504"/>
      <c r="AE645" s="504"/>
      <c r="AF645" s="504"/>
      <c r="AG645" s="504"/>
      <c r="AH645" s="504"/>
      <c r="AI645" s="504"/>
      <c r="AJ645" s="504"/>
      <c r="AK645" s="504"/>
      <c r="AL645" s="504"/>
      <c r="AN645" s="508"/>
      <c r="AO645" s="504"/>
      <c r="AP645" s="504"/>
      <c r="AQ645" s="504"/>
      <c r="AR645" s="504"/>
      <c r="AS645" s="504"/>
      <c r="AT645" s="504"/>
      <c r="AU645" s="504"/>
    </row>
    <row r="646" spans="3:47" ht="12.75" customHeight="1">
      <c r="C646" s="504"/>
      <c r="D646" s="504"/>
      <c r="E646" s="504"/>
      <c r="F646" s="504"/>
      <c r="G646" s="180"/>
      <c r="H646" s="180"/>
      <c r="I646" s="505"/>
      <c r="J646" s="505"/>
      <c r="K646" s="505"/>
      <c r="L646" s="504"/>
      <c r="M646" s="504"/>
      <c r="N646" s="504"/>
      <c r="O646" s="506"/>
      <c r="P646" s="506"/>
      <c r="Q646" s="506"/>
      <c r="R646" s="506"/>
      <c r="S646" s="506"/>
      <c r="T646" s="506"/>
      <c r="U646" s="506"/>
      <c r="V646" s="506"/>
      <c r="W646" s="506"/>
      <c r="X646" s="506"/>
      <c r="Y646" s="506"/>
      <c r="Z646" s="506"/>
      <c r="AA646" s="506"/>
      <c r="AB646" s="507"/>
      <c r="AC646" s="507"/>
      <c r="AD646" s="504"/>
      <c r="AE646" s="504"/>
      <c r="AF646" s="504"/>
      <c r="AG646" s="504"/>
      <c r="AH646" s="504"/>
      <c r="AI646" s="504"/>
      <c r="AJ646" s="504"/>
      <c r="AK646" s="504"/>
      <c r="AL646" s="504"/>
      <c r="AN646" s="508"/>
      <c r="AO646" s="504"/>
      <c r="AP646" s="504"/>
      <c r="AQ646" s="504"/>
      <c r="AR646" s="504"/>
      <c r="AS646" s="504"/>
      <c r="AT646" s="504"/>
      <c r="AU646" s="504"/>
    </row>
    <row r="647" spans="3:47" ht="12.75" customHeight="1">
      <c r="C647" s="504"/>
      <c r="D647" s="504"/>
      <c r="E647" s="504"/>
      <c r="F647" s="504"/>
      <c r="G647" s="180"/>
      <c r="H647" s="180"/>
      <c r="I647" s="505"/>
      <c r="J647" s="505"/>
      <c r="K647" s="505"/>
      <c r="L647" s="504"/>
      <c r="M647" s="504"/>
      <c r="N647" s="504"/>
      <c r="O647" s="506"/>
      <c r="P647" s="506"/>
      <c r="Q647" s="506"/>
      <c r="R647" s="506"/>
      <c r="S647" s="506"/>
      <c r="T647" s="506"/>
      <c r="U647" s="506"/>
      <c r="V647" s="506"/>
      <c r="W647" s="506"/>
      <c r="X647" s="506"/>
      <c r="Y647" s="506"/>
      <c r="Z647" s="506"/>
      <c r="AA647" s="506"/>
      <c r="AB647" s="507"/>
      <c r="AC647" s="507"/>
      <c r="AD647" s="504"/>
      <c r="AE647" s="504"/>
      <c r="AF647" s="504"/>
      <c r="AG647" s="504"/>
      <c r="AH647" s="504"/>
      <c r="AI647" s="504"/>
      <c r="AJ647" s="504"/>
      <c r="AK647" s="504"/>
      <c r="AL647" s="504"/>
      <c r="AN647" s="508"/>
      <c r="AO647" s="504"/>
      <c r="AP647" s="504"/>
      <c r="AQ647" s="504"/>
      <c r="AR647" s="504"/>
      <c r="AS647" s="504"/>
      <c r="AT647" s="504"/>
      <c r="AU647" s="504"/>
    </row>
    <row r="648" spans="3:47" ht="12.75" customHeight="1">
      <c r="C648" s="504"/>
      <c r="D648" s="504"/>
      <c r="E648" s="504"/>
      <c r="F648" s="504"/>
      <c r="G648" s="180"/>
      <c r="H648" s="180"/>
      <c r="I648" s="505"/>
      <c r="J648" s="505"/>
      <c r="K648" s="505"/>
      <c r="L648" s="504"/>
      <c r="M648" s="504"/>
      <c r="N648" s="504"/>
      <c r="O648" s="506"/>
      <c r="P648" s="506"/>
      <c r="Q648" s="506"/>
      <c r="R648" s="506"/>
      <c r="S648" s="506"/>
      <c r="T648" s="506"/>
      <c r="U648" s="506"/>
      <c r="V648" s="506"/>
      <c r="W648" s="506"/>
      <c r="X648" s="506"/>
      <c r="Y648" s="506"/>
      <c r="Z648" s="506"/>
      <c r="AA648" s="506"/>
      <c r="AB648" s="507"/>
      <c r="AC648" s="507"/>
      <c r="AD648" s="504"/>
      <c r="AE648" s="504"/>
      <c r="AF648" s="504"/>
      <c r="AG648" s="504"/>
      <c r="AH648" s="504"/>
      <c r="AI648" s="504"/>
      <c r="AJ648" s="504"/>
      <c r="AK648" s="504"/>
      <c r="AL648" s="504"/>
      <c r="AN648" s="508"/>
      <c r="AO648" s="504"/>
      <c r="AP648" s="504"/>
      <c r="AQ648" s="504"/>
      <c r="AR648" s="504"/>
      <c r="AS648" s="504"/>
      <c r="AT648" s="504"/>
      <c r="AU648" s="504"/>
    </row>
    <row r="649" spans="3:47" ht="12.75" customHeight="1">
      <c r="C649" s="504"/>
      <c r="D649" s="504"/>
      <c r="E649" s="504"/>
      <c r="F649" s="504"/>
      <c r="G649" s="180"/>
      <c r="H649" s="180"/>
      <c r="I649" s="505"/>
      <c r="J649" s="505"/>
      <c r="K649" s="505"/>
      <c r="L649" s="504"/>
      <c r="M649" s="504"/>
      <c r="N649" s="504"/>
      <c r="O649" s="506"/>
      <c r="P649" s="506"/>
      <c r="Q649" s="506"/>
      <c r="R649" s="506"/>
      <c r="S649" s="506"/>
      <c r="T649" s="506"/>
      <c r="U649" s="506"/>
      <c r="V649" s="506"/>
      <c r="W649" s="506"/>
      <c r="X649" s="506"/>
      <c r="Y649" s="506"/>
      <c r="Z649" s="506"/>
      <c r="AA649" s="506"/>
      <c r="AB649" s="507"/>
      <c r="AC649" s="507"/>
      <c r="AD649" s="504"/>
      <c r="AE649" s="504"/>
      <c r="AF649" s="504"/>
      <c r="AG649" s="504"/>
      <c r="AH649" s="504"/>
      <c r="AI649" s="504"/>
      <c r="AJ649" s="504"/>
      <c r="AK649" s="504"/>
      <c r="AL649" s="504"/>
      <c r="AN649" s="508"/>
      <c r="AO649" s="504"/>
      <c r="AP649" s="504"/>
      <c r="AQ649" s="504"/>
      <c r="AR649" s="504"/>
      <c r="AS649" s="504"/>
      <c r="AT649" s="504"/>
      <c r="AU649" s="504"/>
    </row>
    <row r="650" spans="3:47" ht="12.75" customHeight="1">
      <c r="C650" s="504"/>
      <c r="D650" s="504"/>
      <c r="E650" s="504"/>
      <c r="F650" s="504"/>
      <c r="G650" s="180"/>
      <c r="H650" s="180"/>
      <c r="I650" s="505"/>
      <c r="J650" s="505"/>
      <c r="K650" s="505"/>
      <c r="L650" s="504"/>
      <c r="M650" s="504"/>
      <c r="N650" s="504"/>
      <c r="O650" s="506"/>
      <c r="P650" s="506"/>
      <c r="Q650" s="506"/>
      <c r="R650" s="506"/>
      <c r="S650" s="506"/>
      <c r="T650" s="506"/>
      <c r="U650" s="506"/>
      <c r="V650" s="506"/>
      <c r="W650" s="506"/>
      <c r="X650" s="506"/>
      <c r="Y650" s="506"/>
      <c r="Z650" s="506"/>
      <c r="AA650" s="506"/>
      <c r="AB650" s="507"/>
      <c r="AC650" s="507"/>
      <c r="AD650" s="504"/>
      <c r="AE650" s="504"/>
      <c r="AF650" s="504"/>
      <c r="AG650" s="504"/>
      <c r="AH650" s="504"/>
      <c r="AI650" s="504"/>
      <c r="AJ650" s="504"/>
      <c r="AK650" s="504"/>
      <c r="AL650" s="504"/>
      <c r="AN650" s="508"/>
      <c r="AO650" s="504"/>
      <c r="AP650" s="504"/>
      <c r="AQ650" s="504"/>
      <c r="AR650" s="504"/>
      <c r="AS650" s="504"/>
      <c r="AT650" s="504"/>
      <c r="AU650" s="504"/>
    </row>
    <row r="651" spans="3:47" ht="12.75" customHeight="1">
      <c r="C651" s="504"/>
      <c r="D651" s="504"/>
      <c r="E651" s="504"/>
      <c r="F651" s="504"/>
      <c r="G651" s="180"/>
      <c r="H651" s="180"/>
      <c r="I651" s="505"/>
      <c r="J651" s="505"/>
      <c r="K651" s="505"/>
      <c r="L651" s="504"/>
      <c r="M651" s="504"/>
      <c r="N651" s="504"/>
      <c r="O651" s="506"/>
      <c r="P651" s="506"/>
      <c r="Q651" s="506"/>
      <c r="R651" s="506"/>
      <c r="S651" s="506"/>
      <c r="T651" s="506"/>
      <c r="U651" s="506"/>
      <c r="V651" s="506"/>
      <c r="W651" s="506"/>
      <c r="X651" s="506"/>
      <c r="Y651" s="506"/>
      <c r="Z651" s="506"/>
      <c r="AA651" s="506"/>
      <c r="AB651" s="507"/>
      <c r="AC651" s="507"/>
      <c r="AD651" s="504"/>
      <c r="AE651" s="504"/>
      <c r="AF651" s="504"/>
      <c r="AG651" s="504"/>
      <c r="AH651" s="504"/>
      <c r="AI651" s="504"/>
      <c r="AJ651" s="504"/>
      <c r="AK651" s="504"/>
      <c r="AL651" s="504"/>
      <c r="AN651" s="508"/>
      <c r="AO651" s="504"/>
      <c r="AP651" s="504"/>
      <c r="AQ651" s="504"/>
      <c r="AR651" s="504"/>
      <c r="AS651" s="504"/>
      <c r="AT651" s="504"/>
      <c r="AU651" s="504"/>
    </row>
    <row r="652" spans="3:47" ht="12.75" customHeight="1">
      <c r="C652" s="504"/>
      <c r="D652" s="504"/>
      <c r="E652" s="504"/>
      <c r="F652" s="504"/>
      <c r="G652" s="180"/>
      <c r="H652" s="180"/>
      <c r="I652" s="505"/>
      <c r="J652" s="505"/>
      <c r="K652" s="505"/>
      <c r="L652" s="504"/>
      <c r="M652" s="504"/>
      <c r="N652" s="504"/>
      <c r="O652" s="506"/>
      <c r="P652" s="506"/>
      <c r="Q652" s="506"/>
      <c r="R652" s="506"/>
      <c r="S652" s="506"/>
      <c r="T652" s="506"/>
      <c r="U652" s="506"/>
      <c r="V652" s="506"/>
      <c r="W652" s="506"/>
      <c r="X652" s="506"/>
      <c r="Y652" s="506"/>
      <c r="Z652" s="506"/>
      <c r="AA652" s="506"/>
      <c r="AB652" s="507"/>
      <c r="AC652" s="507"/>
      <c r="AD652" s="504"/>
      <c r="AE652" s="504"/>
      <c r="AF652" s="504"/>
      <c r="AG652" s="504"/>
      <c r="AH652" s="504"/>
      <c r="AI652" s="504"/>
      <c r="AJ652" s="504"/>
      <c r="AK652" s="504"/>
      <c r="AL652" s="504"/>
      <c r="AN652" s="508"/>
      <c r="AO652" s="504"/>
      <c r="AP652" s="504"/>
      <c r="AQ652" s="504"/>
      <c r="AR652" s="504"/>
      <c r="AS652" s="504"/>
      <c r="AT652" s="504"/>
      <c r="AU652" s="504"/>
    </row>
    <row r="653" spans="3:47" ht="12.75" customHeight="1">
      <c r="C653" s="504"/>
      <c r="D653" s="504"/>
      <c r="E653" s="504"/>
      <c r="F653" s="504"/>
      <c r="G653" s="180"/>
      <c r="H653" s="180"/>
      <c r="I653" s="505"/>
      <c r="J653" s="505"/>
      <c r="K653" s="505"/>
      <c r="L653" s="504"/>
      <c r="M653" s="504"/>
      <c r="N653" s="504"/>
      <c r="O653" s="506"/>
      <c r="P653" s="506"/>
      <c r="Q653" s="506"/>
      <c r="R653" s="506"/>
      <c r="S653" s="506"/>
      <c r="T653" s="506"/>
      <c r="U653" s="506"/>
      <c r="V653" s="506"/>
      <c r="W653" s="506"/>
      <c r="X653" s="506"/>
      <c r="Y653" s="506"/>
      <c r="Z653" s="506"/>
      <c r="AA653" s="506"/>
      <c r="AB653" s="507"/>
      <c r="AC653" s="507"/>
      <c r="AD653" s="504"/>
      <c r="AE653" s="504"/>
      <c r="AF653" s="504"/>
      <c r="AG653" s="504"/>
      <c r="AH653" s="504"/>
      <c r="AI653" s="504"/>
      <c r="AJ653" s="504"/>
      <c r="AK653" s="504"/>
      <c r="AL653" s="504"/>
      <c r="AN653" s="508"/>
      <c r="AO653" s="504"/>
      <c r="AP653" s="504"/>
      <c r="AQ653" s="504"/>
      <c r="AR653" s="504"/>
      <c r="AS653" s="504"/>
      <c r="AT653" s="504"/>
      <c r="AU653" s="504"/>
    </row>
    <row r="654" spans="3:47" ht="12.75" customHeight="1">
      <c r="C654" s="504"/>
      <c r="D654" s="504"/>
      <c r="E654" s="504"/>
      <c r="F654" s="504"/>
      <c r="G654" s="180"/>
      <c r="H654" s="180"/>
      <c r="I654" s="505"/>
      <c r="J654" s="505"/>
      <c r="K654" s="505"/>
      <c r="L654" s="504"/>
      <c r="M654" s="504"/>
      <c r="N654" s="504"/>
      <c r="O654" s="506"/>
      <c r="P654" s="506"/>
      <c r="Q654" s="506"/>
      <c r="R654" s="506"/>
      <c r="S654" s="506"/>
      <c r="T654" s="506"/>
      <c r="U654" s="506"/>
      <c r="V654" s="506"/>
      <c r="W654" s="506"/>
      <c r="X654" s="506"/>
      <c r="Y654" s="506"/>
      <c r="Z654" s="506"/>
      <c r="AA654" s="506"/>
      <c r="AB654" s="507"/>
      <c r="AC654" s="507"/>
      <c r="AD654" s="504"/>
      <c r="AE654" s="504"/>
      <c r="AF654" s="504"/>
      <c r="AG654" s="504"/>
      <c r="AH654" s="504"/>
      <c r="AI654" s="504"/>
      <c r="AJ654" s="504"/>
      <c r="AK654" s="504"/>
      <c r="AL654" s="504"/>
      <c r="AN654" s="508"/>
      <c r="AO654" s="504"/>
      <c r="AP654" s="504"/>
      <c r="AQ654" s="504"/>
      <c r="AR654" s="504"/>
      <c r="AS654" s="504"/>
      <c r="AT654" s="504"/>
      <c r="AU654" s="504"/>
    </row>
    <row r="655" spans="3:47" ht="12.75" customHeight="1">
      <c r="C655" s="504"/>
      <c r="D655" s="504"/>
      <c r="E655" s="504"/>
      <c r="F655" s="504"/>
      <c r="G655" s="180"/>
      <c r="H655" s="180"/>
      <c r="I655" s="505"/>
      <c r="J655" s="505"/>
      <c r="K655" s="505"/>
      <c r="L655" s="504"/>
      <c r="M655" s="504"/>
      <c r="N655" s="504"/>
      <c r="O655" s="506"/>
      <c r="P655" s="506"/>
      <c r="Q655" s="506"/>
      <c r="R655" s="506"/>
      <c r="S655" s="506"/>
      <c r="T655" s="506"/>
      <c r="U655" s="506"/>
      <c r="V655" s="506"/>
      <c r="W655" s="506"/>
      <c r="X655" s="506"/>
      <c r="Y655" s="506"/>
      <c r="Z655" s="506"/>
      <c r="AA655" s="506"/>
      <c r="AB655" s="507"/>
      <c r="AC655" s="507"/>
      <c r="AD655" s="504"/>
      <c r="AE655" s="504"/>
      <c r="AF655" s="504"/>
      <c r="AG655" s="504"/>
      <c r="AH655" s="504"/>
      <c r="AI655" s="504"/>
      <c r="AJ655" s="504"/>
      <c r="AK655" s="504"/>
      <c r="AL655" s="504"/>
      <c r="AN655" s="508"/>
      <c r="AO655" s="504"/>
      <c r="AP655" s="504"/>
      <c r="AQ655" s="504"/>
      <c r="AR655" s="504"/>
      <c r="AS655" s="504"/>
      <c r="AT655" s="504"/>
      <c r="AU655" s="504"/>
    </row>
    <row r="656" spans="3:47" ht="12.75" customHeight="1">
      <c r="C656" s="504"/>
      <c r="D656" s="504"/>
      <c r="E656" s="504"/>
      <c r="F656" s="504"/>
      <c r="G656" s="180"/>
      <c r="H656" s="180"/>
      <c r="I656" s="505"/>
      <c r="J656" s="505"/>
      <c r="K656" s="505"/>
      <c r="L656" s="504"/>
      <c r="M656" s="504"/>
      <c r="N656" s="504"/>
      <c r="O656" s="506"/>
      <c r="P656" s="506"/>
      <c r="Q656" s="506"/>
      <c r="R656" s="506"/>
      <c r="S656" s="506"/>
      <c r="T656" s="506"/>
      <c r="U656" s="506"/>
      <c r="V656" s="506"/>
      <c r="W656" s="506"/>
      <c r="X656" s="506"/>
      <c r="Y656" s="506"/>
      <c r="Z656" s="506"/>
      <c r="AA656" s="506"/>
      <c r="AB656" s="507"/>
      <c r="AC656" s="507"/>
      <c r="AD656" s="504"/>
      <c r="AE656" s="504"/>
      <c r="AF656" s="504"/>
      <c r="AG656" s="504"/>
      <c r="AH656" s="504"/>
      <c r="AI656" s="504"/>
      <c r="AJ656" s="504"/>
      <c r="AK656" s="504"/>
      <c r="AL656" s="504"/>
      <c r="AN656" s="508"/>
      <c r="AO656" s="504"/>
      <c r="AP656" s="504"/>
      <c r="AQ656" s="504"/>
      <c r="AR656" s="504"/>
      <c r="AS656" s="504"/>
      <c r="AT656" s="504"/>
      <c r="AU656" s="504"/>
    </row>
    <row r="657" spans="3:47" ht="12.75" customHeight="1">
      <c r="C657" s="504"/>
      <c r="D657" s="504"/>
      <c r="E657" s="504"/>
      <c r="F657" s="504"/>
      <c r="G657" s="180"/>
      <c r="H657" s="180"/>
      <c r="I657" s="505"/>
      <c r="J657" s="505"/>
      <c r="K657" s="505"/>
      <c r="L657" s="504"/>
      <c r="M657" s="504"/>
      <c r="N657" s="504"/>
      <c r="O657" s="506"/>
      <c r="P657" s="506"/>
      <c r="Q657" s="506"/>
      <c r="R657" s="506"/>
      <c r="S657" s="506"/>
      <c r="T657" s="506"/>
      <c r="U657" s="506"/>
      <c r="V657" s="506"/>
      <c r="W657" s="506"/>
      <c r="X657" s="506"/>
      <c r="Y657" s="506"/>
      <c r="Z657" s="506"/>
      <c r="AA657" s="506"/>
      <c r="AB657" s="507"/>
      <c r="AC657" s="507"/>
      <c r="AD657" s="504"/>
      <c r="AE657" s="504"/>
      <c r="AF657" s="504"/>
      <c r="AG657" s="504"/>
      <c r="AH657" s="504"/>
      <c r="AI657" s="504"/>
      <c r="AJ657" s="504"/>
      <c r="AK657" s="504"/>
      <c r="AL657" s="504"/>
      <c r="AN657" s="508"/>
      <c r="AO657" s="504"/>
      <c r="AP657" s="504"/>
      <c r="AQ657" s="504"/>
      <c r="AR657" s="504"/>
      <c r="AS657" s="504"/>
      <c r="AT657" s="504"/>
      <c r="AU657" s="504"/>
    </row>
    <row r="658" spans="3:47" ht="12.75" customHeight="1">
      <c r="C658" s="504"/>
      <c r="D658" s="504"/>
      <c r="E658" s="504"/>
      <c r="F658" s="504"/>
      <c r="G658" s="180"/>
      <c r="H658" s="180"/>
      <c r="I658" s="505"/>
      <c r="J658" s="505"/>
      <c r="K658" s="505"/>
      <c r="L658" s="504"/>
      <c r="M658" s="504"/>
      <c r="N658" s="504"/>
      <c r="O658" s="506"/>
      <c r="P658" s="506"/>
      <c r="Q658" s="506"/>
      <c r="R658" s="506"/>
      <c r="S658" s="506"/>
      <c r="T658" s="506"/>
      <c r="U658" s="506"/>
      <c r="V658" s="506"/>
      <c r="W658" s="506"/>
      <c r="X658" s="506"/>
      <c r="Y658" s="506"/>
      <c r="Z658" s="506"/>
      <c r="AA658" s="506"/>
      <c r="AB658" s="507"/>
      <c r="AC658" s="507"/>
      <c r="AD658" s="504"/>
      <c r="AE658" s="504"/>
      <c r="AF658" s="504"/>
      <c r="AG658" s="504"/>
      <c r="AH658" s="504"/>
      <c r="AI658" s="504"/>
      <c r="AJ658" s="504"/>
      <c r="AK658" s="504"/>
      <c r="AL658" s="504"/>
      <c r="AN658" s="508"/>
      <c r="AO658" s="504"/>
      <c r="AP658" s="504"/>
      <c r="AQ658" s="504"/>
      <c r="AR658" s="504"/>
      <c r="AS658" s="504"/>
      <c r="AT658" s="504"/>
      <c r="AU658" s="504"/>
    </row>
    <row r="659" spans="3:47" ht="12.75" customHeight="1">
      <c r="C659" s="504"/>
      <c r="D659" s="504"/>
      <c r="E659" s="504"/>
      <c r="F659" s="504"/>
      <c r="G659" s="180"/>
      <c r="H659" s="180"/>
      <c r="I659" s="505"/>
      <c r="J659" s="505"/>
      <c r="K659" s="505"/>
      <c r="L659" s="504"/>
      <c r="M659" s="504"/>
      <c r="N659" s="504"/>
      <c r="O659" s="506"/>
      <c r="P659" s="506"/>
      <c r="Q659" s="506"/>
      <c r="R659" s="506"/>
      <c r="S659" s="506"/>
      <c r="T659" s="506"/>
      <c r="U659" s="506"/>
      <c r="V659" s="506"/>
      <c r="W659" s="506"/>
      <c r="X659" s="506"/>
      <c r="Y659" s="506"/>
      <c r="Z659" s="506"/>
      <c r="AA659" s="506"/>
      <c r="AB659" s="507"/>
      <c r="AC659" s="507"/>
      <c r="AD659" s="504"/>
      <c r="AE659" s="504"/>
      <c r="AF659" s="504"/>
      <c r="AG659" s="504"/>
      <c r="AH659" s="504"/>
      <c r="AI659" s="504"/>
      <c r="AJ659" s="504"/>
      <c r="AK659" s="504"/>
      <c r="AL659" s="504"/>
      <c r="AN659" s="508"/>
      <c r="AO659" s="504"/>
      <c r="AP659" s="504"/>
      <c r="AQ659" s="504"/>
      <c r="AR659" s="504"/>
      <c r="AS659" s="504"/>
      <c r="AT659" s="504"/>
      <c r="AU659" s="504"/>
    </row>
    <row r="660" spans="3:47" ht="12.75" customHeight="1">
      <c r="C660" s="504"/>
      <c r="D660" s="504"/>
      <c r="E660" s="504"/>
      <c r="F660" s="504"/>
      <c r="G660" s="180"/>
      <c r="H660" s="180"/>
      <c r="I660" s="505"/>
      <c r="J660" s="505"/>
      <c r="K660" s="505"/>
      <c r="L660" s="504"/>
      <c r="M660" s="504"/>
      <c r="N660" s="504"/>
      <c r="O660" s="506"/>
      <c r="P660" s="506"/>
      <c r="Q660" s="506"/>
      <c r="R660" s="506"/>
      <c r="S660" s="506"/>
      <c r="T660" s="506"/>
      <c r="U660" s="506"/>
      <c r="V660" s="506"/>
      <c r="W660" s="506"/>
      <c r="X660" s="506"/>
      <c r="Y660" s="506"/>
      <c r="Z660" s="506"/>
      <c r="AA660" s="506"/>
      <c r="AB660" s="507"/>
      <c r="AC660" s="507"/>
      <c r="AD660" s="504"/>
      <c r="AE660" s="504"/>
      <c r="AF660" s="504"/>
      <c r="AG660" s="504"/>
      <c r="AH660" s="504"/>
      <c r="AI660" s="504"/>
      <c r="AJ660" s="504"/>
      <c r="AK660" s="504"/>
      <c r="AL660" s="504"/>
      <c r="AN660" s="508"/>
      <c r="AO660" s="504"/>
      <c r="AP660" s="504"/>
      <c r="AQ660" s="504"/>
      <c r="AR660" s="504"/>
      <c r="AS660" s="504"/>
      <c r="AT660" s="504"/>
      <c r="AU660" s="504"/>
    </row>
    <row r="661" spans="3:47" ht="12.75" customHeight="1">
      <c r="C661" s="504"/>
      <c r="D661" s="504"/>
      <c r="E661" s="504"/>
      <c r="F661" s="504"/>
      <c r="G661" s="180"/>
      <c r="H661" s="180"/>
      <c r="I661" s="505"/>
      <c r="J661" s="505"/>
      <c r="K661" s="505"/>
      <c r="L661" s="504"/>
      <c r="M661" s="504"/>
      <c r="N661" s="504"/>
      <c r="O661" s="506"/>
      <c r="P661" s="506"/>
      <c r="Q661" s="506"/>
      <c r="R661" s="506"/>
      <c r="S661" s="506"/>
      <c r="T661" s="506"/>
      <c r="U661" s="506"/>
      <c r="V661" s="506"/>
      <c r="W661" s="506"/>
      <c r="X661" s="506"/>
      <c r="Y661" s="506"/>
      <c r="Z661" s="506"/>
      <c r="AA661" s="506"/>
      <c r="AB661" s="507"/>
      <c r="AC661" s="507"/>
      <c r="AD661" s="504"/>
      <c r="AE661" s="504"/>
      <c r="AF661" s="504"/>
      <c r="AG661" s="504"/>
      <c r="AH661" s="504"/>
      <c r="AI661" s="504"/>
      <c r="AJ661" s="504"/>
      <c r="AK661" s="504"/>
      <c r="AL661" s="504"/>
      <c r="AN661" s="508"/>
      <c r="AO661" s="504"/>
      <c r="AP661" s="504"/>
      <c r="AQ661" s="504"/>
      <c r="AR661" s="504"/>
      <c r="AS661" s="504"/>
      <c r="AT661" s="504"/>
      <c r="AU661" s="504"/>
    </row>
    <row r="662" spans="3:47" ht="12.75" customHeight="1">
      <c r="C662" s="504"/>
      <c r="D662" s="504"/>
      <c r="E662" s="504"/>
      <c r="F662" s="504"/>
      <c r="G662" s="180"/>
      <c r="H662" s="180"/>
      <c r="I662" s="505"/>
      <c r="J662" s="505"/>
      <c r="K662" s="505"/>
      <c r="L662" s="504"/>
      <c r="M662" s="504"/>
      <c r="N662" s="504"/>
      <c r="O662" s="506"/>
      <c r="P662" s="506"/>
      <c r="Q662" s="506"/>
      <c r="R662" s="506"/>
      <c r="S662" s="506"/>
      <c r="T662" s="506"/>
      <c r="U662" s="506"/>
      <c r="V662" s="506"/>
      <c r="W662" s="506"/>
      <c r="X662" s="506"/>
      <c r="Y662" s="506"/>
      <c r="Z662" s="506"/>
      <c r="AA662" s="506"/>
      <c r="AB662" s="507"/>
      <c r="AC662" s="507"/>
      <c r="AD662" s="504"/>
      <c r="AE662" s="504"/>
      <c r="AF662" s="504"/>
      <c r="AG662" s="504"/>
      <c r="AH662" s="504"/>
      <c r="AI662" s="504"/>
      <c r="AJ662" s="504"/>
      <c r="AK662" s="504"/>
      <c r="AL662" s="504"/>
      <c r="AN662" s="508"/>
      <c r="AO662" s="504"/>
      <c r="AP662" s="504"/>
      <c r="AQ662" s="504"/>
      <c r="AR662" s="504"/>
      <c r="AS662" s="504"/>
      <c r="AT662" s="504"/>
      <c r="AU662" s="504"/>
    </row>
    <row r="663" spans="3:47" ht="12.75" customHeight="1">
      <c r="C663" s="504"/>
      <c r="D663" s="504"/>
      <c r="E663" s="504"/>
      <c r="F663" s="504"/>
      <c r="G663" s="180"/>
      <c r="H663" s="180"/>
      <c r="I663" s="505"/>
      <c r="J663" s="505"/>
      <c r="K663" s="505"/>
      <c r="L663" s="504"/>
      <c r="M663" s="504"/>
      <c r="N663" s="504"/>
      <c r="O663" s="506"/>
      <c r="P663" s="506"/>
      <c r="Q663" s="506"/>
      <c r="R663" s="506"/>
      <c r="S663" s="506"/>
      <c r="T663" s="506"/>
      <c r="U663" s="506"/>
      <c r="V663" s="506"/>
      <c r="W663" s="506"/>
      <c r="X663" s="506"/>
      <c r="Y663" s="506"/>
      <c r="Z663" s="506"/>
      <c r="AA663" s="506"/>
      <c r="AB663" s="507"/>
      <c r="AC663" s="507"/>
      <c r="AD663" s="504"/>
      <c r="AE663" s="504"/>
      <c r="AF663" s="504"/>
      <c r="AG663" s="504"/>
      <c r="AH663" s="504"/>
      <c r="AI663" s="504"/>
      <c r="AJ663" s="504"/>
      <c r="AK663" s="504"/>
      <c r="AL663" s="504"/>
      <c r="AN663" s="508"/>
      <c r="AO663" s="504"/>
      <c r="AP663" s="504"/>
      <c r="AQ663" s="504"/>
      <c r="AR663" s="504"/>
      <c r="AS663" s="504"/>
      <c r="AT663" s="504"/>
      <c r="AU663" s="504"/>
    </row>
    <row r="664" spans="3:47" ht="12.75" customHeight="1">
      <c r="C664" s="504"/>
      <c r="D664" s="504"/>
      <c r="E664" s="504"/>
      <c r="F664" s="504"/>
      <c r="G664" s="180"/>
      <c r="H664" s="180"/>
      <c r="I664" s="505"/>
      <c r="J664" s="505"/>
      <c r="K664" s="505"/>
      <c r="L664" s="504"/>
      <c r="M664" s="504"/>
      <c r="N664" s="504"/>
      <c r="O664" s="506"/>
      <c r="P664" s="506"/>
      <c r="Q664" s="506"/>
      <c r="R664" s="506"/>
      <c r="S664" s="506"/>
      <c r="T664" s="506"/>
      <c r="U664" s="506"/>
      <c r="V664" s="506"/>
      <c r="W664" s="506"/>
      <c r="X664" s="506"/>
      <c r="Y664" s="506"/>
      <c r="Z664" s="506"/>
      <c r="AA664" s="506"/>
      <c r="AB664" s="507"/>
      <c r="AC664" s="507"/>
      <c r="AD664" s="504"/>
      <c r="AE664" s="504"/>
      <c r="AF664" s="504"/>
      <c r="AG664" s="504"/>
      <c r="AH664" s="504"/>
      <c r="AI664" s="504"/>
      <c r="AJ664" s="504"/>
      <c r="AK664" s="504"/>
      <c r="AL664" s="504"/>
      <c r="AN664" s="508"/>
      <c r="AO664" s="504"/>
      <c r="AP664" s="504"/>
      <c r="AQ664" s="504"/>
      <c r="AR664" s="504"/>
      <c r="AS664" s="504"/>
      <c r="AT664" s="504"/>
      <c r="AU664" s="504"/>
    </row>
    <row r="665" spans="3:47" ht="12.75" customHeight="1">
      <c r="C665" s="504"/>
      <c r="D665" s="504"/>
      <c r="E665" s="504"/>
      <c r="F665" s="504"/>
      <c r="G665" s="180"/>
      <c r="H665" s="180"/>
      <c r="I665" s="505"/>
      <c r="J665" s="505"/>
      <c r="K665" s="505"/>
      <c r="L665" s="504"/>
      <c r="M665" s="504"/>
      <c r="N665" s="504"/>
      <c r="O665" s="506"/>
      <c r="P665" s="506"/>
      <c r="Q665" s="506"/>
      <c r="R665" s="506"/>
      <c r="S665" s="506"/>
      <c r="T665" s="506"/>
      <c r="U665" s="506"/>
      <c r="V665" s="506"/>
      <c r="W665" s="506"/>
      <c r="X665" s="506"/>
      <c r="Y665" s="506"/>
      <c r="Z665" s="506"/>
      <c r="AA665" s="506"/>
      <c r="AB665" s="507"/>
      <c r="AC665" s="507"/>
      <c r="AD665" s="504"/>
      <c r="AE665" s="504"/>
      <c r="AF665" s="504"/>
      <c r="AG665" s="504"/>
      <c r="AH665" s="504"/>
      <c r="AI665" s="504"/>
      <c r="AJ665" s="504"/>
      <c r="AK665" s="504"/>
      <c r="AL665" s="504"/>
      <c r="AN665" s="508"/>
      <c r="AO665" s="504"/>
      <c r="AP665" s="504"/>
      <c r="AQ665" s="504"/>
      <c r="AR665" s="504"/>
      <c r="AS665" s="504"/>
      <c r="AT665" s="504"/>
      <c r="AU665" s="504"/>
    </row>
    <row r="666" spans="3:47" ht="12.75" customHeight="1">
      <c r="C666" s="504"/>
      <c r="D666" s="504"/>
      <c r="E666" s="504"/>
      <c r="F666" s="504"/>
      <c r="G666" s="180"/>
      <c r="H666" s="180"/>
      <c r="I666" s="505"/>
      <c r="J666" s="505"/>
      <c r="K666" s="505"/>
      <c r="L666" s="504"/>
      <c r="M666" s="504"/>
      <c r="N666" s="504"/>
      <c r="O666" s="506"/>
      <c r="P666" s="506"/>
      <c r="Q666" s="506"/>
      <c r="R666" s="506"/>
      <c r="S666" s="506"/>
      <c r="T666" s="506"/>
      <c r="U666" s="506"/>
      <c r="V666" s="506"/>
      <c r="W666" s="506"/>
      <c r="X666" s="506"/>
      <c r="Y666" s="506"/>
      <c r="Z666" s="506"/>
      <c r="AA666" s="506"/>
      <c r="AB666" s="507"/>
      <c r="AC666" s="507"/>
      <c r="AD666" s="504"/>
      <c r="AE666" s="504"/>
      <c r="AF666" s="504"/>
      <c r="AG666" s="504"/>
      <c r="AH666" s="504"/>
      <c r="AI666" s="504"/>
      <c r="AJ666" s="504"/>
      <c r="AK666" s="504"/>
      <c r="AL666" s="504"/>
      <c r="AN666" s="508"/>
      <c r="AO666" s="504"/>
      <c r="AP666" s="504"/>
      <c r="AQ666" s="504"/>
      <c r="AR666" s="504"/>
      <c r="AS666" s="504"/>
      <c r="AT666" s="504"/>
      <c r="AU666" s="504"/>
    </row>
    <row r="667" spans="3:47" ht="12.75" customHeight="1">
      <c r="C667" s="504"/>
      <c r="D667" s="504"/>
      <c r="E667" s="504"/>
      <c r="F667" s="504"/>
      <c r="G667" s="180"/>
      <c r="H667" s="180"/>
      <c r="I667" s="505"/>
      <c r="J667" s="505"/>
      <c r="K667" s="505"/>
      <c r="L667" s="504"/>
      <c r="M667" s="504"/>
      <c r="N667" s="504"/>
      <c r="O667" s="506"/>
      <c r="P667" s="506"/>
      <c r="Q667" s="506"/>
      <c r="R667" s="506"/>
      <c r="S667" s="506"/>
      <c r="T667" s="506"/>
      <c r="U667" s="506"/>
      <c r="V667" s="506"/>
      <c r="W667" s="506"/>
      <c r="X667" s="506"/>
      <c r="Y667" s="506"/>
      <c r="Z667" s="506"/>
      <c r="AA667" s="506"/>
      <c r="AB667" s="507"/>
      <c r="AC667" s="507"/>
      <c r="AD667" s="504"/>
      <c r="AE667" s="504"/>
      <c r="AF667" s="504"/>
      <c r="AG667" s="504"/>
      <c r="AH667" s="504"/>
      <c r="AI667" s="504"/>
      <c r="AJ667" s="504"/>
      <c r="AK667" s="504"/>
      <c r="AL667" s="504"/>
      <c r="AN667" s="508"/>
      <c r="AO667" s="504"/>
      <c r="AP667" s="504"/>
      <c r="AQ667" s="504"/>
      <c r="AR667" s="504"/>
      <c r="AS667" s="504"/>
      <c r="AT667" s="504"/>
      <c r="AU667" s="504"/>
    </row>
    <row r="668" spans="3:47" ht="12.75" customHeight="1">
      <c r="C668" s="504"/>
      <c r="D668" s="504"/>
      <c r="E668" s="504"/>
      <c r="F668" s="504"/>
      <c r="G668" s="180"/>
      <c r="H668" s="180"/>
      <c r="I668" s="505"/>
      <c r="J668" s="505"/>
      <c r="K668" s="505"/>
      <c r="L668" s="504"/>
      <c r="M668" s="504"/>
      <c r="N668" s="504"/>
      <c r="O668" s="506"/>
      <c r="P668" s="506"/>
      <c r="Q668" s="506"/>
      <c r="R668" s="506"/>
      <c r="S668" s="506"/>
      <c r="T668" s="506"/>
      <c r="U668" s="506"/>
      <c r="V668" s="506"/>
      <c r="W668" s="506"/>
      <c r="X668" s="506"/>
      <c r="Y668" s="506"/>
      <c r="Z668" s="506"/>
      <c r="AA668" s="506"/>
      <c r="AB668" s="507"/>
      <c r="AC668" s="507"/>
      <c r="AD668" s="504"/>
      <c r="AE668" s="504"/>
      <c r="AF668" s="504"/>
      <c r="AG668" s="504"/>
      <c r="AH668" s="504"/>
      <c r="AI668" s="504"/>
      <c r="AJ668" s="504"/>
      <c r="AK668" s="504"/>
      <c r="AL668" s="504"/>
      <c r="AN668" s="508"/>
      <c r="AO668" s="504"/>
      <c r="AP668" s="504"/>
      <c r="AQ668" s="504"/>
      <c r="AR668" s="504"/>
      <c r="AS668" s="504"/>
      <c r="AT668" s="504"/>
      <c r="AU668" s="504"/>
    </row>
    <row r="669" spans="3:47" ht="12.75" customHeight="1">
      <c r="C669" s="504"/>
      <c r="D669" s="504"/>
      <c r="E669" s="504"/>
      <c r="F669" s="504"/>
      <c r="G669" s="180"/>
      <c r="H669" s="180"/>
      <c r="I669" s="505"/>
      <c r="J669" s="505"/>
      <c r="K669" s="505"/>
      <c r="L669" s="504"/>
      <c r="M669" s="504"/>
      <c r="N669" s="504"/>
      <c r="O669" s="506"/>
      <c r="P669" s="506"/>
      <c r="Q669" s="506"/>
      <c r="R669" s="506"/>
      <c r="S669" s="506"/>
      <c r="T669" s="506"/>
      <c r="U669" s="506"/>
      <c r="V669" s="506"/>
      <c r="W669" s="506"/>
      <c r="X669" s="506"/>
      <c r="Y669" s="506"/>
      <c r="Z669" s="506"/>
      <c r="AA669" s="506"/>
      <c r="AB669" s="507"/>
      <c r="AC669" s="507"/>
      <c r="AD669" s="504"/>
      <c r="AE669" s="504"/>
      <c r="AF669" s="504"/>
      <c r="AG669" s="504"/>
      <c r="AH669" s="504"/>
      <c r="AI669" s="504"/>
      <c r="AJ669" s="504"/>
      <c r="AK669" s="504"/>
      <c r="AL669" s="504"/>
      <c r="AN669" s="508"/>
      <c r="AO669" s="504"/>
      <c r="AP669" s="504"/>
      <c r="AQ669" s="504"/>
      <c r="AR669" s="504"/>
      <c r="AS669" s="504"/>
      <c r="AT669" s="504"/>
      <c r="AU669" s="504"/>
    </row>
    <row r="670" spans="3:47" ht="12.75" customHeight="1">
      <c r="C670" s="504"/>
      <c r="D670" s="504"/>
      <c r="E670" s="504"/>
      <c r="F670" s="504"/>
      <c r="G670" s="180"/>
      <c r="H670" s="180"/>
      <c r="I670" s="505"/>
      <c r="J670" s="505"/>
      <c r="K670" s="505"/>
      <c r="L670" s="504"/>
      <c r="M670" s="504"/>
      <c r="N670" s="504"/>
      <c r="O670" s="506"/>
      <c r="P670" s="506"/>
      <c r="Q670" s="506"/>
      <c r="R670" s="506"/>
      <c r="S670" s="506"/>
      <c r="T670" s="506"/>
      <c r="U670" s="506"/>
      <c r="V670" s="506"/>
      <c r="W670" s="506"/>
      <c r="X670" s="506"/>
      <c r="Y670" s="506"/>
      <c r="Z670" s="506"/>
      <c r="AA670" s="506"/>
      <c r="AB670" s="507"/>
      <c r="AC670" s="507"/>
      <c r="AD670" s="504"/>
      <c r="AE670" s="504"/>
      <c r="AF670" s="504"/>
      <c r="AG670" s="504"/>
      <c r="AH670" s="504"/>
      <c r="AI670" s="504"/>
      <c r="AJ670" s="504"/>
      <c r="AK670" s="504"/>
      <c r="AL670" s="504"/>
      <c r="AN670" s="508"/>
      <c r="AO670" s="504"/>
      <c r="AP670" s="504"/>
      <c r="AQ670" s="504"/>
      <c r="AR670" s="504"/>
      <c r="AS670" s="504"/>
      <c r="AT670" s="504"/>
      <c r="AU670" s="504"/>
    </row>
    <row r="671" spans="3:47" ht="12.75" customHeight="1">
      <c r="C671" s="504"/>
      <c r="D671" s="504"/>
      <c r="E671" s="504"/>
      <c r="F671" s="504"/>
      <c r="G671" s="180"/>
      <c r="H671" s="180"/>
      <c r="I671" s="505"/>
      <c r="J671" s="505"/>
      <c r="K671" s="505"/>
      <c r="L671" s="504"/>
      <c r="M671" s="504"/>
      <c r="N671" s="504"/>
      <c r="O671" s="506"/>
      <c r="P671" s="506"/>
      <c r="Q671" s="506"/>
      <c r="R671" s="506"/>
      <c r="S671" s="506"/>
      <c r="T671" s="506"/>
      <c r="U671" s="506"/>
      <c r="V671" s="506"/>
      <c r="W671" s="506"/>
      <c r="X671" s="506"/>
      <c r="Y671" s="506"/>
      <c r="Z671" s="506"/>
      <c r="AA671" s="506"/>
      <c r="AB671" s="507"/>
      <c r="AC671" s="507"/>
      <c r="AD671" s="504"/>
      <c r="AE671" s="504"/>
      <c r="AF671" s="504"/>
      <c r="AG671" s="504"/>
      <c r="AH671" s="504"/>
      <c r="AI671" s="504"/>
      <c r="AJ671" s="504"/>
      <c r="AK671" s="504"/>
      <c r="AL671" s="504"/>
      <c r="AN671" s="508"/>
      <c r="AO671" s="504"/>
      <c r="AP671" s="504"/>
      <c r="AQ671" s="504"/>
      <c r="AR671" s="504"/>
      <c r="AS671" s="504"/>
      <c r="AT671" s="504"/>
      <c r="AU671" s="504"/>
    </row>
    <row r="672" spans="3:47" ht="12.75" customHeight="1">
      <c r="C672" s="504"/>
      <c r="D672" s="504"/>
      <c r="E672" s="504"/>
      <c r="F672" s="504"/>
      <c r="G672" s="180"/>
      <c r="H672" s="180"/>
      <c r="I672" s="505"/>
      <c r="J672" s="505"/>
      <c r="K672" s="505"/>
      <c r="L672" s="504"/>
      <c r="M672" s="504"/>
      <c r="N672" s="504"/>
      <c r="O672" s="506"/>
      <c r="P672" s="506"/>
      <c r="Q672" s="506"/>
      <c r="R672" s="506"/>
      <c r="S672" s="506"/>
      <c r="T672" s="506"/>
      <c r="U672" s="506"/>
      <c r="V672" s="506"/>
      <c r="W672" s="506"/>
      <c r="X672" s="506"/>
      <c r="Y672" s="506"/>
      <c r="Z672" s="506"/>
      <c r="AA672" s="506"/>
      <c r="AB672" s="507"/>
      <c r="AC672" s="507"/>
      <c r="AD672" s="504"/>
      <c r="AE672" s="504"/>
      <c r="AF672" s="504"/>
      <c r="AG672" s="504"/>
      <c r="AH672" s="504"/>
      <c r="AI672" s="504"/>
      <c r="AJ672" s="504"/>
      <c r="AK672" s="504"/>
      <c r="AL672" s="504"/>
      <c r="AN672" s="508"/>
      <c r="AO672" s="504"/>
      <c r="AP672" s="504"/>
      <c r="AQ672" s="504"/>
      <c r="AR672" s="504"/>
      <c r="AS672" s="504"/>
      <c r="AT672" s="504"/>
      <c r="AU672" s="504"/>
    </row>
    <row r="673" spans="3:47" ht="12.75" customHeight="1">
      <c r="C673" s="504"/>
      <c r="D673" s="504"/>
      <c r="E673" s="504"/>
      <c r="F673" s="504"/>
      <c r="G673" s="180"/>
      <c r="H673" s="180"/>
      <c r="I673" s="505"/>
      <c r="J673" s="505"/>
      <c r="K673" s="505"/>
      <c r="L673" s="504"/>
      <c r="M673" s="504"/>
      <c r="N673" s="504"/>
      <c r="O673" s="506"/>
      <c r="P673" s="506"/>
      <c r="Q673" s="506"/>
      <c r="R673" s="506"/>
      <c r="S673" s="506"/>
      <c r="T673" s="506"/>
      <c r="U673" s="506"/>
      <c r="V673" s="506"/>
      <c r="W673" s="506"/>
      <c r="X673" s="506"/>
      <c r="Y673" s="506"/>
      <c r="Z673" s="506"/>
      <c r="AA673" s="506"/>
      <c r="AB673" s="507"/>
      <c r="AC673" s="507"/>
      <c r="AD673" s="504"/>
      <c r="AE673" s="504"/>
      <c r="AF673" s="504"/>
      <c r="AG673" s="504"/>
      <c r="AH673" s="504"/>
      <c r="AI673" s="504"/>
      <c r="AJ673" s="504"/>
      <c r="AK673" s="504"/>
      <c r="AL673" s="504"/>
      <c r="AN673" s="508"/>
      <c r="AO673" s="504"/>
      <c r="AP673" s="504"/>
      <c r="AQ673" s="504"/>
      <c r="AR673" s="504"/>
      <c r="AS673" s="504"/>
      <c r="AT673" s="504"/>
      <c r="AU673" s="504"/>
    </row>
    <row r="674" spans="3:47" ht="12.75" customHeight="1">
      <c r="C674" s="504"/>
      <c r="D674" s="504"/>
      <c r="E674" s="504"/>
      <c r="F674" s="504"/>
      <c r="G674" s="180"/>
      <c r="H674" s="180"/>
      <c r="I674" s="505"/>
      <c r="J674" s="505"/>
      <c r="K674" s="505"/>
      <c r="L674" s="504"/>
      <c r="M674" s="504"/>
      <c r="N674" s="504"/>
      <c r="O674" s="506"/>
      <c r="P674" s="506"/>
      <c r="Q674" s="506"/>
      <c r="R674" s="506"/>
      <c r="S674" s="506"/>
      <c r="T674" s="506"/>
      <c r="U674" s="506"/>
      <c r="V674" s="506"/>
      <c r="W674" s="506"/>
      <c r="X674" s="506"/>
      <c r="Y674" s="506"/>
      <c r="Z674" s="506"/>
      <c r="AA674" s="506"/>
      <c r="AB674" s="507"/>
      <c r="AC674" s="507"/>
      <c r="AD674" s="504"/>
      <c r="AE674" s="504"/>
      <c r="AF674" s="504"/>
      <c r="AG674" s="504"/>
      <c r="AH674" s="504"/>
      <c r="AI674" s="504"/>
      <c r="AJ674" s="504"/>
      <c r="AK674" s="504"/>
      <c r="AL674" s="504"/>
      <c r="AN674" s="508"/>
      <c r="AO674" s="504"/>
      <c r="AP674" s="504"/>
      <c r="AQ674" s="504"/>
      <c r="AR674" s="504"/>
      <c r="AS674" s="504"/>
      <c r="AT674" s="504"/>
      <c r="AU674" s="504"/>
    </row>
    <row r="675" spans="3:47" ht="12.75" customHeight="1">
      <c r="C675" s="504"/>
      <c r="D675" s="504"/>
      <c r="E675" s="504"/>
      <c r="F675" s="504"/>
      <c r="G675" s="180"/>
      <c r="H675" s="180"/>
      <c r="I675" s="505"/>
      <c r="J675" s="505"/>
      <c r="K675" s="505"/>
      <c r="L675" s="504"/>
      <c r="M675" s="504"/>
      <c r="N675" s="504"/>
      <c r="O675" s="506"/>
      <c r="P675" s="506"/>
      <c r="Q675" s="506"/>
      <c r="R675" s="506"/>
      <c r="S675" s="506"/>
      <c r="T675" s="506"/>
      <c r="U675" s="506"/>
      <c r="V675" s="506"/>
      <c r="W675" s="506"/>
      <c r="X675" s="506"/>
      <c r="Y675" s="506"/>
      <c r="Z675" s="506"/>
      <c r="AA675" s="506"/>
      <c r="AB675" s="507"/>
      <c r="AC675" s="507"/>
      <c r="AD675" s="504"/>
      <c r="AE675" s="504"/>
      <c r="AF675" s="504"/>
      <c r="AG675" s="504"/>
      <c r="AH675" s="504"/>
      <c r="AI675" s="504"/>
      <c r="AJ675" s="504"/>
      <c r="AK675" s="504"/>
      <c r="AL675" s="504"/>
      <c r="AN675" s="508"/>
      <c r="AO675" s="504"/>
      <c r="AP675" s="504"/>
      <c r="AQ675" s="504"/>
      <c r="AR675" s="504"/>
      <c r="AS675" s="504"/>
      <c r="AT675" s="504"/>
      <c r="AU675" s="504"/>
    </row>
    <row r="676" spans="3:47" ht="12.75" customHeight="1">
      <c r="C676" s="504"/>
      <c r="D676" s="504"/>
      <c r="E676" s="504"/>
      <c r="F676" s="504"/>
      <c r="G676" s="180"/>
      <c r="H676" s="180"/>
      <c r="I676" s="505"/>
      <c r="J676" s="505"/>
      <c r="K676" s="505"/>
      <c r="L676" s="504"/>
      <c r="M676" s="504"/>
      <c r="N676" s="504"/>
      <c r="O676" s="506"/>
      <c r="P676" s="506"/>
      <c r="Q676" s="506"/>
      <c r="R676" s="506"/>
      <c r="S676" s="506"/>
      <c r="T676" s="506"/>
      <c r="U676" s="506"/>
      <c r="V676" s="506"/>
      <c r="W676" s="506"/>
      <c r="X676" s="506"/>
      <c r="Y676" s="506"/>
      <c r="Z676" s="506"/>
      <c r="AA676" s="506"/>
      <c r="AB676" s="507"/>
      <c r="AC676" s="507"/>
      <c r="AD676" s="504"/>
      <c r="AE676" s="504"/>
      <c r="AF676" s="504"/>
      <c r="AG676" s="504"/>
      <c r="AH676" s="504"/>
      <c r="AI676" s="504"/>
      <c r="AJ676" s="504"/>
      <c r="AK676" s="504"/>
      <c r="AL676" s="504"/>
      <c r="AN676" s="508"/>
      <c r="AO676" s="504"/>
      <c r="AP676" s="504"/>
      <c r="AQ676" s="504"/>
      <c r="AR676" s="504"/>
      <c r="AS676" s="504"/>
      <c r="AT676" s="504"/>
      <c r="AU676" s="504"/>
    </row>
    <row r="677" spans="3:47" ht="12.75" customHeight="1">
      <c r="C677" s="504"/>
      <c r="D677" s="504"/>
      <c r="E677" s="504"/>
      <c r="F677" s="504"/>
      <c r="G677" s="180"/>
      <c r="H677" s="180"/>
      <c r="I677" s="505"/>
      <c r="J677" s="505"/>
      <c r="K677" s="505"/>
      <c r="L677" s="504"/>
      <c r="M677" s="504"/>
      <c r="N677" s="504"/>
      <c r="O677" s="506"/>
      <c r="P677" s="506"/>
      <c r="Q677" s="506"/>
      <c r="R677" s="506"/>
      <c r="S677" s="506"/>
      <c r="T677" s="506"/>
      <c r="U677" s="506"/>
      <c r="V677" s="506"/>
      <c r="W677" s="506"/>
      <c r="X677" s="506"/>
      <c r="Y677" s="506"/>
      <c r="Z677" s="506"/>
      <c r="AA677" s="506"/>
      <c r="AB677" s="507"/>
      <c r="AC677" s="507"/>
      <c r="AD677" s="504"/>
      <c r="AE677" s="504"/>
      <c r="AF677" s="504"/>
      <c r="AG677" s="504"/>
      <c r="AH677" s="504"/>
      <c r="AI677" s="504"/>
      <c r="AJ677" s="504"/>
      <c r="AK677" s="504"/>
      <c r="AL677" s="504"/>
      <c r="AN677" s="508"/>
      <c r="AO677" s="504"/>
      <c r="AP677" s="504"/>
      <c r="AQ677" s="504"/>
      <c r="AR677" s="504"/>
      <c r="AS677" s="504"/>
      <c r="AT677" s="504"/>
      <c r="AU677" s="504"/>
    </row>
    <row r="678" spans="3:47" ht="12.75" customHeight="1">
      <c r="C678" s="504"/>
      <c r="D678" s="504"/>
      <c r="E678" s="504"/>
      <c r="F678" s="504"/>
      <c r="G678" s="180"/>
      <c r="H678" s="180"/>
      <c r="I678" s="505"/>
      <c r="J678" s="505"/>
      <c r="K678" s="505"/>
      <c r="L678" s="504"/>
      <c r="M678" s="504"/>
      <c r="N678" s="504"/>
      <c r="O678" s="506"/>
      <c r="P678" s="506"/>
      <c r="Q678" s="506"/>
      <c r="R678" s="506"/>
      <c r="S678" s="506"/>
      <c r="T678" s="506"/>
      <c r="U678" s="506"/>
      <c r="V678" s="506"/>
      <c r="W678" s="506"/>
      <c r="X678" s="506"/>
      <c r="Y678" s="506"/>
      <c r="Z678" s="506"/>
      <c r="AA678" s="506"/>
      <c r="AB678" s="507"/>
      <c r="AC678" s="507"/>
      <c r="AD678" s="504"/>
      <c r="AE678" s="504"/>
      <c r="AF678" s="504"/>
      <c r="AG678" s="504"/>
      <c r="AH678" s="504"/>
      <c r="AI678" s="504"/>
      <c r="AJ678" s="504"/>
      <c r="AK678" s="504"/>
      <c r="AL678" s="504"/>
      <c r="AN678" s="508"/>
      <c r="AO678" s="504"/>
      <c r="AP678" s="504"/>
      <c r="AQ678" s="504"/>
      <c r="AR678" s="504"/>
      <c r="AS678" s="504"/>
      <c r="AT678" s="504"/>
      <c r="AU678" s="504"/>
    </row>
    <row r="679" spans="3:47" ht="12.75" customHeight="1">
      <c r="C679" s="504"/>
      <c r="D679" s="504"/>
      <c r="E679" s="504"/>
      <c r="F679" s="504"/>
      <c r="G679" s="180"/>
      <c r="H679" s="180"/>
      <c r="I679" s="505"/>
      <c r="J679" s="505"/>
      <c r="K679" s="505"/>
      <c r="L679" s="504"/>
      <c r="M679" s="504"/>
      <c r="N679" s="504"/>
      <c r="O679" s="506"/>
      <c r="P679" s="506"/>
      <c r="Q679" s="506"/>
      <c r="R679" s="506"/>
      <c r="S679" s="506"/>
      <c r="T679" s="506"/>
      <c r="U679" s="506"/>
      <c r="V679" s="506"/>
      <c r="W679" s="506"/>
      <c r="X679" s="506"/>
      <c r="Y679" s="506"/>
      <c r="Z679" s="506"/>
      <c r="AA679" s="506"/>
      <c r="AB679" s="507"/>
      <c r="AC679" s="507"/>
      <c r="AD679" s="504"/>
      <c r="AE679" s="504"/>
      <c r="AF679" s="504"/>
      <c r="AG679" s="504"/>
      <c r="AH679" s="504"/>
      <c r="AI679" s="504"/>
      <c r="AJ679" s="504"/>
      <c r="AK679" s="504"/>
      <c r="AL679" s="504"/>
      <c r="AN679" s="508"/>
      <c r="AO679" s="504"/>
      <c r="AP679" s="504"/>
      <c r="AQ679" s="504"/>
      <c r="AR679" s="504"/>
      <c r="AS679" s="504"/>
      <c r="AT679" s="504"/>
      <c r="AU679" s="504"/>
    </row>
    <row r="680" spans="3:47" ht="12.75" customHeight="1">
      <c r="C680" s="504"/>
      <c r="D680" s="504"/>
      <c r="E680" s="504"/>
      <c r="F680" s="504"/>
      <c r="G680" s="180"/>
      <c r="H680" s="180"/>
      <c r="I680" s="505"/>
      <c r="J680" s="505"/>
      <c r="K680" s="505"/>
      <c r="L680" s="504"/>
      <c r="M680" s="504"/>
      <c r="N680" s="504"/>
      <c r="O680" s="506"/>
      <c r="P680" s="506"/>
      <c r="Q680" s="506"/>
      <c r="R680" s="506"/>
      <c r="S680" s="506"/>
      <c r="T680" s="506"/>
      <c r="U680" s="506"/>
      <c r="V680" s="506"/>
      <c r="W680" s="506"/>
      <c r="X680" s="506"/>
      <c r="Y680" s="506"/>
      <c r="Z680" s="506"/>
      <c r="AA680" s="506"/>
      <c r="AB680" s="507"/>
      <c r="AC680" s="507"/>
      <c r="AD680" s="504"/>
      <c r="AE680" s="504"/>
      <c r="AF680" s="504"/>
      <c r="AG680" s="504"/>
      <c r="AH680" s="504"/>
      <c r="AI680" s="504"/>
      <c r="AJ680" s="504"/>
      <c r="AK680" s="504"/>
      <c r="AL680" s="504"/>
      <c r="AN680" s="508"/>
      <c r="AO680" s="504"/>
      <c r="AP680" s="504"/>
      <c r="AQ680" s="504"/>
      <c r="AR680" s="504"/>
      <c r="AS680" s="504"/>
      <c r="AT680" s="504"/>
      <c r="AU680" s="504"/>
    </row>
    <row r="681" spans="3:47" ht="12.75" customHeight="1">
      <c r="C681" s="504"/>
      <c r="D681" s="504"/>
      <c r="E681" s="504"/>
      <c r="F681" s="504"/>
      <c r="G681" s="180"/>
      <c r="H681" s="180"/>
      <c r="I681" s="505"/>
      <c r="J681" s="505"/>
      <c r="K681" s="505"/>
      <c r="L681" s="504"/>
      <c r="M681" s="504"/>
      <c r="N681" s="504"/>
      <c r="O681" s="506"/>
      <c r="P681" s="506"/>
      <c r="Q681" s="506"/>
      <c r="R681" s="506"/>
      <c r="S681" s="506"/>
      <c r="T681" s="506"/>
      <c r="U681" s="506"/>
      <c r="V681" s="506"/>
      <c r="W681" s="506"/>
      <c r="X681" s="506"/>
      <c r="Y681" s="506"/>
      <c r="Z681" s="506"/>
      <c r="AA681" s="506"/>
      <c r="AB681" s="507"/>
      <c r="AC681" s="507"/>
      <c r="AD681" s="504"/>
      <c r="AE681" s="504"/>
      <c r="AF681" s="504"/>
      <c r="AG681" s="504"/>
      <c r="AH681" s="504"/>
      <c r="AI681" s="504"/>
      <c r="AJ681" s="504"/>
      <c r="AK681" s="504"/>
      <c r="AL681" s="504"/>
      <c r="AN681" s="508"/>
      <c r="AO681" s="504"/>
      <c r="AP681" s="504"/>
      <c r="AQ681" s="504"/>
      <c r="AR681" s="504"/>
      <c r="AS681" s="504"/>
      <c r="AT681" s="504"/>
      <c r="AU681" s="504"/>
    </row>
    <row r="682" spans="3:47" ht="12.75" customHeight="1">
      <c r="C682" s="504"/>
      <c r="D682" s="504"/>
      <c r="E682" s="504"/>
      <c r="F682" s="504"/>
      <c r="G682" s="180"/>
      <c r="H682" s="180"/>
      <c r="I682" s="505"/>
      <c r="J682" s="505"/>
      <c r="K682" s="505"/>
      <c r="L682" s="504"/>
      <c r="M682" s="504"/>
      <c r="N682" s="504"/>
      <c r="O682" s="506"/>
      <c r="P682" s="506"/>
      <c r="Q682" s="506"/>
      <c r="R682" s="506"/>
      <c r="S682" s="506"/>
      <c r="T682" s="506"/>
      <c r="U682" s="506"/>
      <c r="V682" s="506"/>
      <c r="W682" s="506"/>
      <c r="X682" s="506"/>
      <c r="Y682" s="506"/>
      <c r="Z682" s="506"/>
      <c r="AA682" s="506"/>
      <c r="AB682" s="507"/>
      <c r="AC682" s="507"/>
      <c r="AD682" s="504"/>
      <c r="AE682" s="504"/>
      <c r="AF682" s="504"/>
      <c r="AG682" s="504"/>
      <c r="AH682" s="504"/>
      <c r="AI682" s="504"/>
      <c r="AJ682" s="504"/>
      <c r="AK682" s="504"/>
      <c r="AL682" s="504"/>
      <c r="AN682" s="508"/>
      <c r="AO682" s="504"/>
      <c r="AP682" s="504"/>
      <c r="AQ682" s="504"/>
      <c r="AR682" s="504"/>
      <c r="AS682" s="504"/>
      <c r="AT682" s="504"/>
      <c r="AU682" s="504"/>
    </row>
    <row r="683" spans="3:47" ht="12.75" customHeight="1">
      <c r="C683" s="504"/>
      <c r="D683" s="504"/>
      <c r="E683" s="504"/>
      <c r="F683" s="504"/>
      <c r="G683" s="180"/>
      <c r="H683" s="180"/>
      <c r="I683" s="505"/>
      <c r="J683" s="505"/>
      <c r="K683" s="505"/>
      <c r="L683" s="504"/>
      <c r="M683" s="504"/>
      <c r="N683" s="504"/>
      <c r="O683" s="506"/>
      <c r="P683" s="506"/>
      <c r="Q683" s="506"/>
      <c r="R683" s="506"/>
      <c r="S683" s="506"/>
      <c r="T683" s="506"/>
      <c r="U683" s="506"/>
      <c r="V683" s="506"/>
      <c r="W683" s="506"/>
      <c r="X683" s="506"/>
      <c r="Y683" s="506"/>
      <c r="Z683" s="506"/>
      <c r="AA683" s="506"/>
      <c r="AB683" s="507"/>
      <c r="AC683" s="507"/>
      <c r="AD683" s="504"/>
      <c r="AE683" s="504"/>
      <c r="AF683" s="504"/>
      <c r="AG683" s="504"/>
      <c r="AH683" s="504"/>
      <c r="AI683" s="504"/>
      <c r="AJ683" s="504"/>
      <c r="AK683" s="504"/>
      <c r="AL683" s="504"/>
      <c r="AN683" s="508"/>
      <c r="AO683" s="504"/>
      <c r="AP683" s="504"/>
      <c r="AQ683" s="504"/>
      <c r="AR683" s="504"/>
      <c r="AS683" s="504"/>
      <c r="AT683" s="504"/>
      <c r="AU683" s="504"/>
    </row>
    <row r="684" spans="3:47" ht="12.75" customHeight="1">
      <c r="C684" s="504"/>
      <c r="D684" s="504"/>
      <c r="E684" s="504"/>
      <c r="F684" s="504"/>
      <c r="G684" s="180"/>
      <c r="H684" s="180"/>
      <c r="I684" s="505"/>
      <c r="J684" s="505"/>
      <c r="K684" s="505"/>
      <c r="L684" s="504"/>
      <c r="M684" s="504"/>
      <c r="N684" s="504"/>
      <c r="O684" s="506"/>
      <c r="P684" s="506"/>
      <c r="Q684" s="506"/>
      <c r="R684" s="506"/>
      <c r="S684" s="506"/>
      <c r="T684" s="506"/>
      <c r="U684" s="506"/>
      <c r="V684" s="506"/>
      <c r="W684" s="506"/>
      <c r="X684" s="506"/>
      <c r="Y684" s="506"/>
      <c r="Z684" s="506"/>
      <c r="AA684" s="506"/>
      <c r="AB684" s="507"/>
      <c r="AC684" s="507"/>
      <c r="AD684" s="504"/>
      <c r="AE684" s="504"/>
      <c r="AF684" s="504"/>
      <c r="AG684" s="504"/>
      <c r="AH684" s="504"/>
      <c r="AI684" s="504"/>
      <c r="AJ684" s="504"/>
      <c r="AK684" s="504"/>
      <c r="AL684" s="504"/>
      <c r="AN684" s="508"/>
      <c r="AO684" s="504"/>
      <c r="AP684" s="504"/>
      <c r="AQ684" s="504"/>
      <c r="AR684" s="504"/>
      <c r="AS684" s="504"/>
      <c r="AT684" s="504"/>
      <c r="AU684" s="504"/>
    </row>
    <row r="685" spans="3:47" ht="12.75" customHeight="1">
      <c r="C685" s="504"/>
      <c r="D685" s="504"/>
      <c r="E685" s="504"/>
      <c r="F685" s="504"/>
      <c r="G685" s="180"/>
      <c r="H685" s="180"/>
      <c r="I685" s="505"/>
      <c r="J685" s="505"/>
      <c r="K685" s="505"/>
      <c r="L685" s="504"/>
      <c r="M685" s="504"/>
      <c r="N685" s="504"/>
      <c r="O685" s="506"/>
      <c r="P685" s="506"/>
      <c r="Q685" s="506"/>
      <c r="R685" s="506"/>
      <c r="S685" s="506"/>
      <c r="T685" s="506"/>
      <c r="U685" s="506"/>
      <c r="V685" s="506"/>
      <c r="W685" s="506"/>
      <c r="X685" s="506"/>
      <c r="Y685" s="506"/>
      <c r="Z685" s="506"/>
      <c r="AA685" s="506"/>
      <c r="AB685" s="507"/>
      <c r="AC685" s="507"/>
      <c r="AD685" s="504"/>
      <c r="AE685" s="504"/>
      <c r="AF685" s="504"/>
      <c r="AG685" s="504"/>
      <c r="AH685" s="504"/>
      <c r="AI685" s="504"/>
      <c r="AJ685" s="504"/>
      <c r="AK685" s="504"/>
      <c r="AL685" s="504"/>
      <c r="AN685" s="508"/>
      <c r="AO685" s="504"/>
      <c r="AP685" s="504"/>
      <c r="AQ685" s="504"/>
      <c r="AR685" s="504"/>
      <c r="AS685" s="504"/>
      <c r="AT685" s="504"/>
      <c r="AU685" s="504"/>
    </row>
    <row r="686" spans="3:47" ht="12.75" customHeight="1">
      <c r="C686" s="504"/>
      <c r="D686" s="504"/>
      <c r="E686" s="504"/>
      <c r="F686" s="504"/>
      <c r="G686" s="180"/>
      <c r="H686" s="180"/>
      <c r="I686" s="505"/>
      <c r="J686" s="505"/>
      <c r="K686" s="505"/>
      <c r="L686" s="504"/>
      <c r="M686" s="504"/>
      <c r="N686" s="504"/>
      <c r="O686" s="506"/>
      <c r="P686" s="506"/>
      <c r="Q686" s="506"/>
      <c r="R686" s="506"/>
      <c r="S686" s="506"/>
      <c r="T686" s="506"/>
      <c r="U686" s="506"/>
      <c r="V686" s="506"/>
      <c r="W686" s="506"/>
      <c r="X686" s="506"/>
      <c r="Y686" s="506"/>
      <c r="Z686" s="506"/>
      <c r="AA686" s="506"/>
      <c r="AB686" s="507"/>
      <c r="AC686" s="507"/>
      <c r="AD686" s="504"/>
      <c r="AE686" s="504"/>
      <c r="AF686" s="504"/>
      <c r="AG686" s="504"/>
      <c r="AH686" s="504"/>
      <c r="AI686" s="504"/>
      <c r="AJ686" s="504"/>
      <c r="AK686" s="504"/>
      <c r="AL686" s="504"/>
      <c r="AN686" s="508"/>
      <c r="AO686" s="504"/>
      <c r="AP686" s="504"/>
      <c r="AQ686" s="504"/>
      <c r="AR686" s="504"/>
      <c r="AS686" s="504"/>
      <c r="AT686" s="504"/>
      <c r="AU686" s="504"/>
    </row>
    <row r="687" spans="3:47" ht="12.75" customHeight="1">
      <c r="C687" s="504"/>
      <c r="D687" s="504"/>
      <c r="E687" s="504"/>
      <c r="F687" s="504"/>
      <c r="G687" s="180"/>
      <c r="H687" s="180"/>
      <c r="I687" s="505"/>
      <c r="J687" s="505"/>
      <c r="K687" s="505"/>
      <c r="L687" s="504"/>
      <c r="M687" s="504"/>
      <c r="N687" s="504"/>
      <c r="O687" s="506"/>
      <c r="P687" s="506"/>
      <c r="Q687" s="506"/>
      <c r="R687" s="506"/>
      <c r="S687" s="506"/>
      <c r="T687" s="506"/>
      <c r="U687" s="506"/>
      <c r="V687" s="506"/>
      <c r="W687" s="506"/>
      <c r="X687" s="506"/>
      <c r="Y687" s="506"/>
      <c r="Z687" s="506"/>
      <c r="AA687" s="506"/>
      <c r="AB687" s="507"/>
      <c r="AC687" s="507"/>
      <c r="AD687" s="504"/>
      <c r="AE687" s="504"/>
      <c r="AF687" s="504"/>
      <c r="AG687" s="504"/>
      <c r="AH687" s="504"/>
      <c r="AI687" s="504"/>
      <c r="AJ687" s="504"/>
      <c r="AK687" s="504"/>
      <c r="AL687" s="504"/>
      <c r="AN687" s="508"/>
      <c r="AO687" s="504"/>
      <c r="AP687" s="504"/>
      <c r="AQ687" s="504"/>
      <c r="AR687" s="504"/>
      <c r="AS687" s="504"/>
      <c r="AT687" s="504"/>
      <c r="AU687" s="504"/>
    </row>
    <row r="688" spans="3:47" ht="12.75" customHeight="1">
      <c r="C688" s="504"/>
      <c r="D688" s="504"/>
      <c r="E688" s="504"/>
      <c r="F688" s="504"/>
      <c r="G688" s="180"/>
      <c r="H688" s="180"/>
      <c r="I688" s="505"/>
      <c r="J688" s="505"/>
      <c r="K688" s="505"/>
      <c r="L688" s="504"/>
      <c r="M688" s="504"/>
      <c r="N688" s="504"/>
      <c r="O688" s="506"/>
      <c r="P688" s="506"/>
      <c r="Q688" s="506"/>
      <c r="R688" s="506"/>
      <c r="S688" s="506"/>
      <c r="T688" s="506"/>
      <c r="U688" s="506"/>
      <c r="V688" s="506"/>
      <c r="W688" s="506"/>
      <c r="X688" s="506"/>
      <c r="Y688" s="506"/>
      <c r="Z688" s="506"/>
      <c r="AA688" s="506"/>
      <c r="AB688" s="507"/>
      <c r="AC688" s="507"/>
      <c r="AD688" s="504"/>
      <c r="AE688" s="504"/>
      <c r="AF688" s="504"/>
      <c r="AG688" s="504"/>
      <c r="AH688" s="504"/>
      <c r="AI688" s="504"/>
      <c r="AJ688" s="504"/>
      <c r="AK688" s="504"/>
      <c r="AL688" s="504"/>
      <c r="AN688" s="508"/>
      <c r="AO688" s="504"/>
      <c r="AP688" s="504"/>
      <c r="AQ688" s="504"/>
      <c r="AR688" s="504"/>
      <c r="AS688" s="504"/>
      <c r="AT688" s="504"/>
      <c r="AU688" s="504"/>
    </row>
    <row r="689" spans="3:47" ht="12.75" customHeight="1">
      <c r="C689" s="504"/>
      <c r="D689" s="504"/>
      <c r="E689" s="504"/>
      <c r="F689" s="504"/>
      <c r="G689" s="180"/>
      <c r="H689" s="180"/>
      <c r="I689" s="505"/>
      <c r="J689" s="505"/>
      <c r="K689" s="505"/>
      <c r="L689" s="504"/>
      <c r="M689" s="504"/>
      <c r="N689" s="504"/>
      <c r="O689" s="506"/>
      <c r="P689" s="506"/>
      <c r="Q689" s="506"/>
      <c r="R689" s="506"/>
      <c r="S689" s="506"/>
      <c r="T689" s="506"/>
      <c r="U689" s="506"/>
      <c r="V689" s="506"/>
      <c r="W689" s="506"/>
      <c r="X689" s="506"/>
      <c r="Y689" s="506"/>
      <c r="Z689" s="506"/>
      <c r="AA689" s="506"/>
      <c r="AB689" s="507"/>
      <c r="AC689" s="507"/>
      <c r="AD689" s="504"/>
      <c r="AE689" s="504"/>
      <c r="AF689" s="504"/>
      <c r="AG689" s="504"/>
      <c r="AH689" s="504"/>
      <c r="AI689" s="504"/>
      <c r="AJ689" s="504"/>
      <c r="AK689" s="504"/>
      <c r="AL689" s="504"/>
      <c r="AN689" s="508"/>
      <c r="AO689" s="504"/>
      <c r="AP689" s="504"/>
      <c r="AQ689" s="504"/>
      <c r="AR689" s="504"/>
      <c r="AS689" s="504"/>
      <c r="AT689" s="504"/>
      <c r="AU689" s="504"/>
    </row>
    <row r="690" spans="3:47" ht="12.75" customHeight="1">
      <c r="C690" s="504"/>
      <c r="D690" s="504"/>
      <c r="E690" s="504"/>
      <c r="F690" s="504"/>
      <c r="G690" s="180"/>
      <c r="H690" s="180"/>
      <c r="I690" s="505"/>
      <c r="J690" s="505"/>
      <c r="K690" s="505"/>
      <c r="L690" s="504"/>
      <c r="M690" s="504"/>
      <c r="N690" s="504"/>
      <c r="O690" s="506"/>
      <c r="P690" s="506"/>
      <c r="Q690" s="506"/>
      <c r="R690" s="506"/>
      <c r="S690" s="506"/>
      <c r="T690" s="506"/>
      <c r="U690" s="506"/>
      <c r="V690" s="506"/>
      <c r="W690" s="506"/>
      <c r="X690" s="506"/>
      <c r="Y690" s="506"/>
      <c r="Z690" s="506"/>
      <c r="AA690" s="506"/>
      <c r="AB690" s="507"/>
      <c r="AC690" s="507"/>
      <c r="AD690" s="504"/>
      <c r="AE690" s="504"/>
      <c r="AF690" s="504"/>
      <c r="AG690" s="504"/>
      <c r="AH690" s="504"/>
      <c r="AI690" s="504"/>
      <c r="AJ690" s="504"/>
      <c r="AK690" s="504"/>
      <c r="AL690" s="504"/>
      <c r="AN690" s="508"/>
      <c r="AO690" s="504"/>
      <c r="AP690" s="504"/>
      <c r="AQ690" s="504"/>
      <c r="AR690" s="504"/>
      <c r="AS690" s="504"/>
      <c r="AT690" s="504"/>
      <c r="AU690" s="504"/>
    </row>
    <row r="691" spans="3:47" ht="12.75" customHeight="1">
      <c r="C691" s="504"/>
      <c r="D691" s="504"/>
      <c r="E691" s="504"/>
      <c r="F691" s="504"/>
      <c r="G691" s="180"/>
      <c r="H691" s="180"/>
      <c r="I691" s="505"/>
      <c r="J691" s="505"/>
      <c r="K691" s="505"/>
      <c r="L691" s="504"/>
      <c r="M691" s="504"/>
      <c r="N691" s="504"/>
      <c r="O691" s="506"/>
      <c r="P691" s="506"/>
      <c r="Q691" s="506"/>
      <c r="R691" s="506"/>
      <c r="S691" s="506"/>
      <c r="T691" s="506"/>
      <c r="U691" s="506"/>
      <c r="V691" s="506"/>
      <c r="W691" s="506"/>
      <c r="X691" s="506"/>
      <c r="Y691" s="506"/>
      <c r="Z691" s="506"/>
      <c r="AA691" s="506"/>
      <c r="AB691" s="507"/>
      <c r="AC691" s="507"/>
      <c r="AD691" s="504"/>
      <c r="AE691" s="504"/>
      <c r="AF691" s="504"/>
      <c r="AG691" s="504"/>
      <c r="AH691" s="504"/>
      <c r="AI691" s="504"/>
      <c r="AJ691" s="504"/>
      <c r="AK691" s="504"/>
      <c r="AL691" s="504"/>
      <c r="AN691" s="508"/>
      <c r="AO691" s="504"/>
      <c r="AP691" s="504"/>
      <c r="AQ691" s="504"/>
      <c r="AR691" s="504"/>
      <c r="AS691" s="504"/>
      <c r="AT691" s="504"/>
      <c r="AU691" s="504"/>
    </row>
    <row r="692" spans="3:47" ht="12.75" customHeight="1">
      <c r="C692" s="504"/>
      <c r="D692" s="504"/>
      <c r="E692" s="504"/>
      <c r="F692" s="504"/>
      <c r="G692" s="180"/>
      <c r="H692" s="180"/>
      <c r="I692" s="505"/>
      <c r="J692" s="505"/>
      <c r="K692" s="505"/>
      <c r="L692" s="504"/>
      <c r="M692" s="504"/>
      <c r="N692" s="504"/>
      <c r="O692" s="506"/>
      <c r="P692" s="506"/>
      <c r="Q692" s="506"/>
      <c r="R692" s="506"/>
      <c r="S692" s="506"/>
      <c r="T692" s="506"/>
      <c r="U692" s="506"/>
      <c r="V692" s="506"/>
      <c r="W692" s="506"/>
      <c r="X692" s="506"/>
      <c r="Y692" s="506"/>
      <c r="Z692" s="506"/>
      <c r="AA692" s="506"/>
      <c r="AB692" s="507"/>
      <c r="AC692" s="507"/>
      <c r="AD692" s="504"/>
      <c r="AE692" s="504"/>
      <c r="AF692" s="504"/>
      <c r="AG692" s="504"/>
      <c r="AH692" s="504"/>
      <c r="AI692" s="504"/>
      <c r="AJ692" s="504"/>
      <c r="AK692" s="504"/>
      <c r="AL692" s="504"/>
      <c r="AN692" s="508"/>
      <c r="AO692" s="504"/>
      <c r="AP692" s="504"/>
      <c r="AQ692" s="504"/>
      <c r="AR692" s="504"/>
      <c r="AS692" s="504"/>
      <c r="AT692" s="504"/>
      <c r="AU692" s="504"/>
    </row>
    <row r="693" spans="3:47" ht="12.75" customHeight="1">
      <c r="C693" s="504"/>
      <c r="D693" s="504"/>
      <c r="E693" s="504"/>
      <c r="F693" s="504"/>
      <c r="G693" s="180"/>
      <c r="H693" s="180"/>
      <c r="I693" s="505"/>
      <c r="J693" s="505"/>
      <c r="K693" s="505"/>
      <c r="L693" s="504"/>
      <c r="M693" s="504"/>
      <c r="N693" s="504"/>
      <c r="O693" s="506"/>
      <c r="P693" s="506"/>
      <c r="Q693" s="506"/>
      <c r="R693" s="506"/>
      <c r="S693" s="506"/>
      <c r="T693" s="506"/>
      <c r="U693" s="506"/>
      <c r="V693" s="506"/>
      <c r="W693" s="506"/>
      <c r="X693" s="506"/>
      <c r="Y693" s="506"/>
      <c r="Z693" s="506"/>
      <c r="AA693" s="506"/>
      <c r="AB693" s="507"/>
      <c r="AC693" s="507"/>
      <c r="AD693" s="504"/>
      <c r="AE693" s="504"/>
      <c r="AF693" s="504"/>
      <c r="AG693" s="504"/>
      <c r="AH693" s="504"/>
      <c r="AI693" s="504"/>
      <c r="AJ693" s="504"/>
      <c r="AK693" s="504"/>
      <c r="AL693" s="504"/>
      <c r="AN693" s="508"/>
      <c r="AO693" s="504"/>
      <c r="AP693" s="504"/>
      <c r="AQ693" s="504"/>
      <c r="AR693" s="504"/>
      <c r="AS693" s="504"/>
      <c r="AT693" s="504"/>
      <c r="AU693" s="504"/>
    </row>
    <row r="694" spans="3:47" ht="12.75" customHeight="1">
      <c r="C694" s="504"/>
      <c r="D694" s="504"/>
      <c r="E694" s="504"/>
      <c r="F694" s="504"/>
      <c r="G694" s="180"/>
      <c r="H694" s="180"/>
      <c r="I694" s="505"/>
      <c r="J694" s="505"/>
      <c r="K694" s="505"/>
      <c r="L694" s="504"/>
      <c r="M694" s="504"/>
      <c r="N694" s="504"/>
      <c r="O694" s="506"/>
      <c r="P694" s="506"/>
      <c r="Q694" s="506"/>
      <c r="R694" s="506"/>
      <c r="S694" s="506"/>
      <c r="T694" s="506"/>
      <c r="U694" s="506"/>
      <c r="V694" s="506"/>
      <c r="W694" s="506"/>
      <c r="X694" s="506"/>
      <c r="Y694" s="506"/>
      <c r="Z694" s="506"/>
      <c r="AA694" s="506"/>
      <c r="AB694" s="507"/>
      <c r="AC694" s="507"/>
      <c r="AD694" s="504"/>
      <c r="AE694" s="504"/>
      <c r="AF694" s="504"/>
      <c r="AG694" s="504"/>
      <c r="AH694" s="504"/>
      <c r="AI694" s="504"/>
      <c r="AJ694" s="504"/>
      <c r="AK694" s="504"/>
      <c r="AL694" s="504"/>
      <c r="AN694" s="508"/>
      <c r="AO694" s="504"/>
      <c r="AP694" s="504"/>
      <c r="AQ694" s="504"/>
      <c r="AR694" s="504"/>
      <c r="AS694" s="504"/>
      <c r="AT694" s="504"/>
      <c r="AU694" s="504"/>
    </row>
    <row r="695" spans="3:47" ht="12.75" customHeight="1">
      <c r="C695" s="504"/>
      <c r="D695" s="504"/>
      <c r="E695" s="504"/>
      <c r="F695" s="504"/>
      <c r="G695" s="180"/>
      <c r="H695" s="180"/>
      <c r="I695" s="505"/>
      <c r="J695" s="505"/>
      <c r="K695" s="505"/>
      <c r="L695" s="504"/>
      <c r="M695" s="504"/>
      <c r="N695" s="504"/>
      <c r="O695" s="506"/>
      <c r="P695" s="506"/>
      <c r="Q695" s="506"/>
      <c r="R695" s="506"/>
      <c r="S695" s="506"/>
      <c r="T695" s="506"/>
      <c r="U695" s="506"/>
      <c r="V695" s="506"/>
      <c r="W695" s="506"/>
      <c r="X695" s="506"/>
      <c r="Y695" s="506"/>
      <c r="Z695" s="506"/>
      <c r="AA695" s="506"/>
      <c r="AB695" s="507"/>
      <c r="AC695" s="507"/>
      <c r="AD695" s="504"/>
      <c r="AE695" s="504"/>
      <c r="AF695" s="504"/>
      <c r="AG695" s="504"/>
      <c r="AH695" s="504"/>
      <c r="AI695" s="504"/>
      <c r="AJ695" s="504"/>
      <c r="AK695" s="504"/>
      <c r="AL695" s="504"/>
      <c r="AN695" s="508"/>
      <c r="AO695" s="504"/>
      <c r="AP695" s="504"/>
      <c r="AQ695" s="504"/>
      <c r="AR695" s="504"/>
      <c r="AS695" s="504"/>
      <c r="AT695" s="504"/>
      <c r="AU695" s="504"/>
    </row>
    <row r="696" spans="3:47" ht="12.75" customHeight="1">
      <c r="C696" s="504"/>
      <c r="D696" s="504"/>
      <c r="E696" s="504"/>
      <c r="F696" s="504"/>
      <c r="G696" s="180"/>
      <c r="H696" s="180"/>
      <c r="I696" s="505"/>
      <c r="J696" s="505"/>
      <c r="K696" s="505"/>
      <c r="L696" s="504"/>
      <c r="M696" s="504"/>
      <c r="N696" s="504"/>
      <c r="O696" s="506"/>
      <c r="P696" s="506"/>
      <c r="Q696" s="506"/>
      <c r="R696" s="506"/>
      <c r="S696" s="506"/>
      <c r="T696" s="506"/>
      <c r="U696" s="506"/>
      <c r="V696" s="506"/>
      <c r="W696" s="506"/>
      <c r="X696" s="506"/>
      <c r="Y696" s="506"/>
      <c r="Z696" s="506"/>
      <c r="AA696" s="506"/>
      <c r="AB696" s="507"/>
      <c r="AC696" s="507"/>
      <c r="AD696" s="504"/>
      <c r="AE696" s="504"/>
      <c r="AF696" s="504"/>
      <c r="AG696" s="504"/>
      <c r="AH696" s="504"/>
      <c r="AI696" s="504"/>
      <c r="AJ696" s="504"/>
      <c r="AK696" s="504"/>
      <c r="AL696" s="504"/>
      <c r="AN696" s="508"/>
      <c r="AO696" s="504"/>
      <c r="AP696" s="504"/>
      <c r="AQ696" s="504"/>
      <c r="AR696" s="504"/>
      <c r="AS696" s="504"/>
      <c r="AT696" s="504"/>
      <c r="AU696" s="504"/>
    </row>
    <row r="697" spans="3:47" ht="12.75" customHeight="1">
      <c r="C697" s="504"/>
      <c r="D697" s="504"/>
      <c r="E697" s="504"/>
      <c r="F697" s="504"/>
      <c r="G697" s="180"/>
      <c r="H697" s="180"/>
      <c r="I697" s="505"/>
      <c r="J697" s="505"/>
      <c r="K697" s="505"/>
      <c r="L697" s="504"/>
      <c r="M697" s="504"/>
      <c r="N697" s="504"/>
      <c r="O697" s="506"/>
      <c r="P697" s="506"/>
      <c r="Q697" s="506"/>
      <c r="R697" s="506"/>
      <c r="S697" s="506"/>
      <c r="T697" s="506"/>
      <c r="U697" s="506"/>
      <c r="V697" s="506"/>
      <c r="W697" s="506"/>
      <c r="X697" s="506"/>
      <c r="Y697" s="506"/>
      <c r="Z697" s="506"/>
      <c r="AA697" s="506"/>
      <c r="AB697" s="507"/>
      <c r="AC697" s="507"/>
      <c r="AD697" s="504"/>
      <c r="AE697" s="504"/>
      <c r="AF697" s="504"/>
      <c r="AG697" s="504"/>
      <c r="AH697" s="504"/>
      <c r="AI697" s="504"/>
      <c r="AJ697" s="504"/>
      <c r="AK697" s="504"/>
      <c r="AL697" s="504"/>
      <c r="AN697" s="508"/>
      <c r="AO697" s="504"/>
      <c r="AP697" s="504"/>
      <c r="AQ697" s="504"/>
      <c r="AR697" s="504"/>
      <c r="AS697" s="504"/>
      <c r="AT697" s="504"/>
      <c r="AU697" s="504"/>
    </row>
    <row r="698" spans="3:47" ht="12.75" customHeight="1">
      <c r="C698" s="504"/>
      <c r="D698" s="504"/>
      <c r="E698" s="504"/>
      <c r="F698" s="504"/>
      <c r="G698" s="180"/>
      <c r="H698" s="180"/>
      <c r="I698" s="505"/>
      <c r="J698" s="505"/>
      <c r="K698" s="505"/>
      <c r="L698" s="504"/>
      <c r="M698" s="504"/>
      <c r="N698" s="504"/>
      <c r="O698" s="506"/>
      <c r="P698" s="506"/>
      <c r="Q698" s="506"/>
      <c r="R698" s="506"/>
      <c r="S698" s="506"/>
      <c r="T698" s="506"/>
      <c r="U698" s="506"/>
      <c r="V698" s="506"/>
      <c r="W698" s="506"/>
      <c r="X698" s="506"/>
      <c r="Y698" s="506"/>
      <c r="Z698" s="506"/>
      <c r="AA698" s="506"/>
      <c r="AB698" s="507"/>
      <c r="AC698" s="507"/>
      <c r="AD698" s="504"/>
      <c r="AE698" s="504"/>
      <c r="AF698" s="504"/>
      <c r="AG698" s="504"/>
      <c r="AH698" s="504"/>
      <c r="AI698" s="504"/>
      <c r="AJ698" s="504"/>
      <c r="AK698" s="504"/>
      <c r="AL698" s="504"/>
      <c r="AN698" s="508"/>
      <c r="AO698" s="504"/>
      <c r="AP698" s="504"/>
      <c r="AQ698" s="504"/>
      <c r="AR698" s="504"/>
      <c r="AS698" s="504"/>
      <c r="AT698" s="504"/>
      <c r="AU698" s="504"/>
    </row>
    <row r="699" spans="3:47" ht="12.75" customHeight="1">
      <c r="C699" s="504"/>
      <c r="D699" s="504"/>
      <c r="E699" s="504"/>
      <c r="F699" s="504"/>
      <c r="G699" s="180"/>
      <c r="H699" s="180"/>
      <c r="I699" s="505"/>
      <c r="J699" s="505"/>
      <c r="K699" s="505"/>
      <c r="L699" s="504"/>
      <c r="M699" s="504"/>
      <c r="N699" s="504"/>
      <c r="O699" s="506"/>
      <c r="P699" s="506"/>
      <c r="Q699" s="506"/>
      <c r="R699" s="506"/>
      <c r="S699" s="506"/>
      <c r="T699" s="506"/>
      <c r="U699" s="506"/>
      <c r="V699" s="506"/>
      <c r="W699" s="506"/>
      <c r="X699" s="506"/>
      <c r="Y699" s="506"/>
      <c r="Z699" s="506"/>
      <c r="AA699" s="506"/>
      <c r="AB699" s="507"/>
      <c r="AC699" s="507"/>
      <c r="AD699" s="504"/>
      <c r="AE699" s="504"/>
      <c r="AF699" s="504"/>
      <c r="AG699" s="504"/>
      <c r="AH699" s="504"/>
      <c r="AI699" s="504"/>
      <c r="AJ699" s="504"/>
      <c r="AK699" s="504"/>
      <c r="AL699" s="504"/>
      <c r="AN699" s="508"/>
      <c r="AO699" s="504"/>
      <c r="AP699" s="504"/>
      <c r="AQ699" s="504"/>
      <c r="AR699" s="504"/>
      <c r="AS699" s="504"/>
      <c r="AT699" s="504"/>
      <c r="AU699" s="504"/>
    </row>
    <row r="700" spans="3:47" ht="12.75" customHeight="1">
      <c r="C700" s="504"/>
      <c r="D700" s="504"/>
      <c r="E700" s="504"/>
      <c r="F700" s="504"/>
      <c r="G700" s="180"/>
      <c r="H700" s="180"/>
      <c r="I700" s="505"/>
      <c r="J700" s="505"/>
      <c r="K700" s="505"/>
      <c r="L700" s="504"/>
      <c r="M700" s="504"/>
      <c r="N700" s="504"/>
      <c r="O700" s="506"/>
      <c r="P700" s="506"/>
      <c r="Q700" s="506"/>
      <c r="R700" s="506"/>
      <c r="S700" s="506"/>
      <c r="T700" s="506"/>
      <c r="U700" s="506"/>
      <c r="V700" s="506"/>
      <c r="W700" s="506"/>
      <c r="X700" s="506"/>
      <c r="Y700" s="506"/>
      <c r="Z700" s="506"/>
      <c r="AA700" s="506"/>
      <c r="AB700" s="507"/>
      <c r="AC700" s="507"/>
      <c r="AD700" s="504"/>
      <c r="AE700" s="504"/>
      <c r="AF700" s="504"/>
      <c r="AG700" s="504"/>
      <c r="AH700" s="504"/>
      <c r="AI700" s="504"/>
      <c r="AJ700" s="504"/>
      <c r="AK700" s="504"/>
      <c r="AL700" s="504"/>
      <c r="AN700" s="508"/>
      <c r="AO700" s="504"/>
      <c r="AP700" s="504"/>
      <c r="AQ700" s="504"/>
      <c r="AR700" s="504"/>
      <c r="AS700" s="504"/>
      <c r="AT700" s="504"/>
      <c r="AU700" s="504"/>
    </row>
    <row r="701" spans="3:47" ht="12.75" customHeight="1">
      <c r="C701" s="504"/>
      <c r="D701" s="504"/>
      <c r="E701" s="504"/>
      <c r="F701" s="504"/>
      <c r="G701" s="180"/>
      <c r="H701" s="180"/>
      <c r="I701" s="505"/>
      <c r="J701" s="505"/>
      <c r="K701" s="505"/>
      <c r="L701" s="504"/>
      <c r="M701" s="504"/>
      <c r="N701" s="504"/>
      <c r="O701" s="506"/>
      <c r="P701" s="506"/>
      <c r="Q701" s="506"/>
      <c r="R701" s="506"/>
      <c r="S701" s="506"/>
      <c r="T701" s="506"/>
      <c r="U701" s="506"/>
      <c r="V701" s="506"/>
      <c r="W701" s="506"/>
      <c r="X701" s="506"/>
      <c r="Y701" s="506"/>
      <c r="Z701" s="506"/>
      <c r="AA701" s="506"/>
      <c r="AB701" s="507"/>
      <c r="AC701" s="507"/>
      <c r="AD701" s="504"/>
      <c r="AE701" s="504"/>
      <c r="AF701" s="504"/>
      <c r="AG701" s="504"/>
      <c r="AH701" s="504"/>
      <c r="AI701" s="504"/>
      <c r="AJ701" s="504"/>
      <c r="AK701" s="504"/>
      <c r="AL701" s="504"/>
      <c r="AN701" s="508"/>
      <c r="AO701" s="504"/>
      <c r="AP701" s="504"/>
      <c r="AQ701" s="504"/>
      <c r="AR701" s="504"/>
      <c r="AS701" s="504"/>
      <c r="AT701" s="504"/>
      <c r="AU701" s="504"/>
    </row>
    <row r="702" spans="3:47" ht="12.75" customHeight="1">
      <c r="C702" s="504"/>
      <c r="D702" s="504"/>
      <c r="E702" s="504"/>
      <c r="F702" s="504"/>
      <c r="G702" s="180"/>
      <c r="H702" s="180"/>
      <c r="I702" s="505"/>
      <c r="J702" s="505"/>
      <c r="K702" s="505"/>
      <c r="L702" s="504"/>
      <c r="M702" s="504"/>
      <c r="N702" s="504"/>
      <c r="O702" s="506"/>
      <c r="P702" s="506"/>
      <c r="Q702" s="506"/>
      <c r="R702" s="506"/>
      <c r="S702" s="506"/>
      <c r="T702" s="506"/>
      <c r="U702" s="506"/>
      <c r="V702" s="506"/>
      <c r="W702" s="506"/>
      <c r="X702" s="506"/>
      <c r="Y702" s="506"/>
      <c r="Z702" s="506"/>
      <c r="AA702" s="506"/>
      <c r="AB702" s="507"/>
      <c r="AC702" s="507"/>
      <c r="AD702" s="504"/>
      <c r="AE702" s="504"/>
      <c r="AF702" s="504"/>
      <c r="AG702" s="504"/>
      <c r="AH702" s="504"/>
      <c r="AI702" s="504"/>
      <c r="AJ702" s="504"/>
      <c r="AK702" s="504"/>
      <c r="AL702" s="504"/>
      <c r="AN702" s="508"/>
      <c r="AO702" s="504"/>
      <c r="AP702" s="504"/>
      <c r="AQ702" s="504"/>
      <c r="AR702" s="504"/>
      <c r="AS702" s="504"/>
      <c r="AT702" s="504"/>
      <c r="AU702" s="504"/>
    </row>
    <row r="703" spans="3:47" ht="12.75" customHeight="1">
      <c r="C703" s="504"/>
      <c r="D703" s="504"/>
      <c r="E703" s="504"/>
      <c r="F703" s="504"/>
      <c r="G703" s="180"/>
      <c r="H703" s="180"/>
      <c r="I703" s="505"/>
      <c r="J703" s="505"/>
      <c r="K703" s="505"/>
      <c r="L703" s="504"/>
      <c r="M703" s="504"/>
      <c r="N703" s="504"/>
      <c r="O703" s="506"/>
      <c r="P703" s="506"/>
      <c r="Q703" s="506"/>
      <c r="R703" s="506"/>
      <c r="S703" s="506"/>
      <c r="T703" s="506"/>
      <c r="U703" s="506"/>
      <c r="V703" s="506"/>
      <c r="W703" s="506"/>
      <c r="X703" s="506"/>
      <c r="Y703" s="506"/>
      <c r="Z703" s="506"/>
      <c r="AA703" s="506"/>
      <c r="AB703" s="507"/>
      <c r="AC703" s="507"/>
      <c r="AD703" s="504"/>
      <c r="AE703" s="504"/>
      <c r="AF703" s="504"/>
      <c r="AG703" s="504"/>
      <c r="AH703" s="504"/>
      <c r="AI703" s="504"/>
      <c r="AJ703" s="504"/>
      <c r="AK703" s="504"/>
      <c r="AL703" s="504"/>
      <c r="AN703" s="508"/>
      <c r="AO703" s="504"/>
      <c r="AP703" s="504"/>
      <c r="AQ703" s="504"/>
      <c r="AR703" s="504"/>
      <c r="AS703" s="504"/>
      <c r="AT703" s="504"/>
      <c r="AU703" s="504"/>
    </row>
    <row r="704" spans="3:47" ht="12.75" customHeight="1">
      <c r="C704" s="504"/>
      <c r="D704" s="504"/>
      <c r="E704" s="504"/>
      <c r="F704" s="504"/>
      <c r="G704" s="180"/>
      <c r="H704" s="180"/>
      <c r="I704" s="505"/>
      <c r="J704" s="505"/>
      <c r="K704" s="505"/>
      <c r="L704" s="504"/>
      <c r="M704" s="504"/>
      <c r="N704" s="504"/>
      <c r="O704" s="506"/>
      <c r="P704" s="506"/>
      <c r="Q704" s="506"/>
      <c r="R704" s="506"/>
      <c r="S704" s="506"/>
      <c r="T704" s="506"/>
      <c r="U704" s="506"/>
      <c r="V704" s="506"/>
      <c r="W704" s="506"/>
      <c r="X704" s="506"/>
      <c r="Y704" s="506"/>
      <c r="Z704" s="506"/>
      <c r="AA704" s="506"/>
      <c r="AB704" s="507"/>
      <c r="AC704" s="507"/>
      <c r="AD704" s="504"/>
      <c r="AE704" s="504"/>
      <c r="AF704" s="504"/>
      <c r="AG704" s="504"/>
      <c r="AH704" s="504"/>
      <c r="AI704" s="504"/>
      <c r="AJ704" s="504"/>
      <c r="AK704" s="504"/>
      <c r="AL704" s="504"/>
      <c r="AN704" s="508"/>
      <c r="AO704" s="504"/>
      <c r="AP704" s="504"/>
      <c r="AQ704" s="504"/>
      <c r="AR704" s="504"/>
      <c r="AS704" s="504"/>
      <c r="AT704" s="504"/>
      <c r="AU704" s="504"/>
    </row>
    <row r="705" spans="3:47" ht="12.75" customHeight="1">
      <c r="C705" s="504"/>
      <c r="D705" s="504"/>
      <c r="E705" s="504"/>
      <c r="F705" s="504"/>
      <c r="G705" s="180"/>
      <c r="H705" s="180"/>
      <c r="I705" s="505"/>
      <c r="J705" s="505"/>
      <c r="K705" s="505"/>
      <c r="L705" s="504"/>
      <c r="M705" s="504"/>
      <c r="N705" s="504"/>
      <c r="O705" s="506"/>
      <c r="P705" s="506"/>
      <c r="Q705" s="506"/>
      <c r="R705" s="506"/>
      <c r="S705" s="506"/>
      <c r="T705" s="506"/>
      <c r="U705" s="506"/>
      <c r="V705" s="506"/>
      <c r="W705" s="506"/>
      <c r="X705" s="506"/>
      <c r="Y705" s="506"/>
      <c r="Z705" s="506"/>
      <c r="AA705" s="506"/>
      <c r="AB705" s="507"/>
      <c r="AC705" s="507"/>
      <c r="AD705" s="504"/>
      <c r="AE705" s="504"/>
      <c r="AF705" s="504"/>
      <c r="AG705" s="504"/>
      <c r="AH705" s="504"/>
      <c r="AI705" s="504"/>
      <c r="AJ705" s="504"/>
      <c r="AK705" s="504"/>
      <c r="AL705" s="504"/>
      <c r="AN705" s="508"/>
      <c r="AO705" s="504"/>
      <c r="AP705" s="504"/>
      <c r="AQ705" s="504"/>
      <c r="AR705" s="504"/>
      <c r="AS705" s="504"/>
      <c r="AT705" s="504"/>
      <c r="AU705" s="504"/>
    </row>
    <row r="706" spans="3:47" ht="12.75" customHeight="1">
      <c r="C706" s="504"/>
      <c r="D706" s="504"/>
      <c r="E706" s="504"/>
      <c r="F706" s="504"/>
      <c r="G706" s="180"/>
      <c r="H706" s="180"/>
      <c r="I706" s="505"/>
      <c r="J706" s="505"/>
      <c r="K706" s="505"/>
      <c r="L706" s="504"/>
      <c r="M706" s="504"/>
      <c r="N706" s="504"/>
      <c r="O706" s="506"/>
      <c r="P706" s="506"/>
      <c r="Q706" s="506"/>
      <c r="R706" s="506"/>
      <c r="S706" s="506"/>
      <c r="T706" s="506"/>
      <c r="U706" s="506"/>
      <c r="V706" s="506"/>
      <c r="W706" s="506"/>
      <c r="X706" s="506"/>
      <c r="Y706" s="506"/>
      <c r="Z706" s="506"/>
      <c r="AA706" s="506"/>
      <c r="AB706" s="507"/>
      <c r="AC706" s="507"/>
      <c r="AD706" s="504"/>
      <c r="AE706" s="504"/>
      <c r="AF706" s="504"/>
      <c r="AG706" s="504"/>
      <c r="AH706" s="504"/>
      <c r="AI706" s="504"/>
      <c r="AJ706" s="504"/>
      <c r="AK706" s="504"/>
      <c r="AL706" s="504"/>
      <c r="AN706" s="508"/>
      <c r="AO706" s="504"/>
      <c r="AP706" s="504"/>
      <c r="AQ706" s="504"/>
      <c r="AR706" s="504"/>
      <c r="AS706" s="504"/>
      <c r="AT706" s="504"/>
      <c r="AU706" s="504"/>
    </row>
    <row r="707" spans="3:47" ht="12.75" customHeight="1">
      <c r="C707" s="504"/>
      <c r="D707" s="504"/>
      <c r="E707" s="504"/>
      <c r="F707" s="504"/>
      <c r="G707" s="180"/>
      <c r="H707" s="180"/>
      <c r="I707" s="505"/>
      <c r="J707" s="505"/>
      <c r="K707" s="505"/>
      <c r="L707" s="504"/>
      <c r="M707" s="504"/>
      <c r="N707" s="504"/>
      <c r="O707" s="506"/>
      <c r="P707" s="506"/>
      <c r="Q707" s="506"/>
      <c r="R707" s="506"/>
      <c r="S707" s="506"/>
      <c r="T707" s="506"/>
      <c r="U707" s="506"/>
      <c r="V707" s="506"/>
      <c r="W707" s="506"/>
      <c r="X707" s="506"/>
      <c r="Y707" s="506"/>
      <c r="Z707" s="506"/>
      <c r="AA707" s="506"/>
      <c r="AB707" s="507"/>
      <c r="AC707" s="507"/>
      <c r="AD707" s="504"/>
      <c r="AE707" s="504"/>
      <c r="AF707" s="504"/>
      <c r="AG707" s="504"/>
      <c r="AH707" s="504"/>
      <c r="AI707" s="504"/>
      <c r="AJ707" s="504"/>
      <c r="AK707" s="504"/>
      <c r="AL707" s="504"/>
      <c r="AN707" s="508"/>
      <c r="AO707" s="504"/>
      <c r="AP707" s="504"/>
      <c r="AQ707" s="504"/>
      <c r="AR707" s="504"/>
      <c r="AS707" s="504"/>
      <c r="AT707" s="504"/>
      <c r="AU707" s="504"/>
    </row>
    <row r="708" spans="3:47" ht="12.75" customHeight="1">
      <c r="C708" s="504"/>
      <c r="D708" s="504"/>
      <c r="E708" s="504"/>
      <c r="F708" s="504"/>
      <c r="G708" s="180"/>
      <c r="H708" s="180"/>
      <c r="I708" s="505"/>
      <c r="J708" s="505"/>
      <c r="K708" s="505"/>
      <c r="L708" s="504"/>
      <c r="M708" s="504"/>
      <c r="N708" s="504"/>
      <c r="O708" s="506"/>
      <c r="P708" s="506"/>
      <c r="Q708" s="506"/>
      <c r="R708" s="506"/>
      <c r="S708" s="506"/>
      <c r="T708" s="506"/>
      <c r="U708" s="506"/>
      <c r="V708" s="506"/>
      <c r="W708" s="506"/>
      <c r="X708" s="506"/>
      <c r="Y708" s="506"/>
      <c r="Z708" s="506"/>
      <c r="AA708" s="506"/>
      <c r="AB708" s="507"/>
      <c r="AC708" s="507"/>
      <c r="AD708" s="504"/>
      <c r="AE708" s="504"/>
      <c r="AF708" s="504"/>
      <c r="AG708" s="504"/>
      <c r="AH708" s="504"/>
      <c r="AI708" s="504"/>
      <c r="AJ708" s="504"/>
      <c r="AK708" s="504"/>
      <c r="AL708" s="504"/>
      <c r="AN708" s="508"/>
      <c r="AO708" s="504"/>
      <c r="AP708" s="504"/>
      <c r="AQ708" s="504"/>
      <c r="AR708" s="504"/>
      <c r="AS708" s="504"/>
      <c r="AT708" s="504"/>
      <c r="AU708" s="504"/>
    </row>
    <row r="709" spans="3:47" ht="12.75" customHeight="1">
      <c r="C709" s="504"/>
      <c r="D709" s="504"/>
      <c r="E709" s="504"/>
      <c r="F709" s="504"/>
      <c r="G709" s="180"/>
      <c r="H709" s="180"/>
      <c r="I709" s="505"/>
      <c r="J709" s="505"/>
      <c r="K709" s="505"/>
      <c r="L709" s="504"/>
      <c r="M709" s="504"/>
      <c r="N709" s="504"/>
      <c r="O709" s="506"/>
      <c r="P709" s="506"/>
      <c r="Q709" s="506"/>
      <c r="R709" s="506"/>
      <c r="S709" s="506"/>
      <c r="T709" s="506"/>
      <c r="U709" s="506"/>
      <c r="V709" s="506"/>
      <c r="W709" s="506"/>
      <c r="X709" s="506"/>
      <c r="Y709" s="506"/>
      <c r="Z709" s="506"/>
      <c r="AA709" s="506"/>
      <c r="AB709" s="507"/>
      <c r="AC709" s="507"/>
      <c r="AD709" s="504"/>
      <c r="AE709" s="504"/>
      <c r="AF709" s="504"/>
      <c r="AG709" s="504"/>
      <c r="AH709" s="504"/>
      <c r="AI709" s="504"/>
      <c r="AJ709" s="504"/>
      <c r="AK709" s="504"/>
      <c r="AL709" s="504"/>
      <c r="AN709" s="508"/>
      <c r="AO709" s="504"/>
      <c r="AP709" s="504"/>
      <c r="AQ709" s="504"/>
      <c r="AR709" s="504"/>
      <c r="AS709" s="504"/>
      <c r="AT709" s="504"/>
      <c r="AU709" s="504"/>
    </row>
    <row r="710" spans="3:47" ht="12.75" customHeight="1">
      <c r="C710" s="504"/>
      <c r="D710" s="504"/>
      <c r="E710" s="504"/>
      <c r="F710" s="504"/>
      <c r="G710" s="180"/>
      <c r="H710" s="180"/>
      <c r="I710" s="505"/>
      <c r="J710" s="505"/>
      <c r="K710" s="505"/>
      <c r="L710" s="504"/>
      <c r="M710" s="504"/>
      <c r="N710" s="504"/>
      <c r="O710" s="506"/>
      <c r="P710" s="506"/>
      <c r="Q710" s="506"/>
      <c r="R710" s="506"/>
      <c r="S710" s="506"/>
      <c r="T710" s="506"/>
      <c r="U710" s="506"/>
      <c r="V710" s="506"/>
      <c r="W710" s="506"/>
      <c r="X710" s="506"/>
      <c r="Y710" s="506"/>
      <c r="Z710" s="506"/>
      <c r="AA710" s="506"/>
      <c r="AB710" s="507"/>
      <c r="AC710" s="507"/>
      <c r="AD710" s="504"/>
      <c r="AE710" s="504"/>
      <c r="AF710" s="504"/>
      <c r="AG710" s="504"/>
      <c r="AH710" s="504"/>
      <c r="AI710" s="504"/>
      <c r="AJ710" s="504"/>
      <c r="AK710" s="504"/>
      <c r="AL710" s="504"/>
      <c r="AN710" s="508"/>
      <c r="AO710" s="504"/>
      <c r="AP710" s="504"/>
      <c r="AQ710" s="504"/>
      <c r="AR710" s="504"/>
      <c r="AS710" s="504"/>
      <c r="AT710" s="504"/>
      <c r="AU710" s="504"/>
    </row>
    <row r="711" spans="3:47" ht="12.75" customHeight="1">
      <c r="C711" s="504"/>
      <c r="D711" s="504"/>
      <c r="E711" s="504"/>
      <c r="F711" s="504"/>
      <c r="G711" s="180"/>
      <c r="H711" s="180"/>
      <c r="I711" s="505"/>
      <c r="J711" s="505"/>
      <c r="K711" s="505"/>
      <c r="L711" s="504"/>
      <c r="M711" s="504"/>
      <c r="N711" s="504"/>
      <c r="O711" s="506"/>
      <c r="P711" s="506"/>
      <c r="Q711" s="506"/>
      <c r="R711" s="506"/>
      <c r="S711" s="506"/>
      <c r="T711" s="506"/>
      <c r="U711" s="506"/>
      <c r="V711" s="506"/>
      <c r="W711" s="506"/>
      <c r="X711" s="506"/>
      <c r="Y711" s="506"/>
      <c r="Z711" s="506"/>
      <c r="AA711" s="506"/>
      <c r="AB711" s="507"/>
      <c r="AC711" s="507"/>
      <c r="AD711" s="504"/>
      <c r="AE711" s="504"/>
      <c r="AF711" s="504"/>
      <c r="AG711" s="504"/>
      <c r="AH711" s="504"/>
      <c r="AI711" s="504"/>
      <c r="AJ711" s="504"/>
      <c r="AK711" s="504"/>
      <c r="AL711" s="504"/>
      <c r="AN711" s="508"/>
      <c r="AO711" s="504"/>
      <c r="AP711" s="504"/>
      <c r="AQ711" s="504"/>
      <c r="AR711" s="504"/>
      <c r="AS711" s="504"/>
      <c r="AT711" s="504"/>
      <c r="AU711" s="504"/>
    </row>
    <row r="712" spans="3:47" ht="12.75" customHeight="1">
      <c r="C712" s="504"/>
      <c r="D712" s="504"/>
      <c r="E712" s="504"/>
      <c r="F712" s="504"/>
      <c r="G712" s="180"/>
      <c r="H712" s="180"/>
      <c r="I712" s="505"/>
      <c r="J712" s="505"/>
      <c r="K712" s="505"/>
      <c r="L712" s="504"/>
      <c r="M712" s="504"/>
      <c r="N712" s="504"/>
      <c r="O712" s="506"/>
      <c r="P712" s="506"/>
      <c r="Q712" s="506"/>
      <c r="R712" s="506"/>
      <c r="S712" s="506"/>
      <c r="T712" s="506"/>
      <c r="U712" s="506"/>
      <c r="V712" s="506"/>
      <c r="W712" s="506"/>
      <c r="X712" s="506"/>
      <c r="Y712" s="506"/>
      <c r="Z712" s="506"/>
      <c r="AA712" s="506"/>
      <c r="AB712" s="507"/>
      <c r="AC712" s="507"/>
      <c r="AD712" s="504"/>
      <c r="AE712" s="504"/>
      <c r="AF712" s="504"/>
      <c r="AG712" s="504"/>
      <c r="AH712" s="504"/>
      <c r="AI712" s="504"/>
      <c r="AJ712" s="504"/>
      <c r="AK712" s="504"/>
      <c r="AL712" s="504"/>
      <c r="AN712" s="508"/>
      <c r="AO712" s="504"/>
      <c r="AP712" s="504"/>
      <c r="AQ712" s="504"/>
      <c r="AR712" s="504"/>
      <c r="AS712" s="504"/>
      <c r="AT712" s="504"/>
      <c r="AU712" s="504"/>
    </row>
    <row r="713" spans="3:47" ht="12.75" customHeight="1">
      <c r="C713" s="504"/>
      <c r="D713" s="504"/>
      <c r="E713" s="504"/>
      <c r="F713" s="504"/>
      <c r="G713" s="180"/>
      <c r="H713" s="180"/>
      <c r="I713" s="505"/>
      <c r="J713" s="505"/>
      <c r="K713" s="505"/>
      <c r="L713" s="504"/>
      <c r="M713" s="504"/>
      <c r="N713" s="504"/>
      <c r="O713" s="506"/>
      <c r="P713" s="506"/>
      <c r="Q713" s="506"/>
      <c r="R713" s="506"/>
      <c r="S713" s="506"/>
      <c r="T713" s="506"/>
      <c r="U713" s="506"/>
      <c r="V713" s="506"/>
      <c r="W713" s="506"/>
      <c r="X713" s="506"/>
      <c r="Y713" s="506"/>
      <c r="Z713" s="506"/>
      <c r="AA713" s="506"/>
      <c r="AB713" s="507"/>
      <c r="AC713" s="507"/>
      <c r="AD713" s="504"/>
      <c r="AE713" s="504"/>
      <c r="AF713" s="504"/>
      <c r="AG713" s="504"/>
      <c r="AH713" s="504"/>
      <c r="AI713" s="504"/>
      <c r="AJ713" s="504"/>
      <c r="AK713" s="504"/>
      <c r="AL713" s="504"/>
      <c r="AN713" s="508"/>
      <c r="AO713" s="504"/>
      <c r="AP713" s="504"/>
      <c r="AQ713" s="504"/>
      <c r="AR713" s="504"/>
      <c r="AS713" s="504"/>
      <c r="AT713" s="504"/>
      <c r="AU713" s="504"/>
    </row>
    <row r="714" spans="3:47" ht="12.75" customHeight="1">
      <c r="C714" s="504"/>
      <c r="D714" s="504"/>
      <c r="E714" s="504"/>
      <c r="F714" s="504"/>
      <c r="G714" s="180"/>
      <c r="H714" s="180"/>
      <c r="I714" s="505"/>
      <c r="J714" s="505"/>
      <c r="K714" s="505"/>
      <c r="L714" s="504"/>
      <c r="M714" s="504"/>
      <c r="N714" s="504"/>
      <c r="O714" s="506"/>
      <c r="P714" s="506"/>
      <c r="Q714" s="506"/>
      <c r="R714" s="506"/>
      <c r="S714" s="506"/>
      <c r="T714" s="506"/>
      <c r="U714" s="506"/>
      <c r="V714" s="506"/>
      <c r="W714" s="506"/>
      <c r="X714" s="506"/>
      <c r="Y714" s="506"/>
      <c r="Z714" s="506"/>
      <c r="AA714" s="506"/>
      <c r="AB714" s="507"/>
      <c r="AC714" s="507"/>
      <c r="AD714" s="504"/>
      <c r="AE714" s="504"/>
      <c r="AF714" s="504"/>
      <c r="AG714" s="504"/>
      <c r="AH714" s="504"/>
      <c r="AI714" s="504"/>
      <c r="AJ714" s="504"/>
      <c r="AK714" s="504"/>
      <c r="AL714" s="504"/>
      <c r="AN714" s="508"/>
      <c r="AO714" s="504"/>
      <c r="AP714" s="504"/>
      <c r="AQ714" s="504"/>
      <c r="AR714" s="504"/>
      <c r="AS714" s="504"/>
      <c r="AT714" s="504"/>
      <c r="AU714" s="504"/>
    </row>
    <row r="715" spans="3:47" ht="12.75" customHeight="1">
      <c r="C715" s="504"/>
      <c r="D715" s="504"/>
      <c r="E715" s="504"/>
      <c r="F715" s="504"/>
      <c r="G715" s="180"/>
      <c r="H715" s="180"/>
      <c r="I715" s="505"/>
      <c r="J715" s="505"/>
      <c r="K715" s="505"/>
      <c r="L715" s="504"/>
      <c r="M715" s="504"/>
      <c r="N715" s="504"/>
      <c r="O715" s="506"/>
      <c r="P715" s="506"/>
      <c r="Q715" s="506"/>
      <c r="R715" s="506"/>
      <c r="S715" s="506"/>
      <c r="T715" s="506"/>
      <c r="U715" s="506"/>
      <c r="V715" s="506"/>
      <c r="W715" s="506"/>
      <c r="X715" s="506"/>
      <c r="Y715" s="506"/>
      <c r="Z715" s="506"/>
      <c r="AA715" s="506"/>
      <c r="AB715" s="507"/>
      <c r="AC715" s="507"/>
      <c r="AD715" s="504"/>
      <c r="AE715" s="504"/>
      <c r="AF715" s="504"/>
      <c r="AG715" s="504"/>
      <c r="AH715" s="504"/>
      <c r="AI715" s="504"/>
      <c r="AJ715" s="504"/>
      <c r="AK715" s="504"/>
      <c r="AL715" s="504"/>
      <c r="AN715" s="508"/>
      <c r="AO715" s="504"/>
      <c r="AP715" s="504"/>
      <c r="AQ715" s="504"/>
      <c r="AR715" s="504"/>
      <c r="AS715" s="504"/>
      <c r="AT715" s="504"/>
      <c r="AU715" s="504"/>
    </row>
    <row r="716" spans="3:47" ht="12.75" customHeight="1">
      <c r="C716" s="504"/>
      <c r="D716" s="504"/>
      <c r="E716" s="504"/>
      <c r="F716" s="504"/>
      <c r="G716" s="180"/>
      <c r="H716" s="180"/>
      <c r="I716" s="505"/>
      <c r="J716" s="505"/>
      <c r="K716" s="505"/>
      <c r="L716" s="504"/>
      <c r="M716" s="504"/>
      <c r="N716" s="504"/>
      <c r="O716" s="506"/>
      <c r="P716" s="506"/>
      <c r="Q716" s="506"/>
      <c r="R716" s="506"/>
      <c r="S716" s="506"/>
      <c r="T716" s="506"/>
      <c r="U716" s="506"/>
      <c r="V716" s="506"/>
      <c r="W716" s="506"/>
      <c r="X716" s="506"/>
      <c r="Y716" s="506"/>
      <c r="Z716" s="506"/>
      <c r="AA716" s="506"/>
      <c r="AB716" s="507"/>
      <c r="AC716" s="507"/>
      <c r="AD716" s="504"/>
      <c r="AE716" s="504"/>
      <c r="AF716" s="504"/>
      <c r="AG716" s="504"/>
      <c r="AH716" s="504"/>
      <c r="AI716" s="504"/>
      <c r="AJ716" s="504"/>
      <c r="AK716" s="504"/>
      <c r="AL716" s="504"/>
      <c r="AN716" s="508"/>
      <c r="AO716" s="504"/>
      <c r="AP716" s="504"/>
      <c r="AQ716" s="504"/>
      <c r="AR716" s="504"/>
      <c r="AS716" s="504"/>
      <c r="AT716" s="504"/>
      <c r="AU716" s="504"/>
    </row>
    <row r="717" spans="3:47" ht="12.75" customHeight="1">
      <c r="C717" s="504"/>
      <c r="D717" s="504"/>
      <c r="E717" s="504"/>
      <c r="F717" s="504"/>
      <c r="G717" s="180"/>
      <c r="H717" s="180"/>
      <c r="I717" s="505"/>
      <c r="J717" s="505"/>
      <c r="K717" s="505"/>
      <c r="L717" s="504"/>
      <c r="M717" s="504"/>
      <c r="N717" s="504"/>
      <c r="O717" s="506"/>
      <c r="P717" s="506"/>
      <c r="Q717" s="506"/>
      <c r="R717" s="506"/>
      <c r="S717" s="506"/>
      <c r="T717" s="506"/>
      <c r="U717" s="506"/>
      <c r="V717" s="506"/>
      <c r="W717" s="506"/>
      <c r="X717" s="506"/>
      <c r="Y717" s="506"/>
      <c r="Z717" s="506"/>
      <c r="AA717" s="506"/>
      <c r="AB717" s="507"/>
      <c r="AC717" s="507"/>
      <c r="AD717" s="504"/>
      <c r="AE717" s="504"/>
      <c r="AF717" s="504"/>
      <c r="AG717" s="504"/>
      <c r="AH717" s="504"/>
      <c r="AI717" s="504"/>
      <c r="AJ717" s="504"/>
      <c r="AK717" s="504"/>
      <c r="AL717" s="504"/>
      <c r="AN717" s="508"/>
      <c r="AO717" s="504"/>
      <c r="AP717" s="504"/>
      <c r="AQ717" s="504"/>
      <c r="AR717" s="504"/>
      <c r="AS717" s="504"/>
      <c r="AT717" s="504"/>
      <c r="AU717" s="504"/>
    </row>
    <row r="718" spans="3:47" ht="12.75" customHeight="1">
      <c r="C718" s="504"/>
      <c r="D718" s="504"/>
      <c r="E718" s="504"/>
      <c r="F718" s="504"/>
      <c r="G718" s="180"/>
      <c r="H718" s="180"/>
      <c r="I718" s="505"/>
      <c r="J718" s="505"/>
      <c r="K718" s="505"/>
      <c r="L718" s="504"/>
      <c r="M718" s="504"/>
      <c r="N718" s="504"/>
      <c r="O718" s="506"/>
      <c r="P718" s="506"/>
      <c r="Q718" s="506"/>
      <c r="R718" s="506"/>
      <c r="S718" s="506"/>
      <c r="T718" s="506"/>
      <c r="U718" s="506"/>
      <c r="V718" s="506"/>
      <c r="W718" s="506"/>
      <c r="X718" s="506"/>
      <c r="Y718" s="506"/>
      <c r="Z718" s="506"/>
      <c r="AA718" s="506"/>
      <c r="AB718" s="507"/>
      <c r="AC718" s="507"/>
      <c r="AD718" s="504"/>
      <c r="AE718" s="504"/>
      <c r="AF718" s="504"/>
      <c r="AG718" s="504"/>
      <c r="AH718" s="504"/>
      <c r="AI718" s="504"/>
      <c r="AJ718" s="504"/>
      <c r="AK718" s="504"/>
      <c r="AL718" s="504"/>
      <c r="AN718" s="508"/>
      <c r="AO718" s="504"/>
      <c r="AP718" s="504"/>
      <c r="AQ718" s="504"/>
      <c r="AR718" s="504"/>
      <c r="AS718" s="504"/>
      <c r="AT718" s="504"/>
      <c r="AU718" s="504"/>
    </row>
    <row r="719" spans="3:47" ht="12.75" customHeight="1">
      <c r="C719" s="504"/>
      <c r="D719" s="504"/>
      <c r="E719" s="504"/>
      <c r="F719" s="504"/>
      <c r="G719" s="180"/>
      <c r="H719" s="180"/>
      <c r="I719" s="505"/>
      <c r="J719" s="505"/>
      <c r="K719" s="505"/>
      <c r="L719" s="504"/>
      <c r="M719" s="504"/>
      <c r="N719" s="504"/>
      <c r="O719" s="506"/>
      <c r="P719" s="506"/>
      <c r="Q719" s="506"/>
      <c r="R719" s="506"/>
      <c r="S719" s="506"/>
      <c r="T719" s="506"/>
      <c r="U719" s="506"/>
      <c r="V719" s="506"/>
      <c r="W719" s="506"/>
      <c r="X719" s="506"/>
      <c r="Y719" s="506"/>
      <c r="Z719" s="506"/>
      <c r="AA719" s="506"/>
      <c r="AB719" s="507"/>
      <c r="AC719" s="507"/>
      <c r="AD719" s="504"/>
      <c r="AE719" s="504"/>
      <c r="AF719" s="504"/>
      <c r="AG719" s="504"/>
      <c r="AH719" s="504"/>
      <c r="AI719" s="504"/>
      <c r="AJ719" s="504"/>
      <c r="AK719" s="504"/>
      <c r="AL719" s="504"/>
      <c r="AN719" s="508"/>
      <c r="AO719" s="504"/>
      <c r="AP719" s="504"/>
      <c r="AQ719" s="504"/>
      <c r="AR719" s="504"/>
      <c r="AS719" s="504"/>
      <c r="AT719" s="504"/>
      <c r="AU719" s="504"/>
    </row>
    <row r="720" spans="3:47" ht="12.75" customHeight="1">
      <c r="C720" s="504"/>
      <c r="D720" s="504"/>
      <c r="E720" s="504"/>
      <c r="F720" s="504"/>
      <c r="G720" s="180"/>
      <c r="H720" s="180"/>
      <c r="I720" s="505"/>
      <c r="J720" s="505"/>
      <c r="K720" s="505"/>
      <c r="L720" s="504"/>
      <c r="M720" s="504"/>
      <c r="N720" s="504"/>
      <c r="O720" s="506"/>
      <c r="P720" s="506"/>
      <c r="Q720" s="506"/>
      <c r="R720" s="506"/>
      <c r="S720" s="506"/>
      <c r="T720" s="506"/>
      <c r="U720" s="506"/>
      <c r="V720" s="506"/>
      <c r="W720" s="506"/>
      <c r="X720" s="506"/>
      <c r="Y720" s="506"/>
      <c r="Z720" s="506"/>
      <c r="AA720" s="506"/>
      <c r="AB720" s="507"/>
      <c r="AC720" s="507"/>
      <c r="AD720" s="504"/>
      <c r="AE720" s="504"/>
      <c r="AF720" s="504"/>
      <c r="AG720" s="504"/>
      <c r="AH720" s="504"/>
      <c r="AI720" s="504"/>
      <c r="AJ720" s="504"/>
      <c r="AK720" s="504"/>
      <c r="AL720" s="504"/>
      <c r="AN720" s="508"/>
      <c r="AO720" s="504"/>
      <c r="AP720" s="504"/>
      <c r="AQ720" s="504"/>
      <c r="AR720" s="504"/>
      <c r="AS720" s="504"/>
      <c r="AT720" s="504"/>
      <c r="AU720" s="504"/>
    </row>
    <row r="721" spans="3:47" ht="12.75" customHeight="1">
      <c r="C721" s="504"/>
      <c r="D721" s="504"/>
      <c r="E721" s="504"/>
      <c r="F721" s="504"/>
      <c r="G721" s="180"/>
      <c r="H721" s="180"/>
      <c r="I721" s="505"/>
      <c r="J721" s="505"/>
      <c r="K721" s="505"/>
      <c r="L721" s="504"/>
      <c r="M721" s="504"/>
      <c r="N721" s="504"/>
      <c r="O721" s="506"/>
      <c r="P721" s="506"/>
      <c r="Q721" s="506"/>
      <c r="R721" s="506"/>
      <c r="S721" s="506"/>
      <c r="T721" s="506"/>
      <c r="U721" s="506"/>
      <c r="V721" s="506"/>
      <c r="W721" s="506"/>
      <c r="X721" s="506"/>
      <c r="Y721" s="506"/>
      <c r="Z721" s="506"/>
      <c r="AA721" s="506"/>
      <c r="AB721" s="507"/>
      <c r="AC721" s="507"/>
      <c r="AD721" s="504"/>
      <c r="AE721" s="504"/>
      <c r="AF721" s="504"/>
      <c r="AG721" s="504"/>
      <c r="AH721" s="504"/>
      <c r="AI721" s="504"/>
      <c r="AJ721" s="504"/>
      <c r="AK721" s="504"/>
      <c r="AL721" s="504"/>
      <c r="AN721" s="508"/>
      <c r="AO721" s="504"/>
      <c r="AP721" s="504"/>
      <c r="AQ721" s="504"/>
      <c r="AR721" s="504"/>
      <c r="AS721" s="504"/>
      <c r="AT721" s="504"/>
      <c r="AU721" s="504"/>
    </row>
    <row r="722" spans="3:47" ht="12.75" customHeight="1">
      <c r="C722" s="504"/>
      <c r="D722" s="504"/>
      <c r="E722" s="504"/>
      <c r="F722" s="504"/>
      <c r="G722" s="180"/>
      <c r="H722" s="180"/>
      <c r="I722" s="505"/>
      <c r="J722" s="505"/>
      <c r="K722" s="505"/>
      <c r="L722" s="504"/>
      <c r="M722" s="504"/>
      <c r="N722" s="504"/>
      <c r="O722" s="506"/>
      <c r="P722" s="506"/>
      <c r="Q722" s="506"/>
      <c r="R722" s="506"/>
      <c r="S722" s="506"/>
      <c r="T722" s="506"/>
      <c r="U722" s="506"/>
      <c r="V722" s="506"/>
      <c r="W722" s="506"/>
      <c r="X722" s="506"/>
      <c r="Y722" s="506"/>
      <c r="Z722" s="506"/>
      <c r="AA722" s="506"/>
      <c r="AB722" s="507"/>
      <c r="AC722" s="507"/>
      <c r="AD722" s="504"/>
      <c r="AE722" s="504"/>
      <c r="AF722" s="504"/>
      <c r="AG722" s="504"/>
      <c r="AH722" s="504"/>
      <c r="AI722" s="504"/>
      <c r="AJ722" s="504"/>
      <c r="AK722" s="504"/>
      <c r="AL722" s="504"/>
      <c r="AN722" s="508"/>
      <c r="AO722" s="504"/>
      <c r="AP722" s="504"/>
      <c r="AQ722" s="504"/>
      <c r="AR722" s="504"/>
      <c r="AS722" s="504"/>
      <c r="AT722" s="504"/>
      <c r="AU722" s="504"/>
    </row>
    <row r="723" spans="3:47" ht="12.75" customHeight="1">
      <c r="C723" s="504"/>
      <c r="D723" s="504"/>
      <c r="E723" s="504"/>
      <c r="F723" s="504"/>
      <c r="G723" s="180"/>
      <c r="H723" s="180"/>
      <c r="I723" s="505"/>
      <c r="J723" s="505"/>
      <c r="K723" s="505"/>
      <c r="L723" s="504"/>
      <c r="M723" s="504"/>
      <c r="N723" s="504"/>
      <c r="O723" s="506"/>
      <c r="P723" s="506"/>
      <c r="Q723" s="506"/>
      <c r="R723" s="506"/>
      <c r="S723" s="506"/>
      <c r="T723" s="506"/>
      <c r="U723" s="506"/>
      <c r="V723" s="506"/>
      <c r="W723" s="506"/>
      <c r="X723" s="506"/>
      <c r="Y723" s="506"/>
      <c r="Z723" s="506"/>
      <c r="AA723" s="506"/>
      <c r="AB723" s="507"/>
      <c r="AC723" s="507"/>
      <c r="AD723" s="504"/>
      <c r="AE723" s="504"/>
      <c r="AF723" s="504"/>
      <c r="AG723" s="504"/>
      <c r="AH723" s="504"/>
      <c r="AI723" s="504"/>
      <c r="AJ723" s="504"/>
      <c r="AK723" s="504"/>
      <c r="AL723" s="504"/>
      <c r="AN723" s="508"/>
      <c r="AO723" s="504"/>
      <c r="AP723" s="504"/>
      <c r="AQ723" s="504"/>
      <c r="AR723" s="504"/>
      <c r="AS723" s="504"/>
      <c r="AT723" s="504"/>
      <c r="AU723" s="504"/>
    </row>
    <row r="724" spans="3:47" ht="12.75" customHeight="1">
      <c r="C724" s="504"/>
      <c r="D724" s="504"/>
      <c r="E724" s="504"/>
      <c r="F724" s="504"/>
      <c r="G724" s="180"/>
      <c r="H724" s="180"/>
      <c r="I724" s="505"/>
      <c r="J724" s="505"/>
      <c r="K724" s="505"/>
      <c r="L724" s="504"/>
      <c r="M724" s="504"/>
      <c r="N724" s="504"/>
      <c r="O724" s="506"/>
      <c r="P724" s="506"/>
      <c r="Q724" s="506"/>
      <c r="R724" s="506"/>
      <c r="S724" s="506"/>
      <c r="T724" s="506"/>
      <c r="U724" s="506"/>
      <c r="V724" s="506"/>
      <c r="W724" s="506"/>
      <c r="X724" s="506"/>
      <c r="Y724" s="506"/>
      <c r="Z724" s="506"/>
      <c r="AA724" s="506"/>
      <c r="AB724" s="507"/>
      <c r="AC724" s="507"/>
      <c r="AD724" s="504"/>
      <c r="AE724" s="504"/>
      <c r="AF724" s="504"/>
      <c r="AG724" s="504"/>
      <c r="AH724" s="504"/>
      <c r="AI724" s="504"/>
      <c r="AJ724" s="504"/>
      <c r="AK724" s="504"/>
      <c r="AL724" s="504"/>
      <c r="AN724" s="508"/>
      <c r="AO724" s="504"/>
      <c r="AP724" s="504"/>
      <c r="AQ724" s="504"/>
      <c r="AR724" s="504"/>
      <c r="AS724" s="504"/>
      <c r="AT724" s="504"/>
      <c r="AU724" s="504"/>
    </row>
    <row r="725" spans="3:47" ht="12.75" customHeight="1">
      <c r="C725" s="504"/>
      <c r="D725" s="504"/>
      <c r="E725" s="504"/>
      <c r="F725" s="504"/>
      <c r="G725" s="180"/>
      <c r="H725" s="180"/>
      <c r="I725" s="505"/>
      <c r="J725" s="505"/>
      <c r="K725" s="505"/>
      <c r="L725" s="504"/>
      <c r="M725" s="504"/>
      <c r="N725" s="504"/>
      <c r="O725" s="506"/>
      <c r="P725" s="506"/>
      <c r="Q725" s="506"/>
      <c r="R725" s="506"/>
      <c r="S725" s="506"/>
      <c r="T725" s="506"/>
      <c r="U725" s="506"/>
      <c r="V725" s="506"/>
      <c r="W725" s="506"/>
      <c r="X725" s="506"/>
      <c r="Y725" s="506"/>
      <c r="Z725" s="506"/>
      <c r="AA725" s="506"/>
      <c r="AB725" s="507"/>
      <c r="AC725" s="507"/>
      <c r="AD725" s="504"/>
      <c r="AE725" s="504"/>
      <c r="AF725" s="504"/>
      <c r="AG725" s="504"/>
      <c r="AH725" s="504"/>
      <c r="AI725" s="504"/>
      <c r="AJ725" s="504"/>
      <c r="AK725" s="504"/>
      <c r="AL725" s="504"/>
      <c r="AN725" s="508"/>
      <c r="AO725" s="504"/>
      <c r="AP725" s="504"/>
      <c r="AQ725" s="504"/>
      <c r="AR725" s="504"/>
      <c r="AS725" s="504"/>
      <c r="AT725" s="504"/>
      <c r="AU725" s="504"/>
    </row>
    <row r="726" spans="3:47" ht="12.75" customHeight="1">
      <c r="C726" s="504"/>
      <c r="D726" s="504"/>
      <c r="E726" s="504"/>
      <c r="F726" s="504"/>
      <c r="G726" s="180"/>
      <c r="H726" s="180"/>
      <c r="I726" s="505"/>
      <c r="J726" s="505"/>
      <c r="K726" s="505"/>
      <c r="L726" s="504"/>
      <c r="M726" s="504"/>
      <c r="N726" s="504"/>
      <c r="O726" s="506"/>
      <c r="P726" s="506"/>
      <c r="Q726" s="506"/>
      <c r="R726" s="506"/>
      <c r="S726" s="506"/>
      <c r="T726" s="506"/>
      <c r="U726" s="506"/>
      <c r="V726" s="506"/>
      <c r="W726" s="506"/>
      <c r="X726" s="506"/>
      <c r="Y726" s="506"/>
      <c r="Z726" s="506"/>
      <c r="AA726" s="506"/>
      <c r="AB726" s="507"/>
      <c r="AC726" s="507"/>
      <c r="AD726" s="504"/>
      <c r="AE726" s="504"/>
      <c r="AF726" s="504"/>
      <c r="AG726" s="504"/>
      <c r="AH726" s="504"/>
      <c r="AI726" s="504"/>
      <c r="AJ726" s="504"/>
      <c r="AK726" s="504"/>
      <c r="AL726" s="504"/>
      <c r="AN726" s="508"/>
      <c r="AO726" s="504"/>
      <c r="AP726" s="504"/>
      <c r="AQ726" s="504"/>
      <c r="AR726" s="504"/>
      <c r="AS726" s="504"/>
      <c r="AT726" s="504"/>
      <c r="AU726" s="504"/>
    </row>
    <row r="727" spans="3:47" ht="12.75" customHeight="1">
      <c r="C727" s="504"/>
      <c r="D727" s="504"/>
      <c r="E727" s="504"/>
      <c r="F727" s="504"/>
      <c r="G727" s="180"/>
      <c r="H727" s="180"/>
      <c r="I727" s="505"/>
      <c r="J727" s="505"/>
      <c r="K727" s="505"/>
      <c r="L727" s="504"/>
      <c r="M727" s="504"/>
      <c r="N727" s="504"/>
      <c r="O727" s="506"/>
      <c r="P727" s="506"/>
      <c r="Q727" s="506"/>
      <c r="R727" s="506"/>
      <c r="S727" s="506"/>
      <c r="T727" s="506"/>
      <c r="U727" s="506"/>
      <c r="V727" s="506"/>
      <c r="W727" s="506"/>
      <c r="X727" s="506"/>
      <c r="Y727" s="506"/>
      <c r="Z727" s="506"/>
      <c r="AA727" s="506"/>
      <c r="AB727" s="507"/>
      <c r="AC727" s="507"/>
      <c r="AD727" s="504"/>
      <c r="AE727" s="504"/>
      <c r="AF727" s="504"/>
      <c r="AG727" s="504"/>
      <c r="AH727" s="504"/>
      <c r="AI727" s="504"/>
      <c r="AJ727" s="504"/>
      <c r="AK727" s="504"/>
      <c r="AL727" s="504"/>
      <c r="AN727" s="508"/>
      <c r="AO727" s="504"/>
      <c r="AP727" s="504"/>
      <c r="AQ727" s="504"/>
      <c r="AR727" s="504"/>
      <c r="AS727" s="504"/>
      <c r="AT727" s="504"/>
      <c r="AU727" s="504"/>
    </row>
    <row r="728" spans="3:47" ht="12.75" customHeight="1">
      <c r="C728" s="504"/>
      <c r="D728" s="504"/>
      <c r="E728" s="504"/>
      <c r="F728" s="504"/>
      <c r="G728" s="180"/>
      <c r="H728" s="180"/>
      <c r="I728" s="505"/>
      <c r="J728" s="505"/>
      <c r="K728" s="505"/>
      <c r="L728" s="504"/>
      <c r="M728" s="504"/>
      <c r="N728" s="504"/>
      <c r="O728" s="506"/>
      <c r="P728" s="506"/>
      <c r="Q728" s="506"/>
      <c r="R728" s="506"/>
      <c r="S728" s="506"/>
      <c r="T728" s="506"/>
      <c r="U728" s="506"/>
      <c r="V728" s="506"/>
      <c r="W728" s="506"/>
      <c r="X728" s="506"/>
      <c r="Y728" s="506"/>
      <c r="Z728" s="506"/>
      <c r="AA728" s="506"/>
      <c r="AB728" s="507"/>
      <c r="AC728" s="507"/>
      <c r="AD728" s="504"/>
      <c r="AE728" s="504"/>
      <c r="AF728" s="504"/>
      <c r="AG728" s="504"/>
      <c r="AH728" s="504"/>
      <c r="AI728" s="504"/>
      <c r="AJ728" s="504"/>
      <c r="AK728" s="504"/>
      <c r="AL728" s="504"/>
      <c r="AN728" s="508"/>
      <c r="AO728" s="504"/>
      <c r="AP728" s="504"/>
      <c r="AQ728" s="504"/>
      <c r="AR728" s="504"/>
      <c r="AS728" s="504"/>
      <c r="AT728" s="504"/>
      <c r="AU728" s="504"/>
    </row>
    <row r="729" spans="3:47" ht="12.75" customHeight="1">
      <c r="C729" s="504"/>
      <c r="D729" s="504"/>
      <c r="E729" s="504"/>
      <c r="F729" s="504"/>
      <c r="G729" s="180"/>
      <c r="H729" s="180"/>
      <c r="I729" s="505"/>
      <c r="J729" s="505"/>
      <c r="K729" s="505"/>
      <c r="L729" s="504"/>
      <c r="M729" s="504"/>
      <c r="N729" s="504"/>
      <c r="O729" s="506"/>
      <c r="P729" s="506"/>
      <c r="Q729" s="506"/>
      <c r="R729" s="506"/>
      <c r="S729" s="506"/>
      <c r="T729" s="506"/>
      <c r="U729" s="506"/>
      <c r="V729" s="506"/>
      <c r="W729" s="506"/>
      <c r="X729" s="506"/>
      <c r="Y729" s="506"/>
      <c r="Z729" s="506"/>
      <c r="AA729" s="506"/>
      <c r="AB729" s="507"/>
      <c r="AC729" s="507"/>
      <c r="AD729" s="504"/>
      <c r="AE729" s="504"/>
      <c r="AF729" s="504"/>
      <c r="AG729" s="504"/>
      <c r="AH729" s="504"/>
      <c r="AI729" s="504"/>
      <c r="AJ729" s="504"/>
      <c r="AK729" s="504"/>
      <c r="AL729" s="504"/>
      <c r="AN729" s="508"/>
      <c r="AO729" s="504"/>
      <c r="AP729" s="504"/>
      <c r="AQ729" s="504"/>
      <c r="AR729" s="504"/>
      <c r="AS729" s="504"/>
      <c r="AT729" s="504"/>
      <c r="AU729" s="504"/>
    </row>
    <row r="730" spans="3:47" ht="12.75" customHeight="1">
      <c r="C730" s="504"/>
      <c r="D730" s="504"/>
      <c r="E730" s="504"/>
      <c r="F730" s="504"/>
      <c r="G730" s="180"/>
      <c r="H730" s="180"/>
      <c r="I730" s="505"/>
      <c r="J730" s="505"/>
      <c r="K730" s="505"/>
      <c r="L730" s="504"/>
      <c r="M730" s="504"/>
      <c r="N730" s="504"/>
      <c r="O730" s="506"/>
      <c r="P730" s="506"/>
      <c r="Q730" s="506"/>
      <c r="R730" s="506"/>
      <c r="S730" s="506"/>
      <c r="T730" s="506"/>
      <c r="U730" s="506"/>
      <c r="V730" s="506"/>
      <c r="W730" s="506"/>
      <c r="X730" s="506"/>
      <c r="Y730" s="506"/>
      <c r="Z730" s="506"/>
      <c r="AA730" s="506"/>
      <c r="AB730" s="507"/>
      <c r="AC730" s="507"/>
      <c r="AD730" s="504"/>
      <c r="AE730" s="504"/>
      <c r="AF730" s="504"/>
      <c r="AG730" s="504"/>
      <c r="AH730" s="504"/>
      <c r="AI730" s="504"/>
      <c r="AJ730" s="504"/>
      <c r="AK730" s="504"/>
      <c r="AL730" s="504"/>
      <c r="AN730" s="508"/>
      <c r="AO730" s="504"/>
      <c r="AP730" s="504"/>
      <c r="AQ730" s="504"/>
      <c r="AR730" s="504"/>
      <c r="AS730" s="504"/>
      <c r="AT730" s="504"/>
      <c r="AU730" s="504"/>
    </row>
    <row r="731" spans="3:47" ht="12.75" customHeight="1">
      <c r="C731" s="504"/>
      <c r="D731" s="504"/>
      <c r="E731" s="504"/>
      <c r="F731" s="504"/>
      <c r="G731" s="180"/>
      <c r="H731" s="180"/>
      <c r="I731" s="505"/>
      <c r="J731" s="505"/>
      <c r="K731" s="505"/>
      <c r="L731" s="504"/>
      <c r="M731" s="504"/>
      <c r="N731" s="504"/>
      <c r="O731" s="506"/>
      <c r="P731" s="506"/>
      <c r="Q731" s="506"/>
      <c r="R731" s="506"/>
      <c r="S731" s="506"/>
      <c r="T731" s="506"/>
      <c r="U731" s="506"/>
      <c r="V731" s="506"/>
      <c r="W731" s="506"/>
      <c r="X731" s="506"/>
      <c r="Y731" s="506"/>
      <c r="Z731" s="506"/>
      <c r="AA731" s="506"/>
      <c r="AB731" s="507"/>
      <c r="AC731" s="507"/>
      <c r="AD731" s="504"/>
      <c r="AE731" s="504"/>
      <c r="AF731" s="504"/>
      <c r="AG731" s="504"/>
      <c r="AH731" s="504"/>
      <c r="AI731" s="504"/>
      <c r="AJ731" s="504"/>
      <c r="AK731" s="504"/>
      <c r="AL731" s="504"/>
      <c r="AN731" s="508"/>
      <c r="AO731" s="504"/>
      <c r="AP731" s="504"/>
      <c r="AQ731" s="504"/>
      <c r="AR731" s="504"/>
      <c r="AS731" s="504"/>
      <c r="AT731" s="504"/>
      <c r="AU731" s="504"/>
    </row>
    <row r="732" spans="3:47" ht="12.75" customHeight="1">
      <c r="C732" s="504"/>
      <c r="D732" s="504"/>
      <c r="E732" s="504"/>
      <c r="F732" s="504"/>
      <c r="G732" s="180"/>
      <c r="H732" s="180"/>
      <c r="I732" s="505"/>
      <c r="J732" s="505"/>
      <c r="K732" s="505"/>
      <c r="L732" s="504"/>
      <c r="M732" s="504"/>
      <c r="N732" s="504"/>
      <c r="O732" s="506"/>
      <c r="P732" s="506"/>
      <c r="Q732" s="506"/>
      <c r="R732" s="506"/>
      <c r="S732" s="506"/>
      <c r="T732" s="506"/>
      <c r="U732" s="506"/>
      <c r="V732" s="506"/>
      <c r="W732" s="506"/>
      <c r="X732" s="506"/>
      <c r="Y732" s="506"/>
      <c r="Z732" s="506"/>
      <c r="AA732" s="506"/>
      <c r="AB732" s="507"/>
      <c r="AC732" s="507"/>
      <c r="AD732" s="504"/>
      <c r="AE732" s="504"/>
      <c r="AF732" s="504"/>
      <c r="AG732" s="504"/>
      <c r="AH732" s="504"/>
      <c r="AI732" s="504"/>
      <c r="AJ732" s="504"/>
      <c r="AK732" s="504"/>
      <c r="AL732" s="504"/>
      <c r="AN732" s="508"/>
      <c r="AO732" s="504"/>
      <c r="AP732" s="504"/>
      <c r="AQ732" s="504"/>
      <c r="AR732" s="504"/>
      <c r="AS732" s="504"/>
      <c r="AT732" s="504"/>
      <c r="AU732" s="504"/>
    </row>
    <row r="733" spans="3:47" ht="12.75" customHeight="1">
      <c r="C733" s="504"/>
      <c r="D733" s="504"/>
      <c r="E733" s="504"/>
      <c r="F733" s="504"/>
      <c r="G733" s="180"/>
      <c r="H733" s="180"/>
      <c r="I733" s="505"/>
      <c r="J733" s="505"/>
      <c r="K733" s="505"/>
      <c r="L733" s="504"/>
      <c r="M733" s="504"/>
      <c r="N733" s="504"/>
      <c r="O733" s="506"/>
      <c r="P733" s="506"/>
      <c r="Q733" s="506"/>
      <c r="R733" s="506"/>
      <c r="S733" s="506"/>
      <c r="T733" s="506"/>
      <c r="U733" s="506"/>
      <c r="V733" s="506"/>
      <c r="W733" s="506"/>
      <c r="X733" s="506"/>
      <c r="Y733" s="506"/>
      <c r="Z733" s="506"/>
      <c r="AA733" s="506"/>
      <c r="AB733" s="507"/>
      <c r="AC733" s="507"/>
      <c r="AD733" s="504"/>
      <c r="AE733" s="504"/>
      <c r="AF733" s="504"/>
      <c r="AG733" s="504"/>
      <c r="AH733" s="504"/>
      <c r="AI733" s="504"/>
      <c r="AJ733" s="504"/>
      <c r="AK733" s="504"/>
      <c r="AL733" s="504"/>
      <c r="AN733" s="508"/>
      <c r="AO733" s="504"/>
      <c r="AP733" s="504"/>
      <c r="AQ733" s="504"/>
      <c r="AR733" s="504"/>
      <c r="AS733" s="504"/>
      <c r="AT733" s="504"/>
      <c r="AU733" s="504"/>
    </row>
    <row r="734" spans="3:47" ht="12.75" customHeight="1">
      <c r="C734" s="504"/>
      <c r="D734" s="504"/>
      <c r="E734" s="504"/>
      <c r="F734" s="504"/>
      <c r="G734" s="180"/>
      <c r="H734" s="180"/>
      <c r="I734" s="505"/>
      <c r="J734" s="505"/>
      <c r="K734" s="505"/>
      <c r="L734" s="504"/>
      <c r="M734" s="504"/>
      <c r="N734" s="504"/>
      <c r="O734" s="506"/>
      <c r="P734" s="506"/>
      <c r="Q734" s="506"/>
      <c r="R734" s="506"/>
      <c r="S734" s="506"/>
      <c r="T734" s="506"/>
      <c r="U734" s="506"/>
      <c r="V734" s="506"/>
      <c r="W734" s="506"/>
      <c r="X734" s="506"/>
      <c r="Y734" s="506"/>
      <c r="Z734" s="506"/>
      <c r="AA734" s="506"/>
      <c r="AB734" s="507"/>
      <c r="AC734" s="507"/>
      <c r="AD734" s="504"/>
      <c r="AE734" s="504"/>
      <c r="AF734" s="504"/>
      <c r="AG734" s="504"/>
      <c r="AH734" s="504"/>
      <c r="AI734" s="504"/>
      <c r="AJ734" s="504"/>
      <c r="AK734" s="504"/>
      <c r="AL734" s="504"/>
      <c r="AN734" s="508"/>
      <c r="AO734" s="504"/>
      <c r="AP734" s="504"/>
      <c r="AQ734" s="504"/>
      <c r="AR734" s="504"/>
      <c r="AS734" s="504"/>
      <c r="AT734" s="504"/>
      <c r="AU734" s="504"/>
    </row>
    <row r="735" spans="3:47" ht="12.75" customHeight="1">
      <c r="C735" s="504"/>
      <c r="D735" s="504"/>
      <c r="E735" s="504"/>
      <c r="F735" s="504"/>
      <c r="G735" s="180"/>
      <c r="H735" s="180"/>
      <c r="I735" s="505"/>
      <c r="J735" s="505"/>
      <c r="K735" s="505"/>
      <c r="L735" s="504"/>
      <c r="M735" s="504"/>
      <c r="N735" s="504"/>
      <c r="O735" s="506"/>
      <c r="P735" s="506"/>
      <c r="Q735" s="506"/>
      <c r="R735" s="506"/>
      <c r="S735" s="506"/>
      <c r="T735" s="506"/>
      <c r="U735" s="506"/>
      <c r="V735" s="506"/>
      <c r="W735" s="506"/>
      <c r="X735" s="506"/>
      <c r="Y735" s="506"/>
      <c r="Z735" s="506"/>
      <c r="AA735" s="506"/>
      <c r="AB735" s="507"/>
      <c r="AC735" s="507"/>
      <c r="AD735" s="504"/>
      <c r="AE735" s="504"/>
      <c r="AF735" s="504"/>
      <c r="AG735" s="504"/>
      <c r="AH735" s="504"/>
      <c r="AI735" s="504"/>
      <c r="AJ735" s="504"/>
      <c r="AK735" s="504"/>
      <c r="AL735" s="504"/>
      <c r="AN735" s="508"/>
      <c r="AO735" s="504"/>
      <c r="AP735" s="504"/>
      <c r="AQ735" s="504"/>
      <c r="AR735" s="504"/>
      <c r="AS735" s="504"/>
      <c r="AT735" s="504"/>
      <c r="AU735" s="504"/>
    </row>
    <row r="736" spans="3:47" ht="12.75" customHeight="1">
      <c r="C736" s="504"/>
      <c r="D736" s="504"/>
      <c r="E736" s="504"/>
      <c r="F736" s="504"/>
      <c r="G736" s="180"/>
      <c r="H736" s="180"/>
      <c r="I736" s="505"/>
      <c r="J736" s="505"/>
      <c r="K736" s="505"/>
      <c r="L736" s="504"/>
      <c r="M736" s="504"/>
      <c r="N736" s="504"/>
      <c r="O736" s="506"/>
      <c r="P736" s="506"/>
      <c r="Q736" s="506"/>
      <c r="R736" s="506"/>
      <c r="S736" s="506"/>
      <c r="T736" s="506"/>
      <c r="U736" s="506"/>
      <c r="V736" s="506"/>
      <c r="W736" s="506"/>
      <c r="X736" s="506"/>
      <c r="Y736" s="506"/>
      <c r="Z736" s="506"/>
      <c r="AA736" s="506"/>
      <c r="AB736" s="507"/>
      <c r="AC736" s="507"/>
      <c r="AD736" s="504"/>
      <c r="AE736" s="504"/>
      <c r="AF736" s="504"/>
      <c r="AG736" s="504"/>
      <c r="AH736" s="504"/>
      <c r="AI736" s="504"/>
      <c r="AJ736" s="504"/>
      <c r="AK736" s="504"/>
      <c r="AL736" s="504"/>
      <c r="AN736" s="508"/>
      <c r="AO736" s="504"/>
      <c r="AP736" s="504"/>
      <c r="AQ736" s="504"/>
      <c r="AR736" s="504"/>
      <c r="AS736" s="504"/>
      <c r="AT736" s="504"/>
      <c r="AU736" s="504"/>
    </row>
    <row r="737" spans="3:47" ht="12.75" customHeight="1">
      <c r="C737" s="504"/>
      <c r="D737" s="504"/>
      <c r="E737" s="504"/>
      <c r="F737" s="504"/>
      <c r="G737" s="180"/>
      <c r="H737" s="180"/>
      <c r="I737" s="505"/>
      <c r="J737" s="505"/>
      <c r="K737" s="505"/>
      <c r="L737" s="504"/>
      <c r="M737" s="504"/>
      <c r="N737" s="504"/>
      <c r="O737" s="506"/>
      <c r="P737" s="506"/>
      <c r="Q737" s="506"/>
      <c r="R737" s="506"/>
      <c r="S737" s="506"/>
      <c r="T737" s="506"/>
      <c r="U737" s="506"/>
      <c r="V737" s="506"/>
      <c r="W737" s="506"/>
      <c r="X737" s="506"/>
      <c r="Y737" s="506"/>
      <c r="Z737" s="506"/>
      <c r="AA737" s="506"/>
      <c r="AB737" s="507"/>
      <c r="AC737" s="507"/>
      <c r="AD737" s="504"/>
      <c r="AE737" s="504"/>
      <c r="AF737" s="504"/>
      <c r="AG737" s="504"/>
      <c r="AH737" s="504"/>
      <c r="AI737" s="504"/>
      <c r="AJ737" s="504"/>
      <c r="AK737" s="504"/>
      <c r="AL737" s="504"/>
      <c r="AN737" s="508"/>
      <c r="AO737" s="504"/>
      <c r="AP737" s="504"/>
      <c r="AQ737" s="504"/>
      <c r="AR737" s="504"/>
      <c r="AS737" s="504"/>
      <c r="AT737" s="504"/>
      <c r="AU737" s="504"/>
    </row>
    <row r="738" spans="3:47" ht="12.75" customHeight="1">
      <c r="C738" s="504"/>
      <c r="D738" s="504"/>
      <c r="E738" s="504"/>
      <c r="F738" s="504"/>
      <c r="G738" s="180"/>
      <c r="H738" s="180"/>
      <c r="I738" s="505"/>
      <c r="J738" s="505"/>
      <c r="K738" s="505"/>
      <c r="L738" s="504"/>
      <c r="M738" s="504"/>
      <c r="N738" s="504"/>
      <c r="O738" s="506"/>
      <c r="P738" s="506"/>
      <c r="Q738" s="506"/>
      <c r="R738" s="506"/>
      <c r="S738" s="506"/>
      <c r="T738" s="506"/>
      <c r="U738" s="506"/>
      <c r="V738" s="506"/>
      <c r="W738" s="506"/>
      <c r="X738" s="506"/>
      <c r="Y738" s="506"/>
      <c r="Z738" s="506"/>
      <c r="AA738" s="506"/>
      <c r="AB738" s="507"/>
      <c r="AC738" s="507"/>
      <c r="AD738" s="504"/>
      <c r="AE738" s="504"/>
      <c r="AF738" s="504"/>
      <c r="AG738" s="504"/>
      <c r="AH738" s="504"/>
      <c r="AI738" s="504"/>
      <c r="AJ738" s="504"/>
      <c r="AK738" s="504"/>
      <c r="AL738" s="504"/>
      <c r="AN738" s="508"/>
      <c r="AO738" s="504"/>
      <c r="AP738" s="504"/>
      <c r="AQ738" s="504"/>
      <c r="AR738" s="504"/>
      <c r="AS738" s="504"/>
      <c r="AT738" s="504"/>
      <c r="AU738" s="504"/>
    </row>
    <row r="739" spans="3:47" ht="12.75" customHeight="1">
      <c r="C739" s="504"/>
      <c r="D739" s="504"/>
      <c r="E739" s="504"/>
      <c r="F739" s="504"/>
      <c r="G739" s="180"/>
      <c r="H739" s="180"/>
      <c r="I739" s="505"/>
      <c r="J739" s="505"/>
      <c r="K739" s="505"/>
      <c r="L739" s="504"/>
      <c r="M739" s="504"/>
      <c r="N739" s="504"/>
      <c r="O739" s="506"/>
      <c r="P739" s="506"/>
      <c r="Q739" s="506"/>
      <c r="R739" s="506"/>
      <c r="S739" s="506"/>
      <c r="T739" s="506"/>
      <c r="U739" s="506"/>
      <c r="V739" s="506"/>
      <c r="W739" s="506"/>
      <c r="X739" s="506"/>
      <c r="Y739" s="506"/>
      <c r="Z739" s="506"/>
      <c r="AA739" s="506"/>
      <c r="AB739" s="507"/>
      <c r="AC739" s="507"/>
      <c r="AD739" s="504"/>
      <c r="AE739" s="504"/>
      <c r="AF739" s="504"/>
      <c r="AG739" s="504"/>
      <c r="AH739" s="504"/>
      <c r="AI739" s="504"/>
      <c r="AJ739" s="504"/>
      <c r="AK739" s="504"/>
      <c r="AL739" s="504"/>
      <c r="AN739" s="508"/>
      <c r="AO739" s="504"/>
      <c r="AP739" s="504"/>
      <c r="AQ739" s="504"/>
      <c r="AR739" s="504"/>
      <c r="AS739" s="504"/>
      <c r="AT739" s="504"/>
      <c r="AU739" s="504"/>
    </row>
    <row r="740" spans="3:47" ht="12.75" customHeight="1">
      <c r="C740" s="504"/>
      <c r="D740" s="504"/>
      <c r="E740" s="504"/>
      <c r="F740" s="504"/>
      <c r="G740" s="180"/>
      <c r="H740" s="180"/>
      <c r="I740" s="505"/>
      <c r="J740" s="505"/>
      <c r="K740" s="505"/>
      <c r="L740" s="504"/>
      <c r="M740" s="504"/>
      <c r="N740" s="504"/>
      <c r="O740" s="506"/>
      <c r="P740" s="506"/>
      <c r="Q740" s="506"/>
      <c r="R740" s="506"/>
      <c r="S740" s="506"/>
      <c r="T740" s="506"/>
      <c r="U740" s="506"/>
      <c r="V740" s="506"/>
      <c r="W740" s="506"/>
      <c r="X740" s="506"/>
      <c r="Y740" s="506"/>
      <c r="Z740" s="506"/>
      <c r="AA740" s="506"/>
      <c r="AB740" s="507"/>
      <c r="AC740" s="507"/>
      <c r="AD740" s="504"/>
      <c r="AE740" s="504"/>
      <c r="AF740" s="504"/>
      <c r="AG740" s="504"/>
      <c r="AH740" s="504"/>
      <c r="AI740" s="504"/>
      <c r="AJ740" s="504"/>
      <c r="AK740" s="504"/>
      <c r="AL740" s="504"/>
      <c r="AN740" s="508"/>
      <c r="AO740" s="504"/>
      <c r="AP740" s="504"/>
      <c r="AQ740" s="504"/>
      <c r="AR740" s="504"/>
      <c r="AS740" s="504"/>
      <c r="AT740" s="504"/>
      <c r="AU740" s="504"/>
    </row>
    <row r="741" spans="3:47" ht="12.75" customHeight="1">
      <c r="C741" s="504"/>
      <c r="D741" s="504"/>
      <c r="E741" s="504"/>
      <c r="F741" s="504"/>
      <c r="G741" s="180"/>
      <c r="H741" s="180"/>
      <c r="I741" s="505"/>
      <c r="J741" s="505"/>
      <c r="K741" s="505"/>
      <c r="L741" s="504"/>
      <c r="M741" s="504"/>
      <c r="N741" s="504"/>
      <c r="O741" s="506"/>
      <c r="P741" s="506"/>
      <c r="Q741" s="506"/>
      <c r="R741" s="506"/>
      <c r="S741" s="506"/>
      <c r="T741" s="506"/>
      <c r="U741" s="506"/>
      <c r="V741" s="506"/>
      <c r="W741" s="506"/>
      <c r="X741" s="506"/>
      <c r="Y741" s="506"/>
      <c r="Z741" s="506"/>
      <c r="AA741" s="506"/>
      <c r="AB741" s="507"/>
      <c r="AC741" s="507"/>
      <c r="AD741" s="504"/>
      <c r="AE741" s="504"/>
      <c r="AF741" s="504"/>
      <c r="AG741" s="504"/>
      <c r="AH741" s="504"/>
      <c r="AI741" s="504"/>
      <c r="AJ741" s="504"/>
      <c r="AK741" s="504"/>
      <c r="AL741" s="504"/>
      <c r="AN741" s="508"/>
      <c r="AO741" s="504"/>
      <c r="AP741" s="504"/>
      <c r="AQ741" s="504"/>
      <c r="AR741" s="504"/>
      <c r="AS741" s="504"/>
      <c r="AT741" s="504"/>
      <c r="AU741" s="504"/>
    </row>
    <row r="742" spans="3:47" ht="12.75" customHeight="1">
      <c r="C742" s="504"/>
      <c r="D742" s="504"/>
      <c r="E742" s="504"/>
      <c r="F742" s="504"/>
      <c r="G742" s="180"/>
      <c r="H742" s="180"/>
      <c r="I742" s="505"/>
      <c r="J742" s="505"/>
      <c r="K742" s="505"/>
      <c r="L742" s="504"/>
      <c r="M742" s="504"/>
      <c r="N742" s="504"/>
      <c r="O742" s="506"/>
      <c r="P742" s="506"/>
      <c r="Q742" s="506"/>
      <c r="R742" s="506"/>
      <c r="S742" s="506"/>
      <c r="T742" s="506"/>
      <c r="U742" s="506"/>
      <c r="V742" s="506"/>
      <c r="W742" s="506"/>
      <c r="X742" s="506"/>
      <c r="Y742" s="506"/>
      <c r="Z742" s="506"/>
      <c r="AA742" s="506"/>
      <c r="AB742" s="507"/>
      <c r="AC742" s="507"/>
      <c r="AD742" s="504"/>
      <c r="AE742" s="504"/>
      <c r="AF742" s="504"/>
      <c r="AG742" s="504"/>
      <c r="AH742" s="504"/>
      <c r="AI742" s="504"/>
      <c r="AJ742" s="504"/>
      <c r="AK742" s="504"/>
      <c r="AL742" s="504"/>
      <c r="AN742" s="508"/>
      <c r="AO742" s="504"/>
      <c r="AP742" s="504"/>
      <c r="AQ742" s="504"/>
      <c r="AR742" s="504"/>
      <c r="AS742" s="504"/>
      <c r="AT742" s="504"/>
      <c r="AU742" s="504"/>
    </row>
    <row r="743" spans="3:47" ht="12.75" customHeight="1">
      <c r="C743" s="504"/>
      <c r="D743" s="504"/>
      <c r="E743" s="504"/>
      <c r="F743" s="504"/>
      <c r="G743" s="180"/>
      <c r="H743" s="180"/>
      <c r="I743" s="505"/>
      <c r="J743" s="505"/>
      <c r="K743" s="505"/>
      <c r="L743" s="504"/>
      <c r="M743" s="504"/>
      <c r="N743" s="504"/>
      <c r="O743" s="506"/>
      <c r="P743" s="506"/>
      <c r="Q743" s="506"/>
      <c r="R743" s="506"/>
      <c r="S743" s="506"/>
      <c r="T743" s="506"/>
      <c r="U743" s="506"/>
      <c r="V743" s="506"/>
      <c r="W743" s="506"/>
      <c r="X743" s="506"/>
      <c r="Y743" s="506"/>
      <c r="Z743" s="506"/>
      <c r="AA743" s="506"/>
      <c r="AB743" s="507"/>
      <c r="AC743" s="507"/>
      <c r="AD743" s="504"/>
      <c r="AE743" s="504"/>
      <c r="AF743" s="504"/>
      <c r="AG743" s="504"/>
      <c r="AH743" s="504"/>
      <c r="AI743" s="504"/>
      <c r="AJ743" s="504"/>
      <c r="AK743" s="504"/>
      <c r="AL743" s="504"/>
      <c r="AN743" s="508"/>
      <c r="AO743" s="504"/>
      <c r="AP743" s="504"/>
      <c r="AQ743" s="504"/>
      <c r="AR743" s="504"/>
      <c r="AS743" s="504"/>
      <c r="AT743" s="504"/>
      <c r="AU743" s="504"/>
    </row>
    <row r="744" spans="3:47" ht="12.75" customHeight="1">
      <c r="C744" s="504"/>
      <c r="D744" s="504"/>
      <c r="E744" s="504"/>
      <c r="F744" s="504"/>
      <c r="G744" s="180"/>
      <c r="H744" s="180"/>
      <c r="I744" s="505"/>
      <c r="J744" s="505"/>
      <c r="K744" s="505"/>
      <c r="L744" s="504"/>
      <c r="M744" s="504"/>
      <c r="N744" s="504"/>
      <c r="O744" s="506"/>
      <c r="P744" s="506"/>
      <c r="Q744" s="506"/>
      <c r="R744" s="506"/>
      <c r="S744" s="506"/>
      <c r="T744" s="506"/>
      <c r="U744" s="506"/>
      <c r="V744" s="506"/>
      <c r="W744" s="506"/>
      <c r="X744" s="506"/>
      <c r="Y744" s="506"/>
      <c r="Z744" s="506"/>
      <c r="AA744" s="506"/>
      <c r="AB744" s="507"/>
      <c r="AC744" s="507"/>
      <c r="AD744" s="504"/>
      <c r="AE744" s="504"/>
      <c r="AF744" s="504"/>
      <c r="AG744" s="504"/>
      <c r="AH744" s="504"/>
      <c r="AI744" s="504"/>
      <c r="AJ744" s="504"/>
      <c r="AK744" s="504"/>
      <c r="AL744" s="504"/>
      <c r="AN744" s="508"/>
      <c r="AO744" s="504"/>
      <c r="AP744" s="504"/>
      <c r="AQ744" s="504"/>
      <c r="AR744" s="504"/>
      <c r="AS744" s="504"/>
      <c r="AT744" s="504"/>
      <c r="AU744" s="504"/>
    </row>
    <row r="745" spans="3:47" ht="12.75" customHeight="1">
      <c r="C745" s="504"/>
      <c r="D745" s="504"/>
      <c r="E745" s="504"/>
      <c r="F745" s="504"/>
      <c r="G745" s="180"/>
      <c r="H745" s="180"/>
      <c r="I745" s="505"/>
      <c r="J745" s="505"/>
      <c r="K745" s="505"/>
      <c r="L745" s="504"/>
      <c r="M745" s="504"/>
      <c r="N745" s="504"/>
      <c r="O745" s="506"/>
      <c r="P745" s="506"/>
      <c r="Q745" s="506"/>
      <c r="R745" s="506"/>
      <c r="S745" s="506"/>
      <c r="T745" s="506"/>
      <c r="U745" s="506"/>
      <c r="V745" s="506"/>
      <c r="W745" s="506"/>
      <c r="X745" s="506"/>
      <c r="Y745" s="506"/>
      <c r="Z745" s="506"/>
      <c r="AA745" s="506"/>
      <c r="AB745" s="507"/>
      <c r="AC745" s="507"/>
      <c r="AD745" s="504"/>
      <c r="AE745" s="504"/>
      <c r="AF745" s="504"/>
      <c r="AG745" s="504"/>
      <c r="AH745" s="504"/>
      <c r="AI745" s="504"/>
      <c r="AJ745" s="504"/>
      <c r="AK745" s="504"/>
      <c r="AL745" s="504"/>
      <c r="AN745" s="508"/>
      <c r="AO745" s="504"/>
      <c r="AP745" s="504"/>
      <c r="AQ745" s="504"/>
      <c r="AR745" s="504"/>
      <c r="AS745" s="504"/>
      <c r="AT745" s="504"/>
      <c r="AU745" s="504"/>
    </row>
    <row r="746" spans="3:47" ht="12.75" customHeight="1">
      <c r="C746" s="504"/>
      <c r="D746" s="504"/>
      <c r="E746" s="504"/>
      <c r="F746" s="504"/>
      <c r="G746" s="180"/>
      <c r="H746" s="180"/>
      <c r="I746" s="505"/>
      <c r="J746" s="505"/>
      <c r="K746" s="505"/>
      <c r="L746" s="504"/>
      <c r="M746" s="504"/>
      <c r="N746" s="504"/>
      <c r="O746" s="506"/>
      <c r="P746" s="506"/>
      <c r="Q746" s="506"/>
      <c r="R746" s="506"/>
      <c r="S746" s="506"/>
      <c r="T746" s="506"/>
      <c r="U746" s="506"/>
      <c r="V746" s="506"/>
      <c r="W746" s="506"/>
      <c r="X746" s="506"/>
      <c r="Y746" s="506"/>
      <c r="Z746" s="506"/>
      <c r="AA746" s="506"/>
      <c r="AB746" s="507"/>
      <c r="AC746" s="507"/>
      <c r="AD746" s="504"/>
      <c r="AE746" s="504"/>
      <c r="AF746" s="504"/>
      <c r="AG746" s="504"/>
      <c r="AH746" s="504"/>
      <c r="AI746" s="504"/>
      <c r="AJ746" s="504"/>
      <c r="AK746" s="504"/>
      <c r="AL746" s="504"/>
      <c r="AN746" s="508"/>
      <c r="AO746" s="504"/>
      <c r="AP746" s="504"/>
      <c r="AQ746" s="504"/>
      <c r="AR746" s="504"/>
      <c r="AS746" s="504"/>
      <c r="AT746" s="504"/>
      <c r="AU746" s="504"/>
    </row>
    <row r="747" spans="3:47" ht="12.75" customHeight="1">
      <c r="C747" s="504"/>
      <c r="D747" s="504"/>
      <c r="E747" s="504"/>
      <c r="F747" s="504"/>
      <c r="G747" s="180"/>
      <c r="H747" s="180"/>
      <c r="I747" s="505"/>
      <c r="J747" s="505"/>
      <c r="K747" s="505"/>
      <c r="L747" s="504"/>
      <c r="M747" s="504"/>
      <c r="N747" s="504"/>
      <c r="O747" s="506"/>
      <c r="P747" s="506"/>
      <c r="Q747" s="506"/>
      <c r="R747" s="506"/>
      <c r="S747" s="506"/>
      <c r="T747" s="506"/>
      <c r="U747" s="506"/>
      <c r="V747" s="506"/>
      <c r="W747" s="506"/>
      <c r="X747" s="506"/>
      <c r="Y747" s="506"/>
      <c r="Z747" s="506"/>
      <c r="AA747" s="506"/>
      <c r="AB747" s="507"/>
      <c r="AC747" s="507"/>
      <c r="AD747" s="504"/>
      <c r="AE747" s="504"/>
      <c r="AF747" s="504"/>
      <c r="AG747" s="504"/>
      <c r="AH747" s="504"/>
      <c r="AI747" s="504"/>
      <c r="AJ747" s="504"/>
      <c r="AK747" s="504"/>
      <c r="AL747" s="504"/>
      <c r="AN747" s="508"/>
      <c r="AO747" s="504"/>
      <c r="AP747" s="504"/>
      <c r="AQ747" s="504"/>
      <c r="AR747" s="504"/>
      <c r="AS747" s="504"/>
      <c r="AT747" s="504"/>
      <c r="AU747" s="504"/>
    </row>
    <row r="748" spans="3:47" ht="12.75" customHeight="1">
      <c r="C748" s="504"/>
      <c r="D748" s="504"/>
      <c r="E748" s="504"/>
      <c r="F748" s="504"/>
      <c r="G748" s="180"/>
      <c r="H748" s="180"/>
      <c r="I748" s="505"/>
      <c r="J748" s="505"/>
      <c r="K748" s="505"/>
      <c r="L748" s="504"/>
      <c r="M748" s="504"/>
      <c r="N748" s="504"/>
      <c r="O748" s="506"/>
      <c r="P748" s="506"/>
      <c r="Q748" s="506"/>
      <c r="R748" s="506"/>
      <c r="S748" s="506"/>
      <c r="T748" s="506"/>
      <c r="U748" s="506"/>
      <c r="V748" s="506"/>
      <c r="W748" s="506"/>
      <c r="X748" s="506"/>
      <c r="Y748" s="506"/>
      <c r="Z748" s="506"/>
      <c r="AA748" s="506"/>
      <c r="AB748" s="507"/>
      <c r="AC748" s="507"/>
      <c r="AD748" s="504"/>
      <c r="AE748" s="504"/>
      <c r="AF748" s="504"/>
      <c r="AG748" s="504"/>
      <c r="AH748" s="504"/>
      <c r="AI748" s="504"/>
      <c r="AJ748" s="504"/>
      <c r="AK748" s="504"/>
      <c r="AL748" s="504"/>
      <c r="AN748" s="508"/>
      <c r="AO748" s="504"/>
      <c r="AP748" s="504"/>
      <c r="AQ748" s="504"/>
      <c r="AR748" s="504"/>
      <c r="AS748" s="504"/>
      <c r="AT748" s="504"/>
      <c r="AU748" s="504"/>
    </row>
    <row r="749" spans="3:47" ht="12.75" customHeight="1">
      <c r="C749" s="504"/>
      <c r="D749" s="504"/>
      <c r="E749" s="504"/>
      <c r="F749" s="504"/>
      <c r="G749" s="180"/>
      <c r="H749" s="180"/>
      <c r="I749" s="505"/>
      <c r="J749" s="505"/>
      <c r="K749" s="505"/>
      <c r="L749" s="504"/>
      <c r="M749" s="504"/>
      <c r="N749" s="504"/>
      <c r="O749" s="506"/>
      <c r="P749" s="506"/>
      <c r="Q749" s="506"/>
      <c r="R749" s="506"/>
      <c r="S749" s="506"/>
      <c r="T749" s="506"/>
      <c r="U749" s="506"/>
      <c r="V749" s="506"/>
      <c r="W749" s="506"/>
      <c r="X749" s="506"/>
      <c r="Y749" s="506"/>
      <c r="Z749" s="506"/>
      <c r="AA749" s="506"/>
      <c r="AB749" s="507"/>
      <c r="AC749" s="507"/>
      <c r="AD749" s="504"/>
      <c r="AE749" s="504"/>
      <c r="AF749" s="504"/>
      <c r="AG749" s="504"/>
      <c r="AH749" s="504"/>
      <c r="AI749" s="504"/>
      <c r="AJ749" s="504"/>
      <c r="AK749" s="504"/>
      <c r="AL749" s="504"/>
      <c r="AN749" s="508"/>
      <c r="AO749" s="504"/>
      <c r="AP749" s="504"/>
      <c r="AQ749" s="504"/>
      <c r="AR749" s="504"/>
      <c r="AS749" s="504"/>
      <c r="AT749" s="504"/>
      <c r="AU749" s="504"/>
    </row>
    <row r="750" spans="3:47" ht="12.75" customHeight="1">
      <c r="C750" s="504"/>
      <c r="D750" s="504"/>
      <c r="E750" s="504"/>
      <c r="F750" s="504"/>
      <c r="G750" s="180"/>
      <c r="H750" s="180"/>
      <c r="I750" s="505"/>
      <c r="J750" s="505"/>
      <c r="K750" s="505"/>
      <c r="L750" s="504"/>
      <c r="M750" s="504"/>
      <c r="N750" s="504"/>
      <c r="O750" s="506"/>
      <c r="P750" s="506"/>
      <c r="Q750" s="506"/>
      <c r="R750" s="506"/>
      <c r="S750" s="506"/>
      <c r="T750" s="506"/>
      <c r="U750" s="506"/>
      <c r="V750" s="506"/>
      <c r="W750" s="506"/>
      <c r="X750" s="506"/>
      <c r="Y750" s="506"/>
      <c r="Z750" s="506"/>
      <c r="AA750" s="506"/>
      <c r="AB750" s="507"/>
      <c r="AC750" s="507"/>
      <c r="AD750" s="504"/>
      <c r="AE750" s="504"/>
      <c r="AF750" s="504"/>
      <c r="AG750" s="504"/>
      <c r="AH750" s="504"/>
      <c r="AI750" s="504"/>
      <c r="AJ750" s="504"/>
      <c r="AK750" s="504"/>
      <c r="AL750" s="504"/>
      <c r="AN750" s="508"/>
      <c r="AO750" s="504"/>
      <c r="AP750" s="504"/>
      <c r="AQ750" s="504"/>
      <c r="AR750" s="504"/>
      <c r="AS750" s="504"/>
      <c r="AT750" s="504"/>
      <c r="AU750" s="504"/>
    </row>
    <row r="751" spans="3:47" ht="12.75" customHeight="1">
      <c r="C751" s="504"/>
      <c r="D751" s="504"/>
      <c r="E751" s="504"/>
      <c r="F751" s="504"/>
      <c r="G751" s="180"/>
      <c r="H751" s="180"/>
      <c r="I751" s="505"/>
      <c r="J751" s="505"/>
      <c r="K751" s="505"/>
      <c r="L751" s="504"/>
      <c r="M751" s="504"/>
      <c r="N751" s="504"/>
      <c r="O751" s="506"/>
      <c r="P751" s="506"/>
      <c r="Q751" s="506"/>
      <c r="R751" s="506"/>
      <c r="S751" s="506"/>
      <c r="T751" s="506"/>
      <c r="U751" s="506"/>
      <c r="V751" s="506"/>
      <c r="W751" s="506"/>
      <c r="X751" s="506"/>
      <c r="Y751" s="506"/>
      <c r="Z751" s="506"/>
      <c r="AA751" s="506"/>
      <c r="AB751" s="507"/>
      <c r="AC751" s="507"/>
      <c r="AD751" s="504"/>
      <c r="AE751" s="504"/>
      <c r="AF751" s="504"/>
      <c r="AG751" s="504"/>
      <c r="AH751" s="504"/>
      <c r="AI751" s="504"/>
      <c r="AJ751" s="504"/>
      <c r="AK751" s="504"/>
      <c r="AL751" s="504"/>
      <c r="AN751" s="508"/>
      <c r="AO751" s="504"/>
      <c r="AP751" s="504"/>
      <c r="AQ751" s="504"/>
      <c r="AR751" s="504"/>
      <c r="AS751" s="504"/>
      <c r="AT751" s="504"/>
      <c r="AU751" s="504"/>
    </row>
    <row r="752" spans="3:47" ht="12.75" customHeight="1">
      <c r="C752" s="504"/>
      <c r="D752" s="504"/>
      <c r="E752" s="504"/>
      <c r="F752" s="504"/>
      <c r="G752" s="180"/>
      <c r="H752" s="180"/>
      <c r="I752" s="505"/>
      <c r="J752" s="505"/>
      <c r="K752" s="505"/>
      <c r="L752" s="504"/>
      <c r="M752" s="504"/>
      <c r="N752" s="504"/>
      <c r="O752" s="506"/>
      <c r="P752" s="506"/>
      <c r="Q752" s="506"/>
      <c r="R752" s="506"/>
      <c r="S752" s="506"/>
      <c r="T752" s="506"/>
      <c r="U752" s="506"/>
      <c r="V752" s="506"/>
      <c r="W752" s="506"/>
      <c r="X752" s="506"/>
      <c r="Y752" s="506"/>
      <c r="Z752" s="506"/>
      <c r="AA752" s="506"/>
      <c r="AB752" s="507"/>
      <c r="AC752" s="507"/>
      <c r="AD752" s="504"/>
      <c r="AE752" s="504"/>
      <c r="AF752" s="504"/>
      <c r="AG752" s="504"/>
      <c r="AH752" s="504"/>
      <c r="AI752" s="504"/>
      <c r="AJ752" s="504"/>
      <c r="AK752" s="504"/>
      <c r="AL752" s="504"/>
      <c r="AN752" s="508"/>
      <c r="AO752" s="504"/>
      <c r="AP752" s="504"/>
      <c r="AQ752" s="504"/>
      <c r="AR752" s="504"/>
      <c r="AS752" s="504"/>
      <c r="AT752" s="504"/>
      <c r="AU752" s="504"/>
    </row>
    <row r="753" spans="3:47" ht="12.75" customHeight="1">
      <c r="C753" s="504"/>
      <c r="D753" s="504"/>
      <c r="E753" s="504"/>
      <c r="F753" s="504"/>
      <c r="G753" s="180"/>
      <c r="H753" s="180"/>
      <c r="I753" s="505"/>
      <c r="J753" s="505"/>
      <c r="K753" s="505"/>
      <c r="L753" s="504"/>
      <c r="M753" s="504"/>
      <c r="N753" s="504"/>
      <c r="O753" s="506"/>
      <c r="P753" s="506"/>
      <c r="Q753" s="506"/>
      <c r="R753" s="506"/>
      <c r="S753" s="506"/>
      <c r="T753" s="506"/>
      <c r="U753" s="506"/>
      <c r="V753" s="506"/>
      <c r="W753" s="506"/>
      <c r="X753" s="506"/>
      <c r="Y753" s="506"/>
      <c r="Z753" s="506"/>
      <c r="AA753" s="506"/>
      <c r="AB753" s="507"/>
      <c r="AC753" s="507"/>
      <c r="AD753" s="504"/>
      <c r="AE753" s="504"/>
      <c r="AF753" s="504"/>
      <c r="AG753" s="504"/>
      <c r="AH753" s="504"/>
      <c r="AI753" s="504"/>
      <c r="AJ753" s="504"/>
      <c r="AK753" s="504"/>
      <c r="AL753" s="504"/>
      <c r="AN753" s="508"/>
      <c r="AO753" s="504"/>
      <c r="AP753" s="504"/>
      <c r="AQ753" s="504"/>
      <c r="AR753" s="504"/>
      <c r="AS753" s="504"/>
      <c r="AT753" s="504"/>
      <c r="AU753" s="504"/>
    </row>
    <row r="754" spans="3:47" ht="12.75" customHeight="1">
      <c r="C754" s="504"/>
      <c r="D754" s="504"/>
      <c r="E754" s="504"/>
      <c r="F754" s="504"/>
      <c r="G754" s="180"/>
      <c r="H754" s="180"/>
      <c r="I754" s="505"/>
      <c r="J754" s="505"/>
      <c r="K754" s="505"/>
      <c r="L754" s="504"/>
      <c r="M754" s="504"/>
      <c r="N754" s="504"/>
      <c r="O754" s="506"/>
      <c r="P754" s="506"/>
      <c r="Q754" s="506"/>
      <c r="R754" s="506"/>
      <c r="S754" s="506"/>
      <c r="T754" s="506"/>
      <c r="U754" s="506"/>
      <c r="V754" s="506"/>
      <c r="W754" s="506"/>
      <c r="X754" s="506"/>
      <c r="Y754" s="506"/>
      <c r="Z754" s="506"/>
      <c r="AA754" s="506"/>
      <c r="AB754" s="507"/>
      <c r="AC754" s="507"/>
      <c r="AD754" s="504"/>
      <c r="AE754" s="504"/>
      <c r="AF754" s="504"/>
      <c r="AG754" s="504"/>
      <c r="AH754" s="504"/>
      <c r="AI754" s="504"/>
      <c r="AJ754" s="504"/>
      <c r="AK754" s="504"/>
      <c r="AL754" s="504"/>
      <c r="AN754" s="508"/>
      <c r="AO754" s="504"/>
      <c r="AP754" s="504"/>
      <c r="AQ754" s="504"/>
      <c r="AR754" s="504"/>
      <c r="AS754" s="504"/>
      <c r="AT754" s="504"/>
      <c r="AU754" s="504"/>
    </row>
    <row r="755" spans="3:47" ht="12.75" customHeight="1">
      <c r="C755" s="504"/>
      <c r="D755" s="504"/>
      <c r="E755" s="504"/>
      <c r="F755" s="504"/>
      <c r="G755" s="180"/>
      <c r="H755" s="180"/>
      <c r="I755" s="505"/>
      <c r="J755" s="505"/>
      <c r="K755" s="505"/>
      <c r="L755" s="504"/>
      <c r="M755" s="504"/>
      <c r="N755" s="504"/>
      <c r="O755" s="506"/>
      <c r="P755" s="506"/>
      <c r="Q755" s="506"/>
      <c r="R755" s="506"/>
      <c r="S755" s="506"/>
      <c r="T755" s="506"/>
      <c r="U755" s="506"/>
      <c r="V755" s="506"/>
      <c r="W755" s="506"/>
      <c r="X755" s="506"/>
      <c r="Y755" s="506"/>
      <c r="Z755" s="506"/>
      <c r="AA755" s="506"/>
      <c r="AB755" s="507"/>
      <c r="AC755" s="507"/>
      <c r="AD755" s="504"/>
      <c r="AE755" s="504"/>
      <c r="AF755" s="504"/>
      <c r="AG755" s="504"/>
      <c r="AH755" s="504"/>
      <c r="AI755" s="504"/>
      <c r="AJ755" s="504"/>
      <c r="AK755" s="504"/>
      <c r="AL755" s="504"/>
      <c r="AN755" s="508"/>
      <c r="AO755" s="504"/>
      <c r="AP755" s="504"/>
      <c r="AQ755" s="504"/>
      <c r="AR755" s="504"/>
      <c r="AS755" s="504"/>
      <c r="AT755" s="504"/>
      <c r="AU755" s="504"/>
    </row>
    <row r="756" spans="3:47" ht="12.75" customHeight="1">
      <c r="C756" s="504"/>
      <c r="D756" s="504"/>
      <c r="E756" s="504"/>
      <c r="F756" s="504"/>
      <c r="G756" s="180"/>
      <c r="H756" s="180"/>
      <c r="I756" s="505"/>
      <c r="J756" s="505"/>
      <c r="K756" s="505"/>
      <c r="L756" s="504"/>
      <c r="M756" s="504"/>
      <c r="N756" s="504"/>
      <c r="O756" s="506"/>
      <c r="P756" s="506"/>
      <c r="Q756" s="506"/>
      <c r="R756" s="506"/>
      <c r="S756" s="506"/>
      <c r="T756" s="506"/>
      <c r="U756" s="506"/>
      <c r="V756" s="506"/>
      <c r="W756" s="506"/>
      <c r="X756" s="506"/>
      <c r="Y756" s="506"/>
      <c r="Z756" s="506"/>
      <c r="AA756" s="506"/>
      <c r="AB756" s="507"/>
      <c r="AC756" s="507"/>
      <c r="AD756" s="504"/>
      <c r="AE756" s="504"/>
      <c r="AF756" s="504"/>
      <c r="AG756" s="504"/>
      <c r="AH756" s="504"/>
      <c r="AI756" s="504"/>
      <c r="AJ756" s="504"/>
      <c r="AK756" s="504"/>
      <c r="AL756" s="504"/>
      <c r="AN756" s="508"/>
      <c r="AO756" s="504"/>
      <c r="AP756" s="504"/>
      <c r="AQ756" s="504"/>
      <c r="AR756" s="504"/>
      <c r="AS756" s="504"/>
      <c r="AT756" s="504"/>
      <c r="AU756" s="504"/>
    </row>
    <row r="757" spans="3:47" ht="12.75" customHeight="1">
      <c r="C757" s="504"/>
      <c r="D757" s="504"/>
      <c r="E757" s="504"/>
      <c r="F757" s="504"/>
      <c r="G757" s="180"/>
      <c r="H757" s="180"/>
      <c r="I757" s="505"/>
      <c r="J757" s="505"/>
      <c r="K757" s="505"/>
      <c r="L757" s="504"/>
      <c r="M757" s="504"/>
      <c r="N757" s="504"/>
      <c r="O757" s="506"/>
      <c r="P757" s="506"/>
      <c r="Q757" s="506"/>
      <c r="R757" s="506"/>
      <c r="S757" s="506"/>
      <c r="T757" s="506"/>
      <c r="U757" s="506"/>
      <c r="V757" s="506"/>
      <c r="W757" s="506"/>
      <c r="X757" s="506"/>
      <c r="Y757" s="506"/>
      <c r="Z757" s="506"/>
      <c r="AA757" s="506"/>
      <c r="AB757" s="507"/>
      <c r="AC757" s="507"/>
      <c r="AD757" s="504"/>
      <c r="AE757" s="504"/>
      <c r="AF757" s="504"/>
      <c r="AG757" s="504"/>
      <c r="AH757" s="504"/>
      <c r="AI757" s="504"/>
      <c r="AJ757" s="504"/>
      <c r="AK757" s="504"/>
      <c r="AL757" s="504"/>
      <c r="AN757" s="508"/>
      <c r="AO757" s="504"/>
      <c r="AP757" s="504"/>
      <c r="AQ757" s="504"/>
      <c r="AR757" s="504"/>
      <c r="AS757" s="504"/>
      <c r="AT757" s="504"/>
      <c r="AU757" s="504"/>
    </row>
    <row r="758" spans="3:47" ht="12.75" customHeight="1">
      <c r="C758" s="504"/>
      <c r="D758" s="504"/>
      <c r="E758" s="504"/>
      <c r="F758" s="504"/>
      <c r="G758" s="180"/>
      <c r="H758" s="180"/>
      <c r="I758" s="505"/>
      <c r="J758" s="505"/>
      <c r="K758" s="505"/>
      <c r="L758" s="504"/>
      <c r="M758" s="504"/>
      <c r="N758" s="504"/>
      <c r="O758" s="506"/>
      <c r="P758" s="506"/>
      <c r="Q758" s="506"/>
      <c r="R758" s="506"/>
      <c r="S758" s="506"/>
      <c r="T758" s="506"/>
      <c r="U758" s="506"/>
      <c r="V758" s="506"/>
      <c r="W758" s="506"/>
      <c r="X758" s="506"/>
      <c r="Y758" s="506"/>
      <c r="Z758" s="506"/>
      <c r="AA758" s="506"/>
      <c r="AB758" s="507"/>
      <c r="AC758" s="507"/>
      <c r="AD758" s="504"/>
      <c r="AE758" s="504"/>
      <c r="AF758" s="504"/>
      <c r="AG758" s="504"/>
      <c r="AH758" s="504"/>
      <c r="AI758" s="504"/>
      <c r="AJ758" s="504"/>
      <c r="AK758" s="504"/>
      <c r="AL758" s="504"/>
      <c r="AN758" s="508"/>
      <c r="AO758" s="504"/>
      <c r="AP758" s="504"/>
      <c r="AQ758" s="504"/>
      <c r="AR758" s="504"/>
      <c r="AS758" s="504"/>
      <c r="AT758" s="504"/>
      <c r="AU758" s="504"/>
    </row>
    <row r="759" spans="3:47" ht="12.75" customHeight="1">
      <c r="C759" s="504"/>
      <c r="D759" s="504"/>
      <c r="E759" s="504"/>
      <c r="F759" s="504"/>
      <c r="G759" s="180"/>
      <c r="H759" s="180"/>
      <c r="I759" s="505"/>
      <c r="J759" s="505"/>
      <c r="K759" s="505"/>
      <c r="L759" s="504"/>
      <c r="M759" s="504"/>
      <c r="N759" s="504"/>
      <c r="O759" s="506"/>
      <c r="P759" s="506"/>
      <c r="Q759" s="506"/>
      <c r="R759" s="506"/>
      <c r="S759" s="506"/>
      <c r="T759" s="506"/>
      <c r="U759" s="506"/>
      <c r="V759" s="506"/>
      <c r="W759" s="506"/>
      <c r="X759" s="506"/>
      <c r="Y759" s="506"/>
      <c r="Z759" s="506"/>
      <c r="AA759" s="506"/>
      <c r="AB759" s="507"/>
      <c r="AC759" s="507"/>
      <c r="AD759" s="504"/>
      <c r="AE759" s="504"/>
      <c r="AF759" s="504"/>
      <c r="AG759" s="504"/>
      <c r="AH759" s="504"/>
      <c r="AI759" s="504"/>
      <c r="AJ759" s="504"/>
      <c r="AK759" s="504"/>
      <c r="AL759" s="504"/>
      <c r="AN759" s="508"/>
      <c r="AO759" s="504"/>
      <c r="AP759" s="504"/>
      <c r="AQ759" s="504"/>
      <c r="AR759" s="504"/>
      <c r="AS759" s="504"/>
      <c r="AT759" s="504"/>
      <c r="AU759" s="504"/>
    </row>
    <row r="760" spans="3:47" ht="12.75" customHeight="1">
      <c r="C760" s="504"/>
      <c r="D760" s="504"/>
      <c r="E760" s="504"/>
      <c r="F760" s="504"/>
      <c r="G760" s="180"/>
      <c r="H760" s="180"/>
      <c r="I760" s="505"/>
      <c r="J760" s="505"/>
      <c r="K760" s="505"/>
      <c r="L760" s="504"/>
      <c r="M760" s="504"/>
      <c r="N760" s="504"/>
      <c r="O760" s="506"/>
      <c r="P760" s="506"/>
      <c r="Q760" s="506"/>
      <c r="R760" s="506"/>
      <c r="S760" s="506"/>
      <c r="T760" s="506"/>
      <c r="U760" s="506"/>
      <c r="V760" s="506"/>
      <c r="W760" s="506"/>
      <c r="X760" s="506"/>
      <c r="Y760" s="506"/>
      <c r="Z760" s="506"/>
      <c r="AA760" s="506"/>
      <c r="AB760" s="507"/>
      <c r="AC760" s="507"/>
      <c r="AD760" s="504"/>
      <c r="AE760" s="504"/>
      <c r="AF760" s="504"/>
      <c r="AG760" s="504"/>
      <c r="AH760" s="504"/>
      <c r="AI760" s="504"/>
      <c r="AJ760" s="504"/>
      <c r="AK760" s="504"/>
      <c r="AL760" s="504"/>
      <c r="AN760" s="508"/>
      <c r="AO760" s="504"/>
      <c r="AP760" s="504"/>
      <c r="AQ760" s="504"/>
      <c r="AR760" s="504"/>
      <c r="AS760" s="504"/>
      <c r="AT760" s="504"/>
      <c r="AU760" s="504"/>
    </row>
    <row r="761" spans="3:47" ht="12.75" customHeight="1">
      <c r="C761" s="504"/>
      <c r="D761" s="504"/>
      <c r="E761" s="504"/>
      <c r="F761" s="504"/>
      <c r="G761" s="180"/>
      <c r="H761" s="180"/>
      <c r="I761" s="505"/>
      <c r="J761" s="505"/>
      <c r="K761" s="505"/>
      <c r="L761" s="504"/>
      <c r="M761" s="504"/>
      <c r="N761" s="504"/>
      <c r="O761" s="506"/>
      <c r="P761" s="506"/>
      <c r="Q761" s="506"/>
      <c r="R761" s="506"/>
      <c r="S761" s="506"/>
      <c r="T761" s="506"/>
      <c r="U761" s="506"/>
      <c r="V761" s="506"/>
      <c r="W761" s="506"/>
      <c r="X761" s="506"/>
      <c r="Y761" s="506"/>
      <c r="Z761" s="506"/>
      <c r="AA761" s="506"/>
      <c r="AB761" s="507"/>
      <c r="AC761" s="507"/>
      <c r="AD761" s="504"/>
      <c r="AE761" s="504"/>
      <c r="AF761" s="504"/>
      <c r="AG761" s="504"/>
      <c r="AH761" s="504"/>
      <c r="AI761" s="504"/>
      <c r="AJ761" s="504"/>
      <c r="AK761" s="504"/>
      <c r="AL761" s="504"/>
      <c r="AN761" s="508"/>
      <c r="AO761" s="504"/>
      <c r="AP761" s="504"/>
      <c r="AQ761" s="504"/>
      <c r="AR761" s="504"/>
      <c r="AS761" s="504"/>
      <c r="AT761" s="504"/>
      <c r="AU761" s="504"/>
    </row>
    <row r="762" spans="3:47" ht="12.75" customHeight="1">
      <c r="C762" s="504"/>
      <c r="D762" s="504"/>
      <c r="E762" s="504"/>
      <c r="F762" s="504"/>
      <c r="G762" s="180"/>
      <c r="H762" s="180"/>
      <c r="I762" s="505"/>
      <c r="J762" s="505"/>
      <c r="K762" s="505"/>
      <c r="L762" s="504"/>
      <c r="M762" s="504"/>
      <c r="N762" s="504"/>
      <c r="O762" s="506"/>
      <c r="P762" s="506"/>
      <c r="Q762" s="506"/>
      <c r="R762" s="506"/>
      <c r="S762" s="506"/>
      <c r="T762" s="506"/>
      <c r="U762" s="506"/>
      <c r="V762" s="506"/>
      <c r="W762" s="506"/>
      <c r="X762" s="506"/>
      <c r="Y762" s="506"/>
      <c r="Z762" s="506"/>
      <c r="AA762" s="506"/>
      <c r="AB762" s="507"/>
      <c r="AC762" s="507"/>
      <c r="AD762" s="504"/>
      <c r="AE762" s="504"/>
      <c r="AF762" s="504"/>
      <c r="AG762" s="504"/>
      <c r="AH762" s="504"/>
      <c r="AI762" s="504"/>
      <c r="AJ762" s="504"/>
      <c r="AK762" s="504"/>
      <c r="AL762" s="504"/>
      <c r="AN762" s="508"/>
      <c r="AO762" s="504"/>
      <c r="AP762" s="504"/>
      <c r="AQ762" s="504"/>
      <c r="AR762" s="504"/>
      <c r="AS762" s="504"/>
      <c r="AT762" s="504"/>
      <c r="AU762" s="504"/>
    </row>
    <row r="763" spans="3:47" ht="12.75" customHeight="1">
      <c r="C763" s="504"/>
      <c r="D763" s="504"/>
      <c r="E763" s="504"/>
      <c r="F763" s="504"/>
      <c r="G763" s="180"/>
      <c r="H763" s="180"/>
      <c r="I763" s="505"/>
      <c r="J763" s="505"/>
      <c r="K763" s="505"/>
      <c r="L763" s="504"/>
      <c r="M763" s="504"/>
      <c r="N763" s="504"/>
      <c r="O763" s="506"/>
      <c r="P763" s="506"/>
      <c r="Q763" s="506"/>
      <c r="R763" s="506"/>
      <c r="S763" s="506"/>
      <c r="T763" s="506"/>
      <c r="U763" s="506"/>
      <c r="V763" s="506"/>
      <c r="W763" s="506"/>
      <c r="X763" s="506"/>
      <c r="Y763" s="506"/>
      <c r="Z763" s="506"/>
      <c r="AA763" s="506"/>
      <c r="AB763" s="507"/>
      <c r="AC763" s="507"/>
      <c r="AD763" s="504"/>
      <c r="AE763" s="504"/>
      <c r="AF763" s="504"/>
      <c r="AG763" s="504"/>
      <c r="AH763" s="504"/>
      <c r="AI763" s="504"/>
      <c r="AJ763" s="504"/>
      <c r="AK763" s="504"/>
      <c r="AL763" s="504"/>
      <c r="AN763" s="508"/>
      <c r="AO763" s="504"/>
      <c r="AP763" s="504"/>
      <c r="AQ763" s="504"/>
      <c r="AR763" s="504"/>
      <c r="AS763" s="504"/>
      <c r="AT763" s="504"/>
      <c r="AU763" s="504"/>
    </row>
    <row r="764" spans="3:47" ht="12.75" customHeight="1">
      <c r="C764" s="504"/>
      <c r="D764" s="504"/>
      <c r="E764" s="504"/>
      <c r="F764" s="504"/>
      <c r="G764" s="180"/>
      <c r="H764" s="180"/>
      <c r="I764" s="505"/>
      <c r="J764" s="505"/>
      <c r="K764" s="505"/>
      <c r="L764" s="504"/>
      <c r="M764" s="504"/>
      <c r="N764" s="504"/>
      <c r="O764" s="506"/>
      <c r="P764" s="506"/>
      <c r="Q764" s="506"/>
      <c r="R764" s="506"/>
      <c r="S764" s="506"/>
      <c r="T764" s="506"/>
      <c r="U764" s="506"/>
      <c r="V764" s="506"/>
      <c r="W764" s="506"/>
      <c r="X764" s="506"/>
      <c r="Y764" s="506"/>
      <c r="Z764" s="506"/>
      <c r="AA764" s="506"/>
      <c r="AB764" s="507"/>
      <c r="AC764" s="507"/>
      <c r="AD764" s="504"/>
      <c r="AE764" s="504"/>
      <c r="AF764" s="504"/>
      <c r="AG764" s="504"/>
      <c r="AH764" s="504"/>
      <c r="AI764" s="504"/>
      <c r="AJ764" s="504"/>
      <c r="AK764" s="504"/>
      <c r="AL764" s="504"/>
      <c r="AN764" s="508"/>
      <c r="AO764" s="504"/>
      <c r="AP764" s="504"/>
      <c r="AQ764" s="504"/>
      <c r="AR764" s="504"/>
      <c r="AS764" s="504"/>
      <c r="AT764" s="504"/>
      <c r="AU764" s="504"/>
    </row>
    <row r="765" spans="3:47" ht="12.75" customHeight="1">
      <c r="C765" s="504"/>
      <c r="D765" s="504"/>
      <c r="E765" s="504"/>
      <c r="F765" s="504"/>
      <c r="G765" s="180"/>
      <c r="H765" s="180"/>
      <c r="I765" s="505"/>
      <c r="J765" s="505"/>
      <c r="K765" s="505"/>
      <c r="L765" s="504"/>
      <c r="M765" s="504"/>
      <c r="N765" s="504"/>
      <c r="O765" s="506"/>
      <c r="P765" s="506"/>
      <c r="Q765" s="506"/>
      <c r="R765" s="506"/>
      <c r="S765" s="506"/>
      <c r="T765" s="506"/>
      <c r="U765" s="506"/>
      <c r="V765" s="506"/>
      <c r="W765" s="506"/>
      <c r="X765" s="506"/>
      <c r="Y765" s="506"/>
      <c r="Z765" s="506"/>
      <c r="AA765" s="506"/>
      <c r="AB765" s="507"/>
      <c r="AC765" s="507"/>
      <c r="AD765" s="504"/>
      <c r="AE765" s="504"/>
      <c r="AF765" s="504"/>
      <c r="AG765" s="504"/>
      <c r="AH765" s="504"/>
      <c r="AI765" s="504"/>
      <c r="AJ765" s="504"/>
      <c r="AK765" s="504"/>
      <c r="AL765" s="504"/>
      <c r="AN765" s="508"/>
      <c r="AO765" s="504"/>
      <c r="AP765" s="504"/>
      <c r="AQ765" s="504"/>
      <c r="AR765" s="504"/>
      <c r="AS765" s="504"/>
      <c r="AT765" s="504"/>
      <c r="AU765" s="504"/>
    </row>
    <row r="766" spans="3:47" ht="12.75" customHeight="1">
      <c r="C766" s="504"/>
      <c r="D766" s="504"/>
      <c r="E766" s="504"/>
      <c r="F766" s="504"/>
      <c r="G766" s="180"/>
      <c r="H766" s="180"/>
      <c r="I766" s="505"/>
      <c r="J766" s="505"/>
      <c r="K766" s="505"/>
      <c r="L766" s="504"/>
      <c r="M766" s="504"/>
      <c r="N766" s="504"/>
      <c r="O766" s="506"/>
      <c r="P766" s="506"/>
      <c r="Q766" s="506"/>
      <c r="R766" s="506"/>
      <c r="S766" s="506"/>
      <c r="T766" s="506"/>
      <c r="U766" s="506"/>
      <c r="V766" s="506"/>
      <c r="W766" s="506"/>
      <c r="X766" s="506"/>
      <c r="Y766" s="506"/>
      <c r="Z766" s="506"/>
      <c r="AA766" s="506"/>
      <c r="AB766" s="507"/>
      <c r="AC766" s="507"/>
      <c r="AD766" s="504"/>
      <c r="AE766" s="504"/>
      <c r="AF766" s="504"/>
      <c r="AG766" s="504"/>
      <c r="AH766" s="504"/>
      <c r="AI766" s="504"/>
      <c r="AJ766" s="504"/>
      <c r="AK766" s="504"/>
      <c r="AL766" s="504"/>
      <c r="AN766" s="508"/>
      <c r="AO766" s="504"/>
      <c r="AP766" s="504"/>
      <c r="AQ766" s="504"/>
      <c r="AR766" s="504"/>
      <c r="AS766" s="504"/>
      <c r="AT766" s="504"/>
      <c r="AU766" s="504"/>
    </row>
    <row r="767" spans="3:47" ht="12.75" customHeight="1">
      <c r="C767" s="504"/>
      <c r="D767" s="504"/>
      <c r="E767" s="504"/>
      <c r="F767" s="504"/>
      <c r="G767" s="180"/>
      <c r="H767" s="180"/>
      <c r="I767" s="505"/>
      <c r="J767" s="505"/>
      <c r="K767" s="505"/>
      <c r="L767" s="504"/>
      <c r="M767" s="504"/>
      <c r="N767" s="504"/>
      <c r="O767" s="506"/>
      <c r="P767" s="506"/>
      <c r="Q767" s="506"/>
      <c r="R767" s="506"/>
      <c r="S767" s="506"/>
      <c r="T767" s="506"/>
      <c r="U767" s="506"/>
      <c r="V767" s="506"/>
      <c r="W767" s="506"/>
      <c r="X767" s="506"/>
      <c r="Y767" s="506"/>
      <c r="Z767" s="506"/>
      <c r="AA767" s="506"/>
      <c r="AB767" s="507"/>
      <c r="AC767" s="507"/>
      <c r="AD767" s="504"/>
      <c r="AE767" s="504"/>
      <c r="AF767" s="504"/>
      <c r="AG767" s="504"/>
      <c r="AH767" s="504"/>
      <c r="AI767" s="504"/>
      <c r="AJ767" s="504"/>
      <c r="AK767" s="504"/>
      <c r="AL767" s="504"/>
      <c r="AN767" s="508"/>
      <c r="AO767" s="504"/>
      <c r="AP767" s="504"/>
      <c r="AQ767" s="504"/>
      <c r="AR767" s="504"/>
      <c r="AS767" s="504"/>
      <c r="AT767" s="504"/>
      <c r="AU767" s="504"/>
    </row>
    <row r="768" spans="3:47" ht="12.75" customHeight="1">
      <c r="C768" s="504"/>
      <c r="D768" s="504"/>
      <c r="E768" s="504"/>
      <c r="F768" s="504"/>
      <c r="G768" s="180"/>
      <c r="H768" s="180"/>
      <c r="I768" s="505"/>
      <c r="J768" s="505"/>
      <c r="K768" s="505"/>
      <c r="L768" s="504"/>
      <c r="M768" s="504"/>
      <c r="N768" s="504"/>
      <c r="O768" s="506"/>
      <c r="P768" s="506"/>
      <c r="Q768" s="506"/>
      <c r="R768" s="506"/>
      <c r="S768" s="506"/>
      <c r="T768" s="506"/>
      <c r="U768" s="506"/>
      <c r="V768" s="506"/>
      <c r="W768" s="506"/>
      <c r="X768" s="506"/>
      <c r="Y768" s="506"/>
      <c r="Z768" s="506"/>
      <c r="AA768" s="506"/>
      <c r="AB768" s="507"/>
      <c r="AC768" s="507"/>
      <c r="AD768" s="504"/>
      <c r="AE768" s="504"/>
      <c r="AF768" s="504"/>
      <c r="AG768" s="504"/>
      <c r="AH768" s="504"/>
      <c r="AI768" s="504"/>
      <c r="AJ768" s="504"/>
      <c r="AK768" s="504"/>
      <c r="AL768" s="504"/>
      <c r="AN768" s="508"/>
      <c r="AO768" s="504"/>
      <c r="AP768" s="504"/>
      <c r="AQ768" s="504"/>
      <c r="AR768" s="504"/>
      <c r="AS768" s="504"/>
      <c r="AT768" s="504"/>
      <c r="AU768" s="504"/>
    </row>
    <row r="769" spans="3:47" ht="12.75" customHeight="1">
      <c r="C769" s="504"/>
      <c r="D769" s="504"/>
      <c r="E769" s="504"/>
      <c r="F769" s="504"/>
      <c r="G769" s="180"/>
      <c r="H769" s="180"/>
      <c r="I769" s="505"/>
      <c r="J769" s="505"/>
      <c r="K769" s="505"/>
      <c r="L769" s="504"/>
      <c r="M769" s="504"/>
      <c r="N769" s="504"/>
      <c r="O769" s="506"/>
      <c r="P769" s="506"/>
      <c r="Q769" s="506"/>
      <c r="R769" s="506"/>
      <c r="S769" s="506"/>
      <c r="T769" s="506"/>
      <c r="U769" s="506"/>
      <c r="V769" s="506"/>
      <c r="W769" s="506"/>
      <c r="X769" s="506"/>
      <c r="Y769" s="506"/>
      <c r="Z769" s="506"/>
      <c r="AA769" s="506"/>
      <c r="AB769" s="507"/>
      <c r="AC769" s="507"/>
      <c r="AD769" s="504"/>
      <c r="AE769" s="504"/>
      <c r="AF769" s="504"/>
      <c r="AG769" s="504"/>
      <c r="AH769" s="504"/>
      <c r="AI769" s="504"/>
      <c r="AJ769" s="504"/>
      <c r="AK769" s="504"/>
      <c r="AL769" s="504"/>
      <c r="AN769" s="508"/>
      <c r="AO769" s="504"/>
      <c r="AP769" s="504"/>
      <c r="AQ769" s="504"/>
      <c r="AR769" s="504"/>
      <c r="AS769" s="504"/>
      <c r="AT769" s="504"/>
      <c r="AU769" s="504"/>
    </row>
    <row r="770" spans="3:47" ht="12.75" customHeight="1">
      <c r="C770" s="504"/>
      <c r="D770" s="504"/>
      <c r="E770" s="504"/>
      <c r="F770" s="504"/>
      <c r="G770" s="180"/>
      <c r="H770" s="180"/>
      <c r="I770" s="505"/>
      <c r="J770" s="505"/>
      <c r="K770" s="505"/>
      <c r="L770" s="504"/>
      <c r="M770" s="504"/>
      <c r="N770" s="504"/>
      <c r="O770" s="506"/>
      <c r="P770" s="506"/>
      <c r="Q770" s="506"/>
      <c r="R770" s="506"/>
      <c r="S770" s="506"/>
      <c r="T770" s="506"/>
      <c r="U770" s="506"/>
      <c r="V770" s="506"/>
      <c r="W770" s="506"/>
      <c r="X770" s="506"/>
      <c r="Y770" s="506"/>
      <c r="Z770" s="506"/>
      <c r="AA770" s="506"/>
      <c r="AB770" s="507"/>
      <c r="AC770" s="507"/>
      <c r="AD770" s="504"/>
      <c r="AE770" s="504"/>
      <c r="AF770" s="504"/>
      <c r="AG770" s="504"/>
      <c r="AH770" s="504"/>
      <c r="AI770" s="504"/>
      <c r="AJ770" s="504"/>
      <c r="AK770" s="504"/>
      <c r="AL770" s="504"/>
      <c r="AN770" s="508"/>
      <c r="AO770" s="504"/>
      <c r="AP770" s="504"/>
      <c r="AQ770" s="504"/>
      <c r="AR770" s="504"/>
      <c r="AS770" s="504"/>
      <c r="AT770" s="504"/>
      <c r="AU770" s="504"/>
    </row>
    <row r="771" spans="3:47" ht="12.75" customHeight="1">
      <c r="C771" s="504"/>
      <c r="D771" s="504"/>
      <c r="E771" s="504"/>
      <c r="F771" s="504"/>
      <c r="G771" s="180"/>
      <c r="H771" s="180"/>
      <c r="I771" s="505"/>
      <c r="J771" s="505"/>
      <c r="K771" s="505"/>
      <c r="L771" s="504"/>
      <c r="M771" s="504"/>
      <c r="N771" s="504"/>
      <c r="O771" s="506"/>
      <c r="P771" s="506"/>
      <c r="Q771" s="506"/>
      <c r="R771" s="506"/>
      <c r="S771" s="506"/>
      <c r="T771" s="506"/>
      <c r="U771" s="506"/>
      <c r="V771" s="506"/>
      <c r="W771" s="506"/>
      <c r="X771" s="506"/>
      <c r="Y771" s="506"/>
      <c r="Z771" s="506"/>
      <c r="AA771" s="506"/>
      <c r="AB771" s="507"/>
      <c r="AC771" s="507"/>
      <c r="AD771" s="504"/>
      <c r="AE771" s="504"/>
      <c r="AF771" s="504"/>
      <c r="AG771" s="504"/>
      <c r="AH771" s="504"/>
      <c r="AI771" s="504"/>
      <c r="AJ771" s="504"/>
      <c r="AK771" s="504"/>
      <c r="AL771" s="504"/>
      <c r="AN771" s="508"/>
      <c r="AO771" s="504"/>
      <c r="AP771" s="504"/>
      <c r="AQ771" s="504"/>
      <c r="AR771" s="504"/>
      <c r="AS771" s="504"/>
      <c r="AT771" s="504"/>
      <c r="AU771" s="504"/>
    </row>
    <row r="772" spans="3:47" ht="12.75" customHeight="1">
      <c r="C772" s="504"/>
      <c r="D772" s="504"/>
      <c r="E772" s="504"/>
      <c r="F772" s="504"/>
      <c r="G772" s="180"/>
      <c r="H772" s="180"/>
      <c r="I772" s="505"/>
      <c r="J772" s="505"/>
      <c r="K772" s="505"/>
      <c r="L772" s="504"/>
      <c r="M772" s="504"/>
      <c r="N772" s="504"/>
      <c r="O772" s="506"/>
      <c r="P772" s="506"/>
      <c r="Q772" s="506"/>
      <c r="R772" s="506"/>
      <c r="S772" s="506"/>
      <c r="T772" s="506"/>
      <c r="U772" s="506"/>
      <c r="V772" s="506"/>
      <c r="W772" s="506"/>
      <c r="X772" s="506"/>
      <c r="Y772" s="506"/>
      <c r="Z772" s="506"/>
      <c r="AA772" s="506"/>
      <c r="AB772" s="507"/>
      <c r="AC772" s="507"/>
      <c r="AD772" s="504"/>
      <c r="AE772" s="504"/>
      <c r="AF772" s="504"/>
      <c r="AG772" s="504"/>
      <c r="AH772" s="504"/>
      <c r="AI772" s="504"/>
      <c r="AJ772" s="504"/>
      <c r="AK772" s="504"/>
      <c r="AL772" s="504"/>
      <c r="AN772" s="508"/>
      <c r="AO772" s="504"/>
      <c r="AP772" s="504"/>
      <c r="AQ772" s="504"/>
      <c r="AR772" s="504"/>
      <c r="AS772" s="504"/>
      <c r="AT772" s="504"/>
      <c r="AU772" s="504"/>
    </row>
    <row r="773" spans="3:47" ht="12.75" customHeight="1">
      <c r="C773" s="504"/>
      <c r="D773" s="504"/>
      <c r="E773" s="504"/>
      <c r="F773" s="504"/>
      <c r="G773" s="180"/>
      <c r="H773" s="180"/>
      <c r="I773" s="505"/>
      <c r="J773" s="505"/>
      <c r="K773" s="505"/>
      <c r="L773" s="504"/>
      <c r="M773" s="504"/>
      <c r="N773" s="504"/>
      <c r="O773" s="506"/>
      <c r="P773" s="506"/>
      <c r="Q773" s="506"/>
      <c r="R773" s="506"/>
      <c r="S773" s="506"/>
      <c r="T773" s="506"/>
      <c r="U773" s="506"/>
      <c r="V773" s="506"/>
      <c r="W773" s="506"/>
      <c r="X773" s="506"/>
      <c r="Y773" s="506"/>
      <c r="Z773" s="506"/>
      <c r="AA773" s="506"/>
      <c r="AB773" s="507"/>
      <c r="AC773" s="507"/>
      <c r="AD773" s="504"/>
      <c r="AE773" s="504"/>
      <c r="AF773" s="504"/>
      <c r="AG773" s="504"/>
      <c r="AH773" s="504"/>
      <c r="AI773" s="504"/>
      <c r="AJ773" s="504"/>
      <c r="AK773" s="504"/>
      <c r="AL773" s="504"/>
      <c r="AN773" s="508"/>
      <c r="AO773" s="504"/>
      <c r="AP773" s="504"/>
      <c r="AQ773" s="504"/>
      <c r="AR773" s="504"/>
      <c r="AS773" s="504"/>
      <c r="AT773" s="504"/>
      <c r="AU773" s="504"/>
    </row>
    <row r="774" spans="3:47" ht="12.75" customHeight="1">
      <c r="C774" s="504"/>
      <c r="D774" s="504"/>
      <c r="E774" s="504"/>
      <c r="F774" s="504"/>
      <c r="G774" s="180"/>
      <c r="H774" s="180"/>
      <c r="I774" s="505"/>
      <c r="J774" s="505"/>
      <c r="K774" s="505"/>
      <c r="L774" s="504"/>
      <c r="M774" s="504"/>
      <c r="N774" s="504"/>
      <c r="O774" s="506"/>
      <c r="P774" s="506"/>
      <c r="Q774" s="506"/>
      <c r="R774" s="506"/>
      <c r="S774" s="506"/>
      <c r="T774" s="506"/>
      <c r="U774" s="506"/>
      <c r="V774" s="506"/>
      <c r="W774" s="506"/>
      <c r="X774" s="506"/>
      <c r="Y774" s="506"/>
      <c r="Z774" s="506"/>
      <c r="AA774" s="506"/>
      <c r="AB774" s="507"/>
      <c r="AC774" s="507"/>
      <c r="AD774" s="504"/>
      <c r="AE774" s="504"/>
      <c r="AF774" s="504"/>
      <c r="AG774" s="504"/>
      <c r="AH774" s="504"/>
      <c r="AI774" s="504"/>
      <c r="AJ774" s="504"/>
      <c r="AK774" s="504"/>
      <c r="AL774" s="504"/>
      <c r="AN774" s="508"/>
      <c r="AO774" s="504"/>
      <c r="AP774" s="504"/>
      <c r="AQ774" s="504"/>
      <c r="AR774" s="504"/>
      <c r="AS774" s="504"/>
      <c r="AT774" s="504"/>
      <c r="AU774" s="504"/>
    </row>
    <row r="775" spans="3:47" ht="12.75" customHeight="1">
      <c r="C775" s="504"/>
      <c r="D775" s="504"/>
      <c r="E775" s="504"/>
      <c r="F775" s="504"/>
      <c r="G775" s="180"/>
      <c r="H775" s="180"/>
      <c r="I775" s="505"/>
      <c r="J775" s="505"/>
      <c r="K775" s="505"/>
      <c r="L775" s="504"/>
      <c r="M775" s="504"/>
      <c r="N775" s="504"/>
      <c r="O775" s="506"/>
      <c r="P775" s="506"/>
      <c r="Q775" s="506"/>
      <c r="R775" s="506"/>
      <c r="S775" s="506"/>
      <c r="T775" s="506"/>
      <c r="U775" s="506"/>
      <c r="V775" s="506"/>
      <c r="W775" s="506"/>
      <c r="X775" s="506"/>
      <c r="Y775" s="506"/>
      <c r="Z775" s="506"/>
      <c r="AA775" s="506"/>
      <c r="AB775" s="507"/>
      <c r="AC775" s="507"/>
      <c r="AD775" s="504"/>
      <c r="AE775" s="504"/>
      <c r="AF775" s="504"/>
      <c r="AG775" s="504"/>
      <c r="AH775" s="504"/>
      <c r="AI775" s="504"/>
      <c r="AJ775" s="504"/>
      <c r="AK775" s="504"/>
      <c r="AL775" s="504"/>
      <c r="AN775" s="508"/>
      <c r="AO775" s="504"/>
      <c r="AP775" s="504"/>
      <c r="AQ775" s="504"/>
      <c r="AR775" s="504"/>
      <c r="AS775" s="504"/>
      <c r="AT775" s="504"/>
      <c r="AU775" s="504"/>
    </row>
    <row r="776" spans="3:47" ht="12.75" customHeight="1">
      <c r="C776" s="504"/>
      <c r="D776" s="504"/>
      <c r="E776" s="504"/>
      <c r="F776" s="504"/>
      <c r="G776" s="180"/>
      <c r="H776" s="180"/>
      <c r="I776" s="505"/>
      <c r="J776" s="505"/>
      <c r="K776" s="505"/>
      <c r="L776" s="504"/>
      <c r="M776" s="504"/>
      <c r="N776" s="504"/>
      <c r="O776" s="506"/>
      <c r="P776" s="506"/>
      <c r="Q776" s="506"/>
      <c r="R776" s="506"/>
      <c r="S776" s="506"/>
      <c r="T776" s="506"/>
      <c r="U776" s="506"/>
      <c r="V776" s="506"/>
      <c r="W776" s="506"/>
      <c r="X776" s="506"/>
      <c r="Y776" s="506"/>
      <c r="Z776" s="506"/>
      <c r="AA776" s="506"/>
      <c r="AB776" s="507"/>
      <c r="AC776" s="507"/>
      <c r="AD776" s="504"/>
      <c r="AE776" s="504"/>
      <c r="AF776" s="504"/>
      <c r="AG776" s="504"/>
      <c r="AH776" s="504"/>
      <c r="AI776" s="504"/>
      <c r="AJ776" s="504"/>
      <c r="AK776" s="504"/>
      <c r="AL776" s="504"/>
      <c r="AN776" s="508"/>
      <c r="AO776" s="504"/>
      <c r="AP776" s="504"/>
      <c r="AQ776" s="504"/>
      <c r="AR776" s="504"/>
      <c r="AS776" s="504"/>
      <c r="AT776" s="504"/>
      <c r="AU776" s="504"/>
    </row>
    <row r="777" spans="3:47" ht="12.75" customHeight="1">
      <c r="C777" s="504"/>
      <c r="D777" s="504"/>
      <c r="E777" s="504"/>
      <c r="F777" s="504"/>
      <c r="G777" s="180"/>
      <c r="H777" s="180"/>
      <c r="I777" s="505"/>
      <c r="J777" s="505"/>
      <c r="K777" s="505"/>
      <c r="L777" s="504"/>
      <c r="M777" s="504"/>
      <c r="N777" s="504"/>
      <c r="O777" s="506"/>
      <c r="P777" s="506"/>
      <c r="Q777" s="506"/>
      <c r="R777" s="506"/>
      <c r="S777" s="506"/>
      <c r="T777" s="506"/>
      <c r="U777" s="506"/>
      <c r="V777" s="506"/>
      <c r="W777" s="506"/>
      <c r="X777" s="506"/>
      <c r="Y777" s="506"/>
      <c r="Z777" s="506"/>
      <c r="AA777" s="506"/>
      <c r="AB777" s="507"/>
      <c r="AC777" s="507"/>
      <c r="AD777" s="504"/>
      <c r="AE777" s="504"/>
      <c r="AF777" s="504"/>
      <c r="AG777" s="504"/>
      <c r="AH777" s="504"/>
      <c r="AI777" s="504"/>
      <c r="AJ777" s="504"/>
      <c r="AK777" s="504"/>
      <c r="AL777" s="504"/>
      <c r="AN777" s="508"/>
      <c r="AO777" s="504"/>
      <c r="AP777" s="504"/>
      <c r="AQ777" s="504"/>
      <c r="AR777" s="504"/>
      <c r="AS777" s="504"/>
      <c r="AT777" s="504"/>
      <c r="AU777" s="504"/>
    </row>
    <row r="778" spans="3:47" ht="12.75" customHeight="1">
      <c r="C778" s="504"/>
      <c r="D778" s="504"/>
      <c r="E778" s="504"/>
      <c r="F778" s="504"/>
      <c r="G778" s="180"/>
      <c r="H778" s="180"/>
      <c r="I778" s="505"/>
      <c r="J778" s="505"/>
      <c r="K778" s="505"/>
      <c r="L778" s="504"/>
      <c r="M778" s="504"/>
      <c r="N778" s="504"/>
      <c r="O778" s="506"/>
      <c r="P778" s="506"/>
      <c r="Q778" s="506"/>
      <c r="R778" s="506"/>
      <c r="S778" s="506"/>
      <c r="T778" s="506"/>
      <c r="U778" s="506"/>
      <c r="V778" s="506"/>
      <c r="W778" s="506"/>
      <c r="X778" s="506"/>
      <c r="Y778" s="506"/>
      <c r="Z778" s="506"/>
      <c r="AA778" s="506"/>
      <c r="AB778" s="507"/>
      <c r="AC778" s="507"/>
      <c r="AD778" s="504"/>
      <c r="AE778" s="504"/>
      <c r="AF778" s="504"/>
      <c r="AG778" s="504"/>
      <c r="AH778" s="504"/>
      <c r="AI778" s="504"/>
      <c r="AJ778" s="504"/>
      <c r="AK778" s="504"/>
      <c r="AL778" s="504"/>
      <c r="AN778" s="508"/>
      <c r="AO778" s="504"/>
      <c r="AP778" s="504"/>
      <c r="AQ778" s="504"/>
      <c r="AR778" s="504"/>
      <c r="AS778" s="504"/>
      <c r="AT778" s="504"/>
      <c r="AU778" s="504"/>
    </row>
    <row r="779" spans="3:47" ht="12.75" customHeight="1">
      <c r="C779" s="504"/>
      <c r="D779" s="504"/>
      <c r="E779" s="504"/>
      <c r="F779" s="504"/>
      <c r="G779" s="180"/>
      <c r="H779" s="180"/>
      <c r="I779" s="505"/>
      <c r="J779" s="505"/>
      <c r="K779" s="505"/>
      <c r="L779" s="504"/>
      <c r="M779" s="504"/>
      <c r="N779" s="504"/>
      <c r="O779" s="506"/>
      <c r="P779" s="506"/>
      <c r="Q779" s="506"/>
      <c r="R779" s="506"/>
      <c r="S779" s="506"/>
      <c r="T779" s="506"/>
      <c r="U779" s="506"/>
      <c r="V779" s="506"/>
      <c r="W779" s="506"/>
      <c r="X779" s="506"/>
      <c r="Y779" s="506"/>
      <c r="Z779" s="506"/>
      <c r="AA779" s="506"/>
      <c r="AB779" s="507"/>
      <c r="AC779" s="507"/>
      <c r="AD779" s="504"/>
      <c r="AE779" s="504"/>
      <c r="AF779" s="504"/>
      <c r="AG779" s="504"/>
      <c r="AH779" s="504"/>
      <c r="AI779" s="504"/>
      <c r="AJ779" s="504"/>
      <c r="AK779" s="504"/>
      <c r="AL779" s="504"/>
      <c r="AN779" s="508"/>
      <c r="AO779" s="504"/>
      <c r="AP779" s="504"/>
      <c r="AQ779" s="504"/>
      <c r="AR779" s="504"/>
      <c r="AS779" s="504"/>
      <c r="AT779" s="504"/>
      <c r="AU779" s="504"/>
    </row>
    <row r="780" spans="3:47" ht="12.75" customHeight="1">
      <c r="C780" s="504"/>
      <c r="D780" s="504"/>
      <c r="E780" s="504"/>
      <c r="F780" s="504"/>
      <c r="G780" s="180"/>
      <c r="H780" s="180"/>
      <c r="I780" s="505"/>
      <c r="J780" s="505"/>
      <c r="K780" s="505"/>
      <c r="L780" s="504"/>
      <c r="M780" s="504"/>
      <c r="N780" s="504"/>
      <c r="O780" s="506"/>
      <c r="P780" s="506"/>
      <c r="Q780" s="506"/>
      <c r="R780" s="506"/>
      <c r="S780" s="506"/>
      <c r="T780" s="506"/>
      <c r="U780" s="506"/>
      <c r="V780" s="506"/>
      <c r="W780" s="506"/>
      <c r="X780" s="506"/>
      <c r="Y780" s="506"/>
      <c r="Z780" s="506"/>
      <c r="AA780" s="506"/>
      <c r="AB780" s="507"/>
      <c r="AC780" s="507"/>
      <c r="AD780" s="504"/>
      <c r="AE780" s="504"/>
      <c r="AF780" s="504"/>
      <c r="AG780" s="504"/>
      <c r="AH780" s="504"/>
      <c r="AI780" s="504"/>
      <c r="AJ780" s="504"/>
      <c r="AK780" s="504"/>
      <c r="AL780" s="504"/>
      <c r="AN780" s="508"/>
      <c r="AO780" s="504"/>
      <c r="AP780" s="504"/>
      <c r="AQ780" s="504"/>
      <c r="AR780" s="504"/>
      <c r="AS780" s="504"/>
      <c r="AT780" s="504"/>
      <c r="AU780" s="504"/>
    </row>
    <row r="781" spans="3:47" ht="12.75" customHeight="1">
      <c r="C781" s="504"/>
      <c r="D781" s="504"/>
      <c r="E781" s="504"/>
      <c r="F781" s="504"/>
      <c r="G781" s="180"/>
      <c r="H781" s="180"/>
      <c r="I781" s="505"/>
      <c r="J781" s="505"/>
      <c r="K781" s="505"/>
      <c r="L781" s="504"/>
      <c r="M781" s="504"/>
      <c r="N781" s="504"/>
      <c r="O781" s="506"/>
      <c r="P781" s="506"/>
      <c r="Q781" s="506"/>
      <c r="R781" s="506"/>
      <c r="S781" s="506"/>
      <c r="T781" s="506"/>
      <c r="U781" s="506"/>
      <c r="V781" s="506"/>
      <c r="W781" s="506"/>
      <c r="X781" s="506"/>
      <c r="Y781" s="506"/>
      <c r="Z781" s="506"/>
      <c r="AA781" s="506"/>
      <c r="AB781" s="507"/>
      <c r="AC781" s="507"/>
      <c r="AD781" s="504"/>
      <c r="AE781" s="504"/>
      <c r="AF781" s="504"/>
      <c r="AG781" s="504"/>
      <c r="AH781" s="504"/>
      <c r="AI781" s="504"/>
      <c r="AJ781" s="504"/>
      <c r="AK781" s="504"/>
      <c r="AL781" s="504"/>
      <c r="AN781" s="508"/>
      <c r="AO781" s="504"/>
      <c r="AP781" s="504"/>
      <c r="AQ781" s="504"/>
      <c r="AR781" s="504"/>
      <c r="AS781" s="504"/>
      <c r="AT781" s="504"/>
      <c r="AU781" s="504"/>
    </row>
    <row r="782" spans="3:47" ht="12.75" customHeight="1">
      <c r="C782" s="504"/>
      <c r="D782" s="504"/>
      <c r="E782" s="504"/>
      <c r="F782" s="504"/>
      <c r="G782" s="180"/>
      <c r="H782" s="180"/>
      <c r="I782" s="505"/>
      <c r="J782" s="505"/>
      <c r="K782" s="505"/>
      <c r="L782" s="504"/>
      <c r="M782" s="504"/>
      <c r="N782" s="504"/>
      <c r="O782" s="506"/>
      <c r="P782" s="506"/>
      <c r="Q782" s="506"/>
      <c r="R782" s="506"/>
      <c r="S782" s="506"/>
      <c r="T782" s="506"/>
      <c r="U782" s="506"/>
      <c r="V782" s="506"/>
      <c r="W782" s="506"/>
      <c r="X782" s="506"/>
      <c r="Y782" s="506"/>
      <c r="Z782" s="506"/>
      <c r="AA782" s="506"/>
      <c r="AB782" s="507"/>
      <c r="AC782" s="507"/>
      <c r="AD782" s="504"/>
      <c r="AE782" s="504"/>
      <c r="AF782" s="504"/>
      <c r="AG782" s="504"/>
      <c r="AH782" s="504"/>
      <c r="AI782" s="504"/>
      <c r="AJ782" s="504"/>
      <c r="AK782" s="504"/>
      <c r="AL782" s="504"/>
      <c r="AN782" s="508"/>
      <c r="AO782" s="504"/>
      <c r="AP782" s="504"/>
      <c r="AQ782" s="504"/>
      <c r="AR782" s="504"/>
      <c r="AS782" s="504"/>
      <c r="AT782" s="504"/>
      <c r="AU782" s="504"/>
    </row>
    <row r="783" spans="3:47" ht="12.75" customHeight="1">
      <c r="C783" s="504"/>
      <c r="D783" s="504"/>
      <c r="E783" s="504"/>
      <c r="F783" s="504"/>
      <c r="G783" s="180"/>
      <c r="H783" s="180"/>
      <c r="I783" s="505"/>
      <c r="J783" s="505"/>
      <c r="K783" s="505"/>
      <c r="L783" s="504"/>
      <c r="M783" s="504"/>
      <c r="N783" s="504"/>
      <c r="O783" s="506"/>
      <c r="P783" s="506"/>
      <c r="Q783" s="506"/>
      <c r="R783" s="506"/>
      <c r="S783" s="506"/>
      <c r="T783" s="506"/>
      <c r="U783" s="506"/>
      <c r="V783" s="506"/>
      <c r="W783" s="506"/>
      <c r="X783" s="506"/>
      <c r="Y783" s="506"/>
      <c r="Z783" s="506"/>
      <c r="AA783" s="506"/>
      <c r="AB783" s="507"/>
      <c r="AC783" s="507"/>
      <c r="AD783" s="504"/>
      <c r="AE783" s="504"/>
      <c r="AF783" s="504"/>
      <c r="AG783" s="504"/>
      <c r="AH783" s="504"/>
      <c r="AI783" s="504"/>
      <c r="AJ783" s="504"/>
      <c r="AK783" s="504"/>
      <c r="AL783" s="504"/>
      <c r="AN783" s="508"/>
      <c r="AO783" s="504"/>
      <c r="AP783" s="504"/>
      <c r="AQ783" s="504"/>
      <c r="AR783" s="504"/>
      <c r="AS783" s="504"/>
      <c r="AT783" s="504"/>
      <c r="AU783" s="504"/>
    </row>
    <row r="784" spans="3:47" ht="12.75" customHeight="1">
      <c r="C784" s="504"/>
      <c r="D784" s="504"/>
      <c r="E784" s="504"/>
      <c r="F784" s="504"/>
      <c r="G784" s="180"/>
      <c r="H784" s="180"/>
      <c r="I784" s="505"/>
      <c r="J784" s="505"/>
      <c r="K784" s="505"/>
      <c r="L784" s="504"/>
      <c r="M784" s="504"/>
      <c r="N784" s="504"/>
      <c r="O784" s="506"/>
      <c r="P784" s="506"/>
      <c r="Q784" s="506"/>
      <c r="R784" s="506"/>
      <c r="S784" s="506"/>
      <c r="T784" s="506"/>
      <c r="U784" s="506"/>
      <c r="V784" s="506"/>
      <c r="W784" s="506"/>
      <c r="X784" s="506"/>
      <c r="Y784" s="506"/>
      <c r="Z784" s="506"/>
      <c r="AA784" s="506"/>
      <c r="AB784" s="507"/>
      <c r="AC784" s="507"/>
      <c r="AD784" s="504"/>
      <c r="AE784" s="504"/>
      <c r="AF784" s="504"/>
      <c r="AG784" s="504"/>
      <c r="AH784" s="504"/>
      <c r="AI784" s="504"/>
      <c r="AJ784" s="504"/>
      <c r="AK784" s="504"/>
      <c r="AL784" s="504"/>
      <c r="AN784" s="508"/>
      <c r="AO784" s="504"/>
      <c r="AP784" s="504"/>
      <c r="AQ784" s="504"/>
      <c r="AR784" s="504"/>
      <c r="AS784" s="504"/>
      <c r="AT784" s="504"/>
      <c r="AU784" s="504"/>
    </row>
    <row r="785" spans="3:47" ht="12.75" customHeight="1">
      <c r="C785" s="504"/>
      <c r="D785" s="504"/>
      <c r="E785" s="504"/>
      <c r="F785" s="504"/>
      <c r="G785" s="180"/>
      <c r="H785" s="180"/>
      <c r="I785" s="505"/>
      <c r="J785" s="505"/>
      <c r="K785" s="505"/>
      <c r="L785" s="504"/>
      <c r="M785" s="504"/>
      <c r="N785" s="504"/>
      <c r="O785" s="506"/>
      <c r="P785" s="506"/>
      <c r="Q785" s="506"/>
      <c r="R785" s="506"/>
      <c r="S785" s="506"/>
      <c r="T785" s="506"/>
      <c r="U785" s="506"/>
      <c r="V785" s="506"/>
      <c r="W785" s="506"/>
      <c r="X785" s="506"/>
      <c r="Y785" s="506"/>
      <c r="Z785" s="506"/>
      <c r="AA785" s="506"/>
      <c r="AB785" s="507"/>
      <c r="AC785" s="507"/>
      <c r="AD785" s="504"/>
      <c r="AE785" s="504"/>
      <c r="AF785" s="504"/>
      <c r="AG785" s="504"/>
      <c r="AH785" s="504"/>
      <c r="AI785" s="504"/>
      <c r="AJ785" s="504"/>
      <c r="AK785" s="504"/>
      <c r="AL785" s="504"/>
      <c r="AN785" s="508"/>
      <c r="AO785" s="504"/>
      <c r="AP785" s="504"/>
      <c r="AQ785" s="504"/>
      <c r="AR785" s="504"/>
      <c r="AS785" s="504"/>
      <c r="AT785" s="504"/>
      <c r="AU785" s="504"/>
    </row>
    <row r="786" spans="3:47" ht="12.75" customHeight="1">
      <c r="C786" s="504"/>
      <c r="D786" s="504"/>
      <c r="E786" s="504"/>
      <c r="F786" s="504"/>
      <c r="G786" s="180"/>
      <c r="H786" s="180"/>
      <c r="I786" s="505"/>
      <c r="J786" s="505"/>
      <c r="K786" s="505"/>
      <c r="L786" s="504"/>
      <c r="M786" s="504"/>
      <c r="N786" s="504"/>
      <c r="O786" s="506"/>
      <c r="P786" s="506"/>
      <c r="Q786" s="506"/>
      <c r="R786" s="506"/>
      <c r="S786" s="506"/>
      <c r="T786" s="506"/>
      <c r="U786" s="506"/>
      <c r="V786" s="506"/>
      <c r="W786" s="506"/>
      <c r="X786" s="506"/>
      <c r="Y786" s="506"/>
      <c r="Z786" s="506"/>
      <c r="AA786" s="506"/>
      <c r="AB786" s="507"/>
      <c r="AC786" s="507"/>
      <c r="AD786" s="504"/>
      <c r="AE786" s="504"/>
      <c r="AF786" s="504"/>
      <c r="AG786" s="504"/>
      <c r="AH786" s="504"/>
      <c r="AI786" s="504"/>
      <c r="AJ786" s="504"/>
      <c r="AK786" s="504"/>
      <c r="AL786" s="504"/>
      <c r="AN786" s="508"/>
      <c r="AO786" s="504"/>
      <c r="AP786" s="504"/>
      <c r="AQ786" s="504"/>
      <c r="AR786" s="504"/>
      <c r="AS786" s="504"/>
      <c r="AT786" s="504"/>
      <c r="AU786" s="504"/>
    </row>
    <row r="787" spans="3:47" ht="12.75" customHeight="1">
      <c r="C787" s="504"/>
      <c r="D787" s="504"/>
      <c r="E787" s="504"/>
      <c r="F787" s="504"/>
      <c r="G787" s="180"/>
      <c r="H787" s="180"/>
      <c r="I787" s="505"/>
      <c r="J787" s="505"/>
      <c r="K787" s="505"/>
      <c r="L787" s="504"/>
      <c r="M787" s="504"/>
      <c r="N787" s="504"/>
      <c r="O787" s="506"/>
      <c r="P787" s="506"/>
      <c r="Q787" s="506"/>
      <c r="R787" s="506"/>
      <c r="S787" s="506"/>
      <c r="T787" s="506"/>
      <c r="U787" s="506"/>
      <c r="V787" s="506"/>
      <c r="W787" s="506"/>
      <c r="X787" s="506"/>
      <c r="Y787" s="506"/>
      <c r="Z787" s="506"/>
      <c r="AA787" s="506"/>
      <c r="AB787" s="507"/>
      <c r="AC787" s="507"/>
      <c r="AD787" s="504"/>
      <c r="AE787" s="504"/>
      <c r="AF787" s="504"/>
      <c r="AG787" s="504"/>
      <c r="AH787" s="504"/>
      <c r="AI787" s="504"/>
      <c r="AJ787" s="504"/>
      <c r="AK787" s="504"/>
      <c r="AL787" s="504"/>
      <c r="AN787" s="508"/>
      <c r="AO787" s="504"/>
      <c r="AP787" s="504"/>
      <c r="AQ787" s="504"/>
      <c r="AR787" s="504"/>
      <c r="AS787" s="504"/>
      <c r="AT787" s="504"/>
      <c r="AU787" s="504"/>
    </row>
    <row r="788" spans="3:47" ht="12.75" customHeight="1">
      <c r="C788" s="504"/>
      <c r="D788" s="504"/>
      <c r="E788" s="504"/>
      <c r="F788" s="504"/>
      <c r="G788" s="180"/>
      <c r="H788" s="180"/>
      <c r="I788" s="505"/>
      <c r="J788" s="505"/>
      <c r="K788" s="505"/>
      <c r="L788" s="504"/>
      <c r="M788" s="504"/>
      <c r="N788" s="504"/>
      <c r="O788" s="506"/>
      <c r="P788" s="506"/>
      <c r="Q788" s="506"/>
      <c r="R788" s="506"/>
      <c r="S788" s="506"/>
      <c r="T788" s="506"/>
      <c r="U788" s="506"/>
      <c r="V788" s="506"/>
      <c r="W788" s="506"/>
      <c r="X788" s="506"/>
      <c r="Y788" s="506"/>
      <c r="Z788" s="506"/>
      <c r="AA788" s="506"/>
      <c r="AB788" s="507"/>
      <c r="AC788" s="507"/>
      <c r="AD788" s="504"/>
      <c r="AE788" s="504"/>
      <c r="AF788" s="504"/>
      <c r="AG788" s="504"/>
      <c r="AH788" s="504"/>
      <c r="AI788" s="504"/>
      <c r="AJ788" s="504"/>
      <c r="AK788" s="504"/>
      <c r="AL788" s="504"/>
      <c r="AN788" s="508"/>
      <c r="AO788" s="504"/>
      <c r="AP788" s="504"/>
      <c r="AQ788" s="504"/>
      <c r="AR788" s="504"/>
      <c r="AS788" s="504"/>
      <c r="AT788" s="504"/>
      <c r="AU788" s="504"/>
    </row>
    <row r="789" spans="3:47" ht="12.75" customHeight="1">
      <c r="C789" s="504"/>
      <c r="D789" s="504"/>
      <c r="E789" s="504"/>
      <c r="F789" s="504"/>
      <c r="G789" s="180"/>
      <c r="H789" s="180"/>
      <c r="I789" s="505"/>
      <c r="J789" s="505"/>
      <c r="K789" s="505"/>
      <c r="L789" s="504"/>
      <c r="M789" s="504"/>
      <c r="N789" s="504"/>
      <c r="O789" s="506"/>
      <c r="P789" s="506"/>
      <c r="Q789" s="506"/>
      <c r="R789" s="506"/>
      <c r="S789" s="506"/>
      <c r="T789" s="506"/>
      <c r="U789" s="506"/>
      <c r="V789" s="506"/>
      <c r="W789" s="506"/>
      <c r="X789" s="506"/>
      <c r="Y789" s="506"/>
      <c r="Z789" s="506"/>
      <c r="AA789" s="506"/>
      <c r="AB789" s="507"/>
      <c r="AC789" s="507"/>
      <c r="AD789" s="504"/>
      <c r="AE789" s="504"/>
      <c r="AF789" s="504"/>
      <c r="AG789" s="504"/>
      <c r="AH789" s="504"/>
      <c r="AI789" s="504"/>
      <c r="AJ789" s="504"/>
      <c r="AK789" s="504"/>
      <c r="AL789" s="504"/>
      <c r="AN789" s="508"/>
      <c r="AO789" s="504"/>
      <c r="AP789" s="504"/>
      <c r="AQ789" s="504"/>
      <c r="AR789" s="504"/>
      <c r="AS789" s="504"/>
      <c r="AT789" s="504"/>
      <c r="AU789" s="504"/>
    </row>
    <row r="790" spans="3:47" ht="12.75" customHeight="1">
      <c r="C790" s="504"/>
      <c r="D790" s="504"/>
      <c r="E790" s="504"/>
      <c r="F790" s="504"/>
      <c r="G790" s="180"/>
      <c r="H790" s="180"/>
      <c r="I790" s="505"/>
      <c r="J790" s="505"/>
      <c r="K790" s="505"/>
      <c r="L790" s="504"/>
      <c r="M790" s="504"/>
      <c r="N790" s="504"/>
      <c r="O790" s="506"/>
      <c r="P790" s="506"/>
      <c r="Q790" s="506"/>
      <c r="R790" s="506"/>
      <c r="S790" s="506"/>
      <c r="T790" s="506"/>
      <c r="U790" s="506"/>
      <c r="V790" s="506"/>
      <c r="W790" s="506"/>
      <c r="X790" s="506"/>
      <c r="Y790" s="506"/>
      <c r="Z790" s="506"/>
      <c r="AA790" s="506"/>
      <c r="AB790" s="507"/>
      <c r="AC790" s="507"/>
      <c r="AD790" s="504"/>
      <c r="AE790" s="504"/>
      <c r="AF790" s="504"/>
      <c r="AG790" s="504"/>
      <c r="AH790" s="504"/>
      <c r="AI790" s="504"/>
      <c r="AJ790" s="504"/>
      <c r="AK790" s="504"/>
      <c r="AL790" s="504"/>
      <c r="AN790" s="508"/>
      <c r="AO790" s="504"/>
      <c r="AP790" s="504"/>
      <c r="AQ790" s="504"/>
      <c r="AR790" s="504"/>
      <c r="AS790" s="504"/>
      <c r="AT790" s="504"/>
      <c r="AU790" s="504"/>
    </row>
    <row r="791" spans="3:47" ht="12.75" customHeight="1">
      <c r="C791" s="504"/>
      <c r="D791" s="504"/>
      <c r="E791" s="504"/>
      <c r="F791" s="504"/>
      <c r="G791" s="180"/>
      <c r="H791" s="180"/>
      <c r="I791" s="505"/>
      <c r="J791" s="505"/>
      <c r="K791" s="505"/>
      <c r="L791" s="504"/>
      <c r="M791" s="504"/>
      <c r="N791" s="504"/>
      <c r="O791" s="506"/>
      <c r="P791" s="506"/>
      <c r="Q791" s="506"/>
      <c r="R791" s="506"/>
      <c r="S791" s="506"/>
      <c r="T791" s="506"/>
      <c r="U791" s="506"/>
      <c r="V791" s="506"/>
      <c r="W791" s="506"/>
      <c r="X791" s="506"/>
      <c r="Y791" s="506"/>
      <c r="Z791" s="506"/>
      <c r="AA791" s="506"/>
      <c r="AB791" s="507"/>
      <c r="AC791" s="507"/>
      <c r="AD791" s="504"/>
      <c r="AE791" s="504"/>
      <c r="AF791" s="504"/>
      <c r="AG791" s="504"/>
      <c r="AH791" s="504"/>
      <c r="AI791" s="504"/>
      <c r="AJ791" s="504"/>
      <c r="AK791" s="504"/>
      <c r="AL791" s="504"/>
      <c r="AN791" s="508"/>
      <c r="AO791" s="504"/>
      <c r="AP791" s="504"/>
      <c r="AQ791" s="504"/>
      <c r="AR791" s="504"/>
      <c r="AS791" s="504"/>
      <c r="AT791" s="504"/>
      <c r="AU791" s="504"/>
    </row>
    <row r="792" spans="3:47" ht="12.75" customHeight="1">
      <c r="C792" s="504"/>
      <c r="D792" s="504"/>
      <c r="E792" s="504"/>
      <c r="F792" s="504"/>
      <c r="G792" s="180"/>
      <c r="H792" s="180"/>
      <c r="I792" s="505"/>
      <c r="J792" s="505"/>
      <c r="K792" s="505"/>
      <c r="L792" s="504"/>
      <c r="M792" s="504"/>
      <c r="N792" s="504"/>
      <c r="O792" s="506"/>
      <c r="P792" s="506"/>
      <c r="Q792" s="506"/>
      <c r="R792" s="506"/>
      <c r="S792" s="506"/>
      <c r="T792" s="506"/>
      <c r="U792" s="506"/>
      <c r="V792" s="506"/>
      <c r="W792" s="506"/>
      <c r="X792" s="506"/>
      <c r="Y792" s="506"/>
      <c r="Z792" s="506"/>
      <c r="AA792" s="506"/>
      <c r="AB792" s="507"/>
      <c r="AC792" s="507"/>
      <c r="AD792" s="504"/>
      <c r="AE792" s="504"/>
      <c r="AF792" s="504"/>
      <c r="AG792" s="504"/>
      <c r="AH792" s="504"/>
      <c r="AI792" s="504"/>
      <c r="AJ792" s="504"/>
      <c r="AK792" s="504"/>
      <c r="AL792" s="504"/>
      <c r="AN792" s="508"/>
      <c r="AO792" s="504"/>
      <c r="AP792" s="504"/>
      <c r="AQ792" s="504"/>
      <c r="AR792" s="504"/>
      <c r="AS792" s="504"/>
      <c r="AT792" s="504"/>
      <c r="AU792" s="504"/>
    </row>
    <row r="793" spans="3:47" ht="12.75" customHeight="1">
      <c r="C793" s="504"/>
      <c r="D793" s="504"/>
      <c r="E793" s="504"/>
      <c r="F793" s="504"/>
      <c r="G793" s="180"/>
      <c r="H793" s="180"/>
      <c r="I793" s="505"/>
      <c r="J793" s="505"/>
      <c r="K793" s="505"/>
      <c r="L793" s="504"/>
      <c r="M793" s="504"/>
      <c r="N793" s="504"/>
      <c r="O793" s="506"/>
      <c r="P793" s="506"/>
      <c r="Q793" s="506"/>
      <c r="R793" s="506"/>
      <c r="S793" s="506"/>
      <c r="T793" s="506"/>
      <c r="U793" s="506"/>
      <c r="V793" s="506"/>
      <c r="W793" s="506"/>
      <c r="X793" s="506"/>
      <c r="Y793" s="506"/>
      <c r="Z793" s="506"/>
      <c r="AA793" s="506"/>
      <c r="AB793" s="507"/>
      <c r="AC793" s="507"/>
      <c r="AD793" s="504"/>
      <c r="AE793" s="504"/>
      <c r="AF793" s="504"/>
      <c r="AG793" s="504"/>
      <c r="AH793" s="504"/>
      <c r="AI793" s="504"/>
      <c r="AJ793" s="504"/>
      <c r="AK793" s="504"/>
      <c r="AL793" s="504"/>
      <c r="AN793" s="508"/>
      <c r="AO793" s="504"/>
      <c r="AP793" s="504"/>
      <c r="AQ793" s="504"/>
      <c r="AR793" s="504"/>
      <c r="AS793" s="504"/>
      <c r="AT793" s="504"/>
      <c r="AU793" s="504"/>
    </row>
    <row r="794" spans="3:47" ht="12.75" customHeight="1">
      <c r="C794" s="504"/>
      <c r="D794" s="504"/>
      <c r="E794" s="504"/>
      <c r="F794" s="504"/>
      <c r="G794" s="180"/>
      <c r="H794" s="180"/>
      <c r="I794" s="505"/>
      <c r="J794" s="505"/>
      <c r="K794" s="505"/>
      <c r="L794" s="504"/>
      <c r="M794" s="504"/>
      <c r="N794" s="504"/>
      <c r="O794" s="506"/>
      <c r="P794" s="506"/>
      <c r="Q794" s="506"/>
      <c r="R794" s="506"/>
      <c r="S794" s="506"/>
      <c r="T794" s="506"/>
      <c r="U794" s="506"/>
      <c r="V794" s="506"/>
      <c r="W794" s="506"/>
      <c r="X794" s="506"/>
      <c r="Y794" s="506"/>
      <c r="Z794" s="506"/>
      <c r="AA794" s="506"/>
      <c r="AB794" s="507"/>
      <c r="AC794" s="507"/>
      <c r="AD794" s="504"/>
      <c r="AE794" s="504"/>
      <c r="AF794" s="504"/>
      <c r="AG794" s="504"/>
      <c r="AH794" s="504"/>
      <c r="AI794" s="504"/>
      <c r="AJ794" s="504"/>
      <c r="AK794" s="504"/>
      <c r="AL794" s="504"/>
      <c r="AN794" s="508"/>
      <c r="AO794" s="504"/>
      <c r="AP794" s="504"/>
      <c r="AQ794" s="504"/>
      <c r="AR794" s="504"/>
      <c r="AS794" s="504"/>
      <c r="AT794" s="504"/>
      <c r="AU794" s="504"/>
    </row>
    <row r="795" spans="3:47" ht="12.75" customHeight="1">
      <c r="C795" s="504"/>
      <c r="D795" s="504"/>
      <c r="E795" s="504"/>
      <c r="F795" s="504"/>
      <c r="G795" s="180"/>
      <c r="H795" s="180"/>
      <c r="I795" s="505"/>
      <c r="J795" s="505"/>
      <c r="K795" s="505"/>
      <c r="L795" s="504"/>
      <c r="M795" s="504"/>
      <c r="N795" s="504"/>
      <c r="O795" s="506"/>
      <c r="P795" s="506"/>
      <c r="Q795" s="506"/>
      <c r="R795" s="506"/>
      <c r="S795" s="506"/>
      <c r="T795" s="506"/>
      <c r="U795" s="506"/>
      <c r="V795" s="506"/>
      <c r="W795" s="506"/>
      <c r="X795" s="506"/>
      <c r="Y795" s="506"/>
      <c r="Z795" s="506"/>
      <c r="AA795" s="506"/>
      <c r="AB795" s="507"/>
      <c r="AC795" s="507"/>
      <c r="AD795" s="504"/>
      <c r="AE795" s="504"/>
      <c r="AF795" s="504"/>
      <c r="AG795" s="504"/>
      <c r="AH795" s="504"/>
      <c r="AI795" s="504"/>
      <c r="AJ795" s="504"/>
      <c r="AK795" s="504"/>
      <c r="AL795" s="504"/>
      <c r="AN795" s="508"/>
      <c r="AO795" s="504"/>
      <c r="AP795" s="504"/>
      <c r="AQ795" s="504"/>
      <c r="AR795" s="504"/>
      <c r="AS795" s="504"/>
      <c r="AT795" s="504"/>
      <c r="AU795" s="504"/>
    </row>
    <row r="796" spans="3:47" ht="12.75" customHeight="1">
      <c r="C796" s="504"/>
      <c r="D796" s="504"/>
      <c r="E796" s="504"/>
      <c r="F796" s="504"/>
      <c r="G796" s="180"/>
      <c r="H796" s="180"/>
      <c r="I796" s="505"/>
      <c r="J796" s="505"/>
      <c r="K796" s="505"/>
      <c r="L796" s="504"/>
      <c r="M796" s="504"/>
      <c r="N796" s="504"/>
      <c r="O796" s="506"/>
      <c r="P796" s="506"/>
      <c r="Q796" s="506"/>
      <c r="R796" s="506"/>
      <c r="S796" s="506"/>
      <c r="T796" s="506"/>
      <c r="U796" s="506"/>
      <c r="V796" s="506"/>
      <c r="W796" s="506"/>
      <c r="X796" s="506"/>
      <c r="Y796" s="506"/>
      <c r="Z796" s="506"/>
      <c r="AA796" s="506"/>
      <c r="AB796" s="507"/>
      <c r="AC796" s="507"/>
      <c r="AD796" s="504"/>
      <c r="AE796" s="504"/>
      <c r="AF796" s="504"/>
      <c r="AG796" s="504"/>
      <c r="AH796" s="504"/>
      <c r="AI796" s="504"/>
      <c r="AJ796" s="504"/>
      <c r="AK796" s="504"/>
      <c r="AL796" s="504"/>
      <c r="AN796" s="508"/>
      <c r="AO796" s="504"/>
      <c r="AP796" s="504"/>
      <c r="AQ796" s="504"/>
      <c r="AR796" s="504"/>
      <c r="AS796" s="504"/>
      <c r="AT796" s="504"/>
      <c r="AU796" s="504"/>
    </row>
    <row r="797" spans="3:47" ht="12.75" customHeight="1">
      <c r="C797" s="504"/>
      <c r="D797" s="504"/>
      <c r="E797" s="504"/>
      <c r="F797" s="504"/>
      <c r="G797" s="180"/>
      <c r="H797" s="180"/>
      <c r="I797" s="505"/>
      <c r="J797" s="505"/>
      <c r="K797" s="505"/>
      <c r="L797" s="504"/>
      <c r="M797" s="504"/>
      <c r="N797" s="504"/>
      <c r="O797" s="506"/>
      <c r="P797" s="506"/>
      <c r="Q797" s="506"/>
      <c r="R797" s="506"/>
      <c r="S797" s="506"/>
      <c r="T797" s="506"/>
      <c r="U797" s="506"/>
      <c r="V797" s="506"/>
      <c r="W797" s="506"/>
      <c r="X797" s="506"/>
      <c r="Y797" s="506"/>
      <c r="Z797" s="506"/>
      <c r="AA797" s="506"/>
      <c r="AB797" s="507"/>
      <c r="AC797" s="507"/>
      <c r="AD797" s="504"/>
      <c r="AE797" s="504"/>
      <c r="AF797" s="504"/>
      <c r="AG797" s="504"/>
      <c r="AH797" s="504"/>
      <c r="AI797" s="504"/>
      <c r="AJ797" s="504"/>
      <c r="AK797" s="504"/>
      <c r="AL797" s="504"/>
      <c r="AN797" s="508"/>
      <c r="AO797" s="504"/>
      <c r="AP797" s="504"/>
      <c r="AQ797" s="504"/>
      <c r="AR797" s="504"/>
      <c r="AS797" s="504"/>
      <c r="AT797" s="504"/>
      <c r="AU797" s="504"/>
    </row>
    <row r="798" spans="3:47" ht="12.75" customHeight="1">
      <c r="C798" s="504"/>
      <c r="D798" s="504"/>
      <c r="E798" s="504"/>
      <c r="F798" s="504"/>
      <c r="G798" s="180"/>
      <c r="H798" s="180"/>
      <c r="I798" s="505"/>
      <c r="J798" s="505"/>
      <c r="K798" s="505"/>
      <c r="L798" s="504"/>
      <c r="M798" s="504"/>
      <c r="N798" s="504"/>
      <c r="O798" s="506"/>
      <c r="P798" s="506"/>
      <c r="Q798" s="506"/>
      <c r="R798" s="506"/>
      <c r="S798" s="506"/>
      <c r="T798" s="506"/>
      <c r="U798" s="506"/>
      <c r="V798" s="506"/>
      <c r="W798" s="506"/>
      <c r="X798" s="506"/>
      <c r="Y798" s="506"/>
      <c r="Z798" s="506"/>
      <c r="AA798" s="506"/>
      <c r="AB798" s="507"/>
      <c r="AC798" s="507"/>
      <c r="AD798" s="504"/>
      <c r="AE798" s="504"/>
      <c r="AF798" s="504"/>
      <c r="AG798" s="504"/>
      <c r="AH798" s="504"/>
      <c r="AI798" s="504"/>
      <c r="AJ798" s="504"/>
      <c r="AK798" s="504"/>
      <c r="AL798" s="504"/>
      <c r="AN798" s="508"/>
      <c r="AO798" s="504"/>
      <c r="AP798" s="504"/>
      <c r="AQ798" s="504"/>
      <c r="AR798" s="504"/>
      <c r="AS798" s="504"/>
      <c r="AT798" s="504"/>
      <c r="AU798" s="504"/>
    </row>
    <row r="799" spans="3:47" ht="12.75" customHeight="1">
      <c r="C799" s="504"/>
      <c r="D799" s="504"/>
      <c r="E799" s="504"/>
      <c r="F799" s="504"/>
      <c r="G799" s="180"/>
      <c r="H799" s="180"/>
      <c r="I799" s="505"/>
      <c r="J799" s="505"/>
      <c r="K799" s="505"/>
      <c r="L799" s="504"/>
      <c r="M799" s="504"/>
      <c r="N799" s="504"/>
      <c r="O799" s="506"/>
      <c r="P799" s="506"/>
      <c r="Q799" s="506"/>
      <c r="R799" s="506"/>
      <c r="S799" s="506"/>
      <c r="T799" s="506"/>
      <c r="U799" s="506"/>
      <c r="V799" s="506"/>
      <c r="W799" s="506"/>
      <c r="X799" s="506"/>
      <c r="Y799" s="506"/>
      <c r="Z799" s="506"/>
      <c r="AA799" s="506"/>
      <c r="AB799" s="507"/>
      <c r="AC799" s="507"/>
      <c r="AD799" s="504"/>
      <c r="AE799" s="504"/>
      <c r="AF799" s="504"/>
      <c r="AG799" s="504"/>
      <c r="AH799" s="504"/>
      <c r="AI799" s="504"/>
      <c r="AJ799" s="504"/>
      <c r="AK799" s="504"/>
      <c r="AL799" s="504"/>
      <c r="AN799" s="508"/>
      <c r="AO799" s="504"/>
      <c r="AP799" s="504"/>
      <c r="AQ799" s="504"/>
      <c r="AR799" s="504"/>
      <c r="AS799" s="504"/>
      <c r="AT799" s="504"/>
      <c r="AU799" s="504"/>
    </row>
    <row r="800" spans="3:47" ht="12.75" customHeight="1">
      <c r="C800" s="504"/>
      <c r="D800" s="504"/>
      <c r="E800" s="504"/>
      <c r="F800" s="504"/>
      <c r="G800" s="180"/>
      <c r="H800" s="180"/>
      <c r="I800" s="505"/>
      <c r="J800" s="505"/>
      <c r="K800" s="505"/>
      <c r="L800" s="504"/>
      <c r="M800" s="504"/>
      <c r="N800" s="504"/>
      <c r="O800" s="506"/>
      <c r="P800" s="506"/>
      <c r="Q800" s="506"/>
      <c r="R800" s="506"/>
      <c r="S800" s="506"/>
      <c r="T800" s="506"/>
      <c r="U800" s="506"/>
      <c r="V800" s="506"/>
      <c r="W800" s="506"/>
      <c r="X800" s="506"/>
      <c r="Y800" s="506"/>
      <c r="Z800" s="506"/>
      <c r="AA800" s="506"/>
      <c r="AB800" s="507"/>
      <c r="AC800" s="507"/>
      <c r="AD800" s="504"/>
      <c r="AE800" s="504"/>
      <c r="AF800" s="504"/>
      <c r="AG800" s="504"/>
      <c r="AH800" s="504"/>
      <c r="AI800" s="504"/>
      <c r="AJ800" s="504"/>
      <c r="AK800" s="504"/>
      <c r="AL800" s="504"/>
      <c r="AN800" s="508"/>
      <c r="AO800" s="504"/>
      <c r="AP800" s="504"/>
      <c r="AQ800" s="504"/>
      <c r="AR800" s="504"/>
      <c r="AS800" s="504"/>
      <c r="AT800" s="504"/>
      <c r="AU800" s="504"/>
    </row>
    <row r="801" spans="3:47" ht="12.75" customHeight="1">
      <c r="C801" s="504"/>
      <c r="D801" s="504"/>
      <c r="E801" s="504"/>
      <c r="F801" s="504"/>
      <c r="G801" s="180"/>
      <c r="H801" s="180"/>
      <c r="I801" s="505"/>
      <c r="J801" s="505"/>
      <c r="K801" s="505"/>
      <c r="L801" s="504"/>
      <c r="M801" s="504"/>
      <c r="N801" s="504"/>
      <c r="O801" s="506"/>
      <c r="P801" s="506"/>
      <c r="Q801" s="506"/>
      <c r="R801" s="506"/>
      <c r="S801" s="506"/>
      <c r="T801" s="506"/>
      <c r="U801" s="506"/>
      <c r="V801" s="506"/>
      <c r="W801" s="506"/>
      <c r="X801" s="506"/>
      <c r="Y801" s="506"/>
      <c r="Z801" s="506"/>
      <c r="AA801" s="506"/>
      <c r="AB801" s="507"/>
      <c r="AC801" s="507"/>
      <c r="AD801" s="504"/>
      <c r="AE801" s="504"/>
      <c r="AF801" s="504"/>
      <c r="AG801" s="504"/>
      <c r="AH801" s="504"/>
      <c r="AI801" s="504"/>
      <c r="AJ801" s="504"/>
      <c r="AK801" s="504"/>
      <c r="AL801" s="504"/>
      <c r="AN801" s="508"/>
      <c r="AO801" s="504"/>
      <c r="AP801" s="504"/>
      <c r="AQ801" s="504"/>
      <c r="AR801" s="504"/>
      <c r="AS801" s="504"/>
      <c r="AT801" s="504"/>
      <c r="AU801" s="504"/>
    </row>
    <row r="802" spans="3:47" ht="12.75" customHeight="1">
      <c r="C802" s="504"/>
      <c r="D802" s="504"/>
      <c r="E802" s="504"/>
      <c r="F802" s="504"/>
      <c r="G802" s="180"/>
      <c r="H802" s="180"/>
      <c r="I802" s="505"/>
      <c r="J802" s="505"/>
      <c r="K802" s="505"/>
      <c r="L802" s="504"/>
      <c r="M802" s="504"/>
      <c r="N802" s="504"/>
      <c r="O802" s="506"/>
      <c r="P802" s="506"/>
      <c r="Q802" s="506"/>
      <c r="R802" s="506"/>
      <c r="S802" s="506"/>
      <c r="T802" s="506"/>
      <c r="U802" s="506"/>
      <c r="V802" s="506"/>
      <c r="W802" s="506"/>
      <c r="X802" s="506"/>
      <c r="Y802" s="506"/>
      <c r="Z802" s="506"/>
      <c r="AA802" s="506"/>
      <c r="AB802" s="507"/>
      <c r="AC802" s="507"/>
      <c r="AD802" s="504"/>
      <c r="AE802" s="504"/>
      <c r="AF802" s="504"/>
      <c r="AG802" s="504"/>
      <c r="AH802" s="504"/>
      <c r="AI802" s="504"/>
      <c r="AJ802" s="504"/>
      <c r="AK802" s="504"/>
      <c r="AL802" s="504"/>
      <c r="AN802" s="508"/>
      <c r="AO802" s="504"/>
      <c r="AP802" s="504"/>
      <c r="AQ802" s="504"/>
      <c r="AR802" s="504"/>
      <c r="AS802" s="504"/>
      <c r="AT802" s="504"/>
      <c r="AU802" s="504"/>
    </row>
    <row r="803" spans="3:47" ht="12.75" customHeight="1">
      <c r="C803" s="504"/>
      <c r="D803" s="504"/>
      <c r="E803" s="504"/>
      <c r="F803" s="504"/>
      <c r="G803" s="180"/>
      <c r="H803" s="180"/>
      <c r="I803" s="505"/>
      <c r="J803" s="505"/>
      <c r="K803" s="505"/>
      <c r="L803" s="504"/>
      <c r="M803" s="504"/>
      <c r="N803" s="504"/>
      <c r="O803" s="506"/>
      <c r="P803" s="506"/>
      <c r="Q803" s="506"/>
      <c r="R803" s="506"/>
      <c r="S803" s="506"/>
      <c r="T803" s="506"/>
      <c r="U803" s="506"/>
      <c r="V803" s="506"/>
      <c r="W803" s="506"/>
      <c r="X803" s="506"/>
      <c r="Y803" s="506"/>
      <c r="Z803" s="506"/>
      <c r="AA803" s="506"/>
      <c r="AB803" s="507"/>
      <c r="AC803" s="507"/>
      <c r="AD803" s="504"/>
      <c r="AE803" s="504"/>
      <c r="AF803" s="504"/>
      <c r="AG803" s="504"/>
      <c r="AH803" s="504"/>
      <c r="AI803" s="504"/>
      <c r="AJ803" s="504"/>
      <c r="AK803" s="504"/>
      <c r="AL803" s="504"/>
      <c r="AN803" s="508"/>
      <c r="AO803" s="504"/>
      <c r="AP803" s="504"/>
      <c r="AQ803" s="504"/>
      <c r="AR803" s="504"/>
      <c r="AS803" s="504"/>
      <c r="AT803" s="504"/>
      <c r="AU803" s="504"/>
    </row>
    <row r="804" spans="3:47" ht="12.75" customHeight="1">
      <c r="C804" s="504"/>
      <c r="D804" s="504"/>
      <c r="E804" s="504"/>
      <c r="F804" s="504"/>
      <c r="G804" s="180"/>
      <c r="H804" s="180"/>
      <c r="I804" s="505"/>
      <c r="J804" s="505"/>
      <c r="K804" s="505"/>
      <c r="L804" s="504"/>
      <c r="M804" s="504"/>
      <c r="N804" s="504"/>
      <c r="O804" s="506"/>
      <c r="P804" s="506"/>
      <c r="Q804" s="506"/>
      <c r="R804" s="506"/>
      <c r="S804" s="506"/>
      <c r="T804" s="506"/>
      <c r="U804" s="506"/>
      <c r="V804" s="506"/>
      <c r="W804" s="506"/>
      <c r="X804" s="506"/>
      <c r="Y804" s="506"/>
      <c r="Z804" s="506"/>
      <c r="AA804" s="506"/>
      <c r="AB804" s="507"/>
      <c r="AC804" s="507"/>
      <c r="AD804" s="504"/>
      <c r="AE804" s="504"/>
      <c r="AF804" s="504"/>
      <c r="AG804" s="504"/>
      <c r="AH804" s="504"/>
      <c r="AI804" s="504"/>
      <c r="AJ804" s="504"/>
      <c r="AK804" s="504"/>
      <c r="AL804" s="504"/>
      <c r="AN804" s="508"/>
      <c r="AO804" s="504"/>
      <c r="AP804" s="504"/>
      <c r="AQ804" s="504"/>
      <c r="AR804" s="504"/>
      <c r="AS804" s="504"/>
      <c r="AT804" s="504"/>
      <c r="AU804" s="504"/>
    </row>
    <row r="805" spans="3:47" ht="12.75" customHeight="1">
      <c r="C805" s="504"/>
      <c r="D805" s="504"/>
      <c r="E805" s="504"/>
      <c r="F805" s="504"/>
      <c r="G805" s="180"/>
      <c r="H805" s="180"/>
      <c r="I805" s="505"/>
      <c r="J805" s="505"/>
      <c r="K805" s="505"/>
      <c r="L805" s="504"/>
      <c r="M805" s="504"/>
      <c r="N805" s="504"/>
      <c r="O805" s="506"/>
      <c r="P805" s="506"/>
      <c r="Q805" s="506"/>
      <c r="R805" s="506"/>
      <c r="S805" s="506"/>
      <c r="T805" s="506"/>
      <c r="U805" s="506"/>
      <c r="V805" s="506"/>
      <c r="W805" s="506"/>
      <c r="X805" s="506"/>
      <c r="Y805" s="506"/>
      <c r="Z805" s="506"/>
      <c r="AA805" s="506"/>
      <c r="AB805" s="507"/>
      <c r="AC805" s="507"/>
      <c r="AD805" s="504"/>
      <c r="AE805" s="504"/>
      <c r="AF805" s="504"/>
      <c r="AG805" s="504"/>
      <c r="AH805" s="504"/>
      <c r="AI805" s="504"/>
      <c r="AJ805" s="504"/>
      <c r="AK805" s="504"/>
      <c r="AL805" s="504"/>
      <c r="AN805" s="508"/>
      <c r="AO805" s="504"/>
      <c r="AP805" s="504"/>
      <c r="AQ805" s="504"/>
      <c r="AR805" s="504"/>
      <c r="AS805" s="504"/>
      <c r="AT805" s="504"/>
      <c r="AU805" s="504"/>
    </row>
    <row r="806" spans="3:47" ht="12.75" customHeight="1">
      <c r="C806" s="504"/>
      <c r="D806" s="504"/>
      <c r="E806" s="504"/>
      <c r="F806" s="504"/>
      <c r="G806" s="180"/>
      <c r="H806" s="180"/>
      <c r="I806" s="505"/>
      <c r="J806" s="505"/>
      <c r="K806" s="505"/>
      <c r="L806" s="504"/>
      <c r="M806" s="504"/>
      <c r="N806" s="504"/>
      <c r="O806" s="506"/>
      <c r="P806" s="506"/>
      <c r="Q806" s="506"/>
      <c r="R806" s="506"/>
      <c r="S806" s="506"/>
      <c r="T806" s="506"/>
      <c r="U806" s="506"/>
      <c r="V806" s="506"/>
      <c r="W806" s="506"/>
      <c r="X806" s="506"/>
      <c r="Y806" s="506"/>
      <c r="Z806" s="506"/>
      <c r="AA806" s="506"/>
      <c r="AB806" s="507"/>
      <c r="AC806" s="507"/>
      <c r="AD806" s="504"/>
      <c r="AE806" s="504"/>
      <c r="AF806" s="504"/>
      <c r="AG806" s="504"/>
      <c r="AH806" s="504"/>
      <c r="AI806" s="504"/>
      <c r="AJ806" s="504"/>
      <c r="AK806" s="504"/>
      <c r="AL806" s="504"/>
      <c r="AN806" s="508"/>
      <c r="AO806" s="504"/>
      <c r="AP806" s="504"/>
      <c r="AQ806" s="504"/>
      <c r="AR806" s="504"/>
      <c r="AS806" s="504"/>
      <c r="AT806" s="504"/>
      <c r="AU806" s="504"/>
    </row>
    <row r="807" spans="3:47" ht="12.75" customHeight="1">
      <c r="C807" s="504"/>
      <c r="D807" s="504"/>
      <c r="E807" s="504"/>
      <c r="F807" s="504"/>
      <c r="G807" s="180"/>
      <c r="H807" s="180"/>
      <c r="I807" s="505"/>
      <c r="J807" s="505"/>
      <c r="K807" s="505"/>
      <c r="L807" s="504"/>
      <c r="M807" s="504"/>
      <c r="N807" s="504"/>
      <c r="O807" s="506"/>
      <c r="P807" s="506"/>
      <c r="Q807" s="506"/>
      <c r="R807" s="506"/>
      <c r="S807" s="506"/>
      <c r="T807" s="506"/>
      <c r="U807" s="506"/>
      <c r="V807" s="506"/>
      <c r="W807" s="506"/>
      <c r="X807" s="506"/>
      <c r="Y807" s="506"/>
      <c r="Z807" s="506"/>
      <c r="AA807" s="506"/>
      <c r="AB807" s="507"/>
      <c r="AC807" s="507"/>
      <c r="AD807" s="504"/>
      <c r="AE807" s="504"/>
      <c r="AF807" s="504"/>
      <c r="AG807" s="504"/>
      <c r="AH807" s="504"/>
      <c r="AI807" s="504"/>
      <c r="AJ807" s="504"/>
      <c r="AK807" s="504"/>
      <c r="AL807" s="504"/>
      <c r="AN807" s="508"/>
      <c r="AO807" s="504"/>
      <c r="AP807" s="504"/>
      <c r="AQ807" s="504"/>
      <c r="AR807" s="504"/>
      <c r="AS807" s="504"/>
      <c r="AT807" s="504"/>
      <c r="AU807" s="504"/>
    </row>
    <row r="808" spans="3:47" ht="12.75" customHeight="1">
      <c r="C808" s="504"/>
      <c r="D808" s="504"/>
      <c r="E808" s="504"/>
      <c r="F808" s="504"/>
      <c r="G808" s="180"/>
      <c r="H808" s="180"/>
      <c r="I808" s="505"/>
      <c r="J808" s="505"/>
      <c r="K808" s="505"/>
      <c r="L808" s="504"/>
      <c r="M808" s="504"/>
      <c r="N808" s="504"/>
      <c r="O808" s="506"/>
      <c r="P808" s="506"/>
      <c r="Q808" s="506"/>
      <c r="R808" s="506"/>
      <c r="S808" s="506"/>
      <c r="T808" s="506"/>
      <c r="U808" s="506"/>
      <c r="V808" s="506"/>
      <c r="W808" s="506"/>
      <c r="X808" s="506"/>
      <c r="Y808" s="506"/>
      <c r="Z808" s="506"/>
      <c r="AA808" s="506"/>
      <c r="AB808" s="507"/>
      <c r="AC808" s="507"/>
      <c r="AD808" s="504"/>
      <c r="AE808" s="504"/>
      <c r="AF808" s="504"/>
      <c r="AG808" s="504"/>
      <c r="AH808" s="504"/>
      <c r="AI808" s="504"/>
      <c r="AJ808" s="504"/>
      <c r="AK808" s="504"/>
      <c r="AL808" s="504"/>
      <c r="AN808" s="508"/>
      <c r="AO808" s="504"/>
      <c r="AP808" s="504"/>
      <c r="AQ808" s="504"/>
      <c r="AR808" s="504"/>
      <c r="AS808" s="504"/>
      <c r="AT808" s="504"/>
      <c r="AU808" s="504"/>
    </row>
    <row r="809" spans="3:47" ht="12.75" customHeight="1">
      <c r="C809" s="504"/>
      <c r="D809" s="504"/>
      <c r="E809" s="504"/>
      <c r="F809" s="504"/>
      <c r="G809" s="180"/>
      <c r="H809" s="180"/>
      <c r="I809" s="505"/>
      <c r="J809" s="505"/>
      <c r="K809" s="505"/>
      <c r="L809" s="504"/>
      <c r="M809" s="504"/>
      <c r="N809" s="504"/>
      <c r="O809" s="506"/>
      <c r="P809" s="506"/>
      <c r="Q809" s="506"/>
      <c r="R809" s="506"/>
      <c r="S809" s="506"/>
      <c r="T809" s="506"/>
      <c r="U809" s="506"/>
      <c r="V809" s="506"/>
      <c r="W809" s="506"/>
      <c r="X809" s="506"/>
      <c r="Y809" s="506"/>
      <c r="Z809" s="506"/>
      <c r="AA809" s="506"/>
      <c r="AB809" s="507"/>
      <c r="AC809" s="507"/>
      <c r="AD809" s="504"/>
      <c r="AE809" s="504"/>
      <c r="AF809" s="504"/>
      <c r="AG809" s="504"/>
      <c r="AH809" s="504"/>
      <c r="AI809" s="504"/>
      <c r="AJ809" s="504"/>
      <c r="AK809" s="504"/>
      <c r="AL809" s="504"/>
      <c r="AN809" s="508"/>
      <c r="AO809" s="504"/>
      <c r="AP809" s="504"/>
      <c r="AQ809" s="504"/>
      <c r="AR809" s="504"/>
      <c r="AS809" s="504"/>
      <c r="AT809" s="504"/>
      <c r="AU809" s="504"/>
    </row>
    <row r="810" spans="3:47" ht="12.75" customHeight="1">
      <c r="C810" s="504"/>
      <c r="D810" s="504"/>
      <c r="E810" s="504"/>
      <c r="F810" s="504"/>
      <c r="G810" s="180"/>
      <c r="H810" s="180"/>
      <c r="I810" s="505"/>
      <c r="J810" s="505"/>
      <c r="K810" s="505"/>
      <c r="L810" s="504"/>
      <c r="M810" s="504"/>
      <c r="N810" s="504"/>
      <c r="O810" s="506"/>
      <c r="P810" s="506"/>
      <c r="Q810" s="506"/>
      <c r="R810" s="506"/>
      <c r="S810" s="506"/>
      <c r="T810" s="506"/>
      <c r="U810" s="506"/>
      <c r="V810" s="506"/>
      <c r="W810" s="506"/>
      <c r="X810" s="506"/>
      <c r="Y810" s="506"/>
      <c r="Z810" s="506"/>
      <c r="AA810" s="506"/>
      <c r="AB810" s="507"/>
      <c r="AC810" s="507"/>
      <c r="AD810" s="504"/>
      <c r="AE810" s="504"/>
      <c r="AF810" s="504"/>
      <c r="AG810" s="504"/>
      <c r="AH810" s="504"/>
      <c r="AI810" s="504"/>
      <c r="AJ810" s="504"/>
      <c r="AK810" s="504"/>
      <c r="AL810" s="504"/>
      <c r="AN810" s="508"/>
      <c r="AO810" s="504"/>
      <c r="AP810" s="504"/>
      <c r="AQ810" s="504"/>
      <c r="AR810" s="504"/>
      <c r="AS810" s="504"/>
      <c r="AT810" s="504"/>
      <c r="AU810" s="504"/>
    </row>
    <row r="811" spans="3:47" ht="12.75" customHeight="1">
      <c r="C811" s="504"/>
      <c r="D811" s="504"/>
      <c r="E811" s="504"/>
      <c r="F811" s="504"/>
      <c r="G811" s="180"/>
      <c r="H811" s="180"/>
      <c r="I811" s="505"/>
      <c r="J811" s="505"/>
      <c r="K811" s="505"/>
      <c r="L811" s="504"/>
      <c r="M811" s="504"/>
      <c r="N811" s="504"/>
      <c r="O811" s="506"/>
      <c r="P811" s="506"/>
      <c r="Q811" s="506"/>
      <c r="R811" s="506"/>
      <c r="S811" s="506"/>
      <c r="T811" s="506"/>
      <c r="U811" s="506"/>
      <c r="V811" s="506"/>
      <c r="W811" s="506"/>
      <c r="X811" s="506"/>
      <c r="Y811" s="506"/>
      <c r="Z811" s="506"/>
      <c r="AA811" s="506"/>
      <c r="AB811" s="507"/>
      <c r="AC811" s="507"/>
      <c r="AD811" s="504"/>
      <c r="AE811" s="504"/>
      <c r="AF811" s="504"/>
      <c r="AG811" s="504"/>
      <c r="AH811" s="504"/>
      <c r="AI811" s="504"/>
      <c r="AJ811" s="504"/>
      <c r="AK811" s="504"/>
      <c r="AL811" s="504"/>
      <c r="AN811" s="508"/>
      <c r="AO811" s="504"/>
      <c r="AP811" s="504"/>
      <c r="AQ811" s="504"/>
      <c r="AR811" s="504"/>
      <c r="AS811" s="504"/>
      <c r="AT811" s="504"/>
      <c r="AU811" s="504"/>
    </row>
    <row r="812" spans="3:47" ht="12.75" customHeight="1">
      <c r="C812" s="504"/>
      <c r="D812" s="504"/>
      <c r="E812" s="504"/>
      <c r="F812" s="504"/>
      <c r="G812" s="180"/>
      <c r="H812" s="180"/>
      <c r="I812" s="505"/>
      <c r="J812" s="505"/>
      <c r="K812" s="505"/>
      <c r="L812" s="504"/>
      <c r="M812" s="504"/>
      <c r="N812" s="504"/>
      <c r="O812" s="506"/>
      <c r="P812" s="506"/>
      <c r="Q812" s="506"/>
      <c r="R812" s="506"/>
      <c r="S812" s="506"/>
      <c r="T812" s="506"/>
      <c r="U812" s="506"/>
      <c r="V812" s="506"/>
      <c r="W812" s="506"/>
      <c r="X812" s="506"/>
      <c r="Y812" s="506"/>
      <c r="Z812" s="506"/>
      <c r="AA812" s="506"/>
      <c r="AB812" s="507"/>
      <c r="AC812" s="507"/>
      <c r="AD812" s="504"/>
      <c r="AE812" s="504"/>
      <c r="AF812" s="504"/>
      <c r="AG812" s="504"/>
      <c r="AH812" s="504"/>
      <c r="AI812" s="504"/>
      <c r="AJ812" s="504"/>
      <c r="AK812" s="504"/>
      <c r="AL812" s="504"/>
      <c r="AN812" s="508"/>
      <c r="AO812" s="504"/>
      <c r="AP812" s="504"/>
      <c r="AQ812" s="504"/>
      <c r="AR812" s="504"/>
      <c r="AS812" s="504"/>
      <c r="AT812" s="504"/>
      <c r="AU812" s="504"/>
    </row>
    <row r="813" spans="3:47" ht="12.75" customHeight="1">
      <c r="C813" s="504"/>
      <c r="D813" s="504"/>
      <c r="E813" s="504"/>
      <c r="F813" s="504"/>
      <c r="G813" s="180"/>
      <c r="H813" s="180"/>
      <c r="I813" s="505"/>
      <c r="J813" s="505"/>
      <c r="K813" s="505"/>
      <c r="L813" s="504"/>
      <c r="M813" s="504"/>
      <c r="N813" s="504"/>
      <c r="O813" s="506"/>
      <c r="P813" s="506"/>
      <c r="Q813" s="506"/>
      <c r="R813" s="506"/>
      <c r="S813" s="506"/>
      <c r="T813" s="506"/>
      <c r="U813" s="506"/>
      <c r="V813" s="506"/>
      <c r="W813" s="506"/>
      <c r="X813" s="506"/>
      <c r="Y813" s="506"/>
      <c r="Z813" s="506"/>
      <c r="AA813" s="506"/>
      <c r="AB813" s="507"/>
      <c r="AC813" s="507"/>
      <c r="AD813" s="504"/>
      <c r="AE813" s="504"/>
      <c r="AF813" s="504"/>
      <c r="AG813" s="504"/>
      <c r="AH813" s="504"/>
      <c r="AI813" s="504"/>
      <c r="AJ813" s="504"/>
      <c r="AK813" s="504"/>
      <c r="AL813" s="504"/>
      <c r="AN813" s="508"/>
      <c r="AO813" s="504"/>
      <c r="AP813" s="504"/>
      <c r="AQ813" s="504"/>
      <c r="AR813" s="504"/>
      <c r="AS813" s="504"/>
      <c r="AT813" s="504"/>
      <c r="AU813" s="504"/>
    </row>
    <row r="814" spans="3:47" ht="12.75" customHeight="1">
      <c r="C814" s="504"/>
      <c r="D814" s="504"/>
      <c r="E814" s="504"/>
      <c r="F814" s="504"/>
      <c r="G814" s="180"/>
      <c r="H814" s="180"/>
      <c r="I814" s="505"/>
      <c r="J814" s="505"/>
      <c r="K814" s="505"/>
      <c r="L814" s="504"/>
      <c r="M814" s="504"/>
      <c r="N814" s="504"/>
      <c r="O814" s="506"/>
      <c r="P814" s="506"/>
      <c r="Q814" s="506"/>
      <c r="R814" s="506"/>
      <c r="S814" s="506"/>
      <c r="T814" s="506"/>
      <c r="U814" s="506"/>
      <c r="V814" s="506"/>
      <c r="W814" s="506"/>
      <c r="X814" s="506"/>
      <c r="Y814" s="506"/>
      <c r="Z814" s="506"/>
      <c r="AA814" s="506"/>
      <c r="AB814" s="507"/>
      <c r="AC814" s="507"/>
      <c r="AD814" s="504"/>
      <c r="AE814" s="504"/>
      <c r="AF814" s="504"/>
      <c r="AG814" s="504"/>
      <c r="AH814" s="504"/>
      <c r="AI814" s="504"/>
      <c r="AJ814" s="504"/>
      <c r="AK814" s="504"/>
      <c r="AL814" s="504"/>
      <c r="AN814" s="508"/>
      <c r="AO814" s="504"/>
      <c r="AP814" s="504"/>
      <c r="AQ814" s="504"/>
      <c r="AR814" s="504"/>
      <c r="AS814" s="504"/>
      <c r="AT814" s="504"/>
      <c r="AU814" s="504"/>
    </row>
    <row r="815" spans="3:47" ht="12.75" customHeight="1">
      <c r="C815" s="504"/>
      <c r="D815" s="504"/>
      <c r="E815" s="504"/>
      <c r="F815" s="504"/>
      <c r="G815" s="180"/>
      <c r="H815" s="180"/>
      <c r="I815" s="505"/>
      <c r="J815" s="505"/>
      <c r="K815" s="505"/>
      <c r="L815" s="504"/>
      <c r="M815" s="504"/>
      <c r="N815" s="504"/>
      <c r="O815" s="506"/>
      <c r="P815" s="506"/>
      <c r="Q815" s="506"/>
      <c r="R815" s="506"/>
      <c r="S815" s="506"/>
      <c r="T815" s="506"/>
      <c r="U815" s="506"/>
      <c r="V815" s="506"/>
      <c r="W815" s="506"/>
      <c r="X815" s="506"/>
      <c r="Y815" s="506"/>
      <c r="Z815" s="506"/>
      <c r="AA815" s="506"/>
      <c r="AB815" s="507"/>
      <c r="AC815" s="507"/>
      <c r="AD815" s="504"/>
      <c r="AE815" s="504"/>
      <c r="AF815" s="504"/>
      <c r="AG815" s="504"/>
      <c r="AH815" s="504"/>
      <c r="AI815" s="504"/>
      <c r="AJ815" s="504"/>
      <c r="AK815" s="504"/>
      <c r="AL815" s="504"/>
      <c r="AN815" s="508"/>
      <c r="AO815" s="504"/>
      <c r="AP815" s="504"/>
      <c r="AQ815" s="504"/>
      <c r="AR815" s="504"/>
      <c r="AS815" s="504"/>
      <c r="AT815" s="504"/>
      <c r="AU815" s="504"/>
    </row>
    <row r="816" spans="3:47" ht="12.75" customHeight="1">
      <c r="C816" s="504"/>
      <c r="D816" s="504"/>
      <c r="E816" s="504"/>
      <c r="F816" s="504"/>
      <c r="G816" s="180"/>
      <c r="H816" s="180"/>
      <c r="I816" s="505"/>
      <c r="J816" s="505"/>
      <c r="K816" s="505"/>
      <c r="L816" s="504"/>
      <c r="M816" s="504"/>
      <c r="N816" s="504"/>
      <c r="O816" s="506"/>
      <c r="P816" s="506"/>
      <c r="Q816" s="506"/>
      <c r="R816" s="506"/>
      <c r="S816" s="506"/>
      <c r="T816" s="506"/>
      <c r="U816" s="506"/>
      <c r="V816" s="506"/>
      <c r="W816" s="506"/>
      <c r="X816" s="506"/>
      <c r="Y816" s="506"/>
      <c r="Z816" s="506"/>
      <c r="AA816" s="506"/>
      <c r="AB816" s="507"/>
      <c r="AC816" s="507"/>
      <c r="AD816" s="504"/>
      <c r="AE816" s="504"/>
      <c r="AF816" s="504"/>
      <c r="AG816" s="504"/>
      <c r="AH816" s="504"/>
      <c r="AI816" s="504"/>
      <c r="AJ816" s="504"/>
      <c r="AK816" s="504"/>
      <c r="AL816" s="504"/>
      <c r="AN816" s="508"/>
      <c r="AO816" s="504"/>
      <c r="AP816" s="504"/>
      <c r="AQ816" s="504"/>
      <c r="AR816" s="504"/>
      <c r="AS816" s="504"/>
      <c r="AT816" s="504"/>
      <c r="AU816" s="504"/>
    </row>
    <row r="817" spans="3:47" ht="12.75" customHeight="1">
      <c r="C817" s="504"/>
      <c r="D817" s="504"/>
      <c r="E817" s="504"/>
      <c r="F817" s="504"/>
      <c r="G817" s="180"/>
      <c r="H817" s="180"/>
      <c r="I817" s="505"/>
      <c r="J817" s="505"/>
      <c r="K817" s="505"/>
      <c r="L817" s="504"/>
      <c r="M817" s="504"/>
      <c r="N817" s="504"/>
      <c r="O817" s="506"/>
      <c r="P817" s="506"/>
      <c r="Q817" s="506"/>
      <c r="R817" s="506"/>
      <c r="S817" s="506"/>
      <c r="T817" s="506"/>
      <c r="U817" s="506"/>
      <c r="V817" s="506"/>
      <c r="W817" s="506"/>
      <c r="X817" s="506"/>
      <c r="Y817" s="506"/>
      <c r="Z817" s="506"/>
      <c r="AA817" s="506"/>
      <c r="AB817" s="507"/>
      <c r="AC817" s="507"/>
      <c r="AD817" s="504"/>
      <c r="AE817" s="504"/>
      <c r="AF817" s="504"/>
      <c r="AG817" s="504"/>
      <c r="AH817" s="504"/>
      <c r="AI817" s="504"/>
      <c r="AJ817" s="504"/>
      <c r="AK817" s="504"/>
      <c r="AL817" s="504"/>
      <c r="AN817" s="508"/>
      <c r="AO817" s="504"/>
      <c r="AP817" s="504"/>
      <c r="AQ817" s="504"/>
      <c r="AR817" s="504"/>
      <c r="AS817" s="504"/>
      <c r="AT817" s="504"/>
      <c r="AU817" s="504"/>
    </row>
    <row r="818" spans="3:47" ht="12.75" customHeight="1">
      <c r="C818" s="504"/>
      <c r="D818" s="504"/>
      <c r="E818" s="504"/>
      <c r="F818" s="504"/>
      <c r="G818" s="180"/>
      <c r="H818" s="180"/>
      <c r="I818" s="505"/>
      <c r="J818" s="505"/>
      <c r="K818" s="505"/>
      <c r="L818" s="504"/>
      <c r="M818" s="504"/>
      <c r="N818" s="504"/>
      <c r="O818" s="506"/>
      <c r="P818" s="506"/>
      <c r="Q818" s="506"/>
      <c r="R818" s="506"/>
      <c r="S818" s="506"/>
      <c r="T818" s="506"/>
      <c r="U818" s="506"/>
      <c r="V818" s="506"/>
      <c r="W818" s="506"/>
      <c r="X818" s="506"/>
      <c r="Y818" s="506"/>
      <c r="Z818" s="506"/>
      <c r="AA818" s="506"/>
      <c r="AB818" s="507"/>
      <c r="AC818" s="507"/>
      <c r="AD818" s="504"/>
      <c r="AE818" s="504"/>
      <c r="AF818" s="504"/>
      <c r="AG818" s="504"/>
      <c r="AH818" s="504"/>
      <c r="AI818" s="504"/>
      <c r="AJ818" s="504"/>
      <c r="AK818" s="504"/>
      <c r="AL818" s="504"/>
      <c r="AN818" s="508"/>
      <c r="AO818" s="504"/>
      <c r="AP818" s="504"/>
      <c r="AQ818" s="504"/>
      <c r="AR818" s="504"/>
      <c r="AS818" s="504"/>
      <c r="AT818" s="504"/>
      <c r="AU818" s="504"/>
    </row>
    <row r="819" spans="3:47" ht="12.75" customHeight="1">
      <c r="C819" s="504"/>
      <c r="D819" s="504"/>
      <c r="E819" s="504"/>
      <c r="F819" s="504"/>
      <c r="G819" s="180"/>
      <c r="H819" s="180"/>
      <c r="I819" s="505"/>
      <c r="J819" s="505"/>
      <c r="K819" s="505"/>
      <c r="L819" s="504"/>
      <c r="M819" s="504"/>
      <c r="N819" s="504"/>
      <c r="O819" s="506"/>
      <c r="P819" s="506"/>
      <c r="Q819" s="506"/>
      <c r="R819" s="506"/>
      <c r="S819" s="506"/>
      <c r="T819" s="506"/>
      <c r="U819" s="506"/>
      <c r="V819" s="506"/>
      <c r="W819" s="506"/>
      <c r="X819" s="506"/>
      <c r="Y819" s="506"/>
      <c r="Z819" s="506"/>
      <c r="AA819" s="506"/>
      <c r="AB819" s="507"/>
      <c r="AC819" s="507"/>
      <c r="AD819" s="504"/>
      <c r="AE819" s="504"/>
      <c r="AF819" s="504"/>
      <c r="AG819" s="504"/>
      <c r="AH819" s="504"/>
      <c r="AI819" s="504"/>
      <c r="AJ819" s="504"/>
      <c r="AK819" s="504"/>
      <c r="AL819" s="504"/>
      <c r="AN819" s="508"/>
      <c r="AO819" s="504"/>
      <c r="AP819" s="504"/>
      <c r="AQ819" s="504"/>
      <c r="AR819" s="504"/>
      <c r="AS819" s="504"/>
      <c r="AT819" s="504"/>
      <c r="AU819" s="504"/>
    </row>
    <row r="820" spans="3:47" ht="12.75" customHeight="1">
      <c r="C820" s="504"/>
      <c r="D820" s="504"/>
      <c r="E820" s="504"/>
      <c r="F820" s="504"/>
      <c r="G820" s="180"/>
      <c r="H820" s="180"/>
      <c r="I820" s="505"/>
      <c r="J820" s="505"/>
      <c r="K820" s="505"/>
      <c r="L820" s="504"/>
      <c r="M820" s="504"/>
      <c r="N820" s="504"/>
      <c r="O820" s="506"/>
      <c r="P820" s="506"/>
      <c r="Q820" s="506"/>
      <c r="R820" s="506"/>
      <c r="S820" s="506"/>
      <c r="T820" s="506"/>
      <c r="U820" s="506"/>
      <c r="V820" s="506"/>
      <c r="W820" s="506"/>
      <c r="X820" s="506"/>
      <c r="Y820" s="506"/>
      <c r="Z820" s="506"/>
      <c r="AA820" s="506"/>
      <c r="AB820" s="507"/>
      <c r="AC820" s="507"/>
      <c r="AD820" s="504"/>
      <c r="AE820" s="504"/>
      <c r="AF820" s="504"/>
      <c r="AG820" s="504"/>
      <c r="AH820" s="504"/>
      <c r="AI820" s="504"/>
      <c r="AJ820" s="504"/>
      <c r="AK820" s="504"/>
      <c r="AL820" s="504"/>
      <c r="AN820" s="508"/>
      <c r="AO820" s="504"/>
      <c r="AP820" s="504"/>
      <c r="AQ820" s="504"/>
      <c r="AR820" s="504"/>
      <c r="AS820" s="504"/>
      <c r="AT820" s="504"/>
      <c r="AU820" s="504"/>
    </row>
    <row r="821" spans="3:47" ht="12.75" customHeight="1">
      <c r="C821" s="504"/>
      <c r="D821" s="504"/>
      <c r="E821" s="504"/>
      <c r="F821" s="504"/>
      <c r="G821" s="180"/>
      <c r="H821" s="180"/>
      <c r="I821" s="505"/>
      <c r="J821" s="505"/>
      <c r="K821" s="505"/>
      <c r="L821" s="504"/>
      <c r="M821" s="504"/>
      <c r="N821" s="504"/>
      <c r="O821" s="506"/>
      <c r="P821" s="506"/>
      <c r="Q821" s="506"/>
      <c r="R821" s="506"/>
      <c r="S821" s="506"/>
      <c r="T821" s="506"/>
      <c r="U821" s="506"/>
      <c r="V821" s="506"/>
      <c r="W821" s="506"/>
      <c r="X821" s="506"/>
      <c r="Y821" s="506"/>
      <c r="Z821" s="506"/>
      <c r="AA821" s="506"/>
      <c r="AB821" s="507"/>
      <c r="AC821" s="507"/>
      <c r="AD821" s="504"/>
      <c r="AE821" s="504"/>
      <c r="AF821" s="504"/>
      <c r="AG821" s="504"/>
      <c r="AH821" s="504"/>
      <c r="AI821" s="504"/>
      <c r="AJ821" s="504"/>
      <c r="AK821" s="504"/>
      <c r="AL821" s="504"/>
      <c r="AN821" s="508"/>
      <c r="AO821" s="504"/>
      <c r="AP821" s="504"/>
      <c r="AQ821" s="504"/>
      <c r="AR821" s="504"/>
      <c r="AS821" s="504"/>
      <c r="AT821" s="504"/>
      <c r="AU821" s="504"/>
    </row>
    <row r="822" spans="3:47" ht="12.75" customHeight="1">
      <c r="C822" s="504"/>
      <c r="D822" s="504"/>
      <c r="E822" s="504"/>
      <c r="F822" s="504"/>
      <c r="G822" s="180"/>
      <c r="H822" s="180"/>
      <c r="I822" s="505"/>
      <c r="J822" s="505"/>
      <c r="K822" s="505"/>
      <c r="L822" s="504"/>
      <c r="M822" s="504"/>
      <c r="N822" s="504"/>
      <c r="O822" s="506"/>
      <c r="P822" s="506"/>
      <c r="Q822" s="506"/>
      <c r="R822" s="506"/>
      <c r="S822" s="506"/>
      <c r="T822" s="506"/>
      <c r="U822" s="506"/>
      <c r="V822" s="506"/>
      <c r="W822" s="506"/>
      <c r="X822" s="506"/>
      <c r="Y822" s="506"/>
      <c r="Z822" s="506"/>
      <c r="AA822" s="506"/>
      <c r="AB822" s="507"/>
      <c r="AC822" s="507"/>
      <c r="AD822" s="504"/>
      <c r="AE822" s="504"/>
      <c r="AF822" s="504"/>
      <c r="AG822" s="504"/>
      <c r="AH822" s="504"/>
      <c r="AI822" s="504"/>
      <c r="AJ822" s="504"/>
      <c r="AK822" s="504"/>
      <c r="AL822" s="504"/>
      <c r="AN822" s="508"/>
      <c r="AO822" s="504"/>
      <c r="AP822" s="504"/>
      <c r="AQ822" s="504"/>
      <c r="AR822" s="504"/>
      <c r="AS822" s="504"/>
      <c r="AT822" s="504"/>
      <c r="AU822" s="504"/>
    </row>
    <row r="823" spans="3:47" ht="12.75" customHeight="1">
      <c r="C823" s="504"/>
      <c r="D823" s="504"/>
      <c r="E823" s="504"/>
      <c r="F823" s="504"/>
      <c r="G823" s="180"/>
      <c r="H823" s="180"/>
      <c r="I823" s="505"/>
      <c r="J823" s="505"/>
      <c r="K823" s="505"/>
      <c r="L823" s="504"/>
      <c r="M823" s="504"/>
      <c r="N823" s="504"/>
      <c r="O823" s="506"/>
      <c r="P823" s="506"/>
      <c r="Q823" s="506"/>
      <c r="R823" s="506"/>
      <c r="S823" s="506"/>
      <c r="T823" s="506"/>
      <c r="U823" s="506"/>
      <c r="V823" s="506"/>
      <c r="W823" s="506"/>
      <c r="X823" s="506"/>
      <c r="Y823" s="506"/>
      <c r="Z823" s="506"/>
      <c r="AA823" s="506"/>
      <c r="AB823" s="507"/>
      <c r="AC823" s="507"/>
      <c r="AD823" s="504"/>
      <c r="AE823" s="504"/>
      <c r="AF823" s="504"/>
      <c r="AG823" s="504"/>
      <c r="AH823" s="504"/>
      <c r="AI823" s="504"/>
      <c r="AJ823" s="504"/>
      <c r="AK823" s="504"/>
      <c r="AL823" s="504"/>
      <c r="AN823" s="508"/>
      <c r="AO823" s="504"/>
      <c r="AP823" s="504"/>
      <c r="AQ823" s="504"/>
      <c r="AR823" s="504"/>
      <c r="AS823" s="504"/>
      <c r="AT823" s="504"/>
      <c r="AU823" s="504"/>
    </row>
    <row r="824" spans="3:47" ht="12.75" customHeight="1">
      <c r="C824" s="504"/>
      <c r="D824" s="504"/>
      <c r="E824" s="504"/>
      <c r="F824" s="504"/>
      <c r="G824" s="180"/>
      <c r="H824" s="180"/>
      <c r="I824" s="505"/>
      <c r="J824" s="505"/>
      <c r="K824" s="505"/>
      <c r="L824" s="504"/>
      <c r="M824" s="504"/>
      <c r="N824" s="504"/>
      <c r="O824" s="506"/>
      <c r="P824" s="506"/>
      <c r="Q824" s="506"/>
      <c r="R824" s="506"/>
      <c r="S824" s="506"/>
      <c r="T824" s="506"/>
      <c r="U824" s="506"/>
      <c r="V824" s="506"/>
      <c r="W824" s="506"/>
      <c r="X824" s="506"/>
      <c r="Y824" s="506"/>
      <c r="Z824" s="506"/>
      <c r="AA824" s="506"/>
      <c r="AB824" s="507"/>
      <c r="AC824" s="507"/>
      <c r="AD824" s="504"/>
      <c r="AE824" s="504"/>
      <c r="AF824" s="504"/>
      <c r="AG824" s="504"/>
      <c r="AH824" s="504"/>
      <c r="AI824" s="504"/>
      <c r="AJ824" s="504"/>
      <c r="AK824" s="504"/>
      <c r="AL824" s="504"/>
      <c r="AN824" s="508"/>
      <c r="AO824" s="504"/>
      <c r="AP824" s="504"/>
      <c r="AQ824" s="504"/>
      <c r="AR824" s="504"/>
      <c r="AS824" s="504"/>
      <c r="AT824" s="504"/>
      <c r="AU824" s="504"/>
    </row>
    <row r="825" spans="3:47" ht="12.75" customHeight="1">
      <c r="C825" s="504"/>
      <c r="D825" s="504"/>
      <c r="E825" s="504"/>
      <c r="F825" s="504"/>
      <c r="G825" s="180"/>
      <c r="H825" s="180"/>
      <c r="I825" s="505"/>
      <c r="J825" s="505"/>
      <c r="K825" s="505"/>
      <c r="L825" s="504"/>
      <c r="M825" s="504"/>
      <c r="N825" s="504"/>
      <c r="O825" s="506"/>
      <c r="P825" s="506"/>
      <c r="Q825" s="506"/>
      <c r="R825" s="506"/>
      <c r="S825" s="506"/>
      <c r="T825" s="506"/>
      <c r="U825" s="506"/>
      <c r="V825" s="506"/>
      <c r="W825" s="506"/>
      <c r="X825" s="506"/>
      <c r="Y825" s="506"/>
      <c r="Z825" s="506"/>
      <c r="AA825" s="506"/>
      <c r="AB825" s="507"/>
      <c r="AC825" s="507"/>
      <c r="AD825" s="504"/>
      <c r="AE825" s="504"/>
      <c r="AF825" s="504"/>
      <c r="AG825" s="504"/>
      <c r="AH825" s="504"/>
      <c r="AI825" s="504"/>
      <c r="AJ825" s="504"/>
      <c r="AK825" s="504"/>
      <c r="AL825" s="504"/>
      <c r="AN825" s="508"/>
      <c r="AO825" s="504"/>
      <c r="AP825" s="504"/>
      <c r="AQ825" s="504"/>
      <c r="AR825" s="504"/>
      <c r="AS825" s="504"/>
      <c r="AT825" s="504"/>
      <c r="AU825" s="504"/>
    </row>
    <row r="826" spans="3:47" ht="12.75" customHeight="1">
      <c r="C826" s="504"/>
      <c r="D826" s="504"/>
      <c r="E826" s="504"/>
      <c r="F826" s="504"/>
      <c r="G826" s="180"/>
      <c r="H826" s="180"/>
      <c r="I826" s="505"/>
      <c r="J826" s="505"/>
      <c r="K826" s="505"/>
      <c r="L826" s="504"/>
      <c r="M826" s="504"/>
      <c r="N826" s="504"/>
      <c r="O826" s="506"/>
      <c r="P826" s="506"/>
      <c r="Q826" s="506"/>
      <c r="R826" s="506"/>
      <c r="S826" s="506"/>
      <c r="T826" s="506"/>
      <c r="U826" s="506"/>
      <c r="V826" s="506"/>
      <c r="W826" s="506"/>
      <c r="X826" s="506"/>
      <c r="Y826" s="506"/>
      <c r="Z826" s="506"/>
      <c r="AA826" s="506"/>
      <c r="AB826" s="507"/>
      <c r="AC826" s="507"/>
      <c r="AD826" s="504"/>
      <c r="AE826" s="504"/>
      <c r="AF826" s="504"/>
      <c r="AG826" s="504"/>
      <c r="AH826" s="504"/>
      <c r="AI826" s="504"/>
      <c r="AJ826" s="504"/>
      <c r="AK826" s="504"/>
      <c r="AL826" s="504"/>
      <c r="AN826" s="508"/>
      <c r="AO826" s="504"/>
      <c r="AP826" s="504"/>
      <c r="AQ826" s="504"/>
      <c r="AR826" s="504"/>
      <c r="AS826" s="504"/>
      <c r="AT826" s="504"/>
      <c r="AU826" s="504"/>
    </row>
    <row r="827" spans="3:47" ht="12.75" customHeight="1">
      <c r="C827" s="504"/>
      <c r="D827" s="504"/>
      <c r="E827" s="504"/>
      <c r="F827" s="504"/>
      <c r="G827" s="180"/>
      <c r="H827" s="180"/>
      <c r="I827" s="505"/>
      <c r="J827" s="505"/>
      <c r="K827" s="505"/>
      <c r="L827" s="504"/>
      <c r="M827" s="504"/>
      <c r="N827" s="504"/>
      <c r="O827" s="506"/>
      <c r="P827" s="506"/>
      <c r="Q827" s="506"/>
      <c r="R827" s="506"/>
      <c r="S827" s="506"/>
      <c r="T827" s="506"/>
      <c r="U827" s="506"/>
      <c r="V827" s="506"/>
      <c r="W827" s="506"/>
      <c r="X827" s="506"/>
      <c r="Y827" s="506"/>
      <c r="Z827" s="506"/>
      <c r="AA827" s="506"/>
      <c r="AB827" s="507"/>
      <c r="AC827" s="507"/>
      <c r="AD827" s="504"/>
      <c r="AE827" s="504"/>
      <c r="AF827" s="504"/>
      <c r="AG827" s="504"/>
      <c r="AH827" s="504"/>
      <c r="AI827" s="504"/>
      <c r="AJ827" s="504"/>
      <c r="AK827" s="504"/>
      <c r="AL827" s="504"/>
      <c r="AN827" s="508"/>
      <c r="AO827" s="504"/>
      <c r="AP827" s="504"/>
      <c r="AQ827" s="504"/>
      <c r="AR827" s="504"/>
      <c r="AS827" s="504"/>
      <c r="AT827" s="504"/>
      <c r="AU827" s="504"/>
    </row>
    <row r="828" spans="3:47" ht="12.75" customHeight="1">
      <c r="C828" s="504"/>
      <c r="D828" s="504"/>
      <c r="E828" s="504"/>
      <c r="F828" s="504"/>
      <c r="G828" s="180"/>
      <c r="H828" s="180"/>
      <c r="I828" s="505"/>
      <c r="J828" s="505"/>
      <c r="K828" s="505"/>
      <c r="L828" s="504"/>
      <c r="M828" s="504"/>
      <c r="N828" s="504"/>
      <c r="O828" s="506"/>
      <c r="P828" s="506"/>
      <c r="Q828" s="506"/>
      <c r="R828" s="506"/>
      <c r="S828" s="506"/>
      <c r="T828" s="506"/>
      <c r="U828" s="506"/>
      <c r="V828" s="506"/>
      <c r="W828" s="506"/>
      <c r="X828" s="506"/>
      <c r="Y828" s="506"/>
      <c r="Z828" s="506"/>
      <c r="AA828" s="506"/>
      <c r="AB828" s="507"/>
      <c r="AC828" s="507"/>
      <c r="AD828" s="504"/>
      <c r="AE828" s="504"/>
      <c r="AF828" s="504"/>
      <c r="AG828" s="504"/>
      <c r="AH828" s="504"/>
      <c r="AI828" s="504"/>
      <c r="AJ828" s="504"/>
      <c r="AK828" s="504"/>
      <c r="AL828" s="504"/>
      <c r="AN828" s="508"/>
      <c r="AO828" s="504"/>
      <c r="AP828" s="504"/>
      <c r="AQ828" s="504"/>
      <c r="AR828" s="504"/>
      <c r="AS828" s="504"/>
      <c r="AT828" s="504"/>
      <c r="AU828" s="504"/>
    </row>
    <row r="829" spans="3:47" ht="12.75" customHeight="1">
      <c r="C829" s="504"/>
      <c r="D829" s="504"/>
      <c r="E829" s="504"/>
      <c r="F829" s="504"/>
      <c r="G829" s="180"/>
      <c r="H829" s="180"/>
      <c r="I829" s="505"/>
      <c r="J829" s="505"/>
      <c r="K829" s="505"/>
      <c r="L829" s="504"/>
      <c r="M829" s="504"/>
      <c r="N829" s="504"/>
      <c r="O829" s="506"/>
      <c r="P829" s="506"/>
      <c r="Q829" s="506"/>
      <c r="R829" s="506"/>
      <c r="S829" s="506"/>
      <c r="T829" s="506"/>
      <c r="U829" s="506"/>
      <c r="V829" s="506"/>
      <c r="W829" s="506"/>
      <c r="X829" s="506"/>
      <c r="Y829" s="506"/>
      <c r="Z829" s="506"/>
      <c r="AA829" s="506"/>
      <c r="AB829" s="507"/>
      <c r="AC829" s="507"/>
      <c r="AD829" s="504"/>
      <c r="AE829" s="504"/>
      <c r="AF829" s="504"/>
      <c r="AG829" s="504"/>
      <c r="AH829" s="504"/>
      <c r="AI829" s="504"/>
      <c r="AJ829" s="504"/>
      <c r="AK829" s="504"/>
      <c r="AL829" s="504"/>
      <c r="AN829" s="508"/>
      <c r="AO829" s="504"/>
      <c r="AP829" s="504"/>
      <c r="AQ829" s="504"/>
      <c r="AR829" s="504"/>
      <c r="AS829" s="504"/>
      <c r="AT829" s="504"/>
      <c r="AU829" s="504"/>
    </row>
    <row r="830" spans="3:47" ht="12.75" customHeight="1">
      <c r="C830" s="504"/>
      <c r="D830" s="504"/>
      <c r="E830" s="504"/>
      <c r="F830" s="504"/>
      <c r="G830" s="180"/>
      <c r="H830" s="180"/>
      <c r="I830" s="505"/>
      <c r="J830" s="505"/>
      <c r="K830" s="505"/>
      <c r="L830" s="504"/>
      <c r="M830" s="504"/>
      <c r="N830" s="504"/>
      <c r="O830" s="506"/>
      <c r="P830" s="506"/>
      <c r="Q830" s="506"/>
      <c r="R830" s="506"/>
      <c r="S830" s="506"/>
      <c r="T830" s="506"/>
      <c r="U830" s="506"/>
      <c r="V830" s="506"/>
      <c r="W830" s="506"/>
      <c r="X830" s="506"/>
      <c r="Y830" s="506"/>
      <c r="Z830" s="506"/>
      <c r="AA830" s="506"/>
      <c r="AB830" s="507"/>
      <c r="AC830" s="507"/>
      <c r="AD830" s="504"/>
      <c r="AE830" s="504"/>
      <c r="AF830" s="504"/>
      <c r="AG830" s="504"/>
      <c r="AH830" s="504"/>
      <c r="AI830" s="504"/>
      <c r="AJ830" s="504"/>
      <c r="AK830" s="504"/>
      <c r="AL830" s="504"/>
      <c r="AN830" s="508"/>
      <c r="AO830" s="504"/>
      <c r="AP830" s="504"/>
      <c r="AQ830" s="504"/>
      <c r="AR830" s="504"/>
      <c r="AS830" s="504"/>
      <c r="AT830" s="504"/>
      <c r="AU830" s="504"/>
    </row>
    <row r="831" spans="3:47" ht="12.75" customHeight="1">
      <c r="C831" s="504"/>
      <c r="D831" s="504"/>
      <c r="E831" s="504"/>
      <c r="F831" s="504"/>
      <c r="G831" s="180"/>
      <c r="H831" s="180"/>
      <c r="I831" s="505"/>
      <c r="J831" s="505"/>
      <c r="K831" s="505"/>
      <c r="L831" s="504"/>
      <c r="M831" s="504"/>
      <c r="N831" s="504"/>
      <c r="O831" s="506"/>
      <c r="P831" s="506"/>
      <c r="Q831" s="506"/>
      <c r="R831" s="506"/>
      <c r="S831" s="506"/>
      <c r="T831" s="506"/>
      <c r="U831" s="506"/>
      <c r="V831" s="506"/>
      <c r="W831" s="506"/>
      <c r="X831" s="506"/>
      <c r="Y831" s="506"/>
      <c r="Z831" s="506"/>
      <c r="AA831" s="506"/>
      <c r="AB831" s="507"/>
      <c r="AC831" s="507"/>
      <c r="AD831" s="504"/>
      <c r="AE831" s="504"/>
      <c r="AF831" s="504"/>
      <c r="AG831" s="504"/>
      <c r="AH831" s="504"/>
      <c r="AI831" s="504"/>
      <c r="AJ831" s="504"/>
      <c r="AK831" s="504"/>
      <c r="AL831" s="504"/>
      <c r="AN831" s="508"/>
      <c r="AO831" s="504"/>
      <c r="AP831" s="504"/>
      <c r="AQ831" s="504"/>
      <c r="AR831" s="504"/>
      <c r="AS831" s="504"/>
      <c r="AT831" s="504"/>
      <c r="AU831" s="504"/>
    </row>
    <row r="832" spans="3:47" ht="12.75" customHeight="1">
      <c r="C832" s="504"/>
      <c r="D832" s="504"/>
      <c r="E832" s="504"/>
      <c r="F832" s="504"/>
      <c r="G832" s="180"/>
      <c r="H832" s="180"/>
      <c r="I832" s="505"/>
      <c r="J832" s="505"/>
      <c r="K832" s="505"/>
      <c r="L832" s="504"/>
      <c r="M832" s="504"/>
      <c r="N832" s="504"/>
      <c r="O832" s="506"/>
      <c r="P832" s="506"/>
      <c r="Q832" s="506"/>
      <c r="R832" s="506"/>
      <c r="S832" s="506"/>
      <c r="T832" s="506"/>
      <c r="U832" s="506"/>
      <c r="V832" s="506"/>
      <c r="W832" s="506"/>
      <c r="X832" s="506"/>
      <c r="Y832" s="506"/>
      <c r="Z832" s="506"/>
      <c r="AA832" s="506"/>
      <c r="AB832" s="507"/>
      <c r="AC832" s="507"/>
      <c r="AD832" s="504"/>
      <c r="AE832" s="504"/>
      <c r="AF832" s="504"/>
      <c r="AG832" s="504"/>
      <c r="AH832" s="504"/>
      <c r="AI832" s="504"/>
      <c r="AJ832" s="504"/>
      <c r="AK832" s="504"/>
      <c r="AL832" s="504"/>
      <c r="AN832" s="508"/>
      <c r="AO832" s="504"/>
      <c r="AP832" s="504"/>
      <c r="AQ832" s="504"/>
      <c r="AR832" s="504"/>
      <c r="AS832" s="504"/>
      <c r="AT832" s="504"/>
      <c r="AU832" s="504"/>
    </row>
    <row r="833" spans="3:47" ht="12.75" customHeight="1">
      <c r="C833" s="504"/>
      <c r="D833" s="504"/>
      <c r="E833" s="504"/>
      <c r="F833" s="504"/>
      <c r="G833" s="180"/>
      <c r="H833" s="180"/>
      <c r="I833" s="505"/>
      <c r="J833" s="505"/>
      <c r="K833" s="505"/>
      <c r="L833" s="504"/>
      <c r="M833" s="504"/>
      <c r="N833" s="504"/>
      <c r="O833" s="506"/>
      <c r="P833" s="506"/>
      <c r="Q833" s="506"/>
      <c r="R833" s="506"/>
      <c r="S833" s="506"/>
      <c r="T833" s="506"/>
      <c r="U833" s="506"/>
      <c r="V833" s="506"/>
      <c r="W833" s="506"/>
      <c r="X833" s="506"/>
      <c r="Y833" s="506"/>
      <c r="Z833" s="506"/>
      <c r="AA833" s="506"/>
      <c r="AB833" s="507"/>
      <c r="AC833" s="507"/>
      <c r="AD833" s="504"/>
      <c r="AE833" s="504"/>
      <c r="AF833" s="504"/>
      <c r="AG833" s="504"/>
      <c r="AH833" s="504"/>
      <c r="AI833" s="504"/>
      <c r="AJ833" s="504"/>
      <c r="AK833" s="504"/>
      <c r="AL833" s="504"/>
      <c r="AN833" s="508"/>
      <c r="AO833" s="504"/>
      <c r="AP833" s="504"/>
      <c r="AQ833" s="504"/>
      <c r="AR833" s="504"/>
      <c r="AS833" s="504"/>
      <c r="AT833" s="504"/>
      <c r="AU833" s="504"/>
    </row>
    <row r="834" spans="3:47" ht="12.75" customHeight="1">
      <c r="C834" s="504"/>
      <c r="D834" s="504"/>
      <c r="E834" s="504"/>
      <c r="F834" s="504"/>
      <c r="G834" s="180"/>
      <c r="H834" s="180"/>
      <c r="I834" s="505"/>
      <c r="J834" s="505"/>
      <c r="K834" s="505"/>
      <c r="L834" s="504"/>
      <c r="M834" s="504"/>
      <c r="N834" s="504"/>
      <c r="O834" s="506"/>
      <c r="P834" s="506"/>
      <c r="Q834" s="506"/>
      <c r="R834" s="506"/>
      <c r="S834" s="506"/>
      <c r="T834" s="506"/>
      <c r="U834" s="506"/>
      <c r="V834" s="506"/>
      <c r="W834" s="506"/>
      <c r="X834" s="506"/>
      <c r="Y834" s="506"/>
      <c r="Z834" s="506"/>
      <c r="AA834" s="506"/>
      <c r="AB834" s="507"/>
      <c r="AC834" s="507"/>
      <c r="AD834" s="504"/>
      <c r="AE834" s="504"/>
      <c r="AF834" s="504"/>
      <c r="AG834" s="504"/>
      <c r="AH834" s="504"/>
      <c r="AI834" s="504"/>
      <c r="AJ834" s="504"/>
      <c r="AK834" s="504"/>
      <c r="AL834" s="504"/>
      <c r="AN834" s="508"/>
      <c r="AO834" s="504"/>
      <c r="AP834" s="504"/>
      <c r="AQ834" s="504"/>
      <c r="AR834" s="504"/>
      <c r="AS834" s="504"/>
      <c r="AT834" s="504"/>
      <c r="AU834" s="504"/>
    </row>
    <row r="835" spans="3:47" ht="12.75" customHeight="1">
      <c r="C835" s="504"/>
      <c r="D835" s="504"/>
      <c r="E835" s="504"/>
      <c r="F835" s="504"/>
      <c r="G835" s="180"/>
      <c r="H835" s="180"/>
      <c r="I835" s="505"/>
      <c r="J835" s="505"/>
      <c r="K835" s="505"/>
      <c r="L835" s="504"/>
      <c r="M835" s="504"/>
      <c r="N835" s="504"/>
      <c r="O835" s="506"/>
      <c r="P835" s="506"/>
      <c r="Q835" s="506"/>
      <c r="R835" s="506"/>
      <c r="S835" s="506"/>
      <c r="T835" s="506"/>
      <c r="U835" s="506"/>
      <c r="V835" s="506"/>
      <c r="W835" s="506"/>
      <c r="X835" s="506"/>
      <c r="Y835" s="506"/>
      <c r="Z835" s="506"/>
      <c r="AA835" s="506"/>
      <c r="AB835" s="507"/>
      <c r="AC835" s="507"/>
      <c r="AD835" s="504"/>
      <c r="AE835" s="504"/>
      <c r="AF835" s="504"/>
      <c r="AG835" s="504"/>
      <c r="AH835" s="504"/>
      <c r="AI835" s="504"/>
      <c r="AJ835" s="504"/>
      <c r="AK835" s="504"/>
      <c r="AL835" s="504"/>
      <c r="AN835" s="508"/>
      <c r="AO835" s="504"/>
      <c r="AP835" s="504"/>
      <c r="AQ835" s="504"/>
      <c r="AR835" s="504"/>
      <c r="AS835" s="504"/>
      <c r="AT835" s="504"/>
      <c r="AU835" s="504"/>
    </row>
    <row r="836" spans="3:47" ht="12.75" customHeight="1">
      <c r="C836" s="504"/>
      <c r="D836" s="504"/>
      <c r="E836" s="504"/>
      <c r="F836" s="504"/>
      <c r="G836" s="180"/>
      <c r="H836" s="180"/>
      <c r="I836" s="505"/>
      <c r="J836" s="505"/>
      <c r="K836" s="505"/>
      <c r="L836" s="504"/>
      <c r="M836" s="504"/>
      <c r="N836" s="504"/>
      <c r="O836" s="506"/>
      <c r="P836" s="506"/>
      <c r="Q836" s="506"/>
      <c r="R836" s="506"/>
      <c r="S836" s="506"/>
      <c r="T836" s="506"/>
      <c r="U836" s="506"/>
      <c r="V836" s="506"/>
      <c r="W836" s="506"/>
      <c r="X836" s="506"/>
      <c r="Y836" s="506"/>
      <c r="Z836" s="506"/>
      <c r="AA836" s="506"/>
      <c r="AB836" s="507"/>
      <c r="AC836" s="507"/>
      <c r="AD836" s="504"/>
      <c r="AE836" s="504"/>
      <c r="AF836" s="504"/>
      <c r="AG836" s="504"/>
      <c r="AH836" s="504"/>
      <c r="AI836" s="504"/>
      <c r="AJ836" s="504"/>
      <c r="AK836" s="504"/>
      <c r="AL836" s="504"/>
      <c r="AN836" s="508"/>
      <c r="AO836" s="504"/>
      <c r="AP836" s="504"/>
      <c r="AQ836" s="504"/>
      <c r="AR836" s="504"/>
      <c r="AS836" s="504"/>
      <c r="AT836" s="504"/>
      <c r="AU836" s="504"/>
    </row>
    <row r="837" spans="3:47" ht="12.75" customHeight="1">
      <c r="C837" s="504"/>
      <c r="D837" s="504"/>
      <c r="E837" s="504"/>
      <c r="F837" s="504"/>
      <c r="G837" s="180"/>
      <c r="H837" s="180"/>
      <c r="I837" s="505"/>
      <c r="J837" s="505"/>
      <c r="K837" s="505"/>
      <c r="L837" s="504"/>
      <c r="M837" s="504"/>
      <c r="N837" s="504"/>
      <c r="O837" s="506"/>
      <c r="P837" s="506"/>
      <c r="Q837" s="506"/>
      <c r="R837" s="506"/>
      <c r="S837" s="506"/>
      <c r="T837" s="506"/>
      <c r="U837" s="506"/>
      <c r="V837" s="506"/>
      <c r="W837" s="506"/>
      <c r="X837" s="506"/>
      <c r="Y837" s="506"/>
      <c r="Z837" s="506"/>
      <c r="AA837" s="506"/>
      <c r="AB837" s="507"/>
      <c r="AC837" s="507"/>
      <c r="AD837" s="504"/>
      <c r="AE837" s="504"/>
      <c r="AF837" s="504"/>
      <c r="AG837" s="504"/>
      <c r="AH837" s="504"/>
      <c r="AI837" s="504"/>
      <c r="AJ837" s="504"/>
      <c r="AK837" s="504"/>
      <c r="AL837" s="504"/>
      <c r="AN837" s="508"/>
      <c r="AO837" s="504"/>
      <c r="AP837" s="504"/>
      <c r="AQ837" s="504"/>
      <c r="AR837" s="504"/>
      <c r="AS837" s="504"/>
      <c r="AT837" s="504"/>
      <c r="AU837" s="504"/>
    </row>
    <row r="838" spans="3:47" ht="12.75" customHeight="1">
      <c r="C838" s="504"/>
      <c r="D838" s="504"/>
      <c r="E838" s="504"/>
      <c r="F838" s="504"/>
      <c r="G838" s="180"/>
      <c r="H838" s="180"/>
      <c r="I838" s="505"/>
      <c r="J838" s="505"/>
      <c r="K838" s="505"/>
      <c r="L838" s="504"/>
      <c r="M838" s="504"/>
      <c r="N838" s="504"/>
      <c r="O838" s="506"/>
      <c r="P838" s="506"/>
      <c r="Q838" s="506"/>
      <c r="R838" s="506"/>
      <c r="S838" s="506"/>
      <c r="T838" s="506"/>
      <c r="U838" s="506"/>
      <c r="V838" s="506"/>
      <c r="W838" s="506"/>
      <c r="X838" s="506"/>
      <c r="Y838" s="506"/>
      <c r="Z838" s="506"/>
      <c r="AA838" s="506"/>
      <c r="AB838" s="507"/>
      <c r="AC838" s="507"/>
      <c r="AD838" s="504"/>
      <c r="AE838" s="504"/>
      <c r="AF838" s="504"/>
      <c r="AG838" s="504"/>
      <c r="AH838" s="504"/>
      <c r="AI838" s="504"/>
      <c r="AJ838" s="504"/>
      <c r="AK838" s="504"/>
      <c r="AL838" s="504"/>
      <c r="AN838" s="508"/>
      <c r="AO838" s="504"/>
      <c r="AP838" s="504"/>
      <c r="AQ838" s="504"/>
      <c r="AR838" s="504"/>
      <c r="AS838" s="504"/>
      <c r="AT838" s="504"/>
      <c r="AU838" s="504"/>
    </row>
    <row r="839" spans="3:47" ht="12.75" customHeight="1">
      <c r="C839" s="504"/>
      <c r="D839" s="504"/>
      <c r="E839" s="504"/>
      <c r="F839" s="504"/>
      <c r="G839" s="180"/>
      <c r="H839" s="180"/>
      <c r="I839" s="505"/>
      <c r="J839" s="505"/>
      <c r="K839" s="505"/>
      <c r="L839" s="504"/>
      <c r="M839" s="504"/>
      <c r="N839" s="504"/>
      <c r="O839" s="506"/>
      <c r="P839" s="506"/>
      <c r="Q839" s="506"/>
      <c r="R839" s="506"/>
      <c r="S839" s="506"/>
      <c r="T839" s="506"/>
      <c r="U839" s="506"/>
      <c r="V839" s="506"/>
      <c r="W839" s="506"/>
      <c r="X839" s="506"/>
      <c r="Y839" s="506"/>
      <c r="Z839" s="506"/>
      <c r="AA839" s="506"/>
      <c r="AB839" s="507"/>
      <c r="AC839" s="507"/>
      <c r="AD839" s="504"/>
      <c r="AE839" s="504"/>
      <c r="AF839" s="504"/>
      <c r="AG839" s="504"/>
      <c r="AH839" s="504"/>
      <c r="AI839" s="504"/>
      <c r="AJ839" s="504"/>
      <c r="AK839" s="504"/>
      <c r="AL839" s="504"/>
      <c r="AN839" s="508"/>
      <c r="AO839" s="504"/>
      <c r="AP839" s="504"/>
      <c r="AQ839" s="504"/>
      <c r="AR839" s="504"/>
      <c r="AS839" s="504"/>
      <c r="AT839" s="504"/>
      <c r="AU839" s="504"/>
    </row>
    <row r="840" spans="3:47" ht="12.75" customHeight="1">
      <c r="C840" s="504"/>
      <c r="D840" s="504"/>
      <c r="E840" s="504"/>
      <c r="F840" s="504"/>
      <c r="G840" s="180"/>
      <c r="H840" s="180"/>
      <c r="I840" s="505"/>
      <c r="J840" s="505"/>
      <c r="K840" s="505"/>
      <c r="L840" s="504"/>
      <c r="M840" s="504"/>
      <c r="N840" s="504"/>
      <c r="O840" s="506"/>
      <c r="P840" s="506"/>
      <c r="Q840" s="506"/>
      <c r="R840" s="506"/>
      <c r="S840" s="506"/>
      <c r="T840" s="506"/>
      <c r="U840" s="506"/>
      <c r="V840" s="506"/>
      <c r="W840" s="506"/>
      <c r="X840" s="506"/>
      <c r="Y840" s="506"/>
      <c r="Z840" s="506"/>
      <c r="AA840" s="506"/>
      <c r="AB840" s="507"/>
      <c r="AC840" s="507"/>
      <c r="AD840" s="504"/>
      <c r="AE840" s="504"/>
      <c r="AF840" s="504"/>
      <c r="AG840" s="504"/>
      <c r="AH840" s="504"/>
      <c r="AI840" s="504"/>
      <c r="AJ840" s="504"/>
      <c r="AK840" s="504"/>
      <c r="AL840" s="504"/>
      <c r="AN840" s="508"/>
      <c r="AO840" s="504"/>
      <c r="AP840" s="504"/>
      <c r="AQ840" s="504"/>
      <c r="AR840" s="504"/>
      <c r="AS840" s="504"/>
      <c r="AT840" s="504"/>
      <c r="AU840" s="504"/>
    </row>
    <row r="841" spans="3:47" ht="12.75" customHeight="1">
      <c r="C841" s="504"/>
      <c r="D841" s="504"/>
      <c r="E841" s="504"/>
      <c r="F841" s="504"/>
      <c r="G841" s="180"/>
      <c r="H841" s="180"/>
      <c r="I841" s="505"/>
      <c r="J841" s="505"/>
      <c r="K841" s="505"/>
      <c r="L841" s="504"/>
      <c r="M841" s="504"/>
      <c r="N841" s="504"/>
      <c r="O841" s="506"/>
      <c r="P841" s="506"/>
      <c r="Q841" s="506"/>
      <c r="R841" s="506"/>
      <c r="S841" s="506"/>
      <c r="T841" s="506"/>
      <c r="U841" s="506"/>
      <c r="V841" s="506"/>
      <c r="W841" s="506"/>
      <c r="X841" s="506"/>
      <c r="Y841" s="506"/>
      <c r="Z841" s="506"/>
      <c r="AA841" s="506"/>
      <c r="AB841" s="507"/>
      <c r="AC841" s="507"/>
      <c r="AD841" s="504"/>
      <c r="AE841" s="504"/>
      <c r="AF841" s="504"/>
      <c r="AG841" s="504"/>
      <c r="AH841" s="504"/>
      <c r="AI841" s="504"/>
      <c r="AJ841" s="504"/>
      <c r="AK841" s="504"/>
      <c r="AL841" s="504"/>
      <c r="AN841" s="508"/>
      <c r="AO841" s="504"/>
      <c r="AP841" s="504"/>
      <c r="AQ841" s="504"/>
      <c r="AR841" s="504"/>
      <c r="AS841" s="504"/>
      <c r="AT841" s="504"/>
      <c r="AU841" s="504"/>
    </row>
    <row r="842" spans="3:47" ht="12.75" customHeight="1">
      <c r="C842" s="504"/>
      <c r="D842" s="504"/>
      <c r="E842" s="504"/>
      <c r="F842" s="504"/>
      <c r="G842" s="180"/>
      <c r="H842" s="180"/>
      <c r="I842" s="505"/>
      <c r="J842" s="505"/>
      <c r="K842" s="505"/>
      <c r="L842" s="504"/>
      <c r="M842" s="504"/>
      <c r="N842" s="504"/>
      <c r="O842" s="506"/>
      <c r="P842" s="506"/>
      <c r="Q842" s="506"/>
      <c r="R842" s="506"/>
      <c r="S842" s="506"/>
      <c r="T842" s="506"/>
      <c r="U842" s="506"/>
      <c r="V842" s="506"/>
      <c r="W842" s="506"/>
      <c r="X842" s="506"/>
      <c r="Y842" s="506"/>
      <c r="Z842" s="506"/>
      <c r="AA842" s="506"/>
      <c r="AB842" s="507"/>
      <c r="AC842" s="507"/>
      <c r="AD842" s="504"/>
      <c r="AE842" s="504"/>
      <c r="AF842" s="504"/>
      <c r="AG842" s="504"/>
      <c r="AH842" s="504"/>
      <c r="AI842" s="504"/>
      <c r="AJ842" s="504"/>
      <c r="AK842" s="504"/>
      <c r="AL842" s="504"/>
      <c r="AN842" s="508"/>
      <c r="AO842" s="504"/>
      <c r="AP842" s="504"/>
      <c r="AQ842" s="504"/>
      <c r="AR842" s="504"/>
      <c r="AS842" s="504"/>
      <c r="AT842" s="504"/>
      <c r="AU842" s="504"/>
    </row>
    <row r="843" spans="3:47" ht="12.75" customHeight="1">
      <c r="C843" s="504"/>
      <c r="D843" s="504"/>
      <c r="E843" s="504"/>
      <c r="F843" s="504"/>
      <c r="G843" s="180"/>
      <c r="H843" s="180"/>
      <c r="I843" s="505"/>
      <c r="J843" s="505"/>
      <c r="K843" s="505"/>
      <c r="L843" s="504"/>
      <c r="M843" s="504"/>
      <c r="N843" s="504"/>
      <c r="O843" s="506"/>
      <c r="P843" s="506"/>
      <c r="Q843" s="506"/>
      <c r="R843" s="506"/>
      <c r="S843" s="506"/>
      <c r="T843" s="506"/>
      <c r="U843" s="506"/>
      <c r="V843" s="506"/>
      <c r="W843" s="506"/>
      <c r="X843" s="506"/>
      <c r="Y843" s="506"/>
      <c r="Z843" s="506"/>
      <c r="AA843" s="506"/>
      <c r="AB843" s="507"/>
      <c r="AC843" s="507"/>
      <c r="AD843" s="504"/>
      <c r="AE843" s="504"/>
      <c r="AF843" s="504"/>
      <c r="AG843" s="504"/>
      <c r="AH843" s="504"/>
      <c r="AI843" s="504"/>
      <c r="AJ843" s="504"/>
      <c r="AK843" s="504"/>
      <c r="AL843" s="504"/>
      <c r="AN843" s="508"/>
      <c r="AO843" s="504"/>
      <c r="AP843" s="504"/>
      <c r="AQ843" s="504"/>
      <c r="AR843" s="504"/>
      <c r="AS843" s="504"/>
      <c r="AT843" s="504"/>
      <c r="AU843" s="504"/>
    </row>
    <row r="844" spans="3:47" ht="12.75" customHeight="1">
      <c r="C844" s="504"/>
      <c r="D844" s="504"/>
      <c r="E844" s="504"/>
      <c r="F844" s="504"/>
      <c r="G844" s="180"/>
      <c r="H844" s="180"/>
      <c r="I844" s="505"/>
      <c r="J844" s="505"/>
      <c r="K844" s="505"/>
      <c r="L844" s="504"/>
      <c r="M844" s="504"/>
      <c r="N844" s="504"/>
      <c r="O844" s="506"/>
      <c r="P844" s="506"/>
      <c r="Q844" s="506"/>
      <c r="R844" s="506"/>
      <c r="S844" s="506"/>
      <c r="T844" s="506"/>
      <c r="U844" s="506"/>
      <c r="V844" s="506"/>
      <c r="W844" s="506"/>
      <c r="X844" s="506"/>
      <c r="Y844" s="506"/>
      <c r="Z844" s="506"/>
      <c r="AA844" s="506"/>
      <c r="AB844" s="507"/>
      <c r="AC844" s="507"/>
      <c r="AD844" s="504"/>
      <c r="AE844" s="504"/>
      <c r="AF844" s="504"/>
      <c r="AG844" s="504"/>
      <c r="AH844" s="504"/>
      <c r="AI844" s="504"/>
      <c r="AJ844" s="504"/>
      <c r="AK844" s="504"/>
      <c r="AL844" s="504"/>
      <c r="AN844" s="508"/>
      <c r="AO844" s="504"/>
      <c r="AP844" s="504"/>
      <c r="AQ844" s="504"/>
      <c r="AR844" s="504"/>
      <c r="AS844" s="504"/>
      <c r="AT844" s="504"/>
      <c r="AU844" s="504"/>
    </row>
    <row r="845" spans="3:47" ht="12.75" customHeight="1">
      <c r="C845" s="504"/>
      <c r="D845" s="504"/>
      <c r="E845" s="504"/>
      <c r="F845" s="504"/>
      <c r="G845" s="180"/>
      <c r="H845" s="180"/>
      <c r="I845" s="505"/>
      <c r="J845" s="505"/>
      <c r="K845" s="505"/>
      <c r="L845" s="504"/>
      <c r="M845" s="504"/>
      <c r="N845" s="504"/>
      <c r="O845" s="506"/>
      <c r="P845" s="506"/>
      <c r="Q845" s="506"/>
      <c r="R845" s="506"/>
      <c r="S845" s="506"/>
      <c r="T845" s="506"/>
      <c r="U845" s="506"/>
      <c r="V845" s="506"/>
      <c r="W845" s="506"/>
      <c r="X845" s="506"/>
      <c r="Y845" s="506"/>
      <c r="Z845" s="506"/>
      <c r="AA845" s="506"/>
      <c r="AB845" s="507"/>
      <c r="AC845" s="507"/>
      <c r="AD845" s="504"/>
      <c r="AE845" s="504"/>
      <c r="AF845" s="504"/>
      <c r="AG845" s="504"/>
      <c r="AH845" s="504"/>
      <c r="AI845" s="504"/>
      <c r="AJ845" s="504"/>
      <c r="AK845" s="504"/>
      <c r="AL845" s="504"/>
      <c r="AN845" s="508"/>
      <c r="AO845" s="504"/>
      <c r="AP845" s="504"/>
      <c r="AQ845" s="504"/>
      <c r="AR845" s="504"/>
      <c r="AS845" s="504"/>
      <c r="AT845" s="504"/>
      <c r="AU845" s="504"/>
    </row>
    <row r="846" spans="3:47" ht="12.75" customHeight="1">
      <c r="C846" s="504"/>
      <c r="D846" s="504"/>
      <c r="E846" s="504"/>
      <c r="F846" s="504"/>
      <c r="G846" s="180"/>
      <c r="H846" s="180"/>
      <c r="I846" s="505"/>
      <c r="J846" s="505"/>
      <c r="K846" s="505"/>
      <c r="L846" s="504"/>
      <c r="M846" s="504"/>
      <c r="N846" s="504"/>
      <c r="O846" s="506"/>
      <c r="P846" s="506"/>
      <c r="Q846" s="506"/>
      <c r="R846" s="506"/>
      <c r="S846" s="506"/>
      <c r="T846" s="506"/>
      <c r="U846" s="506"/>
      <c r="V846" s="506"/>
      <c r="W846" s="506"/>
      <c r="X846" s="506"/>
      <c r="Y846" s="506"/>
      <c r="Z846" s="506"/>
      <c r="AA846" s="506"/>
      <c r="AB846" s="507"/>
      <c r="AC846" s="507"/>
      <c r="AD846" s="504"/>
      <c r="AE846" s="504"/>
      <c r="AF846" s="504"/>
      <c r="AG846" s="504"/>
      <c r="AH846" s="504"/>
      <c r="AI846" s="504"/>
      <c r="AJ846" s="504"/>
      <c r="AK846" s="504"/>
      <c r="AL846" s="504"/>
      <c r="AN846" s="508"/>
      <c r="AO846" s="504"/>
      <c r="AP846" s="504"/>
      <c r="AQ846" s="504"/>
      <c r="AR846" s="504"/>
      <c r="AS846" s="504"/>
      <c r="AT846" s="504"/>
      <c r="AU846" s="504"/>
    </row>
    <row r="847" spans="3:47" ht="12.75" customHeight="1">
      <c r="C847" s="504"/>
      <c r="D847" s="504"/>
      <c r="E847" s="504"/>
      <c r="F847" s="504"/>
      <c r="G847" s="180"/>
      <c r="H847" s="180"/>
      <c r="I847" s="505"/>
      <c r="J847" s="505"/>
      <c r="K847" s="505"/>
      <c r="L847" s="504"/>
      <c r="M847" s="504"/>
      <c r="N847" s="504"/>
      <c r="O847" s="506"/>
      <c r="P847" s="506"/>
      <c r="Q847" s="506"/>
      <c r="R847" s="506"/>
      <c r="S847" s="506"/>
      <c r="T847" s="506"/>
      <c r="U847" s="506"/>
      <c r="V847" s="506"/>
      <c r="W847" s="506"/>
      <c r="X847" s="506"/>
      <c r="Y847" s="506"/>
      <c r="Z847" s="506"/>
      <c r="AA847" s="506"/>
      <c r="AB847" s="507"/>
      <c r="AC847" s="507"/>
      <c r="AD847" s="504"/>
      <c r="AE847" s="504"/>
      <c r="AF847" s="504"/>
      <c r="AG847" s="504"/>
      <c r="AH847" s="504"/>
      <c r="AI847" s="504"/>
      <c r="AJ847" s="504"/>
      <c r="AK847" s="504"/>
      <c r="AL847" s="504"/>
      <c r="AN847" s="508"/>
      <c r="AO847" s="504"/>
      <c r="AP847" s="504"/>
      <c r="AQ847" s="504"/>
      <c r="AR847" s="504"/>
      <c r="AS847" s="504"/>
      <c r="AT847" s="504"/>
      <c r="AU847" s="504"/>
    </row>
    <row r="848" spans="3:47" ht="12.75" customHeight="1">
      <c r="C848" s="504"/>
      <c r="D848" s="504"/>
      <c r="E848" s="504"/>
      <c r="F848" s="504"/>
      <c r="G848" s="180"/>
      <c r="H848" s="180"/>
      <c r="I848" s="505"/>
      <c r="J848" s="505"/>
      <c r="K848" s="505"/>
      <c r="L848" s="504"/>
      <c r="M848" s="504"/>
      <c r="N848" s="504"/>
      <c r="O848" s="506"/>
      <c r="P848" s="506"/>
      <c r="Q848" s="506"/>
      <c r="R848" s="506"/>
      <c r="S848" s="506"/>
      <c r="T848" s="506"/>
      <c r="U848" s="506"/>
      <c r="V848" s="506"/>
      <c r="W848" s="506"/>
      <c r="X848" s="506"/>
      <c r="Y848" s="506"/>
      <c r="Z848" s="506"/>
      <c r="AA848" s="506"/>
      <c r="AB848" s="507"/>
      <c r="AC848" s="507"/>
      <c r="AD848" s="504"/>
      <c r="AE848" s="504"/>
      <c r="AF848" s="504"/>
      <c r="AG848" s="504"/>
      <c r="AH848" s="504"/>
      <c r="AI848" s="504"/>
      <c r="AJ848" s="504"/>
      <c r="AK848" s="504"/>
      <c r="AL848" s="504"/>
      <c r="AN848" s="508"/>
      <c r="AO848" s="504"/>
      <c r="AP848" s="504"/>
      <c r="AQ848" s="504"/>
      <c r="AR848" s="504"/>
      <c r="AS848" s="504"/>
      <c r="AT848" s="504"/>
      <c r="AU848" s="504"/>
    </row>
    <row r="849" spans="3:47" ht="12.75" customHeight="1">
      <c r="C849" s="504"/>
      <c r="D849" s="504"/>
      <c r="E849" s="504"/>
      <c r="F849" s="504"/>
      <c r="G849" s="180"/>
      <c r="H849" s="180"/>
      <c r="I849" s="505"/>
      <c r="J849" s="505"/>
      <c r="K849" s="505"/>
      <c r="L849" s="504"/>
      <c r="M849" s="504"/>
      <c r="N849" s="504"/>
      <c r="O849" s="506"/>
      <c r="P849" s="506"/>
      <c r="Q849" s="506"/>
      <c r="R849" s="506"/>
      <c r="S849" s="506"/>
      <c r="T849" s="506"/>
      <c r="U849" s="506"/>
      <c r="V849" s="506"/>
      <c r="W849" s="506"/>
      <c r="X849" s="506"/>
      <c r="Y849" s="506"/>
      <c r="Z849" s="506"/>
      <c r="AA849" s="506"/>
      <c r="AB849" s="507"/>
      <c r="AC849" s="507"/>
      <c r="AD849" s="504"/>
      <c r="AE849" s="504"/>
      <c r="AF849" s="504"/>
      <c r="AG849" s="504"/>
      <c r="AH849" s="504"/>
      <c r="AI849" s="504"/>
      <c r="AJ849" s="504"/>
      <c r="AK849" s="504"/>
      <c r="AL849" s="504"/>
      <c r="AN849" s="508"/>
      <c r="AO849" s="504"/>
      <c r="AP849" s="504"/>
      <c r="AQ849" s="504"/>
      <c r="AR849" s="504"/>
      <c r="AS849" s="504"/>
      <c r="AT849" s="504"/>
      <c r="AU849" s="504"/>
    </row>
    <row r="850" spans="3:47" ht="12.75" customHeight="1">
      <c r="C850" s="504"/>
      <c r="D850" s="504"/>
      <c r="E850" s="504"/>
      <c r="F850" s="504"/>
      <c r="G850" s="180"/>
      <c r="H850" s="180"/>
      <c r="I850" s="505"/>
      <c r="J850" s="505"/>
      <c r="K850" s="505"/>
      <c r="L850" s="504"/>
      <c r="M850" s="504"/>
      <c r="N850" s="504"/>
      <c r="O850" s="506"/>
      <c r="P850" s="506"/>
      <c r="Q850" s="506"/>
      <c r="R850" s="506"/>
      <c r="S850" s="506"/>
      <c r="T850" s="506"/>
      <c r="U850" s="506"/>
      <c r="V850" s="506"/>
      <c r="W850" s="506"/>
      <c r="X850" s="506"/>
      <c r="Y850" s="506"/>
      <c r="Z850" s="506"/>
      <c r="AA850" s="506"/>
      <c r="AB850" s="507"/>
      <c r="AC850" s="507"/>
      <c r="AD850" s="504"/>
      <c r="AE850" s="504"/>
      <c r="AF850" s="504"/>
      <c r="AG850" s="504"/>
      <c r="AH850" s="504"/>
      <c r="AI850" s="504"/>
      <c r="AJ850" s="504"/>
      <c r="AK850" s="504"/>
      <c r="AL850" s="504"/>
      <c r="AN850" s="508"/>
      <c r="AO850" s="504"/>
      <c r="AP850" s="504"/>
      <c r="AQ850" s="504"/>
      <c r="AR850" s="504"/>
      <c r="AS850" s="504"/>
      <c r="AT850" s="504"/>
      <c r="AU850" s="504"/>
    </row>
    <row r="851" spans="3:47" ht="12.75" customHeight="1">
      <c r="C851" s="504"/>
      <c r="D851" s="504"/>
      <c r="E851" s="504"/>
      <c r="F851" s="504"/>
      <c r="G851" s="180"/>
      <c r="H851" s="180"/>
      <c r="I851" s="505"/>
      <c r="J851" s="505"/>
      <c r="K851" s="505"/>
      <c r="L851" s="504"/>
      <c r="M851" s="504"/>
      <c r="N851" s="504"/>
      <c r="O851" s="506"/>
      <c r="P851" s="506"/>
      <c r="Q851" s="506"/>
      <c r="R851" s="506"/>
      <c r="S851" s="506"/>
      <c r="T851" s="506"/>
      <c r="U851" s="506"/>
      <c r="V851" s="506"/>
      <c r="W851" s="506"/>
      <c r="X851" s="506"/>
      <c r="Y851" s="506"/>
      <c r="Z851" s="506"/>
      <c r="AA851" s="506"/>
      <c r="AB851" s="507"/>
      <c r="AC851" s="507"/>
      <c r="AD851" s="504"/>
      <c r="AE851" s="504"/>
      <c r="AF851" s="504"/>
      <c r="AG851" s="504"/>
      <c r="AH851" s="504"/>
      <c r="AI851" s="504"/>
      <c r="AJ851" s="504"/>
      <c r="AK851" s="504"/>
      <c r="AL851" s="504"/>
      <c r="AN851" s="508"/>
      <c r="AO851" s="504"/>
      <c r="AP851" s="504"/>
      <c r="AQ851" s="504"/>
      <c r="AR851" s="504"/>
      <c r="AS851" s="504"/>
      <c r="AT851" s="504"/>
      <c r="AU851" s="504"/>
    </row>
    <row r="852" spans="3:47" ht="12.75" customHeight="1">
      <c r="C852" s="504"/>
      <c r="D852" s="504"/>
      <c r="E852" s="504"/>
      <c r="F852" s="504"/>
      <c r="G852" s="180"/>
      <c r="H852" s="180"/>
      <c r="I852" s="505"/>
      <c r="J852" s="505"/>
      <c r="K852" s="505"/>
      <c r="L852" s="504"/>
      <c r="M852" s="504"/>
      <c r="N852" s="504"/>
      <c r="O852" s="506"/>
      <c r="P852" s="506"/>
      <c r="Q852" s="506"/>
      <c r="R852" s="506"/>
      <c r="S852" s="506"/>
      <c r="T852" s="506"/>
      <c r="U852" s="506"/>
      <c r="V852" s="506"/>
      <c r="W852" s="506"/>
      <c r="X852" s="506"/>
      <c r="Y852" s="506"/>
      <c r="Z852" s="506"/>
      <c r="AA852" s="506"/>
      <c r="AB852" s="507"/>
      <c r="AC852" s="507"/>
      <c r="AD852" s="504"/>
      <c r="AE852" s="504"/>
      <c r="AF852" s="504"/>
      <c r="AG852" s="504"/>
      <c r="AH852" s="504"/>
      <c r="AI852" s="504"/>
      <c r="AJ852" s="504"/>
      <c r="AK852" s="504"/>
      <c r="AL852" s="504"/>
      <c r="AN852" s="508"/>
      <c r="AO852" s="504"/>
      <c r="AP852" s="504"/>
      <c r="AQ852" s="504"/>
      <c r="AR852" s="504"/>
      <c r="AS852" s="504"/>
      <c r="AT852" s="504"/>
      <c r="AU852" s="504"/>
    </row>
    <row r="853" spans="3:47" ht="12.75" customHeight="1">
      <c r="C853" s="504"/>
      <c r="D853" s="504"/>
      <c r="E853" s="504"/>
      <c r="F853" s="504"/>
      <c r="G853" s="180"/>
      <c r="H853" s="180"/>
      <c r="I853" s="505"/>
      <c r="J853" s="505"/>
      <c r="K853" s="505"/>
      <c r="L853" s="504"/>
      <c r="M853" s="504"/>
      <c r="N853" s="504"/>
      <c r="O853" s="506"/>
      <c r="P853" s="506"/>
      <c r="Q853" s="506"/>
      <c r="R853" s="506"/>
      <c r="S853" s="506"/>
      <c r="T853" s="506"/>
      <c r="U853" s="506"/>
      <c r="V853" s="506"/>
      <c r="W853" s="506"/>
      <c r="X853" s="506"/>
      <c r="Y853" s="506"/>
      <c r="Z853" s="506"/>
      <c r="AA853" s="506"/>
      <c r="AB853" s="507"/>
      <c r="AC853" s="507"/>
      <c r="AD853" s="504"/>
      <c r="AE853" s="504"/>
      <c r="AF853" s="504"/>
      <c r="AG853" s="504"/>
      <c r="AH853" s="504"/>
      <c r="AI853" s="504"/>
      <c r="AJ853" s="504"/>
      <c r="AK853" s="504"/>
      <c r="AL853" s="504"/>
      <c r="AN853" s="508"/>
      <c r="AO853" s="504"/>
      <c r="AP853" s="504"/>
      <c r="AQ853" s="504"/>
      <c r="AR853" s="504"/>
      <c r="AS853" s="504"/>
      <c r="AT853" s="504"/>
      <c r="AU853" s="504"/>
    </row>
    <row r="854" spans="3:47" ht="12.75" customHeight="1">
      <c r="C854" s="504"/>
      <c r="D854" s="504"/>
      <c r="E854" s="504"/>
      <c r="F854" s="504"/>
      <c r="G854" s="180"/>
      <c r="H854" s="180"/>
      <c r="I854" s="505"/>
      <c r="J854" s="505"/>
      <c r="K854" s="505"/>
      <c r="L854" s="504"/>
      <c r="M854" s="504"/>
      <c r="N854" s="504"/>
      <c r="O854" s="506"/>
      <c r="P854" s="506"/>
      <c r="Q854" s="506"/>
      <c r="R854" s="506"/>
      <c r="S854" s="506"/>
      <c r="T854" s="506"/>
      <c r="U854" s="506"/>
      <c r="V854" s="506"/>
      <c r="W854" s="506"/>
      <c r="X854" s="506"/>
      <c r="Y854" s="506"/>
      <c r="Z854" s="506"/>
      <c r="AA854" s="506"/>
      <c r="AB854" s="507"/>
      <c r="AC854" s="507"/>
      <c r="AD854" s="504"/>
      <c r="AE854" s="504"/>
      <c r="AF854" s="504"/>
      <c r="AG854" s="504"/>
      <c r="AH854" s="504"/>
      <c r="AI854" s="504"/>
      <c r="AJ854" s="504"/>
      <c r="AK854" s="504"/>
      <c r="AL854" s="504"/>
      <c r="AN854" s="508"/>
      <c r="AO854" s="504"/>
      <c r="AP854" s="504"/>
      <c r="AQ854" s="504"/>
      <c r="AR854" s="504"/>
      <c r="AS854" s="504"/>
      <c r="AT854" s="504"/>
      <c r="AU854" s="504"/>
    </row>
    <row r="855" spans="3:47" ht="12.75" customHeight="1">
      <c r="C855" s="504"/>
      <c r="D855" s="504"/>
      <c r="E855" s="504"/>
      <c r="F855" s="504"/>
      <c r="G855" s="180"/>
      <c r="H855" s="180"/>
      <c r="I855" s="505"/>
      <c r="J855" s="505"/>
      <c r="K855" s="505"/>
      <c r="L855" s="504"/>
      <c r="M855" s="504"/>
      <c r="N855" s="504"/>
      <c r="O855" s="506"/>
      <c r="P855" s="506"/>
      <c r="Q855" s="506"/>
      <c r="R855" s="506"/>
      <c r="S855" s="506"/>
      <c r="T855" s="506"/>
      <c r="U855" s="506"/>
      <c r="V855" s="506"/>
      <c r="W855" s="506"/>
      <c r="X855" s="506"/>
      <c r="Y855" s="506"/>
      <c r="Z855" s="506"/>
      <c r="AA855" s="506"/>
      <c r="AB855" s="507"/>
      <c r="AC855" s="507"/>
      <c r="AD855" s="504"/>
      <c r="AE855" s="504"/>
      <c r="AF855" s="504"/>
      <c r="AG855" s="504"/>
      <c r="AH855" s="504"/>
      <c r="AI855" s="504"/>
      <c r="AJ855" s="504"/>
      <c r="AK855" s="504"/>
      <c r="AL855" s="504"/>
      <c r="AN855" s="508"/>
      <c r="AO855" s="504"/>
      <c r="AP855" s="504"/>
      <c r="AQ855" s="504"/>
      <c r="AR855" s="504"/>
      <c r="AS855" s="504"/>
      <c r="AT855" s="504"/>
      <c r="AU855" s="504"/>
    </row>
    <row r="856" spans="3:47" ht="12.75" customHeight="1">
      <c r="C856" s="504"/>
      <c r="D856" s="504"/>
      <c r="E856" s="504"/>
      <c r="F856" s="504"/>
      <c r="G856" s="180"/>
      <c r="H856" s="180"/>
      <c r="I856" s="505"/>
      <c r="J856" s="505"/>
      <c r="K856" s="505"/>
      <c r="L856" s="504"/>
      <c r="M856" s="504"/>
      <c r="N856" s="504"/>
      <c r="O856" s="506"/>
      <c r="P856" s="506"/>
      <c r="Q856" s="506"/>
      <c r="R856" s="506"/>
      <c r="S856" s="506"/>
      <c r="T856" s="506"/>
      <c r="U856" s="506"/>
      <c r="V856" s="506"/>
      <c r="W856" s="506"/>
      <c r="X856" s="506"/>
      <c r="Y856" s="506"/>
      <c r="Z856" s="506"/>
      <c r="AA856" s="506"/>
      <c r="AB856" s="507"/>
      <c r="AC856" s="507"/>
      <c r="AD856" s="504"/>
      <c r="AE856" s="504"/>
      <c r="AF856" s="504"/>
      <c r="AG856" s="504"/>
      <c r="AH856" s="504"/>
      <c r="AI856" s="504"/>
      <c r="AJ856" s="504"/>
      <c r="AK856" s="504"/>
      <c r="AL856" s="504"/>
      <c r="AN856" s="508"/>
      <c r="AO856" s="504"/>
      <c r="AP856" s="504"/>
      <c r="AQ856" s="504"/>
      <c r="AR856" s="504"/>
      <c r="AS856" s="504"/>
      <c r="AT856" s="504"/>
      <c r="AU856" s="504"/>
    </row>
    <row r="857" spans="3:47" ht="12.75" customHeight="1">
      <c r="C857" s="504"/>
      <c r="D857" s="504"/>
      <c r="E857" s="504"/>
      <c r="F857" s="504"/>
      <c r="G857" s="180"/>
      <c r="H857" s="180"/>
      <c r="I857" s="505"/>
      <c r="J857" s="505"/>
      <c r="K857" s="505"/>
      <c r="L857" s="504"/>
      <c r="M857" s="504"/>
      <c r="N857" s="504"/>
      <c r="O857" s="506"/>
      <c r="P857" s="506"/>
      <c r="Q857" s="506"/>
      <c r="R857" s="506"/>
      <c r="S857" s="506"/>
      <c r="T857" s="506"/>
      <c r="U857" s="506"/>
      <c r="V857" s="506"/>
      <c r="W857" s="506"/>
      <c r="X857" s="506"/>
      <c r="Y857" s="506"/>
      <c r="Z857" s="506"/>
      <c r="AA857" s="506"/>
      <c r="AB857" s="507"/>
      <c r="AC857" s="507"/>
      <c r="AD857" s="504"/>
      <c r="AE857" s="504"/>
      <c r="AF857" s="504"/>
      <c r="AG857" s="504"/>
      <c r="AH857" s="504"/>
      <c r="AI857" s="504"/>
      <c r="AJ857" s="504"/>
      <c r="AK857" s="504"/>
      <c r="AL857" s="504"/>
      <c r="AN857" s="508"/>
      <c r="AO857" s="504"/>
      <c r="AP857" s="504"/>
      <c r="AQ857" s="504"/>
      <c r="AR857" s="504"/>
      <c r="AS857" s="504"/>
      <c r="AT857" s="504"/>
      <c r="AU857" s="504"/>
    </row>
    <row r="858" spans="3:47" ht="12.75" customHeight="1">
      <c r="C858" s="504"/>
      <c r="D858" s="504"/>
      <c r="E858" s="504"/>
      <c r="F858" s="504"/>
      <c r="G858" s="180"/>
      <c r="H858" s="180"/>
      <c r="I858" s="505"/>
      <c r="J858" s="505"/>
      <c r="K858" s="505"/>
      <c r="L858" s="504"/>
      <c r="M858" s="504"/>
      <c r="N858" s="504"/>
      <c r="O858" s="506"/>
      <c r="P858" s="506"/>
      <c r="Q858" s="506"/>
      <c r="R858" s="506"/>
      <c r="S858" s="506"/>
      <c r="T858" s="506"/>
      <c r="U858" s="506"/>
      <c r="V858" s="506"/>
      <c r="W858" s="506"/>
      <c r="X858" s="506"/>
      <c r="Y858" s="506"/>
      <c r="Z858" s="506"/>
      <c r="AA858" s="506"/>
      <c r="AB858" s="507"/>
      <c r="AC858" s="507"/>
      <c r="AD858" s="504"/>
      <c r="AE858" s="504"/>
      <c r="AF858" s="504"/>
      <c r="AG858" s="504"/>
      <c r="AH858" s="504"/>
      <c r="AI858" s="504"/>
      <c r="AJ858" s="504"/>
      <c r="AK858" s="504"/>
      <c r="AL858" s="504"/>
      <c r="AN858" s="508"/>
      <c r="AO858" s="504"/>
      <c r="AP858" s="504"/>
      <c r="AQ858" s="504"/>
      <c r="AR858" s="504"/>
      <c r="AS858" s="504"/>
      <c r="AT858" s="504"/>
      <c r="AU858" s="504"/>
    </row>
    <row r="859" spans="3:47" ht="12.75" customHeight="1">
      <c r="C859" s="504"/>
      <c r="D859" s="504"/>
      <c r="E859" s="504"/>
      <c r="F859" s="504"/>
      <c r="G859" s="180"/>
      <c r="H859" s="180"/>
      <c r="I859" s="505"/>
      <c r="J859" s="505"/>
      <c r="K859" s="505"/>
      <c r="L859" s="504"/>
      <c r="M859" s="504"/>
      <c r="N859" s="504"/>
      <c r="O859" s="506"/>
      <c r="P859" s="506"/>
      <c r="Q859" s="506"/>
      <c r="R859" s="506"/>
      <c r="S859" s="506"/>
      <c r="T859" s="506"/>
      <c r="U859" s="506"/>
      <c r="V859" s="506"/>
      <c r="W859" s="506"/>
      <c r="X859" s="506"/>
      <c r="Y859" s="506"/>
      <c r="Z859" s="506"/>
      <c r="AA859" s="506"/>
      <c r="AB859" s="507"/>
      <c r="AC859" s="507"/>
      <c r="AD859" s="504"/>
      <c r="AE859" s="504"/>
      <c r="AF859" s="504"/>
      <c r="AG859" s="504"/>
      <c r="AH859" s="504"/>
      <c r="AI859" s="504"/>
      <c r="AJ859" s="504"/>
      <c r="AK859" s="504"/>
      <c r="AL859" s="504"/>
      <c r="AN859" s="508"/>
      <c r="AO859" s="504"/>
      <c r="AP859" s="504"/>
      <c r="AQ859" s="504"/>
      <c r="AR859" s="504"/>
      <c r="AS859" s="504"/>
      <c r="AT859" s="504"/>
      <c r="AU859" s="504"/>
    </row>
    <row r="860" spans="3:47" ht="12.75" customHeight="1">
      <c r="C860" s="504"/>
      <c r="D860" s="504"/>
      <c r="E860" s="504"/>
      <c r="F860" s="504"/>
      <c r="G860" s="180"/>
      <c r="H860" s="180"/>
      <c r="I860" s="505"/>
      <c r="J860" s="505"/>
      <c r="K860" s="505"/>
      <c r="L860" s="504"/>
      <c r="M860" s="504"/>
      <c r="N860" s="504"/>
      <c r="O860" s="506"/>
      <c r="P860" s="506"/>
      <c r="Q860" s="506"/>
      <c r="R860" s="506"/>
      <c r="S860" s="506"/>
      <c r="T860" s="506"/>
      <c r="U860" s="506"/>
      <c r="V860" s="506"/>
      <c r="W860" s="506"/>
      <c r="X860" s="506"/>
      <c r="Y860" s="506"/>
      <c r="Z860" s="506"/>
      <c r="AA860" s="506"/>
      <c r="AB860" s="507"/>
      <c r="AC860" s="507"/>
      <c r="AD860" s="504"/>
      <c r="AE860" s="504"/>
      <c r="AF860" s="504"/>
      <c r="AG860" s="504"/>
      <c r="AH860" s="504"/>
      <c r="AI860" s="504"/>
      <c r="AJ860" s="504"/>
      <c r="AK860" s="504"/>
      <c r="AL860" s="504"/>
      <c r="AN860" s="508"/>
      <c r="AO860" s="504"/>
      <c r="AP860" s="504"/>
      <c r="AQ860" s="504"/>
      <c r="AR860" s="504"/>
      <c r="AS860" s="504"/>
      <c r="AT860" s="504"/>
      <c r="AU860" s="504"/>
    </row>
    <row r="861" spans="3:47" ht="12.75" customHeight="1">
      <c r="C861" s="504"/>
      <c r="D861" s="504"/>
      <c r="E861" s="504"/>
      <c r="F861" s="504"/>
      <c r="G861" s="180"/>
      <c r="H861" s="180"/>
      <c r="I861" s="505"/>
      <c r="J861" s="505"/>
      <c r="K861" s="505"/>
      <c r="L861" s="504"/>
      <c r="M861" s="504"/>
      <c r="N861" s="504"/>
      <c r="O861" s="506"/>
      <c r="P861" s="506"/>
      <c r="Q861" s="506"/>
      <c r="R861" s="506"/>
      <c r="S861" s="506"/>
      <c r="T861" s="506"/>
      <c r="U861" s="506"/>
      <c r="V861" s="506"/>
      <c r="W861" s="506"/>
      <c r="X861" s="506"/>
      <c r="Y861" s="506"/>
      <c r="Z861" s="506"/>
      <c r="AA861" s="506"/>
      <c r="AB861" s="507"/>
      <c r="AC861" s="507"/>
      <c r="AD861" s="504"/>
      <c r="AE861" s="504"/>
      <c r="AF861" s="504"/>
      <c r="AG861" s="504"/>
      <c r="AH861" s="504"/>
      <c r="AI861" s="504"/>
      <c r="AJ861" s="504"/>
      <c r="AK861" s="504"/>
      <c r="AL861" s="504"/>
      <c r="AN861" s="508"/>
      <c r="AO861" s="504"/>
      <c r="AP861" s="504"/>
      <c r="AQ861" s="504"/>
      <c r="AR861" s="504"/>
      <c r="AS861" s="504"/>
      <c r="AT861" s="504"/>
      <c r="AU861" s="504"/>
    </row>
    <row r="862" spans="3:47" ht="12.75" customHeight="1">
      <c r="C862" s="504"/>
      <c r="D862" s="504"/>
      <c r="E862" s="504"/>
      <c r="F862" s="504"/>
      <c r="G862" s="180"/>
      <c r="H862" s="180"/>
      <c r="I862" s="505"/>
      <c r="J862" s="505"/>
      <c r="K862" s="505"/>
      <c r="L862" s="504"/>
      <c r="M862" s="504"/>
      <c r="N862" s="504"/>
      <c r="O862" s="506"/>
      <c r="P862" s="506"/>
      <c r="Q862" s="506"/>
      <c r="R862" s="506"/>
      <c r="S862" s="506"/>
      <c r="T862" s="506"/>
      <c r="U862" s="506"/>
      <c r="V862" s="506"/>
      <c r="W862" s="506"/>
      <c r="X862" s="506"/>
      <c r="Y862" s="506"/>
      <c r="Z862" s="506"/>
      <c r="AA862" s="506"/>
      <c r="AB862" s="507"/>
      <c r="AC862" s="507"/>
      <c r="AD862" s="504"/>
      <c r="AE862" s="504"/>
      <c r="AF862" s="504"/>
      <c r="AG862" s="504"/>
      <c r="AH862" s="504"/>
      <c r="AI862" s="504"/>
      <c r="AJ862" s="504"/>
      <c r="AK862" s="504"/>
      <c r="AL862" s="504"/>
      <c r="AN862" s="508"/>
      <c r="AO862" s="504"/>
      <c r="AP862" s="504"/>
      <c r="AQ862" s="504"/>
      <c r="AR862" s="504"/>
      <c r="AS862" s="504"/>
      <c r="AT862" s="504"/>
      <c r="AU862" s="504"/>
    </row>
    <row r="863" spans="3:47" ht="12.75" customHeight="1">
      <c r="C863" s="504"/>
      <c r="D863" s="504"/>
      <c r="E863" s="504"/>
      <c r="F863" s="504"/>
      <c r="G863" s="180"/>
      <c r="H863" s="180"/>
      <c r="I863" s="505"/>
      <c r="J863" s="505"/>
      <c r="K863" s="505"/>
      <c r="L863" s="504"/>
      <c r="M863" s="504"/>
      <c r="N863" s="504"/>
      <c r="O863" s="506"/>
      <c r="P863" s="506"/>
      <c r="Q863" s="506"/>
      <c r="R863" s="506"/>
      <c r="S863" s="506"/>
      <c r="T863" s="506"/>
      <c r="U863" s="506"/>
      <c r="V863" s="506"/>
      <c r="W863" s="506"/>
      <c r="X863" s="506"/>
      <c r="Y863" s="506"/>
      <c r="Z863" s="506"/>
      <c r="AA863" s="506"/>
      <c r="AB863" s="507"/>
      <c r="AC863" s="507"/>
      <c r="AD863" s="504"/>
      <c r="AE863" s="504"/>
      <c r="AF863" s="504"/>
      <c r="AG863" s="504"/>
      <c r="AH863" s="504"/>
      <c r="AI863" s="504"/>
      <c r="AJ863" s="504"/>
      <c r="AK863" s="504"/>
      <c r="AL863" s="504"/>
      <c r="AN863" s="508"/>
      <c r="AO863" s="504"/>
      <c r="AP863" s="504"/>
      <c r="AQ863" s="504"/>
      <c r="AR863" s="504"/>
      <c r="AS863" s="504"/>
      <c r="AT863" s="504"/>
      <c r="AU863" s="504"/>
    </row>
    <row r="864" spans="3:47" ht="12.75" customHeight="1">
      <c r="C864" s="504"/>
      <c r="D864" s="504"/>
      <c r="E864" s="504"/>
      <c r="F864" s="504"/>
      <c r="G864" s="180"/>
      <c r="H864" s="180"/>
      <c r="I864" s="505"/>
      <c r="J864" s="505"/>
      <c r="K864" s="505"/>
      <c r="L864" s="504"/>
      <c r="M864" s="504"/>
      <c r="N864" s="504"/>
      <c r="O864" s="506"/>
      <c r="P864" s="506"/>
      <c r="Q864" s="506"/>
      <c r="R864" s="506"/>
      <c r="S864" s="506"/>
      <c r="T864" s="506"/>
      <c r="U864" s="506"/>
      <c r="V864" s="506"/>
      <c r="W864" s="506"/>
      <c r="X864" s="506"/>
      <c r="Y864" s="506"/>
      <c r="Z864" s="506"/>
      <c r="AA864" s="506"/>
      <c r="AB864" s="507"/>
      <c r="AC864" s="507"/>
      <c r="AD864" s="504"/>
      <c r="AE864" s="504"/>
      <c r="AF864" s="504"/>
      <c r="AG864" s="504"/>
      <c r="AH864" s="504"/>
      <c r="AI864" s="504"/>
      <c r="AJ864" s="504"/>
      <c r="AK864" s="504"/>
      <c r="AL864" s="504"/>
      <c r="AN864" s="508"/>
      <c r="AO864" s="504"/>
      <c r="AP864" s="504"/>
      <c r="AQ864" s="504"/>
      <c r="AR864" s="504"/>
      <c r="AS864" s="504"/>
      <c r="AT864" s="504"/>
      <c r="AU864" s="504"/>
    </row>
    <row r="865" spans="3:47" ht="12.75" customHeight="1">
      <c r="C865" s="504"/>
      <c r="D865" s="504"/>
      <c r="E865" s="504"/>
      <c r="F865" s="504"/>
      <c r="G865" s="180"/>
      <c r="H865" s="180"/>
      <c r="I865" s="505"/>
      <c r="J865" s="505"/>
      <c r="K865" s="505"/>
      <c r="L865" s="504"/>
      <c r="M865" s="504"/>
      <c r="N865" s="504"/>
      <c r="O865" s="506"/>
      <c r="P865" s="506"/>
      <c r="Q865" s="506"/>
      <c r="R865" s="506"/>
      <c r="S865" s="506"/>
      <c r="T865" s="506"/>
      <c r="U865" s="506"/>
      <c r="V865" s="506"/>
      <c r="W865" s="506"/>
      <c r="X865" s="506"/>
      <c r="Y865" s="506"/>
      <c r="Z865" s="506"/>
      <c r="AA865" s="506"/>
      <c r="AB865" s="507"/>
      <c r="AC865" s="507"/>
      <c r="AD865" s="504"/>
      <c r="AE865" s="504"/>
      <c r="AF865" s="504"/>
      <c r="AG865" s="504"/>
      <c r="AH865" s="504"/>
      <c r="AI865" s="504"/>
      <c r="AJ865" s="504"/>
      <c r="AK865" s="504"/>
      <c r="AL865" s="504"/>
      <c r="AN865" s="508"/>
      <c r="AO865" s="504"/>
      <c r="AP865" s="504"/>
      <c r="AQ865" s="504"/>
      <c r="AR865" s="504"/>
      <c r="AS865" s="504"/>
      <c r="AT865" s="504"/>
      <c r="AU865" s="504"/>
    </row>
    <row r="866" spans="3:47" ht="12.75" customHeight="1">
      <c r="C866" s="504"/>
      <c r="D866" s="504"/>
      <c r="E866" s="504"/>
      <c r="F866" s="504"/>
      <c r="G866" s="180"/>
      <c r="H866" s="180"/>
      <c r="I866" s="505"/>
      <c r="J866" s="505"/>
      <c r="K866" s="505"/>
      <c r="L866" s="504"/>
      <c r="M866" s="504"/>
      <c r="N866" s="504"/>
      <c r="O866" s="506"/>
      <c r="P866" s="506"/>
      <c r="Q866" s="506"/>
      <c r="R866" s="506"/>
      <c r="S866" s="506"/>
      <c r="T866" s="506"/>
      <c r="U866" s="506"/>
      <c r="V866" s="506"/>
      <c r="W866" s="506"/>
      <c r="X866" s="506"/>
      <c r="Y866" s="506"/>
      <c r="Z866" s="506"/>
      <c r="AA866" s="506"/>
      <c r="AB866" s="507"/>
      <c r="AC866" s="507"/>
      <c r="AD866" s="504"/>
      <c r="AE866" s="504"/>
      <c r="AF866" s="504"/>
      <c r="AG866" s="504"/>
      <c r="AH866" s="504"/>
      <c r="AI866" s="504"/>
      <c r="AJ866" s="504"/>
      <c r="AK866" s="504"/>
      <c r="AL866" s="504"/>
      <c r="AN866" s="508"/>
      <c r="AO866" s="504"/>
      <c r="AP866" s="504"/>
      <c r="AQ866" s="504"/>
      <c r="AR866" s="504"/>
      <c r="AS866" s="504"/>
      <c r="AT866" s="504"/>
      <c r="AU866" s="504"/>
    </row>
    <row r="867" spans="3:47" ht="12.75" customHeight="1">
      <c r="C867" s="504"/>
      <c r="D867" s="504"/>
      <c r="E867" s="504"/>
      <c r="F867" s="504"/>
      <c r="G867" s="180"/>
      <c r="H867" s="180"/>
      <c r="I867" s="505"/>
      <c r="J867" s="505"/>
      <c r="K867" s="505"/>
      <c r="L867" s="504"/>
      <c r="M867" s="504"/>
      <c r="N867" s="504"/>
      <c r="O867" s="506"/>
      <c r="P867" s="506"/>
      <c r="Q867" s="506"/>
      <c r="R867" s="506"/>
      <c r="S867" s="506"/>
      <c r="T867" s="506"/>
      <c r="U867" s="506"/>
      <c r="V867" s="506"/>
      <c r="W867" s="506"/>
      <c r="X867" s="506"/>
      <c r="Y867" s="506"/>
      <c r="Z867" s="506"/>
      <c r="AA867" s="506"/>
      <c r="AB867" s="507"/>
      <c r="AC867" s="507"/>
      <c r="AD867" s="504"/>
      <c r="AE867" s="504"/>
      <c r="AF867" s="504"/>
      <c r="AG867" s="504"/>
      <c r="AH867" s="504"/>
      <c r="AI867" s="504"/>
      <c r="AJ867" s="504"/>
      <c r="AK867" s="504"/>
      <c r="AL867" s="504"/>
      <c r="AN867" s="508"/>
      <c r="AO867" s="504"/>
      <c r="AP867" s="504"/>
      <c r="AQ867" s="504"/>
      <c r="AR867" s="504"/>
      <c r="AS867" s="504"/>
      <c r="AT867" s="504"/>
      <c r="AU867" s="504"/>
    </row>
    <row r="868" spans="3:47" ht="12.75" customHeight="1">
      <c r="C868" s="504"/>
      <c r="D868" s="504"/>
      <c r="E868" s="504"/>
      <c r="F868" s="504"/>
      <c r="G868" s="180"/>
      <c r="H868" s="180"/>
      <c r="I868" s="505"/>
      <c r="J868" s="505"/>
      <c r="K868" s="505"/>
      <c r="L868" s="504"/>
      <c r="M868" s="504"/>
      <c r="N868" s="504"/>
      <c r="O868" s="506"/>
      <c r="P868" s="506"/>
      <c r="Q868" s="506"/>
      <c r="R868" s="506"/>
      <c r="S868" s="506"/>
      <c r="T868" s="506"/>
      <c r="U868" s="506"/>
      <c r="V868" s="506"/>
      <c r="W868" s="506"/>
      <c r="X868" s="506"/>
      <c r="Y868" s="506"/>
      <c r="Z868" s="506"/>
      <c r="AA868" s="506"/>
      <c r="AB868" s="507"/>
      <c r="AC868" s="507"/>
      <c r="AD868" s="504"/>
      <c r="AE868" s="504"/>
      <c r="AF868" s="504"/>
      <c r="AG868" s="504"/>
      <c r="AH868" s="504"/>
      <c r="AI868" s="504"/>
      <c r="AJ868" s="504"/>
      <c r="AK868" s="504"/>
      <c r="AL868" s="504"/>
      <c r="AN868" s="508"/>
      <c r="AO868" s="504"/>
      <c r="AP868" s="504"/>
      <c r="AQ868" s="504"/>
      <c r="AR868" s="504"/>
      <c r="AS868" s="504"/>
      <c r="AT868" s="504"/>
      <c r="AU868" s="504"/>
    </row>
    <row r="869" spans="3:47" ht="12.75" customHeight="1">
      <c r="C869" s="504"/>
      <c r="D869" s="504"/>
      <c r="E869" s="504"/>
      <c r="F869" s="504"/>
      <c r="G869" s="180"/>
      <c r="H869" s="180"/>
      <c r="I869" s="505"/>
      <c r="J869" s="505"/>
      <c r="K869" s="505"/>
      <c r="L869" s="504"/>
      <c r="M869" s="504"/>
      <c r="N869" s="504"/>
      <c r="O869" s="506"/>
      <c r="P869" s="506"/>
      <c r="Q869" s="506"/>
      <c r="R869" s="506"/>
      <c r="S869" s="506"/>
      <c r="T869" s="506"/>
      <c r="U869" s="506"/>
      <c r="V869" s="506"/>
      <c r="W869" s="506"/>
      <c r="X869" s="506"/>
      <c r="Y869" s="506"/>
      <c r="Z869" s="506"/>
      <c r="AA869" s="506"/>
      <c r="AB869" s="507"/>
      <c r="AC869" s="507"/>
      <c r="AD869" s="504"/>
      <c r="AE869" s="504"/>
      <c r="AF869" s="504"/>
      <c r="AG869" s="504"/>
      <c r="AH869" s="504"/>
      <c r="AI869" s="504"/>
      <c r="AJ869" s="504"/>
      <c r="AK869" s="504"/>
      <c r="AL869" s="504"/>
      <c r="AN869" s="508"/>
      <c r="AO869" s="504"/>
      <c r="AP869" s="504"/>
      <c r="AQ869" s="504"/>
      <c r="AR869" s="504"/>
      <c r="AS869" s="504"/>
      <c r="AT869" s="504"/>
      <c r="AU869" s="504"/>
    </row>
    <row r="870" spans="3:47" ht="12.75" customHeight="1">
      <c r="C870" s="504"/>
      <c r="D870" s="504"/>
      <c r="E870" s="504"/>
      <c r="F870" s="504"/>
      <c r="G870" s="180"/>
      <c r="H870" s="180"/>
      <c r="I870" s="505"/>
      <c r="J870" s="505"/>
      <c r="K870" s="505"/>
      <c r="L870" s="504"/>
      <c r="M870" s="504"/>
      <c r="N870" s="504"/>
      <c r="O870" s="506"/>
      <c r="P870" s="506"/>
      <c r="Q870" s="506"/>
      <c r="R870" s="506"/>
      <c r="S870" s="506"/>
      <c r="T870" s="506"/>
      <c r="U870" s="506"/>
      <c r="V870" s="506"/>
      <c r="W870" s="506"/>
      <c r="X870" s="506"/>
      <c r="Y870" s="506"/>
      <c r="Z870" s="506"/>
      <c r="AA870" s="506"/>
      <c r="AB870" s="507"/>
      <c r="AC870" s="507"/>
      <c r="AD870" s="504"/>
      <c r="AE870" s="504"/>
      <c r="AF870" s="504"/>
      <c r="AG870" s="504"/>
      <c r="AH870" s="504"/>
      <c r="AI870" s="504"/>
      <c r="AJ870" s="504"/>
      <c r="AK870" s="504"/>
      <c r="AL870" s="504"/>
      <c r="AN870" s="508"/>
      <c r="AO870" s="504"/>
      <c r="AP870" s="504"/>
      <c r="AQ870" s="504"/>
      <c r="AR870" s="504"/>
      <c r="AS870" s="504"/>
      <c r="AT870" s="504"/>
      <c r="AU870" s="504"/>
    </row>
    <row r="871" spans="3:47" ht="12.75" customHeight="1">
      <c r="C871" s="504"/>
      <c r="D871" s="504"/>
      <c r="E871" s="504"/>
      <c r="F871" s="504"/>
      <c r="G871" s="180"/>
      <c r="H871" s="180"/>
      <c r="I871" s="505"/>
      <c r="J871" s="505"/>
      <c r="K871" s="505"/>
      <c r="L871" s="504"/>
      <c r="M871" s="504"/>
      <c r="N871" s="504"/>
      <c r="O871" s="506"/>
      <c r="P871" s="506"/>
      <c r="Q871" s="506"/>
      <c r="R871" s="506"/>
      <c r="S871" s="506"/>
      <c r="T871" s="506"/>
      <c r="U871" s="506"/>
      <c r="V871" s="506"/>
      <c r="W871" s="506"/>
      <c r="X871" s="506"/>
      <c r="Y871" s="506"/>
      <c r="Z871" s="506"/>
      <c r="AA871" s="506"/>
      <c r="AB871" s="507"/>
      <c r="AC871" s="507"/>
      <c r="AD871" s="504"/>
      <c r="AE871" s="504"/>
      <c r="AF871" s="504"/>
      <c r="AG871" s="504"/>
      <c r="AH871" s="504"/>
      <c r="AI871" s="504"/>
      <c r="AJ871" s="504"/>
      <c r="AK871" s="504"/>
      <c r="AL871" s="504"/>
      <c r="AN871" s="508"/>
      <c r="AO871" s="504"/>
      <c r="AP871" s="504"/>
      <c r="AQ871" s="504"/>
      <c r="AR871" s="504"/>
      <c r="AS871" s="504"/>
      <c r="AT871" s="504"/>
      <c r="AU871" s="504"/>
    </row>
    <row r="872" spans="3:47" ht="12.75" customHeight="1">
      <c r="C872" s="504"/>
      <c r="D872" s="504"/>
      <c r="E872" s="504"/>
      <c r="F872" s="504"/>
      <c r="G872" s="180"/>
      <c r="H872" s="180"/>
      <c r="I872" s="505"/>
      <c r="J872" s="505"/>
      <c r="K872" s="505"/>
      <c r="L872" s="504"/>
      <c r="M872" s="504"/>
      <c r="N872" s="504"/>
      <c r="O872" s="506"/>
      <c r="P872" s="506"/>
      <c r="Q872" s="506"/>
      <c r="R872" s="506"/>
      <c r="S872" s="506"/>
      <c r="T872" s="506"/>
      <c r="U872" s="506"/>
      <c r="V872" s="506"/>
      <c r="W872" s="506"/>
      <c r="X872" s="506"/>
      <c r="Y872" s="506"/>
      <c r="Z872" s="506"/>
      <c r="AA872" s="506"/>
      <c r="AB872" s="507"/>
      <c r="AC872" s="507"/>
      <c r="AD872" s="504"/>
      <c r="AE872" s="504"/>
      <c r="AF872" s="504"/>
      <c r="AG872" s="504"/>
      <c r="AH872" s="504"/>
      <c r="AI872" s="504"/>
      <c r="AJ872" s="504"/>
      <c r="AK872" s="504"/>
      <c r="AL872" s="504"/>
      <c r="AN872" s="508"/>
      <c r="AO872" s="504"/>
      <c r="AP872" s="504"/>
      <c r="AQ872" s="504"/>
      <c r="AR872" s="504"/>
      <c r="AS872" s="504"/>
      <c r="AT872" s="504"/>
      <c r="AU872" s="504"/>
    </row>
    <row r="873" spans="3:47" ht="12.75" customHeight="1">
      <c r="C873" s="504"/>
      <c r="D873" s="504"/>
      <c r="E873" s="504"/>
      <c r="F873" s="504"/>
      <c r="G873" s="180"/>
      <c r="H873" s="180"/>
      <c r="I873" s="505"/>
      <c r="J873" s="505"/>
      <c r="K873" s="505"/>
      <c r="L873" s="504"/>
      <c r="M873" s="504"/>
      <c r="N873" s="504"/>
      <c r="O873" s="506"/>
      <c r="P873" s="506"/>
      <c r="Q873" s="506"/>
      <c r="R873" s="506"/>
      <c r="S873" s="506"/>
      <c r="T873" s="506"/>
      <c r="U873" s="506"/>
      <c r="V873" s="506"/>
      <c r="W873" s="506"/>
      <c r="X873" s="506"/>
      <c r="Y873" s="506"/>
      <c r="Z873" s="506"/>
      <c r="AA873" s="506"/>
      <c r="AB873" s="507"/>
      <c r="AC873" s="507"/>
      <c r="AD873" s="504"/>
      <c r="AE873" s="504"/>
      <c r="AF873" s="504"/>
      <c r="AG873" s="504"/>
      <c r="AH873" s="504"/>
      <c r="AI873" s="504"/>
      <c r="AJ873" s="504"/>
      <c r="AK873" s="504"/>
      <c r="AL873" s="504"/>
      <c r="AN873" s="508"/>
      <c r="AO873" s="504"/>
      <c r="AP873" s="504"/>
      <c r="AQ873" s="504"/>
      <c r="AR873" s="504"/>
      <c r="AS873" s="504"/>
      <c r="AT873" s="504"/>
      <c r="AU873" s="504"/>
    </row>
    <row r="874" spans="3:47" ht="12.75" customHeight="1">
      <c r="C874" s="504"/>
      <c r="D874" s="504"/>
      <c r="E874" s="504"/>
      <c r="F874" s="504"/>
      <c r="G874" s="180"/>
      <c r="H874" s="180"/>
      <c r="I874" s="505"/>
      <c r="J874" s="505"/>
      <c r="K874" s="505"/>
      <c r="L874" s="504"/>
      <c r="M874" s="504"/>
      <c r="N874" s="504"/>
      <c r="O874" s="506"/>
      <c r="P874" s="506"/>
      <c r="Q874" s="506"/>
      <c r="R874" s="506"/>
      <c r="S874" s="506"/>
      <c r="T874" s="506"/>
      <c r="U874" s="506"/>
      <c r="V874" s="506"/>
      <c r="W874" s="506"/>
      <c r="X874" s="506"/>
      <c r="Y874" s="506"/>
      <c r="Z874" s="506"/>
      <c r="AA874" s="506"/>
      <c r="AB874" s="507"/>
      <c r="AC874" s="507"/>
      <c r="AD874" s="504"/>
      <c r="AE874" s="504"/>
      <c r="AF874" s="504"/>
      <c r="AG874" s="504"/>
      <c r="AH874" s="504"/>
      <c r="AI874" s="504"/>
      <c r="AJ874" s="504"/>
      <c r="AK874" s="504"/>
      <c r="AL874" s="504"/>
      <c r="AN874" s="508"/>
      <c r="AO874" s="504"/>
      <c r="AP874" s="504"/>
      <c r="AQ874" s="504"/>
      <c r="AR874" s="504"/>
      <c r="AS874" s="504"/>
      <c r="AT874" s="504"/>
      <c r="AU874" s="504"/>
    </row>
    <row r="875" spans="3:47" ht="12.75" customHeight="1">
      <c r="C875" s="504"/>
      <c r="D875" s="504"/>
      <c r="E875" s="504"/>
      <c r="F875" s="504"/>
      <c r="G875" s="180"/>
      <c r="H875" s="180"/>
      <c r="I875" s="505"/>
      <c r="J875" s="505"/>
      <c r="K875" s="505"/>
      <c r="L875" s="504"/>
      <c r="M875" s="504"/>
      <c r="N875" s="504"/>
      <c r="O875" s="506"/>
      <c r="P875" s="506"/>
      <c r="Q875" s="506"/>
      <c r="R875" s="506"/>
      <c r="S875" s="506"/>
      <c r="T875" s="506"/>
      <c r="U875" s="506"/>
      <c r="V875" s="506"/>
      <c r="W875" s="506"/>
      <c r="X875" s="506"/>
      <c r="Y875" s="506"/>
      <c r="Z875" s="506"/>
      <c r="AA875" s="506"/>
      <c r="AB875" s="507"/>
      <c r="AC875" s="507"/>
      <c r="AD875" s="504"/>
      <c r="AE875" s="504"/>
      <c r="AF875" s="504"/>
      <c r="AG875" s="504"/>
      <c r="AH875" s="504"/>
      <c r="AI875" s="504"/>
      <c r="AJ875" s="504"/>
      <c r="AK875" s="504"/>
      <c r="AL875" s="504"/>
      <c r="AN875" s="508"/>
      <c r="AO875" s="504"/>
      <c r="AP875" s="504"/>
      <c r="AQ875" s="504"/>
      <c r="AR875" s="504"/>
      <c r="AS875" s="504"/>
      <c r="AT875" s="504"/>
      <c r="AU875" s="504"/>
    </row>
    <row r="876" spans="3:47" ht="12.75" customHeight="1">
      <c r="C876" s="504"/>
      <c r="D876" s="504"/>
      <c r="E876" s="504"/>
      <c r="F876" s="504"/>
      <c r="G876" s="180"/>
      <c r="H876" s="180"/>
      <c r="I876" s="505"/>
      <c r="J876" s="505"/>
      <c r="K876" s="505"/>
      <c r="L876" s="504"/>
      <c r="M876" s="504"/>
      <c r="N876" s="504"/>
      <c r="O876" s="506"/>
      <c r="P876" s="506"/>
      <c r="Q876" s="506"/>
      <c r="R876" s="506"/>
      <c r="S876" s="506"/>
      <c r="T876" s="506"/>
      <c r="U876" s="506"/>
      <c r="V876" s="506"/>
      <c r="W876" s="506"/>
      <c r="X876" s="506"/>
      <c r="Y876" s="506"/>
      <c r="Z876" s="506"/>
      <c r="AA876" s="506"/>
      <c r="AB876" s="507"/>
      <c r="AC876" s="507"/>
      <c r="AD876" s="504"/>
      <c r="AE876" s="504"/>
      <c r="AF876" s="504"/>
      <c r="AG876" s="504"/>
      <c r="AH876" s="504"/>
      <c r="AI876" s="504"/>
      <c r="AJ876" s="504"/>
      <c r="AK876" s="504"/>
      <c r="AL876" s="504"/>
      <c r="AN876" s="508"/>
      <c r="AO876" s="504"/>
      <c r="AP876" s="504"/>
      <c r="AQ876" s="504"/>
      <c r="AR876" s="504"/>
      <c r="AS876" s="504"/>
      <c r="AT876" s="504"/>
      <c r="AU876" s="504"/>
    </row>
    <row r="877" spans="3:47" ht="12.75" customHeight="1">
      <c r="C877" s="504"/>
      <c r="D877" s="504"/>
      <c r="E877" s="504"/>
      <c r="F877" s="504"/>
      <c r="G877" s="180"/>
      <c r="H877" s="180"/>
      <c r="I877" s="505"/>
      <c r="J877" s="505"/>
      <c r="K877" s="505"/>
      <c r="L877" s="504"/>
      <c r="M877" s="504"/>
      <c r="N877" s="504"/>
      <c r="O877" s="506"/>
      <c r="P877" s="506"/>
      <c r="Q877" s="506"/>
      <c r="R877" s="506"/>
      <c r="S877" s="506"/>
      <c r="T877" s="506"/>
      <c r="U877" s="506"/>
      <c r="V877" s="506"/>
      <c r="W877" s="506"/>
      <c r="X877" s="506"/>
      <c r="Y877" s="506"/>
      <c r="Z877" s="506"/>
      <c r="AA877" s="506"/>
      <c r="AB877" s="507"/>
      <c r="AC877" s="507"/>
      <c r="AD877" s="504"/>
      <c r="AE877" s="504"/>
      <c r="AF877" s="504"/>
      <c r="AG877" s="504"/>
      <c r="AH877" s="504"/>
      <c r="AI877" s="504"/>
      <c r="AJ877" s="504"/>
      <c r="AK877" s="504"/>
      <c r="AL877" s="504"/>
      <c r="AN877" s="508"/>
      <c r="AO877" s="504"/>
      <c r="AP877" s="504"/>
      <c r="AQ877" s="504"/>
      <c r="AR877" s="504"/>
      <c r="AS877" s="504"/>
      <c r="AT877" s="504"/>
      <c r="AU877" s="504"/>
    </row>
    <row r="878" spans="3:47" ht="12.75" customHeight="1">
      <c r="C878" s="504"/>
      <c r="D878" s="504"/>
      <c r="E878" s="504"/>
      <c r="F878" s="504"/>
      <c r="G878" s="180"/>
      <c r="H878" s="180"/>
      <c r="I878" s="505"/>
      <c r="J878" s="505"/>
      <c r="K878" s="505"/>
      <c r="L878" s="504"/>
      <c r="M878" s="504"/>
      <c r="N878" s="504"/>
      <c r="O878" s="506"/>
      <c r="P878" s="506"/>
      <c r="Q878" s="506"/>
      <c r="R878" s="506"/>
      <c r="S878" s="506"/>
      <c r="T878" s="506"/>
      <c r="U878" s="506"/>
      <c r="V878" s="506"/>
      <c r="W878" s="506"/>
      <c r="X878" s="506"/>
      <c r="Y878" s="506"/>
      <c r="Z878" s="506"/>
      <c r="AA878" s="506"/>
      <c r="AB878" s="507"/>
      <c r="AC878" s="507"/>
      <c r="AD878" s="504"/>
      <c r="AE878" s="504"/>
      <c r="AF878" s="504"/>
      <c r="AG878" s="504"/>
      <c r="AH878" s="504"/>
      <c r="AI878" s="504"/>
      <c r="AJ878" s="504"/>
      <c r="AK878" s="504"/>
      <c r="AL878" s="504"/>
      <c r="AN878" s="508"/>
      <c r="AO878" s="504"/>
      <c r="AP878" s="504"/>
      <c r="AQ878" s="504"/>
      <c r="AR878" s="504"/>
      <c r="AS878" s="504"/>
      <c r="AT878" s="504"/>
      <c r="AU878" s="504"/>
    </row>
    <row r="879" spans="3:47" ht="12.75" customHeight="1">
      <c r="C879" s="504"/>
      <c r="D879" s="504"/>
      <c r="E879" s="504"/>
      <c r="F879" s="504"/>
      <c r="G879" s="180"/>
      <c r="H879" s="180"/>
      <c r="I879" s="505"/>
      <c r="J879" s="505"/>
      <c r="K879" s="505"/>
      <c r="L879" s="504"/>
      <c r="M879" s="504"/>
      <c r="N879" s="504"/>
      <c r="O879" s="506"/>
      <c r="P879" s="506"/>
      <c r="Q879" s="506"/>
      <c r="R879" s="506"/>
      <c r="S879" s="506"/>
      <c r="T879" s="506"/>
      <c r="U879" s="506"/>
      <c r="V879" s="506"/>
      <c r="W879" s="506"/>
      <c r="X879" s="506"/>
      <c r="Y879" s="506"/>
      <c r="Z879" s="506"/>
      <c r="AA879" s="506"/>
      <c r="AB879" s="507"/>
      <c r="AC879" s="507"/>
      <c r="AD879" s="504"/>
      <c r="AE879" s="504"/>
      <c r="AF879" s="504"/>
      <c r="AG879" s="504"/>
      <c r="AH879" s="504"/>
      <c r="AI879" s="504"/>
      <c r="AJ879" s="504"/>
      <c r="AK879" s="504"/>
      <c r="AL879" s="504"/>
      <c r="AN879" s="508"/>
      <c r="AO879" s="504"/>
      <c r="AP879" s="504"/>
      <c r="AQ879" s="504"/>
      <c r="AR879" s="504"/>
      <c r="AS879" s="504"/>
      <c r="AT879" s="504"/>
      <c r="AU879" s="504"/>
    </row>
    <row r="880" spans="3:47" ht="12.75" customHeight="1">
      <c r="C880" s="504"/>
      <c r="D880" s="504"/>
      <c r="E880" s="504"/>
      <c r="F880" s="504"/>
      <c r="G880" s="180"/>
      <c r="H880" s="180"/>
      <c r="I880" s="505"/>
      <c r="J880" s="505"/>
      <c r="K880" s="505"/>
      <c r="L880" s="504"/>
      <c r="M880" s="504"/>
      <c r="N880" s="504"/>
      <c r="O880" s="506"/>
      <c r="P880" s="506"/>
      <c r="Q880" s="506"/>
      <c r="R880" s="506"/>
      <c r="S880" s="506"/>
      <c r="T880" s="506"/>
      <c r="U880" s="506"/>
      <c r="V880" s="506"/>
      <c r="W880" s="506"/>
      <c r="X880" s="506"/>
      <c r="Y880" s="506"/>
      <c r="Z880" s="506"/>
      <c r="AA880" s="506"/>
      <c r="AB880" s="507"/>
      <c r="AC880" s="507"/>
      <c r="AD880" s="504"/>
      <c r="AE880" s="504"/>
      <c r="AF880" s="504"/>
      <c r="AG880" s="504"/>
      <c r="AH880" s="504"/>
      <c r="AI880" s="504"/>
      <c r="AJ880" s="504"/>
      <c r="AK880" s="504"/>
      <c r="AL880" s="504"/>
      <c r="AN880" s="508"/>
      <c r="AO880" s="504"/>
      <c r="AP880" s="504"/>
      <c r="AQ880" s="504"/>
      <c r="AR880" s="504"/>
      <c r="AS880" s="504"/>
      <c r="AT880" s="504"/>
      <c r="AU880" s="504"/>
    </row>
    <row r="881" spans="3:47" ht="12.75" customHeight="1">
      <c r="C881" s="504"/>
      <c r="D881" s="504"/>
      <c r="E881" s="504"/>
      <c r="F881" s="504"/>
      <c r="G881" s="180"/>
      <c r="H881" s="180"/>
      <c r="I881" s="505"/>
      <c r="J881" s="505"/>
      <c r="K881" s="505"/>
      <c r="L881" s="504"/>
      <c r="M881" s="504"/>
      <c r="N881" s="504"/>
      <c r="O881" s="506"/>
      <c r="P881" s="506"/>
      <c r="Q881" s="506"/>
      <c r="R881" s="506"/>
      <c r="S881" s="506"/>
      <c r="T881" s="506"/>
      <c r="U881" s="506"/>
      <c r="V881" s="506"/>
      <c r="W881" s="506"/>
      <c r="X881" s="506"/>
      <c r="Y881" s="506"/>
      <c r="Z881" s="506"/>
      <c r="AA881" s="506"/>
      <c r="AB881" s="507"/>
      <c r="AC881" s="507"/>
      <c r="AD881" s="504"/>
      <c r="AE881" s="504"/>
      <c r="AF881" s="504"/>
      <c r="AG881" s="504"/>
      <c r="AH881" s="504"/>
      <c r="AI881" s="504"/>
      <c r="AJ881" s="504"/>
      <c r="AK881" s="504"/>
      <c r="AL881" s="504"/>
      <c r="AN881" s="508"/>
      <c r="AO881" s="504"/>
      <c r="AP881" s="504"/>
      <c r="AQ881" s="504"/>
      <c r="AR881" s="504"/>
      <c r="AS881" s="504"/>
      <c r="AT881" s="504"/>
      <c r="AU881" s="504"/>
    </row>
    <row r="882" spans="3:47" ht="12.75" customHeight="1">
      <c r="C882" s="504"/>
      <c r="D882" s="504"/>
      <c r="E882" s="504"/>
      <c r="F882" s="504"/>
      <c r="G882" s="180"/>
      <c r="H882" s="180"/>
      <c r="I882" s="505"/>
      <c r="J882" s="505"/>
      <c r="K882" s="505"/>
      <c r="L882" s="504"/>
      <c r="M882" s="504"/>
      <c r="N882" s="504"/>
      <c r="O882" s="506"/>
      <c r="P882" s="506"/>
      <c r="Q882" s="506"/>
      <c r="R882" s="506"/>
      <c r="S882" s="506"/>
      <c r="T882" s="506"/>
      <c r="U882" s="506"/>
      <c r="V882" s="506"/>
      <c r="W882" s="506"/>
      <c r="X882" s="506"/>
      <c r="Y882" s="506"/>
      <c r="Z882" s="506"/>
      <c r="AA882" s="506"/>
      <c r="AB882" s="507"/>
      <c r="AC882" s="507"/>
      <c r="AD882" s="504"/>
      <c r="AE882" s="504"/>
      <c r="AF882" s="504"/>
      <c r="AG882" s="504"/>
      <c r="AH882" s="504"/>
      <c r="AI882" s="504"/>
      <c r="AJ882" s="504"/>
      <c r="AK882" s="504"/>
      <c r="AL882" s="504"/>
      <c r="AN882" s="508"/>
      <c r="AO882" s="504"/>
      <c r="AP882" s="504"/>
      <c r="AQ882" s="504"/>
      <c r="AR882" s="504"/>
      <c r="AS882" s="504"/>
      <c r="AT882" s="504"/>
      <c r="AU882" s="504"/>
    </row>
    <row r="883" spans="3:47" ht="12.75" customHeight="1">
      <c r="C883" s="504"/>
      <c r="D883" s="504"/>
      <c r="E883" s="504"/>
      <c r="F883" s="504"/>
      <c r="G883" s="180"/>
      <c r="H883" s="180"/>
      <c r="I883" s="505"/>
      <c r="J883" s="505"/>
      <c r="K883" s="505"/>
      <c r="L883" s="504"/>
      <c r="M883" s="504"/>
      <c r="N883" s="504"/>
      <c r="O883" s="506"/>
      <c r="P883" s="506"/>
      <c r="Q883" s="506"/>
      <c r="R883" s="506"/>
      <c r="S883" s="506"/>
      <c r="T883" s="506"/>
      <c r="U883" s="506"/>
      <c r="V883" s="506"/>
      <c r="W883" s="506"/>
      <c r="X883" s="506"/>
      <c r="Y883" s="506"/>
      <c r="Z883" s="506"/>
      <c r="AA883" s="506"/>
      <c r="AB883" s="507"/>
      <c r="AC883" s="507"/>
      <c r="AD883" s="504"/>
      <c r="AE883" s="504"/>
      <c r="AF883" s="504"/>
      <c r="AG883" s="504"/>
      <c r="AH883" s="504"/>
      <c r="AI883" s="504"/>
      <c r="AJ883" s="504"/>
      <c r="AK883" s="504"/>
      <c r="AL883" s="504"/>
      <c r="AN883" s="508"/>
      <c r="AO883" s="504"/>
      <c r="AP883" s="504"/>
      <c r="AQ883" s="504"/>
      <c r="AR883" s="504"/>
      <c r="AS883" s="504"/>
      <c r="AT883" s="504"/>
      <c r="AU883" s="504"/>
    </row>
    <row r="884" spans="3:47" ht="12.75" customHeight="1">
      <c r="C884" s="504"/>
      <c r="D884" s="504"/>
      <c r="E884" s="504"/>
      <c r="F884" s="504"/>
      <c r="G884" s="180"/>
      <c r="H884" s="180"/>
      <c r="I884" s="505"/>
      <c r="J884" s="505"/>
      <c r="K884" s="505"/>
      <c r="L884" s="504"/>
      <c r="M884" s="504"/>
      <c r="N884" s="504"/>
      <c r="O884" s="506"/>
      <c r="P884" s="506"/>
      <c r="Q884" s="506"/>
      <c r="R884" s="506"/>
      <c r="S884" s="506"/>
      <c r="T884" s="506"/>
      <c r="U884" s="506"/>
      <c r="V884" s="506"/>
      <c r="W884" s="506"/>
      <c r="X884" s="506"/>
      <c r="Y884" s="506"/>
      <c r="Z884" s="506"/>
      <c r="AA884" s="506"/>
      <c r="AB884" s="507"/>
      <c r="AC884" s="507"/>
      <c r="AD884" s="504"/>
      <c r="AE884" s="504"/>
      <c r="AF884" s="504"/>
      <c r="AG884" s="504"/>
      <c r="AH884" s="504"/>
      <c r="AI884" s="504"/>
      <c r="AJ884" s="504"/>
      <c r="AK884" s="504"/>
      <c r="AL884" s="504"/>
      <c r="AN884" s="508"/>
      <c r="AO884" s="504"/>
      <c r="AP884" s="504"/>
      <c r="AQ884" s="504"/>
      <c r="AR884" s="504"/>
      <c r="AS884" s="504"/>
      <c r="AT884" s="504"/>
      <c r="AU884" s="504"/>
    </row>
    <row r="885" spans="3:47" ht="12.75" customHeight="1">
      <c r="C885" s="504"/>
      <c r="D885" s="504"/>
      <c r="E885" s="504"/>
      <c r="F885" s="504"/>
      <c r="G885" s="180"/>
      <c r="H885" s="180"/>
      <c r="I885" s="505"/>
      <c r="J885" s="505"/>
      <c r="K885" s="505"/>
      <c r="L885" s="504"/>
      <c r="M885" s="504"/>
      <c r="N885" s="504"/>
      <c r="O885" s="506"/>
      <c r="P885" s="506"/>
      <c r="Q885" s="506"/>
      <c r="R885" s="506"/>
      <c r="S885" s="506"/>
      <c r="T885" s="506"/>
      <c r="U885" s="506"/>
      <c r="V885" s="506"/>
      <c r="W885" s="506"/>
      <c r="X885" s="506"/>
      <c r="Y885" s="506"/>
      <c r="Z885" s="506"/>
      <c r="AA885" s="506"/>
      <c r="AB885" s="507"/>
      <c r="AC885" s="507"/>
      <c r="AD885" s="504"/>
      <c r="AE885" s="504"/>
      <c r="AF885" s="504"/>
      <c r="AG885" s="504"/>
      <c r="AH885" s="504"/>
      <c r="AI885" s="504"/>
      <c r="AJ885" s="504"/>
      <c r="AK885" s="504"/>
      <c r="AL885" s="504"/>
      <c r="AN885" s="508"/>
      <c r="AO885" s="504"/>
      <c r="AP885" s="504"/>
      <c r="AQ885" s="504"/>
      <c r="AR885" s="504"/>
      <c r="AS885" s="504"/>
      <c r="AT885" s="504"/>
      <c r="AU885" s="504"/>
    </row>
    <row r="886" spans="3:47" ht="12.75" customHeight="1">
      <c r="C886" s="504"/>
      <c r="D886" s="504"/>
      <c r="E886" s="504"/>
      <c r="F886" s="504"/>
      <c r="G886" s="180"/>
      <c r="H886" s="180"/>
      <c r="I886" s="505"/>
      <c r="J886" s="505"/>
      <c r="K886" s="505"/>
      <c r="L886" s="504"/>
      <c r="M886" s="504"/>
      <c r="N886" s="504"/>
      <c r="O886" s="506"/>
      <c r="P886" s="506"/>
      <c r="Q886" s="506"/>
      <c r="R886" s="506"/>
      <c r="S886" s="506"/>
      <c r="T886" s="506"/>
      <c r="U886" s="506"/>
      <c r="V886" s="506"/>
      <c r="W886" s="506"/>
      <c r="X886" s="506"/>
      <c r="Y886" s="506"/>
      <c r="Z886" s="506"/>
      <c r="AA886" s="506"/>
      <c r="AB886" s="507"/>
      <c r="AC886" s="507"/>
      <c r="AD886" s="504"/>
      <c r="AE886" s="504"/>
      <c r="AF886" s="504"/>
      <c r="AG886" s="504"/>
      <c r="AH886" s="504"/>
      <c r="AI886" s="504"/>
      <c r="AJ886" s="504"/>
      <c r="AK886" s="504"/>
      <c r="AL886" s="504"/>
      <c r="AN886" s="508"/>
      <c r="AO886" s="504"/>
      <c r="AP886" s="504"/>
      <c r="AQ886" s="504"/>
      <c r="AR886" s="504"/>
      <c r="AS886" s="504"/>
      <c r="AT886" s="504"/>
      <c r="AU886" s="504"/>
    </row>
    <row r="887" spans="3:47" ht="12.75" customHeight="1">
      <c r="C887" s="504"/>
      <c r="D887" s="504"/>
      <c r="E887" s="504"/>
      <c r="F887" s="504"/>
      <c r="G887" s="180"/>
      <c r="H887" s="180"/>
      <c r="I887" s="505"/>
      <c r="J887" s="505"/>
      <c r="K887" s="505"/>
      <c r="L887" s="504"/>
      <c r="M887" s="504"/>
      <c r="N887" s="504"/>
      <c r="O887" s="506"/>
      <c r="P887" s="506"/>
      <c r="Q887" s="506"/>
      <c r="R887" s="506"/>
      <c r="S887" s="506"/>
      <c r="T887" s="506"/>
      <c r="U887" s="506"/>
      <c r="V887" s="506"/>
      <c r="W887" s="506"/>
      <c r="X887" s="506"/>
      <c r="Y887" s="506"/>
      <c r="Z887" s="506"/>
      <c r="AA887" s="506"/>
      <c r="AB887" s="507"/>
      <c r="AC887" s="507"/>
      <c r="AD887" s="504"/>
      <c r="AE887" s="504"/>
      <c r="AF887" s="504"/>
      <c r="AG887" s="504"/>
      <c r="AH887" s="504"/>
      <c r="AI887" s="504"/>
      <c r="AJ887" s="504"/>
      <c r="AK887" s="504"/>
      <c r="AL887" s="504"/>
      <c r="AN887" s="508"/>
      <c r="AO887" s="504"/>
      <c r="AP887" s="504"/>
      <c r="AQ887" s="504"/>
      <c r="AR887" s="504"/>
      <c r="AS887" s="504"/>
      <c r="AT887" s="504"/>
      <c r="AU887" s="504"/>
    </row>
    <row r="888" spans="3:47" ht="12.75" customHeight="1">
      <c r="C888" s="504"/>
      <c r="D888" s="504"/>
      <c r="E888" s="504"/>
      <c r="F888" s="504"/>
      <c r="G888" s="180"/>
      <c r="H888" s="180"/>
      <c r="I888" s="505"/>
      <c r="J888" s="505"/>
      <c r="K888" s="505"/>
      <c r="L888" s="504"/>
      <c r="M888" s="504"/>
      <c r="N888" s="504"/>
      <c r="O888" s="506"/>
      <c r="P888" s="506"/>
      <c r="Q888" s="506"/>
      <c r="R888" s="506"/>
      <c r="S888" s="506"/>
      <c r="T888" s="506"/>
      <c r="U888" s="506"/>
      <c r="V888" s="506"/>
      <c r="W888" s="506"/>
      <c r="X888" s="506"/>
      <c r="Y888" s="506"/>
      <c r="Z888" s="506"/>
      <c r="AA888" s="506"/>
      <c r="AB888" s="507"/>
      <c r="AC888" s="507"/>
      <c r="AD888" s="504"/>
      <c r="AE888" s="504"/>
      <c r="AF888" s="504"/>
      <c r="AG888" s="504"/>
      <c r="AH888" s="504"/>
      <c r="AI888" s="504"/>
      <c r="AJ888" s="504"/>
      <c r="AK888" s="504"/>
      <c r="AL888" s="504"/>
      <c r="AN888" s="508"/>
      <c r="AO888" s="504"/>
      <c r="AP888" s="504"/>
      <c r="AQ888" s="504"/>
      <c r="AR888" s="504"/>
      <c r="AS888" s="504"/>
      <c r="AT888" s="504"/>
      <c r="AU888" s="504"/>
    </row>
    <row r="889" spans="3:47" ht="12.75" customHeight="1">
      <c r="C889" s="504"/>
      <c r="D889" s="504"/>
      <c r="E889" s="504"/>
      <c r="F889" s="504"/>
      <c r="G889" s="180"/>
      <c r="H889" s="180"/>
      <c r="I889" s="505"/>
      <c r="J889" s="505"/>
      <c r="K889" s="505"/>
      <c r="L889" s="504"/>
      <c r="M889" s="504"/>
      <c r="N889" s="504"/>
      <c r="O889" s="506"/>
      <c r="P889" s="506"/>
      <c r="Q889" s="506"/>
      <c r="R889" s="506"/>
      <c r="S889" s="506"/>
      <c r="T889" s="506"/>
      <c r="U889" s="506"/>
      <c r="V889" s="506"/>
      <c r="W889" s="506"/>
      <c r="X889" s="506"/>
      <c r="Y889" s="506"/>
      <c r="Z889" s="506"/>
      <c r="AA889" s="506"/>
      <c r="AB889" s="507"/>
      <c r="AC889" s="507"/>
      <c r="AD889" s="504"/>
      <c r="AE889" s="504"/>
      <c r="AF889" s="504"/>
      <c r="AG889" s="504"/>
      <c r="AH889" s="504"/>
      <c r="AI889" s="504"/>
      <c r="AJ889" s="504"/>
      <c r="AK889" s="504"/>
      <c r="AL889" s="504"/>
      <c r="AN889" s="508"/>
      <c r="AO889" s="504"/>
      <c r="AP889" s="504"/>
      <c r="AQ889" s="504"/>
      <c r="AR889" s="504"/>
      <c r="AS889" s="504"/>
      <c r="AT889" s="504"/>
      <c r="AU889" s="504"/>
    </row>
    <row r="890" spans="3:47" ht="12.75" customHeight="1">
      <c r="C890" s="504"/>
      <c r="D890" s="504"/>
      <c r="E890" s="504"/>
      <c r="F890" s="504"/>
      <c r="G890" s="180"/>
      <c r="H890" s="180"/>
      <c r="I890" s="505"/>
      <c r="J890" s="505"/>
      <c r="K890" s="505"/>
      <c r="L890" s="504"/>
      <c r="M890" s="504"/>
      <c r="N890" s="504"/>
      <c r="O890" s="506"/>
      <c r="P890" s="506"/>
      <c r="Q890" s="506"/>
      <c r="R890" s="506"/>
      <c r="S890" s="506"/>
      <c r="T890" s="506"/>
      <c r="U890" s="506"/>
      <c r="V890" s="506"/>
      <c r="W890" s="506"/>
      <c r="X890" s="506"/>
      <c r="Y890" s="506"/>
      <c r="Z890" s="506"/>
      <c r="AA890" s="506"/>
      <c r="AB890" s="507"/>
      <c r="AC890" s="507"/>
      <c r="AD890" s="504"/>
      <c r="AE890" s="504"/>
      <c r="AF890" s="504"/>
      <c r="AG890" s="504"/>
      <c r="AH890" s="504"/>
      <c r="AI890" s="504"/>
      <c r="AJ890" s="504"/>
      <c r="AK890" s="504"/>
      <c r="AL890" s="504"/>
      <c r="AN890" s="508"/>
      <c r="AO890" s="504"/>
      <c r="AP890" s="504"/>
      <c r="AQ890" s="504"/>
      <c r="AR890" s="504"/>
      <c r="AS890" s="504"/>
      <c r="AT890" s="504"/>
      <c r="AU890" s="504"/>
    </row>
    <row r="891" spans="3:47" ht="12.75" customHeight="1">
      <c r="C891" s="504"/>
      <c r="D891" s="504"/>
      <c r="E891" s="504"/>
      <c r="F891" s="504"/>
      <c r="G891" s="180"/>
      <c r="H891" s="180"/>
      <c r="I891" s="505"/>
      <c r="J891" s="505"/>
      <c r="K891" s="505"/>
      <c r="L891" s="504"/>
      <c r="M891" s="504"/>
      <c r="N891" s="504"/>
      <c r="O891" s="506"/>
      <c r="P891" s="506"/>
      <c r="Q891" s="506"/>
      <c r="R891" s="506"/>
      <c r="S891" s="506"/>
      <c r="T891" s="506"/>
      <c r="U891" s="506"/>
      <c r="V891" s="506"/>
      <c r="W891" s="506"/>
      <c r="X891" s="506"/>
      <c r="Y891" s="506"/>
      <c r="Z891" s="506"/>
      <c r="AA891" s="506"/>
      <c r="AB891" s="507"/>
      <c r="AC891" s="507"/>
      <c r="AD891" s="504"/>
      <c r="AE891" s="504"/>
      <c r="AF891" s="504"/>
      <c r="AG891" s="504"/>
      <c r="AH891" s="504"/>
      <c r="AI891" s="504"/>
      <c r="AJ891" s="504"/>
      <c r="AK891" s="504"/>
      <c r="AL891" s="504"/>
      <c r="AN891" s="508"/>
      <c r="AO891" s="504"/>
      <c r="AP891" s="504"/>
      <c r="AQ891" s="504"/>
      <c r="AR891" s="504"/>
      <c r="AS891" s="504"/>
      <c r="AT891" s="504"/>
      <c r="AU891" s="504"/>
    </row>
    <row r="892" spans="3:47" ht="12.75" customHeight="1">
      <c r="C892" s="504"/>
      <c r="D892" s="504"/>
      <c r="E892" s="504"/>
      <c r="F892" s="504"/>
      <c r="G892" s="180"/>
      <c r="H892" s="180"/>
      <c r="I892" s="505"/>
      <c r="J892" s="505"/>
      <c r="K892" s="505"/>
      <c r="L892" s="504"/>
      <c r="M892" s="504"/>
      <c r="N892" s="504"/>
      <c r="O892" s="506"/>
      <c r="P892" s="506"/>
      <c r="Q892" s="506"/>
      <c r="R892" s="506"/>
      <c r="S892" s="506"/>
      <c r="T892" s="506"/>
      <c r="U892" s="506"/>
      <c r="V892" s="506"/>
      <c r="W892" s="506"/>
      <c r="X892" s="506"/>
      <c r="Y892" s="506"/>
      <c r="Z892" s="506"/>
      <c r="AA892" s="506"/>
      <c r="AB892" s="507"/>
      <c r="AC892" s="507"/>
      <c r="AD892" s="504"/>
      <c r="AE892" s="504"/>
      <c r="AF892" s="504"/>
      <c r="AG892" s="504"/>
      <c r="AH892" s="504"/>
      <c r="AI892" s="504"/>
      <c r="AJ892" s="504"/>
      <c r="AK892" s="504"/>
      <c r="AL892" s="504"/>
      <c r="AN892" s="508"/>
      <c r="AO892" s="504"/>
      <c r="AP892" s="504"/>
      <c r="AQ892" s="504"/>
      <c r="AR892" s="504"/>
      <c r="AS892" s="504"/>
      <c r="AT892" s="504"/>
      <c r="AU892" s="504"/>
    </row>
    <row r="893" spans="3:47" ht="12.75" customHeight="1">
      <c r="C893" s="504"/>
      <c r="D893" s="504"/>
      <c r="E893" s="504"/>
      <c r="F893" s="504"/>
      <c r="G893" s="180"/>
      <c r="H893" s="180"/>
      <c r="I893" s="505"/>
      <c r="J893" s="505"/>
      <c r="K893" s="505"/>
      <c r="L893" s="504"/>
      <c r="M893" s="504"/>
      <c r="N893" s="504"/>
      <c r="O893" s="506"/>
      <c r="P893" s="506"/>
      <c r="Q893" s="506"/>
      <c r="R893" s="506"/>
      <c r="S893" s="506"/>
      <c r="T893" s="506"/>
      <c r="U893" s="506"/>
      <c r="V893" s="506"/>
      <c r="W893" s="506"/>
      <c r="X893" s="506"/>
      <c r="Y893" s="506"/>
      <c r="Z893" s="506"/>
      <c r="AA893" s="506"/>
      <c r="AB893" s="507"/>
      <c r="AC893" s="507"/>
      <c r="AD893" s="504"/>
      <c r="AE893" s="504"/>
      <c r="AF893" s="504"/>
      <c r="AG893" s="504"/>
      <c r="AH893" s="504"/>
      <c r="AI893" s="504"/>
      <c r="AJ893" s="504"/>
      <c r="AK893" s="504"/>
      <c r="AL893" s="504"/>
      <c r="AN893" s="508"/>
      <c r="AO893" s="504"/>
      <c r="AP893" s="504"/>
      <c r="AQ893" s="504"/>
      <c r="AR893" s="504"/>
      <c r="AS893" s="504"/>
      <c r="AT893" s="504"/>
      <c r="AU893" s="504"/>
    </row>
    <row r="894" spans="3:47" ht="12.75" customHeight="1">
      <c r="C894" s="504"/>
      <c r="D894" s="504"/>
      <c r="E894" s="504"/>
      <c r="F894" s="504"/>
      <c r="G894" s="180"/>
      <c r="H894" s="180"/>
      <c r="I894" s="505"/>
      <c r="J894" s="505"/>
      <c r="K894" s="505"/>
      <c r="L894" s="504"/>
      <c r="M894" s="504"/>
      <c r="N894" s="504"/>
      <c r="O894" s="506"/>
      <c r="P894" s="506"/>
      <c r="Q894" s="506"/>
      <c r="R894" s="506"/>
      <c r="S894" s="506"/>
      <c r="T894" s="506"/>
      <c r="U894" s="506"/>
      <c r="V894" s="506"/>
      <c r="W894" s="506"/>
      <c r="X894" s="506"/>
      <c r="Y894" s="506"/>
      <c r="Z894" s="506"/>
      <c r="AA894" s="506"/>
      <c r="AB894" s="507"/>
      <c r="AC894" s="507"/>
      <c r="AD894" s="504"/>
      <c r="AE894" s="504"/>
      <c r="AF894" s="504"/>
      <c r="AG894" s="504"/>
      <c r="AH894" s="504"/>
      <c r="AI894" s="504"/>
      <c r="AJ894" s="504"/>
      <c r="AK894" s="504"/>
      <c r="AL894" s="504"/>
      <c r="AN894" s="508"/>
      <c r="AO894" s="504"/>
      <c r="AP894" s="504"/>
      <c r="AQ894" s="504"/>
      <c r="AR894" s="504"/>
      <c r="AS894" s="504"/>
      <c r="AT894" s="504"/>
      <c r="AU894" s="504"/>
    </row>
    <row r="895" spans="3:47" ht="12.75" customHeight="1">
      <c r="C895" s="504"/>
      <c r="D895" s="504"/>
      <c r="E895" s="504"/>
      <c r="F895" s="504"/>
      <c r="G895" s="180"/>
      <c r="H895" s="180"/>
      <c r="I895" s="505"/>
      <c r="J895" s="505"/>
      <c r="K895" s="505"/>
      <c r="L895" s="504"/>
      <c r="M895" s="504"/>
      <c r="N895" s="504"/>
      <c r="O895" s="506"/>
      <c r="P895" s="506"/>
      <c r="Q895" s="506"/>
      <c r="R895" s="506"/>
      <c r="S895" s="506"/>
      <c r="T895" s="506"/>
      <c r="U895" s="506"/>
      <c r="V895" s="506"/>
      <c r="W895" s="506"/>
      <c r="X895" s="506"/>
      <c r="Y895" s="506"/>
      <c r="Z895" s="506"/>
      <c r="AA895" s="506"/>
      <c r="AB895" s="507"/>
      <c r="AC895" s="507"/>
      <c r="AD895" s="504"/>
      <c r="AE895" s="504"/>
      <c r="AF895" s="504"/>
      <c r="AG895" s="504"/>
      <c r="AH895" s="504"/>
      <c r="AI895" s="504"/>
      <c r="AJ895" s="504"/>
      <c r="AK895" s="504"/>
      <c r="AL895" s="504"/>
      <c r="AN895" s="508"/>
      <c r="AO895" s="504"/>
      <c r="AP895" s="504"/>
      <c r="AQ895" s="504"/>
      <c r="AR895" s="504"/>
      <c r="AS895" s="504"/>
      <c r="AT895" s="504"/>
      <c r="AU895" s="504"/>
    </row>
    <row r="896" spans="3:47" ht="12.75" customHeight="1">
      <c r="C896" s="504"/>
      <c r="D896" s="504"/>
      <c r="E896" s="504"/>
      <c r="F896" s="504"/>
      <c r="G896" s="180"/>
      <c r="H896" s="180"/>
      <c r="I896" s="505"/>
      <c r="J896" s="505"/>
      <c r="K896" s="505"/>
      <c r="L896" s="504"/>
      <c r="M896" s="504"/>
      <c r="N896" s="504"/>
      <c r="O896" s="506"/>
      <c r="P896" s="506"/>
      <c r="Q896" s="506"/>
      <c r="R896" s="506"/>
      <c r="S896" s="506"/>
      <c r="T896" s="506"/>
      <c r="U896" s="506"/>
      <c r="V896" s="506"/>
      <c r="W896" s="506"/>
      <c r="X896" s="506"/>
      <c r="Y896" s="506"/>
      <c r="Z896" s="506"/>
      <c r="AA896" s="506"/>
      <c r="AB896" s="507"/>
      <c r="AC896" s="507"/>
      <c r="AD896" s="504"/>
      <c r="AE896" s="504"/>
      <c r="AF896" s="504"/>
      <c r="AG896" s="504"/>
      <c r="AH896" s="504"/>
      <c r="AI896" s="504"/>
      <c r="AJ896" s="504"/>
      <c r="AK896" s="504"/>
      <c r="AL896" s="504"/>
      <c r="AN896" s="508"/>
      <c r="AO896" s="504"/>
      <c r="AP896" s="504"/>
      <c r="AQ896" s="504"/>
      <c r="AR896" s="504"/>
      <c r="AS896" s="504"/>
      <c r="AT896" s="504"/>
      <c r="AU896" s="504"/>
    </row>
    <row r="897" spans="3:47" ht="12.75" customHeight="1">
      <c r="C897" s="504"/>
      <c r="D897" s="504"/>
      <c r="E897" s="504"/>
      <c r="F897" s="504"/>
      <c r="G897" s="180"/>
      <c r="H897" s="180"/>
      <c r="I897" s="505"/>
      <c r="J897" s="505"/>
      <c r="K897" s="505"/>
      <c r="L897" s="504"/>
      <c r="M897" s="504"/>
      <c r="N897" s="504"/>
      <c r="O897" s="506"/>
      <c r="P897" s="506"/>
      <c r="Q897" s="506"/>
      <c r="R897" s="506"/>
      <c r="S897" s="506"/>
      <c r="T897" s="506"/>
      <c r="U897" s="506"/>
      <c r="V897" s="506"/>
      <c r="W897" s="506"/>
      <c r="X897" s="506"/>
      <c r="Y897" s="506"/>
      <c r="Z897" s="506"/>
      <c r="AA897" s="506"/>
      <c r="AB897" s="507"/>
      <c r="AC897" s="507"/>
      <c r="AD897" s="504"/>
      <c r="AE897" s="504"/>
      <c r="AF897" s="504"/>
      <c r="AG897" s="504"/>
      <c r="AH897" s="504"/>
      <c r="AI897" s="504"/>
      <c r="AJ897" s="504"/>
      <c r="AK897" s="504"/>
      <c r="AL897" s="504"/>
      <c r="AN897" s="508"/>
      <c r="AO897" s="504"/>
      <c r="AP897" s="504"/>
      <c r="AQ897" s="504"/>
      <c r="AR897" s="504"/>
      <c r="AS897" s="504"/>
      <c r="AT897" s="504"/>
      <c r="AU897" s="504"/>
    </row>
    <row r="898" spans="3:47" ht="12.75" customHeight="1">
      <c r="C898" s="504"/>
      <c r="D898" s="504"/>
      <c r="E898" s="504"/>
      <c r="F898" s="504"/>
      <c r="G898" s="180"/>
      <c r="H898" s="180"/>
      <c r="I898" s="505"/>
      <c r="J898" s="505"/>
      <c r="K898" s="505"/>
      <c r="L898" s="504"/>
      <c r="M898" s="504"/>
      <c r="N898" s="504"/>
      <c r="O898" s="506"/>
      <c r="P898" s="506"/>
      <c r="Q898" s="506"/>
      <c r="R898" s="506"/>
      <c r="S898" s="506"/>
      <c r="T898" s="506"/>
      <c r="U898" s="506"/>
      <c r="V898" s="506"/>
      <c r="W898" s="506"/>
      <c r="X898" s="506"/>
      <c r="Y898" s="506"/>
      <c r="Z898" s="506"/>
      <c r="AA898" s="506"/>
      <c r="AB898" s="507"/>
      <c r="AC898" s="507"/>
      <c r="AD898" s="504"/>
      <c r="AE898" s="504"/>
      <c r="AF898" s="504"/>
      <c r="AG898" s="504"/>
      <c r="AH898" s="504"/>
      <c r="AI898" s="504"/>
      <c r="AJ898" s="504"/>
      <c r="AK898" s="504"/>
      <c r="AL898" s="504"/>
      <c r="AN898" s="508"/>
      <c r="AO898" s="504"/>
      <c r="AP898" s="504"/>
      <c r="AQ898" s="504"/>
      <c r="AR898" s="504"/>
      <c r="AS898" s="504"/>
      <c r="AT898" s="504"/>
      <c r="AU898" s="504"/>
    </row>
    <row r="899" spans="3:47" ht="12.75" customHeight="1">
      <c r="C899" s="504"/>
      <c r="D899" s="504"/>
      <c r="E899" s="504"/>
      <c r="F899" s="504"/>
      <c r="G899" s="180"/>
      <c r="H899" s="180"/>
      <c r="I899" s="505"/>
      <c r="J899" s="505"/>
      <c r="K899" s="505"/>
      <c r="L899" s="504"/>
      <c r="M899" s="504"/>
      <c r="N899" s="504"/>
      <c r="O899" s="506"/>
      <c r="P899" s="506"/>
      <c r="Q899" s="506"/>
      <c r="R899" s="506"/>
      <c r="S899" s="506"/>
      <c r="T899" s="506"/>
      <c r="U899" s="506"/>
      <c r="V899" s="506"/>
      <c r="W899" s="506"/>
      <c r="X899" s="506"/>
      <c r="Y899" s="506"/>
      <c r="Z899" s="506"/>
      <c r="AA899" s="506"/>
      <c r="AB899" s="507"/>
      <c r="AC899" s="507"/>
      <c r="AD899" s="504"/>
      <c r="AE899" s="504"/>
      <c r="AF899" s="504"/>
      <c r="AG899" s="504"/>
      <c r="AH899" s="504"/>
      <c r="AI899" s="504"/>
      <c r="AJ899" s="504"/>
      <c r="AK899" s="504"/>
      <c r="AL899" s="504"/>
      <c r="AN899" s="508"/>
      <c r="AO899" s="504"/>
      <c r="AP899" s="504"/>
      <c r="AQ899" s="504"/>
      <c r="AR899" s="504"/>
      <c r="AS899" s="504"/>
      <c r="AT899" s="504"/>
      <c r="AU899" s="504"/>
    </row>
    <row r="900" spans="3:47" ht="12.75" customHeight="1">
      <c r="C900" s="504"/>
      <c r="D900" s="504"/>
      <c r="E900" s="504"/>
      <c r="F900" s="504"/>
      <c r="G900" s="180"/>
      <c r="H900" s="180"/>
      <c r="I900" s="505"/>
      <c r="J900" s="505"/>
      <c r="K900" s="505"/>
      <c r="L900" s="504"/>
      <c r="M900" s="504"/>
      <c r="N900" s="504"/>
      <c r="O900" s="506"/>
      <c r="P900" s="506"/>
      <c r="Q900" s="506"/>
      <c r="R900" s="506"/>
      <c r="S900" s="506"/>
      <c r="T900" s="506"/>
      <c r="U900" s="506"/>
      <c r="V900" s="506"/>
      <c r="W900" s="506"/>
      <c r="X900" s="506"/>
      <c r="Y900" s="506"/>
      <c r="Z900" s="506"/>
      <c r="AA900" s="506"/>
      <c r="AB900" s="507"/>
      <c r="AC900" s="507"/>
      <c r="AD900" s="504"/>
      <c r="AE900" s="504"/>
      <c r="AF900" s="504"/>
      <c r="AG900" s="504"/>
      <c r="AH900" s="504"/>
      <c r="AI900" s="504"/>
      <c r="AJ900" s="504"/>
      <c r="AK900" s="504"/>
      <c r="AL900" s="504"/>
      <c r="AN900" s="508"/>
      <c r="AO900" s="504"/>
      <c r="AP900" s="504"/>
      <c r="AQ900" s="504"/>
      <c r="AR900" s="504"/>
      <c r="AS900" s="504"/>
      <c r="AT900" s="504"/>
      <c r="AU900" s="504"/>
    </row>
    <row r="901" spans="3:47" ht="12.75" customHeight="1">
      <c r="C901" s="504"/>
      <c r="D901" s="504"/>
      <c r="E901" s="504"/>
      <c r="F901" s="504"/>
      <c r="G901" s="180"/>
      <c r="H901" s="180"/>
      <c r="I901" s="505"/>
      <c r="J901" s="505"/>
      <c r="K901" s="505"/>
      <c r="L901" s="504"/>
      <c r="M901" s="504"/>
      <c r="N901" s="504"/>
      <c r="O901" s="506"/>
      <c r="P901" s="506"/>
      <c r="Q901" s="506"/>
      <c r="R901" s="506"/>
      <c r="S901" s="506"/>
      <c r="T901" s="506"/>
      <c r="U901" s="506"/>
      <c r="V901" s="506"/>
      <c r="W901" s="506"/>
      <c r="X901" s="506"/>
      <c r="Y901" s="506"/>
      <c r="Z901" s="506"/>
      <c r="AA901" s="506"/>
      <c r="AB901" s="507"/>
      <c r="AC901" s="507"/>
      <c r="AD901" s="504"/>
      <c r="AE901" s="504"/>
      <c r="AF901" s="504"/>
      <c r="AG901" s="504"/>
      <c r="AH901" s="504"/>
      <c r="AI901" s="504"/>
      <c r="AJ901" s="504"/>
      <c r="AK901" s="504"/>
      <c r="AL901" s="504"/>
      <c r="AN901" s="508"/>
      <c r="AO901" s="504"/>
      <c r="AP901" s="504"/>
      <c r="AQ901" s="504"/>
      <c r="AR901" s="504"/>
      <c r="AS901" s="504"/>
      <c r="AT901" s="504"/>
      <c r="AU901" s="504"/>
    </row>
    <row r="902" spans="3:47" ht="12.75" customHeight="1">
      <c r="C902" s="504"/>
      <c r="D902" s="504"/>
      <c r="E902" s="504"/>
      <c r="F902" s="504"/>
      <c r="G902" s="180"/>
      <c r="H902" s="180"/>
      <c r="I902" s="505"/>
      <c r="J902" s="505"/>
      <c r="K902" s="505"/>
      <c r="L902" s="504"/>
      <c r="M902" s="504"/>
      <c r="N902" s="504"/>
      <c r="O902" s="506"/>
      <c r="P902" s="506"/>
      <c r="Q902" s="506"/>
      <c r="R902" s="506"/>
      <c r="S902" s="506"/>
      <c r="T902" s="506"/>
      <c r="U902" s="506"/>
      <c r="V902" s="506"/>
      <c r="W902" s="506"/>
      <c r="X902" s="506"/>
      <c r="Y902" s="506"/>
      <c r="Z902" s="506"/>
      <c r="AA902" s="506"/>
      <c r="AB902" s="507"/>
      <c r="AC902" s="507"/>
      <c r="AD902" s="504"/>
      <c r="AE902" s="504"/>
      <c r="AF902" s="504"/>
      <c r="AG902" s="504"/>
      <c r="AH902" s="504"/>
      <c r="AI902" s="504"/>
      <c r="AJ902" s="504"/>
      <c r="AK902" s="504"/>
      <c r="AL902" s="504"/>
      <c r="AN902" s="508"/>
      <c r="AO902" s="504"/>
      <c r="AP902" s="504"/>
      <c r="AQ902" s="504"/>
      <c r="AR902" s="504"/>
      <c r="AS902" s="504"/>
      <c r="AT902" s="504"/>
      <c r="AU902" s="504"/>
    </row>
    <row r="903" spans="3:47" ht="12.75" customHeight="1">
      <c r="C903" s="504"/>
      <c r="D903" s="504"/>
      <c r="E903" s="504"/>
      <c r="F903" s="504"/>
      <c r="G903" s="180"/>
      <c r="H903" s="180"/>
      <c r="I903" s="505"/>
      <c r="J903" s="505"/>
      <c r="K903" s="505"/>
      <c r="L903" s="504"/>
      <c r="M903" s="504"/>
      <c r="N903" s="504"/>
      <c r="O903" s="506"/>
      <c r="P903" s="506"/>
      <c r="Q903" s="506"/>
      <c r="R903" s="506"/>
      <c r="S903" s="506"/>
      <c r="T903" s="506"/>
      <c r="U903" s="506"/>
      <c r="V903" s="506"/>
      <c r="W903" s="506"/>
      <c r="X903" s="506"/>
      <c r="Y903" s="506"/>
      <c r="Z903" s="506"/>
      <c r="AA903" s="506"/>
      <c r="AB903" s="507"/>
      <c r="AC903" s="507"/>
      <c r="AD903" s="504"/>
      <c r="AE903" s="504"/>
      <c r="AF903" s="504"/>
      <c r="AG903" s="504"/>
      <c r="AH903" s="504"/>
      <c r="AI903" s="504"/>
      <c r="AJ903" s="504"/>
      <c r="AK903" s="504"/>
      <c r="AL903" s="504"/>
      <c r="AN903" s="508"/>
      <c r="AO903" s="504"/>
      <c r="AP903" s="504"/>
      <c r="AQ903" s="504"/>
      <c r="AR903" s="504"/>
      <c r="AS903" s="504"/>
      <c r="AT903" s="504"/>
      <c r="AU903" s="504"/>
    </row>
    <row r="904" spans="3:47" ht="12.75" customHeight="1">
      <c r="C904" s="504"/>
      <c r="D904" s="504"/>
      <c r="E904" s="504"/>
      <c r="F904" s="504"/>
      <c r="G904" s="180"/>
      <c r="H904" s="180"/>
      <c r="I904" s="505"/>
      <c r="J904" s="505"/>
      <c r="K904" s="505"/>
      <c r="L904" s="504"/>
      <c r="M904" s="504"/>
      <c r="N904" s="504"/>
      <c r="O904" s="506"/>
      <c r="P904" s="506"/>
      <c r="Q904" s="506"/>
      <c r="R904" s="506"/>
      <c r="S904" s="506"/>
      <c r="T904" s="506"/>
      <c r="U904" s="506"/>
      <c r="V904" s="506"/>
      <c r="W904" s="506"/>
      <c r="X904" s="506"/>
      <c r="Y904" s="506"/>
      <c r="Z904" s="506"/>
      <c r="AA904" s="506"/>
      <c r="AB904" s="507"/>
      <c r="AC904" s="507"/>
      <c r="AD904" s="504"/>
      <c r="AE904" s="504"/>
      <c r="AF904" s="504"/>
      <c r="AG904" s="504"/>
      <c r="AH904" s="504"/>
      <c r="AI904" s="504"/>
      <c r="AJ904" s="504"/>
      <c r="AK904" s="504"/>
      <c r="AL904" s="504"/>
      <c r="AN904" s="508"/>
      <c r="AO904" s="504"/>
      <c r="AP904" s="504"/>
      <c r="AQ904" s="504"/>
      <c r="AR904" s="504"/>
      <c r="AS904" s="504"/>
      <c r="AT904" s="504"/>
      <c r="AU904" s="504"/>
    </row>
    <row r="905" spans="3:47" ht="12.75" customHeight="1">
      <c r="C905" s="504"/>
      <c r="D905" s="504"/>
      <c r="E905" s="504"/>
      <c r="F905" s="504"/>
      <c r="G905" s="180"/>
      <c r="H905" s="180"/>
      <c r="I905" s="505"/>
      <c r="J905" s="505"/>
      <c r="K905" s="505"/>
      <c r="L905" s="504"/>
      <c r="M905" s="504"/>
      <c r="N905" s="504"/>
      <c r="O905" s="506"/>
      <c r="P905" s="506"/>
      <c r="Q905" s="506"/>
      <c r="R905" s="506"/>
      <c r="S905" s="506"/>
      <c r="T905" s="506"/>
      <c r="U905" s="506"/>
      <c r="V905" s="506"/>
      <c r="W905" s="506"/>
      <c r="X905" s="506"/>
      <c r="Y905" s="506"/>
      <c r="Z905" s="506"/>
      <c r="AA905" s="506"/>
      <c r="AB905" s="507"/>
      <c r="AC905" s="507"/>
      <c r="AD905" s="504"/>
      <c r="AE905" s="504"/>
      <c r="AF905" s="504"/>
      <c r="AG905" s="504"/>
      <c r="AH905" s="504"/>
      <c r="AI905" s="504"/>
      <c r="AJ905" s="504"/>
      <c r="AK905" s="504"/>
      <c r="AL905" s="504"/>
      <c r="AN905" s="508"/>
      <c r="AO905" s="504"/>
      <c r="AP905" s="504"/>
      <c r="AQ905" s="504"/>
      <c r="AR905" s="504"/>
      <c r="AS905" s="504"/>
      <c r="AT905" s="504"/>
      <c r="AU905" s="504"/>
    </row>
    <row r="906" spans="3:47" ht="12.75" customHeight="1">
      <c r="C906" s="504"/>
      <c r="D906" s="504"/>
      <c r="E906" s="504"/>
      <c r="F906" s="504"/>
      <c r="G906" s="180"/>
      <c r="H906" s="180"/>
      <c r="I906" s="505"/>
      <c r="J906" s="505"/>
      <c r="K906" s="505"/>
      <c r="L906" s="504"/>
      <c r="M906" s="504"/>
      <c r="N906" s="504"/>
      <c r="O906" s="506"/>
      <c r="P906" s="506"/>
      <c r="Q906" s="506"/>
      <c r="R906" s="506"/>
      <c r="S906" s="506"/>
      <c r="T906" s="506"/>
      <c r="U906" s="506"/>
      <c r="V906" s="506"/>
      <c r="W906" s="506"/>
      <c r="X906" s="506"/>
      <c r="Y906" s="506"/>
      <c r="Z906" s="506"/>
      <c r="AA906" s="506"/>
      <c r="AB906" s="507"/>
      <c r="AC906" s="507"/>
      <c r="AD906" s="504"/>
      <c r="AE906" s="504"/>
      <c r="AF906" s="504"/>
      <c r="AG906" s="504"/>
      <c r="AH906" s="504"/>
      <c r="AI906" s="504"/>
      <c r="AJ906" s="504"/>
      <c r="AK906" s="504"/>
      <c r="AL906" s="504"/>
      <c r="AN906" s="508"/>
      <c r="AO906" s="504"/>
      <c r="AP906" s="504"/>
      <c r="AQ906" s="504"/>
      <c r="AR906" s="504"/>
      <c r="AS906" s="504"/>
      <c r="AT906" s="504"/>
      <c r="AU906" s="504"/>
    </row>
    <row r="907" spans="3:47" ht="12.75" customHeight="1">
      <c r="C907" s="504"/>
      <c r="D907" s="504"/>
      <c r="E907" s="504"/>
      <c r="F907" s="504"/>
      <c r="G907" s="180"/>
      <c r="H907" s="180"/>
      <c r="I907" s="505"/>
      <c r="J907" s="505"/>
      <c r="K907" s="505"/>
      <c r="L907" s="504"/>
      <c r="M907" s="504"/>
      <c r="N907" s="504"/>
      <c r="O907" s="506"/>
      <c r="P907" s="506"/>
      <c r="Q907" s="506"/>
      <c r="R907" s="506"/>
      <c r="S907" s="506"/>
      <c r="T907" s="506"/>
      <c r="U907" s="506"/>
      <c r="V907" s="506"/>
      <c r="W907" s="506"/>
      <c r="X907" s="506"/>
      <c r="Y907" s="506"/>
      <c r="Z907" s="506"/>
      <c r="AA907" s="506"/>
      <c r="AB907" s="507"/>
      <c r="AC907" s="507"/>
      <c r="AD907" s="504"/>
      <c r="AE907" s="504"/>
      <c r="AF907" s="504"/>
      <c r="AG907" s="504"/>
      <c r="AH907" s="504"/>
      <c r="AI907" s="504"/>
      <c r="AJ907" s="504"/>
      <c r="AK907" s="504"/>
      <c r="AL907" s="504"/>
      <c r="AN907" s="508"/>
      <c r="AO907" s="504"/>
      <c r="AP907" s="504"/>
      <c r="AQ907" s="504"/>
      <c r="AR907" s="504"/>
      <c r="AS907" s="504"/>
      <c r="AT907" s="504"/>
      <c r="AU907" s="504"/>
    </row>
    <row r="908" spans="3:47" ht="12.75" customHeight="1">
      <c r="C908" s="504"/>
      <c r="D908" s="504"/>
      <c r="E908" s="504"/>
      <c r="F908" s="504"/>
      <c r="G908" s="180"/>
      <c r="H908" s="180"/>
      <c r="I908" s="505"/>
      <c r="J908" s="505"/>
      <c r="K908" s="505"/>
      <c r="L908" s="504"/>
      <c r="M908" s="504"/>
      <c r="N908" s="504"/>
      <c r="O908" s="506"/>
      <c r="P908" s="506"/>
      <c r="Q908" s="506"/>
      <c r="R908" s="506"/>
      <c r="S908" s="506"/>
      <c r="T908" s="506"/>
      <c r="U908" s="506"/>
      <c r="V908" s="506"/>
      <c r="W908" s="506"/>
      <c r="X908" s="506"/>
      <c r="Y908" s="506"/>
      <c r="Z908" s="506"/>
      <c r="AA908" s="506"/>
      <c r="AB908" s="507"/>
      <c r="AC908" s="507"/>
      <c r="AD908" s="504"/>
      <c r="AE908" s="504"/>
      <c r="AF908" s="504"/>
      <c r="AG908" s="504"/>
      <c r="AH908" s="504"/>
      <c r="AI908" s="504"/>
      <c r="AJ908" s="504"/>
      <c r="AK908" s="504"/>
      <c r="AL908" s="504"/>
      <c r="AN908" s="508"/>
      <c r="AO908" s="504"/>
      <c r="AP908" s="504"/>
      <c r="AQ908" s="504"/>
      <c r="AR908" s="504"/>
      <c r="AS908" s="504"/>
      <c r="AT908" s="504"/>
      <c r="AU908" s="504"/>
    </row>
    <row r="909" spans="3:47" ht="12.75" customHeight="1">
      <c r="C909" s="504"/>
      <c r="D909" s="504"/>
      <c r="E909" s="504"/>
      <c r="F909" s="504"/>
      <c r="G909" s="180"/>
      <c r="H909" s="180"/>
      <c r="I909" s="505"/>
      <c r="J909" s="505"/>
      <c r="K909" s="505"/>
      <c r="L909" s="504"/>
      <c r="M909" s="504"/>
      <c r="N909" s="504"/>
      <c r="O909" s="506"/>
      <c r="P909" s="506"/>
      <c r="Q909" s="506"/>
      <c r="R909" s="506"/>
      <c r="S909" s="506"/>
      <c r="T909" s="506"/>
      <c r="U909" s="506"/>
      <c r="V909" s="506"/>
      <c r="W909" s="506"/>
      <c r="X909" s="506"/>
      <c r="Y909" s="506"/>
      <c r="Z909" s="506"/>
      <c r="AA909" s="506"/>
      <c r="AB909" s="507"/>
      <c r="AC909" s="507"/>
      <c r="AD909" s="504"/>
      <c r="AE909" s="504"/>
      <c r="AF909" s="504"/>
      <c r="AG909" s="504"/>
      <c r="AH909" s="504"/>
      <c r="AI909" s="504"/>
      <c r="AJ909" s="504"/>
      <c r="AK909" s="504"/>
      <c r="AL909" s="504"/>
      <c r="AN909" s="508"/>
      <c r="AO909" s="504"/>
      <c r="AP909" s="504"/>
      <c r="AQ909" s="504"/>
      <c r="AR909" s="504"/>
      <c r="AS909" s="504"/>
      <c r="AT909" s="504"/>
      <c r="AU909" s="504"/>
    </row>
    <row r="910" spans="3:47" ht="12.75" customHeight="1">
      <c r="C910" s="504"/>
      <c r="D910" s="504"/>
      <c r="E910" s="504"/>
      <c r="F910" s="504"/>
      <c r="G910" s="180"/>
      <c r="H910" s="180"/>
      <c r="I910" s="505"/>
      <c r="J910" s="505"/>
      <c r="K910" s="505"/>
      <c r="L910" s="504"/>
      <c r="M910" s="504"/>
      <c r="N910" s="504"/>
      <c r="O910" s="506"/>
      <c r="P910" s="506"/>
      <c r="Q910" s="506"/>
      <c r="R910" s="506"/>
      <c r="S910" s="506"/>
      <c r="T910" s="506"/>
      <c r="U910" s="506"/>
      <c r="V910" s="506"/>
      <c r="W910" s="506"/>
      <c r="X910" s="506"/>
      <c r="Y910" s="506"/>
      <c r="Z910" s="506"/>
      <c r="AA910" s="506"/>
      <c r="AB910" s="507"/>
      <c r="AC910" s="507"/>
      <c r="AD910" s="504"/>
      <c r="AE910" s="504"/>
      <c r="AF910" s="504"/>
      <c r="AG910" s="504"/>
      <c r="AH910" s="504"/>
      <c r="AI910" s="504"/>
      <c r="AJ910" s="504"/>
      <c r="AK910" s="504"/>
      <c r="AL910" s="504"/>
      <c r="AN910" s="508"/>
      <c r="AO910" s="504"/>
      <c r="AP910" s="504"/>
      <c r="AQ910" s="504"/>
      <c r="AR910" s="504"/>
      <c r="AS910" s="504"/>
      <c r="AT910" s="504"/>
      <c r="AU910" s="504"/>
    </row>
    <row r="911" spans="3:47" ht="12.75" customHeight="1">
      <c r="C911" s="504"/>
      <c r="D911" s="504"/>
      <c r="E911" s="504"/>
      <c r="F911" s="504"/>
      <c r="G911" s="180"/>
      <c r="H911" s="180"/>
      <c r="I911" s="505"/>
      <c r="J911" s="505"/>
      <c r="K911" s="505"/>
      <c r="L911" s="504"/>
      <c r="M911" s="504"/>
      <c r="N911" s="504"/>
      <c r="O911" s="506"/>
      <c r="P911" s="506"/>
      <c r="Q911" s="506"/>
      <c r="R911" s="506"/>
      <c r="S911" s="506"/>
      <c r="T911" s="506"/>
      <c r="U911" s="506"/>
      <c r="V911" s="506"/>
      <c r="W911" s="506"/>
      <c r="X911" s="506"/>
      <c r="Y911" s="506"/>
      <c r="Z911" s="506"/>
      <c r="AA911" s="506"/>
      <c r="AB911" s="507"/>
      <c r="AC911" s="507"/>
      <c r="AD911" s="504"/>
      <c r="AE911" s="504"/>
      <c r="AF911" s="504"/>
      <c r="AG911" s="504"/>
      <c r="AH911" s="504"/>
      <c r="AI911" s="504"/>
      <c r="AJ911" s="504"/>
      <c r="AK911" s="504"/>
      <c r="AL911" s="504"/>
      <c r="AN911" s="508"/>
      <c r="AO911" s="504"/>
      <c r="AP911" s="504"/>
      <c r="AQ911" s="504"/>
      <c r="AR911" s="504"/>
      <c r="AS911" s="504"/>
      <c r="AT911" s="504"/>
      <c r="AU911" s="504"/>
    </row>
    <row r="912" spans="3:47" ht="12.75" customHeight="1">
      <c r="C912" s="504"/>
      <c r="D912" s="504"/>
      <c r="E912" s="504"/>
      <c r="F912" s="504"/>
      <c r="G912" s="180"/>
      <c r="H912" s="180"/>
      <c r="I912" s="505"/>
      <c r="J912" s="505"/>
      <c r="K912" s="505"/>
      <c r="L912" s="504"/>
      <c r="M912" s="504"/>
      <c r="N912" s="504"/>
      <c r="O912" s="506"/>
      <c r="P912" s="506"/>
      <c r="Q912" s="506"/>
      <c r="R912" s="506"/>
      <c r="S912" s="506"/>
      <c r="T912" s="506"/>
      <c r="U912" s="506"/>
      <c r="V912" s="506"/>
      <c r="W912" s="506"/>
      <c r="X912" s="506"/>
      <c r="Y912" s="506"/>
      <c r="Z912" s="506"/>
      <c r="AA912" s="506"/>
      <c r="AB912" s="507"/>
      <c r="AC912" s="507"/>
      <c r="AD912" s="504"/>
      <c r="AE912" s="504"/>
      <c r="AF912" s="504"/>
      <c r="AG912" s="504"/>
      <c r="AH912" s="504"/>
      <c r="AI912" s="504"/>
      <c r="AJ912" s="504"/>
      <c r="AK912" s="504"/>
      <c r="AL912" s="504"/>
      <c r="AN912" s="508"/>
      <c r="AO912" s="504"/>
      <c r="AP912" s="504"/>
      <c r="AQ912" s="504"/>
      <c r="AR912" s="504"/>
      <c r="AS912" s="504"/>
      <c r="AT912" s="504"/>
      <c r="AU912" s="504"/>
    </row>
    <row r="913" spans="3:47" ht="12.75" customHeight="1">
      <c r="C913" s="504"/>
      <c r="D913" s="504"/>
      <c r="E913" s="504"/>
      <c r="F913" s="504"/>
      <c r="G913" s="180"/>
      <c r="H913" s="180"/>
      <c r="I913" s="505"/>
      <c r="J913" s="505"/>
      <c r="K913" s="505"/>
      <c r="L913" s="504"/>
      <c r="M913" s="504"/>
      <c r="N913" s="504"/>
      <c r="O913" s="506"/>
      <c r="P913" s="506"/>
      <c r="Q913" s="506"/>
      <c r="R913" s="506"/>
      <c r="S913" s="506"/>
      <c r="T913" s="506"/>
      <c r="U913" s="506"/>
      <c r="V913" s="506"/>
      <c r="W913" s="506"/>
      <c r="X913" s="506"/>
      <c r="Y913" s="506"/>
      <c r="Z913" s="506"/>
      <c r="AA913" s="506"/>
      <c r="AB913" s="507"/>
      <c r="AC913" s="507"/>
      <c r="AD913" s="504"/>
      <c r="AE913" s="504"/>
      <c r="AF913" s="504"/>
      <c r="AG913" s="504"/>
      <c r="AH913" s="504"/>
      <c r="AI913" s="504"/>
      <c r="AJ913" s="504"/>
      <c r="AK913" s="504"/>
      <c r="AL913" s="504"/>
      <c r="AN913" s="508"/>
      <c r="AO913" s="504"/>
      <c r="AP913" s="504"/>
      <c r="AQ913" s="504"/>
      <c r="AR913" s="504"/>
      <c r="AS913" s="504"/>
      <c r="AT913" s="504"/>
      <c r="AU913" s="504"/>
    </row>
    <row r="914" spans="3:47" ht="12.75" customHeight="1">
      <c r="C914" s="504"/>
      <c r="D914" s="504"/>
      <c r="E914" s="504"/>
      <c r="F914" s="504"/>
      <c r="G914" s="180"/>
      <c r="H914" s="180"/>
      <c r="I914" s="505"/>
      <c r="J914" s="505"/>
      <c r="K914" s="505"/>
      <c r="L914" s="504"/>
      <c r="M914" s="504"/>
      <c r="N914" s="504"/>
      <c r="O914" s="506"/>
      <c r="P914" s="506"/>
      <c r="Q914" s="506"/>
      <c r="R914" s="506"/>
      <c r="S914" s="506"/>
      <c r="T914" s="506"/>
      <c r="U914" s="506"/>
      <c r="V914" s="506"/>
      <c r="W914" s="506"/>
      <c r="X914" s="506"/>
      <c r="Y914" s="506"/>
      <c r="Z914" s="506"/>
      <c r="AA914" s="506"/>
      <c r="AB914" s="507"/>
      <c r="AC914" s="507"/>
      <c r="AD914" s="504"/>
      <c r="AE914" s="504"/>
      <c r="AF914" s="504"/>
      <c r="AG914" s="504"/>
      <c r="AH914" s="504"/>
      <c r="AI914" s="504"/>
      <c r="AJ914" s="504"/>
      <c r="AK914" s="504"/>
      <c r="AL914" s="504"/>
      <c r="AN914" s="508"/>
      <c r="AO914" s="504"/>
      <c r="AP914" s="504"/>
      <c r="AQ914" s="504"/>
      <c r="AR914" s="504"/>
      <c r="AS914" s="504"/>
      <c r="AT914" s="504"/>
      <c r="AU914" s="504"/>
    </row>
    <row r="915" spans="3:47" ht="12.75" customHeight="1">
      <c r="C915" s="504"/>
      <c r="D915" s="504"/>
      <c r="E915" s="504"/>
      <c r="F915" s="504"/>
      <c r="G915" s="180"/>
      <c r="H915" s="180"/>
      <c r="I915" s="505"/>
      <c r="J915" s="505"/>
      <c r="K915" s="505"/>
      <c r="L915" s="504"/>
      <c r="M915" s="504"/>
      <c r="N915" s="504"/>
      <c r="O915" s="506"/>
      <c r="P915" s="506"/>
      <c r="Q915" s="506"/>
      <c r="R915" s="506"/>
      <c r="S915" s="506"/>
      <c r="T915" s="506"/>
      <c r="U915" s="506"/>
      <c r="V915" s="506"/>
      <c r="W915" s="506"/>
      <c r="X915" s="506"/>
      <c r="Y915" s="506"/>
      <c r="Z915" s="506"/>
      <c r="AA915" s="506"/>
      <c r="AB915" s="507"/>
      <c r="AC915" s="507"/>
      <c r="AD915" s="504"/>
      <c r="AE915" s="504"/>
      <c r="AF915" s="504"/>
      <c r="AG915" s="504"/>
      <c r="AH915" s="504"/>
      <c r="AI915" s="504"/>
      <c r="AJ915" s="504"/>
      <c r="AK915" s="504"/>
      <c r="AL915" s="504"/>
      <c r="AN915" s="508"/>
      <c r="AO915" s="504"/>
      <c r="AP915" s="504"/>
      <c r="AQ915" s="504"/>
      <c r="AR915" s="504"/>
      <c r="AS915" s="504"/>
      <c r="AT915" s="504"/>
      <c r="AU915" s="504"/>
    </row>
    <row r="916" spans="3:47" ht="12.75" customHeight="1">
      <c r="C916" s="504"/>
      <c r="D916" s="504"/>
      <c r="E916" s="504"/>
      <c r="F916" s="504"/>
      <c r="G916" s="180"/>
      <c r="H916" s="180"/>
      <c r="I916" s="505"/>
      <c r="J916" s="505"/>
      <c r="K916" s="505"/>
      <c r="L916" s="504"/>
      <c r="M916" s="504"/>
      <c r="N916" s="504"/>
      <c r="O916" s="506"/>
      <c r="P916" s="506"/>
      <c r="Q916" s="506"/>
      <c r="R916" s="506"/>
      <c r="S916" s="506"/>
      <c r="T916" s="506"/>
      <c r="U916" s="506"/>
      <c r="V916" s="506"/>
      <c r="W916" s="506"/>
      <c r="X916" s="506"/>
      <c r="Y916" s="506"/>
      <c r="Z916" s="506"/>
      <c r="AA916" s="506"/>
      <c r="AB916" s="507"/>
      <c r="AC916" s="507"/>
      <c r="AD916" s="504"/>
      <c r="AE916" s="504"/>
      <c r="AF916" s="504"/>
      <c r="AG916" s="504"/>
      <c r="AH916" s="504"/>
      <c r="AI916" s="504"/>
      <c r="AJ916" s="504"/>
      <c r="AK916" s="504"/>
      <c r="AL916" s="504"/>
      <c r="AN916" s="508"/>
      <c r="AO916" s="504"/>
      <c r="AP916" s="504"/>
      <c r="AQ916" s="504"/>
      <c r="AR916" s="504"/>
      <c r="AS916" s="504"/>
      <c r="AT916" s="504"/>
      <c r="AU916" s="504"/>
    </row>
    <row r="917" spans="3:47" ht="12.75" customHeight="1">
      <c r="C917" s="504"/>
      <c r="D917" s="504"/>
      <c r="E917" s="504"/>
      <c r="F917" s="504"/>
      <c r="G917" s="180"/>
      <c r="H917" s="180"/>
      <c r="I917" s="505"/>
      <c r="J917" s="505"/>
      <c r="K917" s="505"/>
      <c r="L917" s="504"/>
      <c r="M917" s="504"/>
      <c r="N917" s="504"/>
      <c r="O917" s="506"/>
      <c r="P917" s="506"/>
      <c r="Q917" s="506"/>
      <c r="R917" s="506"/>
      <c r="S917" s="506"/>
      <c r="T917" s="506"/>
      <c r="U917" s="506"/>
      <c r="V917" s="506"/>
      <c r="W917" s="506"/>
      <c r="X917" s="506"/>
      <c r="Y917" s="506"/>
      <c r="Z917" s="506"/>
      <c r="AA917" s="506"/>
      <c r="AB917" s="507"/>
      <c r="AC917" s="507"/>
      <c r="AD917" s="504"/>
      <c r="AE917" s="504"/>
      <c r="AF917" s="504"/>
      <c r="AG917" s="504"/>
      <c r="AH917" s="504"/>
      <c r="AI917" s="504"/>
      <c r="AJ917" s="504"/>
      <c r="AK917" s="504"/>
      <c r="AL917" s="504"/>
      <c r="AN917" s="508"/>
      <c r="AO917" s="504"/>
      <c r="AP917" s="504"/>
      <c r="AQ917" s="504"/>
      <c r="AR917" s="504"/>
      <c r="AS917" s="504"/>
      <c r="AT917" s="504"/>
      <c r="AU917" s="504"/>
    </row>
    <row r="918" spans="3:47" ht="12.75" customHeight="1">
      <c r="C918" s="504"/>
      <c r="D918" s="504"/>
      <c r="E918" s="504"/>
      <c r="F918" s="504"/>
      <c r="G918" s="180"/>
      <c r="H918" s="180"/>
      <c r="I918" s="505"/>
      <c r="J918" s="505"/>
      <c r="K918" s="505"/>
      <c r="L918" s="504"/>
      <c r="M918" s="504"/>
      <c r="N918" s="504"/>
      <c r="O918" s="506"/>
      <c r="P918" s="506"/>
      <c r="Q918" s="506"/>
      <c r="R918" s="506"/>
      <c r="S918" s="506"/>
      <c r="T918" s="506"/>
      <c r="U918" s="506"/>
      <c r="V918" s="506"/>
      <c r="W918" s="506"/>
      <c r="X918" s="506"/>
      <c r="Y918" s="506"/>
      <c r="Z918" s="506"/>
      <c r="AA918" s="506"/>
      <c r="AB918" s="507"/>
      <c r="AC918" s="507"/>
      <c r="AD918" s="504"/>
      <c r="AE918" s="504"/>
      <c r="AF918" s="504"/>
      <c r="AG918" s="504"/>
      <c r="AH918" s="504"/>
      <c r="AI918" s="504"/>
      <c r="AJ918" s="504"/>
      <c r="AK918" s="504"/>
      <c r="AL918" s="504"/>
      <c r="AN918" s="508"/>
      <c r="AO918" s="504"/>
      <c r="AP918" s="504"/>
      <c r="AQ918" s="504"/>
      <c r="AR918" s="504"/>
      <c r="AS918" s="504"/>
      <c r="AT918" s="504"/>
      <c r="AU918" s="504"/>
    </row>
    <row r="919" spans="3:47" ht="12.75" customHeight="1">
      <c r="C919" s="504"/>
      <c r="D919" s="504"/>
      <c r="E919" s="504"/>
      <c r="F919" s="504"/>
      <c r="G919" s="180"/>
      <c r="H919" s="180"/>
      <c r="I919" s="505"/>
      <c r="J919" s="505"/>
      <c r="K919" s="505"/>
      <c r="L919" s="504"/>
      <c r="M919" s="504"/>
      <c r="N919" s="504"/>
      <c r="O919" s="506"/>
      <c r="P919" s="506"/>
      <c r="Q919" s="506"/>
      <c r="R919" s="506"/>
      <c r="S919" s="506"/>
      <c r="T919" s="506"/>
      <c r="U919" s="506"/>
      <c r="V919" s="506"/>
      <c r="W919" s="506"/>
      <c r="X919" s="506"/>
      <c r="Y919" s="506"/>
      <c r="Z919" s="506"/>
      <c r="AA919" s="506"/>
      <c r="AB919" s="507"/>
      <c r="AC919" s="507"/>
      <c r="AD919" s="504"/>
      <c r="AE919" s="504"/>
      <c r="AF919" s="504"/>
      <c r="AG919" s="504"/>
      <c r="AH919" s="504"/>
      <c r="AI919" s="504"/>
      <c r="AJ919" s="504"/>
      <c r="AK919" s="504"/>
      <c r="AL919" s="504"/>
      <c r="AN919" s="508"/>
      <c r="AO919" s="504"/>
      <c r="AP919" s="504"/>
      <c r="AQ919" s="504"/>
      <c r="AR919" s="504"/>
      <c r="AS919" s="504"/>
      <c r="AT919" s="504"/>
      <c r="AU919" s="504"/>
    </row>
    <row r="920" spans="3:47" ht="12.75" customHeight="1">
      <c r="C920" s="504"/>
      <c r="D920" s="504"/>
      <c r="E920" s="504"/>
      <c r="F920" s="504"/>
      <c r="G920" s="180"/>
      <c r="H920" s="180"/>
      <c r="I920" s="505"/>
      <c r="J920" s="505"/>
      <c r="K920" s="505"/>
      <c r="L920" s="504"/>
      <c r="M920" s="504"/>
      <c r="N920" s="504"/>
      <c r="O920" s="506"/>
      <c r="P920" s="506"/>
      <c r="Q920" s="506"/>
      <c r="R920" s="506"/>
      <c r="S920" s="506"/>
      <c r="T920" s="506"/>
      <c r="U920" s="506"/>
      <c r="V920" s="506"/>
      <c r="W920" s="506"/>
      <c r="X920" s="506"/>
      <c r="Y920" s="506"/>
      <c r="Z920" s="506"/>
      <c r="AA920" s="506"/>
      <c r="AB920" s="507"/>
      <c r="AC920" s="507"/>
      <c r="AD920" s="504"/>
      <c r="AE920" s="504"/>
      <c r="AF920" s="504"/>
      <c r="AG920" s="504"/>
      <c r="AH920" s="504"/>
      <c r="AI920" s="504"/>
      <c r="AJ920" s="504"/>
      <c r="AK920" s="504"/>
      <c r="AL920" s="504"/>
      <c r="AN920" s="508"/>
      <c r="AO920" s="504"/>
      <c r="AP920" s="504"/>
      <c r="AQ920" s="504"/>
      <c r="AR920" s="504"/>
      <c r="AS920" s="504"/>
      <c r="AT920" s="504"/>
      <c r="AU920" s="504"/>
    </row>
    <row r="921" spans="3:47" ht="12.75" customHeight="1">
      <c r="C921" s="504"/>
      <c r="D921" s="504"/>
      <c r="E921" s="504"/>
      <c r="F921" s="504"/>
      <c r="G921" s="180"/>
      <c r="H921" s="180"/>
      <c r="I921" s="505"/>
      <c r="J921" s="505"/>
      <c r="K921" s="505"/>
      <c r="L921" s="504"/>
      <c r="M921" s="504"/>
      <c r="N921" s="504"/>
      <c r="O921" s="506"/>
      <c r="P921" s="506"/>
      <c r="Q921" s="506"/>
      <c r="R921" s="506"/>
      <c r="S921" s="506"/>
      <c r="T921" s="506"/>
      <c r="U921" s="506"/>
      <c r="V921" s="506"/>
      <c r="W921" s="506"/>
      <c r="X921" s="506"/>
      <c r="Y921" s="506"/>
      <c r="Z921" s="506"/>
      <c r="AA921" s="506"/>
      <c r="AB921" s="507"/>
      <c r="AC921" s="507"/>
      <c r="AD921" s="504"/>
      <c r="AE921" s="504"/>
      <c r="AF921" s="504"/>
      <c r="AG921" s="504"/>
      <c r="AH921" s="504"/>
      <c r="AI921" s="504"/>
      <c r="AJ921" s="504"/>
      <c r="AK921" s="504"/>
      <c r="AL921" s="504"/>
      <c r="AN921" s="508"/>
      <c r="AO921" s="504"/>
      <c r="AP921" s="504"/>
      <c r="AQ921" s="504"/>
      <c r="AR921" s="504"/>
      <c r="AS921" s="504"/>
      <c r="AT921" s="504"/>
      <c r="AU921" s="504"/>
    </row>
    <row r="922" spans="3:47" ht="12.75" customHeight="1">
      <c r="C922" s="504"/>
      <c r="D922" s="504"/>
      <c r="E922" s="504"/>
      <c r="F922" s="504"/>
      <c r="G922" s="180"/>
      <c r="H922" s="180"/>
      <c r="I922" s="505"/>
      <c r="J922" s="505"/>
      <c r="K922" s="505"/>
      <c r="L922" s="504"/>
      <c r="M922" s="504"/>
      <c r="N922" s="504"/>
      <c r="O922" s="506"/>
      <c r="P922" s="506"/>
      <c r="Q922" s="506"/>
      <c r="R922" s="506"/>
      <c r="S922" s="506"/>
      <c r="T922" s="506"/>
      <c r="U922" s="506"/>
      <c r="V922" s="506"/>
      <c r="W922" s="506"/>
      <c r="X922" s="506"/>
      <c r="Y922" s="506"/>
      <c r="Z922" s="506"/>
      <c r="AA922" s="506"/>
      <c r="AB922" s="507"/>
      <c r="AC922" s="507"/>
      <c r="AD922" s="504"/>
      <c r="AE922" s="504"/>
      <c r="AF922" s="504"/>
      <c r="AG922" s="504"/>
      <c r="AH922" s="504"/>
      <c r="AI922" s="504"/>
      <c r="AJ922" s="504"/>
      <c r="AK922" s="504"/>
      <c r="AL922" s="504"/>
      <c r="AN922" s="508"/>
      <c r="AO922" s="504"/>
      <c r="AP922" s="504"/>
      <c r="AQ922" s="504"/>
      <c r="AR922" s="504"/>
      <c r="AS922" s="504"/>
      <c r="AT922" s="504"/>
      <c r="AU922" s="504"/>
    </row>
    <row r="923" spans="3:47" ht="12.75" customHeight="1">
      <c r="C923" s="504"/>
      <c r="D923" s="504"/>
      <c r="E923" s="504"/>
      <c r="F923" s="504"/>
      <c r="G923" s="180"/>
      <c r="H923" s="180"/>
      <c r="I923" s="505"/>
      <c r="J923" s="505"/>
      <c r="K923" s="505"/>
      <c r="L923" s="504"/>
      <c r="M923" s="504"/>
      <c r="N923" s="504"/>
      <c r="O923" s="506"/>
      <c r="P923" s="506"/>
      <c r="Q923" s="506"/>
      <c r="R923" s="506"/>
      <c r="S923" s="506"/>
      <c r="T923" s="506"/>
      <c r="U923" s="506"/>
      <c r="V923" s="506"/>
      <c r="W923" s="506"/>
      <c r="X923" s="506"/>
      <c r="Y923" s="506"/>
      <c r="Z923" s="506"/>
      <c r="AA923" s="506"/>
      <c r="AB923" s="507"/>
      <c r="AC923" s="507"/>
      <c r="AD923" s="504"/>
      <c r="AE923" s="504"/>
      <c r="AF923" s="504"/>
      <c r="AG923" s="504"/>
      <c r="AH923" s="504"/>
      <c r="AI923" s="504"/>
      <c r="AJ923" s="504"/>
      <c r="AK923" s="504"/>
      <c r="AL923" s="504"/>
      <c r="AN923" s="508"/>
      <c r="AO923" s="504"/>
      <c r="AP923" s="504"/>
      <c r="AQ923" s="504"/>
      <c r="AR923" s="504"/>
      <c r="AS923" s="504"/>
      <c r="AT923" s="504"/>
      <c r="AU923" s="504"/>
    </row>
    <row r="924" spans="3:47" ht="12.75" customHeight="1">
      <c r="C924" s="504"/>
      <c r="D924" s="504"/>
      <c r="E924" s="504"/>
      <c r="F924" s="504"/>
      <c r="G924" s="180"/>
      <c r="H924" s="180"/>
      <c r="I924" s="505"/>
      <c r="J924" s="505"/>
      <c r="K924" s="505"/>
      <c r="L924" s="504"/>
      <c r="M924" s="504"/>
      <c r="N924" s="504"/>
      <c r="O924" s="506"/>
      <c r="P924" s="506"/>
      <c r="Q924" s="506"/>
      <c r="R924" s="506"/>
      <c r="S924" s="506"/>
      <c r="T924" s="506"/>
      <c r="U924" s="506"/>
      <c r="V924" s="506"/>
      <c r="W924" s="506"/>
      <c r="X924" s="506"/>
      <c r="Y924" s="506"/>
      <c r="Z924" s="506"/>
      <c r="AA924" s="506"/>
      <c r="AB924" s="507"/>
      <c r="AC924" s="507"/>
      <c r="AD924" s="504"/>
      <c r="AE924" s="504"/>
      <c r="AF924" s="504"/>
      <c r="AG924" s="504"/>
      <c r="AH924" s="504"/>
      <c r="AI924" s="504"/>
      <c r="AJ924" s="504"/>
      <c r="AK924" s="504"/>
      <c r="AL924" s="504"/>
      <c r="AN924" s="508"/>
      <c r="AO924" s="504"/>
      <c r="AP924" s="504"/>
      <c r="AQ924" s="504"/>
      <c r="AR924" s="504"/>
      <c r="AS924" s="504"/>
      <c r="AT924" s="504"/>
      <c r="AU924" s="504"/>
    </row>
    <row r="925" spans="3:47" ht="12.75" customHeight="1">
      <c r="C925" s="504"/>
      <c r="D925" s="504"/>
      <c r="E925" s="504"/>
      <c r="F925" s="504"/>
      <c r="G925" s="180"/>
      <c r="H925" s="180"/>
      <c r="I925" s="505"/>
      <c r="J925" s="505"/>
      <c r="K925" s="505"/>
      <c r="L925" s="504"/>
      <c r="M925" s="504"/>
      <c r="N925" s="504"/>
      <c r="O925" s="506"/>
      <c r="P925" s="506"/>
      <c r="Q925" s="506"/>
      <c r="R925" s="506"/>
      <c r="S925" s="506"/>
      <c r="T925" s="506"/>
      <c r="U925" s="506"/>
      <c r="V925" s="506"/>
      <c r="W925" s="506"/>
      <c r="X925" s="506"/>
      <c r="Y925" s="506"/>
      <c r="Z925" s="506"/>
      <c r="AA925" s="506"/>
      <c r="AB925" s="507"/>
      <c r="AC925" s="507"/>
      <c r="AD925" s="504"/>
      <c r="AE925" s="504"/>
      <c r="AF925" s="504"/>
      <c r="AG925" s="504"/>
      <c r="AH925" s="504"/>
      <c r="AI925" s="504"/>
      <c r="AJ925" s="504"/>
      <c r="AK925" s="504"/>
      <c r="AL925" s="504"/>
      <c r="AN925" s="508"/>
      <c r="AO925" s="504"/>
      <c r="AP925" s="504"/>
      <c r="AQ925" s="504"/>
      <c r="AR925" s="504"/>
      <c r="AS925" s="504"/>
      <c r="AT925" s="504"/>
      <c r="AU925" s="504"/>
    </row>
    <row r="926" spans="3:47" ht="12.75" customHeight="1">
      <c r="C926" s="504"/>
      <c r="D926" s="504"/>
      <c r="E926" s="504"/>
      <c r="F926" s="504"/>
      <c r="G926" s="180"/>
      <c r="H926" s="180"/>
      <c r="I926" s="505"/>
      <c r="J926" s="505"/>
      <c r="K926" s="505"/>
      <c r="L926" s="504"/>
      <c r="M926" s="504"/>
      <c r="N926" s="504"/>
      <c r="O926" s="506"/>
      <c r="P926" s="506"/>
      <c r="Q926" s="506"/>
      <c r="R926" s="506"/>
      <c r="S926" s="506"/>
      <c r="T926" s="506"/>
      <c r="U926" s="506"/>
      <c r="V926" s="506"/>
      <c r="W926" s="506"/>
      <c r="X926" s="506"/>
      <c r="Y926" s="506"/>
      <c r="Z926" s="506"/>
      <c r="AA926" s="506"/>
      <c r="AB926" s="507"/>
      <c r="AC926" s="507"/>
      <c r="AD926" s="504"/>
      <c r="AE926" s="504"/>
      <c r="AF926" s="504"/>
      <c r="AG926" s="504"/>
      <c r="AH926" s="504"/>
      <c r="AI926" s="504"/>
      <c r="AJ926" s="504"/>
      <c r="AK926" s="504"/>
      <c r="AL926" s="504"/>
      <c r="AN926" s="508"/>
      <c r="AO926" s="504"/>
      <c r="AP926" s="504"/>
      <c r="AQ926" s="504"/>
      <c r="AR926" s="504"/>
      <c r="AS926" s="504"/>
      <c r="AT926" s="504"/>
      <c r="AU926" s="504"/>
    </row>
    <row r="927" spans="3:47" ht="12.75" customHeight="1">
      <c r="C927" s="504"/>
      <c r="D927" s="504"/>
      <c r="E927" s="504"/>
      <c r="F927" s="504"/>
      <c r="G927" s="180"/>
      <c r="H927" s="180"/>
      <c r="I927" s="505"/>
      <c r="J927" s="505"/>
      <c r="K927" s="505"/>
      <c r="L927" s="504"/>
      <c r="M927" s="504"/>
      <c r="N927" s="504"/>
      <c r="O927" s="506"/>
      <c r="P927" s="506"/>
      <c r="Q927" s="506"/>
      <c r="R927" s="506"/>
      <c r="S927" s="506"/>
      <c r="T927" s="506"/>
      <c r="U927" s="506"/>
      <c r="V927" s="506"/>
      <c r="W927" s="506"/>
      <c r="X927" s="506"/>
      <c r="Y927" s="506"/>
      <c r="Z927" s="506"/>
      <c r="AA927" s="506"/>
      <c r="AB927" s="507"/>
      <c r="AC927" s="507"/>
      <c r="AD927" s="504"/>
      <c r="AE927" s="504"/>
      <c r="AF927" s="504"/>
      <c r="AG927" s="504"/>
      <c r="AH927" s="504"/>
      <c r="AI927" s="504"/>
      <c r="AJ927" s="504"/>
      <c r="AK927" s="504"/>
      <c r="AL927" s="504"/>
      <c r="AN927" s="508"/>
      <c r="AO927" s="504"/>
      <c r="AP927" s="504"/>
      <c r="AQ927" s="504"/>
      <c r="AR927" s="504"/>
      <c r="AS927" s="504"/>
      <c r="AT927" s="504"/>
      <c r="AU927" s="504"/>
    </row>
    <row r="928" spans="3:47" ht="12.75" customHeight="1">
      <c r="C928" s="504"/>
      <c r="D928" s="504"/>
      <c r="E928" s="504"/>
      <c r="F928" s="504"/>
      <c r="G928" s="180"/>
      <c r="H928" s="180"/>
      <c r="I928" s="505"/>
      <c r="J928" s="505"/>
      <c r="K928" s="505"/>
      <c r="L928" s="504"/>
      <c r="M928" s="504"/>
      <c r="N928" s="504"/>
      <c r="O928" s="506"/>
      <c r="P928" s="506"/>
      <c r="Q928" s="506"/>
      <c r="R928" s="506"/>
      <c r="S928" s="506"/>
      <c r="T928" s="506"/>
      <c r="U928" s="506"/>
      <c r="V928" s="506"/>
      <c r="W928" s="506"/>
      <c r="X928" s="506"/>
      <c r="Y928" s="506"/>
      <c r="Z928" s="506"/>
      <c r="AA928" s="506"/>
      <c r="AB928" s="507"/>
      <c r="AC928" s="507"/>
      <c r="AD928" s="504"/>
      <c r="AE928" s="504"/>
      <c r="AF928" s="504"/>
      <c r="AG928" s="504"/>
      <c r="AH928" s="504"/>
      <c r="AI928" s="504"/>
      <c r="AJ928" s="504"/>
      <c r="AK928" s="504"/>
      <c r="AL928" s="504"/>
      <c r="AN928" s="508"/>
      <c r="AO928" s="504"/>
      <c r="AP928" s="504"/>
      <c r="AQ928" s="504"/>
      <c r="AR928" s="504"/>
      <c r="AS928" s="504"/>
      <c r="AT928" s="504"/>
      <c r="AU928" s="504"/>
    </row>
    <row r="929" spans="3:47" ht="12.75" customHeight="1">
      <c r="C929" s="504"/>
      <c r="D929" s="504"/>
      <c r="E929" s="504"/>
      <c r="F929" s="504"/>
      <c r="G929" s="180"/>
      <c r="H929" s="180"/>
      <c r="I929" s="505"/>
      <c r="J929" s="505"/>
      <c r="K929" s="505"/>
      <c r="L929" s="504"/>
      <c r="M929" s="504"/>
      <c r="N929" s="504"/>
      <c r="O929" s="506"/>
      <c r="P929" s="506"/>
      <c r="Q929" s="506"/>
      <c r="R929" s="506"/>
      <c r="S929" s="506"/>
      <c r="T929" s="506"/>
      <c r="U929" s="506"/>
      <c r="V929" s="506"/>
      <c r="W929" s="506"/>
      <c r="X929" s="506"/>
      <c r="Y929" s="506"/>
      <c r="Z929" s="506"/>
      <c r="AA929" s="506"/>
      <c r="AB929" s="507"/>
      <c r="AC929" s="507"/>
      <c r="AD929" s="504"/>
      <c r="AE929" s="504"/>
      <c r="AF929" s="504"/>
      <c r="AG929" s="504"/>
      <c r="AH929" s="504"/>
      <c r="AI929" s="504"/>
      <c r="AJ929" s="504"/>
      <c r="AK929" s="504"/>
      <c r="AL929" s="504"/>
      <c r="AN929" s="508"/>
      <c r="AO929" s="504"/>
      <c r="AP929" s="504"/>
      <c r="AQ929" s="504"/>
      <c r="AR929" s="504"/>
      <c r="AS929" s="504"/>
      <c r="AT929" s="504"/>
      <c r="AU929" s="504"/>
    </row>
    <row r="930" spans="3:47" ht="12.75" customHeight="1">
      <c r="C930" s="504"/>
      <c r="D930" s="504"/>
      <c r="E930" s="504"/>
      <c r="F930" s="504"/>
      <c r="G930" s="180"/>
      <c r="H930" s="180"/>
      <c r="I930" s="505"/>
      <c r="J930" s="505"/>
      <c r="K930" s="505"/>
      <c r="L930" s="504"/>
      <c r="M930" s="504"/>
      <c r="N930" s="504"/>
      <c r="O930" s="506"/>
      <c r="P930" s="506"/>
      <c r="Q930" s="506"/>
      <c r="R930" s="506"/>
      <c r="S930" s="506"/>
      <c r="T930" s="506"/>
      <c r="U930" s="506"/>
      <c r="V930" s="506"/>
      <c r="W930" s="506"/>
      <c r="X930" s="506"/>
      <c r="Y930" s="506"/>
      <c r="Z930" s="506"/>
      <c r="AA930" s="506"/>
      <c r="AB930" s="507"/>
      <c r="AC930" s="507"/>
      <c r="AD930" s="504"/>
      <c r="AE930" s="504"/>
      <c r="AF930" s="504"/>
      <c r="AG930" s="504"/>
      <c r="AH930" s="504"/>
      <c r="AI930" s="504"/>
      <c r="AJ930" s="504"/>
      <c r="AK930" s="504"/>
      <c r="AL930" s="504"/>
      <c r="AN930" s="508"/>
      <c r="AO930" s="504"/>
      <c r="AP930" s="504"/>
      <c r="AQ930" s="504"/>
      <c r="AR930" s="504"/>
      <c r="AS930" s="504"/>
      <c r="AT930" s="504"/>
      <c r="AU930" s="504"/>
    </row>
    <row r="931" spans="3:47" ht="12.75" customHeight="1">
      <c r="C931" s="504"/>
      <c r="D931" s="504"/>
      <c r="E931" s="504"/>
      <c r="F931" s="504"/>
      <c r="G931" s="180"/>
      <c r="H931" s="180"/>
      <c r="I931" s="505"/>
      <c r="J931" s="505"/>
      <c r="K931" s="505"/>
      <c r="L931" s="504"/>
      <c r="M931" s="504"/>
      <c r="N931" s="504"/>
      <c r="O931" s="506"/>
      <c r="P931" s="506"/>
      <c r="Q931" s="506"/>
      <c r="R931" s="506"/>
      <c r="S931" s="506"/>
      <c r="T931" s="506"/>
      <c r="U931" s="506"/>
      <c r="V931" s="506"/>
      <c r="W931" s="506"/>
      <c r="X931" s="506"/>
      <c r="Y931" s="506"/>
      <c r="Z931" s="506"/>
      <c r="AA931" s="506"/>
      <c r="AB931" s="507"/>
      <c r="AC931" s="507"/>
      <c r="AD931" s="504"/>
      <c r="AE931" s="504"/>
      <c r="AF931" s="504"/>
      <c r="AG931" s="504"/>
      <c r="AH931" s="504"/>
      <c r="AI931" s="504"/>
      <c r="AJ931" s="504"/>
      <c r="AK931" s="504"/>
      <c r="AL931" s="504"/>
      <c r="AN931" s="508"/>
      <c r="AO931" s="504"/>
      <c r="AP931" s="504"/>
      <c r="AQ931" s="504"/>
      <c r="AR931" s="504"/>
      <c r="AS931" s="504"/>
      <c r="AT931" s="504"/>
      <c r="AU931" s="504"/>
    </row>
    <row r="932" spans="3:47" ht="12.75" customHeight="1">
      <c r="C932" s="504"/>
      <c r="D932" s="504"/>
      <c r="E932" s="504"/>
      <c r="F932" s="504"/>
      <c r="G932" s="180"/>
      <c r="H932" s="180"/>
      <c r="I932" s="505"/>
      <c r="J932" s="505"/>
      <c r="K932" s="505"/>
      <c r="L932" s="504"/>
      <c r="M932" s="504"/>
      <c r="N932" s="504"/>
      <c r="O932" s="506"/>
      <c r="P932" s="506"/>
      <c r="Q932" s="506"/>
      <c r="R932" s="506"/>
      <c r="S932" s="506"/>
      <c r="T932" s="506"/>
      <c r="U932" s="506"/>
      <c r="V932" s="506"/>
      <c r="W932" s="506"/>
      <c r="X932" s="506"/>
      <c r="Y932" s="506"/>
      <c r="Z932" s="506"/>
      <c r="AA932" s="506"/>
      <c r="AB932" s="507"/>
      <c r="AC932" s="507"/>
      <c r="AD932" s="504"/>
      <c r="AE932" s="504"/>
      <c r="AF932" s="504"/>
      <c r="AG932" s="504"/>
      <c r="AH932" s="504"/>
      <c r="AI932" s="504"/>
      <c r="AJ932" s="504"/>
      <c r="AK932" s="504"/>
      <c r="AL932" s="504"/>
      <c r="AN932" s="508"/>
      <c r="AO932" s="504"/>
      <c r="AP932" s="504"/>
      <c r="AQ932" s="504"/>
      <c r="AR932" s="504"/>
      <c r="AS932" s="504"/>
      <c r="AT932" s="504"/>
      <c r="AU932" s="504"/>
    </row>
    <row r="933" spans="3:47" ht="12.75" customHeight="1">
      <c r="C933" s="504"/>
      <c r="D933" s="504"/>
      <c r="E933" s="504"/>
      <c r="F933" s="504"/>
      <c r="G933" s="180"/>
      <c r="H933" s="180"/>
      <c r="I933" s="505"/>
      <c r="J933" s="505"/>
      <c r="K933" s="505"/>
      <c r="L933" s="504"/>
      <c r="M933" s="504"/>
      <c r="N933" s="504"/>
      <c r="O933" s="506"/>
      <c r="P933" s="506"/>
      <c r="Q933" s="506"/>
      <c r="R933" s="506"/>
      <c r="S933" s="506"/>
      <c r="T933" s="506"/>
      <c r="U933" s="506"/>
      <c r="V933" s="506"/>
      <c r="W933" s="506"/>
      <c r="X933" s="506"/>
      <c r="Y933" s="506"/>
      <c r="Z933" s="506"/>
      <c r="AA933" s="506"/>
      <c r="AB933" s="507"/>
      <c r="AC933" s="507"/>
      <c r="AD933" s="504"/>
      <c r="AE933" s="504"/>
      <c r="AF933" s="504"/>
      <c r="AG933" s="504"/>
      <c r="AH933" s="504"/>
      <c r="AI933" s="504"/>
      <c r="AJ933" s="504"/>
      <c r="AK933" s="504"/>
      <c r="AL933" s="504"/>
      <c r="AN933" s="508"/>
      <c r="AO933" s="504"/>
      <c r="AP933" s="504"/>
      <c r="AQ933" s="504"/>
      <c r="AR933" s="504"/>
      <c r="AS933" s="504"/>
      <c r="AT933" s="504"/>
      <c r="AU933" s="504"/>
    </row>
    <row r="934" spans="3:47" ht="12.75" customHeight="1">
      <c r="C934" s="504"/>
      <c r="D934" s="504"/>
      <c r="E934" s="504"/>
      <c r="F934" s="504"/>
      <c r="G934" s="180"/>
      <c r="H934" s="180"/>
      <c r="I934" s="505"/>
      <c r="J934" s="505"/>
      <c r="K934" s="505"/>
      <c r="L934" s="504"/>
      <c r="M934" s="504"/>
      <c r="N934" s="504"/>
      <c r="O934" s="506"/>
      <c r="P934" s="506"/>
      <c r="Q934" s="506"/>
      <c r="R934" s="506"/>
      <c r="S934" s="506"/>
      <c r="T934" s="506"/>
      <c r="U934" s="506"/>
      <c r="V934" s="506"/>
      <c r="W934" s="506"/>
      <c r="X934" s="506"/>
      <c r="Y934" s="506"/>
      <c r="Z934" s="506"/>
      <c r="AA934" s="506"/>
      <c r="AB934" s="507"/>
      <c r="AC934" s="507"/>
      <c r="AD934" s="504"/>
      <c r="AE934" s="504"/>
      <c r="AF934" s="504"/>
      <c r="AG934" s="504"/>
      <c r="AH934" s="504"/>
      <c r="AI934" s="504"/>
      <c r="AJ934" s="504"/>
      <c r="AK934" s="504"/>
      <c r="AL934" s="504"/>
      <c r="AN934" s="508"/>
      <c r="AO934" s="504"/>
      <c r="AP934" s="504"/>
      <c r="AQ934" s="504"/>
      <c r="AR934" s="504"/>
      <c r="AS934" s="504"/>
      <c r="AT934" s="504"/>
      <c r="AU934" s="504"/>
    </row>
    <row r="935" spans="3:47" ht="12.75" customHeight="1">
      <c r="C935" s="504"/>
      <c r="D935" s="504"/>
      <c r="E935" s="504"/>
      <c r="F935" s="504"/>
      <c r="G935" s="180"/>
      <c r="H935" s="180"/>
      <c r="I935" s="505"/>
      <c r="J935" s="505"/>
      <c r="K935" s="505"/>
      <c r="L935" s="504"/>
      <c r="M935" s="504"/>
      <c r="N935" s="504"/>
      <c r="O935" s="506"/>
      <c r="P935" s="506"/>
      <c r="Q935" s="506"/>
      <c r="R935" s="506"/>
      <c r="S935" s="506"/>
      <c r="T935" s="506"/>
      <c r="U935" s="506"/>
      <c r="V935" s="506"/>
      <c r="W935" s="506"/>
      <c r="X935" s="506"/>
      <c r="Y935" s="506"/>
      <c r="Z935" s="506"/>
      <c r="AA935" s="506"/>
      <c r="AB935" s="507"/>
      <c r="AC935" s="507"/>
      <c r="AD935" s="504"/>
      <c r="AE935" s="504"/>
      <c r="AF935" s="504"/>
      <c r="AG935" s="504"/>
      <c r="AH935" s="504"/>
      <c r="AI935" s="504"/>
      <c r="AJ935" s="504"/>
      <c r="AK935" s="504"/>
      <c r="AL935" s="504"/>
      <c r="AN935" s="508"/>
      <c r="AO935" s="504"/>
      <c r="AP935" s="504"/>
      <c r="AQ935" s="504"/>
      <c r="AR935" s="504"/>
      <c r="AS935" s="504"/>
      <c r="AT935" s="504"/>
      <c r="AU935" s="504"/>
    </row>
    <row r="936" spans="3:47" ht="12.75" customHeight="1">
      <c r="C936" s="504"/>
      <c r="D936" s="504"/>
      <c r="E936" s="504"/>
      <c r="F936" s="504"/>
      <c r="G936" s="180"/>
      <c r="H936" s="180"/>
      <c r="I936" s="505"/>
      <c r="J936" s="505"/>
      <c r="K936" s="505"/>
      <c r="L936" s="504"/>
      <c r="M936" s="504"/>
      <c r="N936" s="504"/>
      <c r="O936" s="506"/>
      <c r="P936" s="506"/>
      <c r="Q936" s="506"/>
      <c r="R936" s="506"/>
      <c r="S936" s="506"/>
      <c r="T936" s="506"/>
      <c r="U936" s="506"/>
      <c r="V936" s="506"/>
      <c r="W936" s="506"/>
      <c r="X936" s="506"/>
      <c r="Y936" s="506"/>
      <c r="Z936" s="506"/>
      <c r="AA936" s="506"/>
      <c r="AB936" s="507"/>
      <c r="AC936" s="507"/>
      <c r="AD936" s="504"/>
      <c r="AE936" s="504"/>
      <c r="AF936" s="504"/>
      <c r="AG936" s="504"/>
      <c r="AH936" s="504"/>
      <c r="AI936" s="504"/>
      <c r="AJ936" s="504"/>
      <c r="AK936" s="504"/>
      <c r="AL936" s="504"/>
      <c r="AN936" s="508"/>
      <c r="AO936" s="504"/>
      <c r="AP936" s="504"/>
      <c r="AQ936" s="504"/>
      <c r="AR936" s="504"/>
      <c r="AS936" s="504"/>
      <c r="AT936" s="504"/>
      <c r="AU936" s="504"/>
    </row>
    <row r="937" spans="3:47" ht="12.75" customHeight="1">
      <c r="C937" s="504"/>
      <c r="D937" s="504"/>
      <c r="E937" s="504"/>
      <c r="F937" s="504"/>
      <c r="G937" s="180"/>
      <c r="H937" s="180"/>
      <c r="I937" s="505"/>
      <c r="J937" s="505"/>
      <c r="K937" s="505"/>
      <c r="L937" s="504"/>
      <c r="M937" s="504"/>
      <c r="N937" s="504"/>
      <c r="O937" s="506"/>
      <c r="P937" s="506"/>
      <c r="Q937" s="506"/>
      <c r="R937" s="506"/>
      <c r="S937" s="506"/>
      <c r="T937" s="506"/>
      <c r="U937" s="506"/>
      <c r="V937" s="506"/>
      <c r="W937" s="506"/>
      <c r="X937" s="506"/>
      <c r="Y937" s="506"/>
      <c r="Z937" s="506"/>
      <c r="AA937" s="506"/>
      <c r="AB937" s="507"/>
      <c r="AC937" s="507"/>
      <c r="AD937" s="504"/>
      <c r="AE937" s="504"/>
      <c r="AF937" s="504"/>
      <c r="AG937" s="504"/>
      <c r="AH937" s="504"/>
      <c r="AI937" s="504"/>
      <c r="AJ937" s="504"/>
      <c r="AK937" s="504"/>
      <c r="AL937" s="504"/>
      <c r="AN937" s="508"/>
      <c r="AO937" s="504"/>
      <c r="AP937" s="504"/>
      <c r="AQ937" s="504"/>
      <c r="AR937" s="504"/>
      <c r="AS937" s="504"/>
      <c r="AT937" s="504"/>
      <c r="AU937" s="504"/>
    </row>
    <row r="938" spans="3:47" ht="12.75" customHeight="1">
      <c r="C938" s="504"/>
      <c r="D938" s="504"/>
      <c r="E938" s="504"/>
      <c r="F938" s="504"/>
      <c r="G938" s="180"/>
      <c r="H938" s="180"/>
      <c r="I938" s="505"/>
      <c r="J938" s="505"/>
      <c r="K938" s="505"/>
      <c r="L938" s="504"/>
      <c r="M938" s="504"/>
      <c r="N938" s="504"/>
      <c r="O938" s="506"/>
      <c r="P938" s="506"/>
      <c r="Q938" s="506"/>
      <c r="R938" s="506"/>
      <c r="S938" s="506"/>
      <c r="T938" s="506"/>
      <c r="U938" s="506"/>
      <c r="V938" s="506"/>
      <c r="W938" s="506"/>
      <c r="X938" s="506"/>
      <c r="Y938" s="506"/>
      <c r="Z938" s="506"/>
      <c r="AA938" s="506"/>
      <c r="AB938" s="507"/>
      <c r="AC938" s="507"/>
      <c r="AD938" s="504"/>
      <c r="AE938" s="504"/>
      <c r="AF938" s="504"/>
      <c r="AG938" s="504"/>
      <c r="AH938" s="504"/>
      <c r="AI938" s="504"/>
      <c r="AJ938" s="504"/>
      <c r="AK938" s="504"/>
      <c r="AL938" s="504"/>
      <c r="AN938" s="508"/>
      <c r="AO938" s="504"/>
      <c r="AP938" s="504"/>
      <c r="AQ938" s="504"/>
      <c r="AR938" s="504"/>
      <c r="AS938" s="504"/>
      <c r="AT938" s="504"/>
      <c r="AU938" s="504"/>
    </row>
    <row r="939" spans="3:47" ht="12.75" customHeight="1">
      <c r="C939" s="504"/>
      <c r="D939" s="504"/>
      <c r="E939" s="504"/>
      <c r="F939" s="504"/>
      <c r="G939" s="180"/>
      <c r="H939" s="180"/>
      <c r="I939" s="505"/>
      <c r="J939" s="505"/>
      <c r="K939" s="505"/>
      <c r="L939" s="504"/>
      <c r="M939" s="504"/>
      <c r="N939" s="504"/>
      <c r="O939" s="506"/>
      <c r="P939" s="506"/>
      <c r="Q939" s="506"/>
      <c r="R939" s="506"/>
      <c r="S939" s="506"/>
      <c r="T939" s="506"/>
      <c r="U939" s="506"/>
      <c r="V939" s="506"/>
      <c r="W939" s="506"/>
      <c r="X939" s="506"/>
      <c r="Y939" s="506"/>
      <c r="Z939" s="506"/>
      <c r="AA939" s="506"/>
      <c r="AB939" s="507"/>
      <c r="AC939" s="507"/>
      <c r="AD939" s="504"/>
      <c r="AE939" s="504"/>
      <c r="AF939" s="504"/>
      <c r="AG939" s="504"/>
      <c r="AH939" s="504"/>
      <c r="AI939" s="504"/>
      <c r="AJ939" s="504"/>
      <c r="AK939" s="504"/>
      <c r="AL939" s="504"/>
      <c r="AN939" s="508"/>
      <c r="AO939" s="504"/>
      <c r="AP939" s="504"/>
      <c r="AQ939" s="504"/>
      <c r="AR939" s="504"/>
      <c r="AS939" s="504"/>
      <c r="AT939" s="504"/>
      <c r="AU939" s="504"/>
    </row>
    <row r="940" spans="3:47" ht="12.75" customHeight="1">
      <c r="C940" s="504"/>
      <c r="D940" s="504"/>
      <c r="E940" s="504"/>
      <c r="F940" s="504"/>
      <c r="G940" s="180"/>
      <c r="H940" s="180"/>
      <c r="I940" s="505"/>
      <c r="J940" s="505"/>
      <c r="K940" s="505"/>
      <c r="L940" s="504"/>
      <c r="M940" s="504"/>
      <c r="N940" s="504"/>
      <c r="O940" s="506"/>
      <c r="P940" s="506"/>
      <c r="Q940" s="506"/>
      <c r="R940" s="506"/>
      <c r="S940" s="506"/>
      <c r="T940" s="506"/>
      <c r="U940" s="506"/>
      <c r="V940" s="506"/>
      <c r="W940" s="506"/>
      <c r="X940" s="506"/>
      <c r="Y940" s="506"/>
      <c r="Z940" s="506"/>
      <c r="AA940" s="506"/>
      <c r="AB940" s="507"/>
      <c r="AC940" s="507"/>
      <c r="AD940" s="504"/>
      <c r="AE940" s="504"/>
      <c r="AF940" s="504"/>
      <c r="AG940" s="504"/>
      <c r="AH940" s="504"/>
      <c r="AI940" s="504"/>
      <c r="AJ940" s="504"/>
      <c r="AK940" s="504"/>
      <c r="AL940" s="504"/>
      <c r="AN940" s="508"/>
      <c r="AO940" s="504"/>
      <c r="AP940" s="504"/>
      <c r="AQ940" s="504"/>
      <c r="AR940" s="504"/>
      <c r="AS940" s="504"/>
      <c r="AT940" s="504"/>
      <c r="AU940" s="504"/>
    </row>
    <row r="941" spans="3:47" ht="12.75" customHeight="1">
      <c r="C941" s="504"/>
      <c r="D941" s="504"/>
      <c r="E941" s="504"/>
      <c r="F941" s="504"/>
      <c r="G941" s="180"/>
      <c r="H941" s="180"/>
      <c r="I941" s="505"/>
      <c r="J941" s="505"/>
      <c r="K941" s="505"/>
      <c r="L941" s="504"/>
      <c r="M941" s="504"/>
      <c r="N941" s="504"/>
      <c r="O941" s="506"/>
      <c r="P941" s="506"/>
      <c r="Q941" s="506"/>
      <c r="R941" s="506"/>
      <c r="S941" s="506"/>
      <c r="T941" s="506"/>
      <c r="U941" s="506"/>
      <c r="V941" s="506"/>
      <c r="W941" s="506"/>
      <c r="X941" s="506"/>
      <c r="Y941" s="506"/>
      <c r="Z941" s="506"/>
      <c r="AA941" s="506"/>
      <c r="AB941" s="507"/>
      <c r="AC941" s="507"/>
      <c r="AD941" s="504"/>
      <c r="AE941" s="504"/>
      <c r="AF941" s="504"/>
      <c r="AG941" s="504"/>
      <c r="AH941" s="504"/>
      <c r="AI941" s="504"/>
      <c r="AJ941" s="504"/>
      <c r="AK941" s="504"/>
      <c r="AL941" s="504"/>
      <c r="AN941" s="508"/>
      <c r="AO941" s="504"/>
      <c r="AP941" s="504"/>
      <c r="AQ941" s="504"/>
      <c r="AR941" s="504"/>
      <c r="AS941" s="504"/>
      <c r="AT941" s="504"/>
      <c r="AU941" s="504"/>
    </row>
    <row r="942" spans="3:47" ht="12.75" customHeight="1">
      <c r="C942" s="504"/>
      <c r="D942" s="504"/>
      <c r="E942" s="504"/>
      <c r="F942" s="504"/>
      <c r="G942" s="180"/>
      <c r="H942" s="180"/>
      <c r="I942" s="505"/>
      <c r="J942" s="505"/>
      <c r="K942" s="505"/>
      <c r="L942" s="504"/>
      <c r="M942" s="504"/>
      <c r="N942" s="504"/>
      <c r="O942" s="506"/>
      <c r="P942" s="506"/>
      <c r="Q942" s="506"/>
      <c r="R942" s="506"/>
      <c r="S942" s="506"/>
      <c r="T942" s="506"/>
      <c r="U942" s="506"/>
      <c r="V942" s="506"/>
      <c r="W942" s="506"/>
      <c r="X942" s="506"/>
      <c r="Y942" s="506"/>
      <c r="Z942" s="506"/>
      <c r="AA942" s="506"/>
      <c r="AB942" s="507"/>
      <c r="AC942" s="507"/>
      <c r="AD942" s="504"/>
      <c r="AE942" s="504"/>
      <c r="AF942" s="504"/>
      <c r="AG942" s="504"/>
      <c r="AH942" s="504"/>
      <c r="AI942" s="504"/>
      <c r="AJ942" s="504"/>
      <c r="AK942" s="504"/>
      <c r="AL942" s="504"/>
      <c r="AN942" s="508"/>
      <c r="AO942" s="504"/>
      <c r="AP942" s="504"/>
      <c r="AQ942" s="504"/>
      <c r="AR942" s="504"/>
      <c r="AS942" s="504"/>
      <c r="AT942" s="504"/>
      <c r="AU942" s="504"/>
    </row>
    <row r="943" spans="3:47" ht="12.75" customHeight="1">
      <c r="C943" s="504"/>
      <c r="D943" s="504"/>
      <c r="E943" s="504"/>
      <c r="F943" s="504"/>
      <c r="G943" s="180"/>
      <c r="H943" s="180"/>
      <c r="I943" s="505"/>
      <c r="J943" s="505"/>
      <c r="K943" s="505"/>
      <c r="L943" s="504"/>
      <c r="M943" s="504"/>
      <c r="N943" s="504"/>
      <c r="O943" s="506"/>
      <c r="P943" s="506"/>
      <c r="Q943" s="506"/>
      <c r="R943" s="506"/>
      <c r="S943" s="506"/>
      <c r="T943" s="506"/>
      <c r="U943" s="506"/>
      <c r="V943" s="506"/>
      <c r="W943" s="506"/>
      <c r="X943" s="506"/>
      <c r="Y943" s="506"/>
      <c r="Z943" s="506"/>
      <c r="AA943" s="506"/>
      <c r="AB943" s="507"/>
      <c r="AC943" s="507"/>
      <c r="AD943" s="504"/>
      <c r="AE943" s="504"/>
      <c r="AF943" s="504"/>
      <c r="AG943" s="504"/>
      <c r="AH943" s="504"/>
      <c r="AI943" s="504"/>
      <c r="AJ943" s="504"/>
      <c r="AK943" s="504"/>
      <c r="AL943" s="504"/>
      <c r="AN943" s="508"/>
      <c r="AO943" s="504"/>
      <c r="AP943" s="504"/>
      <c r="AQ943" s="504"/>
      <c r="AR943" s="504"/>
      <c r="AS943" s="504"/>
      <c r="AT943" s="504"/>
      <c r="AU943" s="504"/>
    </row>
    <row r="944" spans="3:47" ht="12.75" customHeight="1">
      <c r="C944" s="504"/>
      <c r="D944" s="504"/>
      <c r="E944" s="504"/>
      <c r="F944" s="504"/>
      <c r="G944" s="180"/>
      <c r="H944" s="180"/>
      <c r="I944" s="505"/>
      <c r="J944" s="505"/>
      <c r="K944" s="505"/>
      <c r="L944" s="504"/>
      <c r="M944" s="504"/>
      <c r="N944" s="504"/>
      <c r="O944" s="506"/>
      <c r="P944" s="506"/>
      <c r="Q944" s="506"/>
      <c r="R944" s="506"/>
      <c r="S944" s="506"/>
      <c r="T944" s="506"/>
      <c r="U944" s="506"/>
      <c r="V944" s="506"/>
      <c r="W944" s="506"/>
      <c r="X944" s="506"/>
      <c r="Y944" s="506"/>
      <c r="Z944" s="506"/>
      <c r="AA944" s="506"/>
      <c r="AB944" s="507"/>
      <c r="AC944" s="507"/>
      <c r="AD944" s="504"/>
      <c r="AE944" s="504"/>
      <c r="AF944" s="504"/>
      <c r="AG944" s="504"/>
      <c r="AH944" s="504"/>
      <c r="AI944" s="504"/>
      <c r="AJ944" s="504"/>
      <c r="AK944" s="504"/>
      <c r="AL944" s="504"/>
      <c r="AN944" s="508"/>
      <c r="AO944" s="504"/>
      <c r="AP944" s="504"/>
      <c r="AQ944" s="504"/>
      <c r="AR944" s="504"/>
      <c r="AS944" s="504"/>
      <c r="AT944" s="504"/>
      <c r="AU944" s="504"/>
    </row>
    <row r="945" spans="3:47" ht="12.75" customHeight="1">
      <c r="C945" s="504"/>
      <c r="D945" s="504"/>
      <c r="E945" s="504"/>
      <c r="F945" s="504"/>
      <c r="G945" s="180"/>
      <c r="H945" s="180"/>
      <c r="I945" s="505"/>
      <c r="J945" s="505"/>
      <c r="K945" s="505"/>
      <c r="L945" s="504"/>
      <c r="M945" s="504"/>
      <c r="N945" s="504"/>
      <c r="O945" s="506"/>
      <c r="P945" s="506"/>
      <c r="Q945" s="506"/>
      <c r="R945" s="506"/>
      <c r="S945" s="506"/>
      <c r="T945" s="506"/>
      <c r="U945" s="506"/>
      <c r="V945" s="506"/>
      <c r="W945" s="506"/>
      <c r="X945" s="506"/>
      <c r="Y945" s="506"/>
      <c r="Z945" s="506"/>
      <c r="AA945" s="506"/>
      <c r="AB945" s="507"/>
      <c r="AC945" s="507"/>
      <c r="AD945" s="504"/>
      <c r="AE945" s="504"/>
      <c r="AF945" s="504"/>
      <c r="AG945" s="504"/>
      <c r="AH945" s="504"/>
      <c r="AI945" s="504"/>
      <c r="AJ945" s="504"/>
      <c r="AK945" s="504"/>
      <c r="AL945" s="504"/>
      <c r="AN945" s="508"/>
      <c r="AO945" s="504"/>
      <c r="AP945" s="504"/>
      <c r="AQ945" s="504"/>
      <c r="AR945" s="504"/>
      <c r="AS945" s="504"/>
      <c r="AT945" s="504"/>
      <c r="AU945" s="504"/>
    </row>
    <row r="946" spans="3:47" ht="12.75" customHeight="1">
      <c r="C946" s="504"/>
      <c r="D946" s="504"/>
      <c r="E946" s="504"/>
      <c r="F946" s="504"/>
      <c r="G946" s="180"/>
      <c r="H946" s="180"/>
      <c r="I946" s="505"/>
      <c r="J946" s="505"/>
      <c r="K946" s="505"/>
      <c r="L946" s="504"/>
      <c r="M946" s="504"/>
      <c r="N946" s="504"/>
      <c r="O946" s="506"/>
      <c r="P946" s="506"/>
      <c r="Q946" s="506"/>
      <c r="R946" s="506"/>
      <c r="S946" s="506"/>
      <c r="T946" s="506"/>
      <c r="U946" s="506"/>
      <c r="V946" s="506"/>
      <c r="W946" s="506"/>
      <c r="X946" s="506"/>
      <c r="Y946" s="506"/>
      <c r="Z946" s="506"/>
      <c r="AA946" s="506"/>
      <c r="AB946" s="507"/>
      <c r="AC946" s="507"/>
      <c r="AD946" s="504"/>
      <c r="AE946" s="504"/>
      <c r="AF946" s="504"/>
      <c r="AG946" s="504"/>
      <c r="AH946" s="504"/>
      <c r="AI946" s="504"/>
      <c r="AJ946" s="504"/>
      <c r="AK946" s="504"/>
      <c r="AL946" s="504"/>
      <c r="AN946" s="508"/>
      <c r="AO946" s="504"/>
      <c r="AP946" s="504"/>
      <c r="AQ946" s="504"/>
      <c r="AR946" s="504"/>
      <c r="AS946" s="504"/>
      <c r="AT946" s="504"/>
      <c r="AU946" s="504"/>
    </row>
    <row r="947" spans="3:47" ht="12.75" customHeight="1">
      <c r="C947" s="504"/>
      <c r="D947" s="504"/>
      <c r="E947" s="504"/>
      <c r="F947" s="504"/>
      <c r="G947" s="180"/>
      <c r="H947" s="180"/>
      <c r="I947" s="505"/>
      <c r="J947" s="505"/>
      <c r="K947" s="505"/>
      <c r="L947" s="504"/>
      <c r="M947" s="504"/>
      <c r="N947" s="504"/>
      <c r="O947" s="506"/>
      <c r="P947" s="506"/>
      <c r="Q947" s="506"/>
      <c r="R947" s="506"/>
      <c r="S947" s="506"/>
      <c r="T947" s="506"/>
      <c r="U947" s="506"/>
      <c r="V947" s="506"/>
      <c r="W947" s="506"/>
      <c r="X947" s="506"/>
      <c r="Y947" s="506"/>
      <c r="Z947" s="506"/>
      <c r="AA947" s="506"/>
      <c r="AB947" s="507"/>
      <c r="AC947" s="507"/>
      <c r="AD947" s="504"/>
      <c r="AE947" s="504"/>
      <c r="AF947" s="504"/>
      <c r="AG947" s="504"/>
      <c r="AH947" s="504"/>
      <c r="AI947" s="504"/>
      <c r="AJ947" s="504"/>
      <c r="AK947" s="504"/>
      <c r="AL947" s="504"/>
      <c r="AN947" s="508"/>
      <c r="AO947" s="504"/>
      <c r="AP947" s="504"/>
      <c r="AQ947" s="504"/>
      <c r="AR947" s="504"/>
      <c r="AS947" s="504"/>
      <c r="AT947" s="504"/>
      <c r="AU947" s="504"/>
    </row>
    <row r="948" spans="3:47" ht="12.75" customHeight="1">
      <c r="C948" s="504"/>
      <c r="D948" s="504"/>
      <c r="E948" s="504"/>
      <c r="F948" s="504"/>
      <c r="G948" s="180"/>
      <c r="H948" s="180"/>
      <c r="I948" s="505"/>
      <c r="J948" s="505"/>
      <c r="K948" s="505"/>
      <c r="L948" s="504"/>
      <c r="M948" s="504"/>
      <c r="N948" s="504"/>
      <c r="O948" s="506"/>
      <c r="P948" s="506"/>
      <c r="Q948" s="506"/>
      <c r="R948" s="506"/>
      <c r="S948" s="506"/>
      <c r="T948" s="506"/>
      <c r="U948" s="506"/>
      <c r="V948" s="506"/>
      <c r="W948" s="506"/>
      <c r="X948" s="506"/>
      <c r="Y948" s="506"/>
      <c r="Z948" s="506"/>
      <c r="AA948" s="506"/>
      <c r="AB948" s="507"/>
      <c r="AC948" s="507"/>
      <c r="AD948" s="504"/>
      <c r="AE948" s="504"/>
      <c r="AF948" s="504"/>
      <c r="AG948" s="504"/>
      <c r="AH948" s="504"/>
      <c r="AI948" s="504"/>
      <c r="AJ948" s="504"/>
      <c r="AK948" s="504"/>
      <c r="AL948" s="504"/>
      <c r="AN948" s="508"/>
      <c r="AO948" s="504"/>
      <c r="AP948" s="504"/>
      <c r="AQ948" s="504"/>
      <c r="AR948" s="504"/>
      <c r="AS948" s="504"/>
      <c r="AT948" s="504"/>
      <c r="AU948" s="504"/>
    </row>
    <row r="949" spans="3:47" ht="12.75" customHeight="1">
      <c r="C949" s="504"/>
      <c r="D949" s="504"/>
      <c r="E949" s="504"/>
      <c r="F949" s="504"/>
      <c r="G949" s="180"/>
      <c r="H949" s="180"/>
      <c r="I949" s="505"/>
      <c r="J949" s="505"/>
      <c r="K949" s="505"/>
      <c r="L949" s="504"/>
      <c r="M949" s="504"/>
      <c r="N949" s="504"/>
      <c r="O949" s="506"/>
      <c r="P949" s="506"/>
      <c r="Q949" s="506"/>
      <c r="R949" s="506"/>
      <c r="S949" s="506"/>
      <c r="T949" s="506"/>
      <c r="U949" s="506"/>
      <c r="V949" s="506"/>
      <c r="W949" s="506"/>
      <c r="X949" s="506"/>
      <c r="Y949" s="506"/>
      <c r="Z949" s="506"/>
      <c r="AA949" s="506"/>
      <c r="AB949" s="507"/>
      <c r="AC949" s="507"/>
      <c r="AD949" s="504"/>
      <c r="AE949" s="504"/>
      <c r="AF949" s="504"/>
      <c r="AG949" s="504"/>
      <c r="AH949" s="504"/>
      <c r="AI949" s="504"/>
      <c r="AJ949" s="504"/>
      <c r="AK949" s="504"/>
      <c r="AL949" s="504"/>
      <c r="AN949" s="508"/>
      <c r="AO949" s="504"/>
      <c r="AP949" s="504"/>
      <c r="AQ949" s="504"/>
      <c r="AR949" s="504"/>
      <c r="AS949" s="504"/>
      <c r="AT949" s="504"/>
      <c r="AU949" s="504"/>
    </row>
    <row r="950" spans="3:47" ht="12.75" customHeight="1">
      <c r="C950" s="504"/>
      <c r="D950" s="504"/>
      <c r="E950" s="504"/>
      <c r="F950" s="504"/>
      <c r="G950" s="180"/>
      <c r="H950" s="180"/>
      <c r="I950" s="505"/>
      <c r="J950" s="505"/>
      <c r="K950" s="505"/>
      <c r="L950" s="504"/>
      <c r="M950" s="504"/>
      <c r="N950" s="504"/>
      <c r="O950" s="506"/>
      <c r="P950" s="506"/>
      <c r="Q950" s="506"/>
      <c r="R950" s="506"/>
      <c r="S950" s="506"/>
      <c r="T950" s="506"/>
      <c r="U950" s="506"/>
      <c r="V950" s="506"/>
      <c r="W950" s="506"/>
      <c r="X950" s="506"/>
      <c r="Y950" s="506"/>
      <c r="Z950" s="506"/>
      <c r="AA950" s="506"/>
      <c r="AB950" s="507"/>
      <c r="AC950" s="507"/>
      <c r="AD950" s="504"/>
      <c r="AE950" s="504"/>
      <c r="AF950" s="504"/>
      <c r="AG950" s="504"/>
      <c r="AH950" s="504"/>
      <c r="AI950" s="504"/>
      <c r="AJ950" s="504"/>
      <c r="AK950" s="504"/>
      <c r="AL950" s="504"/>
      <c r="AN950" s="508"/>
      <c r="AO950" s="504"/>
      <c r="AP950" s="504"/>
      <c r="AQ950" s="504"/>
      <c r="AR950" s="504"/>
      <c r="AS950" s="504"/>
      <c r="AT950" s="504"/>
      <c r="AU950" s="504"/>
    </row>
    <row r="951" spans="3:47" ht="12.75" customHeight="1">
      <c r="C951" s="504"/>
      <c r="D951" s="504"/>
      <c r="E951" s="504"/>
      <c r="F951" s="504"/>
      <c r="G951" s="180"/>
      <c r="H951" s="180"/>
      <c r="I951" s="505"/>
      <c r="J951" s="505"/>
      <c r="K951" s="505"/>
      <c r="L951" s="504"/>
      <c r="M951" s="504"/>
      <c r="N951" s="504"/>
      <c r="O951" s="506"/>
      <c r="P951" s="506"/>
      <c r="Q951" s="506"/>
      <c r="R951" s="506"/>
      <c r="S951" s="506"/>
      <c r="T951" s="506"/>
      <c r="U951" s="506"/>
      <c r="V951" s="506"/>
      <c r="W951" s="506"/>
      <c r="X951" s="506"/>
      <c r="Y951" s="506"/>
      <c r="Z951" s="506"/>
      <c r="AA951" s="506"/>
      <c r="AB951" s="507"/>
      <c r="AC951" s="507"/>
      <c r="AD951" s="504"/>
      <c r="AE951" s="504"/>
      <c r="AF951" s="504"/>
      <c r="AG951" s="504"/>
      <c r="AH951" s="504"/>
      <c r="AI951" s="504"/>
      <c r="AJ951" s="504"/>
      <c r="AK951" s="504"/>
      <c r="AL951" s="504"/>
      <c r="AN951" s="508"/>
      <c r="AO951" s="504"/>
      <c r="AP951" s="504"/>
      <c r="AQ951" s="504"/>
      <c r="AR951" s="504"/>
      <c r="AS951" s="504"/>
      <c r="AT951" s="504"/>
      <c r="AU951" s="504"/>
    </row>
    <row r="952" spans="3:47" ht="12.75" customHeight="1">
      <c r="C952" s="504"/>
      <c r="D952" s="504"/>
      <c r="E952" s="504"/>
      <c r="F952" s="504"/>
      <c r="G952" s="180"/>
      <c r="H952" s="180"/>
      <c r="I952" s="505"/>
      <c r="J952" s="505"/>
      <c r="K952" s="505"/>
      <c r="L952" s="504"/>
      <c r="M952" s="504"/>
      <c r="N952" s="504"/>
      <c r="O952" s="506"/>
      <c r="P952" s="506"/>
      <c r="Q952" s="506"/>
      <c r="R952" s="506"/>
      <c r="S952" s="506"/>
      <c r="T952" s="506"/>
      <c r="U952" s="506"/>
      <c r="V952" s="506"/>
      <c r="W952" s="506"/>
      <c r="X952" s="506"/>
      <c r="Y952" s="506"/>
      <c r="Z952" s="506"/>
      <c r="AA952" s="506"/>
      <c r="AB952" s="507"/>
      <c r="AC952" s="507"/>
      <c r="AD952" s="504"/>
      <c r="AE952" s="504"/>
      <c r="AF952" s="504"/>
      <c r="AG952" s="504"/>
      <c r="AH952" s="504"/>
      <c r="AI952" s="504"/>
      <c r="AJ952" s="504"/>
      <c r="AK952" s="504"/>
      <c r="AL952" s="504"/>
      <c r="AN952" s="508"/>
      <c r="AO952" s="504"/>
      <c r="AP952" s="504"/>
      <c r="AQ952" s="504"/>
      <c r="AR952" s="504"/>
      <c r="AS952" s="504"/>
      <c r="AT952" s="504"/>
      <c r="AU952" s="504"/>
    </row>
    <row r="953" spans="3:47" ht="12.75" customHeight="1">
      <c r="C953" s="504"/>
      <c r="D953" s="504"/>
      <c r="E953" s="504"/>
      <c r="F953" s="504"/>
      <c r="G953" s="180"/>
      <c r="H953" s="180"/>
      <c r="I953" s="505"/>
      <c r="J953" s="505"/>
      <c r="K953" s="505"/>
      <c r="L953" s="504"/>
      <c r="M953" s="504"/>
      <c r="N953" s="504"/>
      <c r="O953" s="506"/>
      <c r="P953" s="506"/>
      <c r="Q953" s="506"/>
      <c r="R953" s="506"/>
      <c r="S953" s="506"/>
      <c r="T953" s="506"/>
      <c r="U953" s="506"/>
      <c r="V953" s="506"/>
      <c r="W953" s="506"/>
      <c r="X953" s="506"/>
      <c r="Y953" s="506"/>
      <c r="Z953" s="506"/>
      <c r="AA953" s="506"/>
      <c r="AB953" s="507"/>
      <c r="AC953" s="507"/>
      <c r="AD953" s="504"/>
      <c r="AE953" s="504"/>
      <c r="AF953" s="504"/>
      <c r="AG953" s="504"/>
      <c r="AH953" s="504"/>
      <c r="AI953" s="504"/>
      <c r="AJ953" s="504"/>
      <c r="AK953" s="504"/>
      <c r="AL953" s="504"/>
      <c r="AN953" s="508"/>
      <c r="AO953" s="504"/>
      <c r="AP953" s="504"/>
      <c r="AQ953" s="504"/>
      <c r="AR953" s="504"/>
      <c r="AS953" s="504"/>
      <c r="AT953" s="504"/>
      <c r="AU953" s="504"/>
    </row>
    <row r="954" spans="3:47" ht="12.75" customHeight="1">
      <c r="C954" s="504"/>
      <c r="D954" s="504"/>
      <c r="E954" s="504"/>
      <c r="F954" s="504"/>
      <c r="G954" s="180"/>
      <c r="H954" s="180"/>
      <c r="I954" s="505"/>
      <c r="J954" s="505"/>
      <c r="K954" s="505"/>
      <c r="L954" s="504"/>
      <c r="M954" s="504"/>
      <c r="N954" s="504"/>
      <c r="O954" s="506"/>
      <c r="P954" s="506"/>
      <c r="Q954" s="506"/>
      <c r="R954" s="506"/>
      <c r="S954" s="506"/>
      <c r="T954" s="506"/>
      <c r="U954" s="506"/>
      <c r="V954" s="506"/>
      <c r="W954" s="506"/>
      <c r="X954" s="506"/>
      <c r="Y954" s="506"/>
      <c r="Z954" s="506"/>
      <c r="AA954" s="506"/>
      <c r="AB954" s="507"/>
      <c r="AC954" s="507"/>
      <c r="AD954" s="504"/>
      <c r="AE954" s="504"/>
      <c r="AF954" s="504"/>
      <c r="AG954" s="504"/>
      <c r="AH954" s="504"/>
      <c r="AI954" s="504"/>
      <c r="AJ954" s="504"/>
      <c r="AK954" s="504"/>
      <c r="AL954" s="504"/>
      <c r="AN954" s="508"/>
      <c r="AO954" s="504"/>
      <c r="AP954" s="504"/>
      <c r="AQ954" s="504"/>
      <c r="AR954" s="504"/>
      <c r="AS954" s="504"/>
      <c r="AT954" s="504"/>
      <c r="AU954" s="504"/>
    </row>
    <row r="955" spans="3:47" ht="12.75" customHeight="1">
      <c r="C955" s="504"/>
      <c r="D955" s="504"/>
      <c r="E955" s="504"/>
      <c r="F955" s="504"/>
      <c r="G955" s="180"/>
      <c r="H955" s="180"/>
      <c r="I955" s="505"/>
      <c r="J955" s="505"/>
      <c r="K955" s="505"/>
      <c r="L955" s="504"/>
      <c r="M955" s="504"/>
      <c r="N955" s="504"/>
      <c r="O955" s="506"/>
      <c r="P955" s="506"/>
      <c r="Q955" s="506"/>
      <c r="R955" s="506"/>
      <c r="S955" s="506"/>
      <c r="T955" s="506"/>
      <c r="U955" s="506"/>
      <c r="V955" s="506"/>
      <c r="W955" s="506"/>
      <c r="X955" s="506"/>
      <c r="Y955" s="506"/>
      <c r="Z955" s="506"/>
      <c r="AA955" s="506"/>
      <c r="AB955" s="507"/>
      <c r="AC955" s="507"/>
      <c r="AD955" s="504"/>
      <c r="AE955" s="504"/>
      <c r="AF955" s="504"/>
      <c r="AG955" s="504"/>
      <c r="AH955" s="504"/>
      <c r="AI955" s="504"/>
      <c r="AJ955" s="504"/>
      <c r="AK955" s="504"/>
      <c r="AL955" s="504"/>
      <c r="AN955" s="508"/>
      <c r="AO955" s="504"/>
      <c r="AP955" s="504"/>
      <c r="AQ955" s="504"/>
      <c r="AR955" s="504"/>
      <c r="AS955" s="504"/>
      <c r="AT955" s="504"/>
      <c r="AU955" s="504"/>
    </row>
    <row r="956" spans="3:47" ht="12.75" customHeight="1">
      <c r="C956" s="504"/>
      <c r="D956" s="504"/>
      <c r="E956" s="504"/>
      <c r="F956" s="504"/>
      <c r="G956" s="180"/>
      <c r="H956" s="180"/>
      <c r="I956" s="505"/>
      <c r="J956" s="505"/>
      <c r="K956" s="505"/>
      <c r="L956" s="504"/>
      <c r="M956" s="504"/>
      <c r="N956" s="504"/>
      <c r="O956" s="506"/>
      <c r="P956" s="506"/>
      <c r="Q956" s="506"/>
      <c r="R956" s="506"/>
      <c r="S956" s="506"/>
      <c r="T956" s="506"/>
      <c r="U956" s="506"/>
      <c r="V956" s="506"/>
      <c r="W956" s="506"/>
      <c r="X956" s="506"/>
      <c r="Y956" s="506"/>
      <c r="Z956" s="506"/>
      <c r="AA956" s="506"/>
      <c r="AB956" s="507"/>
      <c r="AC956" s="507"/>
      <c r="AD956" s="504"/>
      <c r="AE956" s="504"/>
      <c r="AF956" s="504"/>
      <c r="AG956" s="504"/>
      <c r="AH956" s="504"/>
      <c r="AI956" s="504"/>
      <c r="AJ956" s="504"/>
      <c r="AK956" s="504"/>
      <c r="AL956" s="504"/>
      <c r="AN956" s="508"/>
      <c r="AO956" s="504"/>
      <c r="AP956" s="504"/>
      <c r="AQ956" s="504"/>
      <c r="AR956" s="504"/>
      <c r="AS956" s="504"/>
      <c r="AT956" s="504"/>
      <c r="AU956" s="504"/>
    </row>
    <row r="957" spans="3:47" ht="12.75" customHeight="1">
      <c r="C957" s="504"/>
      <c r="D957" s="504"/>
      <c r="E957" s="504"/>
      <c r="F957" s="504"/>
      <c r="G957" s="180"/>
      <c r="H957" s="180"/>
      <c r="I957" s="505"/>
      <c r="J957" s="505"/>
      <c r="K957" s="505"/>
      <c r="L957" s="504"/>
      <c r="M957" s="504"/>
      <c r="N957" s="504"/>
      <c r="O957" s="506"/>
      <c r="P957" s="506"/>
      <c r="Q957" s="506"/>
      <c r="R957" s="506"/>
      <c r="S957" s="506"/>
      <c r="T957" s="506"/>
      <c r="U957" s="506"/>
      <c r="V957" s="506"/>
      <c r="W957" s="506"/>
      <c r="X957" s="506"/>
      <c r="Y957" s="506"/>
      <c r="Z957" s="506"/>
      <c r="AA957" s="506"/>
      <c r="AB957" s="507"/>
      <c r="AC957" s="507"/>
      <c r="AD957" s="504"/>
      <c r="AE957" s="504"/>
      <c r="AF957" s="504"/>
      <c r="AG957" s="504"/>
      <c r="AH957" s="504"/>
      <c r="AI957" s="504"/>
      <c r="AJ957" s="504"/>
      <c r="AK957" s="504"/>
      <c r="AL957" s="504"/>
      <c r="AN957" s="508"/>
      <c r="AO957" s="504"/>
      <c r="AP957" s="504"/>
      <c r="AQ957" s="504"/>
      <c r="AR957" s="504"/>
      <c r="AS957" s="504"/>
      <c r="AT957" s="504"/>
      <c r="AU957" s="504"/>
    </row>
    <row r="958" spans="3:47" ht="12.75" customHeight="1">
      <c r="C958" s="504"/>
      <c r="D958" s="504"/>
      <c r="E958" s="504"/>
      <c r="F958" s="504"/>
      <c r="G958" s="180"/>
      <c r="H958" s="180"/>
      <c r="I958" s="505"/>
      <c r="J958" s="505"/>
      <c r="K958" s="505"/>
      <c r="L958" s="504"/>
      <c r="M958" s="504"/>
      <c r="N958" s="504"/>
      <c r="O958" s="506"/>
      <c r="P958" s="506"/>
      <c r="Q958" s="506"/>
      <c r="R958" s="506"/>
      <c r="S958" s="506"/>
      <c r="T958" s="506"/>
      <c r="U958" s="506"/>
      <c r="V958" s="506"/>
      <c r="W958" s="506"/>
      <c r="X958" s="506"/>
      <c r="Y958" s="506"/>
      <c r="Z958" s="506"/>
      <c r="AA958" s="506"/>
      <c r="AB958" s="507"/>
      <c r="AC958" s="507"/>
      <c r="AD958" s="504"/>
      <c r="AE958" s="504"/>
      <c r="AF958" s="504"/>
      <c r="AG958" s="504"/>
      <c r="AH958" s="504"/>
      <c r="AI958" s="504"/>
      <c r="AJ958" s="504"/>
      <c r="AK958" s="504"/>
      <c r="AL958" s="504"/>
      <c r="AN958" s="508"/>
      <c r="AO958" s="504"/>
      <c r="AP958" s="504"/>
      <c r="AQ958" s="504"/>
      <c r="AR958" s="504"/>
      <c r="AS958" s="504"/>
      <c r="AT958" s="504"/>
      <c r="AU958" s="504"/>
    </row>
    <row r="959" spans="3:47" ht="12.75" customHeight="1">
      <c r="C959" s="504"/>
      <c r="D959" s="504"/>
      <c r="E959" s="504"/>
      <c r="F959" s="504"/>
      <c r="G959" s="180"/>
      <c r="H959" s="180"/>
      <c r="I959" s="505"/>
      <c r="J959" s="505"/>
      <c r="K959" s="505"/>
      <c r="L959" s="504"/>
      <c r="M959" s="504"/>
      <c r="N959" s="504"/>
      <c r="O959" s="506"/>
      <c r="P959" s="506"/>
      <c r="Q959" s="506"/>
      <c r="R959" s="506"/>
      <c r="S959" s="506"/>
      <c r="T959" s="506"/>
      <c r="U959" s="506"/>
      <c r="V959" s="506"/>
      <c r="W959" s="506"/>
      <c r="X959" s="506"/>
      <c r="Y959" s="506"/>
      <c r="Z959" s="506"/>
      <c r="AA959" s="506"/>
      <c r="AB959" s="507"/>
      <c r="AC959" s="507"/>
      <c r="AD959" s="504"/>
      <c r="AE959" s="504"/>
      <c r="AF959" s="504"/>
      <c r="AG959" s="504"/>
      <c r="AH959" s="504"/>
      <c r="AI959" s="504"/>
      <c r="AJ959" s="504"/>
      <c r="AK959" s="504"/>
      <c r="AL959" s="504"/>
      <c r="AN959" s="508"/>
      <c r="AO959" s="504"/>
      <c r="AP959" s="504"/>
      <c r="AQ959" s="504"/>
      <c r="AR959" s="504"/>
      <c r="AS959" s="504"/>
      <c r="AT959" s="504"/>
      <c r="AU959" s="504"/>
    </row>
    <row r="960" spans="3:47" ht="12.75" customHeight="1">
      <c r="C960" s="504"/>
      <c r="D960" s="504"/>
      <c r="E960" s="504"/>
      <c r="F960" s="504"/>
      <c r="G960" s="180"/>
      <c r="H960" s="180"/>
      <c r="I960" s="505"/>
      <c r="J960" s="505"/>
      <c r="K960" s="505"/>
      <c r="L960" s="504"/>
      <c r="M960" s="504"/>
      <c r="N960" s="504"/>
      <c r="O960" s="506"/>
      <c r="P960" s="506"/>
      <c r="Q960" s="506"/>
      <c r="R960" s="506"/>
      <c r="S960" s="506"/>
      <c r="T960" s="506"/>
      <c r="U960" s="506"/>
      <c r="V960" s="506"/>
      <c r="W960" s="506"/>
      <c r="X960" s="506"/>
      <c r="Y960" s="506"/>
      <c r="Z960" s="506"/>
      <c r="AA960" s="506"/>
      <c r="AB960" s="507"/>
      <c r="AC960" s="507"/>
      <c r="AD960" s="504"/>
      <c r="AE960" s="504"/>
      <c r="AF960" s="504"/>
      <c r="AG960" s="504"/>
      <c r="AH960" s="504"/>
      <c r="AI960" s="504"/>
      <c r="AJ960" s="504"/>
      <c r="AK960" s="504"/>
      <c r="AL960" s="504"/>
      <c r="AN960" s="508"/>
      <c r="AO960" s="504"/>
      <c r="AP960" s="504"/>
      <c r="AQ960" s="504"/>
      <c r="AR960" s="504"/>
      <c r="AS960" s="504"/>
      <c r="AT960" s="504"/>
      <c r="AU960" s="504"/>
    </row>
    <row r="961" spans="3:47" ht="12.75" customHeight="1">
      <c r="C961" s="504"/>
      <c r="D961" s="504"/>
      <c r="E961" s="504"/>
      <c r="F961" s="504"/>
      <c r="G961" s="180"/>
      <c r="H961" s="180"/>
      <c r="I961" s="505"/>
      <c r="J961" s="505"/>
      <c r="K961" s="505"/>
      <c r="L961" s="504"/>
      <c r="M961" s="504"/>
      <c r="N961" s="504"/>
      <c r="O961" s="506"/>
      <c r="P961" s="506"/>
      <c r="Q961" s="506"/>
      <c r="R961" s="506"/>
      <c r="S961" s="506"/>
      <c r="T961" s="506"/>
      <c r="U961" s="506"/>
      <c r="V961" s="506"/>
      <c r="W961" s="506"/>
      <c r="X961" s="506"/>
      <c r="Y961" s="506"/>
      <c r="Z961" s="506"/>
      <c r="AA961" s="506"/>
      <c r="AB961" s="507"/>
      <c r="AC961" s="507"/>
      <c r="AD961" s="504"/>
      <c r="AE961" s="504"/>
      <c r="AF961" s="504"/>
      <c r="AG961" s="504"/>
      <c r="AH961" s="504"/>
      <c r="AI961" s="504"/>
      <c r="AJ961" s="504"/>
      <c r="AK961" s="504"/>
      <c r="AL961" s="504"/>
      <c r="AN961" s="508"/>
      <c r="AO961" s="504"/>
      <c r="AP961" s="504"/>
      <c r="AQ961" s="504"/>
      <c r="AR961" s="504"/>
      <c r="AS961" s="504"/>
      <c r="AT961" s="504"/>
      <c r="AU961" s="504"/>
    </row>
    <row r="962" spans="3:47" ht="12.75" customHeight="1">
      <c r="C962" s="504"/>
      <c r="D962" s="504"/>
      <c r="E962" s="504"/>
      <c r="F962" s="504"/>
      <c r="G962" s="180"/>
      <c r="H962" s="180"/>
      <c r="I962" s="505"/>
      <c r="J962" s="505"/>
      <c r="K962" s="505"/>
      <c r="L962" s="504"/>
      <c r="M962" s="504"/>
      <c r="N962" s="504"/>
      <c r="O962" s="506"/>
      <c r="P962" s="506"/>
      <c r="Q962" s="506"/>
      <c r="R962" s="506"/>
      <c r="S962" s="506"/>
      <c r="T962" s="506"/>
      <c r="U962" s="506"/>
      <c r="V962" s="506"/>
      <c r="W962" s="506"/>
      <c r="X962" s="506"/>
      <c r="Y962" s="506"/>
      <c r="Z962" s="506"/>
      <c r="AA962" s="506"/>
      <c r="AB962" s="507"/>
      <c r="AC962" s="507"/>
      <c r="AD962" s="504"/>
      <c r="AE962" s="504"/>
      <c r="AF962" s="504"/>
      <c r="AG962" s="504"/>
      <c r="AH962" s="504"/>
      <c r="AI962" s="504"/>
      <c r="AJ962" s="504"/>
      <c r="AK962" s="504"/>
      <c r="AL962" s="504"/>
      <c r="AN962" s="508"/>
      <c r="AO962" s="504"/>
      <c r="AP962" s="504"/>
      <c r="AQ962" s="504"/>
      <c r="AR962" s="504"/>
      <c r="AS962" s="504"/>
      <c r="AT962" s="504"/>
      <c r="AU962" s="504"/>
    </row>
    <row r="963" spans="3:47" ht="12.75" customHeight="1">
      <c r="C963" s="504"/>
      <c r="D963" s="504"/>
      <c r="E963" s="504"/>
      <c r="F963" s="504"/>
      <c r="G963" s="180"/>
      <c r="H963" s="180"/>
      <c r="I963" s="505"/>
      <c r="J963" s="505"/>
      <c r="K963" s="505"/>
      <c r="L963" s="504"/>
      <c r="M963" s="504"/>
      <c r="N963" s="504"/>
      <c r="O963" s="506"/>
      <c r="P963" s="506"/>
      <c r="Q963" s="506"/>
      <c r="R963" s="506"/>
      <c r="S963" s="506"/>
      <c r="T963" s="506"/>
      <c r="U963" s="506"/>
      <c r="V963" s="506"/>
      <c r="W963" s="506"/>
      <c r="X963" s="506"/>
      <c r="Y963" s="506"/>
      <c r="Z963" s="506"/>
      <c r="AA963" s="506"/>
      <c r="AB963" s="507"/>
      <c r="AC963" s="507"/>
      <c r="AD963" s="504"/>
      <c r="AE963" s="504"/>
      <c r="AF963" s="504"/>
      <c r="AG963" s="504"/>
      <c r="AH963" s="504"/>
      <c r="AI963" s="504"/>
      <c r="AJ963" s="504"/>
      <c r="AK963" s="504"/>
      <c r="AL963" s="504"/>
      <c r="AN963" s="508"/>
      <c r="AO963" s="504"/>
      <c r="AP963" s="504"/>
      <c r="AQ963" s="504"/>
      <c r="AR963" s="504"/>
      <c r="AS963" s="504"/>
      <c r="AT963" s="504"/>
      <c r="AU963" s="504"/>
    </row>
    <row r="964" spans="3:47" ht="12.75" customHeight="1">
      <c r="C964" s="504"/>
      <c r="D964" s="504"/>
      <c r="E964" s="504"/>
      <c r="F964" s="504"/>
      <c r="G964" s="180"/>
      <c r="H964" s="180"/>
      <c r="I964" s="505"/>
      <c r="J964" s="505"/>
      <c r="K964" s="505"/>
      <c r="L964" s="504"/>
      <c r="M964" s="504"/>
      <c r="N964" s="504"/>
      <c r="O964" s="506"/>
      <c r="P964" s="506"/>
      <c r="Q964" s="506"/>
      <c r="R964" s="506"/>
      <c r="S964" s="506"/>
      <c r="T964" s="506"/>
      <c r="U964" s="506"/>
      <c r="V964" s="506"/>
      <c r="W964" s="506"/>
      <c r="X964" s="506"/>
      <c r="Y964" s="506"/>
      <c r="Z964" s="506"/>
      <c r="AA964" s="506"/>
      <c r="AB964" s="507"/>
      <c r="AC964" s="507"/>
      <c r="AD964" s="504"/>
      <c r="AE964" s="504"/>
      <c r="AF964" s="504"/>
      <c r="AG964" s="504"/>
      <c r="AH964" s="504"/>
      <c r="AI964" s="504"/>
      <c r="AJ964" s="504"/>
      <c r="AK964" s="504"/>
      <c r="AL964" s="504"/>
      <c r="AN964" s="508"/>
      <c r="AO964" s="504"/>
      <c r="AP964" s="504"/>
      <c r="AQ964" s="504"/>
      <c r="AR964" s="504"/>
      <c r="AS964" s="504"/>
      <c r="AT964" s="504"/>
      <c r="AU964" s="504"/>
    </row>
    <row r="965" spans="3:47" ht="12.75" customHeight="1">
      <c r="C965" s="504"/>
      <c r="D965" s="504"/>
      <c r="E965" s="504"/>
      <c r="F965" s="504"/>
      <c r="G965" s="180"/>
      <c r="H965" s="180"/>
      <c r="I965" s="505"/>
      <c r="J965" s="505"/>
      <c r="K965" s="505"/>
      <c r="L965" s="504"/>
      <c r="M965" s="504"/>
      <c r="N965" s="504"/>
      <c r="O965" s="506"/>
      <c r="P965" s="506"/>
      <c r="Q965" s="506"/>
      <c r="R965" s="506"/>
      <c r="S965" s="506"/>
      <c r="T965" s="506"/>
      <c r="U965" s="506"/>
      <c r="V965" s="506"/>
      <c r="W965" s="506"/>
      <c r="X965" s="506"/>
      <c r="Y965" s="506"/>
      <c r="Z965" s="506"/>
      <c r="AA965" s="506"/>
      <c r="AB965" s="507"/>
      <c r="AC965" s="507"/>
      <c r="AD965" s="504"/>
      <c r="AE965" s="504"/>
      <c r="AF965" s="504"/>
      <c r="AG965" s="504"/>
      <c r="AH965" s="504"/>
      <c r="AI965" s="504"/>
      <c r="AJ965" s="504"/>
      <c r="AK965" s="504"/>
      <c r="AL965" s="504"/>
      <c r="AN965" s="508"/>
      <c r="AO965" s="504"/>
      <c r="AP965" s="504"/>
      <c r="AQ965" s="504"/>
      <c r="AR965" s="504"/>
      <c r="AS965" s="504"/>
      <c r="AT965" s="504"/>
      <c r="AU965" s="504"/>
    </row>
    <row r="966" spans="3:47" ht="12.75" customHeight="1">
      <c r="C966" s="504"/>
      <c r="D966" s="504"/>
      <c r="E966" s="504"/>
      <c r="F966" s="504"/>
      <c r="G966" s="180"/>
      <c r="H966" s="180"/>
      <c r="I966" s="505"/>
      <c r="J966" s="505"/>
      <c r="K966" s="505"/>
      <c r="L966" s="504"/>
      <c r="M966" s="504"/>
      <c r="N966" s="504"/>
      <c r="O966" s="506"/>
      <c r="P966" s="506"/>
      <c r="Q966" s="506"/>
      <c r="R966" s="506"/>
      <c r="S966" s="506"/>
      <c r="T966" s="506"/>
      <c r="U966" s="506"/>
      <c r="V966" s="506"/>
      <c r="W966" s="506"/>
      <c r="X966" s="506"/>
      <c r="Y966" s="506"/>
      <c r="Z966" s="506"/>
      <c r="AA966" s="506"/>
      <c r="AB966" s="507"/>
      <c r="AC966" s="507"/>
      <c r="AD966" s="504"/>
      <c r="AE966" s="504"/>
      <c r="AF966" s="504"/>
      <c r="AG966" s="504"/>
      <c r="AH966" s="504"/>
      <c r="AI966" s="504"/>
      <c r="AJ966" s="504"/>
      <c r="AK966" s="504"/>
      <c r="AL966" s="504"/>
      <c r="AN966" s="508"/>
      <c r="AO966" s="504"/>
      <c r="AP966" s="504"/>
      <c r="AQ966" s="504"/>
      <c r="AR966" s="504"/>
      <c r="AS966" s="504"/>
      <c r="AT966" s="504"/>
      <c r="AU966" s="504"/>
    </row>
    <row r="967" spans="3:47" ht="12.75" customHeight="1">
      <c r="C967" s="504"/>
      <c r="D967" s="504"/>
      <c r="E967" s="504"/>
      <c r="F967" s="504"/>
      <c r="G967" s="180"/>
      <c r="H967" s="180"/>
      <c r="I967" s="505"/>
      <c r="J967" s="505"/>
      <c r="K967" s="505"/>
      <c r="L967" s="504"/>
      <c r="M967" s="504"/>
      <c r="N967" s="504"/>
      <c r="O967" s="506"/>
      <c r="P967" s="506"/>
      <c r="Q967" s="506"/>
      <c r="R967" s="506"/>
      <c r="S967" s="506"/>
      <c r="T967" s="506"/>
      <c r="U967" s="506"/>
      <c r="V967" s="506"/>
      <c r="W967" s="506"/>
      <c r="X967" s="506"/>
      <c r="Y967" s="506"/>
      <c r="Z967" s="506"/>
      <c r="AA967" s="506"/>
      <c r="AB967" s="507"/>
      <c r="AC967" s="507"/>
      <c r="AD967" s="504"/>
      <c r="AE967" s="504"/>
      <c r="AF967" s="504"/>
      <c r="AG967" s="504"/>
      <c r="AH967" s="504"/>
      <c r="AI967" s="504"/>
      <c r="AJ967" s="504"/>
      <c r="AK967" s="504"/>
      <c r="AL967" s="504"/>
      <c r="AN967" s="508"/>
      <c r="AO967" s="504"/>
      <c r="AP967" s="504"/>
      <c r="AQ967" s="504"/>
      <c r="AR967" s="504"/>
      <c r="AS967" s="504"/>
      <c r="AT967" s="504"/>
      <c r="AU967" s="504"/>
    </row>
    <row r="968" spans="3:47" ht="12.75" customHeight="1">
      <c r="C968" s="504"/>
      <c r="D968" s="504"/>
      <c r="E968" s="504"/>
      <c r="F968" s="504"/>
      <c r="G968" s="180"/>
      <c r="H968" s="180"/>
      <c r="I968" s="505"/>
      <c r="J968" s="505"/>
      <c r="K968" s="505"/>
      <c r="L968" s="504"/>
      <c r="M968" s="504"/>
      <c r="N968" s="504"/>
      <c r="O968" s="506"/>
      <c r="P968" s="506"/>
      <c r="Q968" s="506"/>
      <c r="R968" s="506"/>
      <c r="S968" s="506"/>
      <c r="T968" s="506"/>
      <c r="U968" s="506"/>
      <c r="V968" s="506"/>
      <c r="W968" s="506"/>
      <c r="X968" s="506"/>
      <c r="Y968" s="506"/>
      <c r="Z968" s="506"/>
      <c r="AA968" s="506"/>
      <c r="AB968" s="507"/>
      <c r="AC968" s="507"/>
      <c r="AD968" s="504"/>
      <c r="AE968" s="504"/>
      <c r="AF968" s="504"/>
      <c r="AG968" s="504"/>
      <c r="AH968" s="504"/>
      <c r="AI968" s="504"/>
      <c r="AJ968" s="504"/>
      <c r="AK968" s="504"/>
      <c r="AL968" s="504"/>
      <c r="AN968" s="508"/>
      <c r="AO968" s="504"/>
      <c r="AP968" s="504"/>
      <c r="AQ968" s="504"/>
      <c r="AR968" s="504"/>
      <c r="AS968" s="504"/>
      <c r="AT968" s="504"/>
      <c r="AU968" s="504"/>
    </row>
    <row r="969" spans="3:47" ht="12.75" customHeight="1">
      <c r="C969" s="504"/>
      <c r="D969" s="504"/>
      <c r="E969" s="504"/>
      <c r="F969" s="504"/>
      <c r="G969" s="180"/>
      <c r="H969" s="180"/>
      <c r="I969" s="505"/>
      <c r="J969" s="505"/>
      <c r="K969" s="505"/>
      <c r="L969" s="504"/>
      <c r="M969" s="504"/>
      <c r="N969" s="504"/>
      <c r="O969" s="506"/>
      <c r="P969" s="506"/>
      <c r="Q969" s="506"/>
      <c r="R969" s="506"/>
      <c r="S969" s="506"/>
      <c r="T969" s="506"/>
      <c r="U969" s="506"/>
      <c r="V969" s="506"/>
      <c r="W969" s="506"/>
      <c r="X969" s="506"/>
      <c r="Y969" s="506"/>
      <c r="Z969" s="506"/>
      <c r="AA969" s="506"/>
      <c r="AB969" s="507"/>
      <c r="AC969" s="507"/>
      <c r="AD969" s="504"/>
      <c r="AE969" s="504"/>
      <c r="AF969" s="504"/>
      <c r="AG969" s="504"/>
      <c r="AH969" s="504"/>
      <c r="AI969" s="504"/>
      <c r="AJ969" s="504"/>
      <c r="AK969" s="504"/>
      <c r="AL969" s="504"/>
      <c r="AN969" s="508"/>
      <c r="AO969" s="504"/>
      <c r="AP969" s="504"/>
      <c r="AQ969" s="504"/>
      <c r="AR969" s="504"/>
      <c r="AS969" s="504"/>
      <c r="AT969" s="504"/>
      <c r="AU969" s="504"/>
    </row>
    <row r="970" spans="3:47" ht="12.75" customHeight="1">
      <c r="C970" s="504"/>
      <c r="D970" s="504"/>
      <c r="E970" s="504"/>
      <c r="F970" s="504"/>
      <c r="G970" s="180"/>
      <c r="H970" s="180"/>
      <c r="I970" s="505"/>
      <c r="J970" s="505"/>
      <c r="K970" s="505"/>
      <c r="L970" s="504"/>
      <c r="M970" s="504"/>
      <c r="N970" s="504"/>
      <c r="O970" s="506"/>
      <c r="P970" s="506"/>
      <c r="Q970" s="506"/>
      <c r="R970" s="506"/>
      <c r="S970" s="506"/>
      <c r="T970" s="506"/>
      <c r="U970" s="506"/>
      <c r="V970" s="506"/>
      <c r="W970" s="506"/>
      <c r="X970" s="506"/>
      <c r="Y970" s="506"/>
      <c r="Z970" s="506"/>
      <c r="AA970" s="506"/>
      <c r="AB970" s="507"/>
      <c r="AC970" s="507"/>
      <c r="AD970" s="504"/>
      <c r="AE970" s="504"/>
      <c r="AF970" s="504"/>
      <c r="AG970" s="504"/>
      <c r="AH970" s="504"/>
      <c r="AI970" s="504"/>
      <c r="AJ970" s="504"/>
      <c r="AK970" s="504"/>
      <c r="AL970" s="504"/>
      <c r="AN970" s="508"/>
      <c r="AO970" s="504"/>
      <c r="AP970" s="504"/>
      <c r="AQ970" s="504"/>
      <c r="AR970" s="504"/>
      <c r="AS970" s="504"/>
      <c r="AT970" s="504"/>
      <c r="AU970" s="504"/>
    </row>
    <row r="971" spans="3:47" ht="12.75" customHeight="1">
      <c r="C971" s="504"/>
      <c r="D971" s="504"/>
      <c r="E971" s="504"/>
      <c r="F971" s="504"/>
      <c r="G971" s="180"/>
      <c r="H971" s="180"/>
      <c r="I971" s="505"/>
      <c r="J971" s="505"/>
      <c r="K971" s="505"/>
      <c r="L971" s="504"/>
      <c r="M971" s="504"/>
      <c r="N971" s="504"/>
      <c r="O971" s="506"/>
      <c r="P971" s="506"/>
      <c r="Q971" s="506"/>
      <c r="R971" s="506"/>
      <c r="S971" s="506"/>
      <c r="T971" s="506"/>
      <c r="U971" s="506"/>
      <c r="V971" s="506"/>
      <c r="W971" s="506"/>
      <c r="X971" s="506"/>
      <c r="Y971" s="506"/>
      <c r="Z971" s="506"/>
      <c r="AA971" s="506"/>
      <c r="AB971" s="507"/>
      <c r="AC971" s="507"/>
      <c r="AD971" s="504"/>
      <c r="AE971" s="504"/>
      <c r="AF971" s="504"/>
      <c r="AG971" s="504"/>
      <c r="AH971" s="504"/>
      <c r="AI971" s="504"/>
      <c r="AJ971" s="504"/>
      <c r="AK971" s="504"/>
      <c r="AL971" s="504"/>
      <c r="AN971" s="508"/>
      <c r="AO971" s="504"/>
      <c r="AP971" s="504"/>
      <c r="AQ971" s="504"/>
      <c r="AR971" s="504"/>
      <c r="AS971" s="504"/>
      <c r="AT971" s="504"/>
      <c r="AU971" s="504"/>
    </row>
    <row r="972" spans="3:47" ht="12.75" customHeight="1">
      <c r="C972" s="504"/>
      <c r="D972" s="504"/>
      <c r="E972" s="504"/>
      <c r="F972" s="504"/>
      <c r="G972" s="180"/>
      <c r="H972" s="180"/>
      <c r="I972" s="505"/>
      <c r="J972" s="505"/>
      <c r="K972" s="505"/>
      <c r="L972" s="504"/>
      <c r="M972" s="504"/>
      <c r="N972" s="504"/>
      <c r="O972" s="506"/>
      <c r="P972" s="506"/>
      <c r="Q972" s="506"/>
      <c r="R972" s="506"/>
      <c r="S972" s="506"/>
      <c r="T972" s="506"/>
      <c r="U972" s="506"/>
      <c r="V972" s="506"/>
      <c r="W972" s="506"/>
      <c r="X972" s="506"/>
      <c r="Y972" s="506"/>
      <c r="Z972" s="506"/>
      <c r="AA972" s="506"/>
      <c r="AB972" s="507"/>
      <c r="AC972" s="507"/>
      <c r="AD972" s="504"/>
      <c r="AE972" s="504"/>
      <c r="AF972" s="504"/>
      <c r="AG972" s="504"/>
      <c r="AH972" s="504"/>
      <c r="AI972" s="504"/>
      <c r="AJ972" s="504"/>
      <c r="AK972" s="504"/>
      <c r="AL972" s="504"/>
      <c r="AN972" s="508"/>
      <c r="AO972" s="504"/>
      <c r="AP972" s="504"/>
      <c r="AQ972" s="504"/>
      <c r="AR972" s="504"/>
      <c r="AS972" s="504"/>
      <c r="AT972" s="504"/>
      <c r="AU972" s="504"/>
    </row>
    <row r="973" spans="3:47" ht="12.75" customHeight="1">
      <c r="C973" s="504"/>
      <c r="D973" s="504"/>
      <c r="E973" s="504"/>
      <c r="F973" s="504"/>
      <c r="G973" s="180"/>
      <c r="H973" s="180"/>
      <c r="I973" s="505"/>
      <c r="J973" s="505"/>
      <c r="K973" s="505"/>
      <c r="L973" s="504"/>
      <c r="M973" s="504"/>
      <c r="N973" s="504"/>
      <c r="O973" s="506"/>
      <c r="P973" s="506"/>
      <c r="Q973" s="506"/>
      <c r="R973" s="506"/>
      <c r="S973" s="506"/>
      <c r="T973" s="506"/>
      <c r="U973" s="506"/>
      <c r="V973" s="506"/>
      <c r="W973" s="506"/>
      <c r="X973" s="506"/>
      <c r="Y973" s="506"/>
      <c r="Z973" s="506"/>
      <c r="AA973" s="506"/>
      <c r="AB973" s="507"/>
      <c r="AC973" s="507"/>
      <c r="AD973" s="504"/>
      <c r="AE973" s="504"/>
      <c r="AF973" s="504"/>
      <c r="AG973" s="504"/>
      <c r="AH973" s="504"/>
      <c r="AI973" s="504"/>
      <c r="AJ973" s="504"/>
      <c r="AK973" s="504"/>
      <c r="AL973" s="504"/>
      <c r="AN973" s="508"/>
      <c r="AO973" s="504"/>
      <c r="AP973" s="504"/>
      <c r="AQ973" s="504"/>
      <c r="AR973" s="504"/>
      <c r="AS973" s="504"/>
      <c r="AT973" s="504"/>
      <c r="AU973" s="504"/>
    </row>
    <row r="974" spans="3:47" ht="12.75" customHeight="1">
      <c r="C974" s="504"/>
      <c r="D974" s="504"/>
      <c r="E974" s="504"/>
      <c r="F974" s="504"/>
      <c r="G974" s="180"/>
      <c r="H974" s="180"/>
      <c r="I974" s="505"/>
      <c r="J974" s="505"/>
      <c r="K974" s="505"/>
      <c r="L974" s="504"/>
      <c r="M974" s="504"/>
      <c r="N974" s="504"/>
      <c r="O974" s="506"/>
      <c r="P974" s="506"/>
      <c r="Q974" s="506"/>
      <c r="R974" s="506"/>
      <c r="S974" s="506"/>
      <c r="T974" s="506"/>
      <c r="U974" s="506"/>
      <c r="V974" s="506"/>
      <c r="W974" s="506"/>
      <c r="X974" s="506"/>
      <c r="Y974" s="506"/>
      <c r="Z974" s="506"/>
      <c r="AA974" s="506"/>
      <c r="AB974" s="507"/>
      <c r="AC974" s="507"/>
      <c r="AD974" s="504"/>
      <c r="AE974" s="504"/>
      <c r="AF974" s="504"/>
      <c r="AG974" s="504"/>
      <c r="AH974" s="504"/>
      <c r="AI974" s="504"/>
      <c r="AJ974" s="504"/>
      <c r="AK974" s="504"/>
      <c r="AL974" s="504"/>
      <c r="AN974" s="508"/>
      <c r="AO974" s="504"/>
      <c r="AP974" s="504"/>
      <c r="AQ974" s="504"/>
      <c r="AR974" s="504"/>
      <c r="AS974" s="504"/>
      <c r="AT974" s="504"/>
      <c r="AU974" s="504"/>
    </row>
    <row r="975" spans="3:47" ht="12.75" customHeight="1">
      <c r="C975" s="504"/>
      <c r="D975" s="504"/>
      <c r="E975" s="504"/>
      <c r="F975" s="504"/>
      <c r="G975" s="180"/>
      <c r="H975" s="180"/>
      <c r="I975" s="505"/>
      <c r="J975" s="505"/>
      <c r="K975" s="505"/>
      <c r="L975" s="504"/>
      <c r="M975" s="504"/>
      <c r="N975" s="504"/>
      <c r="O975" s="506"/>
      <c r="P975" s="506"/>
      <c r="Q975" s="506"/>
      <c r="R975" s="506"/>
      <c r="S975" s="506"/>
      <c r="T975" s="506"/>
      <c r="U975" s="506"/>
      <c r="V975" s="506"/>
      <c r="W975" s="506"/>
      <c r="X975" s="506"/>
      <c r="Y975" s="506"/>
      <c r="Z975" s="506"/>
      <c r="AA975" s="506"/>
      <c r="AB975" s="507"/>
      <c r="AC975" s="507"/>
      <c r="AD975" s="504"/>
      <c r="AE975" s="504"/>
      <c r="AF975" s="504"/>
      <c r="AG975" s="504"/>
      <c r="AH975" s="504"/>
      <c r="AI975" s="504"/>
      <c r="AJ975" s="504"/>
      <c r="AK975" s="504"/>
      <c r="AL975" s="504"/>
      <c r="AN975" s="508"/>
      <c r="AO975" s="504"/>
      <c r="AP975" s="504"/>
      <c r="AQ975" s="504"/>
      <c r="AR975" s="504"/>
      <c r="AS975" s="504"/>
      <c r="AT975" s="504"/>
      <c r="AU975" s="504"/>
    </row>
    <row r="976" spans="3:47" ht="12.75" customHeight="1">
      <c r="C976" s="504"/>
      <c r="D976" s="504"/>
      <c r="E976" s="504"/>
      <c r="F976" s="504"/>
      <c r="G976" s="180"/>
      <c r="H976" s="180"/>
      <c r="I976" s="505"/>
      <c r="J976" s="505"/>
      <c r="K976" s="505"/>
      <c r="L976" s="504"/>
      <c r="M976" s="504"/>
      <c r="N976" s="504"/>
      <c r="O976" s="506"/>
      <c r="P976" s="506"/>
      <c r="Q976" s="506"/>
      <c r="R976" s="506"/>
      <c r="S976" s="506"/>
      <c r="T976" s="506"/>
      <c r="U976" s="506"/>
      <c r="V976" s="506"/>
      <c r="W976" s="506"/>
      <c r="X976" s="506"/>
      <c r="Y976" s="506"/>
      <c r="Z976" s="506"/>
      <c r="AA976" s="506"/>
      <c r="AB976" s="507"/>
      <c r="AC976" s="507"/>
      <c r="AD976" s="504"/>
      <c r="AE976" s="504"/>
      <c r="AF976" s="504"/>
      <c r="AG976" s="504"/>
      <c r="AH976" s="504"/>
      <c r="AI976" s="504"/>
      <c r="AJ976" s="504"/>
      <c r="AK976" s="504"/>
      <c r="AL976" s="504"/>
      <c r="AN976" s="508"/>
      <c r="AO976" s="504"/>
      <c r="AP976" s="504"/>
      <c r="AQ976" s="504"/>
      <c r="AR976" s="504"/>
      <c r="AS976" s="504"/>
      <c r="AT976" s="504"/>
      <c r="AU976" s="504"/>
    </row>
    <row r="977" spans="3:47" ht="12.75" customHeight="1">
      <c r="C977" s="504"/>
      <c r="D977" s="504"/>
      <c r="E977" s="504"/>
      <c r="F977" s="504"/>
      <c r="G977" s="180"/>
      <c r="H977" s="180"/>
      <c r="I977" s="505"/>
      <c r="J977" s="505"/>
      <c r="K977" s="505"/>
      <c r="L977" s="504"/>
      <c r="M977" s="504"/>
      <c r="N977" s="504"/>
      <c r="O977" s="506"/>
      <c r="P977" s="506"/>
      <c r="Q977" s="506"/>
      <c r="R977" s="506"/>
      <c r="S977" s="506"/>
      <c r="T977" s="506"/>
      <c r="U977" s="506"/>
      <c r="V977" s="506"/>
      <c r="W977" s="506"/>
      <c r="X977" s="506"/>
      <c r="Y977" s="506"/>
      <c r="Z977" s="506"/>
      <c r="AA977" s="506"/>
      <c r="AB977" s="507"/>
      <c r="AC977" s="507"/>
      <c r="AD977" s="504"/>
      <c r="AE977" s="504"/>
      <c r="AF977" s="504"/>
      <c r="AG977" s="504"/>
      <c r="AH977" s="504"/>
      <c r="AI977" s="504"/>
      <c r="AJ977" s="504"/>
      <c r="AK977" s="504"/>
      <c r="AL977" s="504"/>
      <c r="AN977" s="508"/>
      <c r="AO977" s="504"/>
      <c r="AP977" s="504"/>
      <c r="AQ977" s="504"/>
      <c r="AR977" s="504"/>
      <c r="AS977" s="504"/>
      <c r="AT977" s="504"/>
      <c r="AU977" s="504"/>
    </row>
    <row r="978" spans="3:47" ht="12.75" customHeight="1">
      <c r="C978" s="504"/>
      <c r="D978" s="504"/>
      <c r="E978" s="504"/>
      <c r="F978" s="504"/>
      <c r="G978" s="180"/>
      <c r="H978" s="180"/>
      <c r="I978" s="505"/>
      <c r="J978" s="505"/>
      <c r="K978" s="505"/>
      <c r="L978" s="504"/>
      <c r="M978" s="504"/>
      <c r="N978" s="504"/>
      <c r="O978" s="506"/>
      <c r="P978" s="506"/>
      <c r="Q978" s="506"/>
      <c r="R978" s="506"/>
      <c r="S978" s="506"/>
      <c r="T978" s="506"/>
      <c r="U978" s="506"/>
      <c r="V978" s="506"/>
      <c r="W978" s="506"/>
      <c r="X978" s="506"/>
      <c r="Y978" s="506"/>
      <c r="Z978" s="506"/>
      <c r="AA978" s="506"/>
      <c r="AB978" s="507"/>
      <c r="AC978" s="507"/>
      <c r="AD978" s="504"/>
      <c r="AE978" s="504"/>
      <c r="AF978" s="504"/>
      <c r="AG978" s="504"/>
      <c r="AH978" s="504"/>
      <c r="AI978" s="504"/>
      <c r="AJ978" s="504"/>
      <c r="AK978" s="504"/>
      <c r="AL978" s="504"/>
      <c r="AN978" s="508"/>
      <c r="AO978" s="504"/>
      <c r="AP978" s="504"/>
      <c r="AQ978" s="504"/>
      <c r="AR978" s="504"/>
      <c r="AS978" s="504"/>
      <c r="AT978" s="504"/>
      <c r="AU978" s="504"/>
    </row>
    <row r="979" spans="3:47" ht="12.75" customHeight="1">
      <c r="C979" s="504"/>
      <c r="D979" s="504"/>
      <c r="E979" s="504"/>
      <c r="F979" s="504"/>
      <c r="G979" s="180"/>
      <c r="H979" s="180"/>
      <c r="I979" s="505"/>
      <c r="J979" s="505"/>
      <c r="K979" s="505"/>
      <c r="L979" s="504"/>
      <c r="M979" s="504"/>
      <c r="N979" s="504"/>
      <c r="O979" s="506"/>
      <c r="P979" s="506"/>
      <c r="Q979" s="506"/>
      <c r="R979" s="506"/>
      <c r="S979" s="506"/>
      <c r="T979" s="506"/>
      <c r="U979" s="506"/>
      <c r="V979" s="506"/>
      <c r="W979" s="506"/>
      <c r="X979" s="506"/>
      <c r="Y979" s="506"/>
      <c r="Z979" s="506"/>
      <c r="AA979" s="506"/>
      <c r="AB979" s="507"/>
      <c r="AC979" s="507"/>
      <c r="AD979" s="504"/>
      <c r="AE979" s="504"/>
      <c r="AF979" s="504"/>
      <c r="AG979" s="504"/>
      <c r="AH979" s="504"/>
      <c r="AI979" s="504"/>
      <c r="AJ979" s="504"/>
      <c r="AK979" s="504"/>
      <c r="AL979" s="504"/>
      <c r="AN979" s="508"/>
      <c r="AO979" s="504"/>
      <c r="AP979" s="504"/>
      <c r="AQ979" s="504"/>
      <c r="AR979" s="504"/>
      <c r="AS979" s="504"/>
      <c r="AT979" s="504"/>
      <c r="AU979" s="504"/>
    </row>
    <row r="980" spans="3:47" ht="12.75" customHeight="1">
      <c r="C980" s="504"/>
      <c r="D980" s="504"/>
      <c r="E980" s="504"/>
      <c r="F980" s="504"/>
      <c r="G980" s="180"/>
      <c r="H980" s="180"/>
      <c r="I980" s="505"/>
      <c r="J980" s="505"/>
      <c r="K980" s="505"/>
      <c r="L980" s="504"/>
      <c r="M980" s="504"/>
      <c r="N980" s="504"/>
      <c r="O980" s="506"/>
      <c r="P980" s="506"/>
      <c r="Q980" s="506"/>
      <c r="R980" s="506"/>
      <c r="S980" s="506"/>
      <c r="T980" s="506"/>
      <c r="U980" s="506"/>
      <c r="V980" s="506"/>
      <c r="W980" s="506"/>
      <c r="X980" s="506"/>
      <c r="Y980" s="506"/>
      <c r="Z980" s="506"/>
      <c r="AA980" s="506"/>
      <c r="AB980" s="507"/>
      <c r="AC980" s="507"/>
      <c r="AD980" s="504"/>
      <c r="AE980" s="504"/>
      <c r="AF980" s="504"/>
      <c r="AG980" s="504"/>
      <c r="AH980" s="504"/>
      <c r="AI980" s="504"/>
      <c r="AJ980" s="504"/>
      <c r="AK980" s="504"/>
      <c r="AL980" s="504"/>
      <c r="AN980" s="508"/>
      <c r="AO980" s="504"/>
      <c r="AP980" s="504"/>
      <c r="AQ980" s="504"/>
      <c r="AR980" s="504"/>
      <c r="AS980" s="504"/>
      <c r="AT980" s="504"/>
      <c r="AU980" s="504"/>
    </row>
    <row r="981" spans="3:47" ht="12.75" customHeight="1">
      <c r="C981" s="504"/>
      <c r="D981" s="504"/>
      <c r="E981" s="504"/>
      <c r="F981" s="504"/>
      <c r="G981" s="180"/>
      <c r="H981" s="180"/>
      <c r="I981" s="505"/>
      <c r="J981" s="505"/>
      <c r="K981" s="505"/>
      <c r="L981" s="504"/>
      <c r="M981" s="504"/>
      <c r="N981" s="504"/>
      <c r="O981" s="506"/>
      <c r="P981" s="506"/>
      <c r="Q981" s="506"/>
      <c r="R981" s="506"/>
      <c r="S981" s="506"/>
      <c r="T981" s="506"/>
      <c r="U981" s="506"/>
      <c r="V981" s="506"/>
      <c r="W981" s="506"/>
      <c r="X981" s="506"/>
      <c r="Y981" s="506"/>
      <c r="Z981" s="506"/>
      <c r="AA981" s="506"/>
      <c r="AB981" s="507"/>
      <c r="AC981" s="507"/>
      <c r="AD981" s="504"/>
      <c r="AE981" s="504"/>
      <c r="AF981" s="504"/>
      <c r="AG981" s="504"/>
      <c r="AH981" s="504"/>
      <c r="AI981" s="504"/>
      <c r="AJ981" s="504"/>
      <c r="AK981" s="504"/>
      <c r="AL981" s="504"/>
      <c r="AN981" s="508"/>
      <c r="AO981" s="504"/>
      <c r="AP981" s="504"/>
      <c r="AQ981" s="504"/>
      <c r="AR981" s="504"/>
      <c r="AS981" s="504"/>
      <c r="AT981" s="504"/>
      <c r="AU981" s="504"/>
    </row>
    <row r="982" spans="3:47" ht="12.75" customHeight="1">
      <c r="C982" s="504"/>
      <c r="D982" s="504"/>
      <c r="E982" s="504"/>
      <c r="F982" s="504"/>
      <c r="G982" s="180"/>
      <c r="H982" s="180"/>
      <c r="I982" s="505"/>
      <c r="J982" s="505"/>
      <c r="K982" s="505"/>
      <c r="L982" s="504"/>
      <c r="M982" s="504"/>
      <c r="N982" s="504"/>
      <c r="O982" s="506"/>
      <c r="P982" s="506"/>
      <c r="Q982" s="506"/>
      <c r="R982" s="506"/>
      <c r="S982" s="506"/>
      <c r="T982" s="506"/>
      <c r="U982" s="506"/>
      <c r="V982" s="506"/>
      <c r="W982" s="506"/>
      <c r="X982" s="506"/>
      <c r="Y982" s="506"/>
      <c r="Z982" s="506"/>
      <c r="AA982" s="506"/>
      <c r="AB982" s="507"/>
      <c r="AC982" s="507"/>
      <c r="AD982" s="504"/>
      <c r="AE982" s="504"/>
      <c r="AF982" s="504"/>
      <c r="AG982" s="504"/>
      <c r="AH982" s="504"/>
      <c r="AI982" s="504"/>
      <c r="AJ982" s="504"/>
      <c r="AK982" s="504"/>
      <c r="AL982" s="504"/>
      <c r="AN982" s="508"/>
      <c r="AO982" s="504"/>
      <c r="AP982" s="504"/>
      <c r="AQ982" s="504"/>
      <c r="AR982" s="504"/>
      <c r="AS982" s="504"/>
      <c r="AT982" s="504"/>
      <c r="AU982" s="504"/>
    </row>
    <row r="983" spans="3:47" ht="12.75" customHeight="1">
      <c r="C983" s="504"/>
      <c r="D983" s="504"/>
      <c r="E983" s="504"/>
      <c r="F983" s="504"/>
      <c r="G983" s="180"/>
      <c r="H983" s="180"/>
      <c r="I983" s="505"/>
      <c r="J983" s="505"/>
      <c r="K983" s="505"/>
      <c r="L983" s="504"/>
      <c r="M983" s="504"/>
      <c r="N983" s="504"/>
      <c r="O983" s="506"/>
      <c r="P983" s="506"/>
      <c r="Q983" s="506"/>
      <c r="R983" s="506"/>
      <c r="S983" s="506"/>
      <c r="T983" s="506"/>
      <c r="U983" s="506"/>
      <c r="V983" s="506"/>
      <c r="W983" s="506"/>
      <c r="X983" s="506"/>
      <c r="Y983" s="506"/>
      <c r="Z983" s="506"/>
      <c r="AA983" s="506"/>
      <c r="AB983" s="507"/>
      <c r="AC983" s="507"/>
      <c r="AD983" s="504"/>
      <c r="AE983" s="504"/>
      <c r="AF983" s="504"/>
      <c r="AG983" s="504"/>
      <c r="AH983" s="504"/>
      <c r="AI983" s="504"/>
      <c r="AJ983" s="504"/>
      <c r="AK983" s="504"/>
      <c r="AL983" s="504"/>
      <c r="AN983" s="508"/>
      <c r="AO983" s="504"/>
      <c r="AP983" s="504"/>
      <c r="AQ983" s="504"/>
      <c r="AR983" s="504"/>
      <c r="AS983" s="504"/>
      <c r="AT983" s="504"/>
      <c r="AU983" s="504"/>
    </row>
    <row r="984" spans="3:47" ht="12.75" customHeight="1">
      <c r="C984" s="504"/>
      <c r="D984" s="504"/>
      <c r="E984" s="504"/>
      <c r="F984" s="504"/>
      <c r="G984" s="180"/>
      <c r="H984" s="180"/>
      <c r="I984" s="505"/>
      <c r="J984" s="505"/>
      <c r="K984" s="505"/>
      <c r="L984" s="504"/>
      <c r="M984" s="504"/>
      <c r="N984" s="504"/>
      <c r="O984" s="506"/>
      <c r="P984" s="506"/>
      <c r="Q984" s="506"/>
      <c r="R984" s="506"/>
      <c r="S984" s="506"/>
      <c r="T984" s="506"/>
      <c r="U984" s="506"/>
      <c r="V984" s="506"/>
      <c r="W984" s="506"/>
      <c r="X984" s="506"/>
      <c r="Y984" s="506"/>
      <c r="Z984" s="506"/>
      <c r="AA984" s="506"/>
      <c r="AB984" s="507"/>
      <c r="AC984" s="507"/>
      <c r="AD984" s="504"/>
      <c r="AE984" s="504"/>
      <c r="AF984" s="504"/>
      <c r="AG984" s="504"/>
      <c r="AH984" s="504"/>
      <c r="AI984" s="504"/>
      <c r="AJ984" s="504"/>
      <c r="AK984" s="504"/>
      <c r="AL984" s="504"/>
      <c r="AN984" s="508"/>
      <c r="AO984" s="504"/>
      <c r="AP984" s="504"/>
      <c r="AQ984" s="504"/>
      <c r="AR984" s="504"/>
      <c r="AS984" s="504"/>
      <c r="AT984" s="504"/>
      <c r="AU984" s="504"/>
    </row>
    <row r="985" spans="3:47" ht="12.75" customHeight="1">
      <c r="C985" s="504"/>
      <c r="D985" s="504"/>
      <c r="E985" s="504"/>
      <c r="F985" s="504"/>
      <c r="G985" s="180"/>
      <c r="H985" s="180"/>
      <c r="I985" s="505"/>
      <c r="J985" s="505"/>
      <c r="K985" s="505"/>
      <c r="L985" s="504"/>
      <c r="M985" s="504"/>
      <c r="N985" s="504"/>
      <c r="O985" s="506"/>
      <c r="P985" s="506"/>
      <c r="Q985" s="506"/>
      <c r="R985" s="506"/>
      <c r="S985" s="506"/>
      <c r="T985" s="506"/>
      <c r="U985" s="506"/>
      <c r="V985" s="506"/>
      <c r="W985" s="506"/>
      <c r="X985" s="506"/>
      <c r="Y985" s="506"/>
      <c r="Z985" s="506"/>
      <c r="AA985" s="506"/>
      <c r="AB985" s="507"/>
      <c r="AC985" s="507"/>
      <c r="AD985" s="504"/>
      <c r="AE985" s="504"/>
      <c r="AF985" s="504"/>
      <c r="AG985" s="504"/>
      <c r="AH985" s="504"/>
      <c r="AI985" s="504"/>
      <c r="AJ985" s="504"/>
      <c r="AK985" s="504"/>
      <c r="AL985" s="504"/>
      <c r="AN985" s="508"/>
      <c r="AO985" s="504"/>
      <c r="AP985" s="504"/>
      <c r="AQ985" s="504"/>
      <c r="AR985" s="504"/>
      <c r="AS985" s="504"/>
      <c r="AT985" s="504"/>
      <c r="AU985" s="504"/>
    </row>
    <row r="986" spans="3:47" ht="12.75" customHeight="1">
      <c r="C986" s="504"/>
      <c r="D986" s="504"/>
      <c r="E986" s="504"/>
      <c r="F986" s="504"/>
      <c r="G986" s="180"/>
      <c r="H986" s="180"/>
      <c r="I986" s="505"/>
      <c r="J986" s="505"/>
      <c r="K986" s="505"/>
      <c r="L986" s="504"/>
      <c r="M986" s="504"/>
      <c r="N986" s="504"/>
      <c r="O986" s="506"/>
      <c r="P986" s="506"/>
      <c r="Q986" s="506"/>
      <c r="R986" s="506"/>
      <c r="S986" s="506"/>
      <c r="T986" s="506"/>
      <c r="U986" s="506"/>
      <c r="V986" s="506"/>
      <c r="W986" s="506"/>
      <c r="X986" s="506"/>
      <c r="Y986" s="506"/>
      <c r="Z986" s="506"/>
      <c r="AA986" s="506"/>
      <c r="AB986" s="507"/>
      <c r="AC986" s="507"/>
      <c r="AD986" s="504"/>
      <c r="AE986" s="504"/>
      <c r="AF986" s="504"/>
      <c r="AG986" s="504"/>
      <c r="AH986" s="504"/>
      <c r="AI986" s="504"/>
      <c r="AJ986" s="504"/>
      <c r="AK986" s="504"/>
      <c r="AL986" s="504"/>
      <c r="AN986" s="508"/>
      <c r="AO986" s="504"/>
      <c r="AP986" s="504"/>
      <c r="AQ986" s="504"/>
      <c r="AR986" s="504"/>
      <c r="AS986" s="504"/>
      <c r="AT986" s="504"/>
      <c r="AU986" s="504"/>
    </row>
    <row r="987" spans="3:47" ht="12.75" customHeight="1">
      <c r="C987" s="504"/>
      <c r="D987" s="504"/>
      <c r="E987" s="504"/>
      <c r="F987" s="504"/>
      <c r="G987" s="180"/>
      <c r="H987" s="180"/>
      <c r="I987" s="505"/>
      <c r="J987" s="505"/>
      <c r="K987" s="505"/>
      <c r="L987" s="504"/>
      <c r="M987" s="504"/>
      <c r="N987" s="504"/>
      <c r="O987" s="506"/>
      <c r="P987" s="506"/>
      <c r="Q987" s="506"/>
      <c r="R987" s="506"/>
      <c r="S987" s="506"/>
      <c r="T987" s="506"/>
      <c r="U987" s="506"/>
      <c r="V987" s="506"/>
      <c r="W987" s="506"/>
      <c r="X987" s="506"/>
      <c r="Y987" s="506"/>
      <c r="Z987" s="506"/>
      <c r="AA987" s="506"/>
      <c r="AB987" s="507"/>
      <c r="AC987" s="507"/>
      <c r="AD987" s="504"/>
      <c r="AE987" s="504"/>
      <c r="AF987" s="504"/>
      <c r="AG987" s="504"/>
      <c r="AH987" s="504"/>
      <c r="AI987" s="504"/>
      <c r="AJ987" s="504"/>
      <c r="AK987" s="504"/>
      <c r="AL987" s="504"/>
      <c r="AN987" s="508"/>
      <c r="AO987" s="504"/>
      <c r="AP987" s="504"/>
      <c r="AQ987" s="504"/>
      <c r="AR987" s="504"/>
      <c r="AS987" s="504"/>
      <c r="AT987" s="504"/>
      <c r="AU987" s="504"/>
    </row>
    <row r="988" spans="3:47" ht="12.75" customHeight="1">
      <c r="C988" s="504"/>
      <c r="D988" s="504"/>
      <c r="E988" s="504"/>
      <c r="F988" s="504"/>
      <c r="G988" s="180"/>
      <c r="H988" s="180"/>
      <c r="I988" s="505"/>
      <c r="J988" s="505"/>
      <c r="K988" s="505"/>
      <c r="L988" s="504"/>
      <c r="M988" s="504"/>
      <c r="N988" s="504"/>
      <c r="O988" s="506"/>
      <c r="P988" s="506"/>
      <c r="Q988" s="506"/>
      <c r="R988" s="506"/>
      <c r="S988" s="506"/>
      <c r="T988" s="506"/>
      <c r="U988" s="506"/>
      <c r="V988" s="506"/>
      <c r="W988" s="506"/>
      <c r="X988" s="506"/>
      <c r="Y988" s="506"/>
      <c r="Z988" s="506"/>
      <c r="AA988" s="506"/>
      <c r="AB988" s="507"/>
      <c r="AC988" s="507"/>
      <c r="AD988" s="504"/>
      <c r="AE988" s="504"/>
      <c r="AF988" s="504"/>
      <c r="AG988" s="504"/>
      <c r="AH988" s="504"/>
      <c r="AI988" s="504"/>
      <c r="AJ988" s="504"/>
      <c r="AK988" s="504"/>
      <c r="AL988" s="504"/>
      <c r="AN988" s="508"/>
      <c r="AO988" s="504"/>
      <c r="AP988" s="504"/>
      <c r="AQ988" s="504"/>
      <c r="AR988" s="504"/>
      <c r="AS988" s="504"/>
      <c r="AT988" s="504"/>
      <c r="AU988" s="504"/>
    </row>
    <row r="989" spans="3:47" ht="12.75" customHeight="1">
      <c r="C989" s="504"/>
      <c r="D989" s="504"/>
      <c r="E989" s="504"/>
      <c r="F989" s="504"/>
      <c r="G989" s="180"/>
      <c r="H989" s="180"/>
      <c r="I989" s="505"/>
      <c r="J989" s="505"/>
      <c r="K989" s="505"/>
      <c r="L989" s="504"/>
      <c r="M989" s="504"/>
      <c r="N989" s="504"/>
      <c r="O989" s="506"/>
      <c r="P989" s="506"/>
      <c r="Q989" s="506"/>
      <c r="R989" s="506"/>
      <c r="S989" s="506"/>
      <c r="T989" s="506"/>
      <c r="U989" s="506"/>
      <c r="V989" s="506"/>
      <c r="W989" s="506"/>
      <c r="X989" s="506"/>
      <c r="Y989" s="506"/>
      <c r="Z989" s="506"/>
      <c r="AA989" s="506"/>
      <c r="AB989" s="507"/>
      <c r="AC989" s="507"/>
      <c r="AD989" s="504"/>
      <c r="AE989" s="504"/>
      <c r="AF989" s="504"/>
      <c r="AG989" s="504"/>
      <c r="AH989" s="504"/>
      <c r="AI989" s="504"/>
      <c r="AJ989" s="504"/>
      <c r="AK989" s="504"/>
      <c r="AL989" s="504"/>
      <c r="AN989" s="508"/>
      <c r="AO989" s="504"/>
      <c r="AP989" s="504"/>
      <c r="AQ989" s="504"/>
      <c r="AR989" s="504"/>
      <c r="AS989" s="504"/>
      <c r="AT989" s="504"/>
      <c r="AU989" s="504"/>
    </row>
    <row r="990" spans="3:47" ht="12.75" customHeight="1">
      <c r="C990" s="504"/>
      <c r="D990" s="504"/>
      <c r="E990" s="504"/>
      <c r="F990" s="504"/>
      <c r="G990" s="180"/>
      <c r="H990" s="180"/>
      <c r="I990" s="505"/>
      <c r="J990" s="505"/>
      <c r="K990" s="505"/>
      <c r="L990" s="504"/>
      <c r="M990" s="504"/>
      <c r="N990" s="504"/>
      <c r="O990" s="506"/>
      <c r="P990" s="506"/>
      <c r="Q990" s="506"/>
      <c r="R990" s="506"/>
      <c r="S990" s="506"/>
      <c r="T990" s="506"/>
      <c r="U990" s="506"/>
      <c r="V990" s="506"/>
      <c r="W990" s="506"/>
      <c r="X990" s="506"/>
      <c r="Y990" s="506"/>
      <c r="Z990" s="506"/>
      <c r="AA990" s="506"/>
      <c r="AB990" s="507"/>
      <c r="AC990" s="507"/>
      <c r="AD990" s="504"/>
      <c r="AE990" s="504"/>
      <c r="AF990" s="504"/>
      <c r="AG990" s="504"/>
      <c r="AH990" s="504"/>
      <c r="AI990" s="504"/>
      <c r="AJ990" s="504"/>
      <c r="AK990" s="504"/>
      <c r="AL990" s="504"/>
      <c r="AN990" s="508"/>
      <c r="AO990" s="504"/>
      <c r="AP990" s="504"/>
      <c r="AQ990" s="504"/>
      <c r="AR990" s="504"/>
      <c r="AS990" s="504"/>
      <c r="AT990" s="504"/>
      <c r="AU990" s="504"/>
    </row>
    <row r="991" spans="3:47" ht="12.75" customHeight="1">
      <c r="C991" s="504"/>
      <c r="D991" s="504"/>
      <c r="E991" s="504"/>
      <c r="F991" s="504"/>
      <c r="G991" s="180"/>
      <c r="H991" s="180"/>
      <c r="I991" s="505"/>
      <c r="J991" s="505"/>
      <c r="K991" s="505"/>
      <c r="L991" s="504"/>
      <c r="M991" s="504"/>
      <c r="N991" s="504"/>
      <c r="O991" s="506"/>
      <c r="P991" s="506"/>
      <c r="Q991" s="506"/>
      <c r="R991" s="506"/>
      <c r="S991" s="506"/>
      <c r="T991" s="506"/>
      <c r="U991" s="506"/>
      <c r="V991" s="506"/>
      <c r="W991" s="506"/>
      <c r="X991" s="506"/>
      <c r="Y991" s="506"/>
      <c r="Z991" s="506"/>
      <c r="AA991" s="506"/>
      <c r="AB991" s="507"/>
      <c r="AC991" s="507"/>
      <c r="AD991" s="504"/>
      <c r="AE991" s="504"/>
      <c r="AF991" s="504"/>
      <c r="AG991" s="504"/>
      <c r="AH991" s="504"/>
      <c r="AI991" s="504"/>
      <c r="AJ991" s="504"/>
      <c r="AK991" s="504"/>
      <c r="AL991" s="504"/>
      <c r="AN991" s="508"/>
      <c r="AO991" s="504"/>
      <c r="AP991" s="504"/>
      <c r="AQ991" s="504"/>
      <c r="AR991" s="504"/>
      <c r="AS991" s="504"/>
      <c r="AT991" s="504"/>
      <c r="AU991" s="504"/>
    </row>
    <row r="992" spans="3:47" ht="12.75" customHeight="1">
      <c r="C992" s="504"/>
      <c r="D992" s="504"/>
      <c r="E992" s="504"/>
      <c r="F992" s="504"/>
      <c r="G992" s="180"/>
      <c r="H992" s="180"/>
      <c r="I992" s="505"/>
      <c r="J992" s="505"/>
      <c r="K992" s="505"/>
      <c r="L992" s="504"/>
      <c r="M992" s="504"/>
      <c r="N992" s="504"/>
      <c r="O992" s="506"/>
      <c r="P992" s="506"/>
      <c r="Q992" s="506"/>
      <c r="R992" s="506"/>
      <c r="S992" s="506"/>
      <c r="T992" s="506"/>
      <c r="U992" s="506"/>
      <c r="V992" s="506"/>
      <c r="W992" s="506"/>
      <c r="X992" s="506"/>
      <c r="Y992" s="506"/>
      <c r="Z992" s="506"/>
      <c r="AA992" s="506"/>
      <c r="AB992" s="507"/>
      <c r="AC992" s="507"/>
      <c r="AD992" s="504"/>
      <c r="AE992" s="504"/>
      <c r="AF992" s="504"/>
      <c r="AG992" s="504"/>
      <c r="AH992" s="504"/>
      <c r="AI992" s="504"/>
      <c r="AJ992" s="504"/>
      <c r="AK992" s="504"/>
      <c r="AL992" s="504"/>
      <c r="AN992" s="508"/>
      <c r="AO992" s="504"/>
      <c r="AP992" s="504"/>
      <c r="AQ992" s="504"/>
      <c r="AR992" s="504"/>
      <c r="AS992" s="504"/>
      <c r="AT992" s="504"/>
      <c r="AU992" s="504"/>
    </row>
    <row r="993" spans="3:47" ht="12.75" customHeight="1">
      <c r="C993" s="504"/>
      <c r="D993" s="504"/>
      <c r="E993" s="504"/>
      <c r="F993" s="504"/>
      <c r="G993" s="180"/>
      <c r="H993" s="180"/>
      <c r="I993" s="505"/>
      <c r="J993" s="505"/>
      <c r="K993" s="505"/>
      <c r="L993" s="504"/>
      <c r="M993" s="504"/>
      <c r="N993" s="504"/>
      <c r="O993" s="506"/>
      <c r="P993" s="506"/>
      <c r="Q993" s="506"/>
      <c r="R993" s="506"/>
      <c r="S993" s="506"/>
      <c r="T993" s="506"/>
      <c r="U993" s="506"/>
      <c r="V993" s="506"/>
      <c r="W993" s="506"/>
      <c r="X993" s="506"/>
      <c r="Y993" s="506"/>
      <c r="Z993" s="506"/>
      <c r="AA993" s="506"/>
      <c r="AB993" s="507"/>
      <c r="AC993" s="507"/>
      <c r="AD993" s="504"/>
      <c r="AE993" s="504"/>
      <c r="AF993" s="504"/>
      <c r="AG993" s="504"/>
      <c r="AH993" s="504"/>
      <c r="AI993" s="504"/>
      <c r="AJ993" s="504"/>
      <c r="AK993" s="504"/>
      <c r="AL993" s="504"/>
      <c r="AN993" s="508"/>
      <c r="AO993" s="504"/>
      <c r="AP993" s="504"/>
      <c r="AQ993" s="504"/>
      <c r="AR993" s="504"/>
      <c r="AS993" s="504"/>
      <c r="AT993" s="504"/>
      <c r="AU993" s="504"/>
    </row>
    <row r="994" spans="3:47" ht="12.75" customHeight="1">
      <c r="C994" s="504"/>
      <c r="D994" s="504"/>
      <c r="E994" s="504"/>
      <c r="F994" s="504"/>
      <c r="G994" s="180"/>
      <c r="H994" s="180"/>
      <c r="I994" s="505"/>
      <c r="J994" s="505"/>
      <c r="K994" s="505"/>
      <c r="L994" s="504"/>
      <c r="M994" s="504"/>
      <c r="N994" s="504"/>
      <c r="O994" s="506"/>
      <c r="P994" s="506"/>
      <c r="Q994" s="506"/>
      <c r="R994" s="506"/>
      <c r="S994" s="506"/>
      <c r="T994" s="506"/>
      <c r="U994" s="506"/>
      <c r="V994" s="506"/>
      <c r="W994" s="506"/>
      <c r="X994" s="506"/>
      <c r="Y994" s="506"/>
      <c r="Z994" s="506"/>
      <c r="AA994" s="506"/>
      <c r="AB994" s="507"/>
      <c r="AC994" s="507"/>
      <c r="AD994" s="504"/>
      <c r="AE994" s="504"/>
      <c r="AF994" s="504"/>
      <c r="AG994" s="504"/>
      <c r="AH994" s="504"/>
      <c r="AI994" s="504"/>
      <c r="AJ994" s="504"/>
      <c r="AK994" s="504"/>
      <c r="AL994" s="504"/>
      <c r="AN994" s="508"/>
      <c r="AO994" s="504"/>
      <c r="AP994" s="504"/>
      <c r="AQ994" s="504"/>
      <c r="AR994" s="504"/>
      <c r="AS994" s="504"/>
      <c r="AT994" s="504"/>
      <c r="AU994" s="504"/>
    </row>
    <row r="995" spans="3:47" ht="12.75" customHeight="1">
      <c r="C995" s="504"/>
      <c r="D995" s="504"/>
      <c r="E995" s="504"/>
      <c r="F995" s="504"/>
      <c r="G995" s="180"/>
      <c r="H995" s="180"/>
      <c r="I995" s="505"/>
      <c r="J995" s="505"/>
      <c r="K995" s="505"/>
      <c r="L995" s="504"/>
      <c r="M995" s="504"/>
      <c r="N995" s="504"/>
      <c r="O995" s="506"/>
      <c r="P995" s="506"/>
      <c r="Q995" s="506"/>
      <c r="R995" s="506"/>
      <c r="S995" s="506"/>
      <c r="T995" s="506"/>
      <c r="U995" s="506"/>
      <c r="V995" s="506"/>
      <c r="W995" s="506"/>
      <c r="X995" s="506"/>
      <c r="Y995" s="506"/>
      <c r="Z995" s="506"/>
      <c r="AA995" s="506"/>
      <c r="AB995" s="507"/>
      <c r="AC995" s="507"/>
      <c r="AD995" s="504"/>
      <c r="AE995" s="504"/>
      <c r="AF995" s="504"/>
      <c r="AG995" s="504"/>
      <c r="AH995" s="504"/>
      <c r="AI995" s="504"/>
      <c r="AJ995" s="504"/>
      <c r="AK995" s="504"/>
      <c r="AL995" s="504"/>
      <c r="AN995" s="508"/>
      <c r="AO995" s="504"/>
      <c r="AP995" s="504"/>
      <c r="AQ995" s="504"/>
      <c r="AR995" s="504"/>
      <c r="AS995" s="504"/>
      <c r="AT995" s="504"/>
      <c r="AU995" s="504"/>
    </row>
    <row r="996" spans="3:47" ht="12.75" customHeight="1">
      <c r="C996" s="504"/>
      <c r="D996" s="504"/>
      <c r="E996" s="504"/>
      <c r="F996" s="504"/>
      <c r="G996" s="180"/>
      <c r="H996" s="180"/>
      <c r="I996" s="505"/>
      <c r="J996" s="505"/>
      <c r="K996" s="505"/>
      <c r="L996" s="504"/>
      <c r="M996" s="504"/>
      <c r="N996" s="504"/>
      <c r="O996" s="506"/>
      <c r="P996" s="506"/>
      <c r="Q996" s="506"/>
      <c r="R996" s="506"/>
      <c r="S996" s="506"/>
      <c r="T996" s="506"/>
      <c r="U996" s="506"/>
      <c r="V996" s="506"/>
      <c r="W996" s="506"/>
      <c r="X996" s="506"/>
      <c r="Y996" s="506"/>
      <c r="Z996" s="506"/>
      <c r="AA996" s="506"/>
      <c r="AB996" s="507"/>
      <c r="AC996" s="507"/>
      <c r="AD996" s="504"/>
      <c r="AE996" s="504"/>
      <c r="AF996" s="504"/>
      <c r="AG996" s="504"/>
      <c r="AH996" s="504"/>
      <c r="AI996" s="504"/>
      <c r="AJ996" s="504"/>
      <c r="AK996" s="504"/>
      <c r="AL996" s="504"/>
      <c r="AN996" s="508"/>
      <c r="AO996" s="504"/>
      <c r="AP996" s="504"/>
      <c r="AQ996" s="504"/>
      <c r="AR996" s="504"/>
      <c r="AS996" s="504"/>
      <c r="AT996" s="504"/>
      <c r="AU996" s="504"/>
    </row>
    <row r="997" spans="3:47" ht="12.75" customHeight="1">
      <c r="C997" s="504"/>
      <c r="D997" s="504"/>
      <c r="E997" s="504"/>
      <c r="F997" s="504"/>
      <c r="G997" s="180"/>
      <c r="H997" s="180"/>
      <c r="I997" s="505"/>
      <c r="J997" s="505"/>
      <c r="K997" s="505"/>
      <c r="L997" s="504"/>
      <c r="M997" s="504"/>
      <c r="N997" s="504"/>
      <c r="O997" s="506"/>
      <c r="P997" s="506"/>
      <c r="Q997" s="506"/>
      <c r="R997" s="506"/>
      <c r="S997" s="506"/>
      <c r="T997" s="506"/>
      <c r="U997" s="506"/>
      <c r="V997" s="506"/>
      <c r="W997" s="506"/>
      <c r="X997" s="506"/>
      <c r="Y997" s="506"/>
      <c r="Z997" s="506"/>
      <c r="AA997" s="506"/>
      <c r="AB997" s="507"/>
      <c r="AC997" s="507"/>
      <c r="AD997" s="504"/>
      <c r="AE997" s="504"/>
      <c r="AF997" s="504"/>
      <c r="AG997" s="504"/>
      <c r="AH997" s="504"/>
      <c r="AI997" s="504"/>
      <c r="AJ997" s="504"/>
      <c r="AK997" s="504"/>
      <c r="AL997" s="504"/>
      <c r="AN997" s="508"/>
      <c r="AO997" s="504"/>
      <c r="AP997" s="504"/>
      <c r="AQ997" s="504"/>
      <c r="AR997" s="504"/>
      <c r="AS997" s="504"/>
      <c r="AT997" s="504"/>
      <c r="AU997" s="504"/>
    </row>
    <row r="998" spans="3:47" ht="12.75" customHeight="1">
      <c r="C998" s="504"/>
      <c r="D998" s="504"/>
      <c r="E998" s="504"/>
      <c r="F998" s="504"/>
      <c r="G998" s="180"/>
      <c r="H998" s="180"/>
      <c r="I998" s="505"/>
      <c r="J998" s="505"/>
      <c r="K998" s="505"/>
      <c r="L998" s="504"/>
      <c r="M998" s="504"/>
      <c r="N998" s="504"/>
      <c r="O998" s="506"/>
      <c r="P998" s="506"/>
      <c r="Q998" s="506"/>
      <c r="R998" s="506"/>
      <c r="S998" s="506"/>
      <c r="T998" s="506"/>
      <c r="U998" s="506"/>
      <c r="V998" s="506"/>
      <c r="W998" s="506"/>
      <c r="X998" s="506"/>
      <c r="Y998" s="506"/>
      <c r="Z998" s="506"/>
      <c r="AA998" s="506"/>
      <c r="AB998" s="507"/>
      <c r="AC998" s="507"/>
      <c r="AD998" s="504"/>
      <c r="AE998" s="504"/>
      <c r="AF998" s="504"/>
      <c r="AG998" s="504"/>
      <c r="AH998" s="504"/>
      <c r="AI998" s="504"/>
      <c r="AJ998" s="504"/>
      <c r="AK998" s="504"/>
      <c r="AL998" s="504"/>
      <c r="AN998" s="508"/>
      <c r="AO998" s="504"/>
      <c r="AP998" s="504"/>
      <c r="AQ998" s="504"/>
      <c r="AR998" s="504"/>
      <c r="AS998" s="504"/>
      <c r="AT998" s="504"/>
      <c r="AU998" s="504"/>
    </row>
    <row r="999" spans="3:47" ht="12.75" customHeight="1">
      <c r="C999" s="504"/>
      <c r="D999" s="504"/>
      <c r="E999" s="504"/>
      <c r="F999" s="504"/>
      <c r="G999" s="180"/>
      <c r="H999" s="180"/>
      <c r="I999" s="505"/>
      <c r="J999" s="505"/>
      <c r="K999" s="505"/>
      <c r="L999" s="504"/>
      <c r="M999" s="504"/>
      <c r="N999" s="504"/>
      <c r="O999" s="506"/>
      <c r="P999" s="506"/>
      <c r="Q999" s="506"/>
      <c r="R999" s="506"/>
      <c r="S999" s="506"/>
      <c r="T999" s="506"/>
      <c r="U999" s="506"/>
      <c r="V999" s="506"/>
      <c r="W999" s="506"/>
      <c r="X999" s="506"/>
      <c r="Y999" s="506"/>
      <c r="Z999" s="506"/>
      <c r="AA999" s="506"/>
      <c r="AB999" s="507"/>
      <c r="AC999" s="507"/>
      <c r="AD999" s="504"/>
      <c r="AE999" s="504"/>
      <c r="AF999" s="504"/>
      <c r="AG999" s="504"/>
      <c r="AH999" s="504"/>
      <c r="AI999" s="504"/>
      <c r="AJ999" s="504"/>
      <c r="AK999" s="504"/>
      <c r="AL999" s="504"/>
      <c r="AN999" s="508"/>
      <c r="AO999" s="504"/>
      <c r="AP999" s="504"/>
      <c r="AQ999" s="504"/>
      <c r="AR999" s="504"/>
      <c r="AS999" s="504"/>
      <c r="AT999" s="504"/>
      <c r="AU999" s="504"/>
    </row>
    <row r="1000" spans="3:47" ht="12.75" customHeight="1">
      <c r="C1000" s="504"/>
      <c r="D1000" s="504"/>
      <c r="E1000" s="504"/>
      <c r="F1000" s="504"/>
      <c r="G1000" s="180"/>
      <c r="H1000" s="180"/>
      <c r="I1000" s="505"/>
      <c r="J1000" s="505"/>
      <c r="K1000" s="505"/>
      <c r="L1000" s="504"/>
      <c r="M1000" s="504"/>
      <c r="N1000" s="504"/>
      <c r="O1000" s="506"/>
      <c r="P1000" s="506"/>
      <c r="Q1000" s="506"/>
      <c r="R1000" s="506"/>
      <c r="S1000" s="506"/>
      <c r="T1000" s="506"/>
      <c r="U1000" s="506"/>
      <c r="V1000" s="506"/>
      <c r="W1000" s="506"/>
      <c r="X1000" s="506"/>
      <c r="Y1000" s="506"/>
      <c r="Z1000" s="506"/>
      <c r="AA1000" s="506"/>
      <c r="AB1000" s="507"/>
      <c r="AC1000" s="507"/>
      <c r="AD1000" s="504"/>
      <c r="AE1000" s="504"/>
      <c r="AF1000" s="504"/>
      <c r="AG1000" s="504"/>
      <c r="AH1000" s="504"/>
      <c r="AI1000" s="504"/>
      <c r="AJ1000" s="504"/>
      <c r="AK1000" s="504"/>
      <c r="AL1000" s="504"/>
      <c r="AN1000" s="508"/>
      <c r="AO1000" s="504"/>
      <c r="AP1000" s="504"/>
      <c r="AQ1000" s="504"/>
      <c r="AR1000" s="504"/>
      <c r="AS1000" s="504"/>
      <c r="AT1000" s="504"/>
      <c r="AU1000" s="504"/>
    </row>
  </sheetData>
  <autoFilter ref="C15:AN81" xr:uid="{00000000-0009-0000-0000-000007000000}"/>
  <mergeCells count="4">
    <mergeCell ref="C2:F2"/>
    <mergeCell ref="C3:F3"/>
    <mergeCell ref="C5:D5"/>
    <mergeCell ref="C6:D6"/>
  </mergeCells>
  <pageMargins left="0.7" right="0.7" top="0.75" bottom="0.75" header="0" footer="0"/>
  <pageSetup paperSize="3" scale="44" orientation="landscape"/>
  <extLst>
    <ext xmlns:x14="http://schemas.microsoft.com/office/spreadsheetml/2009/9/main" uri="{CCE6A557-97BC-4b89-ADB6-D9C93CAAB3DF}">
      <x14:dataValidations xmlns:xm="http://schemas.microsoft.com/office/excel/2006/main" count="2">
        <x14:dataValidation type="list" allowBlank="1" showErrorMessage="1" xr:uid="{00000000-0002-0000-0700-000000000000}">
          <x14:formula1>
            <xm:f>'Read Me'!$L$10:$L$15</xm:f>
          </x14:formula1>
          <xm:sqref>E64:E80</xm:sqref>
        </x14:dataValidation>
        <x14:dataValidation type="list" allowBlank="1" showErrorMessage="1" xr:uid="{00000000-0002-0000-0700-000001000000}">
          <x14:formula1>
            <xm:f>'Read Me'!$F$10:$F$11</xm:f>
          </x14:formula1>
          <xm:sqref>I76:I80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sheetPr>
  <dimension ref="A1:AK1000"/>
  <sheetViews>
    <sheetView topLeftCell="C1" workbookViewId="0">
      <selection activeCell="G1" sqref="G1:G1048576"/>
    </sheetView>
  </sheetViews>
  <sheetFormatPr defaultColWidth="11.25" defaultRowHeight="15" customHeight="1"/>
  <cols>
    <col min="1" max="1" width="2.875" customWidth="1"/>
    <col min="2" max="2" width="12.125" customWidth="1"/>
    <col min="3" max="3" width="23.125" customWidth="1"/>
    <col min="4" max="4" width="19.875" customWidth="1"/>
    <col min="5" max="16" width="15.125" customWidth="1"/>
    <col min="17" max="37" width="14.625" customWidth="1"/>
  </cols>
  <sheetData>
    <row r="1" spans="1:37" ht="12.75" customHeight="1">
      <c r="A1" s="504"/>
      <c r="B1" s="504"/>
      <c r="C1" s="504"/>
      <c r="D1" s="504"/>
      <c r="E1" s="504"/>
      <c r="F1" s="505"/>
      <c r="G1" s="505"/>
      <c r="H1" s="504"/>
      <c r="I1" s="506"/>
      <c r="J1" s="507"/>
      <c r="K1" s="507"/>
      <c r="L1" s="507"/>
      <c r="M1" s="507"/>
      <c r="N1" s="507"/>
      <c r="O1" s="507"/>
      <c r="P1" s="507"/>
      <c r="Q1" s="507"/>
      <c r="R1" s="507"/>
      <c r="S1" s="507"/>
      <c r="T1" s="506"/>
      <c r="U1" s="507"/>
      <c r="V1" s="507"/>
      <c r="W1" s="507"/>
      <c r="X1" s="507"/>
      <c r="Y1" s="507"/>
      <c r="Z1" s="507"/>
      <c r="AA1" s="507"/>
      <c r="AB1" s="507"/>
      <c r="AC1" s="507"/>
      <c r="AD1" s="507"/>
      <c r="AE1" s="506"/>
      <c r="AF1" s="507"/>
      <c r="AG1" s="507"/>
      <c r="AH1" s="507"/>
      <c r="AI1" s="507"/>
      <c r="AJ1" s="507"/>
      <c r="AK1" s="507"/>
    </row>
    <row r="2" spans="1:37" ht="25.5" customHeight="1">
      <c r="A2" s="504"/>
      <c r="B2" s="181" t="s">
        <v>59</v>
      </c>
      <c r="C2" s="634" t="s">
        <v>283</v>
      </c>
      <c r="D2" s="585"/>
      <c r="E2" s="585"/>
      <c r="F2" s="585"/>
      <c r="G2" s="585"/>
      <c r="H2" s="585"/>
      <c r="I2" s="586"/>
      <c r="J2" s="507"/>
      <c r="K2" s="507"/>
      <c r="L2" s="507"/>
      <c r="M2" s="507"/>
      <c r="N2" s="507"/>
      <c r="O2" s="507"/>
      <c r="P2" s="507"/>
      <c r="Q2" s="507"/>
      <c r="R2" s="507"/>
      <c r="S2" s="507"/>
      <c r="T2" s="506"/>
      <c r="U2" s="507"/>
      <c r="V2" s="507"/>
      <c r="W2" s="507"/>
      <c r="X2" s="507"/>
      <c r="Y2" s="507"/>
      <c r="Z2" s="507"/>
      <c r="AA2" s="507"/>
      <c r="AB2" s="507"/>
      <c r="AC2" s="507"/>
      <c r="AD2" s="507"/>
      <c r="AE2" s="506"/>
      <c r="AF2" s="507"/>
      <c r="AG2" s="507"/>
      <c r="AH2" s="507"/>
      <c r="AI2" s="507"/>
      <c r="AJ2" s="507"/>
      <c r="AK2" s="507"/>
    </row>
    <row r="3" spans="1:37" ht="15.75" customHeight="1">
      <c r="A3" s="504"/>
      <c r="B3" s="183" t="s">
        <v>103</v>
      </c>
      <c r="C3" s="635" t="s">
        <v>284</v>
      </c>
      <c r="D3" s="588"/>
      <c r="E3" s="588"/>
      <c r="F3" s="588"/>
      <c r="G3" s="588"/>
      <c r="H3" s="588"/>
      <c r="I3" s="589"/>
      <c r="J3" s="507"/>
      <c r="K3" s="507"/>
      <c r="L3" s="507"/>
      <c r="M3" s="507"/>
      <c r="N3" s="507"/>
      <c r="O3" s="507"/>
      <c r="P3" s="507"/>
      <c r="Q3" s="507"/>
      <c r="R3" s="507"/>
      <c r="S3" s="507"/>
      <c r="T3" s="506"/>
      <c r="U3" s="507"/>
      <c r="V3" s="507"/>
      <c r="W3" s="507"/>
      <c r="X3" s="507"/>
      <c r="Y3" s="507"/>
      <c r="Z3" s="507"/>
      <c r="AA3" s="507"/>
      <c r="AB3" s="507"/>
      <c r="AC3" s="507"/>
      <c r="AD3" s="507"/>
      <c r="AE3" s="506"/>
      <c r="AF3" s="507"/>
      <c r="AG3" s="507"/>
      <c r="AH3" s="507"/>
      <c r="AI3" s="507"/>
      <c r="AJ3" s="507"/>
      <c r="AK3" s="507"/>
    </row>
    <row r="4" spans="1:37" ht="12.75" customHeight="1">
      <c r="A4" s="504"/>
      <c r="B4" s="504"/>
      <c r="C4" s="504"/>
      <c r="D4" s="504"/>
      <c r="E4" s="504"/>
      <c r="F4" s="505"/>
      <c r="G4" s="505"/>
      <c r="H4" s="504"/>
      <c r="I4" s="506"/>
      <c r="J4" s="507"/>
      <c r="K4" s="507"/>
      <c r="L4" s="507"/>
      <c r="M4" s="507"/>
      <c r="N4" s="507"/>
      <c r="O4" s="507"/>
      <c r="P4" s="507"/>
      <c r="Q4" s="507"/>
      <c r="R4" s="507"/>
      <c r="S4" s="507"/>
      <c r="T4" s="506"/>
      <c r="U4" s="507"/>
      <c r="V4" s="507"/>
      <c r="W4" s="507"/>
      <c r="X4" s="507"/>
      <c r="Y4" s="507"/>
      <c r="Z4" s="507"/>
      <c r="AA4" s="507"/>
      <c r="AB4" s="507"/>
      <c r="AC4" s="507"/>
      <c r="AD4" s="507"/>
      <c r="AE4" s="506"/>
      <c r="AF4" s="507"/>
      <c r="AG4" s="507"/>
      <c r="AH4" s="507"/>
      <c r="AI4" s="507"/>
      <c r="AJ4" s="507"/>
      <c r="AK4" s="507"/>
    </row>
    <row r="5" spans="1:37" ht="12.75" customHeight="1">
      <c r="A5" s="504"/>
      <c r="B5" s="184" t="s">
        <v>105</v>
      </c>
      <c r="C5" s="185" t="str">
        <f>'Read Me'!B10</f>
        <v>WestLight Energy</v>
      </c>
      <c r="D5" s="507"/>
      <c r="E5" s="507"/>
      <c r="F5" s="507"/>
      <c r="G5" s="507"/>
      <c r="H5" s="507"/>
      <c r="I5" s="507"/>
      <c r="J5" s="507"/>
      <c r="K5" s="507"/>
      <c r="L5" s="507"/>
      <c r="M5" s="507"/>
      <c r="N5" s="507"/>
      <c r="O5" s="507"/>
      <c r="P5" s="507"/>
      <c r="Q5" s="507"/>
      <c r="R5" s="507"/>
      <c r="S5" s="507"/>
      <c r="T5" s="506"/>
      <c r="U5" s="507"/>
      <c r="V5" s="507"/>
      <c r="W5" s="507"/>
      <c r="X5" s="507"/>
      <c r="Y5" s="507"/>
      <c r="Z5" s="507"/>
      <c r="AA5" s="507"/>
      <c r="AB5" s="507"/>
      <c r="AC5" s="507"/>
      <c r="AD5" s="507"/>
      <c r="AE5" s="506"/>
      <c r="AF5" s="507"/>
      <c r="AG5" s="507"/>
      <c r="AH5" s="507"/>
      <c r="AI5" s="507"/>
      <c r="AJ5" s="507"/>
      <c r="AK5" s="507"/>
    </row>
    <row r="6" spans="1:37" ht="16.5" customHeight="1">
      <c r="A6" s="504"/>
      <c r="B6" s="27" t="s">
        <v>106</v>
      </c>
      <c r="C6" s="186" t="str">
        <f>'Read Me'!B11</f>
        <v>2028-2035</v>
      </c>
      <c r="D6" s="507"/>
      <c r="E6" s="507"/>
      <c r="F6" s="507"/>
      <c r="G6" s="507"/>
      <c r="H6" s="507"/>
      <c r="I6" s="507"/>
      <c r="J6" s="507"/>
      <c r="K6" s="507"/>
      <c r="L6" s="507"/>
      <c r="M6" s="507"/>
      <c r="N6" s="507"/>
      <c r="O6" s="507"/>
      <c r="P6" s="507"/>
      <c r="Q6" s="507"/>
      <c r="R6" s="507"/>
      <c r="S6" s="507"/>
      <c r="T6" s="506"/>
      <c r="U6" s="507"/>
      <c r="V6" s="507"/>
      <c r="W6" s="507"/>
      <c r="X6" s="507"/>
      <c r="Y6" s="507"/>
      <c r="Z6" s="507"/>
      <c r="AA6" s="507"/>
      <c r="AB6" s="507"/>
      <c r="AC6" s="507"/>
      <c r="AD6" s="507"/>
      <c r="AE6" s="506"/>
      <c r="AF6" s="507"/>
      <c r="AG6" s="507"/>
      <c r="AH6" s="507"/>
      <c r="AI6" s="507"/>
      <c r="AJ6" s="507"/>
      <c r="AK6" s="507"/>
    </row>
    <row r="7" spans="1:37" ht="12.75" customHeight="1">
      <c r="A7" s="504"/>
      <c r="B7" s="518"/>
      <c r="C7" s="187"/>
      <c r="D7" s="507"/>
      <c r="E7" s="507"/>
      <c r="F7" s="507"/>
      <c r="G7" s="507"/>
      <c r="H7" s="507"/>
      <c r="I7" s="507"/>
      <c r="J7" s="511"/>
      <c r="K7" s="511"/>
      <c r="L7" s="511"/>
      <c r="M7" s="511"/>
      <c r="N7" s="511"/>
      <c r="O7" s="511"/>
      <c r="P7" s="511"/>
      <c r="Q7" s="511"/>
      <c r="R7" s="511"/>
      <c r="S7" s="511"/>
      <c r="T7" s="519"/>
      <c r="U7" s="511"/>
      <c r="V7" s="511"/>
      <c r="W7" s="511"/>
      <c r="X7" s="511"/>
      <c r="Y7" s="511"/>
      <c r="Z7" s="511"/>
      <c r="AA7" s="511"/>
      <c r="AB7" s="511"/>
      <c r="AC7" s="511"/>
      <c r="AD7" s="511"/>
      <c r="AE7" s="519"/>
      <c r="AF7" s="511"/>
      <c r="AG7" s="511"/>
      <c r="AH7" s="511"/>
      <c r="AI7" s="511"/>
      <c r="AJ7" s="511"/>
      <c r="AK7" s="511"/>
    </row>
    <row r="8" spans="1:37" ht="12.75" customHeight="1">
      <c r="A8" s="504"/>
      <c r="B8" s="510" t="s">
        <v>285</v>
      </c>
      <c r="C8" s="504"/>
      <c r="D8" s="510"/>
      <c r="E8" s="504"/>
      <c r="F8" s="505"/>
      <c r="G8" s="505"/>
      <c r="H8" s="504"/>
      <c r="I8" s="520"/>
      <c r="J8" s="512"/>
      <c r="K8" s="512"/>
      <c r="L8" s="512"/>
      <c r="M8" s="512"/>
      <c r="N8" s="512"/>
      <c r="O8" s="512"/>
      <c r="P8" s="512"/>
      <c r="Q8" s="512"/>
      <c r="R8" s="512"/>
      <c r="S8" s="512"/>
      <c r="T8" s="520"/>
      <c r="U8" s="512"/>
      <c r="V8" s="512"/>
      <c r="W8" s="512"/>
      <c r="X8" s="512"/>
      <c r="Y8" s="512"/>
      <c r="Z8" s="512"/>
      <c r="AA8" s="512"/>
      <c r="AB8" s="512"/>
      <c r="AC8" s="512"/>
      <c r="AD8" s="512"/>
      <c r="AE8" s="520"/>
      <c r="AF8" s="512"/>
      <c r="AG8" s="512"/>
      <c r="AH8" s="512"/>
      <c r="AI8" s="512"/>
      <c r="AJ8" s="512"/>
      <c r="AK8" s="512"/>
    </row>
    <row r="9" spans="1:37" ht="15.75" customHeight="1">
      <c r="A9" s="182"/>
      <c r="B9" s="507"/>
      <c r="C9" s="507"/>
      <c r="D9" s="188"/>
      <c r="E9" s="505"/>
      <c r="F9" s="505"/>
      <c r="G9" s="505"/>
      <c r="H9" s="505"/>
      <c r="I9" s="505"/>
      <c r="J9" s="505"/>
      <c r="K9" s="505"/>
      <c r="L9" s="505"/>
      <c r="M9" s="505"/>
      <c r="N9" s="505"/>
      <c r="O9" s="505"/>
      <c r="P9" s="505"/>
      <c r="Q9" s="505"/>
      <c r="R9" s="505"/>
      <c r="S9" s="505"/>
      <c r="T9" s="505"/>
      <c r="U9" s="505"/>
      <c r="V9" s="505"/>
      <c r="W9" s="505"/>
      <c r="X9" s="505"/>
      <c r="Y9" s="505"/>
      <c r="Z9" s="505"/>
      <c r="AA9" s="505"/>
      <c r="AB9" s="505"/>
      <c r="AC9" s="505"/>
      <c r="AD9" s="505"/>
      <c r="AE9" s="505"/>
      <c r="AF9" s="505"/>
      <c r="AG9" s="505"/>
      <c r="AH9" s="505"/>
      <c r="AI9" s="505"/>
      <c r="AJ9" s="505"/>
      <c r="AK9" s="505"/>
    </row>
    <row r="10" spans="1:37" ht="12.75" customHeight="1">
      <c r="A10" s="504"/>
      <c r="B10" s="504"/>
      <c r="C10" s="504" t="s">
        <v>286</v>
      </c>
      <c r="D10" s="504"/>
      <c r="E10" s="504"/>
      <c r="F10" s="505"/>
      <c r="G10" s="505"/>
      <c r="H10" s="504"/>
      <c r="I10" s="506"/>
      <c r="J10" s="507"/>
      <c r="K10" s="507"/>
      <c r="L10" s="507"/>
      <c r="M10" s="507"/>
      <c r="N10" s="507"/>
      <c r="O10" s="507"/>
      <c r="P10" s="507"/>
      <c r="Q10" s="507"/>
      <c r="R10" s="507"/>
      <c r="S10" s="507"/>
      <c r="T10" s="506"/>
      <c r="U10" s="507"/>
      <c r="V10" s="507"/>
      <c r="W10" s="507"/>
      <c r="X10" s="507"/>
      <c r="Y10" s="507"/>
      <c r="Z10" s="507"/>
      <c r="AA10" s="507"/>
      <c r="AB10" s="507"/>
      <c r="AC10" s="507"/>
      <c r="AD10" s="507"/>
      <c r="AE10" s="506"/>
      <c r="AF10" s="507"/>
      <c r="AG10" s="507"/>
      <c r="AH10" s="507"/>
      <c r="AI10" s="507"/>
      <c r="AJ10" s="507"/>
      <c r="AK10" s="507"/>
    </row>
    <row r="11" spans="1:37" ht="12.75" customHeight="1">
      <c r="A11" s="504"/>
      <c r="B11" s="504"/>
      <c r="C11" s="504"/>
      <c r="D11" s="504"/>
      <c r="E11" s="504"/>
      <c r="F11" s="505"/>
      <c r="G11" s="505"/>
      <c r="H11" s="504"/>
      <c r="I11" s="506"/>
      <c r="J11" s="507"/>
      <c r="K11" s="507"/>
      <c r="L11" s="507"/>
      <c r="M11" s="507"/>
      <c r="N11" s="507"/>
      <c r="O11" s="507"/>
      <c r="P11" s="507"/>
      <c r="Q11" s="507"/>
      <c r="R11" s="507"/>
      <c r="S11" s="507"/>
      <c r="T11" s="506"/>
      <c r="U11" s="507"/>
      <c r="V11" s="507"/>
      <c r="W11" s="507"/>
      <c r="X11" s="507"/>
      <c r="Y11" s="507"/>
      <c r="Z11" s="507"/>
      <c r="AA11" s="507"/>
      <c r="AB11" s="507"/>
      <c r="AC11" s="507"/>
      <c r="AD11" s="507"/>
      <c r="AE11" s="506"/>
      <c r="AF11" s="507"/>
      <c r="AG11" s="507"/>
      <c r="AH11" s="507"/>
      <c r="AI11" s="507"/>
      <c r="AJ11" s="507"/>
      <c r="AK11" s="507"/>
    </row>
    <row r="12" spans="1:37" ht="12.75" customHeight="1">
      <c r="A12" s="504"/>
      <c r="B12" s="504"/>
      <c r="C12" s="189" t="s">
        <v>287</v>
      </c>
      <c r="D12" s="189" t="s">
        <v>11</v>
      </c>
      <c r="E12" s="190" t="s">
        <v>219</v>
      </c>
      <c r="F12" s="190" t="s">
        <v>288</v>
      </c>
      <c r="G12" s="191" t="s">
        <v>264</v>
      </c>
      <c r="H12" s="191" t="s">
        <v>270</v>
      </c>
      <c r="I12" s="191" t="s">
        <v>271</v>
      </c>
      <c r="J12" s="191" t="s">
        <v>289</v>
      </c>
      <c r="K12" s="191" t="s">
        <v>273</v>
      </c>
      <c r="L12" s="191" t="s">
        <v>274</v>
      </c>
      <c r="M12" s="191" t="s">
        <v>275</v>
      </c>
      <c r="N12" s="191" t="s">
        <v>290</v>
      </c>
      <c r="O12" s="191" t="s">
        <v>277</v>
      </c>
      <c r="P12" s="191" t="s">
        <v>278</v>
      </c>
      <c r="Q12" s="191" t="s">
        <v>291</v>
      </c>
      <c r="R12" s="507"/>
      <c r="S12" s="507"/>
      <c r="T12" s="507"/>
      <c r="U12" s="506"/>
      <c r="V12" s="507"/>
      <c r="W12" s="507"/>
      <c r="X12" s="507"/>
      <c r="Y12" s="507"/>
      <c r="Z12" s="507"/>
      <c r="AA12" s="507"/>
      <c r="AB12" s="507"/>
      <c r="AC12" s="507"/>
      <c r="AD12" s="506"/>
      <c r="AE12" s="507"/>
      <c r="AF12" s="507"/>
      <c r="AG12" s="507"/>
      <c r="AH12" s="507"/>
      <c r="AI12" s="507"/>
      <c r="AJ12" s="507"/>
      <c r="AK12" s="507"/>
    </row>
    <row r="13" spans="1:37" ht="13.5" customHeight="1">
      <c r="A13" s="504"/>
      <c r="B13" s="504"/>
      <c r="C13" s="192" t="str">
        <f>'Read Me'!I10</f>
        <v>Residential</v>
      </c>
      <c r="D13" s="193" t="s">
        <v>20</v>
      </c>
      <c r="E13" s="193">
        <v>2032</v>
      </c>
      <c r="F13" s="194">
        <v>876735.76309999998</v>
      </c>
      <c r="G13" s="194">
        <v>2402268.3147728276</v>
      </c>
      <c r="H13" s="194">
        <v>837604.73930000002</v>
      </c>
      <c r="I13" s="194">
        <v>82.862840739999996</v>
      </c>
      <c r="J13" s="194">
        <v>110547.57769999999</v>
      </c>
      <c r="K13" s="194">
        <v>214.5436468456337</v>
      </c>
      <c r="L13" s="194">
        <v>587.00763740000002</v>
      </c>
      <c r="M13" s="194">
        <v>1985550.547</v>
      </c>
      <c r="N13" s="194">
        <v>920387.26619999995</v>
      </c>
      <c r="O13" s="194">
        <v>3419.7156798815463</v>
      </c>
      <c r="P13" s="194">
        <v>4887.2563840000003</v>
      </c>
      <c r="Q13" s="194">
        <v>0</v>
      </c>
      <c r="R13" s="507"/>
      <c r="S13" s="507"/>
      <c r="T13" s="507"/>
      <c r="U13" s="506"/>
      <c r="V13" s="507"/>
      <c r="W13" s="507"/>
      <c r="X13" s="507"/>
      <c r="Y13" s="507"/>
      <c r="Z13" s="507"/>
      <c r="AA13" s="507"/>
      <c r="AB13" s="507"/>
      <c r="AC13" s="507"/>
      <c r="AD13" s="506"/>
      <c r="AE13" s="507"/>
      <c r="AF13" s="507"/>
      <c r="AG13" s="507"/>
      <c r="AH13" s="507"/>
      <c r="AI13" s="507"/>
      <c r="AJ13" s="507"/>
      <c r="AK13" s="507"/>
    </row>
    <row r="14" spans="1:37" ht="12.75" customHeight="1">
      <c r="A14" s="504"/>
      <c r="B14" s="504"/>
      <c r="C14" s="192" t="str">
        <f>'Read Me'!I11</f>
        <v>Commercial</v>
      </c>
      <c r="D14" s="193" t="s">
        <v>20</v>
      </c>
      <c r="E14" s="193">
        <v>2032</v>
      </c>
      <c r="F14" s="194">
        <v>5123426.341</v>
      </c>
      <c r="G14" s="194">
        <v>10069417.088015085</v>
      </c>
      <c r="H14" s="194">
        <v>8658505.6679999996</v>
      </c>
      <c r="I14" s="194">
        <v>1123.2792930000001</v>
      </c>
      <c r="J14" s="194">
        <v>172289.83040000001</v>
      </c>
      <c r="K14" s="194">
        <v>1827.1490794091778</v>
      </c>
      <c r="L14" s="194">
        <v>914.85899930000005</v>
      </c>
      <c r="M14" s="194">
        <v>56284287.920000002</v>
      </c>
      <c r="N14" s="194">
        <v>1946303.0649999999</v>
      </c>
      <c r="O14" s="194">
        <v>27728.255227991052</v>
      </c>
      <c r="P14" s="194">
        <v>10334.869269999999</v>
      </c>
      <c r="Q14" s="194">
        <v>0</v>
      </c>
      <c r="R14" s="507"/>
      <c r="S14" s="506"/>
      <c r="T14" s="507"/>
      <c r="U14" s="507"/>
      <c r="V14" s="507"/>
      <c r="W14" s="507"/>
      <c r="X14" s="507"/>
      <c r="Y14" s="507"/>
      <c r="Z14" s="507"/>
      <c r="AA14" s="507"/>
      <c r="AB14" s="507"/>
      <c r="AC14" s="507"/>
      <c r="AD14" s="506"/>
      <c r="AE14" s="507"/>
      <c r="AF14" s="507"/>
      <c r="AG14" s="507"/>
      <c r="AH14" s="507"/>
      <c r="AI14" s="507"/>
      <c r="AJ14" s="507"/>
      <c r="AK14" s="507"/>
    </row>
    <row r="15" spans="1:37" ht="12.75" customHeight="1">
      <c r="A15" s="504"/>
      <c r="B15" s="504"/>
      <c r="C15" s="192" t="str">
        <f>'Read Me'!I12</f>
        <v>Industrial</v>
      </c>
      <c r="D15" s="193" t="s">
        <v>20</v>
      </c>
      <c r="E15" s="193">
        <v>2032</v>
      </c>
      <c r="F15" s="194">
        <v>0</v>
      </c>
      <c r="G15" s="194">
        <v>0</v>
      </c>
      <c r="H15" s="194">
        <v>0</v>
      </c>
      <c r="I15" s="194">
        <v>0</v>
      </c>
      <c r="J15" s="194">
        <v>0</v>
      </c>
      <c r="K15" s="194">
        <v>0</v>
      </c>
      <c r="L15" s="194">
        <v>0</v>
      </c>
      <c r="M15" s="194">
        <v>0</v>
      </c>
      <c r="N15" s="194">
        <v>0</v>
      </c>
      <c r="O15" s="194">
        <v>0</v>
      </c>
      <c r="P15" s="194">
        <v>0</v>
      </c>
      <c r="Q15" s="194">
        <v>0</v>
      </c>
      <c r="R15" s="507"/>
      <c r="S15" s="506"/>
      <c r="T15" s="507"/>
      <c r="U15" s="507"/>
      <c r="V15" s="507"/>
      <c r="W15" s="507"/>
      <c r="X15" s="507"/>
      <c r="Y15" s="507"/>
      <c r="Z15" s="507"/>
      <c r="AA15" s="507"/>
      <c r="AB15" s="507"/>
      <c r="AC15" s="507"/>
      <c r="AD15" s="506"/>
      <c r="AE15" s="507"/>
      <c r="AF15" s="507"/>
      <c r="AG15" s="507"/>
      <c r="AH15" s="507"/>
      <c r="AI15" s="507"/>
      <c r="AJ15" s="507"/>
      <c r="AK15" s="507"/>
    </row>
    <row r="16" spans="1:37" ht="12.75" customHeight="1">
      <c r="A16" s="504"/>
      <c r="B16" s="504"/>
      <c r="C16" s="192" t="str">
        <f>'Read Me'!I13</f>
        <v>Agricultural</v>
      </c>
      <c r="D16" s="193" t="s">
        <v>20</v>
      </c>
      <c r="E16" s="193">
        <v>2032</v>
      </c>
      <c r="F16" s="194">
        <v>0</v>
      </c>
      <c r="G16" s="194">
        <v>0</v>
      </c>
      <c r="H16" s="194">
        <v>0</v>
      </c>
      <c r="I16" s="194">
        <v>0</v>
      </c>
      <c r="J16" s="194">
        <v>0</v>
      </c>
      <c r="K16" s="194">
        <v>0</v>
      </c>
      <c r="L16" s="194">
        <v>0</v>
      </c>
      <c r="M16" s="194">
        <v>0</v>
      </c>
      <c r="N16" s="194">
        <v>0</v>
      </c>
      <c r="O16" s="194">
        <v>0</v>
      </c>
      <c r="P16" s="194">
        <v>0</v>
      </c>
      <c r="Q16" s="194">
        <v>0</v>
      </c>
      <c r="R16" s="507"/>
      <c r="S16" s="506"/>
      <c r="T16" s="507"/>
      <c r="U16" s="507"/>
      <c r="V16" s="507"/>
      <c r="W16" s="507"/>
      <c r="X16" s="507"/>
      <c r="Y16" s="507"/>
      <c r="Z16" s="507"/>
      <c r="AA16" s="507"/>
      <c r="AB16" s="507"/>
      <c r="AC16" s="507"/>
      <c r="AD16" s="506"/>
      <c r="AE16" s="507"/>
      <c r="AF16" s="507"/>
      <c r="AG16" s="507"/>
      <c r="AH16" s="507"/>
      <c r="AI16" s="507"/>
      <c r="AJ16" s="507"/>
      <c r="AK16" s="507"/>
    </row>
    <row r="17" spans="1:37" ht="12.75" customHeight="1">
      <c r="A17" s="504"/>
      <c r="B17" s="504"/>
      <c r="C17" s="192" t="str">
        <f>'Read Me'!I14</f>
        <v>Public</v>
      </c>
      <c r="D17" s="193" t="s">
        <v>20</v>
      </c>
      <c r="E17" s="193">
        <v>2032</v>
      </c>
      <c r="F17" s="194">
        <v>0</v>
      </c>
      <c r="G17" s="194">
        <v>0</v>
      </c>
      <c r="H17" s="194">
        <v>0</v>
      </c>
      <c r="I17" s="194">
        <v>0</v>
      </c>
      <c r="J17" s="194">
        <v>0</v>
      </c>
      <c r="K17" s="194">
        <v>0</v>
      </c>
      <c r="L17" s="194">
        <v>0</v>
      </c>
      <c r="M17" s="194">
        <v>0</v>
      </c>
      <c r="N17" s="194">
        <v>0</v>
      </c>
      <c r="O17" s="194">
        <v>0</v>
      </c>
      <c r="P17" s="194">
        <v>0</v>
      </c>
      <c r="Q17" s="194">
        <v>0</v>
      </c>
      <c r="R17" s="507"/>
      <c r="S17" s="506"/>
      <c r="T17" s="507"/>
      <c r="U17" s="507"/>
      <c r="V17" s="507"/>
      <c r="W17" s="507"/>
      <c r="X17" s="507"/>
      <c r="Y17" s="507"/>
      <c r="Z17" s="507"/>
      <c r="AA17" s="507"/>
      <c r="AB17" s="507"/>
      <c r="AC17" s="507"/>
      <c r="AD17" s="506"/>
      <c r="AE17" s="507"/>
      <c r="AF17" s="507"/>
      <c r="AG17" s="507"/>
      <c r="AH17" s="507"/>
      <c r="AI17" s="507"/>
      <c r="AJ17" s="507"/>
      <c r="AK17" s="507"/>
    </row>
    <row r="18" spans="1:37" ht="12.75" customHeight="1">
      <c r="A18" s="504"/>
      <c r="B18" s="504"/>
      <c r="C18" s="192" t="str">
        <f>'Read Me'!I15</f>
        <v>Cross-Cutting</v>
      </c>
      <c r="D18" s="193" t="s">
        <v>20</v>
      </c>
      <c r="E18" s="193">
        <v>2032</v>
      </c>
      <c r="F18" s="194">
        <v>1017640</v>
      </c>
      <c r="G18" s="194">
        <v>989258.4</v>
      </c>
      <c r="H18" s="194">
        <v>0</v>
      </c>
      <c r="I18" s="194">
        <v>0</v>
      </c>
      <c r="J18" s="194">
        <v>0</v>
      </c>
      <c r="K18" s="194">
        <v>0</v>
      </c>
      <c r="L18" s="194">
        <v>0</v>
      </c>
      <c r="M18" s="194">
        <v>0</v>
      </c>
      <c r="N18" s="194">
        <v>0</v>
      </c>
      <c r="O18" s="194">
        <v>0</v>
      </c>
      <c r="P18" s="194">
        <v>0</v>
      </c>
      <c r="Q18" s="194">
        <v>0</v>
      </c>
      <c r="R18" s="507"/>
      <c r="S18" s="506"/>
      <c r="T18" s="507"/>
      <c r="U18" s="507"/>
      <c r="V18" s="507"/>
      <c r="W18" s="507"/>
      <c r="X18" s="507"/>
      <c r="Y18" s="507"/>
      <c r="Z18" s="507"/>
      <c r="AA18" s="507"/>
      <c r="AB18" s="507"/>
      <c r="AC18" s="507"/>
      <c r="AD18" s="506"/>
      <c r="AE18" s="507"/>
      <c r="AF18" s="507"/>
      <c r="AG18" s="507"/>
      <c r="AH18" s="507"/>
      <c r="AI18" s="507"/>
      <c r="AJ18" s="507"/>
      <c r="AK18" s="507"/>
    </row>
    <row r="19" spans="1:37" ht="12.75" customHeight="1">
      <c r="A19" s="504"/>
      <c r="B19" s="504"/>
      <c r="C19" s="192" t="str">
        <f>'Read Me'!I16</f>
        <v>Portfolio Support</v>
      </c>
      <c r="D19" s="193" t="s">
        <v>20</v>
      </c>
      <c r="E19" s="193">
        <v>2032</v>
      </c>
      <c r="F19" s="194">
        <v>389546</v>
      </c>
      <c r="G19" s="194">
        <v>0</v>
      </c>
      <c r="H19" s="194">
        <v>0</v>
      </c>
      <c r="I19" s="194">
        <v>0</v>
      </c>
      <c r="J19" s="194">
        <v>0</v>
      </c>
      <c r="K19" s="194">
        <v>0</v>
      </c>
      <c r="L19" s="194">
        <v>0</v>
      </c>
      <c r="M19" s="194">
        <v>0</v>
      </c>
      <c r="N19" s="194">
        <v>0</v>
      </c>
      <c r="O19" s="194">
        <v>0</v>
      </c>
      <c r="P19" s="194">
        <v>0</v>
      </c>
      <c r="Q19" s="194">
        <v>0</v>
      </c>
      <c r="R19" s="507"/>
      <c r="S19" s="506"/>
      <c r="T19" s="507"/>
      <c r="U19" s="507"/>
      <c r="V19" s="507"/>
      <c r="W19" s="507"/>
      <c r="X19" s="507"/>
      <c r="Y19" s="507"/>
      <c r="Z19" s="507"/>
      <c r="AA19" s="507"/>
      <c r="AB19" s="507"/>
      <c r="AC19" s="507"/>
      <c r="AD19" s="506"/>
      <c r="AE19" s="507"/>
      <c r="AF19" s="507"/>
      <c r="AG19" s="507"/>
      <c r="AH19" s="507"/>
      <c r="AI19" s="507"/>
      <c r="AJ19" s="507"/>
      <c r="AK19" s="507"/>
    </row>
    <row r="20" spans="1:37" ht="12.75" customHeight="1">
      <c r="A20" s="504"/>
      <c r="B20" s="504"/>
      <c r="C20" s="192" t="str">
        <f t="shared" ref="C20:C26" si="0">C13</f>
        <v>Residential</v>
      </c>
      <c r="D20" s="193" t="s">
        <v>29</v>
      </c>
      <c r="E20" s="193">
        <v>2032</v>
      </c>
      <c r="F20" s="194">
        <v>0</v>
      </c>
      <c r="G20" s="194">
        <v>0</v>
      </c>
      <c r="H20" s="194">
        <v>0</v>
      </c>
      <c r="I20" s="194">
        <v>0</v>
      </c>
      <c r="J20" s="194">
        <v>0</v>
      </c>
      <c r="K20" s="194">
        <v>0</v>
      </c>
      <c r="L20" s="194">
        <v>0</v>
      </c>
      <c r="M20" s="194">
        <v>0</v>
      </c>
      <c r="N20" s="194">
        <v>0</v>
      </c>
      <c r="O20" s="194">
        <v>0</v>
      </c>
      <c r="P20" s="194">
        <v>0</v>
      </c>
      <c r="Q20" s="194">
        <v>0</v>
      </c>
      <c r="R20" s="507"/>
      <c r="S20" s="506"/>
      <c r="T20" s="507"/>
      <c r="U20" s="507"/>
      <c r="V20" s="507"/>
      <c r="W20" s="507"/>
      <c r="X20" s="507"/>
      <c r="Y20" s="507"/>
      <c r="Z20" s="507"/>
      <c r="AA20" s="507"/>
      <c r="AB20" s="507"/>
      <c r="AC20" s="507"/>
      <c r="AD20" s="506"/>
      <c r="AE20" s="507"/>
      <c r="AF20" s="507"/>
      <c r="AG20" s="507"/>
      <c r="AH20" s="507"/>
      <c r="AI20" s="507"/>
      <c r="AJ20" s="507"/>
      <c r="AK20" s="507"/>
    </row>
    <row r="21" spans="1:37" ht="12.75" customHeight="1">
      <c r="A21" s="504"/>
      <c r="B21" s="504"/>
      <c r="C21" s="192" t="str">
        <f t="shared" si="0"/>
        <v>Commercial</v>
      </c>
      <c r="D21" s="193" t="s">
        <v>29</v>
      </c>
      <c r="E21" s="193">
        <v>2032</v>
      </c>
      <c r="F21" s="194">
        <v>0</v>
      </c>
      <c r="G21" s="194">
        <v>0</v>
      </c>
      <c r="H21" s="194">
        <v>0</v>
      </c>
      <c r="I21" s="194">
        <v>0</v>
      </c>
      <c r="J21" s="194">
        <v>0</v>
      </c>
      <c r="K21" s="194">
        <v>0</v>
      </c>
      <c r="L21" s="194">
        <v>0</v>
      </c>
      <c r="M21" s="194">
        <v>0</v>
      </c>
      <c r="N21" s="194">
        <v>0</v>
      </c>
      <c r="O21" s="194">
        <v>0</v>
      </c>
      <c r="P21" s="194">
        <v>0</v>
      </c>
      <c r="Q21" s="194">
        <v>0</v>
      </c>
      <c r="R21" s="507"/>
      <c r="S21" s="506"/>
      <c r="T21" s="507"/>
      <c r="U21" s="507"/>
      <c r="V21" s="507"/>
      <c r="W21" s="507"/>
      <c r="X21" s="507"/>
      <c r="Y21" s="507"/>
      <c r="Z21" s="507"/>
      <c r="AA21" s="507"/>
      <c r="AB21" s="507"/>
      <c r="AC21" s="507"/>
      <c r="AD21" s="506"/>
      <c r="AE21" s="507"/>
      <c r="AF21" s="507"/>
      <c r="AG21" s="507"/>
      <c r="AH21" s="507"/>
      <c r="AI21" s="507"/>
      <c r="AJ21" s="507"/>
      <c r="AK21" s="507"/>
    </row>
    <row r="22" spans="1:37" ht="12.75" customHeight="1">
      <c r="A22" s="504"/>
      <c r="B22" s="504"/>
      <c r="C22" s="192" t="str">
        <f t="shared" si="0"/>
        <v>Industrial</v>
      </c>
      <c r="D22" s="193" t="s">
        <v>29</v>
      </c>
      <c r="E22" s="193">
        <v>2032</v>
      </c>
      <c r="F22" s="194">
        <v>0</v>
      </c>
      <c r="G22" s="194">
        <v>0</v>
      </c>
      <c r="H22" s="194">
        <v>0</v>
      </c>
      <c r="I22" s="194">
        <v>0</v>
      </c>
      <c r="J22" s="194">
        <v>0</v>
      </c>
      <c r="K22" s="194">
        <v>0</v>
      </c>
      <c r="L22" s="194">
        <v>0</v>
      </c>
      <c r="M22" s="194">
        <v>0</v>
      </c>
      <c r="N22" s="194">
        <v>0</v>
      </c>
      <c r="O22" s="194">
        <v>0</v>
      </c>
      <c r="P22" s="194">
        <v>0</v>
      </c>
      <c r="Q22" s="194">
        <v>0</v>
      </c>
      <c r="R22" s="507"/>
      <c r="S22" s="506"/>
      <c r="T22" s="507"/>
      <c r="U22" s="507"/>
      <c r="V22" s="507"/>
      <c r="W22" s="507"/>
      <c r="X22" s="507"/>
      <c r="Y22" s="507"/>
      <c r="Z22" s="507"/>
      <c r="AA22" s="507"/>
      <c r="AB22" s="507"/>
      <c r="AC22" s="507"/>
      <c r="AD22" s="506"/>
      <c r="AE22" s="507"/>
      <c r="AF22" s="507"/>
      <c r="AG22" s="507"/>
      <c r="AH22" s="507"/>
      <c r="AI22" s="507"/>
      <c r="AJ22" s="507"/>
      <c r="AK22" s="507"/>
    </row>
    <row r="23" spans="1:37" ht="12.75" customHeight="1">
      <c r="A23" s="504"/>
      <c r="B23" s="504"/>
      <c r="C23" s="192" t="str">
        <f t="shared" si="0"/>
        <v>Agricultural</v>
      </c>
      <c r="D23" s="193" t="s">
        <v>29</v>
      </c>
      <c r="E23" s="193">
        <v>2032</v>
      </c>
      <c r="F23" s="194">
        <v>0</v>
      </c>
      <c r="G23" s="194">
        <v>0</v>
      </c>
      <c r="H23" s="194">
        <v>0</v>
      </c>
      <c r="I23" s="194">
        <v>0</v>
      </c>
      <c r="J23" s="194">
        <v>0</v>
      </c>
      <c r="K23" s="194">
        <v>0</v>
      </c>
      <c r="L23" s="194">
        <v>0</v>
      </c>
      <c r="M23" s="194">
        <v>0</v>
      </c>
      <c r="N23" s="194">
        <v>0</v>
      </c>
      <c r="O23" s="194">
        <v>0</v>
      </c>
      <c r="P23" s="194">
        <v>0</v>
      </c>
      <c r="Q23" s="194">
        <v>0</v>
      </c>
      <c r="R23" s="507"/>
      <c r="S23" s="506"/>
      <c r="T23" s="507"/>
      <c r="U23" s="507"/>
      <c r="V23" s="507"/>
      <c r="W23" s="507"/>
      <c r="X23" s="507"/>
      <c r="Y23" s="507"/>
      <c r="Z23" s="507"/>
      <c r="AA23" s="507"/>
      <c r="AB23" s="507"/>
      <c r="AC23" s="507"/>
      <c r="AD23" s="506"/>
      <c r="AE23" s="507"/>
      <c r="AF23" s="507"/>
      <c r="AG23" s="507"/>
      <c r="AH23" s="507"/>
      <c r="AI23" s="507"/>
      <c r="AJ23" s="507"/>
      <c r="AK23" s="507"/>
    </row>
    <row r="24" spans="1:37" ht="15" customHeight="1">
      <c r="A24" s="504"/>
      <c r="B24" s="504"/>
      <c r="C24" s="192" t="str">
        <f t="shared" si="0"/>
        <v>Public</v>
      </c>
      <c r="D24" s="193" t="s">
        <v>29</v>
      </c>
      <c r="E24" s="193">
        <v>2032</v>
      </c>
      <c r="F24" s="194">
        <v>0</v>
      </c>
      <c r="G24" s="194">
        <v>0</v>
      </c>
      <c r="H24" s="194">
        <v>0</v>
      </c>
      <c r="I24" s="194">
        <v>0</v>
      </c>
      <c r="J24" s="194">
        <v>0</v>
      </c>
      <c r="K24" s="194">
        <v>0</v>
      </c>
      <c r="L24" s="194">
        <v>0</v>
      </c>
      <c r="M24" s="194">
        <v>0</v>
      </c>
      <c r="N24" s="194">
        <v>0</v>
      </c>
      <c r="O24" s="194">
        <v>0</v>
      </c>
      <c r="P24" s="194">
        <v>0</v>
      </c>
      <c r="Q24" s="194">
        <v>0</v>
      </c>
      <c r="R24" s="507"/>
      <c r="S24" s="506"/>
      <c r="T24" s="507"/>
      <c r="U24" s="507"/>
      <c r="V24" s="507"/>
      <c r="W24" s="507"/>
      <c r="X24" s="507"/>
      <c r="Y24" s="507"/>
      <c r="Z24" s="507"/>
      <c r="AA24" s="507"/>
      <c r="AB24" s="507"/>
      <c r="AC24" s="507"/>
      <c r="AD24" s="506"/>
      <c r="AE24" s="507"/>
      <c r="AF24" s="507"/>
      <c r="AG24" s="507"/>
      <c r="AH24" s="507"/>
      <c r="AI24" s="507"/>
      <c r="AJ24" s="507"/>
      <c r="AK24" s="507"/>
    </row>
    <row r="25" spans="1:37" ht="12.75" customHeight="1">
      <c r="A25" s="504"/>
      <c r="B25" s="504"/>
      <c r="C25" s="192" t="str">
        <f t="shared" si="0"/>
        <v>Cross-Cutting</v>
      </c>
      <c r="D25" s="193" t="s">
        <v>29</v>
      </c>
      <c r="E25" s="193">
        <v>2032</v>
      </c>
      <c r="F25" s="194">
        <v>638600</v>
      </c>
      <c r="G25" s="194">
        <v>0</v>
      </c>
      <c r="H25" s="194">
        <v>0</v>
      </c>
      <c r="I25" s="194">
        <v>0</v>
      </c>
      <c r="J25" s="194">
        <v>0</v>
      </c>
      <c r="K25" s="194">
        <v>0</v>
      </c>
      <c r="L25" s="194">
        <v>0</v>
      </c>
      <c r="M25" s="194">
        <v>0</v>
      </c>
      <c r="N25" s="194">
        <v>0</v>
      </c>
      <c r="O25" s="194">
        <v>0</v>
      </c>
      <c r="P25" s="194">
        <v>0</v>
      </c>
      <c r="Q25" s="194">
        <v>0</v>
      </c>
      <c r="R25" s="507"/>
      <c r="S25" s="506"/>
      <c r="T25" s="507"/>
      <c r="U25" s="507"/>
      <c r="V25" s="507"/>
      <c r="W25" s="507"/>
      <c r="X25" s="507"/>
      <c r="Y25" s="507"/>
      <c r="Z25" s="507"/>
      <c r="AA25" s="507"/>
      <c r="AB25" s="507"/>
      <c r="AC25" s="507"/>
      <c r="AD25" s="506"/>
      <c r="AE25" s="507"/>
      <c r="AF25" s="507"/>
      <c r="AG25" s="507"/>
      <c r="AH25" s="507"/>
      <c r="AI25" s="507"/>
      <c r="AJ25" s="507"/>
      <c r="AK25" s="507"/>
    </row>
    <row r="26" spans="1:37" ht="12.75" customHeight="1">
      <c r="A26" s="504"/>
      <c r="B26" s="504"/>
      <c r="C26" s="192" t="str">
        <f t="shared" si="0"/>
        <v>Portfolio Support</v>
      </c>
      <c r="D26" s="193" t="s">
        <v>29</v>
      </c>
      <c r="E26" s="193">
        <v>2032</v>
      </c>
      <c r="F26" s="194">
        <v>31930</v>
      </c>
      <c r="G26" s="194">
        <v>0</v>
      </c>
      <c r="H26" s="194">
        <v>0</v>
      </c>
      <c r="I26" s="194">
        <v>0</v>
      </c>
      <c r="J26" s="194">
        <v>0</v>
      </c>
      <c r="K26" s="194">
        <v>0</v>
      </c>
      <c r="L26" s="194">
        <v>0</v>
      </c>
      <c r="M26" s="194">
        <v>0</v>
      </c>
      <c r="N26" s="194">
        <v>0</v>
      </c>
      <c r="O26" s="194">
        <v>0</v>
      </c>
      <c r="P26" s="194">
        <v>0</v>
      </c>
      <c r="Q26" s="194">
        <v>0</v>
      </c>
      <c r="R26" s="507"/>
      <c r="S26" s="506"/>
      <c r="T26" s="507"/>
      <c r="U26" s="507"/>
      <c r="V26" s="507"/>
      <c r="W26" s="507"/>
      <c r="X26" s="507"/>
      <c r="Y26" s="507"/>
      <c r="Z26" s="507"/>
      <c r="AA26" s="507"/>
      <c r="AB26" s="507"/>
      <c r="AC26" s="507"/>
      <c r="AD26" s="506"/>
      <c r="AE26" s="507"/>
      <c r="AF26" s="507"/>
      <c r="AG26" s="507"/>
      <c r="AH26" s="507"/>
      <c r="AI26" s="507"/>
      <c r="AJ26" s="507"/>
      <c r="AK26" s="507"/>
    </row>
    <row r="27" spans="1:37" ht="12.75" customHeight="1">
      <c r="A27" s="504"/>
      <c r="B27" s="504"/>
      <c r="C27" s="203" t="str">
        <f t="shared" ref="C27:C33" si="1">C13</f>
        <v>Residential</v>
      </c>
      <c r="D27" s="193" t="s">
        <v>36</v>
      </c>
      <c r="E27" s="193">
        <v>2032</v>
      </c>
      <c r="F27" s="194">
        <v>2535242.17</v>
      </c>
      <c r="G27" s="194">
        <v>2050064.4832144477</v>
      </c>
      <c r="H27" s="194">
        <v>936382.15179999999</v>
      </c>
      <c r="I27" s="194">
        <v>156.62134399999999</v>
      </c>
      <c r="J27" s="194">
        <v>36321.316550000003</v>
      </c>
      <c r="K27" s="194">
        <v>240.23993184627102</v>
      </c>
      <c r="L27" s="194">
        <v>192.86619089999999</v>
      </c>
      <c r="M27" s="194">
        <v>7298753.4050000003</v>
      </c>
      <c r="N27" s="194">
        <v>475028.64769999997</v>
      </c>
      <c r="O27" s="194">
        <v>2013.660512275266</v>
      </c>
      <c r="P27" s="194">
        <v>2522.4021189999999</v>
      </c>
      <c r="Q27" s="194">
        <v>0</v>
      </c>
      <c r="R27" s="507"/>
      <c r="S27" s="506"/>
      <c r="T27" s="507"/>
      <c r="U27" s="507"/>
      <c r="V27" s="507"/>
      <c r="W27" s="507"/>
      <c r="X27" s="507"/>
      <c r="Y27" s="507"/>
      <c r="Z27" s="507"/>
      <c r="AA27" s="507"/>
      <c r="AB27" s="507"/>
      <c r="AC27" s="507"/>
      <c r="AD27" s="506"/>
      <c r="AE27" s="507"/>
      <c r="AF27" s="507"/>
      <c r="AG27" s="507"/>
      <c r="AH27" s="507"/>
      <c r="AI27" s="507"/>
      <c r="AJ27" s="507"/>
      <c r="AK27" s="507"/>
    </row>
    <row r="28" spans="1:37" ht="12.75" customHeight="1">
      <c r="A28" s="504"/>
      <c r="B28" s="504"/>
      <c r="C28" s="203" t="str">
        <f t="shared" si="1"/>
        <v>Commercial</v>
      </c>
      <c r="D28" s="193" t="s">
        <v>36</v>
      </c>
      <c r="E28" s="193">
        <v>2032</v>
      </c>
      <c r="F28" s="194">
        <v>0</v>
      </c>
      <c r="G28" s="194">
        <v>0</v>
      </c>
      <c r="H28" s="194">
        <v>0</v>
      </c>
      <c r="I28" s="194">
        <v>0</v>
      </c>
      <c r="J28" s="194">
        <v>0</v>
      </c>
      <c r="K28" s="194">
        <v>0</v>
      </c>
      <c r="L28" s="194">
        <v>0</v>
      </c>
      <c r="M28" s="194">
        <v>0</v>
      </c>
      <c r="N28" s="194">
        <v>0</v>
      </c>
      <c r="O28" s="194">
        <v>0</v>
      </c>
      <c r="P28" s="194">
        <v>0</v>
      </c>
      <c r="Q28" s="194">
        <v>0</v>
      </c>
      <c r="R28" s="507"/>
      <c r="S28" s="506"/>
      <c r="T28" s="507"/>
      <c r="U28" s="507"/>
      <c r="V28" s="507"/>
      <c r="W28" s="507"/>
      <c r="X28" s="507"/>
      <c r="Y28" s="507"/>
      <c r="Z28" s="507"/>
      <c r="AA28" s="507"/>
      <c r="AB28" s="507"/>
      <c r="AC28" s="507"/>
      <c r="AD28" s="506"/>
      <c r="AE28" s="507"/>
      <c r="AF28" s="507"/>
      <c r="AG28" s="507"/>
      <c r="AH28" s="507"/>
      <c r="AI28" s="507"/>
      <c r="AJ28" s="507"/>
      <c r="AK28" s="507"/>
    </row>
    <row r="29" spans="1:37" ht="12.75" customHeight="1">
      <c r="A29" s="504"/>
      <c r="B29" s="504"/>
      <c r="C29" s="203" t="str">
        <f t="shared" si="1"/>
        <v>Industrial</v>
      </c>
      <c r="D29" s="193" t="s">
        <v>36</v>
      </c>
      <c r="E29" s="193">
        <v>2032</v>
      </c>
      <c r="F29" s="194">
        <v>0</v>
      </c>
      <c r="G29" s="194">
        <v>0</v>
      </c>
      <c r="H29" s="194">
        <v>0</v>
      </c>
      <c r="I29" s="194">
        <v>0</v>
      </c>
      <c r="J29" s="194">
        <v>0</v>
      </c>
      <c r="K29" s="194">
        <v>0</v>
      </c>
      <c r="L29" s="194">
        <v>0</v>
      </c>
      <c r="M29" s="194">
        <v>0</v>
      </c>
      <c r="N29" s="194">
        <v>0</v>
      </c>
      <c r="O29" s="194">
        <v>0</v>
      </c>
      <c r="P29" s="194">
        <v>0</v>
      </c>
      <c r="Q29" s="194">
        <v>0</v>
      </c>
      <c r="R29" s="507"/>
      <c r="S29" s="506"/>
      <c r="T29" s="507"/>
      <c r="U29" s="507"/>
      <c r="V29" s="507"/>
      <c r="W29" s="507"/>
      <c r="X29" s="507"/>
      <c r="Y29" s="507"/>
      <c r="Z29" s="507"/>
      <c r="AA29" s="507"/>
      <c r="AB29" s="507"/>
      <c r="AC29" s="507"/>
      <c r="AD29" s="506"/>
      <c r="AE29" s="507"/>
      <c r="AF29" s="507"/>
      <c r="AG29" s="507"/>
      <c r="AH29" s="507"/>
      <c r="AI29" s="507"/>
      <c r="AJ29" s="507"/>
      <c r="AK29" s="507"/>
    </row>
    <row r="30" spans="1:37" ht="12.75" customHeight="1">
      <c r="A30" s="504"/>
      <c r="B30" s="504"/>
      <c r="C30" s="203" t="str">
        <f t="shared" si="1"/>
        <v>Agricultural</v>
      </c>
      <c r="D30" s="193" t="s">
        <v>36</v>
      </c>
      <c r="E30" s="193">
        <v>2032</v>
      </c>
      <c r="F30" s="194">
        <v>0</v>
      </c>
      <c r="G30" s="194">
        <v>0</v>
      </c>
      <c r="H30" s="194">
        <v>0</v>
      </c>
      <c r="I30" s="194">
        <v>0</v>
      </c>
      <c r="J30" s="194">
        <v>0</v>
      </c>
      <c r="K30" s="194">
        <v>0</v>
      </c>
      <c r="L30" s="194">
        <v>0</v>
      </c>
      <c r="M30" s="194">
        <v>0</v>
      </c>
      <c r="N30" s="194">
        <v>0</v>
      </c>
      <c r="O30" s="194">
        <v>0</v>
      </c>
      <c r="P30" s="194">
        <v>0</v>
      </c>
      <c r="Q30" s="194">
        <v>0</v>
      </c>
      <c r="R30" s="507"/>
      <c r="S30" s="506"/>
      <c r="T30" s="507"/>
      <c r="U30" s="507"/>
      <c r="V30" s="507"/>
      <c r="W30" s="507"/>
      <c r="X30" s="507"/>
      <c r="Y30" s="507"/>
      <c r="Z30" s="507"/>
      <c r="AA30" s="507"/>
      <c r="AB30" s="507"/>
      <c r="AC30" s="507"/>
      <c r="AD30" s="506"/>
      <c r="AE30" s="507"/>
      <c r="AF30" s="507"/>
      <c r="AG30" s="507"/>
      <c r="AH30" s="507"/>
      <c r="AI30" s="507"/>
      <c r="AJ30" s="507"/>
      <c r="AK30" s="507"/>
    </row>
    <row r="31" spans="1:37" ht="12.75" customHeight="1">
      <c r="A31" s="504"/>
      <c r="B31" s="504"/>
      <c r="C31" s="203" t="str">
        <f t="shared" si="1"/>
        <v>Public</v>
      </c>
      <c r="D31" s="193" t="s">
        <v>36</v>
      </c>
      <c r="E31" s="193">
        <v>2032</v>
      </c>
      <c r="F31" s="194">
        <v>0</v>
      </c>
      <c r="G31" s="194">
        <v>0</v>
      </c>
      <c r="H31" s="194">
        <v>0</v>
      </c>
      <c r="I31" s="194">
        <v>0</v>
      </c>
      <c r="J31" s="194">
        <v>0</v>
      </c>
      <c r="K31" s="194">
        <v>0</v>
      </c>
      <c r="L31" s="194">
        <v>0</v>
      </c>
      <c r="M31" s="194">
        <v>0</v>
      </c>
      <c r="N31" s="194">
        <v>0</v>
      </c>
      <c r="O31" s="194">
        <v>0</v>
      </c>
      <c r="P31" s="194">
        <v>0</v>
      </c>
      <c r="Q31" s="194">
        <v>0</v>
      </c>
      <c r="R31" s="507"/>
      <c r="S31" s="506"/>
      <c r="T31" s="507"/>
      <c r="U31" s="507"/>
      <c r="V31" s="507"/>
      <c r="W31" s="507"/>
      <c r="X31" s="507"/>
      <c r="Y31" s="507"/>
      <c r="Z31" s="507"/>
      <c r="AA31" s="507"/>
      <c r="AB31" s="507"/>
      <c r="AC31" s="507"/>
      <c r="AD31" s="506"/>
      <c r="AE31" s="507"/>
      <c r="AF31" s="507"/>
      <c r="AG31" s="507"/>
      <c r="AH31" s="507"/>
      <c r="AI31" s="507"/>
      <c r="AJ31" s="507"/>
      <c r="AK31" s="507"/>
    </row>
    <row r="32" spans="1:37" ht="12.75" customHeight="1">
      <c r="A32" s="504"/>
      <c r="B32" s="504"/>
      <c r="C32" s="203" t="str">
        <f t="shared" si="1"/>
        <v>Cross-Cutting</v>
      </c>
      <c r="D32" s="193" t="s">
        <v>36</v>
      </c>
      <c r="E32" s="193">
        <v>2032</v>
      </c>
      <c r="F32" s="194">
        <v>0</v>
      </c>
      <c r="G32" s="194">
        <v>0</v>
      </c>
      <c r="H32" s="194">
        <v>0</v>
      </c>
      <c r="I32" s="194">
        <v>0</v>
      </c>
      <c r="J32" s="194">
        <v>0</v>
      </c>
      <c r="K32" s="194">
        <v>0</v>
      </c>
      <c r="L32" s="194">
        <v>0</v>
      </c>
      <c r="M32" s="194">
        <v>0</v>
      </c>
      <c r="N32" s="194">
        <v>0</v>
      </c>
      <c r="O32" s="194">
        <v>0</v>
      </c>
      <c r="P32" s="194">
        <v>0</v>
      </c>
      <c r="Q32" s="194">
        <v>0</v>
      </c>
      <c r="R32" s="507"/>
      <c r="S32" s="506"/>
      <c r="T32" s="507"/>
      <c r="U32" s="507"/>
      <c r="V32" s="507"/>
      <c r="W32" s="507"/>
      <c r="X32" s="507"/>
      <c r="Y32" s="507"/>
      <c r="Z32" s="507"/>
      <c r="AA32" s="507"/>
      <c r="AB32" s="507"/>
      <c r="AC32" s="507"/>
      <c r="AD32" s="506"/>
      <c r="AE32" s="507"/>
      <c r="AF32" s="507"/>
      <c r="AG32" s="507"/>
      <c r="AH32" s="507"/>
      <c r="AI32" s="507"/>
      <c r="AJ32" s="507"/>
      <c r="AK32" s="507"/>
    </row>
    <row r="33" spans="1:37" ht="12.75" customHeight="1">
      <c r="A33" s="504"/>
      <c r="B33" s="504"/>
      <c r="C33" s="203" t="str">
        <f t="shared" si="1"/>
        <v>Portfolio Support</v>
      </c>
      <c r="D33" s="193" t="s">
        <v>36</v>
      </c>
      <c r="E33" s="193">
        <v>2032</v>
      </c>
      <c r="F33" s="194">
        <v>130913</v>
      </c>
      <c r="G33" s="194">
        <v>0</v>
      </c>
      <c r="H33" s="194">
        <v>0</v>
      </c>
      <c r="I33" s="194">
        <v>0</v>
      </c>
      <c r="J33" s="194">
        <v>0</v>
      </c>
      <c r="K33" s="194">
        <v>0</v>
      </c>
      <c r="L33" s="194">
        <v>0</v>
      </c>
      <c r="M33" s="194">
        <v>0</v>
      </c>
      <c r="N33" s="194">
        <v>0</v>
      </c>
      <c r="O33" s="194">
        <v>0</v>
      </c>
      <c r="P33" s="194">
        <v>0</v>
      </c>
      <c r="Q33" s="194">
        <v>0</v>
      </c>
      <c r="R33" s="507"/>
      <c r="S33" s="506"/>
      <c r="T33" s="507"/>
      <c r="U33" s="507"/>
      <c r="V33" s="507"/>
      <c r="W33" s="507"/>
      <c r="X33" s="507"/>
      <c r="Y33" s="507"/>
      <c r="Z33" s="507"/>
      <c r="AA33" s="507"/>
      <c r="AB33" s="507"/>
      <c r="AC33" s="507"/>
      <c r="AD33" s="506"/>
      <c r="AE33" s="507"/>
      <c r="AF33" s="507"/>
      <c r="AG33" s="507"/>
      <c r="AH33" s="507"/>
      <c r="AI33" s="507"/>
      <c r="AJ33" s="507"/>
      <c r="AK33" s="507"/>
    </row>
    <row r="34" spans="1:37" ht="12.75" customHeight="1">
      <c r="A34" s="504"/>
      <c r="B34" s="504"/>
      <c r="C34" s="192" t="s">
        <v>18</v>
      </c>
      <c r="D34" s="193" t="s">
        <v>20</v>
      </c>
      <c r="E34" s="193">
        <v>2033</v>
      </c>
      <c r="F34" s="194">
        <v>903037.83600000001</v>
      </c>
      <c r="G34" s="194">
        <v>2523466.4361552307</v>
      </c>
      <c r="H34" s="194">
        <v>837604.73930000002</v>
      </c>
      <c r="I34" s="194">
        <v>82.862840739999996</v>
      </c>
      <c r="J34" s="194">
        <v>110547.57769999999</v>
      </c>
      <c r="K34" s="194">
        <v>216.77448287198592</v>
      </c>
      <c r="L34" s="194">
        <v>587.00763740000002</v>
      </c>
      <c r="M34" s="194">
        <v>1985550.547</v>
      </c>
      <c r="N34" s="194">
        <v>920387.26619999995</v>
      </c>
      <c r="O34" s="194">
        <v>3498.7314462261684</v>
      </c>
      <c r="P34" s="194">
        <v>4887.2563840000003</v>
      </c>
      <c r="Q34" s="194">
        <v>0</v>
      </c>
      <c r="R34" s="507"/>
      <c r="S34" s="506"/>
      <c r="T34" s="507"/>
      <c r="U34" s="507"/>
      <c r="V34" s="507"/>
      <c r="W34" s="507"/>
      <c r="X34" s="507"/>
      <c r="Y34" s="507"/>
      <c r="Z34" s="507"/>
      <c r="AA34" s="507"/>
      <c r="AB34" s="507"/>
      <c r="AC34" s="507"/>
      <c r="AD34" s="506"/>
      <c r="AE34" s="507"/>
      <c r="AF34" s="507"/>
      <c r="AG34" s="507"/>
      <c r="AH34" s="507"/>
      <c r="AI34" s="507"/>
      <c r="AJ34" s="507"/>
      <c r="AK34" s="507"/>
    </row>
    <row r="35" spans="1:37" ht="12.75" customHeight="1">
      <c r="A35" s="504"/>
      <c r="B35" s="504"/>
      <c r="C35" s="192" t="s">
        <v>27</v>
      </c>
      <c r="D35" s="193" t="s">
        <v>20</v>
      </c>
      <c r="E35" s="193">
        <v>2033</v>
      </c>
      <c r="F35" s="194">
        <v>5277129.1320000002</v>
      </c>
      <c r="G35" s="194">
        <v>10450872.163878694</v>
      </c>
      <c r="H35" s="194">
        <v>8658505.6679999996</v>
      </c>
      <c r="I35" s="194">
        <v>1123.2792930000001</v>
      </c>
      <c r="J35" s="194">
        <v>172289.83040000001</v>
      </c>
      <c r="K35" s="194">
        <v>1837.2466136290868</v>
      </c>
      <c r="L35" s="194">
        <v>914.85899930000005</v>
      </c>
      <c r="M35" s="194">
        <v>56284287.920000002</v>
      </c>
      <c r="N35" s="194">
        <v>1946303.0649999999</v>
      </c>
      <c r="O35" s="194">
        <v>28157.457080732842</v>
      </c>
      <c r="P35" s="194">
        <v>10334.869269999999</v>
      </c>
      <c r="Q35" s="194">
        <v>0</v>
      </c>
      <c r="R35" s="507"/>
      <c r="S35" s="506"/>
      <c r="T35" s="507"/>
      <c r="U35" s="507"/>
      <c r="V35" s="507"/>
      <c r="W35" s="507"/>
      <c r="X35" s="507"/>
      <c r="Y35" s="507"/>
      <c r="Z35" s="507"/>
      <c r="AA35" s="507"/>
      <c r="AB35" s="507"/>
      <c r="AC35" s="507"/>
      <c r="AD35" s="506"/>
      <c r="AE35" s="507"/>
      <c r="AF35" s="507"/>
      <c r="AG35" s="507"/>
      <c r="AH35" s="507"/>
      <c r="AI35" s="507"/>
      <c r="AJ35" s="507"/>
      <c r="AK35" s="507"/>
    </row>
    <row r="36" spans="1:37" ht="12.75" customHeight="1">
      <c r="A36" s="504"/>
      <c r="B36" s="504"/>
      <c r="C36" s="192" t="s">
        <v>34</v>
      </c>
      <c r="D36" s="193" t="s">
        <v>20</v>
      </c>
      <c r="E36" s="193">
        <v>2033</v>
      </c>
      <c r="F36" s="194">
        <v>0</v>
      </c>
      <c r="G36" s="194">
        <v>0</v>
      </c>
      <c r="H36" s="194">
        <v>0</v>
      </c>
      <c r="I36" s="194">
        <v>0</v>
      </c>
      <c r="J36" s="194">
        <v>0</v>
      </c>
      <c r="K36" s="194">
        <v>0</v>
      </c>
      <c r="L36" s="194">
        <v>0</v>
      </c>
      <c r="M36" s="194">
        <v>0</v>
      </c>
      <c r="N36" s="194">
        <v>0</v>
      </c>
      <c r="O36" s="194">
        <v>0</v>
      </c>
      <c r="P36" s="194">
        <v>0</v>
      </c>
      <c r="Q36" s="194">
        <v>0</v>
      </c>
      <c r="R36" s="507"/>
      <c r="S36" s="506"/>
      <c r="T36" s="507"/>
      <c r="U36" s="507"/>
      <c r="V36" s="507"/>
      <c r="W36" s="507"/>
      <c r="X36" s="507"/>
      <c r="Y36" s="507"/>
      <c r="Z36" s="507"/>
      <c r="AA36" s="507"/>
      <c r="AB36" s="507"/>
      <c r="AC36" s="507"/>
      <c r="AD36" s="506"/>
      <c r="AE36" s="507"/>
      <c r="AF36" s="507"/>
      <c r="AG36" s="507"/>
      <c r="AH36" s="507"/>
      <c r="AI36" s="507"/>
      <c r="AJ36" s="507"/>
      <c r="AK36" s="507"/>
    </row>
    <row r="37" spans="1:37" ht="12.75" customHeight="1">
      <c r="A37" s="504"/>
      <c r="B37" s="504"/>
      <c r="C37" s="192" t="s">
        <v>40</v>
      </c>
      <c r="D37" s="193" t="s">
        <v>20</v>
      </c>
      <c r="E37" s="193">
        <v>2033</v>
      </c>
      <c r="F37" s="194">
        <v>0</v>
      </c>
      <c r="G37" s="194">
        <v>0</v>
      </c>
      <c r="H37" s="194">
        <v>0</v>
      </c>
      <c r="I37" s="194">
        <v>0</v>
      </c>
      <c r="J37" s="194">
        <v>0</v>
      </c>
      <c r="K37" s="194">
        <v>0</v>
      </c>
      <c r="L37" s="194">
        <v>0</v>
      </c>
      <c r="M37" s="194">
        <v>0</v>
      </c>
      <c r="N37" s="194">
        <v>0</v>
      </c>
      <c r="O37" s="194">
        <v>0</v>
      </c>
      <c r="P37" s="194">
        <v>0</v>
      </c>
      <c r="Q37" s="194">
        <v>0</v>
      </c>
      <c r="R37" s="507"/>
      <c r="S37" s="506"/>
      <c r="T37" s="507"/>
      <c r="U37" s="507"/>
      <c r="V37" s="507"/>
      <c r="W37" s="507"/>
      <c r="X37" s="507"/>
      <c r="Y37" s="507"/>
      <c r="Z37" s="507"/>
      <c r="AA37" s="507"/>
      <c r="AB37" s="507"/>
      <c r="AC37" s="507"/>
      <c r="AD37" s="506"/>
      <c r="AE37" s="507"/>
      <c r="AF37" s="507"/>
      <c r="AG37" s="507"/>
      <c r="AH37" s="507"/>
      <c r="AI37" s="507"/>
      <c r="AJ37" s="507"/>
      <c r="AK37" s="507"/>
    </row>
    <row r="38" spans="1:37" ht="12.75" customHeight="1">
      <c r="A38" s="504"/>
      <c r="B38" s="504"/>
      <c r="C38" s="192" t="s">
        <v>46</v>
      </c>
      <c r="D38" s="193" t="s">
        <v>20</v>
      </c>
      <c r="E38" s="193">
        <v>2033</v>
      </c>
      <c r="F38" s="194">
        <v>0</v>
      </c>
      <c r="G38" s="194">
        <v>0</v>
      </c>
      <c r="H38" s="194">
        <v>0</v>
      </c>
      <c r="I38" s="194">
        <v>0</v>
      </c>
      <c r="J38" s="194">
        <v>0</v>
      </c>
      <c r="K38" s="194">
        <v>0</v>
      </c>
      <c r="L38" s="194">
        <v>0</v>
      </c>
      <c r="M38" s="194">
        <v>0</v>
      </c>
      <c r="N38" s="194">
        <v>0</v>
      </c>
      <c r="O38" s="194">
        <v>0</v>
      </c>
      <c r="P38" s="194">
        <v>0</v>
      </c>
      <c r="Q38" s="194">
        <v>0</v>
      </c>
      <c r="R38" s="507"/>
      <c r="S38" s="506"/>
      <c r="T38" s="507"/>
      <c r="U38" s="507"/>
      <c r="V38" s="507"/>
      <c r="W38" s="507"/>
      <c r="X38" s="507"/>
      <c r="Y38" s="507"/>
      <c r="Z38" s="507"/>
      <c r="AA38" s="507"/>
      <c r="AB38" s="507"/>
      <c r="AC38" s="507"/>
      <c r="AD38" s="506"/>
      <c r="AE38" s="507"/>
      <c r="AF38" s="507"/>
      <c r="AG38" s="507"/>
      <c r="AH38" s="507"/>
      <c r="AI38" s="507"/>
      <c r="AJ38" s="507"/>
      <c r="AK38" s="507"/>
    </row>
    <row r="39" spans="1:37" ht="12.75" customHeight="1">
      <c r="A39" s="504"/>
      <c r="B39" s="504"/>
      <c r="C39" s="192" t="s">
        <v>51</v>
      </c>
      <c r="D39" s="193" t="s">
        <v>20</v>
      </c>
      <c r="E39" s="193">
        <v>2033</v>
      </c>
      <c r="F39" s="194">
        <v>1048169.2</v>
      </c>
      <c r="G39" s="194">
        <v>989258.4</v>
      </c>
      <c r="H39" s="194">
        <v>0</v>
      </c>
      <c r="I39" s="194">
        <v>0</v>
      </c>
      <c r="J39" s="194">
        <v>0</v>
      </c>
      <c r="K39" s="194">
        <v>0</v>
      </c>
      <c r="L39" s="194">
        <v>0</v>
      </c>
      <c r="M39" s="194">
        <v>0</v>
      </c>
      <c r="N39" s="194">
        <v>0</v>
      </c>
      <c r="O39" s="194">
        <v>0</v>
      </c>
      <c r="P39" s="194">
        <v>0</v>
      </c>
      <c r="Q39" s="194">
        <v>0</v>
      </c>
      <c r="R39" s="507"/>
      <c r="S39" s="506"/>
      <c r="T39" s="507"/>
      <c r="U39" s="507"/>
      <c r="V39" s="507"/>
      <c r="W39" s="507"/>
      <c r="X39" s="507"/>
      <c r="Y39" s="507"/>
      <c r="Z39" s="507"/>
      <c r="AA39" s="507"/>
      <c r="AB39" s="507"/>
      <c r="AC39" s="507"/>
      <c r="AD39" s="506"/>
      <c r="AE39" s="507"/>
      <c r="AF39" s="507"/>
      <c r="AG39" s="507"/>
      <c r="AH39" s="507"/>
      <c r="AI39" s="507"/>
      <c r="AJ39" s="507"/>
      <c r="AK39" s="507"/>
    </row>
    <row r="40" spans="1:37" ht="12.75" customHeight="1">
      <c r="A40" s="504"/>
      <c r="B40" s="504"/>
      <c r="C40" s="192" t="s">
        <v>55</v>
      </c>
      <c r="D40" s="193" t="s">
        <v>20</v>
      </c>
      <c r="E40" s="193">
        <v>2033</v>
      </c>
      <c r="F40" s="194">
        <v>401232.38</v>
      </c>
      <c r="G40" s="194">
        <v>0</v>
      </c>
      <c r="H40" s="194">
        <v>0</v>
      </c>
      <c r="I40" s="194">
        <v>0</v>
      </c>
      <c r="J40" s="194">
        <v>0</v>
      </c>
      <c r="K40" s="194">
        <v>0</v>
      </c>
      <c r="L40" s="194">
        <v>0</v>
      </c>
      <c r="M40" s="194">
        <v>0</v>
      </c>
      <c r="N40" s="194">
        <v>0</v>
      </c>
      <c r="O40" s="194">
        <v>0</v>
      </c>
      <c r="P40" s="194">
        <v>0</v>
      </c>
      <c r="Q40" s="194">
        <v>0</v>
      </c>
      <c r="R40" s="507"/>
      <c r="S40" s="506"/>
      <c r="T40" s="507"/>
      <c r="U40" s="507"/>
      <c r="V40" s="507"/>
      <c r="W40" s="507"/>
      <c r="X40" s="507"/>
      <c r="Y40" s="507"/>
      <c r="Z40" s="507"/>
      <c r="AA40" s="507"/>
      <c r="AB40" s="507"/>
      <c r="AC40" s="507"/>
      <c r="AD40" s="506"/>
      <c r="AE40" s="507"/>
      <c r="AF40" s="507"/>
      <c r="AG40" s="507"/>
      <c r="AH40" s="507"/>
      <c r="AI40" s="507"/>
      <c r="AJ40" s="507"/>
      <c r="AK40" s="507"/>
    </row>
    <row r="41" spans="1:37" ht="12.75" customHeight="1">
      <c r="A41" s="504"/>
      <c r="B41" s="504"/>
      <c r="C41" s="192" t="s">
        <v>18</v>
      </c>
      <c r="D41" s="193" t="s">
        <v>29</v>
      </c>
      <c r="E41" s="193">
        <v>2033</v>
      </c>
      <c r="F41" s="194">
        <v>0</v>
      </c>
      <c r="G41" s="194">
        <v>0</v>
      </c>
      <c r="H41" s="194">
        <v>0</v>
      </c>
      <c r="I41" s="194">
        <v>0</v>
      </c>
      <c r="J41" s="194">
        <v>0</v>
      </c>
      <c r="K41" s="194">
        <v>0</v>
      </c>
      <c r="L41" s="194">
        <v>0</v>
      </c>
      <c r="M41" s="194">
        <v>0</v>
      </c>
      <c r="N41" s="194">
        <v>0</v>
      </c>
      <c r="O41" s="194">
        <v>0</v>
      </c>
      <c r="P41" s="194">
        <v>0</v>
      </c>
      <c r="Q41" s="194">
        <v>0</v>
      </c>
      <c r="R41" s="507"/>
      <c r="S41" s="506"/>
      <c r="T41" s="507"/>
      <c r="U41" s="507"/>
      <c r="V41" s="507"/>
      <c r="W41" s="507"/>
      <c r="X41" s="507"/>
      <c r="Y41" s="507"/>
      <c r="Z41" s="507"/>
      <c r="AA41" s="507"/>
      <c r="AB41" s="507"/>
      <c r="AC41" s="507"/>
      <c r="AD41" s="506"/>
      <c r="AE41" s="507"/>
      <c r="AF41" s="507"/>
      <c r="AG41" s="507"/>
      <c r="AH41" s="507"/>
      <c r="AI41" s="507"/>
      <c r="AJ41" s="507"/>
      <c r="AK41" s="507"/>
    </row>
    <row r="42" spans="1:37" ht="12.75" customHeight="1">
      <c r="A42" s="504"/>
      <c r="B42" s="504"/>
      <c r="C42" s="192" t="s">
        <v>27</v>
      </c>
      <c r="D42" s="193" t="s">
        <v>29</v>
      </c>
      <c r="E42" s="193">
        <v>2033</v>
      </c>
      <c r="F42" s="194">
        <v>0</v>
      </c>
      <c r="G42" s="194">
        <v>0</v>
      </c>
      <c r="H42" s="194">
        <v>0</v>
      </c>
      <c r="I42" s="194">
        <v>0</v>
      </c>
      <c r="J42" s="194">
        <v>0</v>
      </c>
      <c r="K42" s="194">
        <v>0</v>
      </c>
      <c r="L42" s="194">
        <v>0</v>
      </c>
      <c r="M42" s="194">
        <v>0</v>
      </c>
      <c r="N42" s="194">
        <v>0</v>
      </c>
      <c r="O42" s="194">
        <v>0</v>
      </c>
      <c r="P42" s="194">
        <v>0</v>
      </c>
      <c r="Q42" s="194">
        <v>0</v>
      </c>
      <c r="R42" s="507"/>
      <c r="S42" s="506"/>
      <c r="T42" s="507"/>
      <c r="U42" s="507"/>
      <c r="V42" s="507"/>
      <c r="W42" s="507"/>
      <c r="X42" s="507"/>
      <c r="Y42" s="507"/>
      <c r="Z42" s="507"/>
      <c r="AA42" s="507"/>
      <c r="AB42" s="507"/>
      <c r="AC42" s="507"/>
      <c r="AD42" s="506"/>
      <c r="AE42" s="507"/>
      <c r="AF42" s="507"/>
      <c r="AG42" s="507"/>
      <c r="AH42" s="507"/>
      <c r="AI42" s="507"/>
      <c r="AJ42" s="507"/>
      <c r="AK42" s="507"/>
    </row>
    <row r="43" spans="1:37" ht="12.75" customHeight="1">
      <c r="A43" s="504"/>
      <c r="B43" s="504"/>
      <c r="C43" s="192" t="s">
        <v>34</v>
      </c>
      <c r="D43" s="193" t="s">
        <v>29</v>
      </c>
      <c r="E43" s="193">
        <v>2033</v>
      </c>
      <c r="F43" s="194">
        <v>0</v>
      </c>
      <c r="G43" s="194">
        <v>0</v>
      </c>
      <c r="H43" s="194">
        <v>0</v>
      </c>
      <c r="I43" s="194">
        <v>0</v>
      </c>
      <c r="J43" s="194">
        <v>0</v>
      </c>
      <c r="K43" s="194">
        <v>0</v>
      </c>
      <c r="L43" s="194">
        <v>0</v>
      </c>
      <c r="M43" s="194">
        <v>0</v>
      </c>
      <c r="N43" s="194">
        <v>0</v>
      </c>
      <c r="O43" s="194">
        <v>0</v>
      </c>
      <c r="P43" s="194">
        <v>0</v>
      </c>
      <c r="Q43" s="194">
        <v>0</v>
      </c>
      <c r="R43" s="507"/>
      <c r="S43" s="506"/>
      <c r="T43" s="507"/>
      <c r="U43" s="507"/>
      <c r="V43" s="507"/>
      <c r="W43" s="507"/>
      <c r="X43" s="507"/>
      <c r="Y43" s="507"/>
      <c r="Z43" s="507"/>
      <c r="AA43" s="507"/>
      <c r="AB43" s="507"/>
      <c r="AC43" s="507"/>
      <c r="AD43" s="506"/>
      <c r="AE43" s="507"/>
      <c r="AF43" s="507"/>
      <c r="AG43" s="507"/>
      <c r="AH43" s="507"/>
      <c r="AI43" s="507"/>
      <c r="AJ43" s="507"/>
      <c r="AK43" s="507"/>
    </row>
    <row r="44" spans="1:37" ht="12.75" customHeight="1">
      <c r="A44" s="504"/>
      <c r="B44" s="504"/>
      <c r="C44" s="192" t="s">
        <v>40</v>
      </c>
      <c r="D44" s="193" t="s">
        <v>29</v>
      </c>
      <c r="E44" s="193">
        <v>2033</v>
      </c>
      <c r="F44" s="194">
        <v>0</v>
      </c>
      <c r="G44" s="194">
        <v>0</v>
      </c>
      <c r="H44" s="194">
        <v>0</v>
      </c>
      <c r="I44" s="194">
        <v>0</v>
      </c>
      <c r="J44" s="194">
        <v>0</v>
      </c>
      <c r="K44" s="194">
        <v>0</v>
      </c>
      <c r="L44" s="194">
        <v>0</v>
      </c>
      <c r="M44" s="194">
        <v>0</v>
      </c>
      <c r="N44" s="194">
        <v>0</v>
      </c>
      <c r="O44" s="194">
        <v>0</v>
      </c>
      <c r="P44" s="194">
        <v>0</v>
      </c>
      <c r="Q44" s="194">
        <v>0</v>
      </c>
      <c r="R44" s="507"/>
      <c r="S44" s="506"/>
      <c r="T44" s="507"/>
      <c r="U44" s="507"/>
      <c r="V44" s="507"/>
      <c r="W44" s="507"/>
      <c r="X44" s="507"/>
      <c r="Y44" s="507"/>
      <c r="Z44" s="507"/>
      <c r="AA44" s="507"/>
      <c r="AB44" s="507"/>
      <c r="AC44" s="507"/>
      <c r="AD44" s="506"/>
      <c r="AE44" s="507"/>
      <c r="AF44" s="507"/>
      <c r="AG44" s="507"/>
      <c r="AH44" s="507"/>
      <c r="AI44" s="507"/>
      <c r="AJ44" s="507"/>
      <c r="AK44" s="507"/>
    </row>
    <row r="45" spans="1:37" ht="12.75" customHeight="1">
      <c r="A45" s="504"/>
      <c r="B45" s="504"/>
      <c r="C45" s="192" t="s">
        <v>46</v>
      </c>
      <c r="D45" s="193" t="s">
        <v>29</v>
      </c>
      <c r="E45" s="193">
        <v>2033</v>
      </c>
      <c r="F45" s="194">
        <v>0</v>
      </c>
      <c r="G45" s="194">
        <v>0</v>
      </c>
      <c r="H45" s="194">
        <v>0</v>
      </c>
      <c r="I45" s="194">
        <v>0</v>
      </c>
      <c r="J45" s="194">
        <v>0</v>
      </c>
      <c r="K45" s="194">
        <v>0</v>
      </c>
      <c r="L45" s="194">
        <v>0</v>
      </c>
      <c r="M45" s="194">
        <v>0</v>
      </c>
      <c r="N45" s="194">
        <v>0</v>
      </c>
      <c r="O45" s="194">
        <v>0</v>
      </c>
      <c r="P45" s="194">
        <v>0</v>
      </c>
      <c r="Q45" s="194">
        <v>0</v>
      </c>
      <c r="R45" s="507"/>
      <c r="S45" s="506"/>
      <c r="T45" s="507"/>
      <c r="U45" s="507"/>
      <c r="V45" s="507"/>
      <c r="W45" s="507"/>
      <c r="X45" s="507"/>
      <c r="Y45" s="507"/>
      <c r="Z45" s="507"/>
      <c r="AA45" s="507"/>
      <c r="AB45" s="507"/>
      <c r="AC45" s="507"/>
      <c r="AD45" s="506"/>
      <c r="AE45" s="507"/>
      <c r="AF45" s="507"/>
      <c r="AG45" s="507"/>
      <c r="AH45" s="507"/>
      <c r="AI45" s="507"/>
      <c r="AJ45" s="507"/>
      <c r="AK45" s="507"/>
    </row>
    <row r="46" spans="1:37" ht="12.75" customHeight="1">
      <c r="A46" s="504"/>
      <c r="B46" s="504"/>
      <c r="C46" s="192" t="s">
        <v>51</v>
      </c>
      <c r="D46" s="193" t="s">
        <v>29</v>
      </c>
      <c r="E46" s="193">
        <v>2033</v>
      </c>
      <c r="F46" s="194">
        <v>657758</v>
      </c>
      <c r="G46" s="194">
        <v>0</v>
      </c>
      <c r="H46" s="194">
        <v>0</v>
      </c>
      <c r="I46" s="194">
        <v>0</v>
      </c>
      <c r="J46" s="194">
        <v>0</v>
      </c>
      <c r="K46" s="194">
        <v>0</v>
      </c>
      <c r="L46" s="194">
        <v>0</v>
      </c>
      <c r="M46" s="194">
        <v>0</v>
      </c>
      <c r="N46" s="194">
        <v>0</v>
      </c>
      <c r="O46" s="194">
        <v>0</v>
      </c>
      <c r="P46" s="194">
        <v>0</v>
      </c>
      <c r="Q46" s="194">
        <v>0</v>
      </c>
      <c r="R46" s="507"/>
      <c r="S46" s="506"/>
      <c r="T46" s="507"/>
      <c r="U46" s="507"/>
      <c r="V46" s="507"/>
      <c r="W46" s="507"/>
      <c r="X46" s="507"/>
      <c r="Y46" s="507"/>
      <c r="Z46" s="507"/>
      <c r="AA46" s="507"/>
      <c r="AB46" s="507"/>
      <c r="AC46" s="507"/>
      <c r="AD46" s="506"/>
      <c r="AE46" s="507"/>
      <c r="AF46" s="507"/>
      <c r="AG46" s="507"/>
      <c r="AH46" s="507"/>
      <c r="AI46" s="507"/>
      <c r="AJ46" s="507"/>
      <c r="AK46" s="507"/>
    </row>
    <row r="47" spans="1:37" ht="12.75" customHeight="1">
      <c r="A47" s="504"/>
      <c r="B47" s="504"/>
      <c r="C47" s="192" t="s">
        <v>55</v>
      </c>
      <c r="D47" s="193" t="s">
        <v>29</v>
      </c>
      <c r="E47" s="193">
        <v>2033</v>
      </c>
      <c r="F47" s="194">
        <v>32887.9</v>
      </c>
      <c r="G47" s="194">
        <v>0</v>
      </c>
      <c r="H47" s="194">
        <v>0</v>
      </c>
      <c r="I47" s="194">
        <v>0</v>
      </c>
      <c r="J47" s="194">
        <v>0</v>
      </c>
      <c r="K47" s="194">
        <v>0</v>
      </c>
      <c r="L47" s="194">
        <v>0</v>
      </c>
      <c r="M47" s="194">
        <v>0</v>
      </c>
      <c r="N47" s="194">
        <v>0</v>
      </c>
      <c r="O47" s="194">
        <v>0</v>
      </c>
      <c r="P47" s="194">
        <v>0</v>
      </c>
      <c r="Q47" s="194">
        <v>0</v>
      </c>
      <c r="R47" s="507"/>
      <c r="S47" s="506"/>
      <c r="T47" s="507"/>
      <c r="U47" s="507"/>
      <c r="V47" s="507"/>
      <c r="W47" s="507"/>
      <c r="X47" s="507"/>
      <c r="Y47" s="507"/>
      <c r="Z47" s="507"/>
      <c r="AA47" s="507"/>
      <c r="AB47" s="507"/>
      <c r="AC47" s="507"/>
      <c r="AD47" s="506"/>
      <c r="AE47" s="507"/>
      <c r="AF47" s="507"/>
      <c r="AG47" s="507"/>
      <c r="AH47" s="507"/>
      <c r="AI47" s="507"/>
      <c r="AJ47" s="507"/>
      <c r="AK47" s="507"/>
    </row>
    <row r="48" spans="1:37" ht="12.75" customHeight="1">
      <c r="A48" s="504"/>
      <c r="B48" s="504"/>
      <c r="C48" s="203" t="s">
        <v>18</v>
      </c>
      <c r="D48" s="193" t="s">
        <v>36</v>
      </c>
      <c r="E48" s="193">
        <v>2033</v>
      </c>
      <c r="F48" s="194">
        <v>2611299.4350000001</v>
      </c>
      <c r="G48" s="194">
        <v>2127065.629508853</v>
      </c>
      <c r="H48" s="194">
        <v>936382.15179999999</v>
      </c>
      <c r="I48" s="194">
        <v>156.62134399999999</v>
      </c>
      <c r="J48" s="194">
        <v>36321.316550000003</v>
      </c>
      <c r="K48" s="194">
        <v>242.179725405364</v>
      </c>
      <c r="L48" s="194">
        <v>192.86619089999999</v>
      </c>
      <c r="M48" s="194">
        <v>7298753.4050000003</v>
      </c>
      <c r="N48" s="194">
        <v>475028.64769999997</v>
      </c>
      <c r="O48" s="194">
        <v>2029.4673222712138</v>
      </c>
      <c r="P48" s="194">
        <v>2522.4021189999999</v>
      </c>
      <c r="Q48" s="194">
        <v>0</v>
      </c>
      <c r="R48" s="507"/>
      <c r="S48" s="506"/>
      <c r="T48" s="507"/>
      <c r="U48" s="507"/>
      <c r="V48" s="507"/>
      <c r="W48" s="507"/>
      <c r="X48" s="507"/>
      <c r="Y48" s="507"/>
      <c r="Z48" s="507"/>
      <c r="AA48" s="507"/>
      <c r="AB48" s="507"/>
      <c r="AC48" s="507"/>
      <c r="AD48" s="506"/>
      <c r="AE48" s="507"/>
      <c r="AF48" s="507"/>
      <c r="AG48" s="507"/>
      <c r="AH48" s="507"/>
      <c r="AI48" s="507"/>
      <c r="AJ48" s="507"/>
      <c r="AK48" s="507"/>
    </row>
    <row r="49" spans="1:37" ht="12.75" customHeight="1">
      <c r="A49" s="504"/>
      <c r="B49" s="504"/>
      <c r="C49" s="203" t="s">
        <v>27</v>
      </c>
      <c r="D49" s="193" t="s">
        <v>36</v>
      </c>
      <c r="E49" s="193">
        <v>2033</v>
      </c>
      <c r="F49" s="194">
        <v>0</v>
      </c>
      <c r="G49" s="194">
        <v>0</v>
      </c>
      <c r="H49" s="194">
        <v>0</v>
      </c>
      <c r="I49" s="194">
        <v>0</v>
      </c>
      <c r="J49" s="194">
        <v>0</v>
      </c>
      <c r="K49" s="194">
        <v>0</v>
      </c>
      <c r="L49" s="194">
        <v>0</v>
      </c>
      <c r="M49" s="194">
        <v>0</v>
      </c>
      <c r="N49" s="194">
        <v>0</v>
      </c>
      <c r="O49" s="194">
        <v>0</v>
      </c>
      <c r="P49" s="194">
        <v>0</v>
      </c>
      <c r="Q49" s="194">
        <v>0</v>
      </c>
      <c r="R49" s="507"/>
      <c r="S49" s="506"/>
      <c r="T49" s="507"/>
      <c r="U49" s="507"/>
      <c r="V49" s="507"/>
      <c r="W49" s="507"/>
      <c r="X49" s="507"/>
      <c r="Y49" s="507"/>
      <c r="Z49" s="507"/>
      <c r="AA49" s="507"/>
      <c r="AB49" s="507"/>
      <c r="AC49" s="507"/>
      <c r="AD49" s="506"/>
      <c r="AE49" s="507"/>
      <c r="AF49" s="507"/>
      <c r="AG49" s="507"/>
      <c r="AH49" s="507"/>
      <c r="AI49" s="507"/>
      <c r="AJ49" s="507"/>
      <c r="AK49" s="507"/>
    </row>
    <row r="50" spans="1:37" ht="12.75" customHeight="1">
      <c r="A50" s="504"/>
      <c r="B50" s="504"/>
      <c r="C50" s="203" t="s">
        <v>34</v>
      </c>
      <c r="D50" s="193" t="s">
        <v>36</v>
      </c>
      <c r="E50" s="193">
        <v>2033</v>
      </c>
      <c r="F50" s="194">
        <v>0</v>
      </c>
      <c r="G50" s="194">
        <v>0</v>
      </c>
      <c r="H50" s="194">
        <v>0</v>
      </c>
      <c r="I50" s="194">
        <v>0</v>
      </c>
      <c r="J50" s="194">
        <v>0</v>
      </c>
      <c r="K50" s="194">
        <v>0</v>
      </c>
      <c r="L50" s="194">
        <v>0</v>
      </c>
      <c r="M50" s="194">
        <v>0</v>
      </c>
      <c r="N50" s="194">
        <v>0</v>
      </c>
      <c r="O50" s="194">
        <v>0</v>
      </c>
      <c r="P50" s="194">
        <v>0</v>
      </c>
      <c r="Q50" s="194">
        <v>0</v>
      </c>
      <c r="R50" s="507"/>
      <c r="S50" s="506"/>
      <c r="T50" s="507"/>
      <c r="U50" s="507"/>
      <c r="V50" s="507"/>
      <c r="W50" s="507"/>
      <c r="X50" s="507"/>
      <c r="Y50" s="507"/>
      <c r="Z50" s="507"/>
      <c r="AA50" s="507"/>
      <c r="AB50" s="507"/>
      <c r="AC50" s="507"/>
      <c r="AD50" s="506"/>
      <c r="AE50" s="507"/>
      <c r="AF50" s="507"/>
      <c r="AG50" s="507"/>
      <c r="AH50" s="507"/>
      <c r="AI50" s="507"/>
      <c r="AJ50" s="507"/>
      <c r="AK50" s="507"/>
    </row>
    <row r="51" spans="1:37" ht="12.75" customHeight="1">
      <c r="A51" s="504"/>
      <c r="B51" s="504"/>
      <c r="C51" s="203" t="s">
        <v>40</v>
      </c>
      <c r="D51" s="193" t="s">
        <v>36</v>
      </c>
      <c r="E51" s="193">
        <v>2033</v>
      </c>
      <c r="F51" s="194">
        <v>0</v>
      </c>
      <c r="G51" s="194">
        <v>0</v>
      </c>
      <c r="H51" s="194">
        <v>0</v>
      </c>
      <c r="I51" s="194">
        <v>0</v>
      </c>
      <c r="J51" s="194">
        <v>0</v>
      </c>
      <c r="K51" s="194">
        <v>0</v>
      </c>
      <c r="L51" s="194">
        <v>0</v>
      </c>
      <c r="M51" s="194">
        <v>0</v>
      </c>
      <c r="N51" s="194">
        <v>0</v>
      </c>
      <c r="O51" s="194">
        <v>0</v>
      </c>
      <c r="P51" s="194">
        <v>0</v>
      </c>
      <c r="Q51" s="194">
        <v>0</v>
      </c>
      <c r="R51" s="507"/>
      <c r="S51" s="506"/>
      <c r="T51" s="507"/>
      <c r="U51" s="507"/>
      <c r="V51" s="507"/>
      <c r="W51" s="507"/>
      <c r="X51" s="507"/>
      <c r="Y51" s="507"/>
      <c r="Z51" s="507"/>
      <c r="AA51" s="507"/>
      <c r="AB51" s="507"/>
      <c r="AC51" s="507"/>
      <c r="AD51" s="506"/>
      <c r="AE51" s="507"/>
      <c r="AF51" s="507"/>
      <c r="AG51" s="507"/>
      <c r="AH51" s="507"/>
      <c r="AI51" s="507"/>
      <c r="AJ51" s="507"/>
      <c r="AK51" s="507"/>
    </row>
    <row r="52" spans="1:37" ht="12.75" customHeight="1">
      <c r="A52" s="504"/>
      <c r="B52" s="504"/>
      <c r="C52" s="203" t="s">
        <v>46</v>
      </c>
      <c r="D52" s="193" t="s">
        <v>36</v>
      </c>
      <c r="E52" s="193">
        <v>2033</v>
      </c>
      <c r="F52" s="194">
        <v>0</v>
      </c>
      <c r="G52" s="194">
        <v>0</v>
      </c>
      <c r="H52" s="194">
        <v>0</v>
      </c>
      <c r="I52" s="194">
        <v>0</v>
      </c>
      <c r="J52" s="194">
        <v>0</v>
      </c>
      <c r="K52" s="194">
        <v>0</v>
      </c>
      <c r="L52" s="194">
        <v>0</v>
      </c>
      <c r="M52" s="194">
        <v>0</v>
      </c>
      <c r="N52" s="194">
        <v>0</v>
      </c>
      <c r="O52" s="194">
        <v>0</v>
      </c>
      <c r="P52" s="194">
        <v>0</v>
      </c>
      <c r="Q52" s="194">
        <v>0</v>
      </c>
      <c r="R52" s="507"/>
      <c r="S52" s="506"/>
      <c r="T52" s="507"/>
      <c r="U52" s="507"/>
      <c r="V52" s="507"/>
      <c r="W52" s="507"/>
      <c r="X52" s="507"/>
      <c r="Y52" s="507"/>
      <c r="Z52" s="507"/>
      <c r="AA52" s="507"/>
      <c r="AB52" s="507"/>
      <c r="AC52" s="507"/>
      <c r="AD52" s="506"/>
      <c r="AE52" s="507"/>
      <c r="AF52" s="507"/>
      <c r="AG52" s="507"/>
      <c r="AH52" s="507"/>
      <c r="AI52" s="507"/>
      <c r="AJ52" s="507"/>
      <c r="AK52" s="507"/>
    </row>
    <row r="53" spans="1:37" ht="12.75" customHeight="1">
      <c r="A53" s="504"/>
      <c r="B53" s="504"/>
      <c r="C53" s="203" t="s">
        <v>51</v>
      </c>
      <c r="D53" s="193" t="s">
        <v>36</v>
      </c>
      <c r="E53" s="193">
        <v>2033</v>
      </c>
      <c r="F53" s="194">
        <v>0</v>
      </c>
      <c r="G53" s="194">
        <v>0</v>
      </c>
      <c r="H53" s="194">
        <v>0</v>
      </c>
      <c r="I53" s="194">
        <v>0</v>
      </c>
      <c r="J53" s="194">
        <v>0</v>
      </c>
      <c r="K53" s="194">
        <v>0</v>
      </c>
      <c r="L53" s="194">
        <v>0</v>
      </c>
      <c r="M53" s="194">
        <v>0</v>
      </c>
      <c r="N53" s="194">
        <v>0</v>
      </c>
      <c r="O53" s="194">
        <v>0</v>
      </c>
      <c r="P53" s="194">
        <v>0</v>
      </c>
      <c r="Q53" s="194">
        <v>0</v>
      </c>
      <c r="R53" s="507"/>
      <c r="S53" s="506"/>
      <c r="T53" s="507"/>
      <c r="U53" s="507"/>
      <c r="V53" s="507"/>
      <c r="W53" s="507"/>
      <c r="X53" s="507"/>
      <c r="Y53" s="507"/>
      <c r="Z53" s="507"/>
      <c r="AA53" s="507"/>
      <c r="AB53" s="507"/>
      <c r="AC53" s="507"/>
      <c r="AD53" s="506"/>
      <c r="AE53" s="507"/>
      <c r="AF53" s="507"/>
      <c r="AG53" s="507"/>
      <c r="AH53" s="507"/>
      <c r="AI53" s="507"/>
      <c r="AJ53" s="507"/>
      <c r="AK53" s="507"/>
    </row>
    <row r="54" spans="1:37" ht="12.75" customHeight="1">
      <c r="A54" s="504"/>
      <c r="B54" s="504"/>
      <c r="C54" s="203" t="s">
        <v>55</v>
      </c>
      <c r="D54" s="193" t="s">
        <v>36</v>
      </c>
      <c r="E54" s="193">
        <v>2033</v>
      </c>
      <c r="F54" s="194">
        <v>134840.39000000001</v>
      </c>
      <c r="G54" s="194">
        <v>0</v>
      </c>
      <c r="H54" s="194">
        <v>0</v>
      </c>
      <c r="I54" s="194">
        <v>0</v>
      </c>
      <c r="J54" s="194">
        <v>0</v>
      </c>
      <c r="K54" s="194">
        <v>0</v>
      </c>
      <c r="L54" s="194">
        <v>0</v>
      </c>
      <c r="M54" s="194">
        <v>0</v>
      </c>
      <c r="N54" s="194">
        <v>0</v>
      </c>
      <c r="O54" s="194">
        <v>0</v>
      </c>
      <c r="P54" s="194">
        <v>0</v>
      </c>
      <c r="Q54" s="194">
        <v>0</v>
      </c>
      <c r="R54" s="507"/>
      <c r="S54" s="506"/>
      <c r="T54" s="507"/>
      <c r="U54" s="507"/>
      <c r="V54" s="507"/>
      <c r="W54" s="507"/>
      <c r="X54" s="507"/>
      <c r="Y54" s="507"/>
      <c r="Z54" s="507"/>
      <c r="AA54" s="507"/>
      <c r="AB54" s="507"/>
      <c r="AC54" s="507"/>
      <c r="AD54" s="506"/>
      <c r="AE54" s="507"/>
      <c r="AF54" s="507"/>
      <c r="AG54" s="507"/>
      <c r="AH54" s="507"/>
      <c r="AI54" s="507"/>
      <c r="AJ54" s="507"/>
      <c r="AK54" s="507"/>
    </row>
    <row r="55" spans="1:37" ht="12.75" customHeight="1">
      <c r="A55" s="504"/>
      <c r="B55" s="504"/>
      <c r="C55" s="192" t="s">
        <v>18</v>
      </c>
      <c r="D55" s="193" t="s">
        <v>20</v>
      </c>
      <c r="E55" s="193">
        <v>2034</v>
      </c>
      <c r="F55" s="194">
        <v>930128.97109999997</v>
      </c>
      <c r="G55" s="194">
        <v>2651589.9956702753</v>
      </c>
      <c r="H55" s="194">
        <v>837604.73930000002</v>
      </c>
      <c r="I55" s="194">
        <v>82.862840739999996</v>
      </c>
      <c r="J55" s="194">
        <v>110547.57769999999</v>
      </c>
      <c r="K55" s="194">
        <v>227.3832177887802</v>
      </c>
      <c r="L55" s="194">
        <v>587.00763740000002</v>
      </c>
      <c r="M55" s="194">
        <v>1985550.547</v>
      </c>
      <c r="N55" s="194">
        <v>920387.26619999995</v>
      </c>
      <c r="O55" s="194">
        <v>3586.0798940363952</v>
      </c>
      <c r="P55" s="194">
        <v>4887.2563840000003</v>
      </c>
      <c r="Q55" s="194">
        <v>0</v>
      </c>
      <c r="R55" s="507"/>
      <c r="S55" s="506"/>
      <c r="T55" s="507"/>
      <c r="U55" s="507"/>
      <c r="V55" s="507"/>
      <c r="W55" s="507"/>
      <c r="X55" s="507"/>
      <c r="Y55" s="507"/>
      <c r="Z55" s="507"/>
      <c r="AA55" s="507"/>
      <c r="AB55" s="507"/>
      <c r="AC55" s="507"/>
      <c r="AD55" s="506"/>
      <c r="AE55" s="507"/>
      <c r="AF55" s="507"/>
      <c r="AG55" s="507"/>
      <c r="AH55" s="507"/>
      <c r="AI55" s="507"/>
      <c r="AJ55" s="507"/>
      <c r="AK55" s="507"/>
    </row>
    <row r="56" spans="1:37" ht="12.75" customHeight="1">
      <c r="A56" s="504"/>
      <c r="B56" s="504"/>
      <c r="C56" s="192" t="s">
        <v>27</v>
      </c>
      <c r="D56" s="193" t="s">
        <v>20</v>
      </c>
      <c r="E56" s="193">
        <v>2034</v>
      </c>
      <c r="F56" s="194">
        <v>5435443.0060000001</v>
      </c>
      <c r="G56" s="194">
        <v>10835255.500985954</v>
      </c>
      <c r="H56" s="194">
        <v>8658505.6689999998</v>
      </c>
      <c r="I56" s="194">
        <v>1123.2792930000001</v>
      </c>
      <c r="J56" s="194">
        <v>172289.83040000001</v>
      </c>
      <c r="K56" s="194">
        <v>1938.7440460157486</v>
      </c>
      <c r="L56" s="194">
        <v>914.85899930000005</v>
      </c>
      <c r="M56" s="194">
        <v>56284287.909999996</v>
      </c>
      <c r="N56" s="194">
        <v>1946303.0649999999</v>
      </c>
      <c r="O56" s="194">
        <v>28613.84934127799</v>
      </c>
      <c r="P56" s="194">
        <v>10334.869269999999</v>
      </c>
      <c r="Q56" s="194">
        <v>0</v>
      </c>
      <c r="R56" s="507"/>
      <c r="S56" s="506"/>
      <c r="T56" s="507"/>
      <c r="U56" s="507"/>
      <c r="V56" s="507"/>
      <c r="W56" s="507"/>
      <c r="X56" s="507"/>
      <c r="Y56" s="507"/>
      <c r="Z56" s="507"/>
      <c r="AA56" s="507"/>
      <c r="AB56" s="507"/>
      <c r="AC56" s="507"/>
      <c r="AD56" s="506"/>
      <c r="AE56" s="507"/>
      <c r="AF56" s="507"/>
      <c r="AG56" s="507"/>
      <c r="AH56" s="507"/>
      <c r="AI56" s="507"/>
      <c r="AJ56" s="507"/>
      <c r="AK56" s="507"/>
    </row>
    <row r="57" spans="1:37" ht="12.75" customHeight="1">
      <c r="A57" s="504"/>
      <c r="B57" s="504"/>
      <c r="C57" s="192" t="s">
        <v>34</v>
      </c>
      <c r="D57" s="193" t="s">
        <v>20</v>
      </c>
      <c r="E57" s="193">
        <v>2034</v>
      </c>
      <c r="F57" s="194">
        <v>0</v>
      </c>
      <c r="G57" s="194">
        <v>0</v>
      </c>
      <c r="H57" s="194">
        <v>0</v>
      </c>
      <c r="I57" s="194">
        <v>0</v>
      </c>
      <c r="J57" s="194">
        <v>0</v>
      </c>
      <c r="K57" s="194">
        <v>0</v>
      </c>
      <c r="L57" s="194">
        <v>0</v>
      </c>
      <c r="M57" s="194">
        <v>0</v>
      </c>
      <c r="N57" s="194">
        <v>0</v>
      </c>
      <c r="O57" s="194">
        <v>0</v>
      </c>
      <c r="P57" s="194">
        <v>0</v>
      </c>
      <c r="Q57" s="194">
        <v>0</v>
      </c>
      <c r="R57" s="507"/>
      <c r="S57" s="506"/>
      <c r="T57" s="507"/>
      <c r="U57" s="507"/>
      <c r="V57" s="507"/>
      <c r="W57" s="507"/>
      <c r="X57" s="507"/>
      <c r="Y57" s="507"/>
      <c r="Z57" s="507"/>
      <c r="AA57" s="507"/>
      <c r="AB57" s="507"/>
      <c r="AC57" s="507"/>
      <c r="AD57" s="506"/>
      <c r="AE57" s="507"/>
      <c r="AF57" s="507"/>
      <c r="AG57" s="507"/>
      <c r="AH57" s="507"/>
      <c r="AI57" s="507"/>
      <c r="AJ57" s="507"/>
      <c r="AK57" s="507"/>
    </row>
    <row r="58" spans="1:37" ht="12.75" customHeight="1">
      <c r="A58" s="504"/>
      <c r="B58" s="504"/>
      <c r="C58" s="192" t="s">
        <v>40</v>
      </c>
      <c r="D58" s="193" t="s">
        <v>20</v>
      </c>
      <c r="E58" s="193">
        <v>2034</v>
      </c>
      <c r="F58" s="194">
        <v>0</v>
      </c>
      <c r="G58" s="194">
        <v>0</v>
      </c>
      <c r="H58" s="194">
        <v>0</v>
      </c>
      <c r="I58" s="194">
        <v>0</v>
      </c>
      <c r="J58" s="194">
        <v>0</v>
      </c>
      <c r="K58" s="194">
        <v>0</v>
      </c>
      <c r="L58" s="194">
        <v>0</v>
      </c>
      <c r="M58" s="194">
        <v>0</v>
      </c>
      <c r="N58" s="194">
        <v>0</v>
      </c>
      <c r="O58" s="194">
        <v>0</v>
      </c>
      <c r="P58" s="194">
        <v>0</v>
      </c>
      <c r="Q58" s="194">
        <v>0</v>
      </c>
      <c r="R58" s="507"/>
      <c r="S58" s="506"/>
      <c r="T58" s="507"/>
      <c r="U58" s="507"/>
      <c r="V58" s="507"/>
      <c r="W58" s="507"/>
      <c r="X58" s="507"/>
      <c r="Y58" s="507"/>
      <c r="Z58" s="507"/>
      <c r="AA58" s="507"/>
      <c r="AB58" s="507"/>
      <c r="AC58" s="507"/>
      <c r="AD58" s="506"/>
      <c r="AE58" s="507"/>
      <c r="AF58" s="507"/>
      <c r="AG58" s="507"/>
      <c r="AH58" s="507"/>
      <c r="AI58" s="507"/>
      <c r="AJ58" s="507"/>
      <c r="AK58" s="507"/>
    </row>
    <row r="59" spans="1:37" ht="12.75" customHeight="1">
      <c r="A59" s="504"/>
      <c r="B59" s="504"/>
      <c r="C59" s="192" t="s">
        <v>46</v>
      </c>
      <c r="D59" s="193" t="s">
        <v>20</v>
      </c>
      <c r="E59" s="193">
        <v>2034</v>
      </c>
      <c r="F59" s="194">
        <v>0</v>
      </c>
      <c r="G59" s="194">
        <v>0</v>
      </c>
      <c r="H59" s="194">
        <v>0</v>
      </c>
      <c r="I59" s="194">
        <v>0</v>
      </c>
      <c r="J59" s="194">
        <v>0</v>
      </c>
      <c r="K59" s="194">
        <v>0</v>
      </c>
      <c r="L59" s="194">
        <v>0</v>
      </c>
      <c r="M59" s="194">
        <v>0</v>
      </c>
      <c r="N59" s="194">
        <v>0</v>
      </c>
      <c r="O59" s="194">
        <v>0</v>
      </c>
      <c r="P59" s="194">
        <v>0</v>
      </c>
      <c r="Q59" s="194">
        <v>0</v>
      </c>
      <c r="R59" s="507"/>
      <c r="S59" s="506"/>
      <c r="T59" s="507"/>
      <c r="U59" s="507"/>
      <c r="V59" s="507"/>
      <c r="W59" s="507"/>
      <c r="X59" s="507"/>
      <c r="Y59" s="507"/>
      <c r="Z59" s="507"/>
      <c r="AA59" s="507"/>
      <c r="AB59" s="507"/>
      <c r="AC59" s="507"/>
      <c r="AD59" s="506"/>
      <c r="AE59" s="507"/>
      <c r="AF59" s="507"/>
      <c r="AG59" s="507"/>
      <c r="AH59" s="507"/>
      <c r="AI59" s="507"/>
      <c r="AJ59" s="507"/>
      <c r="AK59" s="507"/>
    </row>
    <row r="60" spans="1:37" ht="12.75" customHeight="1">
      <c r="A60" s="504"/>
      <c r="B60" s="504"/>
      <c r="C60" s="192" t="s">
        <v>51</v>
      </c>
      <c r="D60" s="193" t="s">
        <v>20</v>
      </c>
      <c r="E60" s="193">
        <v>2034</v>
      </c>
      <c r="F60" s="194">
        <v>1079614.2760000001</v>
      </c>
      <c r="G60" s="194">
        <v>989258.4</v>
      </c>
      <c r="H60" s="194">
        <v>0</v>
      </c>
      <c r="I60" s="194">
        <v>0</v>
      </c>
      <c r="J60" s="194">
        <v>0</v>
      </c>
      <c r="K60" s="194">
        <v>0</v>
      </c>
      <c r="L60" s="194">
        <v>0</v>
      </c>
      <c r="M60" s="194">
        <v>0</v>
      </c>
      <c r="N60" s="194">
        <v>0</v>
      </c>
      <c r="O60" s="194">
        <v>0</v>
      </c>
      <c r="P60" s="194">
        <v>0</v>
      </c>
      <c r="Q60" s="194">
        <v>0</v>
      </c>
      <c r="R60" s="507"/>
      <c r="S60" s="506"/>
      <c r="T60" s="507"/>
      <c r="U60" s="507"/>
      <c r="V60" s="507"/>
      <c r="W60" s="507"/>
      <c r="X60" s="507"/>
      <c r="Y60" s="507"/>
      <c r="Z60" s="507"/>
      <c r="AA60" s="507"/>
      <c r="AB60" s="507"/>
      <c r="AC60" s="507"/>
      <c r="AD60" s="506"/>
      <c r="AE60" s="507"/>
      <c r="AF60" s="507"/>
      <c r="AG60" s="507"/>
      <c r="AH60" s="507"/>
      <c r="AI60" s="507"/>
      <c r="AJ60" s="507"/>
      <c r="AK60" s="507"/>
    </row>
    <row r="61" spans="1:37" ht="12.75" customHeight="1">
      <c r="A61" s="504"/>
      <c r="B61" s="504"/>
      <c r="C61" s="192" t="s">
        <v>55</v>
      </c>
      <c r="D61" s="193" t="s">
        <v>20</v>
      </c>
      <c r="E61" s="193">
        <v>2034</v>
      </c>
      <c r="F61" s="194">
        <v>413269.35139999999</v>
      </c>
      <c r="G61" s="194">
        <v>0</v>
      </c>
      <c r="H61" s="194">
        <v>0</v>
      </c>
      <c r="I61" s="194">
        <v>0</v>
      </c>
      <c r="J61" s="194">
        <v>0</v>
      </c>
      <c r="K61" s="194">
        <v>0</v>
      </c>
      <c r="L61" s="194">
        <v>0</v>
      </c>
      <c r="M61" s="194">
        <v>0</v>
      </c>
      <c r="N61" s="194">
        <v>0</v>
      </c>
      <c r="O61" s="194">
        <v>0</v>
      </c>
      <c r="P61" s="194">
        <v>0</v>
      </c>
      <c r="Q61" s="194">
        <v>0</v>
      </c>
      <c r="R61" s="507"/>
      <c r="S61" s="506"/>
      <c r="T61" s="507"/>
      <c r="U61" s="507"/>
      <c r="V61" s="507"/>
      <c r="W61" s="507"/>
      <c r="X61" s="507"/>
      <c r="Y61" s="507"/>
      <c r="Z61" s="507"/>
      <c r="AA61" s="507"/>
      <c r="AB61" s="507"/>
      <c r="AC61" s="507"/>
      <c r="AD61" s="506"/>
      <c r="AE61" s="507"/>
      <c r="AF61" s="507"/>
      <c r="AG61" s="507"/>
      <c r="AH61" s="507"/>
      <c r="AI61" s="507"/>
      <c r="AJ61" s="507"/>
      <c r="AK61" s="507"/>
    </row>
    <row r="62" spans="1:37" ht="12.75" customHeight="1">
      <c r="A62" s="504"/>
      <c r="B62" s="504"/>
      <c r="C62" s="192" t="s">
        <v>18</v>
      </c>
      <c r="D62" s="193" t="s">
        <v>29</v>
      </c>
      <c r="E62" s="193">
        <v>2034</v>
      </c>
      <c r="F62" s="194">
        <v>0</v>
      </c>
      <c r="G62" s="194">
        <v>0</v>
      </c>
      <c r="H62" s="194">
        <v>0</v>
      </c>
      <c r="I62" s="194">
        <v>0</v>
      </c>
      <c r="J62" s="194">
        <v>0</v>
      </c>
      <c r="K62" s="194">
        <v>0</v>
      </c>
      <c r="L62" s="194">
        <v>0</v>
      </c>
      <c r="M62" s="194">
        <v>0</v>
      </c>
      <c r="N62" s="194">
        <v>0</v>
      </c>
      <c r="O62" s="194">
        <v>0</v>
      </c>
      <c r="P62" s="194">
        <v>0</v>
      </c>
      <c r="Q62" s="194">
        <v>0</v>
      </c>
      <c r="R62" s="507"/>
      <c r="S62" s="506"/>
      <c r="T62" s="507"/>
      <c r="U62" s="507"/>
      <c r="V62" s="507"/>
      <c r="W62" s="507"/>
      <c r="X62" s="507"/>
      <c r="Y62" s="507"/>
      <c r="Z62" s="507"/>
      <c r="AA62" s="507"/>
      <c r="AB62" s="507"/>
      <c r="AC62" s="507"/>
      <c r="AD62" s="506"/>
      <c r="AE62" s="507"/>
      <c r="AF62" s="507"/>
      <c r="AG62" s="507"/>
      <c r="AH62" s="507"/>
      <c r="AI62" s="507"/>
      <c r="AJ62" s="507"/>
      <c r="AK62" s="507"/>
    </row>
    <row r="63" spans="1:37" ht="12.75" customHeight="1">
      <c r="A63" s="504"/>
      <c r="B63" s="504"/>
      <c r="C63" s="192" t="s">
        <v>27</v>
      </c>
      <c r="D63" s="193" t="s">
        <v>29</v>
      </c>
      <c r="E63" s="193">
        <v>2034</v>
      </c>
      <c r="F63" s="194">
        <v>0</v>
      </c>
      <c r="G63" s="194">
        <v>0</v>
      </c>
      <c r="H63" s="194">
        <v>0</v>
      </c>
      <c r="I63" s="194">
        <v>0</v>
      </c>
      <c r="J63" s="194">
        <v>0</v>
      </c>
      <c r="K63" s="194">
        <v>0</v>
      </c>
      <c r="L63" s="194">
        <v>0</v>
      </c>
      <c r="M63" s="194">
        <v>0</v>
      </c>
      <c r="N63" s="194">
        <v>0</v>
      </c>
      <c r="O63" s="194">
        <v>0</v>
      </c>
      <c r="P63" s="194">
        <v>0</v>
      </c>
      <c r="Q63" s="194">
        <v>0</v>
      </c>
      <c r="R63" s="507"/>
      <c r="S63" s="506"/>
      <c r="T63" s="507"/>
      <c r="U63" s="507"/>
      <c r="V63" s="507"/>
      <c r="W63" s="507"/>
      <c r="X63" s="507"/>
      <c r="Y63" s="507"/>
      <c r="Z63" s="507"/>
      <c r="AA63" s="507"/>
      <c r="AB63" s="507"/>
      <c r="AC63" s="507"/>
      <c r="AD63" s="506"/>
      <c r="AE63" s="507"/>
      <c r="AF63" s="507"/>
      <c r="AG63" s="507"/>
      <c r="AH63" s="507"/>
      <c r="AI63" s="507"/>
      <c r="AJ63" s="507"/>
      <c r="AK63" s="507"/>
    </row>
    <row r="64" spans="1:37" ht="12.75" customHeight="1">
      <c r="A64" s="504"/>
      <c r="B64" s="504"/>
      <c r="C64" s="192" t="s">
        <v>34</v>
      </c>
      <c r="D64" s="193" t="s">
        <v>29</v>
      </c>
      <c r="E64" s="193">
        <v>2034</v>
      </c>
      <c r="F64" s="194">
        <v>0</v>
      </c>
      <c r="G64" s="194">
        <v>0</v>
      </c>
      <c r="H64" s="194">
        <v>0</v>
      </c>
      <c r="I64" s="194">
        <v>0</v>
      </c>
      <c r="J64" s="194">
        <v>0</v>
      </c>
      <c r="K64" s="194">
        <v>0</v>
      </c>
      <c r="L64" s="194">
        <v>0</v>
      </c>
      <c r="M64" s="194">
        <v>0</v>
      </c>
      <c r="N64" s="194">
        <v>0</v>
      </c>
      <c r="O64" s="194">
        <v>0</v>
      </c>
      <c r="P64" s="194">
        <v>0</v>
      </c>
      <c r="Q64" s="194">
        <v>0</v>
      </c>
      <c r="R64" s="507"/>
      <c r="S64" s="506"/>
      <c r="T64" s="507"/>
      <c r="U64" s="507"/>
      <c r="V64" s="507"/>
      <c r="W64" s="507"/>
      <c r="X64" s="507"/>
      <c r="Y64" s="507"/>
      <c r="Z64" s="507"/>
      <c r="AA64" s="507"/>
      <c r="AB64" s="507"/>
      <c r="AC64" s="507"/>
      <c r="AD64" s="506"/>
      <c r="AE64" s="507"/>
      <c r="AF64" s="507"/>
      <c r="AG64" s="507"/>
      <c r="AH64" s="507"/>
      <c r="AI64" s="507"/>
      <c r="AJ64" s="507"/>
      <c r="AK64" s="507"/>
    </row>
    <row r="65" spans="1:37" ht="12.75" customHeight="1">
      <c r="A65" s="504"/>
      <c r="B65" s="504"/>
      <c r="C65" s="192" t="s">
        <v>40</v>
      </c>
      <c r="D65" s="193" t="s">
        <v>29</v>
      </c>
      <c r="E65" s="193">
        <v>2034</v>
      </c>
      <c r="F65" s="194">
        <v>0</v>
      </c>
      <c r="G65" s="194">
        <v>0</v>
      </c>
      <c r="H65" s="194">
        <v>0</v>
      </c>
      <c r="I65" s="194">
        <v>0</v>
      </c>
      <c r="J65" s="194">
        <v>0</v>
      </c>
      <c r="K65" s="194">
        <v>0</v>
      </c>
      <c r="L65" s="194">
        <v>0</v>
      </c>
      <c r="M65" s="194">
        <v>0</v>
      </c>
      <c r="N65" s="194">
        <v>0</v>
      </c>
      <c r="O65" s="194">
        <v>0</v>
      </c>
      <c r="P65" s="194">
        <v>0</v>
      </c>
      <c r="Q65" s="194">
        <v>0</v>
      </c>
      <c r="R65" s="507"/>
      <c r="S65" s="506"/>
      <c r="T65" s="507"/>
      <c r="U65" s="507"/>
      <c r="V65" s="507"/>
      <c r="W65" s="507"/>
      <c r="X65" s="507"/>
      <c r="Y65" s="507"/>
      <c r="Z65" s="507"/>
      <c r="AA65" s="507"/>
      <c r="AB65" s="507"/>
      <c r="AC65" s="507"/>
      <c r="AD65" s="506"/>
      <c r="AE65" s="507"/>
      <c r="AF65" s="507"/>
      <c r="AG65" s="507"/>
      <c r="AH65" s="507"/>
      <c r="AI65" s="507"/>
      <c r="AJ65" s="507"/>
      <c r="AK65" s="507"/>
    </row>
    <row r="66" spans="1:37" ht="12.75" customHeight="1">
      <c r="A66" s="504"/>
      <c r="B66" s="504"/>
      <c r="C66" s="192" t="s">
        <v>46</v>
      </c>
      <c r="D66" s="193" t="s">
        <v>29</v>
      </c>
      <c r="E66" s="193">
        <v>2034</v>
      </c>
      <c r="F66" s="194">
        <v>0</v>
      </c>
      <c r="G66" s="194">
        <v>0</v>
      </c>
      <c r="H66" s="194">
        <v>0</v>
      </c>
      <c r="I66" s="194">
        <v>0</v>
      </c>
      <c r="J66" s="194">
        <v>0</v>
      </c>
      <c r="K66" s="194">
        <v>0</v>
      </c>
      <c r="L66" s="194">
        <v>0</v>
      </c>
      <c r="M66" s="194">
        <v>0</v>
      </c>
      <c r="N66" s="194">
        <v>0</v>
      </c>
      <c r="O66" s="194">
        <v>0</v>
      </c>
      <c r="P66" s="194">
        <v>0</v>
      </c>
      <c r="Q66" s="194">
        <v>0</v>
      </c>
      <c r="R66" s="507"/>
      <c r="S66" s="506"/>
      <c r="T66" s="507"/>
      <c r="U66" s="507"/>
      <c r="V66" s="507"/>
      <c r="W66" s="507"/>
      <c r="X66" s="507"/>
      <c r="Y66" s="507"/>
      <c r="Z66" s="507"/>
      <c r="AA66" s="507"/>
      <c r="AB66" s="507"/>
      <c r="AC66" s="507"/>
      <c r="AD66" s="506"/>
      <c r="AE66" s="507"/>
      <c r="AF66" s="507"/>
      <c r="AG66" s="507"/>
      <c r="AH66" s="507"/>
      <c r="AI66" s="507"/>
      <c r="AJ66" s="507"/>
      <c r="AK66" s="507"/>
    </row>
    <row r="67" spans="1:37" ht="12.75" customHeight="1">
      <c r="A67" s="504"/>
      <c r="B67" s="504"/>
      <c r="C67" s="192" t="s">
        <v>51</v>
      </c>
      <c r="D67" s="193" t="s">
        <v>29</v>
      </c>
      <c r="E67" s="193">
        <v>2034</v>
      </c>
      <c r="F67" s="194">
        <v>677490.74</v>
      </c>
      <c r="G67" s="194">
        <v>0</v>
      </c>
      <c r="H67" s="194">
        <v>0</v>
      </c>
      <c r="I67" s="194">
        <v>0</v>
      </c>
      <c r="J67" s="194">
        <v>0</v>
      </c>
      <c r="K67" s="194">
        <v>0</v>
      </c>
      <c r="L67" s="194">
        <v>0</v>
      </c>
      <c r="M67" s="194">
        <v>0</v>
      </c>
      <c r="N67" s="194">
        <v>0</v>
      </c>
      <c r="O67" s="194">
        <v>0</v>
      </c>
      <c r="P67" s="194">
        <v>0</v>
      </c>
      <c r="Q67" s="194">
        <v>0</v>
      </c>
      <c r="R67" s="507"/>
      <c r="S67" s="506"/>
      <c r="T67" s="507"/>
      <c r="U67" s="507"/>
      <c r="V67" s="507"/>
      <c r="W67" s="507"/>
      <c r="X67" s="507"/>
      <c r="Y67" s="507"/>
      <c r="Z67" s="507"/>
      <c r="AA67" s="507"/>
      <c r="AB67" s="507"/>
      <c r="AC67" s="507"/>
      <c r="AD67" s="506"/>
      <c r="AE67" s="507"/>
      <c r="AF67" s="507"/>
      <c r="AG67" s="507"/>
      <c r="AH67" s="507"/>
      <c r="AI67" s="507"/>
      <c r="AJ67" s="507"/>
      <c r="AK67" s="507"/>
    </row>
    <row r="68" spans="1:37" ht="12.75" customHeight="1">
      <c r="A68" s="504"/>
      <c r="B68" s="504"/>
      <c r="C68" s="192" t="s">
        <v>55</v>
      </c>
      <c r="D68" s="193" t="s">
        <v>29</v>
      </c>
      <c r="E68" s="193">
        <v>2034</v>
      </c>
      <c r="F68" s="194">
        <v>33874.536999999997</v>
      </c>
      <c r="G68" s="194">
        <v>0</v>
      </c>
      <c r="H68" s="194">
        <v>0</v>
      </c>
      <c r="I68" s="194">
        <v>0</v>
      </c>
      <c r="J68" s="194">
        <v>0</v>
      </c>
      <c r="K68" s="194">
        <v>0</v>
      </c>
      <c r="L68" s="194">
        <v>0</v>
      </c>
      <c r="M68" s="194">
        <v>0</v>
      </c>
      <c r="N68" s="194">
        <v>0</v>
      </c>
      <c r="O68" s="194">
        <v>0</v>
      </c>
      <c r="P68" s="194">
        <v>0</v>
      </c>
      <c r="Q68" s="194">
        <v>0</v>
      </c>
      <c r="R68" s="507"/>
      <c r="S68" s="506"/>
      <c r="T68" s="507"/>
      <c r="U68" s="507"/>
      <c r="V68" s="507"/>
      <c r="W68" s="507"/>
      <c r="X68" s="507"/>
      <c r="Y68" s="507"/>
      <c r="Z68" s="507"/>
      <c r="AA68" s="507"/>
      <c r="AB68" s="507"/>
      <c r="AC68" s="507"/>
      <c r="AD68" s="506"/>
      <c r="AE68" s="507"/>
      <c r="AF68" s="507"/>
      <c r="AG68" s="507"/>
      <c r="AH68" s="507"/>
      <c r="AI68" s="507"/>
      <c r="AJ68" s="507"/>
      <c r="AK68" s="507"/>
    </row>
    <row r="69" spans="1:37" ht="12.75" customHeight="1">
      <c r="A69" s="504"/>
      <c r="B69" s="504"/>
      <c r="C69" s="203" t="s">
        <v>18</v>
      </c>
      <c r="D69" s="193" t="s">
        <v>36</v>
      </c>
      <c r="E69" s="193">
        <v>2034</v>
      </c>
      <c r="F69" s="194">
        <v>2689638.4180000001</v>
      </c>
      <c r="G69" s="194">
        <v>2202154.2744201878</v>
      </c>
      <c r="H69" s="194">
        <v>936382.15179999999</v>
      </c>
      <c r="I69" s="194">
        <v>156.62134399999999</v>
      </c>
      <c r="J69" s="194">
        <v>36321.316550000003</v>
      </c>
      <c r="K69" s="194">
        <v>252.47270007250864</v>
      </c>
      <c r="L69" s="194">
        <v>192.86619089999999</v>
      </c>
      <c r="M69" s="194">
        <v>7298753.4050000003</v>
      </c>
      <c r="N69" s="194">
        <v>475028.64769999997</v>
      </c>
      <c r="O69" s="194">
        <v>2041.4477258347051</v>
      </c>
      <c r="P69" s="194">
        <v>2522.4021189999999</v>
      </c>
      <c r="Q69" s="194">
        <v>0</v>
      </c>
      <c r="R69" s="507"/>
      <c r="S69" s="506"/>
      <c r="T69" s="507"/>
      <c r="U69" s="507"/>
      <c r="V69" s="507"/>
      <c r="W69" s="507"/>
      <c r="X69" s="507"/>
      <c r="Y69" s="507"/>
      <c r="Z69" s="507"/>
      <c r="AA69" s="507"/>
      <c r="AB69" s="507"/>
      <c r="AC69" s="507"/>
      <c r="AD69" s="506"/>
      <c r="AE69" s="507"/>
      <c r="AF69" s="507"/>
      <c r="AG69" s="507"/>
      <c r="AH69" s="507"/>
      <c r="AI69" s="507"/>
      <c r="AJ69" s="507"/>
      <c r="AK69" s="507"/>
    </row>
    <row r="70" spans="1:37" ht="12.75" customHeight="1">
      <c r="A70" s="504"/>
      <c r="B70" s="504"/>
      <c r="C70" s="203" t="s">
        <v>27</v>
      </c>
      <c r="D70" s="193" t="s">
        <v>36</v>
      </c>
      <c r="E70" s="193">
        <v>2034</v>
      </c>
      <c r="F70" s="194">
        <v>0</v>
      </c>
      <c r="G70" s="194">
        <v>0</v>
      </c>
      <c r="H70" s="194">
        <v>0</v>
      </c>
      <c r="I70" s="194">
        <v>0</v>
      </c>
      <c r="J70" s="194">
        <v>0</v>
      </c>
      <c r="K70" s="194">
        <v>0</v>
      </c>
      <c r="L70" s="194">
        <v>0</v>
      </c>
      <c r="M70" s="194">
        <v>0</v>
      </c>
      <c r="N70" s="194">
        <v>0</v>
      </c>
      <c r="O70" s="194">
        <v>0</v>
      </c>
      <c r="P70" s="194">
        <v>0</v>
      </c>
      <c r="Q70" s="194">
        <v>0</v>
      </c>
      <c r="R70" s="507"/>
      <c r="S70" s="506"/>
      <c r="T70" s="507"/>
      <c r="U70" s="507"/>
      <c r="V70" s="507"/>
      <c r="W70" s="507"/>
      <c r="X70" s="507"/>
      <c r="Y70" s="507"/>
      <c r="Z70" s="507"/>
      <c r="AA70" s="507"/>
      <c r="AB70" s="507"/>
      <c r="AC70" s="507"/>
      <c r="AD70" s="506"/>
      <c r="AE70" s="507"/>
      <c r="AF70" s="507"/>
      <c r="AG70" s="507"/>
      <c r="AH70" s="507"/>
      <c r="AI70" s="507"/>
      <c r="AJ70" s="507"/>
      <c r="AK70" s="507"/>
    </row>
    <row r="71" spans="1:37" ht="12.75" customHeight="1">
      <c r="A71" s="504"/>
      <c r="B71" s="504"/>
      <c r="C71" s="203" t="s">
        <v>34</v>
      </c>
      <c r="D71" s="193" t="s">
        <v>36</v>
      </c>
      <c r="E71" s="193">
        <v>2034</v>
      </c>
      <c r="F71" s="194">
        <v>0</v>
      </c>
      <c r="G71" s="194">
        <v>0</v>
      </c>
      <c r="H71" s="194">
        <v>0</v>
      </c>
      <c r="I71" s="194">
        <v>0</v>
      </c>
      <c r="J71" s="194">
        <v>0</v>
      </c>
      <c r="K71" s="194">
        <v>0</v>
      </c>
      <c r="L71" s="194">
        <v>0</v>
      </c>
      <c r="M71" s="194">
        <v>0</v>
      </c>
      <c r="N71" s="194">
        <v>0</v>
      </c>
      <c r="O71" s="194">
        <v>0</v>
      </c>
      <c r="P71" s="194">
        <v>0</v>
      </c>
      <c r="Q71" s="194">
        <v>0</v>
      </c>
      <c r="R71" s="507"/>
      <c r="S71" s="506"/>
      <c r="T71" s="507"/>
      <c r="U71" s="507"/>
      <c r="V71" s="507"/>
      <c r="W71" s="507"/>
      <c r="X71" s="507"/>
      <c r="Y71" s="507"/>
      <c r="Z71" s="507"/>
      <c r="AA71" s="507"/>
      <c r="AB71" s="507"/>
      <c r="AC71" s="507"/>
      <c r="AD71" s="506"/>
      <c r="AE71" s="507"/>
      <c r="AF71" s="507"/>
      <c r="AG71" s="507"/>
      <c r="AH71" s="507"/>
      <c r="AI71" s="507"/>
      <c r="AJ71" s="507"/>
      <c r="AK71" s="507"/>
    </row>
    <row r="72" spans="1:37" ht="12.75" customHeight="1">
      <c r="A72" s="504"/>
      <c r="B72" s="504"/>
      <c r="C72" s="203" t="s">
        <v>40</v>
      </c>
      <c r="D72" s="193" t="s">
        <v>36</v>
      </c>
      <c r="E72" s="193">
        <v>2034</v>
      </c>
      <c r="F72" s="194">
        <v>0</v>
      </c>
      <c r="G72" s="194">
        <v>0</v>
      </c>
      <c r="H72" s="194">
        <v>0</v>
      </c>
      <c r="I72" s="194">
        <v>0</v>
      </c>
      <c r="J72" s="194">
        <v>0</v>
      </c>
      <c r="K72" s="194">
        <v>0</v>
      </c>
      <c r="L72" s="194">
        <v>0</v>
      </c>
      <c r="M72" s="194">
        <v>0</v>
      </c>
      <c r="N72" s="194">
        <v>0</v>
      </c>
      <c r="O72" s="194">
        <v>0</v>
      </c>
      <c r="P72" s="194">
        <v>0</v>
      </c>
      <c r="Q72" s="194">
        <v>0</v>
      </c>
      <c r="R72" s="507"/>
      <c r="S72" s="506"/>
      <c r="T72" s="507"/>
      <c r="U72" s="507"/>
      <c r="V72" s="507"/>
      <c r="W72" s="507"/>
      <c r="X72" s="507"/>
      <c r="Y72" s="507"/>
      <c r="Z72" s="507"/>
      <c r="AA72" s="507"/>
      <c r="AB72" s="507"/>
      <c r="AC72" s="507"/>
      <c r="AD72" s="506"/>
      <c r="AE72" s="507"/>
      <c r="AF72" s="507"/>
      <c r="AG72" s="507"/>
      <c r="AH72" s="507"/>
      <c r="AI72" s="507"/>
      <c r="AJ72" s="507"/>
      <c r="AK72" s="507"/>
    </row>
    <row r="73" spans="1:37" ht="12.75" customHeight="1">
      <c r="A73" s="504"/>
      <c r="B73" s="504"/>
      <c r="C73" s="203" t="s">
        <v>46</v>
      </c>
      <c r="D73" s="193" t="s">
        <v>36</v>
      </c>
      <c r="E73" s="193">
        <v>2034</v>
      </c>
      <c r="F73" s="194">
        <v>0</v>
      </c>
      <c r="G73" s="194">
        <v>0</v>
      </c>
      <c r="H73" s="194">
        <v>0</v>
      </c>
      <c r="I73" s="194">
        <v>0</v>
      </c>
      <c r="J73" s="194">
        <v>0</v>
      </c>
      <c r="K73" s="194">
        <v>0</v>
      </c>
      <c r="L73" s="194">
        <v>0</v>
      </c>
      <c r="M73" s="194">
        <v>0</v>
      </c>
      <c r="N73" s="194">
        <v>0</v>
      </c>
      <c r="O73" s="194">
        <v>0</v>
      </c>
      <c r="P73" s="194">
        <v>0</v>
      </c>
      <c r="Q73" s="194">
        <v>0</v>
      </c>
      <c r="R73" s="507"/>
      <c r="S73" s="506"/>
      <c r="T73" s="507"/>
      <c r="U73" s="507"/>
      <c r="V73" s="507"/>
      <c r="W73" s="507"/>
      <c r="X73" s="507"/>
      <c r="Y73" s="507"/>
      <c r="Z73" s="507"/>
      <c r="AA73" s="507"/>
      <c r="AB73" s="507"/>
      <c r="AC73" s="507"/>
      <c r="AD73" s="506"/>
      <c r="AE73" s="507"/>
      <c r="AF73" s="507"/>
      <c r="AG73" s="507"/>
      <c r="AH73" s="507"/>
      <c r="AI73" s="507"/>
      <c r="AJ73" s="507"/>
      <c r="AK73" s="507"/>
    </row>
    <row r="74" spans="1:37" ht="12.75" customHeight="1">
      <c r="A74" s="504"/>
      <c r="B74" s="504"/>
      <c r="C74" s="192" t="s">
        <v>51</v>
      </c>
      <c r="D74" s="193" t="s">
        <v>36</v>
      </c>
      <c r="E74" s="193">
        <v>2034</v>
      </c>
      <c r="F74" s="194">
        <v>0</v>
      </c>
      <c r="G74" s="194">
        <v>0</v>
      </c>
      <c r="H74" s="194">
        <v>0</v>
      </c>
      <c r="I74" s="194">
        <v>0</v>
      </c>
      <c r="J74" s="194">
        <v>0</v>
      </c>
      <c r="K74" s="194">
        <v>0</v>
      </c>
      <c r="L74" s="194">
        <v>0</v>
      </c>
      <c r="M74" s="194">
        <v>0</v>
      </c>
      <c r="N74" s="194">
        <v>0</v>
      </c>
      <c r="O74" s="194">
        <v>0</v>
      </c>
      <c r="P74" s="194">
        <v>0</v>
      </c>
      <c r="Q74" s="194">
        <v>0</v>
      </c>
      <c r="R74" s="507"/>
      <c r="S74" s="506"/>
      <c r="T74" s="507"/>
      <c r="U74" s="507"/>
      <c r="V74" s="507"/>
      <c r="W74" s="507"/>
      <c r="X74" s="507"/>
      <c r="Y74" s="507"/>
      <c r="Z74" s="507"/>
      <c r="AA74" s="507"/>
      <c r="AB74" s="507"/>
      <c r="AC74" s="507"/>
      <c r="AD74" s="506"/>
      <c r="AE74" s="507"/>
      <c r="AF74" s="507"/>
      <c r="AG74" s="507"/>
      <c r="AH74" s="507"/>
      <c r="AI74" s="507"/>
      <c r="AJ74" s="507"/>
      <c r="AK74" s="507"/>
    </row>
    <row r="75" spans="1:37" ht="12.75" customHeight="1">
      <c r="A75" s="504"/>
      <c r="B75" s="504"/>
      <c r="C75" s="203" t="s">
        <v>55</v>
      </c>
      <c r="D75" s="193" t="s">
        <v>36</v>
      </c>
      <c r="E75" s="193">
        <v>2034</v>
      </c>
      <c r="F75" s="194">
        <v>138885.6017</v>
      </c>
      <c r="G75" s="194">
        <v>0</v>
      </c>
      <c r="H75" s="194">
        <v>0</v>
      </c>
      <c r="I75" s="194">
        <v>0</v>
      </c>
      <c r="J75" s="194">
        <v>0</v>
      </c>
      <c r="K75" s="194">
        <v>0</v>
      </c>
      <c r="L75" s="194">
        <v>0</v>
      </c>
      <c r="M75" s="194">
        <v>0</v>
      </c>
      <c r="N75" s="194">
        <v>0</v>
      </c>
      <c r="O75" s="194">
        <v>0</v>
      </c>
      <c r="P75" s="194">
        <v>0</v>
      </c>
      <c r="Q75" s="194">
        <v>0</v>
      </c>
      <c r="R75" s="507"/>
      <c r="S75" s="506"/>
      <c r="T75" s="507"/>
      <c r="U75" s="507"/>
      <c r="V75" s="507"/>
      <c r="W75" s="507"/>
      <c r="X75" s="507"/>
      <c r="Y75" s="507"/>
      <c r="Z75" s="507"/>
      <c r="AA75" s="507"/>
      <c r="AB75" s="507"/>
      <c r="AC75" s="507"/>
      <c r="AD75" s="506"/>
      <c r="AE75" s="507"/>
      <c r="AF75" s="507"/>
      <c r="AG75" s="507"/>
      <c r="AH75" s="507"/>
      <c r="AI75" s="507"/>
      <c r="AJ75" s="507"/>
      <c r="AK75" s="507"/>
    </row>
    <row r="76" spans="1:37" ht="12.75" customHeight="1">
      <c r="A76" s="504"/>
      <c r="B76" s="504"/>
      <c r="C76" s="192" t="s">
        <v>18</v>
      </c>
      <c r="D76" s="193" t="s">
        <v>20</v>
      </c>
      <c r="E76" s="193">
        <v>2035</v>
      </c>
      <c r="F76" s="194">
        <v>958032.84019999998</v>
      </c>
      <c r="G76" s="194">
        <v>2806620.2024185183</v>
      </c>
      <c r="H76" s="194">
        <v>837604.73930000002</v>
      </c>
      <c r="I76" s="194">
        <v>82.862840739999996</v>
      </c>
      <c r="J76" s="194">
        <v>110547.57769999999</v>
      </c>
      <c r="K76" s="194">
        <v>229.30377821177578</v>
      </c>
      <c r="L76" s="194">
        <v>587.00763740000002</v>
      </c>
      <c r="M76" s="194">
        <v>1985550.547</v>
      </c>
      <c r="N76" s="194">
        <v>920387.26619999995</v>
      </c>
      <c r="O76" s="194">
        <v>3660.3391158997179</v>
      </c>
      <c r="P76" s="194">
        <v>4887.2563840000003</v>
      </c>
      <c r="Q76" s="194">
        <v>0</v>
      </c>
      <c r="R76" s="507"/>
      <c r="S76" s="506"/>
      <c r="T76" s="507"/>
      <c r="U76" s="507"/>
      <c r="V76" s="507"/>
      <c r="W76" s="507"/>
      <c r="X76" s="507"/>
      <c r="Y76" s="507"/>
      <c r="Z76" s="507"/>
      <c r="AA76" s="507"/>
      <c r="AB76" s="507"/>
      <c r="AC76" s="507"/>
      <c r="AD76" s="506"/>
      <c r="AE76" s="507"/>
      <c r="AF76" s="507"/>
      <c r="AG76" s="507"/>
      <c r="AH76" s="507"/>
      <c r="AI76" s="507"/>
      <c r="AJ76" s="507"/>
      <c r="AK76" s="507"/>
    </row>
    <row r="77" spans="1:37" ht="12.75" customHeight="1">
      <c r="A77" s="504"/>
      <c r="B77" s="504"/>
      <c r="C77" s="192" t="s">
        <v>27</v>
      </c>
      <c r="D77" s="193" t="s">
        <v>20</v>
      </c>
      <c r="E77" s="193">
        <v>2035</v>
      </c>
      <c r="F77" s="194">
        <v>5598506.2960000001</v>
      </c>
      <c r="G77" s="194">
        <v>11384608.962066431</v>
      </c>
      <c r="H77" s="194">
        <v>8658505.6689999998</v>
      </c>
      <c r="I77" s="194">
        <v>1123.2792930000001</v>
      </c>
      <c r="J77" s="194">
        <v>172289.83040000001</v>
      </c>
      <c r="K77" s="194">
        <v>1994.8654507524427</v>
      </c>
      <c r="L77" s="194">
        <v>914.85899930000005</v>
      </c>
      <c r="M77" s="194">
        <v>56284287.909999996</v>
      </c>
      <c r="N77" s="194">
        <v>1946303.0649999999</v>
      </c>
      <c r="O77" s="194">
        <v>28938.693709245996</v>
      </c>
      <c r="P77" s="194">
        <v>10334.869269999999</v>
      </c>
      <c r="Q77" s="194">
        <v>0</v>
      </c>
      <c r="R77" s="507"/>
      <c r="S77" s="506"/>
      <c r="T77" s="507"/>
      <c r="U77" s="507"/>
      <c r="V77" s="507"/>
      <c r="W77" s="507"/>
      <c r="X77" s="507"/>
      <c r="Y77" s="507"/>
      <c r="Z77" s="507"/>
      <c r="AA77" s="507"/>
      <c r="AB77" s="507"/>
      <c r="AC77" s="507"/>
      <c r="AD77" s="506"/>
      <c r="AE77" s="507"/>
      <c r="AF77" s="507"/>
      <c r="AG77" s="507"/>
      <c r="AH77" s="507"/>
      <c r="AI77" s="507"/>
      <c r="AJ77" s="507"/>
      <c r="AK77" s="507"/>
    </row>
    <row r="78" spans="1:37" ht="12.75" customHeight="1">
      <c r="A78" s="504"/>
      <c r="B78" s="504"/>
      <c r="C78" s="192" t="s">
        <v>34</v>
      </c>
      <c r="D78" s="193" t="s">
        <v>20</v>
      </c>
      <c r="E78" s="193">
        <v>2035</v>
      </c>
      <c r="F78" s="194">
        <v>0</v>
      </c>
      <c r="G78" s="194">
        <v>0</v>
      </c>
      <c r="H78" s="194">
        <v>0</v>
      </c>
      <c r="I78" s="194">
        <v>0</v>
      </c>
      <c r="J78" s="194">
        <v>0</v>
      </c>
      <c r="K78" s="194">
        <v>0</v>
      </c>
      <c r="L78" s="194">
        <v>0</v>
      </c>
      <c r="M78" s="194">
        <v>0</v>
      </c>
      <c r="N78" s="194">
        <v>0</v>
      </c>
      <c r="O78" s="194">
        <v>0</v>
      </c>
      <c r="P78" s="194">
        <v>0</v>
      </c>
      <c r="Q78" s="194">
        <v>0</v>
      </c>
      <c r="R78" s="507"/>
      <c r="S78" s="506"/>
      <c r="T78" s="507"/>
      <c r="U78" s="507"/>
      <c r="V78" s="507"/>
      <c r="W78" s="507"/>
      <c r="X78" s="507"/>
      <c r="Y78" s="507"/>
      <c r="Z78" s="507"/>
      <c r="AA78" s="507"/>
      <c r="AB78" s="507"/>
      <c r="AC78" s="507"/>
      <c r="AD78" s="506"/>
      <c r="AE78" s="507"/>
      <c r="AF78" s="507"/>
      <c r="AG78" s="507"/>
      <c r="AH78" s="507"/>
      <c r="AI78" s="507"/>
      <c r="AJ78" s="507"/>
      <c r="AK78" s="507"/>
    </row>
    <row r="79" spans="1:37" ht="12.75" customHeight="1">
      <c r="A79" s="504"/>
      <c r="B79" s="504"/>
      <c r="C79" s="192" t="s">
        <v>40</v>
      </c>
      <c r="D79" s="193" t="s">
        <v>20</v>
      </c>
      <c r="E79" s="193">
        <v>2035</v>
      </c>
      <c r="F79" s="194">
        <v>0</v>
      </c>
      <c r="G79" s="194">
        <v>0</v>
      </c>
      <c r="H79" s="194">
        <v>0</v>
      </c>
      <c r="I79" s="194">
        <v>0</v>
      </c>
      <c r="J79" s="194">
        <v>0</v>
      </c>
      <c r="K79" s="194">
        <v>0</v>
      </c>
      <c r="L79" s="194">
        <v>0</v>
      </c>
      <c r="M79" s="194">
        <v>0</v>
      </c>
      <c r="N79" s="194">
        <v>0</v>
      </c>
      <c r="O79" s="194">
        <v>0</v>
      </c>
      <c r="P79" s="194">
        <v>0</v>
      </c>
      <c r="Q79" s="194">
        <v>0</v>
      </c>
      <c r="R79" s="507"/>
      <c r="S79" s="506"/>
      <c r="T79" s="507"/>
      <c r="U79" s="507"/>
      <c r="V79" s="507"/>
      <c r="W79" s="507"/>
      <c r="X79" s="507"/>
      <c r="Y79" s="507"/>
      <c r="Z79" s="507"/>
      <c r="AA79" s="507"/>
      <c r="AB79" s="507"/>
      <c r="AC79" s="507"/>
      <c r="AD79" s="506"/>
      <c r="AE79" s="507"/>
      <c r="AF79" s="507"/>
      <c r="AG79" s="507"/>
      <c r="AH79" s="507"/>
      <c r="AI79" s="507"/>
      <c r="AJ79" s="507"/>
      <c r="AK79" s="507"/>
    </row>
    <row r="80" spans="1:37" ht="12.75" customHeight="1">
      <c r="A80" s="504"/>
      <c r="B80" s="504"/>
      <c r="C80" s="192" t="s">
        <v>46</v>
      </c>
      <c r="D80" s="193" t="s">
        <v>20</v>
      </c>
      <c r="E80" s="193">
        <v>2035</v>
      </c>
      <c r="F80" s="194">
        <v>0</v>
      </c>
      <c r="G80" s="194">
        <v>0</v>
      </c>
      <c r="H80" s="194">
        <v>0</v>
      </c>
      <c r="I80" s="194">
        <v>0</v>
      </c>
      <c r="J80" s="194">
        <v>0</v>
      </c>
      <c r="K80" s="194">
        <v>0</v>
      </c>
      <c r="L80" s="194">
        <v>0</v>
      </c>
      <c r="M80" s="194">
        <v>0</v>
      </c>
      <c r="N80" s="194">
        <v>0</v>
      </c>
      <c r="O80" s="194">
        <v>0</v>
      </c>
      <c r="P80" s="194">
        <v>0</v>
      </c>
      <c r="Q80" s="194">
        <v>0</v>
      </c>
      <c r="R80" s="507"/>
      <c r="S80" s="506"/>
      <c r="T80" s="507"/>
      <c r="U80" s="507"/>
      <c r="V80" s="507"/>
      <c r="W80" s="507"/>
      <c r="X80" s="507"/>
      <c r="Y80" s="507"/>
      <c r="Z80" s="507"/>
      <c r="AA80" s="507"/>
      <c r="AB80" s="507"/>
      <c r="AC80" s="507"/>
      <c r="AD80" s="506"/>
      <c r="AE80" s="507"/>
      <c r="AF80" s="507"/>
      <c r="AG80" s="507"/>
      <c r="AH80" s="507"/>
      <c r="AI80" s="507"/>
      <c r="AJ80" s="507"/>
      <c r="AK80" s="507"/>
    </row>
    <row r="81" spans="1:37" ht="12.75" customHeight="1">
      <c r="A81" s="504"/>
      <c r="B81" s="504"/>
      <c r="C81" s="192" t="s">
        <v>51</v>
      </c>
      <c r="D81" s="193" t="s">
        <v>20</v>
      </c>
      <c r="E81" s="193">
        <v>2035</v>
      </c>
      <c r="F81" s="194">
        <v>1112002.7039999999</v>
      </c>
      <c r="G81" s="194">
        <v>989258.4</v>
      </c>
      <c r="H81" s="194">
        <v>0</v>
      </c>
      <c r="I81" s="194">
        <v>0</v>
      </c>
      <c r="J81" s="194">
        <v>0</v>
      </c>
      <c r="K81" s="194">
        <v>0</v>
      </c>
      <c r="L81" s="194">
        <v>0</v>
      </c>
      <c r="M81" s="194">
        <v>0</v>
      </c>
      <c r="N81" s="194">
        <v>0</v>
      </c>
      <c r="O81" s="194">
        <v>0</v>
      </c>
      <c r="P81" s="194">
        <v>0</v>
      </c>
      <c r="Q81" s="194">
        <v>0</v>
      </c>
      <c r="R81" s="507"/>
      <c r="S81" s="506"/>
      <c r="T81" s="507"/>
      <c r="U81" s="507"/>
      <c r="V81" s="507"/>
      <c r="W81" s="507"/>
      <c r="X81" s="507"/>
      <c r="Y81" s="507"/>
      <c r="Z81" s="507"/>
      <c r="AA81" s="507"/>
      <c r="AB81" s="507"/>
      <c r="AC81" s="507"/>
      <c r="AD81" s="506"/>
      <c r="AE81" s="507"/>
      <c r="AF81" s="507"/>
      <c r="AG81" s="507"/>
      <c r="AH81" s="507"/>
      <c r="AI81" s="507"/>
      <c r="AJ81" s="507"/>
      <c r="AK81" s="507"/>
    </row>
    <row r="82" spans="1:37" ht="12.75" customHeight="1">
      <c r="A82" s="504"/>
      <c r="B82" s="504"/>
      <c r="C82" s="192" t="s">
        <v>55</v>
      </c>
      <c r="D82" s="193" t="s">
        <v>20</v>
      </c>
      <c r="E82" s="193">
        <v>2035</v>
      </c>
      <c r="F82" s="194">
        <v>425667.43190000003</v>
      </c>
      <c r="G82" s="194">
        <v>0</v>
      </c>
      <c r="H82" s="194">
        <v>0</v>
      </c>
      <c r="I82" s="194">
        <v>0</v>
      </c>
      <c r="J82" s="194">
        <v>0</v>
      </c>
      <c r="K82" s="194">
        <v>0</v>
      </c>
      <c r="L82" s="194">
        <v>0</v>
      </c>
      <c r="M82" s="194">
        <v>0</v>
      </c>
      <c r="N82" s="194">
        <v>0</v>
      </c>
      <c r="O82" s="194">
        <v>0</v>
      </c>
      <c r="P82" s="194">
        <v>0</v>
      </c>
      <c r="Q82" s="194">
        <v>0</v>
      </c>
      <c r="R82" s="507"/>
      <c r="S82" s="506"/>
      <c r="T82" s="507"/>
      <c r="U82" s="507"/>
      <c r="V82" s="507"/>
      <c r="W82" s="507"/>
      <c r="X82" s="507"/>
      <c r="Y82" s="507"/>
      <c r="Z82" s="507"/>
      <c r="AA82" s="507"/>
      <c r="AB82" s="507"/>
      <c r="AC82" s="507"/>
      <c r="AD82" s="506"/>
      <c r="AE82" s="507"/>
      <c r="AF82" s="507"/>
      <c r="AG82" s="507"/>
      <c r="AH82" s="507"/>
      <c r="AI82" s="507"/>
      <c r="AJ82" s="507"/>
      <c r="AK82" s="507"/>
    </row>
    <row r="83" spans="1:37" ht="12.75" customHeight="1">
      <c r="A83" s="504"/>
      <c r="B83" s="504"/>
      <c r="C83" s="192" t="s">
        <v>18</v>
      </c>
      <c r="D83" s="193" t="s">
        <v>29</v>
      </c>
      <c r="E83" s="193">
        <v>2035</v>
      </c>
      <c r="F83" s="194">
        <v>0</v>
      </c>
      <c r="G83" s="194">
        <v>0</v>
      </c>
      <c r="H83" s="194">
        <v>0</v>
      </c>
      <c r="I83" s="194">
        <v>0</v>
      </c>
      <c r="J83" s="194">
        <v>0</v>
      </c>
      <c r="K83" s="194">
        <v>0</v>
      </c>
      <c r="L83" s="194">
        <v>0</v>
      </c>
      <c r="M83" s="194">
        <v>0</v>
      </c>
      <c r="N83" s="194">
        <v>0</v>
      </c>
      <c r="O83" s="194">
        <v>0</v>
      </c>
      <c r="P83" s="194">
        <v>0</v>
      </c>
      <c r="Q83" s="194">
        <v>0</v>
      </c>
      <c r="R83" s="507"/>
      <c r="S83" s="506"/>
      <c r="T83" s="507"/>
      <c r="U83" s="507"/>
      <c r="V83" s="507"/>
      <c r="W83" s="507"/>
      <c r="X83" s="507"/>
      <c r="Y83" s="507"/>
      <c r="Z83" s="507"/>
      <c r="AA83" s="507"/>
      <c r="AB83" s="507"/>
      <c r="AC83" s="507"/>
      <c r="AD83" s="506"/>
      <c r="AE83" s="507"/>
      <c r="AF83" s="507"/>
      <c r="AG83" s="507"/>
      <c r="AH83" s="507"/>
      <c r="AI83" s="507"/>
      <c r="AJ83" s="507"/>
      <c r="AK83" s="507"/>
    </row>
    <row r="84" spans="1:37" ht="12.75" customHeight="1">
      <c r="A84" s="504"/>
      <c r="B84" s="504"/>
      <c r="C84" s="192" t="s">
        <v>27</v>
      </c>
      <c r="D84" s="193" t="s">
        <v>29</v>
      </c>
      <c r="E84" s="193">
        <v>2035</v>
      </c>
      <c r="F84" s="194">
        <v>0</v>
      </c>
      <c r="G84" s="194">
        <v>0</v>
      </c>
      <c r="H84" s="194">
        <v>0</v>
      </c>
      <c r="I84" s="194">
        <v>0</v>
      </c>
      <c r="J84" s="194">
        <v>0</v>
      </c>
      <c r="K84" s="194">
        <v>0</v>
      </c>
      <c r="L84" s="194">
        <v>0</v>
      </c>
      <c r="M84" s="194">
        <v>0</v>
      </c>
      <c r="N84" s="194">
        <v>0</v>
      </c>
      <c r="O84" s="194">
        <v>0</v>
      </c>
      <c r="P84" s="194">
        <v>0</v>
      </c>
      <c r="Q84" s="194">
        <v>0</v>
      </c>
      <c r="R84" s="507"/>
      <c r="S84" s="506"/>
      <c r="T84" s="507"/>
      <c r="U84" s="507"/>
      <c r="V84" s="507"/>
      <c r="W84" s="507"/>
      <c r="X84" s="507"/>
      <c r="Y84" s="507"/>
      <c r="Z84" s="507"/>
      <c r="AA84" s="507"/>
      <c r="AB84" s="507"/>
      <c r="AC84" s="507"/>
      <c r="AD84" s="506"/>
      <c r="AE84" s="507"/>
      <c r="AF84" s="507"/>
      <c r="AG84" s="507"/>
      <c r="AH84" s="507"/>
      <c r="AI84" s="507"/>
      <c r="AJ84" s="507"/>
      <c r="AK84" s="507"/>
    </row>
    <row r="85" spans="1:37" ht="12.75" customHeight="1">
      <c r="A85" s="504"/>
      <c r="B85" s="504"/>
      <c r="C85" s="192" t="s">
        <v>34</v>
      </c>
      <c r="D85" s="193" t="s">
        <v>29</v>
      </c>
      <c r="E85" s="193">
        <v>2035</v>
      </c>
      <c r="F85" s="194">
        <v>0</v>
      </c>
      <c r="G85" s="194">
        <v>0</v>
      </c>
      <c r="H85" s="194">
        <v>0</v>
      </c>
      <c r="I85" s="194">
        <v>0</v>
      </c>
      <c r="J85" s="194">
        <v>0</v>
      </c>
      <c r="K85" s="194">
        <v>0</v>
      </c>
      <c r="L85" s="194">
        <v>0</v>
      </c>
      <c r="M85" s="194">
        <v>0</v>
      </c>
      <c r="N85" s="194">
        <v>0</v>
      </c>
      <c r="O85" s="194">
        <v>0</v>
      </c>
      <c r="P85" s="194">
        <v>0</v>
      </c>
      <c r="Q85" s="194">
        <v>0</v>
      </c>
      <c r="R85" s="507"/>
      <c r="S85" s="506"/>
      <c r="T85" s="507"/>
      <c r="U85" s="507"/>
      <c r="V85" s="507"/>
      <c r="W85" s="507"/>
      <c r="X85" s="507"/>
      <c r="Y85" s="507"/>
      <c r="Z85" s="507"/>
      <c r="AA85" s="507"/>
      <c r="AB85" s="507"/>
      <c r="AC85" s="507"/>
      <c r="AD85" s="506"/>
      <c r="AE85" s="507"/>
      <c r="AF85" s="507"/>
      <c r="AG85" s="507"/>
      <c r="AH85" s="507"/>
      <c r="AI85" s="507"/>
      <c r="AJ85" s="507"/>
      <c r="AK85" s="507"/>
    </row>
    <row r="86" spans="1:37" ht="12.75" customHeight="1">
      <c r="A86" s="504"/>
      <c r="B86" s="504"/>
      <c r="C86" s="192" t="s">
        <v>40</v>
      </c>
      <c r="D86" s="193" t="s">
        <v>29</v>
      </c>
      <c r="E86" s="193">
        <v>2035</v>
      </c>
      <c r="F86" s="194">
        <v>0</v>
      </c>
      <c r="G86" s="194">
        <v>0</v>
      </c>
      <c r="H86" s="194">
        <v>0</v>
      </c>
      <c r="I86" s="194">
        <v>0</v>
      </c>
      <c r="J86" s="194">
        <v>0</v>
      </c>
      <c r="K86" s="194">
        <v>0</v>
      </c>
      <c r="L86" s="194">
        <v>0</v>
      </c>
      <c r="M86" s="194">
        <v>0</v>
      </c>
      <c r="N86" s="194">
        <v>0</v>
      </c>
      <c r="O86" s="194">
        <v>0</v>
      </c>
      <c r="P86" s="194">
        <v>0</v>
      </c>
      <c r="Q86" s="194">
        <v>0</v>
      </c>
      <c r="R86" s="507"/>
      <c r="S86" s="506"/>
      <c r="T86" s="507"/>
      <c r="U86" s="507"/>
      <c r="V86" s="507"/>
      <c r="W86" s="507"/>
      <c r="X86" s="507"/>
      <c r="Y86" s="507"/>
      <c r="Z86" s="507"/>
      <c r="AA86" s="507"/>
      <c r="AB86" s="507"/>
      <c r="AC86" s="507"/>
      <c r="AD86" s="506"/>
      <c r="AE86" s="507"/>
      <c r="AF86" s="507"/>
      <c r="AG86" s="507"/>
      <c r="AH86" s="507"/>
      <c r="AI86" s="507"/>
      <c r="AJ86" s="507"/>
      <c r="AK86" s="507"/>
    </row>
    <row r="87" spans="1:37" ht="12.75" customHeight="1">
      <c r="A87" s="504"/>
      <c r="B87" s="504"/>
      <c r="C87" s="192" t="s">
        <v>46</v>
      </c>
      <c r="D87" s="193" t="s">
        <v>29</v>
      </c>
      <c r="E87" s="193">
        <v>2035</v>
      </c>
      <c r="F87" s="194">
        <v>0</v>
      </c>
      <c r="G87" s="194">
        <v>0</v>
      </c>
      <c r="H87" s="194">
        <v>0</v>
      </c>
      <c r="I87" s="194">
        <v>0</v>
      </c>
      <c r="J87" s="194">
        <v>0</v>
      </c>
      <c r="K87" s="194">
        <v>0</v>
      </c>
      <c r="L87" s="194">
        <v>0</v>
      </c>
      <c r="M87" s="194">
        <v>0</v>
      </c>
      <c r="N87" s="194">
        <v>0</v>
      </c>
      <c r="O87" s="194">
        <v>0</v>
      </c>
      <c r="P87" s="194">
        <v>0</v>
      </c>
      <c r="Q87" s="194">
        <v>0</v>
      </c>
      <c r="R87" s="507"/>
      <c r="S87" s="506"/>
      <c r="T87" s="507"/>
      <c r="U87" s="507"/>
      <c r="V87" s="507"/>
      <c r="W87" s="507"/>
      <c r="X87" s="507"/>
      <c r="Y87" s="507"/>
      <c r="Z87" s="507"/>
      <c r="AA87" s="507"/>
      <c r="AB87" s="507"/>
      <c r="AC87" s="507"/>
      <c r="AD87" s="506"/>
      <c r="AE87" s="507"/>
      <c r="AF87" s="507"/>
      <c r="AG87" s="507"/>
      <c r="AH87" s="507"/>
      <c r="AI87" s="507"/>
      <c r="AJ87" s="507"/>
      <c r="AK87" s="507"/>
    </row>
    <row r="88" spans="1:37" ht="12.75" customHeight="1">
      <c r="A88" s="504"/>
      <c r="B88" s="504"/>
      <c r="C88" s="192" t="s">
        <v>51</v>
      </c>
      <c r="D88" s="193" t="s">
        <v>29</v>
      </c>
      <c r="E88" s="193">
        <v>2035</v>
      </c>
      <c r="F88" s="194">
        <v>697815.46219999995</v>
      </c>
      <c r="G88" s="194">
        <v>0</v>
      </c>
      <c r="H88" s="194">
        <v>0</v>
      </c>
      <c r="I88" s="194">
        <v>0</v>
      </c>
      <c r="J88" s="194">
        <v>0</v>
      </c>
      <c r="K88" s="194">
        <v>0</v>
      </c>
      <c r="L88" s="194">
        <v>0</v>
      </c>
      <c r="M88" s="194">
        <v>0</v>
      </c>
      <c r="N88" s="194">
        <v>0</v>
      </c>
      <c r="O88" s="194">
        <v>0</v>
      </c>
      <c r="P88" s="194">
        <v>0</v>
      </c>
      <c r="Q88" s="194">
        <v>0</v>
      </c>
      <c r="R88" s="507"/>
      <c r="S88" s="506"/>
      <c r="T88" s="507"/>
      <c r="U88" s="507"/>
      <c r="V88" s="507"/>
      <c r="W88" s="507"/>
      <c r="X88" s="507"/>
      <c r="Y88" s="507"/>
      <c r="Z88" s="507"/>
      <c r="AA88" s="507"/>
      <c r="AB88" s="507"/>
      <c r="AC88" s="507"/>
      <c r="AD88" s="506"/>
      <c r="AE88" s="507"/>
      <c r="AF88" s="507"/>
      <c r="AG88" s="507"/>
      <c r="AH88" s="507"/>
      <c r="AI88" s="507"/>
      <c r="AJ88" s="507"/>
      <c r="AK88" s="507"/>
    </row>
    <row r="89" spans="1:37" ht="12.75" customHeight="1">
      <c r="A89" s="504"/>
      <c r="B89" s="504"/>
      <c r="C89" s="192" t="s">
        <v>55</v>
      </c>
      <c r="D89" s="193" t="s">
        <v>29</v>
      </c>
      <c r="E89" s="193">
        <v>2035</v>
      </c>
      <c r="F89" s="194">
        <v>34890.773110000002</v>
      </c>
      <c r="G89" s="194">
        <v>0</v>
      </c>
      <c r="H89" s="194">
        <v>0</v>
      </c>
      <c r="I89" s="194">
        <v>0</v>
      </c>
      <c r="J89" s="194">
        <v>0</v>
      </c>
      <c r="K89" s="194">
        <v>0</v>
      </c>
      <c r="L89" s="194">
        <v>0</v>
      </c>
      <c r="M89" s="194">
        <v>0</v>
      </c>
      <c r="N89" s="194">
        <v>0</v>
      </c>
      <c r="O89" s="194">
        <v>0</v>
      </c>
      <c r="P89" s="194">
        <v>0</v>
      </c>
      <c r="Q89" s="194">
        <v>0</v>
      </c>
      <c r="R89" s="507"/>
      <c r="S89" s="506"/>
      <c r="T89" s="507"/>
      <c r="U89" s="507"/>
      <c r="V89" s="507"/>
      <c r="W89" s="507"/>
      <c r="X89" s="507"/>
      <c r="Y89" s="507"/>
      <c r="Z89" s="507"/>
      <c r="AA89" s="507"/>
      <c r="AB89" s="507"/>
      <c r="AC89" s="507"/>
      <c r="AD89" s="506"/>
      <c r="AE89" s="507"/>
      <c r="AF89" s="507"/>
      <c r="AG89" s="507"/>
      <c r="AH89" s="507"/>
      <c r="AI89" s="507"/>
      <c r="AJ89" s="507"/>
      <c r="AK89" s="507"/>
    </row>
    <row r="90" spans="1:37" ht="12.75" customHeight="1">
      <c r="A90" s="504"/>
      <c r="B90" s="504"/>
      <c r="C90" s="203" t="s">
        <v>18</v>
      </c>
      <c r="D90" s="193" t="s">
        <v>36</v>
      </c>
      <c r="E90" s="193">
        <v>2035</v>
      </c>
      <c r="F90" s="194">
        <v>2770327.571</v>
      </c>
      <c r="G90" s="194">
        <v>2296803.3608015105</v>
      </c>
      <c r="H90" s="194">
        <v>936382.15179999999</v>
      </c>
      <c r="I90" s="194">
        <v>156.62134399999999</v>
      </c>
      <c r="J90" s="194">
        <v>36321.316550000003</v>
      </c>
      <c r="K90" s="194">
        <v>257.7667798758963</v>
      </c>
      <c r="L90" s="194">
        <v>192.86619089999999</v>
      </c>
      <c r="M90" s="194">
        <v>7298753.4050000003</v>
      </c>
      <c r="N90" s="194">
        <v>475028.64769999997</v>
      </c>
      <c r="O90" s="194">
        <v>2041.6595104579142</v>
      </c>
      <c r="P90" s="194">
        <v>2522.4021189999999</v>
      </c>
      <c r="Q90" s="194">
        <v>0</v>
      </c>
      <c r="R90" s="507"/>
      <c r="S90" s="506"/>
      <c r="T90" s="507"/>
      <c r="U90" s="507"/>
      <c r="V90" s="507"/>
      <c r="W90" s="507"/>
      <c r="X90" s="507"/>
      <c r="Y90" s="507"/>
      <c r="Z90" s="507"/>
      <c r="AA90" s="507"/>
      <c r="AB90" s="507"/>
      <c r="AC90" s="507"/>
      <c r="AD90" s="506"/>
      <c r="AE90" s="507"/>
      <c r="AF90" s="507"/>
      <c r="AG90" s="507"/>
      <c r="AH90" s="507"/>
      <c r="AI90" s="507"/>
      <c r="AJ90" s="507"/>
      <c r="AK90" s="507"/>
    </row>
    <row r="91" spans="1:37" ht="12.75" customHeight="1">
      <c r="A91" s="504"/>
      <c r="B91" s="504"/>
      <c r="C91" s="203" t="s">
        <v>27</v>
      </c>
      <c r="D91" s="193" t="s">
        <v>36</v>
      </c>
      <c r="E91" s="193">
        <v>2035</v>
      </c>
      <c r="F91" s="194">
        <v>0</v>
      </c>
      <c r="G91" s="194">
        <v>0</v>
      </c>
      <c r="H91" s="194">
        <v>0</v>
      </c>
      <c r="I91" s="194">
        <v>0</v>
      </c>
      <c r="J91" s="194">
        <v>0</v>
      </c>
      <c r="K91" s="194">
        <v>0</v>
      </c>
      <c r="L91" s="194">
        <v>0</v>
      </c>
      <c r="M91" s="194">
        <v>0</v>
      </c>
      <c r="N91" s="194">
        <v>0</v>
      </c>
      <c r="O91" s="194">
        <v>0</v>
      </c>
      <c r="P91" s="194">
        <v>0</v>
      </c>
      <c r="Q91" s="194">
        <v>0</v>
      </c>
      <c r="R91" s="507"/>
      <c r="S91" s="506"/>
      <c r="T91" s="507"/>
      <c r="U91" s="507"/>
      <c r="V91" s="507"/>
      <c r="W91" s="507"/>
      <c r="X91" s="507"/>
      <c r="Y91" s="507"/>
      <c r="Z91" s="507"/>
      <c r="AA91" s="507"/>
      <c r="AB91" s="507"/>
      <c r="AC91" s="507"/>
      <c r="AD91" s="506"/>
      <c r="AE91" s="507"/>
      <c r="AF91" s="507"/>
      <c r="AG91" s="507"/>
      <c r="AH91" s="507"/>
      <c r="AI91" s="507"/>
      <c r="AJ91" s="507"/>
      <c r="AK91" s="507"/>
    </row>
    <row r="92" spans="1:37" ht="12.75" customHeight="1">
      <c r="A92" s="504"/>
      <c r="B92" s="504"/>
      <c r="C92" s="203" t="s">
        <v>34</v>
      </c>
      <c r="D92" s="193" t="s">
        <v>36</v>
      </c>
      <c r="E92" s="193">
        <v>2035</v>
      </c>
      <c r="F92" s="194">
        <v>0</v>
      </c>
      <c r="G92" s="194">
        <v>0</v>
      </c>
      <c r="H92" s="194">
        <v>0</v>
      </c>
      <c r="I92" s="194">
        <v>0</v>
      </c>
      <c r="J92" s="194">
        <v>0</v>
      </c>
      <c r="K92" s="194">
        <v>0</v>
      </c>
      <c r="L92" s="194">
        <v>0</v>
      </c>
      <c r="M92" s="194">
        <v>0</v>
      </c>
      <c r="N92" s="194">
        <v>0</v>
      </c>
      <c r="O92" s="194">
        <v>0</v>
      </c>
      <c r="P92" s="194">
        <v>0</v>
      </c>
      <c r="Q92" s="194">
        <v>0</v>
      </c>
      <c r="R92" s="507"/>
      <c r="S92" s="506"/>
      <c r="T92" s="507"/>
      <c r="U92" s="507"/>
      <c r="V92" s="507"/>
      <c r="W92" s="507"/>
      <c r="X92" s="507"/>
      <c r="Y92" s="507"/>
      <c r="Z92" s="507"/>
      <c r="AA92" s="507"/>
      <c r="AB92" s="507"/>
      <c r="AC92" s="507"/>
      <c r="AD92" s="506"/>
      <c r="AE92" s="507"/>
      <c r="AF92" s="507"/>
      <c r="AG92" s="507"/>
      <c r="AH92" s="507"/>
      <c r="AI92" s="507"/>
      <c r="AJ92" s="507"/>
      <c r="AK92" s="507"/>
    </row>
    <row r="93" spans="1:37" ht="12.75" customHeight="1">
      <c r="A93" s="504"/>
      <c r="B93" s="504"/>
      <c r="C93" s="203" t="s">
        <v>40</v>
      </c>
      <c r="D93" s="193" t="s">
        <v>36</v>
      </c>
      <c r="E93" s="193">
        <v>2035</v>
      </c>
      <c r="F93" s="194">
        <v>0</v>
      </c>
      <c r="G93" s="194">
        <v>0</v>
      </c>
      <c r="H93" s="194">
        <v>0</v>
      </c>
      <c r="I93" s="194">
        <v>0</v>
      </c>
      <c r="J93" s="194">
        <v>0</v>
      </c>
      <c r="K93" s="194">
        <v>0</v>
      </c>
      <c r="L93" s="194">
        <v>0</v>
      </c>
      <c r="M93" s="194">
        <v>0</v>
      </c>
      <c r="N93" s="194">
        <v>0</v>
      </c>
      <c r="O93" s="194">
        <v>0</v>
      </c>
      <c r="P93" s="194">
        <v>0</v>
      </c>
      <c r="Q93" s="194">
        <v>0</v>
      </c>
      <c r="R93" s="507"/>
      <c r="S93" s="506"/>
      <c r="T93" s="507"/>
      <c r="U93" s="507"/>
      <c r="V93" s="507"/>
      <c r="W93" s="507"/>
      <c r="X93" s="507"/>
      <c r="Y93" s="507"/>
      <c r="Z93" s="507"/>
      <c r="AA93" s="507"/>
      <c r="AB93" s="507"/>
      <c r="AC93" s="507"/>
      <c r="AD93" s="506"/>
      <c r="AE93" s="507"/>
      <c r="AF93" s="507"/>
      <c r="AG93" s="507"/>
      <c r="AH93" s="507"/>
      <c r="AI93" s="507"/>
      <c r="AJ93" s="507"/>
      <c r="AK93" s="507"/>
    </row>
    <row r="94" spans="1:37" ht="12.75" customHeight="1">
      <c r="A94" s="504"/>
      <c r="B94" s="504"/>
      <c r="C94" s="203" t="s">
        <v>46</v>
      </c>
      <c r="D94" s="193" t="s">
        <v>36</v>
      </c>
      <c r="E94" s="193">
        <v>2035</v>
      </c>
      <c r="F94" s="194">
        <v>0</v>
      </c>
      <c r="G94" s="194">
        <v>0</v>
      </c>
      <c r="H94" s="194">
        <v>0</v>
      </c>
      <c r="I94" s="194">
        <v>0</v>
      </c>
      <c r="J94" s="194">
        <v>0</v>
      </c>
      <c r="K94" s="194">
        <v>0</v>
      </c>
      <c r="L94" s="194">
        <v>0</v>
      </c>
      <c r="M94" s="194">
        <v>0</v>
      </c>
      <c r="N94" s="194">
        <v>0</v>
      </c>
      <c r="O94" s="194">
        <v>0</v>
      </c>
      <c r="P94" s="194">
        <v>0</v>
      </c>
      <c r="Q94" s="194">
        <v>0</v>
      </c>
      <c r="R94" s="507"/>
      <c r="S94" s="506"/>
      <c r="T94" s="507"/>
      <c r="U94" s="507"/>
      <c r="V94" s="507"/>
      <c r="W94" s="507"/>
      <c r="X94" s="507"/>
      <c r="Y94" s="507"/>
      <c r="Z94" s="507"/>
      <c r="AA94" s="507"/>
      <c r="AB94" s="507"/>
      <c r="AC94" s="507"/>
      <c r="AD94" s="506"/>
      <c r="AE94" s="507"/>
      <c r="AF94" s="507"/>
      <c r="AG94" s="507"/>
      <c r="AH94" s="507"/>
      <c r="AI94" s="507"/>
      <c r="AJ94" s="507"/>
      <c r="AK94" s="507"/>
    </row>
    <row r="95" spans="1:37" ht="12.75" customHeight="1">
      <c r="A95" s="504"/>
      <c r="B95" s="504"/>
      <c r="C95" s="192" t="s">
        <v>51</v>
      </c>
      <c r="D95" s="193" t="s">
        <v>36</v>
      </c>
      <c r="E95" s="193">
        <v>2035</v>
      </c>
      <c r="F95" s="194">
        <v>0</v>
      </c>
      <c r="G95" s="194">
        <v>0</v>
      </c>
      <c r="H95" s="194">
        <v>0</v>
      </c>
      <c r="I95" s="194">
        <v>0</v>
      </c>
      <c r="J95" s="194">
        <v>0</v>
      </c>
      <c r="K95" s="194">
        <v>0</v>
      </c>
      <c r="L95" s="194">
        <v>0</v>
      </c>
      <c r="M95" s="194">
        <v>0</v>
      </c>
      <c r="N95" s="194">
        <v>0</v>
      </c>
      <c r="O95" s="194">
        <v>0</v>
      </c>
      <c r="P95" s="194">
        <v>0</v>
      </c>
      <c r="Q95" s="194">
        <v>0</v>
      </c>
      <c r="R95" s="507"/>
      <c r="S95" s="506"/>
      <c r="T95" s="507"/>
      <c r="U95" s="507"/>
      <c r="V95" s="507"/>
      <c r="W95" s="507"/>
      <c r="X95" s="507"/>
      <c r="Y95" s="507"/>
      <c r="Z95" s="507"/>
      <c r="AA95" s="507"/>
      <c r="AB95" s="507"/>
      <c r="AC95" s="507"/>
      <c r="AD95" s="506"/>
      <c r="AE95" s="507"/>
      <c r="AF95" s="507"/>
      <c r="AG95" s="507"/>
      <c r="AH95" s="507"/>
      <c r="AI95" s="507"/>
      <c r="AJ95" s="507"/>
      <c r="AK95" s="507"/>
    </row>
    <row r="96" spans="1:37" ht="12.75" customHeight="1">
      <c r="A96" s="504"/>
      <c r="B96" s="504"/>
      <c r="C96" s="203" t="s">
        <v>55</v>
      </c>
      <c r="D96" s="193" t="s">
        <v>36</v>
      </c>
      <c r="E96" s="193">
        <v>2035</v>
      </c>
      <c r="F96" s="194">
        <v>143052.1698</v>
      </c>
      <c r="G96" s="194">
        <v>0</v>
      </c>
      <c r="H96" s="194">
        <v>0</v>
      </c>
      <c r="I96" s="194">
        <v>0</v>
      </c>
      <c r="J96" s="194">
        <v>0</v>
      </c>
      <c r="K96" s="194">
        <v>0</v>
      </c>
      <c r="L96" s="194">
        <v>0</v>
      </c>
      <c r="M96" s="194">
        <v>0</v>
      </c>
      <c r="N96" s="194">
        <v>0</v>
      </c>
      <c r="O96" s="194">
        <v>0</v>
      </c>
      <c r="P96" s="194">
        <v>0</v>
      </c>
      <c r="Q96" s="194">
        <v>0</v>
      </c>
      <c r="R96" s="507"/>
      <c r="S96" s="506"/>
      <c r="T96" s="507"/>
      <c r="U96" s="507"/>
      <c r="V96" s="507"/>
      <c r="W96" s="507"/>
      <c r="X96" s="507"/>
      <c r="Y96" s="507"/>
      <c r="Z96" s="507"/>
      <c r="AA96" s="507"/>
      <c r="AB96" s="507"/>
      <c r="AC96" s="507"/>
      <c r="AD96" s="506"/>
      <c r="AE96" s="507"/>
      <c r="AF96" s="507"/>
      <c r="AG96" s="507"/>
      <c r="AH96" s="507"/>
      <c r="AI96" s="507"/>
      <c r="AJ96" s="507"/>
      <c r="AK96" s="507"/>
    </row>
    <row r="97" spans="1:37" ht="12.75" customHeight="1">
      <c r="A97" s="504"/>
      <c r="B97" s="504"/>
      <c r="C97" s="192" t="s">
        <v>51</v>
      </c>
      <c r="D97" s="206" t="s">
        <v>48</v>
      </c>
      <c r="E97" s="207">
        <v>2032</v>
      </c>
      <c r="F97" s="194">
        <v>447667.87</v>
      </c>
      <c r="G97" s="194">
        <v>0</v>
      </c>
      <c r="H97" s="194">
        <v>0</v>
      </c>
      <c r="I97" s="194">
        <v>0</v>
      </c>
      <c r="J97" s="194">
        <v>0</v>
      </c>
      <c r="K97" s="194">
        <v>0</v>
      </c>
      <c r="L97" s="194">
        <v>0</v>
      </c>
      <c r="M97" s="194">
        <v>0</v>
      </c>
      <c r="N97" s="194">
        <v>0</v>
      </c>
      <c r="O97" s="194">
        <v>0</v>
      </c>
      <c r="P97" s="194">
        <v>0</v>
      </c>
      <c r="Q97" s="194">
        <v>0</v>
      </c>
      <c r="R97" s="507"/>
      <c r="S97" s="506"/>
      <c r="T97" s="507"/>
      <c r="U97" s="507"/>
      <c r="V97" s="507"/>
      <c r="W97" s="507"/>
      <c r="X97" s="507"/>
      <c r="Y97" s="507"/>
      <c r="Z97" s="507"/>
      <c r="AA97" s="507"/>
      <c r="AB97" s="507"/>
      <c r="AC97" s="507"/>
      <c r="AD97" s="506"/>
      <c r="AE97" s="507"/>
      <c r="AF97" s="507"/>
      <c r="AG97" s="507"/>
      <c r="AH97" s="507"/>
      <c r="AI97" s="507"/>
      <c r="AJ97" s="507"/>
      <c r="AK97" s="507"/>
    </row>
    <row r="98" spans="1:37" ht="12.75" customHeight="1">
      <c r="A98" s="504"/>
      <c r="B98" s="504"/>
      <c r="C98" s="192" t="s">
        <v>51</v>
      </c>
      <c r="D98" s="206" t="s">
        <v>48</v>
      </c>
      <c r="E98" s="207">
        <v>2033</v>
      </c>
      <c r="F98" s="194">
        <v>461097.90610000002</v>
      </c>
      <c r="G98" s="194">
        <v>0</v>
      </c>
      <c r="H98" s="194">
        <v>0</v>
      </c>
      <c r="I98" s="194">
        <v>0</v>
      </c>
      <c r="J98" s="194">
        <v>0</v>
      </c>
      <c r="K98" s="194">
        <v>0</v>
      </c>
      <c r="L98" s="194">
        <v>0</v>
      </c>
      <c r="M98" s="194">
        <v>0</v>
      </c>
      <c r="N98" s="194">
        <v>0</v>
      </c>
      <c r="O98" s="194">
        <v>0</v>
      </c>
      <c r="P98" s="194">
        <v>0</v>
      </c>
      <c r="Q98" s="194">
        <v>0</v>
      </c>
      <c r="R98" s="507"/>
      <c r="S98" s="506"/>
      <c r="T98" s="507"/>
      <c r="U98" s="507"/>
      <c r="V98" s="507"/>
      <c r="W98" s="507"/>
      <c r="X98" s="507"/>
      <c r="Y98" s="507"/>
      <c r="Z98" s="507"/>
      <c r="AA98" s="507"/>
      <c r="AB98" s="507"/>
      <c r="AC98" s="507"/>
      <c r="AD98" s="506"/>
      <c r="AE98" s="507"/>
      <c r="AF98" s="507"/>
      <c r="AG98" s="507"/>
      <c r="AH98" s="507"/>
      <c r="AI98" s="507"/>
      <c r="AJ98" s="507"/>
      <c r="AK98" s="507"/>
    </row>
    <row r="99" spans="1:37" ht="12.75" customHeight="1">
      <c r="A99" s="504"/>
      <c r="B99" s="504"/>
      <c r="C99" s="192" t="s">
        <v>51</v>
      </c>
      <c r="D99" s="206" t="s">
        <v>48</v>
      </c>
      <c r="E99" s="207">
        <v>2034</v>
      </c>
      <c r="F99" s="194">
        <v>474930.84330000001</v>
      </c>
      <c r="G99" s="194">
        <v>0</v>
      </c>
      <c r="H99" s="194">
        <v>0</v>
      </c>
      <c r="I99" s="194">
        <v>0</v>
      </c>
      <c r="J99" s="194">
        <v>0</v>
      </c>
      <c r="K99" s="194">
        <v>0</v>
      </c>
      <c r="L99" s="194">
        <v>0</v>
      </c>
      <c r="M99" s="194">
        <v>0</v>
      </c>
      <c r="N99" s="194">
        <v>0</v>
      </c>
      <c r="O99" s="194">
        <v>0</v>
      </c>
      <c r="P99" s="194">
        <v>0</v>
      </c>
      <c r="Q99" s="194">
        <v>0</v>
      </c>
      <c r="R99" s="507"/>
      <c r="S99" s="506"/>
      <c r="T99" s="507"/>
      <c r="U99" s="507"/>
      <c r="V99" s="507"/>
      <c r="W99" s="507"/>
      <c r="X99" s="507"/>
      <c r="Y99" s="507"/>
      <c r="Z99" s="507"/>
      <c r="AA99" s="507"/>
      <c r="AB99" s="507"/>
      <c r="AC99" s="507"/>
      <c r="AD99" s="506"/>
      <c r="AE99" s="507"/>
      <c r="AF99" s="507"/>
      <c r="AG99" s="507"/>
      <c r="AH99" s="507"/>
      <c r="AI99" s="507"/>
      <c r="AJ99" s="507"/>
      <c r="AK99" s="507"/>
    </row>
    <row r="100" spans="1:37" ht="12.75" customHeight="1">
      <c r="A100" s="504"/>
      <c r="B100" s="504"/>
      <c r="C100" s="192" t="s">
        <v>51</v>
      </c>
      <c r="D100" s="206" t="s">
        <v>48</v>
      </c>
      <c r="E100" s="207">
        <v>2035</v>
      </c>
      <c r="F100" s="194">
        <v>489178.76860000001</v>
      </c>
      <c r="G100" s="194">
        <v>0</v>
      </c>
      <c r="H100" s="194">
        <v>0</v>
      </c>
      <c r="I100" s="194">
        <v>0</v>
      </c>
      <c r="J100" s="194">
        <v>0</v>
      </c>
      <c r="K100" s="194">
        <v>0</v>
      </c>
      <c r="L100" s="194">
        <v>0</v>
      </c>
      <c r="M100" s="194">
        <v>0</v>
      </c>
      <c r="N100" s="194">
        <v>0</v>
      </c>
      <c r="O100" s="194">
        <v>0</v>
      </c>
      <c r="P100" s="194">
        <v>0</v>
      </c>
      <c r="Q100" s="194">
        <v>0</v>
      </c>
      <c r="R100" s="507"/>
      <c r="S100" s="506"/>
      <c r="T100" s="507"/>
      <c r="U100" s="507"/>
      <c r="V100" s="507"/>
      <c r="W100" s="507"/>
      <c r="X100" s="507"/>
      <c r="Y100" s="507"/>
      <c r="Z100" s="507"/>
      <c r="AA100" s="507"/>
      <c r="AB100" s="507"/>
      <c r="AC100" s="507"/>
      <c r="AD100" s="506"/>
      <c r="AE100" s="507"/>
      <c r="AF100" s="507"/>
      <c r="AG100" s="507"/>
      <c r="AH100" s="507"/>
      <c r="AI100" s="507"/>
      <c r="AJ100" s="507"/>
      <c r="AK100" s="507"/>
    </row>
    <row r="101" spans="1:37" ht="12.75" customHeight="1">
      <c r="A101" s="504"/>
      <c r="B101" s="504"/>
      <c r="C101" s="192" t="s">
        <v>51</v>
      </c>
      <c r="D101" s="193" t="s">
        <v>42</v>
      </c>
      <c r="E101" s="207">
        <v>2032</v>
      </c>
      <c r="F101" s="194">
        <v>0</v>
      </c>
      <c r="G101" s="194">
        <v>0</v>
      </c>
      <c r="H101" s="194">
        <v>0</v>
      </c>
      <c r="I101" s="194">
        <v>0</v>
      </c>
      <c r="J101" s="194">
        <v>0</v>
      </c>
      <c r="K101" s="194">
        <v>0</v>
      </c>
      <c r="L101" s="194">
        <v>0</v>
      </c>
      <c r="M101" s="194">
        <v>0</v>
      </c>
      <c r="N101" s="194">
        <v>0</v>
      </c>
      <c r="O101" s="194">
        <v>0</v>
      </c>
      <c r="P101" s="194">
        <v>0</v>
      </c>
      <c r="Q101" s="194">
        <v>0</v>
      </c>
      <c r="R101" s="507"/>
      <c r="S101" s="506"/>
      <c r="T101" s="507"/>
      <c r="U101" s="507"/>
      <c r="V101" s="507"/>
      <c r="W101" s="507"/>
      <c r="X101" s="507"/>
      <c r="Y101" s="507"/>
      <c r="Z101" s="507"/>
      <c r="AA101" s="507"/>
      <c r="AB101" s="507"/>
      <c r="AC101" s="507"/>
      <c r="AD101" s="506"/>
      <c r="AE101" s="507"/>
      <c r="AF101" s="507"/>
      <c r="AG101" s="507"/>
      <c r="AH101" s="507"/>
      <c r="AI101" s="507"/>
      <c r="AJ101" s="507"/>
      <c r="AK101" s="507"/>
    </row>
    <row r="102" spans="1:37" ht="12.75" customHeight="1">
      <c r="A102" s="504"/>
      <c r="B102" s="504"/>
      <c r="C102" s="192" t="s">
        <v>51</v>
      </c>
      <c r="D102" s="193" t="s">
        <v>42</v>
      </c>
      <c r="E102" s="207">
        <v>2033</v>
      </c>
      <c r="F102" s="194">
        <v>0</v>
      </c>
      <c r="G102" s="194">
        <v>0</v>
      </c>
      <c r="H102" s="194">
        <v>0</v>
      </c>
      <c r="I102" s="194">
        <v>0</v>
      </c>
      <c r="J102" s="194">
        <v>0</v>
      </c>
      <c r="K102" s="194">
        <v>0</v>
      </c>
      <c r="L102" s="194">
        <v>0</v>
      </c>
      <c r="M102" s="194">
        <v>0</v>
      </c>
      <c r="N102" s="194">
        <v>0</v>
      </c>
      <c r="O102" s="194">
        <v>0</v>
      </c>
      <c r="P102" s="194">
        <v>0</v>
      </c>
      <c r="Q102" s="194">
        <v>0</v>
      </c>
      <c r="R102" s="506"/>
      <c r="S102" s="506"/>
      <c r="T102" s="507"/>
      <c r="U102" s="507"/>
      <c r="V102" s="507"/>
      <c r="W102" s="507"/>
      <c r="X102" s="507"/>
      <c r="Y102" s="507"/>
      <c r="Z102" s="507"/>
      <c r="AA102" s="507"/>
      <c r="AB102" s="507"/>
      <c r="AC102" s="507"/>
      <c r="AD102" s="506"/>
      <c r="AE102" s="507"/>
      <c r="AF102" s="507"/>
      <c r="AG102" s="507"/>
      <c r="AH102" s="507"/>
      <c r="AI102" s="507"/>
      <c r="AJ102" s="507"/>
      <c r="AK102" s="507"/>
    </row>
    <row r="103" spans="1:37" ht="12.75" customHeight="1">
      <c r="A103" s="504"/>
      <c r="B103" s="504"/>
      <c r="C103" s="192" t="s">
        <v>51</v>
      </c>
      <c r="D103" s="193" t="s">
        <v>42</v>
      </c>
      <c r="E103" s="207">
        <v>2034</v>
      </c>
      <c r="F103" s="194">
        <v>0</v>
      </c>
      <c r="G103" s="194">
        <v>0</v>
      </c>
      <c r="H103" s="194">
        <v>0</v>
      </c>
      <c r="I103" s="194">
        <v>0</v>
      </c>
      <c r="J103" s="194">
        <v>0</v>
      </c>
      <c r="K103" s="194">
        <v>0</v>
      </c>
      <c r="L103" s="194">
        <v>0</v>
      </c>
      <c r="M103" s="194">
        <v>0</v>
      </c>
      <c r="N103" s="194">
        <v>0</v>
      </c>
      <c r="O103" s="194">
        <v>0</v>
      </c>
      <c r="P103" s="194">
        <v>0</v>
      </c>
      <c r="Q103" s="194">
        <v>0</v>
      </c>
      <c r="R103" s="507"/>
      <c r="S103" s="506"/>
      <c r="T103" s="507"/>
      <c r="U103" s="507"/>
      <c r="V103" s="507"/>
      <c r="W103" s="507"/>
      <c r="X103" s="507"/>
      <c r="Y103" s="507"/>
      <c r="Z103" s="507"/>
      <c r="AA103" s="507"/>
      <c r="AB103" s="507"/>
      <c r="AC103" s="507"/>
      <c r="AD103" s="506"/>
      <c r="AE103" s="507"/>
      <c r="AF103" s="507"/>
      <c r="AG103" s="507"/>
      <c r="AH103" s="507"/>
      <c r="AI103" s="507"/>
      <c r="AJ103" s="507"/>
      <c r="AK103" s="507"/>
    </row>
    <row r="104" spans="1:37" ht="12.75" customHeight="1">
      <c r="A104" s="504"/>
      <c r="B104" s="504"/>
      <c r="C104" s="192" t="s">
        <v>51</v>
      </c>
      <c r="D104" s="193" t="s">
        <v>42</v>
      </c>
      <c r="E104" s="207">
        <v>2035</v>
      </c>
      <c r="F104" s="194">
        <v>0</v>
      </c>
      <c r="G104" s="194">
        <v>0</v>
      </c>
      <c r="H104" s="194">
        <v>0</v>
      </c>
      <c r="I104" s="194">
        <v>0</v>
      </c>
      <c r="J104" s="194">
        <v>0</v>
      </c>
      <c r="K104" s="194">
        <v>0</v>
      </c>
      <c r="L104" s="194">
        <v>0</v>
      </c>
      <c r="M104" s="194">
        <v>0</v>
      </c>
      <c r="N104" s="194">
        <v>0</v>
      </c>
      <c r="O104" s="194">
        <v>0</v>
      </c>
      <c r="P104" s="194">
        <v>0</v>
      </c>
      <c r="Q104" s="194">
        <v>0</v>
      </c>
      <c r="R104" s="507"/>
      <c r="S104" s="506"/>
      <c r="T104" s="507"/>
      <c r="U104" s="507"/>
      <c r="V104" s="507"/>
      <c r="W104" s="507"/>
      <c r="X104" s="507"/>
      <c r="Y104" s="507"/>
      <c r="Z104" s="507"/>
      <c r="AA104" s="507"/>
      <c r="AB104" s="507"/>
      <c r="AC104" s="507"/>
      <c r="AD104" s="506"/>
      <c r="AE104" s="507"/>
      <c r="AF104" s="507"/>
      <c r="AG104" s="507"/>
      <c r="AH104" s="507"/>
      <c r="AI104" s="507"/>
      <c r="AJ104" s="507"/>
      <c r="AK104" s="507"/>
    </row>
    <row r="105" spans="1:37" ht="12.75" customHeight="1">
      <c r="A105" s="504"/>
      <c r="B105" s="504"/>
      <c r="C105" s="192" t="s">
        <v>55</v>
      </c>
      <c r="D105" s="193" t="s">
        <v>42</v>
      </c>
      <c r="E105" s="207">
        <v>2032</v>
      </c>
      <c r="F105" s="194">
        <v>0</v>
      </c>
      <c r="G105" s="194">
        <v>0</v>
      </c>
      <c r="H105" s="194">
        <v>0</v>
      </c>
      <c r="I105" s="194">
        <v>0</v>
      </c>
      <c r="J105" s="194">
        <v>0</v>
      </c>
      <c r="K105" s="194">
        <v>0</v>
      </c>
      <c r="L105" s="194">
        <v>0</v>
      </c>
      <c r="M105" s="194">
        <v>0</v>
      </c>
      <c r="N105" s="194">
        <v>0</v>
      </c>
      <c r="O105" s="194">
        <v>0</v>
      </c>
      <c r="P105" s="194">
        <v>0</v>
      </c>
      <c r="Q105" s="194">
        <v>0</v>
      </c>
      <c r="R105" s="507"/>
      <c r="S105" s="506"/>
      <c r="T105" s="507"/>
      <c r="U105" s="507"/>
      <c r="V105" s="507"/>
      <c r="W105" s="507"/>
      <c r="X105" s="507"/>
      <c r="Y105" s="507"/>
      <c r="Z105" s="507"/>
      <c r="AA105" s="507"/>
      <c r="AB105" s="507"/>
      <c r="AC105" s="507"/>
      <c r="AD105" s="506"/>
      <c r="AE105" s="507"/>
      <c r="AF105" s="507"/>
      <c r="AG105" s="507"/>
      <c r="AH105" s="507"/>
      <c r="AI105" s="507"/>
      <c r="AJ105" s="507"/>
      <c r="AK105" s="507"/>
    </row>
    <row r="106" spans="1:37" ht="12.75" customHeight="1">
      <c r="A106" s="504"/>
      <c r="B106" s="504"/>
      <c r="C106" s="192" t="s">
        <v>55</v>
      </c>
      <c r="D106" s="193" t="s">
        <v>42</v>
      </c>
      <c r="E106" s="207">
        <v>2033</v>
      </c>
      <c r="F106" s="194">
        <v>0</v>
      </c>
      <c r="G106" s="194">
        <v>0</v>
      </c>
      <c r="H106" s="194">
        <v>0</v>
      </c>
      <c r="I106" s="194">
        <v>0</v>
      </c>
      <c r="J106" s="194">
        <v>0</v>
      </c>
      <c r="K106" s="194">
        <v>0</v>
      </c>
      <c r="L106" s="194">
        <v>0</v>
      </c>
      <c r="M106" s="194">
        <v>0</v>
      </c>
      <c r="N106" s="194">
        <v>0</v>
      </c>
      <c r="O106" s="194">
        <v>0</v>
      </c>
      <c r="P106" s="194">
        <v>0</v>
      </c>
      <c r="Q106" s="194">
        <v>0</v>
      </c>
      <c r="R106" s="506"/>
      <c r="S106" s="506"/>
      <c r="T106" s="507"/>
      <c r="U106" s="507"/>
      <c r="V106" s="507"/>
      <c r="W106" s="507"/>
      <c r="X106" s="507"/>
      <c r="Y106" s="507"/>
      <c r="Z106" s="507"/>
      <c r="AA106" s="507"/>
      <c r="AB106" s="507"/>
      <c r="AC106" s="507"/>
      <c r="AD106" s="506"/>
      <c r="AE106" s="507"/>
      <c r="AF106" s="507"/>
      <c r="AG106" s="507"/>
      <c r="AH106" s="507"/>
      <c r="AI106" s="507"/>
      <c r="AJ106" s="507"/>
      <c r="AK106" s="507"/>
    </row>
    <row r="107" spans="1:37" ht="12.75" customHeight="1">
      <c r="A107" s="504"/>
      <c r="B107" s="504"/>
      <c r="C107" s="192" t="s">
        <v>55</v>
      </c>
      <c r="D107" s="193" t="s">
        <v>42</v>
      </c>
      <c r="E107" s="207">
        <v>2034</v>
      </c>
      <c r="F107" s="194">
        <v>0</v>
      </c>
      <c r="G107" s="194">
        <v>0</v>
      </c>
      <c r="H107" s="194">
        <v>0</v>
      </c>
      <c r="I107" s="194">
        <v>0</v>
      </c>
      <c r="J107" s="194">
        <v>0</v>
      </c>
      <c r="K107" s="194">
        <v>0</v>
      </c>
      <c r="L107" s="194">
        <v>0</v>
      </c>
      <c r="M107" s="194">
        <v>0</v>
      </c>
      <c r="N107" s="194">
        <v>0</v>
      </c>
      <c r="O107" s="194">
        <v>0</v>
      </c>
      <c r="P107" s="194">
        <v>0</v>
      </c>
      <c r="Q107" s="194">
        <v>0</v>
      </c>
      <c r="R107" s="507"/>
      <c r="S107" s="506"/>
      <c r="T107" s="507"/>
      <c r="U107" s="507"/>
      <c r="V107" s="507"/>
      <c r="W107" s="507"/>
      <c r="X107" s="507"/>
      <c r="Y107" s="507"/>
      <c r="Z107" s="507"/>
      <c r="AA107" s="507"/>
      <c r="AB107" s="507"/>
      <c r="AC107" s="507"/>
      <c r="AD107" s="506"/>
      <c r="AE107" s="507"/>
      <c r="AF107" s="507"/>
      <c r="AG107" s="507"/>
      <c r="AH107" s="507"/>
      <c r="AI107" s="507"/>
      <c r="AJ107" s="507"/>
      <c r="AK107" s="507"/>
    </row>
    <row r="108" spans="1:37" ht="12.75" customHeight="1">
      <c r="A108" s="504"/>
      <c r="B108" s="504"/>
      <c r="C108" s="192" t="s">
        <v>55</v>
      </c>
      <c r="D108" s="193" t="s">
        <v>42</v>
      </c>
      <c r="E108" s="207">
        <v>2035</v>
      </c>
      <c r="F108" s="194">
        <v>0</v>
      </c>
      <c r="G108" s="194">
        <v>0</v>
      </c>
      <c r="H108" s="194">
        <v>0</v>
      </c>
      <c r="I108" s="194">
        <v>0</v>
      </c>
      <c r="J108" s="194">
        <v>0</v>
      </c>
      <c r="K108" s="194">
        <v>0</v>
      </c>
      <c r="L108" s="194">
        <v>0</v>
      </c>
      <c r="M108" s="194">
        <v>0</v>
      </c>
      <c r="N108" s="194">
        <v>0</v>
      </c>
      <c r="O108" s="194">
        <v>0</v>
      </c>
      <c r="P108" s="194">
        <v>0</v>
      </c>
      <c r="Q108" s="194">
        <v>0</v>
      </c>
      <c r="R108" s="507"/>
      <c r="S108" s="506"/>
      <c r="T108" s="507"/>
      <c r="U108" s="507"/>
      <c r="V108" s="507"/>
      <c r="W108" s="507"/>
      <c r="X108" s="507"/>
      <c r="Y108" s="507"/>
      <c r="Z108" s="507"/>
      <c r="AA108" s="507"/>
      <c r="AB108" s="507"/>
      <c r="AC108" s="507"/>
      <c r="AD108" s="506"/>
      <c r="AE108" s="507"/>
      <c r="AF108" s="507"/>
      <c r="AG108" s="507"/>
      <c r="AH108" s="507"/>
      <c r="AI108" s="507"/>
      <c r="AJ108" s="507"/>
      <c r="AK108" s="507"/>
    </row>
    <row r="109" spans="1:37" ht="12.75" customHeight="1">
      <c r="A109" s="504"/>
      <c r="B109" s="504"/>
      <c r="C109" s="504"/>
      <c r="D109" s="504"/>
      <c r="E109" s="504"/>
      <c r="F109" s="505"/>
      <c r="G109" s="505"/>
      <c r="H109" s="504"/>
      <c r="I109" s="506"/>
      <c r="J109" s="507"/>
      <c r="K109" s="507"/>
      <c r="L109" s="507"/>
      <c r="M109" s="507"/>
      <c r="N109" s="507"/>
      <c r="O109" s="507"/>
      <c r="P109" s="507"/>
      <c r="Q109" s="507"/>
      <c r="R109" s="507"/>
      <c r="S109" s="507"/>
      <c r="T109" s="506"/>
      <c r="U109" s="507"/>
      <c r="V109" s="507"/>
      <c r="W109" s="507"/>
      <c r="X109" s="507"/>
      <c r="Y109" s="507"/>
      <c r="Z109" s="507"/>
      <c r="AA109" s="507"/>
      <c r="AB109" s="507"/>
      <c r="AC109" s="507"/>
      <c r="AD109" s="507"/>
      <c r="AE109" s="506"/>
      <c r="AF109" s="507"/>
      <c r="AG109" s="507"/>
      <c r="AH109" s="507"/>
      <c r="AI109" s="507"/>
      <c r="AJ109" s="507"/>
      <c r="AK109" s="507"/>
    </row>
    <row r="110" spans="1:37" ht="12.75" customHeight="1">
      <c r="A110" s="504"/>
      <c r="B110" s="504"/>
      <c r="C110" s="504"/>
      <c r="D110" s="504"/>
      <c r="E110" s="504"/>
      <c r="F110" s="505"/>
      <c r="G110" s="505"/>
      <c r="H110" s="504"/>
      <c r="I110" s="506"/>
      <c r="J110" s="507"/>
      <c r="K110" s="507"/>
      <c r="L110" s="507"/>
      <c r="M110" s="507"/>
      <c r="N110" s="507"/>
      <c r="O110" s="507"/>
      <c r="P110" s="507"/>
      <c r="Q110" s="507"/>
      <c r="R110" s="507"/>
      <c r="S110" s="507"/>
      <c r="T110" s="506"/>
      <c r="U110" s="507"/>
      <c r="V110" s="507"/>
      <c r="W110" s="507"/>
      <c r="X110" s="507"/>
      <c r="Y110" s="507"/>
      <c r="Z110" s="507"/>
      <c r="AA110" s="507"/>
      <c r="AB110" s="507"/>
      <c r="AC110" s="507"/>
      <c r="AD110" s="507"/>
      <c r="AE110" s="506"/>
      <c r="AF110" s="507"/>
      <c r="AG110" s="507"/>
      <c r="AH110" s="507"/>
      <c r="AI110" s="507"/>
      <c r="AJ110" s="507"/>
      <c r="AK110" s="507"/>
    </row>
    <row r="111" spans="1:37" ht="12.75" customHeight="1">
      <c r="A111" s="504"/>
      <c r="B111" s="504"/>
      <c r="C111" s="504"/>
      <c r="D111" s="504"/>
      <c r="E111" s="504"/>
      <c r="F111" s="505"/>
      <c r="G111" s="505"/>
      <c r="H111" s="504"/>
      <c r="I111" s="506"/>
      <c r="J111" s="507"/>
      <c r="K111" s="507"/>
      <c r="L111" s="507"/>
      <c r="M111" s="507"/>
      <c r="N111" s="507"/>
      <c r="O111" s="507"/>
      <c r="P111" s="507"/>
      <c r="Q111" s="507"/>
      <c r="R111" s="507"/>
      <c r="S111" s="507"/>
      <c r="T111" s="506"/>
      <c r="U111" s="507"/>
      <c r="V111" s="507"/>
      <c r="W111" s="507"/>
      <c r="X111" s="507"/>
      <c r="Y111" s="507"/>
      <c r="Z111" s="507"/>
      <c r="AA111" s="507"/>
      <c r="AB111" s="507"/>
      <c r="AC111" s="507"/>
      <c r="AD111" s="507"/>
      <c r="AE111" s="506"/>
      <c r="AF111" s="507"/>
      <c r="AG111" s="507"/>
      <c r="AH111" s="507"/>
      <c r="AI111" s="507"/>
      <c r="AJ111" s="507"/>
      <c r="AK111" s="507"/>
    </row>
    <row r="112" spans="1:37" ht="12.75" customHeight="1">
      <c r="A112" s="504"/>
      <c r="B112" s="504"/>
      <c r="C112" s="504"/>
      <c r="D112" s="504"/>
      <c r="E112" s="504"/>
      <c r="F112" s="505"/>
      <c r="G112" s="505"/>
      <c r="H112" s="504"/>
      <c r="I112" s="506"/>
      <c r="J112" s="507"/>
      <c r="K112" s="507"/>
      <c r="L112" s="507"/>
      <c r="M112" s="507"/>
      <c r="N112" s="507"/>
      <c r="O112" s="507"/>
      <c r="P112" s="507"/>
      <c r="Q112" s="507"/>
      <c r="R112" s="507"/>
      <c r="S112" s="507"/>
      <c r="T112" s="506"/>
      <c r="U112" s="507"/>
      <c r="V112" s="507"/>
      <c r="W112" s="507"/>
      <c r="X112" s="507"/>
      <c r="Y112" s="507"/>
      <c r="Z112" s="507"/>
      <c r="AA112" s="507"/>
      <c r="AB112" s="507"/>
      <c r="AC112" s="507"/>
      <c r="AD112" s="507"/>
      <c r="AE112" s="506"/>
      <c r="AF112" s="507"/>
      <c r="AG112" s="507"/>
      <c r="AH112" s="507"/>
      <c r="AI112" s="507"/>
      <c r="AJ112" s="507"/>
      <c r="AK112" s="507"/>
    </row>
    <row r="113" spans="1:37" ht="12.75" customHeight="1">
      <c r="A113" s="504"/>
      <c r="B113" s="504"/>
      <c r="C113" s="504"/>
      <c r="D113" s="504"/>
      <c r="E113" s="504"/>
      <c r="F113" s="505"/>
      <c r="G113" s="505"/>
      <c r="H113" s="504"/>
      <c r="I113" s="506"/>
      <c r="J113" s="507"/>
      <c r="K113" s="507"/>
      <c r="L113" s="507"/>
      <c r="M113" s="507"/>
      <c r="N113" s="507"/>
      <c r="O113" s="507"/>
      <c r="P113" s="507"/>
      <c r="Q113" s="507"/>
      <c r="R113" s="507"/>
      <c r="S113" s="507"/>
      <c r="T113" s="506"/>
      <c r="U113" s="507"/>
      <c r="V113" s="507"/>
      <c r="W113" s="507"/>
      <c r="X113" s="507"/>
      <c r="Y113" s="507"/>
      <c r="Z113" s="507"/>
      <c r="AA113" s="507"/>
      <c r="AB113" s="507"/>
      <c r="AC113" s="507"/>
      <c r="AD113" s="507"/>
      <c r="AE113" s="506"/>
      <c r="AF113" s="507"/>
      <c r="AG113" s="507"/>
      <c r="AH113" s="507"/>
      <c r="AI113" s="507"/>
      <c r="AJ113" s="507"/>
      <c r="AK113" s="507"/>
    </row>
    <row r="114" spans="1:37" ht="12.75" customHeight="1">
      <c r="A114" s="504"/>
      <c r="B114" s="504"/>
      <c r="C114" s="504"/>
      <c r="D114" s="504"/>
      <c r="E114" s="504"/>
      <c r="F114" s="505"/>
      <c r="G114" s="505"/>
      <c r="H114" s="504"/>
      <c r="I114" s="506"/>
      <c r="J114" s="507"/>
      <c r="K114" s="507"/>
      <c r="L114" s="507"/>
      <c r="M114" s="507"/>
      <c r="N114" s="507"/>
      <c r="O114" s="507"/>
      <c r="P114" s="507"/>
      <c r="Q114" s="507"/>
      <c r="R114" s="507"/>
      <c r="S114" s="507"/>
      <c r="T114" s="506"/>
      <c r="U114" s="507"/>
      <c r="V114" s="507"/>
      <c r="W114" s="507"/>
      <c r="X114" s="507"/>
      <c r="Y114" s="507"/>
      <c r="Z114" s="507"/>
      <c r="AA114" s="507"/>
      <c r="AB114" s="507"/>
      <c r="AC114" s="507"/>
      <c r="AD114" s="507"/>
      <c r="AE114" s="506"/>
      <c r="AF114" s="507"/>
      <c r="AG114" s="507"/>
      <c r="AH114" s="507"/>
      <c r="AI114" s="507"/>
      <c r="AJ114" s="507"/>
      <c r="AK114" s="507"/>
    </row>
    <row r="115" spans="1:37" ht="12.75" customHeight="1">
      <c r="A115" s="504"/>
      <c r="B115" s="504"/>
      <c r="C115" s="504"/>
      <c r="D115" s="504"/>
      <c r="E115" s="504"/>
      <c r="F115" s="505"/>
      <c r="G115" s="505"/>
      <c r="H115" s="504"/>
      <c r="I115" s="506"/>
      <c r="J115" s="507"/>
      <c r="K115" s="507"/>
      <c r="L115" s="507"/>
      <c r="M115" s="507"/>
      <c r="N115" s="507"/>
      <c r="O115" s="507"/>
      <c r="P115" s="507"/>
      <c r="Q115" s="507"/>
      <c r="R115" s="507"/>
      <c r="S115" s="507"/>
      <c r="T115" s="506"/>
      <c r="U115" s="507"/>
      <c r="V115" s="507"/>
      <c r="W115" s="507"/>
      <c r="X115" s="507"/>
      <c r="Y115" s="507"/>
      <c r="Z115" s="507"/>
      <c r="AA115" s="507"/>
      <c r="AB115" s="507"/>
      <c r="AC115" s="507"/>
      <c r="AD115" s="507"/>
      <c r="AE115" s="506"/>
      <c r="AF115" s="507"/>
      <c r="AG115" s="507"/>
      <c r="AH115" s="507"/>
      <c r="AI115" s="507"/>
      <c r="AJ115" s="507"/>
      <c r="AK115" s="507"/>
    </row>
    <row r="116" spans="1:37" ht="12.75" customHeight="1">
      <c r="A116" s="504"/>
      <c r="B116" s="504"/>
      <c r="C116" s="504"/>
      <c r="D116" s="504"/>
      <c r="E116" s="504"/>
      <c r="F116" s="505"/>
      <c r="G116" s="505"/>
      <c r="H116" s="504"/>
      <c r="I116" s="506"/>
      <c r="J116" s="507"/>
      <c r="K116" s="507"/>
      <c r="L116" s="507"/>
      <c r="M116" s="507"/>
      <c r="N116" s="507"/>
      <c r="O116" s="507"/>
      <c r="P116" s="507"/>
      <c r="Q116" s="507"/>
      <c r="R116" s="507"/>
      <c r="S116" s="507"/>
      <c r="T116" s="506"/>
      <c r="U116" s="507"/>
      <c r="V116" s="507"/>
      <c r="W116" s="507"/>
      <c r="X116" s="507"/>
      <c r="Y116" s="507"/>
      <c r="Z116" s="507"/>
      <c r="AA116" s="507"/>
      <c r="AB116" s="507"/>
      <c r="AC116" s="507"/>
      <c r="AD116" s="507"/>
      <c r="AE116" s="506"/>
      <c r="AF116" s="507"/>
      <c r="AG116" s="507"/>
      <c r="AH116" s="507"/>
      <c r="AI116" s="507"/>
      <c r="AJ116" s="507"/>
      <c r="AK116" s="507"/>
    </row>
    <row r="117" spans="1:37" ht="12.75" customHeight="1">
      <c r="A117" s="504"/>
      <c r="B117" s="504"/>
      <c r="C117" s="504"/>
      <c r="D117" s="504"/>
      <c r="E117" s="504"/>
      <c r="F117" s="505"/>
      <c r="G117" s="505"/>
      <c r="H117" s="504"/>
      <c r="I117" s="506"/>
      <c r="J117" s="507"/>
      <c r="K117" s="507"/>
      <c r="L117" s="507"/>
      <c r="M117" s="507"/>
      <c r="N117" s="507"/>
      <c r="O117" s="507"/>
      <c r="P117" s="507"/>
      <c r="Q117" s="507"/>
      <c r="R117" s="507"/>
      <c r="S117" s="507"/>
      <c r="T117" s="506"/>
      <c r="U117" s="507"/>
      <c r="V117" s="507"/>
      <c r="W117" s="507"/>
      <c r="X117" s="507"/>
      <c r="Y117" s="507"/>
      <c r="Z117" s="507"/>
      <c r="AA117" s="507"/>
      <c r="AB117" s="507"/>
      <c r="AC117" s="507"/>
      <c r="AD117" s="507"/>
      <c r="AE117" s="506"/>
      <c r="AF117" s="507"/>
      <c r="AG117" s="507"/>
      <c r="AH117" s="507"/>
      <c r="AI117" s="507"/>
      <c r="AJ117" s="507"/>
      <c r="AK117" s="507"/>
    </row>
    <row r="118" spans="1:37" ht="12.75" customHeight="1">
      <c r="A118" s="504"/>
      <c r="B118" s="504"/>
      <c r="C118" s="504"/>
      <c r="D118" s="504"/>
      <c r="E118" s="504"/>
      <c r="F118" s="505"/>
      <c r="G118" s="505"/>
      <c r="H118" s="504"/>
      <c r="I118" s="506"/>
      <c r="J118" s="507"/>
      <c r="K118" s="507"/>
      <c r="L118" s="507"/>
      <c r="M118" s="507"/>
      <c r="N118" s="507"/>
      <c r="O118" s="507"/>
      <c r="P118" s="507"/>
      <c r="Q118" s="507"/>
      <c r="R118" s="507"/>
      <c r="S118" s="507"/>
      <c r="T118" s="506"/>
      <c r="U118" s="507"/>
      <c r="V118" s="507"/>
      <c r="W118" s="507"/>
      <c r="X118" s="507"/>
      <c r="Y118" s="507"/>
      <c r="Z118" s="507"/>
      <c r="AA118" s="507"/>
      <c r="AB118" s="507"/>
      <c r="AC118" s="507"/>
      <c r="AD118" s="507"/>
      <c r="AE118" s="506"/>
      <c r="AF118" s="507"/>
      <c r="AG118" s="507"/>
      <c r="AH118" s="507"/>
      <c r="AI118" s="507"/>
      <c r="AJ118" s="507"/>
      <c r="AK118" s="507"/>
    </row>
    <row r="119" spans="1:37" ht="12.75" customHeight="1">
      <c r="A119" s="504"/>
      <c r="B119" s="504"/>
      <c r="C119" s="504"/>
      <c r="D119" s="504"/>
      <c r="E119" s="504"/>
      <c r="F119" s="505"/>
      <c r="G119" s="505"/>
      <c r="H119" s="504"/>
      <c r="I119" s="506"/>
      <c r="J119" s="507"/>
      <c r="K119" s="507"/>
      <c r="L119" s="507"/>
      <c r="M119" s="507"/>
      <c r="N119" s="507"/>
      <c r="O119" s="507"/>
      <c r="P119" s="507"/>
      <c r="Q119" s="507"/>
      <c r="R119" s="507"/>
      <c r="S119" s="507"/>
      <c r="T119" s="506"/>
      <c r="U119" s="507"/>
      <c r="V119" s="507"/>
      <c r="W119" s="507"/>
      <c r="X119" s="507"/>
      <c r="Y119" s="507"/>
      <c r="Z119" s="507"/>
      <c r="AA119" s="507"/>
      <c r="AB119" s="507"/>
      <c r="AC119" s="507"/>
      <c r="AD119" s="507"/>
      <c r="AE119" s="506"/>
      <c r="AF119" s="507"/>
      <c r="AG119" s="507"/>
      <c r="AH119" s="507"/>
      <c r="AI119" s="507"/>
      <c r="AJ119" s="507"/>
      <c r="AK119" s="507"/>
    </row>
    <row r="120" spans="1:37" ht="12.75" customHeight="1">
      <c r="A120" s="504"/>
      <c r="B120" s="504"/>
      <c r="C120" s="504"/>
      <c r="D120" s="504"/>
      <c r="E120" s="504"/>
      <c r="F120" s="505"/>
      <c r="G120" s="505"/>
      <c r="H120" s="504"/>
      <c r="I120" s="506"/>
      <c r="J120" s="507"/>
      <c r="K120" s="507"/>
      <c r="L120" s="507"/>
      <c r="M120" s="507"/>
      <c r="N120" s="507"/>
      <c r="O120" s="507"/>
      <c r="P120" s="507"/>
      <c r="Q120" s="507"/>
      <c r="R120" s="507"/>
      <c r="S120" s="507"/>
      <c r="T120" s="506"/>
      <c r="U120" s="507"/>
      <c r="V120" s="507"/>
      <c r="W120" s="507"/>
      <c r="X120" s="507"/>
      <c r="Y120" s="507"/>
      <c r="Z120" s="507"/>
      <c r="AA120" s="507"/>
      <c r="AB120" s="507"/>
      <c r="AC120" s="507"/>
      <c r="AD120" s="507"/>
      <c r="AE120" s="506"/>
      <c r="AF120" s="507"/>
      <c r="AG120" s="507"/>
      <c r="AH120" s="507"/>
      <c r="AI120" s="507"/>
      <c r="AJ120" s="507"/>
      <c r="AK120" s="507"/>
    </row>
    <row r="121" spans="1:37" ht="12.75" customHeight="1">
      <c r="A121" s="504"/>
      <c r="B121" s="504"/>
      <c r="C121" s="504"/>
      <c r="D121" s="504"/>
      <c r="E121" s="504"/>
      <c r="F121" s="505"/>
      <c r="G121" s="505"/>
      <c r="H121" s="504"/>
      <c r="I121" s="506"/>
      <c r="J121" s="507"/>
      <c r="K121" s="507"/>
      <c r="L121" s="507"/>
      <c r="M121" s="507"/>
      <c r="N121" s="507"/>
      <c r="O121" s="507"/>
      <c r="P121" s="507"/>
      <c r="Q121" s="507"/>
      <c r="R121" s="507"/>
      <c r="S121" s="507"/>
      <c r="T121" s="506"/>
      <c r="U121" s="507"/>
      <c r="V121" s="507"/>
      <c r="W121" s="507"/>
      <c r="X121" s="507"/>
      <c r="Y121" s="507"/>
      <c r="Z121" s="507"/>
      <c r="AA121" s="507"/>
      <c r="AB121" s="507"/>
      <c r="AC121" s="507"/>
      <c r="AD121" s="507"/>
      <c r="AE121" s="506"/>
      <c r="AF121" s="507"/>
      <c r="AG121" s="507"/>
      <c r="AH121" s="507"/>
      <c r="AI121" s="507"/>
      <c r="AJ121" s="507"/>
      <c r="AK121" s="507"/>
    </row>
    <row r="122" spans="1:37" ht="12.75" customHeight="1">
      <c r="A122" s="504"/>
      <c r="B122" s="504"/>
      <c r="C122" s="504"/>
      <c r="D122" s="504"/>
      <c r="E122" s="504"/>
      <c r="F122" s="505"/>
      <c r="G122" s="505"/>
      <c r="H122" s="504"/>
      <c r="I122" s="506"/>
      <c r="J122" s="507"/>
      <c r="K122" s="507"/>
      <c r="L122" s="507"/>
      <c r="M122" s="507"/>
      <c r="N122" s="507"/>
      <c r="O122" s="507"/>
      <c r="P122" s="507"/>
      <c r="Q122" s="507"/>
      <c r="R122" s="507"/>
      <c r="S122" s="507"/>
      <c r="T122" s="506"/>
      <c r="U122" s="507"/>
      <c r="V122" s="507"/>
      <c r="W122" s="507"/>
      <c r="X122" s="507"/>
      <c r="Y122" s="507"/>
      <c r="Z122" s="507"/>
      <c r="AA122" s="507"/>
      <c r="AB122" s="507"/>
      <c r="AC122" s="507"/>
      <c r="AD122" s="507"/>
      <c r="AE122" s="506"/>
      <c r="AF122" s="507"/>
      <c r="AG122" s="507"/>
      <c r="AH122" s="507"/>
      <c r="AI122" s="507"/>
      <c r="AJ122" s="507"/>
      <c r="AK122" s="507"/>
    </row>
    <row r="123" spans="1:37" ht="12.75" customHeight="1">
      <c r="A123" s="504"/>
      <c r="B123" s="504"/>
      <c r="C123" s="504"/>
      <c r="D123" s="504"/>
      <c r="E123" s="504"/>
      <c r="F123" s="505"/>
      <c r="G123" s="505"/>
      <c r="H123" s="504"/>
      <c r="I123" s="506"/>
      <c r="J123" s="507"/>
      <c r="K123" s="507"/>
      <c r="L123" s="507"/>
      <c r="M123" s="507"/>
      <c r="N123" s="507"/>
      <c r="O123" s="507"/>
      <c r="P123" s="507"/>
      <c r="Q123" s="507"/>
      <c r="R123" s="507"/>
      <c r="S123" s="507"/>
      <c r="T123" s="506"/>
      <c r="U123" s="507"/>
      <c r="V123" s="507"/>
      <c r="W123" s="507"/>
      <c r="X123" s="507"/>
      <c r="Y123" s="507"/>
      <c r="Z123" s="507"/>
      <c r="AA123" s="507"/>
      <c r="AB123" s="507"/>
      <c r="AC123" s="507"/>
      <c r="AD123" s="507"/>
      <c r="AE123" s="506"/>
      <c r="AF123" s="507"/>
      <c r="AG123" s="507"/>
      <c r="AH123" s="507"/>
      <c r="AI123" s="507"/>
      <c r="AJ123" s="507"/>
      <c r="AK123" s="507"/>
    </row>
    <row r="124" spans="1:37" ht="12.75" customHeight="1">
      <c r="A124" s="504"/>
      <c r="B124" s="504"/>
      <c r="C124" s="504"/>
      <c r="D124" s="504"/>
      <c r="E124" s="504"/>
      <c r="F124" s="505"/>
      <c r="G124" s="505"/>
      <c r="H124" s="504"/>
      <c r="I124" s="506"/>
      <c r="J124" s="507"/>
      <c r="K124" s="507"/>
      <c r="L124" s="507"/>
      <c r="M124" s="507"/>
      <c r="N124" s="507"/>
      <c r="O124" s="507"/>
      <c r="P124" s="507"/>
      <c r="Q124" s="507"/>
      <c r="R124" s="507"/>
      <c r="S124" s="507"/>
      <c r="T124" s="506"/>
      <c r="U124" s="507"/>
      <c r="V124" s="507"/>
      <c r="W124" s="507"/>
      <c r="X124" s="507"/>
      <c r="Y124" s="507"/>
      <c r="Z124" s="507"/>
      <c r="AA124" s="507"/>
      <c r="AB124" s="507"/>
      <c r="AC124" s="507"/>
      <c r="AD124" s="507"/>
      <c r="AE124" s="506"/>
      <c r="AF124" s="507"/>
      <c r="AG124" s="507"/>
      <c r="AH124" s="507"/>
      <c r="AI124" s="507"/>
      <c r="AJ124" s="507"/>
      <c r="AK124" s="507"/>
    </row>
    <row r="125" spans="1:37" ht="12.75" customHeight="1">
      <c r="A125" s="504"/>
      <c r="B125" s="504"/>
      <c r="C125" s="504"/>
      <c r="D125" s="504"/>
      <c r="E125" s="504"/>
      <c r="F125" s="505"/>
      <c r="G125" s="505"/>
      <c r="H125" s="504"/>
      <c r="I125" s="506"/>
      <c r="J125" s="507"/>
      <c r="K125" s="507"/>
      <c r="L125" s="507"/>
      <c r="M125" s="507"/>
      <c r="N125" s="507"/>
      <c r="O125" s="507"/>
      <c r="P125" s="507"/>
      <c r="Q125" s="507"/>
      <c r="R125" s="507"/>
      <c r="S125" s="507"/>
      <c r="T125" s="506"/>
      <c r="U125" s="507"/>
      <c r="V125" s="507"/>
      <c r="W125" s="507"/>
      <c r="X125" s="507"/>
      <c r="Y125" s="507"/>
      <c r="Z125" s="507"/>
      <c r="AA125" s="507"/>
      <c r="AB125" s="507"/>
      <c r="AC125" s="507"/>
      <c r="AD125" s="507"/>
      <c r="AE125" s="506"/>
      <c r="AF125" s="507"/>
      <c r="AG125" s="507"/>
      <c r="AH125" s="507"/>
      <c r="AI125" s="507"/>
      <c r="AJ125" s="507"/>
      <c r="AK125" s="507"/>
    </row>
    <row r="126" spans="1:37" ht="12.75" customHeight="1">
      <c r="A126" s="504"/>
      <c r="B126" s="504"/>
      <c r="C126" s="504"/>
      <c r="D126" s="504"/>
      <c r="E126" s="504"/>
      <c r="F126" s="505"/>
      <c r="G126" s="505"/>
      <c r="H126" s="504"/>
      <c r="I126" s="506"/>
      <c r="J126" s="507"/>
      <c r="K126" s="507"/>
      <c r="L126" s="507"/>
      <c r="M126" s="507"/>
      <c r="N126" s="507"/>
      <c r="O126" s="507"/>
      <c r="P126" s="507"/>
      <c r="Q126" s="507"/>
      <c r="R126" s="507"/>
      <c r="S126" s="507"/>
      <c r="T126" s="506"/>
      <c r="U126" s="507"/>
      <c r="V126" s="507"/>
      <c r="W126" s="507"/>
      <c r="X126" s="507"/>
      <c r="Y126" s="507"/>
      <c r="Z126" s="507"/>
      <c r="AA126" s="507"/>
      <c r="AB126" s="507"/>
      <c r="AC126" s="507"/>
      <c r="AD126" s="507"/>
      <c r="AE126" s="506"/>
      <c r="AF126" s="507"/>
      <c r="AG126" s="507"/>
      <c r="AH126" s="507"/>
      <c r="AI126" s="507"/>
      <c r="AJ126" s="507"/>
      <c r="AK126" s="507"/>
    </row>
    <row r="127" spans="1:37" ht="12.75" customHeight="1">
      <c r="A127" s="504"/>
      <c r="B127" s="504"/>
      <c r="C127" s="504"/>
      <c r="D127" s="504"/>
      <c r="E127" s="504"/>
      <c r="F127" s="505"/>
      <c r="G127" s="505"/>
      <c r="H127" s="504"/>
      <c r="I127" s="506"/>
      <c r="J127" s="507"/>
      <c r="K127" s="507"/>
      <c r="L127" s="507"/>
      <c r="M127" s="507"/>
      <c r="N127" s="507"/>
      <c r="O127" s="507"/>
      <c r="P127" s="507"/>
      <c r="Q127" s="507"/>
      <c r="R127" s="507"/>
      <c r="S127" s="507"/>
      <c r="T127" s="506"/>
      <c r="U127" s="507"/>
      <c r="V127" s="507"/>
      <c r="W127" s="507"/>
      <c r="X127" s="507"/>
      <c r="Y127" s="507"/>
      <c r="Z127" s="507"/>
      <c r="AA127" s="507"/>
      <c r="AB127" s="507"/>
      <c r="AC127" s="507"/>
      <c r="AD127" s="507"/>
      <c r="AE127" s="506"/>
      <c r="AF127" s="507"/>
      <c r="AG127" s="507"/>
      <c r="AH127" s="507"/>
      <c r="AI127" s="507"/>
      <c r="AJ127" s="507"/>
      <c r="AK127" s="507"/>
    </row>
    <row r="128" spans="1:37" ht="12.75" customHeight="1">
      <c r="A128" s="504"/>
      <c r="B128" s="504"/>
      <c r="C128" s="504"/>
      <c r="D128" s="504"/>
      <c r="E128" s="504"/>
      <c r="F128" s="505"/>
      <c r="G128" s="505"/>
      <c r="H128" s="504"/>
      <c r="I128" s="506"/>
      <c r="J128" s="507"/>
      <c r="K128" s="507"/>
      <c r="L128" s="507"/>
      <c r="M128" s="507"/>
      <c r="N128" s="507"/>
      <c r="O128" s="507"/>
      <c r="P128" s="507"/>
      <c r="Q128" s="507"/>
      <c r="R128" s="507"/>
      <c r="S128" s="507"/>
      <c r="T128" s="506"/>
      <c r="U128" s="507"/>
      <c r="V128" s="507"/>
      <c r="W128" s="507"/>
      <c r="X128" s="507"/>
      <c r="Y128" s="507"/>
      <c r="Z128" s="507"/>
      <c r="AA128" s="507"/>
      <c r="AB128" s="507"/>
      <c r="AC128" s="507"/>
      <c r="AD128" s="507"/>
      <c r="AE128" s="506"/>
      <c r="AF128" s="507"/>
      <c r="AG128" s="507"/>
      <c r="AH128" s="507"/>
      <c r="AI128" s="507"/>
      <c r="AJ128" s="507"/>
      <c r="AK128" s="507"/>
    </row>
    <row r="129" spans="1:37" ht="12.75" customHeight="1">
      <c r="A129" s="504"/>
      <c r="B129" s="504"/>
      <c r="C129" s="504"/>
      <c r="D129" s="504"/>
      <c r="E129" s="504"/>
      <c r="F129" s="505"/>
      <c r="G129" s="505"/>
      <c r="H129" s="504"/>
      <c r="I129" s="506"/>
      <c r="J129" s="507"/>
      <c r="K129" s="507"/>
      <c r="L129" s="507"/>
      <c r="M129" s="507"/>
      <c r="N129" s="507"/>
      <c r="O129" s="507"/>
      <c r="P129" s="507"/>
      <c r="Q129" s="507"/>
      <c r="R129" s="507"/>
      <c r="S129" s="507"/>
      <c r="T129" s="506"/>
      <c r="U129" s="507"/>
      <c r="V129" s="507"/>
      <c r="W129" s="507"/>
      <c r="X129" s="507"/>
      <c r="Y129" s="507"/>
      <c r="Z129" s="507"/>
      <c r="AA129" s="507"/>
      <c r="AB129" s="507"/>
      <c r="AC129" s="507"/>
      <c r="AD129" s="507"/>
      <c r="AE129" s="506"/>
      <c r="AF129" s="507"/>
      <c r="AG129" s="507"/>
      <c r="AH129" s="507"/>
      <c r="AI129" s="507"/>
      <c r="AJ129" s="507"/>
      <c r="AK129" s="507"/>
    </row>
    <row r="130" spans="1:37" ht="12.75" customHeight="1">
      <c r="A130" s="504"/>
      <c r="B130" s="504"/>
      <c r="C130" s="504"/>
      <c r="D130" s="504"/>
      <c r="E130" s="504"/>
      <c r="F130" s="505"/>
      <c r="G130" s="505"/>
      <c r="H130" s="504"/>
      <c r="I130" s="506"/>
      <c r="J130" s="507"/>
      <c r="K130" s="507"/>
      <c r="L130" s="507"/>
      <c r="M130" s="507"/>
      <c r="N130" s="507"/>
      <c r="O130" s="507"/>
      <c r="P130" s="507"/>
      <c r="Q130" s="507"/>
      <c r="R130" s="507"/>
      <c r="S130" s="507"/>
      <c r="T130" s="506"/>
      <c r="U130" s="507"/>
      <c r="V130" s="507"/>
      <c r="W130" s="507"/>
      <c r="X130" s="507"/>
      <c r="Y130" s="507"/>
      <c r="Z130" s="507"/>
      <c r="AA130" s="507"/>
      <c r="AB130" s="507"/>
      <c r="AC130" s="507"/>
      <c r="AD130" s="507"/>
      <c r="AE130" s="506"/>
      <c r="AF130" s="507"/>
      <c r="AG130" s="507"/>
      <c r="AH130" s="507"/>
      <c r="AI130" s="507"/>
      <c r="AJ130" s="507"/>
      <c r="AK130" s="507"/>
    </row>
    <row r="131" spans="1:37" ht="12.75" customHeight="1">
      <c r="A131" s="504"/>
      <c r="B131" s="504"/>
      <c r="C131" s="504"/>
      <c r="D131" s="504"/>
      <c r="E131" s="504"/>
      <c r="F131" s="505"/>
      <c r="G131" s="505"/>
      <c r="H131" s="504"/>
      <c r="I131" s="506"/>
      <c r="J131" s="507"/>
      <c r="K131" s="507"/>
      <c r="L131" s="507"/>
      <c r="M131" s="507"/>
      <c r="N131" s="507"/>
      <c r="O131" s="507"/>
      <c r="P131" s="507"/>
      <c r="Q131" s="507"/>
      <c r="R131" s="507"/>
      <c r="S131" s="507"/>
      <c r="T131" s="506"/>
      <c r="U131" s="507"/>
      <c r="V131" s="507"/>
      <c r="W131" s="507"/>
      <c r="X131" s="507"/>
      <c r="Y131" s="507"/>
      <c r="Z131" s="507"/>
      <c r="AA131" s="507"/>
      <c r="AB131" s="507"/>
      <c r="AC131" s="507"/>
      <c r="AD131" s="507"/>
      <c r="AE131" s="506"/>
      <c r="AF131" s="507"/>
      <c r="AG131" s="507"/>
      <c r="AH131" s="507"/>
      <c r="AI131" s="507"/>
      <c r="AJ131" s="507"/>
      <c r="AK131" s="507"/>
    </row>
    <row r="132" spans="1:37" ht="12.75" customHeight="1">
      <c r="A132" s="504"/>
      <c r="B132" s="504"/>
      <c r="C132" s="504"/>
      <c r="D132" s="504"/>
      <c r="E132" s="504"/>
      <c r="F132" s="505"/>
      <c r="G132" s="505"/>
      <c r="H132" s="504"/>
      <c r="I132" s="506"/>
      <c r="J132" s="507"/>
      <c r="K132" s="507"/>
      <c r="L132" s="507"/>
      <c r="M132" s="507"/>
      <c r="N132" s="507"/>
      <c r="O132" s="507"/>
      <c r="P132" s="507"/>
      <c r="Q132" s="507"/>
      <c r="R132" s="507"/>
      <c r="S132" s="507"/>
      <c r="T132" s="506"/>
      <c r="U132" s="507"/>
      <c r="V132" s="507"/>
      <c r="W132" s="507"/>
      <c r="X132" s="507"/>
      <c r="Y132" s="507"/>
      <c r="Z132" s="507"/>
      <c r="AA132" s="507"/>
      <c r="AB132" s="507"/>
      <c r="AC132" s="507"/>
      <c r="AD132" s="507"/>
      <c r="AE132" s="506"/>
      <c r="AF132" s="507"/>
      <c r="AG132" s="507"/>
      <c r="AH132" s="507"/>
      <c r="AI132" s="507"/>
      <c r="AJ132" s="507"/>
      <c r="AK132" s="507"/>
    </row>
    <row r="133" spans="1:37" ht="12.75" customHeight="1">
      <c r="A133" s="504"/>
      <c r="B133" s="504"/>
      <c r="C133" s="504"/>
      <c r="D133" s="504"/>
      <c r="E133" s="504"/>
      <c r="F133" s="505"/>
      <c r="G133" s="505"/>
      <c r="H133" s="504"/>
      <c r="I133" s="506"/>
      <c r="J133" s="507"/>
      <c r="K133" s="507"/>
      <c r="L133" s="507"/>
      <c r="M133" s="507"/>
      <c r="N133" s="507"/>
      <c r="O133" s="507"/>
      <c r="P133" s="507"/>
      <c r="Q133" s="507"/>
      <c r="R133" s="507"/>
      <c r="S133" s="507"/>
      <c r="T133" s="506"/>
      <c r="U133" s="507"/>
      <c r="V133" s="507"/>
      <c r="W133" s="507"/>
      <c r="X133" s="507"/>
      <c r="Y133" s="507"/>
      <c r="Z133" s="507"/>
      <c r="AA133" s="507"/>
      <c r="AB133" s="507"/>
      <c r="AC133" s="507"/>
      <c r="AD133" s="507"/>
      <c r="AE133" s="506"/>
      <c r="AF133" s="507"/>
      <c r="AG133" s="507"/>
      <c r="AH133" s="507"/>
      <c r="AI133" s="507"/>
      <c r="AJ133" s="507"/>
      <c r="AK133" s="507"/>
    </row>
    <row r="134" spans="1:37" ht="12.75" customHeight="1">
      <c r="A134" s="504"/>
      <c r="B134" s="504"/>
      <c r="C134" s="504"/>
      <c r="D134" s="504"/>
      <c r="E134" s="504"/>
      <c r="F134" s="505"/>
      <c r="G134" s="505"/>
      <c r="H134" s="504"/>
      <c r="I134" s="506"/>
      <c r="J134" s="507"/>
      <c r="K134" s="507"/>
      <c r="L134" s="507"/>
      <c r="M134" s="507"/>
      <c r="N134" s="507"/>
      <c r="O134" s="507"/>
      <c r="P134" s="507"/>
      <c r="Q134" s="507"/>
      <c r="R134" s="507"/>
      <c r="S134" s="507"/>
      <c r="T134" s="506"/>
      <c r="U134" s="507"/>
      <c r="V134" s="507"/>
      <c r="W134" s="507"/>
      <c r="X134" s="507"/>
      <c r="Y134" s="507"/>
      <c r="Z134" s="507"/>
      <c r="AA134" s="507"/>
      <c r="AB134" s="507"/>
      <c r="AC134" s="507"/>
      <c r="AD134" s="507"/>
      <c r="AE134" s="506"/>
      <c r="AF134" s="507"/>
      <c r="AG134" s="507"/>
      <c r="AH134" s="507"/>
      <c r="AI134" s="507"/>
      <c r="AJ134" s="507"/>
      <c r="AK134" s="507"/>
    </row>
    <row r="135" spans="1:37" ht="12.75" customHeight="1">
      <c r="A135" s="504"/>
      <c r="B135" s="504"/>
      <c r="C135" s="504"/>
      <c r="D135" s="504"/>
      <c r="E135" s="504"/>
      <c r="F135" s="505"/>
      <c r="G135" s="505"/>
      <c r="H135" s="504"/>
      <c r="I135" s="506"/>
      <c r="J135" s="507"/>
      <c r="K135" s="507"/>
      <c r="L135" s="507"/>
      <c r="M135" s="507"/>
      <c r="N135" s="507"/>
      <c r="O135" s="507"/>
      <c r="P135" s="507"/>
      <c r="Q135" s="507"/>
      <c r="R135" s="507"/>
      <c r="S135" s="507"/>
      <c r="T135" s="506"/>
      <c r="U135" s="507"/>
      <c r="V135" s="507"/>
      <c r="W135" s="507"/>
      <c r="X135" s="507"/>
      <c r="Y135" s="507"/>
      <c r="Z135" s="507"/>
      <c r="AA135" s="507"/>
      <c r="AB135" s="507"/>
      <c r="AC135" s="507"/>
      <c r="AD135" s="507"/>
      <c r="AE135" s="506"/>
      <c r="AF135" s="507"/>
      <c r="AG135" s="507"/>
      <c r="AH135" s="507"/>
      <c r="AI135" s="507"/>
      <c r="AJ135" s="507"/>
      <c r="AK135" s="507"/>
    </row>
    <row r="136" spans="1:37" ht="12.75" customHeight="1">
      <c r="A136" s="504"/>
      <c r="B136" s="504"/>
      <c r="C136" s="504"/>
      <c r="D136" s="504"/>
      <c r="E136" s="504"/>
      <c r="F136" s="505"/>
      <c r="G136" s="505"/>
      <c r="H136" s="504"/>
      <c r="I136" s="506"/>
      <c r="J136" s="507"/>
      <c r="K136" s="507"/>
      <c r="L136" s="507"/>
      <c r="M136" s="507"/>
      <c r="N136" s="507"/>
      <c r="O136" s="507"/>
      <c r="P136" s="507"/>
      <c r="Q136" s="507"/>
      <c r="R136" s="507"/>
      <c r="S136" s="507"/>
      <c r="T136" s="506"/>
      <c r="U136" s="507"/>
      <c r="V136" s="507"/>
      <c r="W136" s="507"/>
      <c r="X136" s="507"/>
      <c r="Y136" s="507"/>
      <c r="Z136" s="507"/>
      <c r="AA136" s="507"/>
      <c r="AB136" s="507"/>
      <c r="AC136" s="507"/>
      <c r="AD136" s="507"/>
      <c r="AE136" s="506"/>
      <c r="AF136" s="507"/>
      <c r="AG136" s="507"/>
      <c r="AH136" s="507"/>
      <c r="AI136" s="507"/>
      <c r="AJ136" s="507"/>
      <c r="AK136" s="507"/>
    </row>
    <row r="137" spans="1:37" ht="12.75" customHeight="1">
      <c r="A137" s="504"/>
      <c r="B137" s="504"/>
      <c r="C137" s="504"/>
      <c r="D137" s="504"/>
      <c r="E137" s="504"/>
      <c r="F137" s="505"/>
      <c r="G137" s="505"/>
      <c r="H137" s="504"/>
      <c r="I137" s="506"/>
      <c r="J137" s="507"/>
      <c r="K137" s="507"/>
      <c r="L137" s="507"/>
      <c r="M137" s="507"/>
      <c r="N137" s="507"/>
      <c r="O137" s="507"/>
      <c r="P137" s="507"/>
      <c r="Q137" s="507"/>
      <c r="R137" s="507"/>
      <c r="S137" s="507"/>
      <c r="T137" s="506"/>
      <c r="U137" s="507"/>
      <c r="V137" s="507"/>
      <c r="W137" s="507"/>
      <c r="X137" s="507"/>
      <c r="Y137" s="507"/>
      <c r="Z137" s="507"/>
      <c r="AA137" s="507"/>
      <c r="AB137" s="507"/>
      <c r="AC137" s="507"/>
      <c r="AD137" s="507"/>
      <c r="AE137" s="506"/>
      <c r="AF137" s="507"/>
      <c r="AG137" s="507"/>
      <c r="AH137" s="507"/>
      <c r="AI137" s="507"/>
      <c r="AJ137" s="507"/>
      <c r="AK137" s="507"/>
    </row>
    <row r="138" spans="1:37" ht="12.75" customHeight="1">
      <c r="A138" s="504"/>
      <c r="B138" s="504"/>
      <c r="C138" s="504"/>
      <c r="D138" s="504"/>
      <c r="E138" s="504"/>
      <c r="F138" s="505"/>
      <c r="G138" s="505"/>
      <c r="H138" s="504"/>
      <c r="I138" s="506"/>
      <c r="J138" s="507"/>
      <c r="K138" s="507"/>
      <c r="L138" s="507"/>
      <c r="M138" s="507"/>
      <c r="N138" s="507"/>
      <c r="O138" s="507"/>
      <c r="P138" s="507"/>
      <c r="Q138" s="507"/>
      <c r="R138" s="507"/>
      <c r="S138" s="507"/>
      <c r="T138" s="506"/>
      <c r="U138" s="507"/>
      <c r="V138" s="507"/>
      <c r="W138" s="507"/>
      <c r="X138" s="507"/>
      <c r="Y138" s="507"/>
      <c r="Z138" s="507"/>
      <c r="AA138" s="507"/>
      <c r="AB138" s="507"/>
      <c r="AC138" s="507"/>
      <c r="AD138" s="507"/>
      <c r="AE138" s="506"/>
      <c r="AF138" s="507"/>
      <c r="AG138" s="507"/>
      <c r="AH138" s="507"/>
      <c r="AI138" s="507"/>
      <c r="AJ138" s="507"/>
      <c r="AK138" s="507"/>
    </row>
    <row r="139" spans="1:37" ht="12.75" customHeight="1">
      <c r="A139" s="504"/>
      <c r="B139" s="504"/>
      <c r="C139" s="504"/>
      <c r="D139" s="504"/>
      <c r="E139" s="504"/>
      <c r="F139" s="505"/>
      <c r="G139" s="505"/>
      <c r="H139" s="504"/>
      <c r="I139" s="506"/>
      <c r="J139" s="507"/>
      <c r="K139" s="507"/>
      <c r="L139" s="507"/>
      <c r="M139" s="507"/>
      <c r="N139" s="507"/>
      <c r="O139" s="507"/>
      <c r="P139" s="507"/>
      <c r="Q139" s="507"/>
      <c r="R139" s="507"/>
      <c r="S139" s="507"/>
      <c r="T139" s="506"/>
      <c r="U139" s="507"/>
      <c r="V139" s="507"/>
      <c r="W139" s="507"/>
      <c r="X139" s="507"/>
      <c r="Y139" s="507"/>
      <c r="Z139" s="507"/>
      <c r="AA139" s="507"/>
      <c r="AB139" s="507"/>
      <c r="AC139" s="507"/>
      <c r="AD139" s="507"/>
      <c r="AE139" s="506"/>
      <c r="AF139" s="507"/>
      <c r="AG139" s="507"/>
      <c r="AH139" s="507"/>
      <c r="AI139" s="507"/>
      <c r="AJ139" s="507"/>
      <c r="AK139" s="507"/>
    </row>
    <row r="140" spans="1:37" ht="12.75" customHeight="1">
      <c r="A140" s="504"/>
      <c r="B140" s="504"/>
      <c r="C140" s="504"/>
      <c r="D140" s="504"/>
      <c r="E140" s="504"/>
      <c r="F140" s="505"/>
      <c r="G140" s="505"/>
      <c r="H140" s="504"/>
      <c r="I140" s="506"/>
      <c r="J140" s="507"/>
      <c r="K140" s="507"/>
      <c r="L140" s="507"/>
      <c r="M140" s="507"/>
      <c r="N140" s="507"/>
      <c r="O140" s="507"/>
      <c r="P140" s="507"/>
      <c r="Q140" s="507"/>
      <c r="R140" s="507"/>
      <c r="S140" s="507"/>
      <c r="T140" s="506"/>
      <c r="U140" s="507"/>
      <c r="V140" s="507"/>
      <c r="W140" s="507"/>
      <c r="X140" s="507"/>
      <c r="Y140" s="507"/>
      <c r="Z140" s="507"/>
      <c r="AA140" s="507"/>
      <c r="AB140" s="507"/>
      <c r="AC140" s="507"/>
      <c r="AD140" s="507"/>
      <c r="AE140" s="506"/>
      <c r="AF140" s="507"/>
      <c r="AG140" s="507"/>
      <c r="AH140" s="507"/>
      <c r="AI140" s="507"/>
      <c r="AJ140" s="507"/>
      <c r="AK140" s="507"/>
    </row>
    <row r="141" spans="1:37" ht="12.75" customHeight="1">
      <c r="A141" s="504"/>
      <c r="B141" s="504"/>
      <c r="C141" s="504"/>
      <c r="D141" s="504"/>
      <c r="E141" s="504"/>
      <c r="F141" s="505"/>
      <c r="G141" s="505"/>
      <c r="H141" s="504"/>
      <c r="I141" s="506"/>
      <c r="J141" s="507"/>
      <c r="K141" s="507"/>
      <c r="L141" s="507"/>
      <c r="M141" s="507"/>
      <c r="N141" s="507"/>
      <c r="O141" s="507"/>
      <c r="P141" s="507"/>
      <c r="Q141" s="507"/>
      <c r="R141" s="507"/>
      <c r="S141" s="507"/>
      <c r="T141" s="506"/>
      <c r="U141" s="507"/>
      <c r="V141" s="507"/>
      <c r="W141" s="507"/>
      <c r="X141" s="507"/>
      <c r="Y141" s="507"/>
      <c r="Z141" s="507"/>
      <c r="AA141" s="507"/>
      <c r="AB141" s="507"/>
      <c r="AC141" s="507"/>
      <c r="AD141" s="507"/>
      <c r="AE141" s="506"/>
      <c r="AF141" s="507"/>
      <c r="AG141" s="507"/>
      <c r="AH141" s="507"/>
      <c r="AI141" s="507"/>
      <c r="AJ141" s="507"/>
      <c r="AK141" s="507"/>
    </row>
    <row r="142" spans="1:37" ht="12.75" customHeight="1">
      <c r="A142" s="504"/>
      <c r="B142" s="504"/>
      <c r="C142" s="504"/>
      <c r="D142" s="504"/>
      <c r="E142" s="504"/>
      <c r="F142" s="505"/>
      <c r="G142" s="505"/>
      <c r="H142" s="504"/>
      <c r="I142" s="506"/>
      <c r="J142" s="507"/>
      <c r="K142" s="507"/>
      <c r="L142" s="507"/>
      <c r="M142" s="507"/>
      <c r="N142" s="507"/>
      <c r="O142" s="507"/>
      <c r="P142" s="507"/>
      <c r="Q142" s="507"/>
      <c r="R142" s="507"/>
      <c r="S142" s="507"/>
      <c r="T142" s="506"/>
      <c r="U142" s="507"/>
      <c r="V142" s="507"/>
      <c r="W142" s="507"/>
      <c r="X142" s="507"/>
      <c r="Y142" s="507"/>
      <c r="Z142" s="507"/>
      <c r="AA142" s="507"/>
      <c r="AB142" s="507"/>
      <c r="AC142" s="507"/>
      <c r="AD142" s="507"/>
      <c r="AE142" s="506"/>
      <c r="AF142" s="507"/>
      <c r="AG142" s="507"/>
      <c r="AH142" s="507"/>
      <c r="AI142" s="507"/>
      <c r="AJ142" s="507"/>
      <c r="AK142" s="507"/>
    </row>
    <row r="143" spans="1:37" ht="12.75" customHeight="1">
      <c r="A143" s="504"/>
      <c r="B143" s="504"/>
      <c r="C143" s="504"/>
      <c r="D143" s="504"/>
      <c r="E143" s="504"/>
      <c r="F143" s="505"/>
      <c r="G143" s="505"/>
      <c r="H143" s="504"/>
      <c r="I143" s="506"/>
      <c r="J143" s="507"/>
      <c r="K143" s="507"/>
      <c r="L143" s="507"/>
      <c r="M143" s="507"/>
      <c r="N143" s="507"/>
      <c r="O143" s="507"/>
      <c r="P143" s="507"/>
      <c r="Q143" s="507"/>
      <c r="R143" s="507"/>
      <c r="S143" s="507"/>
      <c r="T143" s="506"/>
      <c r="U143" s="507"/>
      <c r="V143" s="507"/>
      <c r="W143" s="507"/>
      <c r="X143" s="507"/>
      <c r="Y143" s="507"/>
      <c r="Z143" s="507"/>
      <c r="AA143" s="507"/>
      <c r="AB143" s="507"/>
      <c r="AC143" s="507"/>
      <c r="AD143" s="507"/>
      <c r="AE143" s="506"/>
      <c r="AF143" s="507"/>
      <c r="AG143" s="507"/>
      <c r="AH143" s="507"/>
      <c r="AI143" s="507"/>
      <c r="AJ143" s="507"/>
      <c r="AK143" s="507"/>
    </row>
    <row r="144" spans="1:37" ht="12.75" customHeight="1">
      <c r="A144" s="504"/>
      <c r="B144" s="504"/>
      <c r="C144" s="504"/>
      <c r="D144" s="504"/>
      <c r="E144" s="504"/>
      <c r="F144" s="505"/>
      <c r="G144" s="505"/>
      <c r="H144" s="504"/>
      <c r="I144" s="506"/>
      <c r="J144" s="507"/>
      <c r="K144" s="507"/>
      <c r="L144" s="507"/>
      <c r="M144" s="507"/>
      <c r="N144" s="507"/>
      <c r="O144" s="507"/>
      <c r="P144" s="507"/>
      <c r="Q144" s="507"/>
      <c r="R144" s="507"/>
      <c r="S144" s="507"/>
      <c r="T144" s="506"/>
      <c r="U144" s="507"/>
      <c r="V144" s="507"/>
      <c r="W144" s="507"/>
      <c r="X144" s="507"/>
      <c r="Y144" s="507"/>
      <c r="Z144" s="507"/>
      <c r="AA144" s="507"/>
      <c r="AB144" s="507"/>
      <c r="AC144" s="507"/>
      <c r="AD144" s="507"/>
      <c r="AE144" s="506"/>
      <c r="AF144" s="507"/>
      <c r="AG144" s="507"/>
      <c r="AH144" s="507"/>
      <c r="AI144" s="507"/>
      <c r="AJ144" s="507"/>
      <c r="AK144" s="507"/>
    </row>
    <row r="145" spans="1:37" ht="12.75" customHeight="1">
      <c r="A145" s="504"/>
      <c r="B145" s="504"/>
      <c r="C145" s="504"/>
      <c r="D145" s="504"/>
      <c r="E145" s="504"/>
      <c r="F145" s="505"/>
      <c r="G145" s="505"/>
      <c r="H145" s="504"/>
      <c r="I145" s="506"/>
      <c r="J145" s="507"/>
      <c r="K145" s="507"/>
      <c r="L145" s="507"/>
      <c r="M145" s="507"/>
      <c r="N145" s="507"/>
      <c r="O145" s="507"/>
      <c r="P145" s="507"/>
      <c r="Q145" s="507"/>
      <c r="R145" s="507"/>
      <c r="S145" s="507"/>
      <c r="T145" s="506"/>
      <c r="U145" s="507"/>
      <c r="V145" s="507"/>
      <c r="W145" s="507"/>
      <c r="X145" s="507"/>
      <c r="Y145" s="507"/>
      <c r="Z145" s="507"/>
      <c r="AA145" s="507"/>
      <c r="AB145" s="507"/>
      <c r="AC145" s="507"/>
      <c r="AD145" s="507"/>
      <c r="AE145" s="506"/>
      <c r="AF145" s="507"/>
      <c r="AG145" s="507"/>
      <c r="AH145" s="507"/>
      <c r="AI145" s="507"/>
      <c r="AJ145" s="507"/>
      <c r="AK145" s="507"/>
    </row>
    <row r="146" spans="1:37" ht="12.75" customHeight="1">
      <c r="A146" s="504"/>
      <c r="B146" s="504"/>
      <c r="C146" s="504"/>
      <c r="D146" s="504"/>
      <c r="E146" s="504"/>
      <c r="F146" s="505"/>
      <c r="G146" s="505"/>
      <c r="H146" s="504"/>
      <c r="I146" s="506"/>
      <c r="J146" s="507"/>
      <c r="K146" s="507"/>
      <c r="L146" s="507"/>
      <c r="M146" s="507"/>
      <c r="N146" s="507"/>
      <c r="O146" s="507"/>
      <c r="P146" s="507"/>
      <c r="Q146" s="507"/>
      <c r="R146" s="507"/>
      <c r="S146" s="507"/>
      <c r="T146" s="506"/>
      <c r="U146" s="507"/>
      <c r="V146" s="507"/>
      <c r="W146" s="507"/>
      <c r="X146" s="507"/>
      <c r="Y146" s="507"/>
      <c r="Z146" s="507"/>
      <c r="AA146" s="507"/>
      <c r="AB146" s="507"/>
      <c r="AC146" s="507"/>
      <c r="AD146" s="507"/>
      <c r="AE146" s="506"/>
      <c r="AF146" s="507"/>
      <c r="AG146" s="507"/>
      <c r="AH146" s="507"/>
      <c r="AI146" s="507"/>
      <c r="AJ146" s="507"/>
      <c r="AK146" s="507"/>
    </row>
    <row r="147" spans="1:37" ht="12.75" customHeight="1">
      <c r="A147" s="504"/>
      <c r="B147" s="504"/>
      <c r="C147" s="504"/>
      <c r="D147" s="504"/>
      <c r="E147" s="504"/>
      <c r="F147" s="505"/>
      <c r="G147" s="505"/>
      <c r="H147" s="504"/>
      <c r="I147" s="506"/>
      <c r="J147" s="507"/>
      <c r="K147" s="507"/>
      <c r="L147" s="507"/>
      <c r="M147" s="507"/>
      <c r="N147" s="507"/>
      <c r="O147" s="507"/>
      <c r="P147" s="507"/>
      <c r="Q147" s="507"/>
      <c r="R147" s="507"/>
      <c r="S147" s="507"/>
      <c r="T147" s="506"/>
      <c r="U147" s="507"/>
      <c r="V147" s="507"/>
      <c r="W147" s="507"/>
      <c r="X147" s="507"/>
      <c r="Y147" s="507"/>
      <c r="Z147" s="507"/>
      <c r="AA147" s="507"/>
      <c r="AB147" s="507"/>
      <c r="AC147" s="507"/>
      <c r="AD147" s="507"/>
      <c r="AE147" s="506"/>
      <c r="AF147" s="507"/>
      <c r="AG147" s="507"/>
      <c r="AH147" s="507"/>
      <c r="AI147" s="507"/>
      <c r="AJ147" s="507"/>
      <c r="AK147" s="507"/>
    </row>
    <row r="148" spans="1:37" ht="12.75" customHeight="1">
      <c r="A148" s="504"/>
      <c r="B148" s="504"/>
      <c r="C148" s="504"/>
      <c r="D148" s="504"/>
      <c r="E148" s="504"/>
      <c r="F148" s="505"/>
      <c r="G148" s="505"/>
      <c r="H148" s="504"/>
      <c r="I148" s="506"/>
      <c r="J148" s="507"/>
      <c r="K148" s="507"/>
      <c r="L148" s="507"/>
      <c r="M148" s="507"/>
      <c r="N148" s="507"/>
      <c r="O148" s="507"/>
      <c r="P148" s="507"/>
      <c r="Q148" s="507"/>
      <c r="R148" s="507"/>
      <c r="S148" s="507"/>
      <c r="T148" s="506"/>
      <c r="U148" s="507"/>
      <c r="V148" s="507"/>
      <c r="W148" s="507"/>
      <c r="X148" s="507"/>
      <c r="Y148" s="507"/>
      <c r="Z148" s="507"/>
      <c r="AA148" s="507"/>
      <c r="AB148" s="507"/>
      <c r="AC148" s="507"/>
      <c r="AD148" s="507"/>
      <c r="AE148" s="506"/>
      <c r="AF148" s="507"/>
      <c r="AG148" s="507"/>
      <c r="AH148" s="507"/>
      <c r="AI148" s="507"/>
      <c r="AJ148" s="507"/>
      <c r="AK148" s="507"/>
    </row>
    <row r="149" spans="1:37" ht="12.75" customHeight="1">
      <c r="A149" s="504"/>
      <c r="B149" s="504"/>
      <c r="C149" s="504"/>
      <c r="D149" s="504"/>
      <c r="E149" s="504"/>
      <c r="F149" s="505"/>
      <c r="G149" s="505"/>
      <c r="H149" s="504"/>
      <c r="I149" s="506"/>
      <c r="J149" s="507"/>
      <c r="K149" s="507"/>
      <c r="L149" s="507"/>
      <c r="M149" s="507"/>
      <c r="N149" s="507"/>
      <c r="O149" s="507"/>
      <c r="P149" s="507"/>
      <c r="Q149" s="507"/>
      <c r="R149" s="507"/>
      <c r="S149" s="507"/>
      <c r="T149" s="506"/>
      <c r="U149" s="507"/>
      <c r="V149" s="507"/>
      <c r="W149" s="507"/>
      <c r="X149" s="507"/>
      <c r="Y149" s="507"/>
      <c r="Z149" s="507"/>
      <c r="AA149" s="507"/>
      <c r="AB149" s="507"/>
      <c r="AC149" s="507"/>
      <c r="AD149" s="507"/>
      <c r="AE149" s="506"/>
      <c r="AF149" s="507"/>
      <c r="AG149" s="507"/>
      <c r="AH149" s="507"/>
      <c r="AI149" s="507"/>
      <c r="AJ149" s="507"/>
      <c r="AK149" s="507"/>
    </row>
    <row r="150" spans="1:37" ht="12.75" customHeight="1">
      <c r="A150" s="504"/>
      <c r="B150" s="504"/>
      <c r="C150" s="504"/>
      <c r="D150" s="504"/>
      <c r="E150" s="504"/>
      <c r="F150" s="505"/>
      <c r="G150" s="505"/>
      <c r="H150" s="504"/>
      <c r="I150" s="506"/>
      <c r="J150" s="507"/>
      <c r="K150" s="507"/>
      <c r="L150" s="507"/>
      <c r="M150" s="507"/>
      <c r="N150" s="507"/>
      <c r="O150" s="507"/>
      <c r="P150" s="507"/>
      <c r="Q150" s="507"/>
      <c r="R150" s="507"/>
      <c r="S150" s="507"/>
      <c r="T150" s="506"/>
      <c r="U150" s="507"/>
      <c r="V150" s="507"/>
      <c r="W150" s="507"/>
      <c r="X150" s="507"/>
      <c r="Y150" s="507"/>
      <c r="Z150" s="507"/>
      <c r="AA150" s="507"/>
      <c r="AB150" s="507"/>
      <c r="AC150" s="507"/>
      <c r="AD150" s="507"/>
      <c r="AE150" s="506"/>
      <c r="AF150" s="507"/>
      <c r="AG150" s="507"/>
      <c r="AH150" s="507"/>
      <c r="AI150" s="507"/>
      <c r="AJ150" s="507"/>
      <c r="AK150" s="507"/>
    </row>
    <row r="151" spans="1:37" ht="12.75" customHeight="1">
      <c r="A151" s="504"/>
      <c r="B151" s="504"/>
      <c r="C151" s="504"/>
      <c r="D151" s="504"/>
      <c r="E151" s="504"/>
      <c r="F151" s="505"/>
      <c r="G151" s="505"/>
      <c r="H151" s="504"/>
      <c r="I151" s="506"/>
      <c r="J151" s="507"/>
      <c r="K151" s="507"/>
      <c r="L151" s="507"/>
      <c r="M151" s="507"/>
      <c r="N151" s="507"/>
      <c r="O151" s="507"/>
      <c r="P151" s="507"/>
      <c r="Q151" s="507"/>
      <c r="R151" s="507"/>
      <c r="S151" s="507"/>
      <c r="T151" s="506"/>
      <c r="U151" s="507"/>
      <c r="V151" s="507"/>
      <c r="W151" s="507"/>
      <c r="X151" s="507"/>
      <c r="Y151" s="507"/>
      <c r="Z151" s="507"/>
      <c r="AA151" s="507"/>
      <c r="AB151" s="507"/>
      <c r="AC151" s="507"/>
      <c r="AD151" s="507"/>
      <c r="AE151" s="506"/>
      <c r="AF151" s="507"/>
      <c r="AG151" s="507"/>
      <c r="AH151" s="507"/>
      <c r="AI151" s="507"/>
      <c r="AJ151" s="507"/>
      <c r="AK151" s="507"/>
    </row>
    <row r="152" spans="1:37" ht="12.75" customHeight="1">
      <c r="A152" s="504"/>
      <c r="B152" s="504"/>
      <c r="C152" s="504"/>
      <c r="D152" s="504"/>
      <c r="E152" s="504"/>
      <c r="F152" s="505"/>
      <c r="G152" s="505"/>
      <c r="H152" s="504"/>
      <c r="I152" s="506"/>
      <c r="J152" s="507"/>
      <c r="K152" s="507"/>
      <c r="L152" s="507"/>
      <c r="M152" s="507"/>
      <c r="N152" s="507"/>
      <c r="O152" s="507"/>
      <c r="P152" s="507"/>
      <c r="Q152" s="507"/>
      <c r="R152" s="507"/>
      <c r="S152" s="507"/>
      <c r="T152" s="506"/>
      <c r="U152" s="507"/>
      <c r="V152" s="507"/>
      <c r="W152" s="507"/>
      <c r="X152" s="507"/>
      <c r="Y152" s="507"/>
      <c r="Z152" s="507"/>
      <c r="AA152" s="507"/>
      <c r="AB152" s="507"/>
      <c r="AC152" s="507"/>
      <c r="AD152" s="507"/>
      <c r="AE152" s="506"/>
      <c r="AF152" s="507"/>
      <c r="AG152" s="507"/>
      <c r="AH152" s="507"/>
      <c r="AI152" s="507"/>
      <c r="AJ152" s="507"/>
      <c r="AK152" s="507"/>
    </row>
    <row r="153" spans="1:37" ht="12.75" customHeight="1">
      <c r="A153" s="504"/>
      <c r="B153" s="504"/>
      <c r="C153" s="504"/>
      <c r="D153" s="504"/>
      <c r="E153" s="504"/>
      <c r="F153" s="505"/>
      <c r="G153" s="505"/>
      <c r="H153" s="504"/>
      <c r="I153" s="506"/>
      <c r="J153" s="507"/>
      <c r="K153" s="507"/>
      <c r="L153" s="507"/>
      <c r="M153" s="507"/>
      <c r="N153" s="507"/>
      <c r="O153" s="507"/>
      <c r="P153" s="507"/>
      <c r="Q153" s="507"/>
      <c r="R153" s="507"/>
      <c r="S153" s="507"/>
      <c r="T153" s="506"/>
      <c r="U153" s="507"/>
      <c r="V153" s="507"/>
      <c r="W153" s="507"/>
      <c r="X153" s="507"/>
      <c r="Y153" s="507"/>
      <c r="Z153" s="507"/>
      <c r="AA153" s="507"/>
      <c r="AB153" s="507"/>
      <c r="AC153" s="507"/>
      <c r="AD153" s="507"/>
      <c r="AE153" s="506"/>
      <c r="AF153" s="507"/>
      <c r="AG153" s="507"/>
      <c r="AH153" s="507"/>
      <c r="AI153" s="507"/>
      <c r="AJ153" s="507"/>
      <c r="AK153" s="507"/>
    </row>
    <row r="154" spans="1:37" ht="12.75" customHeight="1">
      <c r="A154" s="504"/>
      <c r="B154" s="504"/>
      <c r="C154" s="504"/>
      <c r="D154" s="504"/>
      <c r="E154" s="504"/>
      <c r="F154" s="505"/>
      <c r="G154" s="505"/>
      <c r="H154" s="504"/>
      <c r="I154" s="506"/>
      <c r="J154" s="507"/>
      <c r="K154" s="507"/>
      <c r="L154" s="507"/>
      <c r="M154" s="507"/>
      <c r="N154" s="507"/>
      <c r="O154" s="507"/>
      <c r="P154" s="507"/>
      <c r="Q154" s="507"/>
      <c r="R154" s="507"/>
      <c r="S154" s="507"/>
      <c r="T154" s="506"/>
      <c r="U154" s="507"/>
      <c r="V154" s="507"/>
      <c r="W154" s="507"/>
      <c r="X154" s="507"/>
      <c r="Y154" s="507"/>
      <c r="Z154" s="507"/>
      <c r="AA154" s="507"/>
      <c r="AB154" s="507"/>
      <c r="AC154" s="507"/>
      <c r="AD154" s="507"/>
      <c r="AE154" s="506"/>
      <c r="AF154" s="507"/>
      <c r="AG154" s="507"/>
      <c r="AH154" s="507"/>
      <c r="AI154" s="507"/>
      <c r="AJ154" s="507"/>
      <c r="AK154" s="507"/>
    </row>
    <row r="155" spans="1:37" ht="12.75" customHeight="1">
      <c r="A155" s="504"/>
      <c r="B155" s="504"/>
      <c r="C155" s="504"/>
      <c r="D155" s="504"/>
      <c r="E155" s="504"/>
      <c r="F155" s="505"/>
      <c r="G155" s="505"/>
      <c r="H155" s="504"/>
      <c r="I155" s="506"/>
      <c r="J155" s="507"/>
      <c r="K155" s="507"/>
      <c r="L155" s="507"/>
      <c r="M155" s="507"/>
      <c r="N155" s="507"/>
      <c r="O155" s="507"/>
      <c r="P155" s="507"/>
      <c r="Q155" s="507"/>
      <c r="R155" s="507"/>
      <c r="S155" s="507"/>
      <c r="T155" s="506"/>
      <c r="U155" s="507"/>
      <c r="V155" s="507"/>
      <c r="W155" s="507"/>
      <c r="X155" s="507"/>
      <c r="Y155" s="507"/>
      <c r="Z155" s="507"/>
      <c r="AA155" s="507"/>
      <c r="AB155" s="507"/>
      <c r="AC155" s="507"/>
      <c r="AD155" s="507"/>
      <c r="AE155" s="506"/>
      <c r="AF155" s="507"/>
      <c r="AG155" s="507"/>
      <c r="AH155" s="507"/>
      <c r="AI155" s="507"/>
      <c r="AJ155" s="507"/>
      <c r="AK155" s="507"/>
    </row>
    <row r="156" spans="1:37" ht="12.75" customHeight="1">
      <c r="A156" s="504"/>
      <c r="B156" s="504"/>
      <c r="C156" s="504"/>
      <c r="D156" s="504"/>
      <c r="E156" s="504"/>
      <c r="F156" s="505"/>
      <c r="G156" s="505"/>
      <c r="H156" s="504"/>
      <c r="I156" s="506"/>
      <c r="J156" s="507"/>
      <c r="K156" s="507"/>
      <c r="L156" s="507"/>
      <c r="M156" s="507"/>
      <c r="N156" s="507"/>
      <c r="O156" s="507"/>
      <c r="P156" s="507"/>
      <c r="Q156" s="507"/>
      <c r="R156" s="507"/>
      <c r="S156" s="507"/>
      <c r="T156" s="506"/>
      <c r="U156" s="507"/>
      <c r="V156" s="507"/>
      <c r="W156" s="507"/>
      <c r="X156" s="507"/>
      <c r="Y156" s="507"/>
      <c r="Z156" s="507"/>
      <c r="AA156" s="507"/>
      <c r="AB156" s="507"/>
      <c r="AC156" s="507"/>
      <c r="AD156" s="507"/>
      <c r="AE156" s="506"/>
      <c r="AF156" s="507"/>
      <c r="AG156" s="507"/>
      <c r="AH156" s="507"/>
      <c r="AI156" s="507"/>
      <c r="AJ156" s="507"/>
      <c r="AK156" s="507"/>
    </row>
    <row r="157" spans="1:37" ht="12.75" customHeight="1">
      <c r="A157" s="504"/>
      <c r="B157" s="504"/>
      <c r="C157" s="504"/>
      <c r="D157" s="504"/>
      <c r="E157" s="504"/>
      <c r="F157" s="505"/>
      <c r="G157" s="505"/>
      <c r="H157" s="504"/>
      <c r="I157" s="506"/>
      <c r="J157" s="507"/>
      <c r="K157" s="507"/>
      <c r="L157" s="507"/>
      <c r="M157" s="507"/>
      <c r="N157" s="507"/>
      <c r="O157" s="507"/>
      <c r="P157" s="507"/>
      <c r="Q157" s="507"/>
      <c r="R157" s="507"/>
      <c r="S157" s="507"/>
      <c r="T157" s="506"/>
      <c r="U157" s="507"/>
      <c r="V157" s="507"/>
      <c r="W157" s="507"/>
      <c r="X157" s="507"/>
      <c r="Y157" s="507"/>
      <c r="Z157" s="507"/>
      <c r="AA157" s="507"/>
      <c r="AB157" s="507"/>
      <c r="AC157" s="507"/>
      <c r="AD157" s="507"/>
      <c r="AE157" s="506"/>
      <c r="AF157" s="507"/>
      <c r="AG157" s="507"/>
      <c r="AH157" s="507"/>
      <c r="AI157" s="507"/>
      <c r="AJ157" s="507"/>
      <c r="AK157" s="507"/>
    </row>
    <row r="158" spans="1:37" ht="12.75" customHeight="1">
      <c r="A158" s="504"/>
      <c r="B158" s="504"/>
      <c r="C158" s="504"/>
      <c r="D158" s="504"/>
      <c r="E158" s="504"/>
      <c r="F158" s="505"/>
      <c r="G158" s="505"/>
      <c r="H158" s="504"/>
      <c r="I158" s="506"/>
      <c r="J158" s="507"/>
      <c r="K158" s="507"/>
      <c r="L158" s="507"/>
      <c r="M158" s="507"/>
      <c r="N158" s="507"/>
      <c r="O158" s="507"/>
      <c r="P158" s="507"/>
      <c r="Q158" s="507"/>
      <c r="R158" s="507"/>
      <c r="S158" s="507"/>
      <c r="T158" s="506"/>
      <c r="U158" s="507"/>
      <c r="V158" s="507"/>
      <c r="W158" s="507"/>
      <c r="X158" s="507"/>
      <c r="Y158" s="507"/>
      <c r="Z158" s="507"/>
      <c r="AA158" s="507"/>
      <c r="AB158" s="507"/>
      <c r="AC158" s="507"/>
      <c r="AD158" s="507"/>
      <c r="AE158" s="506"/>
      <c r="AF158" s="507"/>
      <c r="AG158" s="507"/>
      <c r="AH158" s="507"/>
      <c r="AI158" s="507"/>
      <c r="AJ158" s="507"/>
      <c r="AK158" s="507"/>
    </row>
    <row r="159" spans="1:37" ht="12.75" customHeight="1">
      <c r="A159" s="504"/>
      <c r="B159" s="504"/>
      <c r="C159" s="504"/>
      <c r="D159" s="504"/>
      <c r="E159" s="504"/>
      <c r="F159" s="505"/>
      <c r="G159" s="505"/>
      <c r="H159" s="504"/>
      <c r="I159" s="506"/>
      <c r="J159" s="507"/>
      <c r="K159" s="507"/>
      <c r="L159" s="507"/>
      <c r="M159" s="507"/>
      <c r="N159" s="507"/>
      <c r="O159" s="507"/>
      <c r="P159" s="507"/>
      <c r="Q159" s="507"/>
      <c r="R159" s="507"/>
      <c r="S159" s="507"/>
      <c r="T159" s="506"/>
      <c r="U159" s="507"/>
      <c r="V159" s="507"/>
      <c r="W159" s="507"/>
      <c r="X159" s="507"/>
      <c r="Y159" s="507"/>
      <c r="Z159" s="507"/>
      <c r="AA159" s="507"/>
      <c r="AB159" s="507"/>
      <c r="AC159" s="507"/>
      <c r="AD159" s="507"/>
      <c r="AE159" s="506"/>
      <c r="AF159" s="507"/>
      <c r="AG159" s="507"/>
      <c r="AH159" s="507"/>
      <c r="AI159" s="507"/>
      <c r="AJ159" s="507"/>
      <c r="AK159" s="507"/>
    </row>
    <row r="160" spans="1:37" ht="12.75" customHeight="1">
      <c r="A160" s="504"/>
      <c r="B160" s="504"/>
      <c r="C160" s="504"/>
      <c r="D160" s="504"/>
      <c r="E160" s="504"/>
      <c r="F160" s="505"/>
      <c r="G160" s="505"/>
      <c r="H160" s="504"/>
      <c r="I160" s="506"/>
      <c r="J160" s="507"/>
      <c r="K160" s="507"/>
      <c r="L160" s="507"/>
      <c r="M160" s="507"/>
      <c r="N160" s="507"/>
      <c r="O160" s="507"/>
      <c r="P160" s="507"/>
      <c r="Q160" s="507"/>
      <c r="R160" s="507"/>
      <c r="S160" s="507"/>
      <c r="T160" s="506"/>
      <c r="U160" s="507"/>
      <c r="V160" s="507"/>
      <c r="W160" s="507"/>
      <c r="X160" s="507"/>
      <c r="Y160" s="507"/>
      <c r="Z160" s="507"/>
      <c r="AA160" s="507"/>
      <c r="AB160" s="507"/>
      <c r="AC160" s="507"/>
      <c r="AD160" s="507"/>
      <c r="AE160" s="506"/>
      <c r="AF160" s="507"/>
      <c r="AG160" s="507"/>
      <c r="AH160" s="507"/>
      <c r="AI160" s="507"/>
      <c r="AJ160" s="507"/>
      <c r="AK160" s="507"/>
    </row>
    <row r="161" spans="1:37" ht="12.75" customHeight="1">
      <c r="A161" s="504"/>
      <c r="B161" s="504"/>
      <c r="C161" s="504"/>
      <c r="D161" s="504"/>
      <c r="E161" s="504"/>
      <c r="F161" s="505"/>
      <c r="G161" s="505"/>
      <c r="H161" s="504"/>
      <c r="I161" s="506"/>
      <c r="J161" s="507"/>
      <c r="K161" s="507"/>
      <c r="L161" s="507"/>
      <c r="M161" s="507"/>
      <c r="N161" s="507"/>
      <c r="O161" s="507"/>
      <c r="P161" s="507"/>
      <c r="Q161" s="507"/>
      <c r="R161" s="507"/>
      <c r="S161" s="507"/>
      <c r="T161" s="506"/>
      <c r="U161" s="507"/>
      <c r="V161" s="507"/>
      <c r="W161" s="507"/>
      <c r="X161" s="507"/>
      <c r="Y161" s="507"/>
      <c r="Z161" s="507"/>
      <c r="AA161" s="507"/>
      <c r="AB161" s="507"/>
      <c r="AC161" s="507"/>
      <c r="AD161" s="507"/>
      <c r="AE161" s="506"/>
      <c r="AF161" s="507"/>
      <c r="AG161" s="507"/>
      <c r="AH161" s="507"/>
      <c r="AI161" s="507"/>
      <c r="AJ161" s="507"/>
      <c r="AK161" s="507"/>
    </row>
    <row r="162" spans="1:37" ht="12.75" customHeight="1">
      <c r="A162" s="504"/>
      <c r="B162" s="504"/>
      <c r="C162" s="504"/>
      <c r="D162" s="504"/>
      <c r="E162" s="504"/>
      <c r="F162" s="505"/>
      <c r="G162" s="505"/>
      <c r="H162" s="504"/>
      <c r="I162" s="506"/>
      <c r="J162" s="507"/>
      <c r="K162" s="507"/>
      <c r="L162" s="507"/>
      <c r="M162" s="507"/>
      <c r="N162" s="507"/>
      <c r="O162" s="507"/>
      <c r="P162" s="507"/>
      <c r="Q162" s="507"/>
      <c r="R162" s="507"/>
      <c r="S162" s="507"/>
      <c r="T162" s="506"/>
      <c r="U162" s="507"/>
      <c r="V162" s="507"/>
      <c r="W162" s="507"/>
      <c r="X162" s="507"/>
      <c r="Y162" s="507"/>
      <c r="Z162" s="507"/>
      <c r="AA162" s="507"/>
      <c r="AB162" s="507"/>
      <c r="AC162" s="507"/>
      <c r="AD162" s="507"/>
      <c r="AE162" s="506"/>
      <c r="AF162" s="507"/>
      <c r="AG162" s="507"/>
      <c r="AH162" s="507"/>
      <c r="AI162" s="507"/>
      <c r="AJ162" s="507"/>
      <c r="AK162" s="507"/>
    </row>
    <row r="163" spans="1:37" ht="12.75" customHeight="1">
      <c r="A163" s="504"/>
      <c r="B163" s="504"/>
      <c r="C163" s="504"/>
      <c r="D163" s="504"/>
      <c r="E163" s="504"/>
      <c r="F163" s="505"/>
      <c r="G163" s="505"/>
      <c r="H163" s="504"/>
      <c r="I163" s="506"/>
      <c r="J163" s="507"/>
      <c r="K163" s="507"/>
      <c r="L163" s="507"/>
      <c r="M163" s="507"/>
      <c r="N163" s="507"/>
      <c r="O163" s="507"/>
      <c r="P163" s="507"/>
      <c r="Q163" s="507"/>
      <c r="R163" s="507"/>
      <c r="S163" s="507"/>
      <c r="T163" s="506"/>
      <c r="U163" s="507"/>
      <c r="V163" s="507"/>
      <c r="W163" s="507"/>
      <c r="X163" s="507"/>
      <c r="Y163" s="507"/>
      <c r="Z163" s="507"/>
      <c r="AA163" s="507"/>
      <c r="AB163" s="507"/>
      <c r="AC163" s="507"/>
      <c r="AD163" s="507"/>
      <c r="AE163" s="506"/>
      <c r="AF163" s="507"/>
      <c r="AG163" s="507"/>
      <c r="AH163" s="507"/>
      <c r="AI163" s="507"/>
      <c r="AJ163" s="507"/>
      <c r="AK163" s="507"/>
    </row>
    <row r="164" spans="1:37" ht="12.75" customHeight="1">
      <c r="A164" s="504"/>
      <c r="B164" s="504"/>
      <c r="C164" s="504"/>
      <c r="D164" s="504"/>
      <c r="E164" s="504"/>
      <c r="F164" s="505"/>
      <c r="G164" s="505"/>
      <c r="H164" s="504"/>
      <c r="I164" s="506"/>
      <c r="J164" s="507"/>
      <c r="K164" s="507"/>
      <c r="L164" s="507"/>
      <c r="M164" s="507"/>
      <c r="N164" s="507"/>
      <c r="O164" s="507"/>
      <c r="P164" s="507"/>
      <c r="Q164" s="507"/>
      <c r="R164" s="507"/>
      <c r="S164" s="507"/>
      <c r="T164" s="506"/>
      <c r="U164" s="507"/>
      <c r="V164" s="507"/>
      <c r="W164" s="507"/>
      <c r="X164" s="507"/>
      <c r="Y164" s="507"/>
      <c r="Z164" s="507"/>
      <c r="AA164" s="507"/>
      <c r="AB164" s="507"/>
      <c r="AC164" s="507"/>
      <c r="AD164" s="507"/>
      <c r="AE164" s="506"/>
      <c r="AF164" s="507"/>
      <c r="AG164" s="507"/>
      <c r="AH164" s="507"/>
      <c r="AI164" s="507"/>
      <c r="AJ164" s="507"/>
      <c r="AK164" s="507"/>
    </row>
    <row r="165" spans="1:37" ht="12.75" customHeight="1">
      <c r="A165" s="504"/>
      <c r="B165" s="504"/>
      <c r="C165" s="504"/>
      <c r="D165" s="504"/>
      <c r="E165" s="504"/>
      <c r="F165" s="505"/>
      <c r="G165" s="505"/>
      <c r="H165" s="504"/>
      <c r="I165" s="506"/>
      <c r="J165" s="507"/>
      <c r="K165" s="507"/>
      <c r="L165" s="507"/>
      <c r="M165" s="507"/>
      <c r="N165" s="507"/>
      <c r="O165" s="507"/>
      <c r="P165" s="507"/>
      <c r="Q165" s="507"/>
      <c r="R165" s="507"/>
      <c r="S165" s="507"/>
      <c r="T165" s="506"/>
      <c r="U165" s="507"/>
      <c r="V165" s="507"/>
      <c r="W165" s="507"/>
      <c r="X165" s="507"/>
      <c r="Y165" s="507"/>
      <c r="Z165" s="507"/>
      <c r="AA165" s="507"/>
      <c r="AB165" s="507"/>
      <c r="AC165" s="507"/>
      <c r="AD165" s="507"/>
      <c r="AE165" s="506"/>
      <c r="AF165" s="507"/>
      <c r="AG165" s="507"/>
      <c r="AH165" s="507"/>
      <c r="AI165" s="507"/>
      <c r="AJ165" s="507"/>
      <c r="AK165" s="507"/>
    </row>
    <row r="166" spans="1:37" ht="12.75" customHeight="1">
      <c r="A166" s="504"/>
      <c r="B166" s="504"/>
      <c r="C166" s="504"/>
      <c r="D166" s="504"/>
      <c r="E166" s="504"/>
      <c r="F166" s="505"/>
      <c r="G166" s="505"/>
      <c r="H166" s="504"/>
      <c r="I166" s="506"/>
      <c r="J166" s="507"/>
      <c r="K166" s="507"/>
      <c r="L166" s="507"/>
      <c r="M166" s="507"/>
      <c r="N166" s="507"/>
      <c r="O166" s="507"/>
      <c r="P166" s="507"/>
      <c r="Q166" s="507"/>
      <c r="R166" s="507"/>
      <c r="S166" s="507"/>
      <c r="T166" s="506"/>
      <c r="U166" s="507"/>
      <c r="V166" s="507"/>
      <c r="W166" s="507"/>
      <c r="X166" s="507"/>
      <c r="Y166" s="507"/>
      <c r="Z166" s="507"/>
      <c r="AA166" s="507"/>
      <c r="AB166" s="507"/>
      <c r="AC166" s="507"/>
      <c r="AD166" s="507"/>
      <c r="AE166" s="506"/>
      <c r="AF166" s="507"/>
      <c r="AG166" s="507"/>
      <c r="AH166" s="507"/>
      <c r="AI166" s="507"/>
      <c r="AJ166" s="507"/>
      <c r="AK166" s="507"/>
    </row>
    <row r="167" spans="1:37" ht="12.75" customHeight="1">
      <c r="A167" s="504"/>
      <c r="B167" s="504"/>
      <c r="C167" s="504"/>
      <c r="D167" s="504"/>
      <c r="E167" s="504"/>
      <c r="F167" s="505"/>
      <c r="G167" s="505"/>
      <c r="H167" s="504"/>
      <c r="I167" s="506"/>
      <c r="J167" s="507"/>
      <c r="K167" s="507"/>
      <c r="L167" s="507"/>
      <c r="M167" s="507"/>
      <c r="N167" s="507"/>
      <c r="O167" s="507"/>
      <c r="P167" s="507"/>
      <c r="Q167" s="507"/>
      <c r="R167" s="507"/>
      <c r="S167" s="507"/>
      <c r="T167" s="506"/>
      <c r="U167" s="507"/>
      <c r="V167" s="507"/>
      <c r="W167" s="507"/>
      <c r="X167" s="507"/>
      <c r="Y167" s="507"/>
      <c r="Z167" s="507"/>
      <c r="AA167" s="507"/>
      <c r="AB167" s="507"/>
      <c r="AC167" s="507"/>
      <c r="AD167" s="507"/>
      <c r="AE167" s="506"/>
      <c r="AF167" s="507"/>
      <c r="AG167" s="507"/>
      <c r="AH167" s="507"/>
      <c r="AI167" s="507"/>
      <c r="AJ167" s="507"/>
      <c r="AK167" s="507"/>
    </row>
    <row r="168" spans="1:37" ht="12.75" customHeight="1">
      <c r="A168" s="504"/>
      <c r="B168" s="504"/>
      <c r="C168" s="504"/>
      <c r="D168" s="504"/>
      <c r="E168" s="504"/>
      <c r="F168" s="505"/>
      <c r="G168" s="505"/>
      <c r="H168" s="504"/>
      <c r="I168" s="506"/>
      <c r="J168" s="507"/>
      <c r="K168" s="507"/>
      <c r="L168" s="507"/>
      <c r="M168" s="507"/>
      <c r="N168" s="507"/>
      <c r="O168" s="507"/>
      <c r="P168" s="507"/>
      <c r="Q168" s="507"/>
      <c r="R168" s="507"/>
      <c r="S168" s="507"/>
      <c r="T168" s="506"/>
      <c r="U168" s="507"/>
      <c r="V168" s="507"/>
      <c r="W168" s="507"/>
      <c r="X168" s="507"/>
      <c r="Y168" s="507"/>
      <c r="Z168" s="507"/>
      <c r="AA168" s="507"/>
      <c r="AB168" s="507"/>
      <c r="AC168" s="507"/>
      <c r="AD168" s="507"/>
      <c r="AE168" s="506"/>
      <c r="AF168" s="507"/>
      <c r="AG168" s="507"/>
      <c r="AH168" s="507"/>
      <c r="AI168" s="507"/>
      <c r="AJ168" s="507"/>
      <c r="AK168" s="507"/>
    </row>
    <row r="169" spans="1:37" ht="12.75" customHeight="1">
      <c r="A169" s="504"/>
      <c r="B169" s="504"/>
      <c r="C169" s="504"/>
      <c r="D169" s="504"/>
      <c r="E169" s="504"/>
      <c r="F169" s="505"/>
      <c r="G169" s="505"/>
      <c r="H169" s="504"/>
      <c r="I169" s="506"/>
      <c r="J169" s="507"/>
      <c r="K169" s="507"/>
      <c r="L169" s="507"/>
      <c r="M169" s="507"/>
      <c r="N169" s="507"/>
      <c r="O169" s="507"/>
      <c r="P169" s="507"/>
      <c r="Q169" s="507"/>
      <c r="R169" s="507"/>
      <c r="S169" s="507"/>
      <c r="T169" s="506"/>
      <c r="U169" s="507"/>
      <c r="V169" s="507"/>
      <c r="W169" s="507"/>
      <c r="X169" s="507"/>
      <c r="Y169" s="507"/>
      <c r="Z169" s="507"/>
      <c r="AA169" s="507"/>
      <c r="AB169" s="507"/>
      <c r="AC169" s="507"/>
      <c r="AD169" s="507"/>
      <c r="AE169" s="506"/>
      <c r="AF169" s="507"/>
      <c r="AG169" s="507"/>
      <c r="AH169" s="507"/>
      <c r="AI169" s="507"/>
      <c r="AJ169" s="507"/>
      <c r="AK169" s="507"/>
    </row>
    <row r="170" spans="1:37" ht="12.75" customHeight="1">
      <c r="A170" s="504"/>
      <c r="B170" s="504"/>
      <c r="C170" s="504"/>
      <c r="D170" s="504"/>
      <c r="E170" s="504"/>
      <c r="F170" s="505"/>
      <c r="G170" s="505"/>
      <c r="H170" s="504"/>
      <c r="I170" s="506"/>
      <c r="J170" s="507"/>
      <c r="K170" s="507"/>
      <c r="L170" s="507"/>
      <c r="M170" s="507"/>
      <c r="N170" s="507"/>
      <c r="O170" s="507"/>
      <c r="P170" s="507"/>
      <c r="Q170" s="507"/>
      <c r="R170" s="507"/>
      <c r="S170" s="507"/>
      <c r="T170" s="506"/>
      <c r="U170" s="507"/>
      <c r="V170" s="507"/>
      <c r="W170" s="507"/>
      <c r="X170" s="507"/>
      <c r="Y170" s="507"/>
      <c r="Z170" s="507"/>
      <c r="AA170" s="507"/>
      <c r="AB170" s="507"/>
      <c r="AC170" s="507"/>
      <c r="AD170" s="507"/>
      <c r="AE170" s="506"/>
      <c r="AF170" s="507"/>
      <c r="AG170" s="507"/>
      <c r="AH170" s="507"/>
      <c r="AI170" s="507"/>
      <c r="AJ170" s="507"/>
      <c r="AK170" s="507"/>
    </row>
    <row r="171" spans="1:37" ht="12.75" customHeight="1">
      <c r="A171" s="504"/>
      <c r="B171" s="504"/>
      <c r="C171" s="504"/>
      <c r="D171" s="504"/>
      <c r="E171" s="504"/>
      <c r="F171" s="505"/>
      <c r="G171" s="505"/>
      <c r="H171" s="504"/>
      <c r="I171" s="506"/>
      <c r="J171" s="507"/>
      <c r="K171" s="507"/>
      <c r="L171" s="507"/>
      <c r="M171" s="507"/>
      <c r="N171" s="507"/>
      <c r="O171" s="507"/>
      <c r="P171" s="507"/>
      <c r="Q171" s="507"/>
      <c r="R171" s="507"/>
      <c r="S171" s="507"/>
      <c r="T171" s="506"/>
      <c r="U171" s="507"/>
      <c r="V171" s="507"/>
      <c r="W171" s="507"/>
      <c r="X171" s="507"/>
      <c r="Y171" s="507"/>
      <c r="Z171" s="507"/>
      <c r="AA171" s="507"/>
      <c r="AB171" s="507"/>
      <c r="AC171" s="507"/>
      <c r="AD171" s="507"/>
      <c r="AE171" s="506"/>
      <c r="AF171" s="507"/>
      <c r="AG171" s="507"/>
      <c r="AH171" s="507"/>
      <c r="AI171" s="507"/>
      <c r="AJ171" s="507"/>
      <c r="AK171" s="507"/>
    </row>
    <row r="172" spans="1:37" ht="12.75" customHeight="1">
      <c r="A172" s="504"/>
      <c r="B172" s="504"/>
      <c r="C172" s="504"/>
      <c r="D172" s="504"/>
      <c r="E172" s="504"/>
      <c r="F172" s="505"/>
      <c r="G172" s="505"/>
      <c r="H172" s="504"/>
      <c r="I172" s="506"/>
      <c r="J172" s="507"/>
      <c r="K172" s="507"/>
      <c r="L172" s="507"/>
      <c r="M172" s="507"/>
      <c r="N172" s="507"/>
      <c r="O172" s="507"/>
      <c r="P172" s="507"/>
      <c r="Q172" s="507"/>
      <c r="R172" s="507"/>
      <c r="S172" s="507"/>
      <c r="T172" s="506"/>
      <c r="U172" s="507"/>
      <c r="V172" s="507"/>
      <c r="W172" s="507"/>
      <c r="X172" s="507"/>
      <c r="Y172" s="507"/>
      <c r="Z172" s="507"/>
      <c r="AA172" s="507"/>
      <c r="AB172" s="507"/>
      <c r="AC172" s="507"/>
      <c r="AD172" s="507"/>
      <c r="AE172" s="506"/>
      <c r="AF172" s="507"/>
      <c r="AG172" s="507"/>
      <c r="AH172" s="507"/>
      <c r="AI172" s="507"/>
      <c r="AJ172" s="507"/>
      <c r="AK172" s="507"/>
    </row>
    <row r="173" spans="1:37" ht="12.75" customHeight="1">
      <c r="A173" s="504"/>
      <c r="B173" s="504"/>
      <c r="C173" s="504"/>
      <c r="D173" s="504"/>
      <c r="E173" s="504"/>
      <c r="F173" s="505"/>
      <c r="G173" s="505"/>
      <c r="H173" s="504"/>
      <c r="I173" s="506"/>
      <c r="J173" s="507"/>
      <c r="K173" s="507"/>
      <c r="L173" s="507"/>
      <c r="M173" s="507"/>
      <c r="N173" s="507"/>
      <c r="O173" s="507"/>
      <c r="P173" s="507"/>
      <c r="Q173" s="507"/>
      <c r="R173" s="507"/>
      <c r="S173" s="507"/>
      <c r="T173" s="506"/>
      <c r="U173" s="507"/>
      <c r="V173" s="507"/>
      <c r="W173" s="507"/>
      <c r="X173" s="507"/>
      <c r="Y173" s="507"/>
      <c r="Z173" s="507"/>
      <c r="AA173" s="507"/>
      <c r="AB173" s="507"/>
      <c r="AC173" s="507"/>
      <c r="AD173" s="507"/>
      <c r="AE173" s="506"/>
      <c r="AF173" s="507"/>
      <c r="AG173" s="507"/>
      <c r="AH173" s="507"/>
      <c r="AI173" s="507"/>
      <c r="AJ173" s="507"/>
      <c r="AK173" s="507"/>
    </row>
    <row r="174" spans="1:37" ht="12.75" customHeight="1">
      <c r="A174" s="504"/>
      <c r="B174" s="504"/>
      <c r="C174" s="504"/>
      <c r="D174" s="504"/>
      <c r="E174" s="504"/>
      <c r="F174" s="505"/>
      <c r="G174" s="505"/>
      <c r="H174" s="504"/>
      <c r="I174" s="506"/>
      <c r="J174" s="507"/>
      <c r="K174" s="507"/>
      <c r="L174" s="507"/>
      <c r="M174" s="507"/>
      <c r="N174" s="507"/>
      <c r="O174" s="507"/>
      <c r="P174" s="507"/>
      <c r="Q174" s="507"/>
      <c r="R174" s="507"/>
      <c r="S174" s="507"/>
      <c r="T174" s="506"/>
      <c r="U174" s="507"/>
      <c r="V174" s="507"/>
      <c r="W174" s="507"/>
      <c r="X174" s="507"/>
      <c r="Y174" s="507"/>
      <c r="Z174" s="507"/>
      <c r="AA174" s="507"/>
      <c r="AB174" s="507"/>
      <c r="AC174" s="507"/>
      <c r="AD174" s="507"/>
      <c r="AE174" s="506"/>
      <c r="AF174" s="507"/>
      <c r="AG174" s="507"/>
      <c r="AH174" s="507"/>
      <c r="AI174" s="507"/>
      <c r="AJ174" s="507"/>
      <c r="AK174" s="507"/>
    </row>
    <row r="175" spans="1:37" ht="12.75" customHeight="1">
      <c r="A175" s="504"/>
      <c r="B175" s="504"/>
      <c r="C175" s="504"/>
      <c r="D175" s="504"/>
      <c r="E175" s="504"/>
      <c r="F175" s="505"/>
      <c r="G175" s="505"/>
      <c r="H175" s="504"/>
      <c r="I175" s="506"/>
      <c r="J175" s="507"/>
      <c r="K175" s="507"/>
      <c r="L175" s="507"/>
      <c r="M175" s="507"/>
      <c r="N175" s="507"/>
      <c r="O175" s="507"/>
      <c r="P175" s="507"/>
      <c r="Q175" s="507"/>
      <c r="R175" s="507"/>
      <c r="S175" s="507"/>
      <c r="T175" s="506"/>
      <c r="U175" s="507"/>
      <c r="V175" s="507"/>
      <c r="W175" s="507"/>
      <c r="X175" s="507"/>
      <c r="Y175" s="507"/>
      <c r="Z175" s="507"/>
      <c r="AA175" s="507"/>
      <c r="AB175" s="507"/>
      <c r="AC175" s="507"/>
      <c r="AD175" s="507"/>
      <c r="AE175" s="506"/>
      <c r="AF175" s="507"/>
      <c r="AG175" s="507"/>
      <c r="AH175" s="507"/>
      <c r="AI175" s="507"/>
      <c r="AJ175" s="507"/>
      <c r="AK175" s="507"/>
    </row>
    <row r="176" spans="1:37" ht="12.75" customHeight="1">
      <c r="A176" s="504"/>
      <c r="B176" s="504"/>
      <c r="C176" s="504"/>
      <c r="D176" s="504"/>
      <c r="E176" s="504"/>
      <c r="F176" s="505"/>
      <c r="G176" s="505"/>
      <c r="H176" s="504"/>
      <c r="I176" s="506"/>
      <c r="J176" s="507"/>
      <c r="K176" s="507"/>
      <c r="L176" s="507"/>
      <c r="M176" s="507"/>
      <c r="N176" s="507"/>
      <c r="O176" s="507"/>
      <c r="P176" s="507"/>
      <c r="Q176" s="507"/>
      <c r="R176" s="507"/>
      <c r="S176" s="507"/>
      <c r="T176" s="506"/>
      <c r="U176" s="507"/>
      <c r="V176" s="507"/>
      <c r="W176" s="507"/>
      <c r="X176" s="507"/>
      <c r="Y176" s="507"/>
      <c r="Z176" s="507"/>
      <c r="AA176" s="507"/>
      <c r="AB176" s="507"/>
      <c r="AC176" s="507"/>
      <c r="AD176" s="507"/>
      <c r="AE176" s="506"/>
      <c r="AF176" s="507"/>
      <c r="AG176" s="507"/>
      <c r="AH176" s="507"/>
      <c r="AI176" s="507"/>
      <c r="AJ176" s="507"/>
      <c r="AK176" s="507"/>
    </row>
    <row r="177" spans="1:37" ht="12.75" customHeight="1">
      <c r="A177" s="504"/>
      <c r="B177" s="504"/>
      <c r="C177" s="504"/>
      <c r="D177" s="504"/>
      <c r="E177" s="504"/>
      <c r="F177" s="505"/>
      <c r="G177" s="505"/>
      <c r="H177" s="504"/>
      <c r="I177" s="506"/>
      <c r="J177" s="507"/>
      <c r="K177" s="507"/>
      <c r="L177" s="507"/>
      <c r="M177" s="507"/>
      <c r="N177" s="507"/>
      <c r="O177" s="507"/>
      <c r="P177" s="507"/>
      <c r="Q177" s="507"/>
      <c r="R177" s="507"/>
      <c r="S177" s="507"/>
      <c r="T177" s="506"/>
      <c r="U177" s="507"/>
      <c r="V177" s="507"/>
      <c r="W177" s="507"/>
      <c r="X177" s="507"/>
      <c r="Y177" s="507"/>
      <c r="Z177" s="507"/>
      <c r="AA177" s="507"/>
      <c r="AB177" s="507"/>
      <c r="AC177" s="507"/>
      <c r="AD177" s="507"/>
      <c r="AE177" s="506"/>
      <c r="AF177" s="507"/>
      <c r="AG177" s="507"/>
      <c r="AH177" s="507"/>
      <c r="AI177" s="507"/>
      <c r="AJ177" s="507"/>
      <c r="AK177" s="507"/>
    </row>
    <row r="178" spans="1:37" ht="12.75" customHeight="1">
      <c r="A178" s="504"/>
      <c r="B178" s="504"/>
      <c r="C178" s="504"/>
      <c r="D178" s="504"/>
      <c r="E178" s="504"/>
      <c r="F178" s="505"/>
      <c r="G178" s="505"/>
      <c r="H178" s="504"/>
      <c r="I178" s="506"/>
      <c r="J178" s="507"/>
      <c r="K178" s="507"/>
      <c r="L178" s="507"/>
      <c r="M178" s="507"/>
      <c r="N178" s="507"/>
      <c r="O178" s="507"/>
      <c r="P178" s="507"/>
      <c r="Q178" s="507"/>
      <c r="R178" s="507"/>
      <c r="S178" s="507"/>
      <c r="T178" s="506"/>
      <c r="U178" s="507"/>
      <c r="V178" s="507"/>
      <c r="W178" s="507"/>
      <c r="X178" s="507"/>
      <c r="Y178" s="507"/>
      <c r="Z178" s="507"/>
      <c r="AA178" s="507"/>
      <c r="AB178" s="507"/>
      <c r="AC178" s="507"/>
      <c r="AD178" s="507"/>
      <c r="AE178" s="506"/>
      <c r="AF178" s="507"/>
      <c r="AG178" s="507"/>
      <c r="AH178" s="507"/>
      <c r="AI178" s="507"/>
      <c r="AJ178" s="507"/>
      <c r="AK178" s="507"/>
    </row>
    <row r="179" spans="1:37" ht="12.75" customHeight="1">
      <c r="A179" s="504"/>
      <c r="B179" s="504"/>
      <c r="C179" s="504"/>
      <c r="D179" s="504"/>
      <c r="E179" s="504"/>
      <c r="F179" s="505"/>
      <c r="G179" s="505"/>
      <c r="H179" s="504"/>
      <c r="I179" s="506"/>
      <c r="J179" s="507"/>
      <c r="K179" s="507"/>
      <c r="L179" s="507"/>
      <c r="M179" s="507"/>
      <c r="N179" s="507"/>
      <c r="O179" s="507"/>
      <c r="P179" s="507"/>
      <c r="Q179" s="507"/>
      <c r="R179" s="507"/>
      <c r="S179" s="507"/>
      <c r="T179" s="506"/>
      <c r="U179" s="507"/>
      <c r="V179" s="507"/>
      <c r="W179" s="507"/>
      <c r="X179" s="507"/>
      <c r="Y179" s="507"/>
      <c r="Z179" s="507"/>
      <c r="AA179" s="507"/>
      <c r="AB179" s="507"/>
      <c r="AC179" s="507"/>
      <c r="AD179" s="507"/>
      <c r="AE179" s="506"/>
      <c r="AF179" s="507"/>
      <c r="AG179" s="507"/>
      <c r="AH179" s="507"/>
      <c r="AI179" s="507"/>
      <c r="AJ179" s="507"/>
      <c r="AK179" s="507"/>
    </row>
    <row r="180" spans="1:37" ht="12.75" customHeight="1">
      <c r="A180" s="504"/>
      <c r="B180" s="504"/>
      <c r="C180" s="504"/>
      <c r="D180" s="504"/>
      <c r="E180" s="504"/>
      <c r="F180" s="505"/>
      <c r="G180" s="505"/>
      <c r="H180" s="504"/>
      <c r="I180" s="506"/>
      <c r="J180" s="507"/>
      <c r="K180" s="507"/>
      <c r="L180" s="507"/>
      <c r="M180" s="507"/>
      <c r="N180" s="507"/>
      <c r="O180" s="507"/>
      <c r="P180" s="507"/>
      <c r="Q180" s="507"/>
      <c r="R180" s="507"/>
      <c r="S180" s="507"/>
      <c r="T180" s="506"/>
      <c r="U180" s="507"/>
      <c r="V180" s="507"/>
      <c r="W180" s="507"/>
      <c r="X180" s="507"/>
      <c r="Y180" s="507"/>
      <c r="Z180" s="507"/>
      <c r="AA180" s="507"/>
      <c r="AB180" s="507"/>
      <c r="AC180" s="507"/>
      <c r="AD180" s="507"/>
      <c r="AE180" s="506"/>
      <c r="AF180" s="507"/>
      <c r="AG180" s="507"/>
      <c r="AH180" s="507"/>
      <c r="AI180" s="507"/>
      <c r="AJ180" s="507"/>
      <c r="AK180" s="507"/>
    </row>
    <row r="181" spans="1:37" ht="12.75" customHeight="1">
      <c r="A181" s="504"/>
      <c r="B181" s="504"/>
      <c r="C181" s="504"/>
      <c r="D181" s="504"/>
      <c r="E181" s="504"/>
      <c r="F181" s="505"/>
      <c r="G181" s="505"/>
      <c r="H181" s="504"/>
      <c r="I181" s="506"/>
      <c r="J181" s="507"/>
      <c r="K181" s="507"/>
      <c r="L181" s="507"/>
      <c r="M181" s="507"/>
      <c r="N181" s="507"/>
      <c r="O181" s="507"/>
      <c r="P181" s="507"/>
      <c r="Q181" s="507"/>
      <c r="R181" s="507"/>
      <c r="S181" s="507"/>
      <c r="T181" s="506"/>
      <c r="U181" s="507"/>
      <c r="V181" s="507"/>
      <c r="W181" s="507"/>
      <c r="X181" s="507"/>
      <c r="Y181" s="507"/>
      <c r="Z181" s="507"/>
      <c r="AA181" s="507"/>
      <c r="AB181" s="507"/>
      <c r="AC181" s="507"/>
      <c r="AD181" s="507"/>
      <c r="AE181" s="506"/>
      <c r="AF181" s="507"/>
      <c r="AG181" s="507"/>
      <c r="AH181" s="507"/>
      <c r="AI181" s="507"/>
      <c r="AJ181" s="507"/>
      <c r="AK181" s="507"/>
    </row>
    <row r="182" spans="1:37" ht="12.75" customHeight="1">
      <c r="A182" s="504"/>
      <c r="B182" s="504"/>
      <c r="C182" s="504"/>
      <c r="D182" s="504"/>
      <c r="E182" s="504"/>
      <c r="F182" s="505"/>
      <c r="G182" s="505"/>
      <c r="H182" s="504"/>
      <c r="I182" s="506"/>
      <c r="J182" s="507"/>
      <c r="K182" s="507"/>
      <c r="L182" s="507"/>
      <c r="M182" s="507"/>
      <c r="N182" s="507"/>
      <c r="O182" s="507"/>
      <c r="P182" s="507"/>
      <c r="Q182" s="507"/>
      <c r="R182" s="507"/>
      <c r="S182" s="507"/>
      <c r="T182" s="506"/>
      <c r="U182" s="507"/>
      <c r="V182" s="507"/>
      <c r="W182" s="507"/>
      <c r="X182" s="507"/>
      <c r="Y182" s="507"/>
      <c r="Z182" s="507"/>
      <c r="AA182" s="507"/>
      <c r="AB182" s="507"/>
      <c r="AC182" s="507"/>
      <c r="AD182" s="507"/>
      <c r="AE182" s="506"/>
      <c r="AF182" s="507"/>
      <c r="AG182" s="507"/>
      <c r="AH182" s="507"/>
      <c r="AI182" s="507"/>
      <c r="AJ182" s="507"/>
      <c r="AK182" s="507"/>
    </row>
    <row r="183" spans="1:37" ht="12.75" customHeight="1">
      <c r="A183" s="504"/>
      <c r="B183" s="504"/>
      <c r="C183" s="504"/>
      <c r="D183" s="504"/>
      <c r="E183" s="504"/>
      <c r="F183" s="505"/>
      <c r="G183" s="505"/>
      <c r="H183" s="504"/>
      <c r="I183" s="506"/>
      <c r="J183" s="507"/>
      <c r="K183" s="507"/>
      <c r="L183" s="507"/>
      <c r="M183" s="507"/>
      <c r="N183" s="507"/>
      <c r="O183" s="507"/>
      <c r="P183" s="507"/>
      <c r="Q183" s="507"/>
      <c r="R183" s="507"/>
      <c r="S183" s="507"/>
      <c r="T183" s="506"/>
      <c r="U183" s="507"/>
      <c r="V183" s="507"/>
      <c r="W183" s="507"/>
      <c r="X183" s="507"/>
      <c r="Y183" s="507"/>
      <c r="Z183" s="507"/>
      <c r="AA183" s="507"/>
      <c r="AB183" s="507"/>
      <c r="AC183" s="507"/>
      <c r="AD183" s="507"/>
      <c r="AE183" s="506"/>
      <c r="AF183" s="507"/>
      <c r="AG183" s="507"/>
      <c r="AH183" s="507"/>
      <c r="AI183" s="507"/>
      <c r="AJ183" s="507"/>
      <c r="AK183" s="507"/>
    </row>
    <row r="184" spans="1:37" ht="12.75" customHeight="1">
      <c r="A184" s="504"/>
      <c r="B184" s="504"/>
      <c r="C184" s="504"/>
      <c r="D184" s="504"/>
      <c r="E184" s="504"/>
      <c r="F184" s="505"/>
      <c r="G184" s="505"/>
      <c r="H184" s="504"/>
      <c r="I184" s="506"/>
      <c r="J184" s="507"/>
      <c r="K184" s="507"/>
      <c r="L184" s="507"/>
      <c r="M184" s="507"/>
      <c r="N184" s="507"/>
      <c r="O184" s="507"/>
      <c r="P184" s="507"/>
      <c r="Q184" s="507"/>
      <c r="R184" s="507"/>
      <c r="S184" s="507"/>
      <c r="T184" s="506"/>
      <c r="U184" s="507"/>
      <c r="V184" s="507"/>
      <c r="W184" s="507"/>
      <c r="X184" s="507"/>
      <c r="Y184" s="507"/>
      <c r="Z184" s="507"/>
      <c r="AA184" s="507"/>
      <c r="AB184" s="507"/>
      <c r="AC184" s="507"/>
      <c r="AD184" s="507"/>
      <c r="AE184" s="506"/>
      <c r="AF184" s="507"/>
      <c r="AG184" s="507"/>
      <c r="AH184" s="507"/>
      <c r="AI184" s="507"/>
      <c r="AJ184" s="507"/>
      <c r="AK184" s="507"/>
    </row>
    <row r="185" spans="1:37" ht="12.75" customHeight="1">
      <c r="A185" s="504"/>
      <c r="B185" s="504"/>
      <c r="C185" s="504"/>
      <c r="D185" s="504"/>
      <c r="E185" s="504"/>
      <c r="F185" s="505"/>
      <c r="G185" s="505"/>
      <c r="H185" s="504"/>
      <c r="I185" s="506"/>
      <c r="J185" s="507"/>
      <c r="K185" s="507"/>
      <c r="L185" s="507"/>
      <c r="M185" s="507"/>
      <c r="N185" s="507"/>
      <c r="O185" s="507"/>
      <c r="P185" s="507"/>
      <c r="Q185" s="507"/>
      <c r="R185" s="507"/>
      <c r="S185" s="507"/>
      <c r="T185" s="506"/>
      <c r="U185" s="507"/>
      <c r="V185" s="507"/>
      <c r="W185" s="507"/>
      <c r="X185" s="507"/>
      <c r="Y185" s="507"/>
      <c r="Z185" s="507"/>
      <c r="AA185" s="507"/>
      <c r="AB185" s="507"/>
      <c r="AC185" s="507"/>
      <c r="AD185" s="507"/>
      <c r="AE185" s="506"/>
      <c r="AF185" s="507"/>
      <c r="AG185" s="507"/>
      <c r="AH185" s="507"/>
      <c r="AI185" s="507"/>
      <c r="AJ185" s="507"/>
      <c r="AK185" s="507"/>
    </row>
    <row r="186" spans="1:37" ht="12.75" customHeight="1">
      <c r="A186" s="504"/>
      <c r="B186" s="504"/>
      <c r="C186" s="504"/>
      <c r="D186" s="504"/>
      <c r="E186" s="504"/>
      <c r="F186" s="505"/>
      <c r="G186" s="505"/>
      <c r="H186" s="504"/>
      <c r="I186" s="506"/>
      <c r="J186" s="507"/>
      <c r="K186" s="507"/>
      <c r="L186" s="507"/>
      <c r="M186" s="507"/>
      <c r="N186" s="507"/>
      <c r="O186" s="507"/>
      <c r="P186" s="507"/>
      <c r="Q186" s="507"/>
      <c r="R186" s="507"/>
      <c r="S186" s="507"/>
      <c r="T186" s="506"/>
      <c r="U186" s="507"/>
      <c r="V186" s="507"/>
      <c r="W186" s="507"/>
      <c r="X186" s="507"/>
      <c r="Y186" s="507"/>
      <c r="Z186" s="507"/>
      <c r="AA186" s="507"/>
      <c r="AB186" s="507"/>
      <c r="AC186" s="507"/>
      <c r="AD186" s="507"/>
      <c r="AE186" s="506"/>
      <c r="AF186" s="507"/>
      <c r="AG186" s="507"/>
      <c r="AH186" s="507"/>
      <c r="AI186" s="507"/>
      <c r="AJ186" s="507"/>
      <c r="AK186" s="507"/>
    </row>
    <row r="187" spans="1:37" ht="12.75" customHeight="1">
      <c r="A187" s="504"/>
      <c r="B187" s="504"/>
      <c r="C187" s="504"/>
      <c r="D187" s="504"/>
      <c r="E187" s="504"/>
      <c r="F187" s="505"/>
      <c r="G187" s="505"/>
      <c r="H187" s="504"/>
      <c r="I187" s="506"/>
      <c r="J187" s="507"/>
      <c r="K187" s="507"/>
      <c r="L187" s="507"/>
      <c r="M187" s="507"/>
      <c r="N187" s="507"/>
      <c r="O187" s="507"/>
      <c r="P187" s="507"/>
      <c r="Q187" s="507"/>
      <c r="R187" s="507"/>
      <c r="S187" s="507"/>
      <c r="T187" s="506"/>
      <c r="U187" s="507"/>
      <c r="V187" s="507"/>
      <c r="W187" s="507"/>
      <c r="X187" s="507"/>
      <c r="Y187" s="507"/>
      <c r="Z187" s="507"/>
      <c r="AA187" s="507"/>
      <c r="AB187" s="507"/>
      <c r="AC187" s="507"/>
      <c r="AD187" s="507"/>
      <c r="AE187" s="506"/>
      <c r="AF187" s="507"/>
      <c r="AG187" s="507"/>
      <c r="AH187" s="507"/>
      <c r="AI187" s="507"/>
      <c r="AJ187" s="507"/>
      <c r="AK187" s="507"/>
    </row>
    <row r="188" spans="1:37" ht="12.75" customHeight="1">
      <c r="A188" s="504"/>
      <c r="B188" s="504"/>
      <c r="C188" s="504"/>
      <c r="D188" s="504"/>
      <c r="E188" s="504"/>
      <c r="F188" s="505"/>
      <c r="G188" s="505"/>
      <c r="H188" s="504"/>
      <c r="I188" s="506"/>
      <c r="J188" s="507"/>
      <c r="K188" s="507"/>
      <c r="L188" s="507"/>
      <c r="M188" s="507"/>
      <c r="N188" s="507"/>
      <c r="O188" s="507"/>
      <c r="P188" s="507"/>
      <c r="Q188" s="507"/>
      <c r="R188" s="507"/>
      <c r="S188" s="507"/>
      <c r="T188" s="506"/>
      <c r="U188" s="507"/>
      <c r="V188" s="507"/>
      <c r="W188" s="507"/>
      <c r="X188" s="507"/>
      <c r="Y188" s="507"/>
      <c r="Z188" s="507"/>
      <c r="AA188" s="507"/>
      <c r="AB188" s="507"/>
      <c r="AC188" s="507"/>
      <c r="AD188" s="507"/>
      <c r="AE188" s="506"/>
      <c r="AF188" s="507"/>
      <c r="AG188" s="507"/>
      <c r="AH188" s="507"/>
      <c r="AI188" s="507"/>
      <c r="AJ188" s="507"/>
      <c r="AK188" s="507"/>
    </row>
    <row r="189" spans="1:37" ht="12.75" customHeight="1">
      <c r="A189" s="504"/>
      <c r="B189" s="504"/>
      <c r="C189" s="504"/>
      <c r="D189" s="504"/>
      <c r="E189" s="504"/>
      <c r="F189" s="505"/>
      <c r="G189" s="505"/>
      <c r="H189" s="504"/>
      <c r="I189" s="506"/>
      <c r="J189" s="507"/>
      <c r="K189" s="507"/>
      <c r="L189" s="507"/>
      <c r="M189" s="507"/>
      <c r="N189" s="507"/>
      <c r="O189" s="507"/>
      <c r="P189" s="507"/>
      <c r="Q189" s="507"/>
      <c r="R189" s="507"/>
      <c r="S189" s="507"/>
      <c r="T189" s="506"/>
      <c r="U189" s="507"/>
      <c r="V189" s="507"/>
      <c r="W189" s="507"/>
      <c r="X189" s="507"/>
      <c r="Y189" s="507"/>
      <c r="Z189" s="507"/>
      <c r="AA189" s="507"/>
      <c r="AB189" s="507"/>
      <c r="AC189" s="507"/>
      <c r="AD189" s="507"/>
      <c r="AE189" s="506"/>
      <c r="AF189" s="507"/>
      <c r="AG189" s="507"/>
      <c r="AH189" s="507"/>
      <c r="AI189" s="507"/>
      <c r="AJ189" s="507"/>
      <c r="AK189" s="507"/>
    </row>
    <row r="190" spans="1:37" ht="12.75" customHeight="1">
      <c r="A190" s="504"/>
      <c r="B190" s="504"/>
      <c r="C190" s="504"/>
      <c r="D190" s="504"/>
      <c r="E190" s="504"/>
      <c r="F190" s="505"/>
      <c r="G190" s="505"/>
      <c r="H190" s="504"/>
      <c r="I190" s="506"/>
      <c r="J190" s="507"/>
      <c r="K190" s="507"/>
      <c r="L190" s="507"/>
      <c r="M190" s="507"/>
      <c r="N190" s="507"/>
      <c r="O190" s="507"/>
      <c r="P190" s="507"/>
      <c r="Q190" s="507"/>
      <c r="R190" s="507"/>
      <c r="S190" s="507"/>
      <c r="T190" s="506"/>
      <c r="U190" s="507"/>
      <c r="V190" s="507"/>
      <c r="W190" s="507"/>
      <c r="X190" s="507"/>
      <c r="Y190" s="507"/>
      <c r="Z190" s="507"/>
      <c r="AA190" s="507"/>
      <c r="AB190" s="507"/>
      <c r="AC190" s="507"/>
      <c r="AD190" s="507"/>
      <c r="AE190" s="506"/>
      <c r="AF190" s="507"/>
      <c r="AG190" s="507"/>
      <c r="AH190" s="507"/>
      <c r="AI190" s="507"/>
      <c r="AJ190" s="507"/>
      <c r="AK190" s="507"/>
    </row>
    <row r="191" spans="1:37" ht="12.75" customHeight="1">
      <c r="A191" s="504"/>
      <c r="B191" s="504"/>
      <c r="C191" s="504"/>
      <c r="D191" s="504"/>
      <c r="E191" s="504"/>
      <c r="F191" s="505"/>
      <c r="G191" s="505"/>
      <c r="H191" s="504"/>
      <c r="I191" s="506"/>
      <c r="J191" s="507"/>
      <c r="K191" s="507"/>
      <c r="L191" s="507"/>
      <c r="M191" s="507"/>
      <c r="N191" s="507"/>
      <c r="O191" s="507"/>
      <c r="P191" s="507"/>
      <c r="Q191" s="507"/>
      <c r="R191" s="507"/>
      <c r="S191" s="507"/>
      <c r="T191" s="506"/>
      <c r="U191" s="507"/>
      <c r="V191" s="507"/>
      <c r="W191" s="507"/>
      <c r="X191" s="507"/>
      <c r="Y191" s="507"/>
      <c r="Z191" s="507"/>
      <c r="AA191" s="507"/>
      <c r="AB191" s="507"/>
      <c r="AC191" s="507"/>
      <c r="AD191" s="507"/>
      <c r="AE191" s="506"/>
      <c r="AF191" s="507"/>
      <c r="AG191" s="507"/>
      <c r="AH191" s="507"/>
      <c r="AI191" s="507"/>
      <c r="AJ191" s="507"/>
      <c r="AK191" s="507"/>
    </row>
    <row r="192" spans="1:37" ht="12.75" customHeight="1">
      <c r="A192" s="504"/>
      <c r="B192" s="504"/>
      <c r="C192" s="504"/>
      <c r="D192" s="504"/>
      <c r="E192" s="504"/>
      <c r="F192" s="505"/>
      <c r="G192" s="505"/>
      <c r="H192" s="504"/>
      <c r="I192" s="506"/>
      <c r="J192" s="507"/>
      <c r="K192" s="507"/>
      <c r="L192" s="507"/>
      <c r="M192" s="507"/>
      <c r="N192" s="507"/>
      <c r="O192" s="507"/>
      <c r="P192" s="507"/>
      <c r="Q192" s="507"/>
      <c r="R192" s="507"/>
      <c r="S192" s="507"/>
      <c r="T192" s="506"/>
      <c r="U192" s="507"/>
      <c r="V192" s="507"/>
      <c r="W192" s="507"/>
      <c r="X192" s="507"/>
      <c r="Y192" s="507"/>
      <c r="Z192" s="507"/>
      <c r="AA192" s="507"/>
      <c r="AB192" s="507"/>
      <c r="AC192" s="507"/>
      <c r="AD192" s="507"/>
      <c r="AE192" s="506"/>
      <c r="AF192" s="507"/>
      <c r="AG192" s="507"/>
      <c r="AH192" s="507"/>
      <c r="AI192" s="507"/>
      <c r="AJ192" s="507"/>
      <c r="AK192" s="507"/>
    </row>
    <row r="193" spans="1:37" ht="12.75" customHeight="1">
      <c r="A193" s="504"/>
      <c r="B193" s="504"/>
      <c r="C193" s="504"/>
      <c r="D193" s="504"/>
      <c r="E193" s="504"/>
      <c r="F193" s="505"/>
      <c r="G193" s="505"/>
      <c r="H193" s="504"/>
      <c r="I193" s="506"/>
      <c r="J193" s="507"/>
      <c r="K193" s="507"/>
      <c r="L193" s="507"/>
      <c r="M193" s="507"/>
      <c r="N193" s="507"/>
      <c r="O193" s="507"/>
      <c r="P193" s="507"/>
      <c r="Q193" s="507"/>
      <c r="R193" s="507"/>
      <c r="S193" s="507"/>
      <c r="T193" s="506"/>
      <c r="U193" s="507"/>
      <c r="V193" s="507"/>
      <c r="W193" s="507"/>
      <c r="X193" s="507"/>
      <c r="Y193" s="507"/>
      <c r="Z193" s="507"/>
      <c r="AA193" s="507"/>
      <c r="AB193" s="507"/>
      <c r="AC193" s="507"/>
      <c r="AD193" s="507"/>
      <c r="AE193" s="506"/>
      <c r="AF193" s="507"/>
      <c r="AG193" s="507"/>
      <c r="AH193" s="507"/>
      <c r="AI193" s="507"/>
      <c r="AJ193" s="507"/>
      <c r="AK193" s="507"/>
    </row>
    <row r="194" spans="1:37" ht="12.75" customHeight="1">
      <c r="A194" s="504"/>
      <c r="B194" s="504"/>
      <c r="C194" s="504"/>
      <c r="D194" s="504"/>
      <c r="E194" s="504"/>
      <c r="F194" s="505"/>
      <c r="G194" s="505"/>
      <c r="H194" s="504"/>
      <c r="I194" s="506"/>
      <c r="J194" s="507"/>
      <c r="K194" s="507"/>
      <c r="L194" s="507"/>
      <c r="M194" s="507"/>
      <c r="N194" s="507"/>
      <c r="O194" s="507"/>
      <c r="P194" s="507"/>
      <c r="Q194" s="507"/>
      <c r="R194" s="507"/>
      <c r="S194" s="507"/>
      <c r="T194" s="506"/>
      <c r="U194" s="507"/>
      <c r="V194" s="507"/>
      <c r="W194" s="507"/>
      <c r="X194" s="507"/>
      <c r="Y194" s="507"/>
      <c r="Z194" s="507"/>
      <c r="AA194" s="507"/>
      <c r="AB194" s="507"/>
      <c r="AC194" s="507"/>
      <c r="AD194" s="507"/>
      <c r="AE194" s="506"/>
      <c r="AF194" s="507"/>
      <c r="AG194" s="507"/>
      <c r="AH194" s="507"/>
      <c r="AI194" s="507"/>
      <c r="AJ194" s="507"/>
      <c r="AK194" s="507"/>
    </row>
    <row r="195" spans="1:37" ht="12.75" customHeight="1">
      <c r="A195" s="504"/>
      <c r="B195" s="504"/>
      <c r="C195" s="504"/>
      <c r="D195" s="504"/>
      <c r="E195" s="504"/>
      <c r="F195" s="505"/>
      <c r="G195" s="505"/>
      <c r="H195" s="504"/>
      <c r="I195" s="506"/>
      <c r="J195" s="507"/>
      <c r="K195" s="507"/>
      <c r="L195" s="507"/>
      <c r="M195" s="507"/>
      <c r="N195" s="507"/>
      <c r="O195" s="507"/>
      <c r="P195" s="507"/>
      <c r="Q195" s="507"/>
      <c r="R195" s="507"/>
      <c r="S195" s="507"/>
      <c r="T195" s="506"/>
      <c r="U195" s="507"/>
      <c r="V195" s="507"/>
      <c r="W195" s="507"/>
      <c r="X195" s="507"/>
      <c r="Y195" s="507"/>
      <c r="Z195" s="507"/>
      <c r="AA195" s="507"/>
      <c r="AB195" s="507"/>
      <c r="AC195" s="507"/>
      <c r="AD195" s="507"/>
      <c r="AE195" s="506"/>
      <c r="AF195" s="507"/>
      <c r="AG195" s="507"/>
      <c r="AH195" s="507"/>
      <c r="AI195" s="507"/>
      <c r="AJ195" s="507"/>
      <c r="AK195" s="507"/>
    </row>
    <row r="196" spans="1:37" ht="12.75" customHeight="1">
      <c r="A196" s="504"/>
      <c r="B196" s="504"/>
      <c r="C196" s="504"/>
      <c r="D196" s="504"/>
      <c r="E196" s="504"/>
      <c r="F196" s="505"/>
      <c r="G196" s="505"/>
      <c r="H196" s="504"/>
      <c r="I196" s="506"/>
      <c r="J196" s="507"/>
      <c r="K196" s="507"/>
      <c r="L196" s="507"/>
      <c r="M196" s="507"/>
      <c r="N196" s="507"/>
      <c r="O196" s="507"/>
      <c r="P196" s="507"/>
      <c r="Q196" s="507"/>
      <c r="R196" s="507"/>
      <c r="S196" s="507"/>
      <c r="T196" s="506"/>
      <c r="U196" s="507"/>
      <c r="V196" s="507"/>
      <c r="W196" s="507"/>
      <c r="X196" s="507"/>
      <c r="Y196" s="507"/>
      <c r="Z196" s="507"/>
      <c r="AA196" s="507"/>
      <c r="AB196" s="507"/>
      <c r="AC196" s="507"/>
      <c r="AD196" s="507"/>
      <c r="AE196" s="506"/>
      <c r="AF196" s="507"/>
      <c r="AG196" s="507"/>
      <c r="AH196" s="507"/>
      <c r="AI196" s="507"/>
      <c r="AJ196" s="507"/>
      <c r="AK196" s="507"/>
    </row>
    <row r="197" spans="1:37" ht="12.75" customHeight="1">
      <c r="A197" s="504"/>
      <c r="B197" s="504"/>
      <c r="C197" s="504"/>
      <c r="D197" s="504"/>
      <c r="E197" s="504"/>
      <c r="F197" s="505"/>
      <c r="G197" s="505"/>
      <c r="H197" s="504"/>
      <c r="I197" s="506"/>
      <c r="J197" s="507"/>
      <c r="K197" s="507"/>
      <c r="L197" s="507"/>
      <c r="M197" s="507"/>
      <c r="N197" s="507"/>
      <c r="O197" s="507"/>
      <c r="P197" s="507"/>
      <c r="Q197" s="507"/>
      <c r="R197" s="507"/>
      <c r="S197" s="507"/>
      <c r="T197" s="506"/>
      <c r="U197" s="507"/>
      <c r="V197" s="507"/>
      <c r="W197" s="507"/>
      <c r="X197" s="507"/>
      <c r="Y197" s="507"/>
      <c r="Z197" s="507"/>
      <c r="AA197" s="507"/>
      <c r="AB197" s="507"/>
      <c r="AC197" s="507"/>
      <c r="AD197" s="507"/>
      <c r="AE197" s="506"/>
      <c r="AF197" s="507"/>
      <c r="AG197" s="507"/>
      <c r="AH197" s="507"/>
      <c r="AI197" s="507"/>
      <c r="AJ197" s="507"/>
      <c r="AK197" s="507"/>
    </row>
    <row r="198" spans="1:37" ht="12.75" customHeight="1">
      <c r="A198" s="504"/>
      <c r="B198" s="504"/>
      <c r="C198" s="504"/>
      <c r="D198" s="504"/>
      <c r="E198" s="504"/>
      <c r="F198" s="505"/>
      <c r="G198" s="505"/>
      <c r="H198" s="504"/>
      <c r="I198" s="506"/>
      <c r="J198" s="507"/>
      <c r="K198" s="507"/>
      <c r="L198" s="507"/>
      <c r="M198" s="507"/>
      <c r="N198" s="507"/>
      <c r="O198" s="507"/>
      <c r="P198" s="507"/>
      <c r="Q198" s="507"/>
      <c r="R198" s="507"/>
      <c r="S198" s="507"/>
      <c r="T198" s="506"/>
      <c r="U198" s="507"/>
      <c r="V198" s="507"/>
      <c r="W198" s="507"/>
      <c r="X198" s="507"/>
      <c r="Y198" s="507"/>
      <c r="Z198" s="507"/>
      <c r="AA198" s="507"/>
      <c r="AB198" s="507"/>
      <c r="AC198" s="507"/>
      <c r="AD198" s="507"/>
      <c r="AE198" s="506"/>
      <c r="AF198" s="507"/>
      <c r="AG198" s="507"/>
      <c r="AH198" s="507"/>
      <c r="AI198" s="507"/>
      <c r="AJ198" s="507"/>
      <c r="AK198" s="507"/>
    </row>
    <row r="199" spans="1:37" ht="12.75" customHeight="1">
      <c r="A199" s="504"/>
      <c r="B199" s="504"/>
      <c r="C199" s="504"/>
      <c r="D199" s="504"/>
      <c r="E199" s="504"/>
      <c r="F199" s="505"/>
      <c r="G199" s="505"/>
      <c r="H199" s="504"/>
      <c r="I199" s="506"/>
      <c r="J199" s="507"/>
      <c r="K199" s="507"/>
      <c r="L199" s="507"/>
      <c r="M199" s="507"/>
      <c r="N199" s="507"/>
      <c r="O199" s="507"/>
      <c r="P199" s="507"/>
      <c r="Q199" s="507"/>
      <c r="R199" s="507"/>
      <c r="S199" s="507"/>
      <c r="T199" s="506"/>
      <c r="U199" s="507"/>
      <c r="V199" s="507"/>
      <c r="W199" s="507"/>
      <c r="X199" s="507"/>
      <c r="Y199" s="507"/>
      <c r="Z199" s="507"/>
      <c r="AA199" s="507"/>
      <c r="AB199" s="507"/>
      <c r="AC199" s="507"/>
      <c r="AD199" s="507"/>
      <c r="AE199" s="506"/>
      <c r="AF199" s="507"/>
      <c r="AG199" s="507"/>
      <c r="AH199" s="507"/>
      <c r="AI199" s="507"/>
      <c r="AJ199" s="507"/>
      <c r="AK199" s="507"/>
    </row>
    <row r="200" spans="1:37" ht="12.75" customHeight="1">
      <c r="A200" s="504"/>
      <c r="B200" s="504"/>
      <c r="C200" s="504"/>
      <c r="D200" s="504"/>
      <c r="E200" s="504"/>
      <c r="F200" s="505"/>
      <c r="G200" s="505"/>
      <c r="H200" s="504"/>
      <c r="I200" s="506"/>
      <c r="J200" s="507"/>
      <c r="K200" s="507"/>
      <c r="L200" s="507"/>
      <c r="M200" s="507"/>
      <c r="N200" s="507"/>
      <c r="O200" s="507"/>
      <c r="P200" s="507"/>
      <c r="Q200" s="507"/>
      <c r="R200" s="507"/>
      <c r="S200" s="507"/>
      <c r="T200" s="506"/>
      <c r="U200" s="507"/>
      <c r="V200" s="507"/>
      <c r="W200" s="507"/>
      <c r="X200" s="507"/>
      <c r="Y200" s="507"/>
      <c r="Z200" s="507"/>
      <c r="AA200" s="507"/>
      <c r="AB200" s="507"/>
      <c r="AC200" s="507"/>
      <c r="AD200" s="507"/>
      <c r="AE200" s="506"/>
      <c r="AF200" s="507"/>
      <c r="AG200" s="507"/>
      <c r="AH200" s="507"/>
      <c r="AI200" s="507"/>
      <c r="AJ200" s="507"/>
      <c r="AK200" s="507"/>
    </row>
    <row r="201" spans="1:37" ht="12.75" customHeight="1">
      <c r="A201" s="504"/>
      <c r="B201" s="504"/>
      <c r="C201" s="504"/>
      <c r="D201" s="504"/>
      <c r="E201" s="504"/>
      <c r="F201" s="505"/>
      <c r="G201" s="505"/>
      <c r="H201" s="504"/>
      <c r="I201" s="506"/>
      <c r="J201" s="507"/>
      <c r="K201" s="507"/>
      <c r="L201" s="507"/>
      <c r="M201" s="507"/>
      <c r="N201" s="507"/>
      <c r="O201" s="507"/>
      <c r="P201" s="507"/>
      <c r="Q201" s="507"/>
      <c r="R201" s="507"/>
      <c r="S201" s="507"/>
      <c r="T201" s="506"/>
      <c r="U201" s="507"/>
      <c r="V201" s="507"/>
      <c r="W201" s="507"/>
      <c r="X201" s="507"/>
      <c r="Y201" s="507"/>
      <c r="Z201" s="507"/>
      <c r="AA201" s="507"/>
      <c r="AB201" s="507"/>
      <c r="AC201" s="507"/>
      <c r="AD201" s="507"/>
      <c r="AE201" s="506"/>
      <c r="AF201" s="507"/>
      <c r="AG201" s="507"/>
      <c r="AH201" s="507"/>
      <c r="AI201" s="507"/>
      <c r="AJ201" s="507"/>
      <c r="AK201" s="507"/>
    </row>
    <row r="202" spans="1:37" ht="12.75" customHeight="1">
      <c r="A202" s="504"/>
      <c r="B202" s="504"/>
      <c r="C202" s="504"/>
      <c r="D202" s="504"/>
      <c r="E202" s="504"/>
      <c r="F202" s="505"/>
      <c r="G202" s="505"/>
      <c r="H202" s="504"/>
      <c r="I202" s="506"/>
      <c r="J202" s="507"/>
      <c r="K202" s="507"/>
      <c r="L202" s="507"/>
      <c r="M202" s="507"/>
      <c r="N202" s="507"/>
      <c r="O202" s="507"/>
      <c r="P202" s="507"/>
      <c r="Q202" s="507"/>
      <c r="R202" s="507"/>
      <c r="S202" s="507"/>
      <c r="T202" s="506"/>
      <c r="U202" s="507"/>
      <c r="V202" s="507"/>
      <c r="W202" s="507"/>
      <c r="X202" s="507"/>
      <c r="Y202" s="507"/>
      <c r="Z202" s="507"/>
      <c r="AA202" s="507"/>
      <c r="AB202" s="507"/>
      <c r="AC202" s="507"/>
      <c r="AD202" s="507"/>
      <c r="AE202" s="506"/>
      <c r="AF202" s="507"/>
      <c r="AG202" s="507"/>
      <c r="AH202" s="507"/>
      <c r="AI202" s="507"/>
      <c r="AJ202" s="507"/>
      <c r="AK202" s="507"/>
    </row>
    <row r="203" spans="1:37" ht="12.75" customHeight="1">
      <c r="A203" s="504"/>
      <c r="B203" s="504"/>
      <c r="C203" s="504"/>
      <c r="D203" s="504"/>
      <c r="E203" s="504"/>
      <c r="F203" s="505"/>
      <c r="G203" s="505"/>
      <c r="H203" s="504"/>
      <c r="I203" s="506"/>
      <c r="J203" s="507"/>
      <c r="K203" s="507"/>
      <c r="L203" s="507"/>
      <c r="M203" s="507"/>
      <c r="N203" s="507"/>
      <c r="O203" s="507"/>
      <c r="P203" s="507"/>
      <c r="Q203" s="507"/>
      <c r="R203" s="507"/>
      <c r="S203" s="507"/>
      <c r="T203" s="506"/>
      <c r="U203" s="507"/>
      <c r="V203" s="507"/>
      <c r="W203" s="507"/>
      <c r="X203" s="507"/>
      <c r="Y203" s="507"/>
      <c r="Z203" s="507"/>
      <c r="AA203" s="507"/>
      <c r="AB203" s="507"/>
      <c r="AC203" s="507"/>
      <c r="AD203" s="507"/>
      <c r="AE203" s="506"/>
      <c r="AF203" s="507"/>
      <c r="AG203" s="507"/>
      <c r="AH203" s="507"/>
      <c r="AI203" s="507"/>
      <c r="AJ203" s="507"/>
      <c r="AK203" s="507"/>
    </row>
    <row r="204" spans="1:37" ht="12.75" customHeight="1">
      <c r="A204" s="504"/>
      <c r="B204" s="504"/>
      <c r="C204" s="504"/>
      <c r="D204" s="504"/>
      <c r="E204" s="504"/>
      <c r="F204" s="505"/>
      <c r="G204" s="505"/>
      <c r="H204" s="504"/>
      <c r="I204" s="506"/>
      <c r="J204" s="507"/>
      <c r="K204" s="507"/>
      <c r="L204" s="507"/>
      <c r="M204" s="507"/>
      <c r="N204" s="507"/>
      <c r="O204" s="507"/>
      <c r="P204" s="507"/>
      <c r="Q204" s="507"/>
      <c r="R204" s="507"/>
      <c r="S204" s="507"/>
      <c r="T204" s="506"/>
      <c r="U204" s="507"/>
      <c r="V204" s="507"/>
      <c r="W204" s="507"/>
      <c r="X204" s="507"/>
      <c r="Y204" s="507"/>
      <c r="Z204" s="507"/>
      <c r="AA204" s="507"/>
      <c r="AB204" s="507"/>
      <c r="AC204" s="507"/>
      <c r="AD204" s="507"/>
      <c r="AE204" s="506"/>
      <c r="AF204" s="507"/>
      <c r="AG204" s="507"/>
      <c r="AH204" s="507"/>
      <c r="AI204" s="507"/>
      <c r="AJ204" s="507"/>
      <c r="AK204" s="507"/>
    </row>
    <row r="205" spans="1:37" ht="12.75" customHeight="1">
      <c r="A205" s="504"/>
      <c r="B205" s="504"/>
      <c r="C205" s="504"/>
      <c r="D205" s="504"/>
      <c r="E205" s="504"/>
      <c r="F205" s="505"/>
      <c r="G205" s="505"/>
      <c r="H205" s="504"/>
      <c r="I205" s="506"/>
      <c r="J205" s="507"/>
      <c r="K205" s="507"/>
      <c r="L205" s="507"/>
      <c r="M205" s="507"/>
      <c r="N205" s="507"/>
      <c r="O205" s="507"/>
      <c r="P205" s="507"/>
      <c r="Q205" s="507"/>
      <c r="R205" s="507"/>
      <c r="S205" s="507"/>
      <c r="T205" s="506"/>
      <c r="U205" s="507"/>
      <c r="V205" s="507"/>
      <c r="W205" s="507"/>
      <c r="X205" s="507"/>
      <c r="Y205" s="507"/>
      <c r="Z205" s="507"/>
      <c r="AA205" s="507"/>
      <c r="AB205" s="507"/>
      <c r="AC205" s="507"/>
      <c r="AD205" s="507"/>
      <c r="AE205" s="506"/>
      <c r="AF205" s="507"/>
      <c r="AG205" s="507"/>
      <c r="AH205" s="507"/>
      <c r="AI205" s="507"/>
      <c r="AJ205" s="507"/>
      <c r="AK205" s="507"/>
    </row>
    <row r="206" spans="1:37" ht="12.75" customHeight="1">
      <c r="A206" s="504"/>
      <c r="B206" s="504"/>
      <c r="C206" s="504"/>
      <c r="D206" s="504"/>
      <c r="E206" s="504"/>
      <c r="F206" s="505"/>
      <c r="G206" s="505"/>
      <c r="H206" s="504"/>
      <c r="I206" s="506"/>
      <c r="J206" s="507"/>
      <c r="K206" s="507"/>
      <c r="L206" s="507"/>
      <c r="M206" s="507"/>
      <c r="N206" s="507"/>
      <c r="O206" s="507"/>
      <c r="P206" s="507"/>
      <c r="Q206" s="507"/>
      <c r="R206" s="507"/>
      <c r="S206" s="507"/>
      <c r="T206" s="506"/>
      <c r="U206" s="507"/>
      <c r="V206" s="507"/>
      <c r="W206" s="507"/>
      <c r="X206" s="507"/>
      <c r="Y206" s="507"/>
      <c r="Z206" s="507"/>
      <c r="AA206" s="507"/>
      <c r="AB206" s="507"/>
      <c r="AC206" s="507"/>
      <c r="AD206" s="507"/>
      <c r="AE206" s="506"/>
      <c r="AF206" s="507"/>
      <c r="AG206" s="507"/>
      <c r="AH206" s="507"/>
      <c r="AI206" s="507"/>
      <c r="AJ206" s="507"/>
      <c r="AK206" s="507"/>
    </row>
    <row r="207" spans="1:37" ht="12.75" customHeight="1">
      <c r="A207" s="504"/>
      <c r="B207" s="504"/>
      <c r="C207" s="504"/>
      <c r="D207" s="504"/>
      <c r="E207" s="504"/>
      <c r="F207" s="505"/>
      <c r="G207" s="505"/>
      <c r="H207" s="504"/>
      <c r="I207" s="506"/>
      <c r="J207" s="507"/>
      <c r="K207" s="507"/>
      <c r="L207" s="507"/>
      <c r="M207" s="507"/>
      <c r="N207" s="507"/>
      <c r="O207" s="507"/>
      <c r="P207" s="507"/>
      <c r="Q207" s="507"/>
      <c r="R207" s="507"/>
      <c r="S207" s="507"/>
      <c r="T207" s="506"/>
      <c r="U207" s="507"/>
      <c r="V207" s="507"/>
      <c r="W207" s="507"/>
      <c r="X207" s="507"/>
      <c r="Y207" s="507"/>
      <c r="Z207" s="507"/>
      <c r="AA207" s="507"/>
      <c r="AB207" s="507"/>
      <c r="AC207" s="507"/>
      <c r="AD207" s="507"/>
      <c r="AE207" s="506"/>
      <c r="AF207" s="507"/>
      <c r="AG207" s="507"/>
      <c r="AH207" s="507"/>
      <c r="AI207" s="507"/>
      <c r="AJ207" s="507"/>
      <c r="AK207" s="507"/>
    </row>
    <row r="208" spans="1:37" ht="12.75" customHeight="1">
      <c r="A208" s="504"/>
      <c r="B208" s="504"/>
      <c r="C208" s="504"/>
      <c r="D208" s="504"/>
      <c r="E208" s="504"/>
      <c r="F208" s="505"/>
      <c r="G208" s="505"/>
      <c r="H208" s="504"/>
      <c r="I208" s="506"/>
      <c r="J208" s="507"/>
      <c r="K208" s="507"/>
      <c r="L208" s="507"/>
      <c r="M208" s="507"/>
      <c r="N208" s="507"/>
      <c r="O208" s="507"/>
      <c r="P208" s="507"/>
      <c r="Q208" s="507"/>
      <c r="R208" s="507"/>
      <c r="S208" s="507"/>
      <c r="T208" s="506"/>
      <c r="U208" s="507"/>
      <c r="V208" s="507"/>
      <c r="W208" s="507"/>
      <c r="X208" s="507"/>
      <c r="Y208" s="507"/>
      <c r="Z208" s="507"/>
      <c r="AA208" s="507"/>
      <c r="AB208" s="507"/>
      <c r="AC208" s="507"/>
      <c r="AD208" s="507"/>
      <c r="AE208" s="506"/>
      <c r="AF208" s="507"/>
      <c r="AG208" s="507"/>
      <c r="AH208" s="507"/>
      <c r="AI208" s="507"/>
      <c r="AJ208" s="507"/>
      <c r="AK208" s="507"/>
    </row>
    <row r="209" spans="1:37" ht="12.75" customHeight="1">
      <c r="A209" s="504"/>
      <c r="B209" s="504"/>
      <c r="C209" s="504"/>
      <c r="D209" s="504"/>
      <c r="E209" s="504"/>
      <c r="F209" s="505"/>
      <c r="G209" s="505"/>
      <c r="H209" s="504"/>
      <c r="I209" s="506"/>
      <c r="J209" s="507"/>
      <c r="K209" s="507"/>
      <c r="L209" s="507"/>
      <c r="M209" s="507"/>
      <c r="N209" s="507"/>
      <c r="O209" s="507"/>
      <c r="P209" s="507"/>
      <c r="Q209" s="507"/>
      <c r="R209" s="507"/>
      <c r="S209" s="507"/>
      <c r="T209" s="506"/>
      <c r="U209" s="507"/>
      <c r="V209" s="507"/>
      <c r="W209" s="507"/>
      <c r="X209" s="507"/>
      <c r="Y209" s="507"/>
      <c r="Z209" s="507"/>
      <c r="AA209" s="507"/>
      <c r="AB209" s="507"/>
      <c r="AC209" s="507"/>
      <c r="AD209" s="507"/>
      <c r="AE209" s="506"/>
      <c r="AF209" s="507"/>
      <c r="AG209" s="507"/>
      <c r="AH209" s="507"/>
      <c r="AI209" s="507"/>
      <c r="AJ209" s="507"/>
      <c r="AK209" s="507"/>
    </row>
    <row r="210" spans="1:37" ht="12.75" customHeight="1">
      <c r="A210" s="504"/>
      <c r="B210" s="504"/>
      <c r="C210" s="504"/>
      <c r="D210" s="504"/>
      <c r="E210" s="504"/>
      <c r="F210" s="505"/>
      <c r="G210" s="505"/>
      <c r="H210" s="504"/>
      <c r="I210" s="506"/>
      <c r="J210" s="507"/>
      <c r="K210" s="507"/>
      <c r="L210" s="507"/>
      <c r="M210" s="507"/>
      <c r="N210" s="507"/>
      <c r="O210" s="507"/>
      <c r="P210" s="507"/>
      <c r="Q210" s="507"/>
      <c r="R210" s="507"/>
      <c r="S210" s="507"/>
      <c r="T210" s="506"/>
      <c r="U210" s="507"/>
      <c r="V210" s="507"/>
      <c r="W210" s="507"/>
      <c r="X210" s="507"/>
      <c r="Y210" s="507"/>
      <c r="Z210" s="507"/>
      <c r="AA210" s="507"/>
      <c r="AB210" s="507"/>
      <c r="AC210" s="507"/>
      <c r="AD210" s="507"/>
      <c r="AE210" s="506"/>
      <c r="AF210" s="507"/>
      <c r="AG210" s="507"/>
      <c r="AH210" s="507"/>
      <c r="AI210" s="507"/>
      <c r="AJ210" s="507"/>
      <c r="AK210" s="507"/>
    </row>
    <row r="211" spans="1:37" ht="12.75" customHeight="1">
      <c r="A211" s="504"/>
      <c r="B211" s="504"/>
      <c r="C211" s="504"/>
      <c r="D211" s="504"/>
      <c r="E211" s="504"/>
      <c r="F211" s="505"/>
      <c r="G211" s="505"/>
      <c r="H211" s="504"/>
      <c r="I211" s="506"/>
      <c r="J211" s="507"/>
      <c r="K211" s="507"/>
      <c r="L211" s="507"/>
      <c r="M211" s="507"/>
      <c r="N211" s="507"/>
      <c r="O211" s="507"/>
      <c r="P211" s="507"/>
      <c r="Q211" s="507"/>
      <c r="R211" s="507"/>
      <c r="S211" s="507"/>
      <c r="T211" s="506"/>
      <c r="U211" s="507"/>
      <c r="V211" s="507"/>
      <c r="W211" s="507"/>
      <c r="X211" s="507"/>
      <c r="Y211" s="507"/>
      <c r="Z211" s="507"/>
      <c r="AA211" s="507"/>
      <c r="AB211" s="507"/>
      <c r="AC211" s="507"/>
      <c r="AD211" s="507"/>
      <c r="AE211" s="506"/>
      <c r="AF211" s="507"/>
      <c r="AG211" s="507"/>
      <c r="AH211" s="507"/>
      <c r="AI211" s="507"/>
      <c r="AJ211" s="507"/>
      <c r="AK211" s="507"/>
    </row>
    <row r="212" spans="1:37" ht="12.75" customHeight="1">
      <c r="A212" s="504"/>
      <c r="B212" s="504"/>
      <c r="C212" s="504"/>
      <c r="D212" s="504"/>
      <c r="E212" s="504"/>
      <c r="F212" s="505"/>
      <c r="G212" s="505"/>
      <c r="H212" s="504"/>
      <c r="I212" s="506"/>
      <c r="J212" s="507"/>
      <c r="K212" s="507"/>
      <c r="L212" s="507"/>
      <c r="M212" s="507"/>
      <c r="N212" s="507"/>
      <c r="O212" s="507"/>
      <c r="P212" s="507"/>
      <c r="Q212" s="507"/>
      <c r="R212" s="507"/>
      <c r="S212" s="507"/>
      <c r="T212" s="506"/>
      <c r="U212" s="507"/>
      <c r="V212" s="507"/>
      <c r="W212" s="507"/>
      <c r="X212" s="507"/>
      <c r="Y212" s="507"/>
      <c r="Z212" s="507"/>
      <c r="AA212" s="507"/>
      <c r="AB212" s="507"/>
      <c r="AC212" s="507"/>
      <c r="AD212" s="507"/>
      <c r="AE212" s="506"/>
      <c r="AF212" s="507"/>
      <c r="AG212" s="507"/>
      <c r="AH212" s="507"/>
      <c r="AI212" s="507"/>
      <c r="AJ212" s="507"/>
      <c r="AK212" s="507"/>
    </row>
    <row r="213" spans="1:37" ht="12.75" customHeight="1">
      <c r="A213" s="504"/>
      <c r="B213" s="504"/>
      <c r="C213" s="504"/>
      <c r="D213" s="504"/>
      <c r="E213" s="504"/>
      <c r="F213" s="505"/>
      <c r="G213" s="505"/>
      <c r="H213" s="504"/>
      <c r="I213" s="506"/>
      <c r="J213" s="507"/>
      <c r="K213" s="507"/>
      <c r="L213" s="507"/>
      <c r="M213" s="507"/>
      <c r="N213" s="507"/>
      <c r="O213" s="507"/>
      <c r="P213" s="507"/>
      <c r="Q213" s="507"/>
      <c r="R213" s="507"/>
      <c r="S213" s="507"/>
      <c r="T213" s="506"/>
      <c r="U213" s="507"/>
      <c r="V213" s="507"/>
      <c r="W213" s="507"/>
      <c r="X213" s="507"/>
      <c r="Y213" s="507"/>
      <c r="Z213" s="507"/>
      <c r="AA213" s="507"/>
      <c r="AB213" s="507"/>
      <c r="AC213" s="507"/>
      <c r="AD213" s="507"/>
      <c r="AE213" s="506"/>
      <c r="AF213" s="507"/>
      <c r="AG213" s="507"/>
      <c r="AH213" s="507"/>
      <c r="AI213" s="507"/>
      <c r="AJ213" s="507"/>
      <c r="AK213" s="507"/>
    </row>
    <row r="214" spans="1:37" ht="12.75" customHeight="1">
      <c r="A214" s="504"/>
      <c r="B214" s="504"/>
      <c r="C214" s="504"/>
      <c r="D214" s="504"/>
      <c r="E214" s="504"/>
      <c r="F214" s="505"/>
      <c r="G214" s="505"/>
      <c r="H214" s="504"/>
      <c r="I214" s="506"/>
      <c r="J214" s="507"/>
      <c r="K214" s="507"/>
      <c r="L214" s="507"/>
      <c r="M214" s="507"/>
      <c r="N214" s="507"/>
      <c r="O214" s="507"/>
      <c r="P214" s="507"/>
      <c r="Q214" s="507"/>
      <c r="R214" s="507"/>
      <c r="S214" s="507"/>
      <c r="T214" s="506"/>
      <c r="U214" s="507"/>
      <c r="V214" s="507"/>
      <c r="W214" s="507"/>
      <c r="X214" s="507"/>
      <c r="Y214" s="507"/>
      <c r="Z214" s="507"/>
      <c r="AA214" s="507"/>
      <c r="AB214" s="507"/>
      <c r="AC214" s="507"/>
      <c r="AD214" s="507"/>
      <c r="AE214" s="506"/>
      <c r="AF214" s="507"/>
      <c r="AG214" s="507"/>
      <c r="AH214" s="507"/>
      <c r="AI214" s="507"/>
      <c r="AJ214" s="507"/>
      <c r="AK214" s="507"/>
    </row>
    <row r="215" spans="1:37" ht="12.75" customHeight="1">
      <c r="A215" s="504"/>
      <c r="B215" s="504"/>
      <c r="C215" s="504"/>
      <c r="D215" s="504"/>
      <c r="E215" s="504"/>
      <c r="F215" s="505"/>
      <c r="G215" s="505"/>
      <c r="H215" s="504"/>
      <c r="I215" s="506"/>
      <c r="J215" s="507"/>
      <c r="K215" s="507"/>
      <c r="L215" s="507"/>
      <c r="M215" s="507"/>
      <c r="N215" s="507"/>
      <c r="O215" s="507"/>
      <c r="P215" s="507"/>
      <c r="Q215" s="507"/>
      <c r="R215" s="507"/>
      <c r="S215" s="507"/>
      <c r="T215" s="506"/>
      <c r="U215" s="507"/>
      <c r="V215" s="507"/>
      <c r="W215" s="507"/>
      <c r="X215" s="507"/>
      <c r="Y215" s="507"/>
      <c r="Z215" s="507"/>
      <c r="AA215" s="507"/>
      <c r="AB215" s="507"/>
      <c r="AC215" s="507"/>
      <c r="AD215" s="507"/>
      <c r="AE215" s="506"/>
      <c r="AF215" s="507"/>
      <c r="AG215" s="507"/>
      <c r="AH215" s="507"/>
      <c r="AI215" s="507"/>
      <c r="AJ215" s="507"/>
      <c r="AK215" s="507"/>
    </row>
    <row r="216" spans="1:37" ht="12.75" customHeight="1">
      <c r="A216" s="504"/>
      <c r="B216" s="504"/>
      <c r="C216" s="504"/>
      <c r="D216" s="504"/>
      <c r="E216" s="504"/>
      <c r="F216" s="505"/>
      <c r="G216" s="505"/>
      <c r="H216" s="504"/>
      <c r="I216" s="506"/>
      <c r="J216" s="507"/>
      <c r="K216" s="507"/>
      <c r="L216" s="507"/>
      <c r="M216" s="507"/>
      <c r="N216" s="507"/>
      <c r="O216" s="507"/>
      <c r="P216" s="507"/>
      <c r="Q216" s="507"/>
      <c r="R216" s="507"/>
      <c r="S216" s="507"/>
      <c r="T216" s="506"/>
      <c r="U216" s="507"/>
      <c r="V216" s="507"/>
      <c r="W216" s="507"/>
      <c r="X216" s="507"/>
      <c r="Y216" s="507"/>
      <c r="Z216" s="507"/>
      <c r="AA216" s="507"/>
      <c r="AB216" s="507"/>
      <c r="AC216" s="507"/>
      <c r="AD216" s="507"/>
      <c r="AE216" s="506"/>
      <c r="AF216" s="507"/>
      <c r="AG216" s="507"/>
      <c r="AH216" s="507"/>
      <c r="AI216" s="507"/>
      <c r="AJ216" s="507"/>
      <c r="AK216" s="507"/>
    </row>
    <row r="217" spans="1:37" ht="12.75" customHeight="1">
      <c r="A217" s="504"/>
      <c r="B217" s="504"/>
      <c r="C217" s="504"/>
      <c r="D217" s="504"/>
      <c r="E217" s="504"/>
      <c r="F217" s="505"/>
      <c r="G217" s="505"/>
      <c r="H217" s="504"/>
      <c r="I217" s="506"/>
      <c r="J217" s="507"/>
      <c r="K217" s="507"/>
      <c r="L217" s="507"/>
      <c r="M217" s="507"/>
      <c r="N217" s="507"/>
      <c r="O217" s="507"/>
      <c r="P217" s="507"/>
      <c r="Q217" s="507"/>
      <c r="R217" s="507"/>
      <c r="S217" s="507"/>
      <c r="T217" s="506"/>
      <c r="U217" s="507"/>
      <c r="V217" s="507"/>
      <c r="W217" s="507"/>
      <c r="X217" s="507"/>
      <c r="Y217" s="507"/>
      <c r="Z217" s="507"/>
      <c r="AA217" s="507"/>
      <c r="AB217" s="507"/>
      <c r="AC217" s="507"/>
      <c r="AD217" s="507"/>
      <c r="AE217" s="506"/>
      <c r="AF217" s="507"/>
      <c r="AG217" s="507"/>
      <c r="AH217" s="507"/>
      <c r="AI217" s="507"/>
      <c r="AJ217" s="507"/>
      <c r="AK217" s="507"/>
    </row>
    <row r="218" spans="1:37" ht="12.75" customHeight="1">
      <c r="A218" s="504"/>
      <c r="B218" s="504"/>
      <c r="C218" s="504"/>
      <c r="D218" s="504"/>
      <c r="E218" s="504"/>
      <c r="F218" s="505"/>
      <c r="G218" s="505"/>
      <c r="H218" s="504"/>
      <c r="I218" s="506"/>
      <c r="J218" s="507"/>
      <c r="K218" s="507"/>
      <c r="L218" s="507"/>
      <c r="M218" s="507"/>
      <c r="N218" s="507"/>
      <c r="O218" s="507"/>
      <c r="P218" s="507"/>
      <c r="Q218" s="507"/>
      <c r="R218" s="507"/>
      <c r="S218" s="507"/>
      <c r="T218" s="506"/>
      <c r="U218" s="507"/>
      <c r="V218" s="507"/>
      <c r="W218" s="507"/>
      <c r="X218" s="507"/>
      <c r="Y218" s="507"/>
      <c r="Z218" s="507"/>
      <c r="AA218" s="507"/>
      <c r="AB218" s="507"/>
      <c r="AC218" s="507"/>
      <c r="AD218" s="507"/>
      <c r="AE218" s="506"/>
      <c r="AF218" s="507"/>
      <c r="AG218" s="507"/>
      <c r="AH218" s="507"/>
      <c r="AI218" s="507"/>
      <c r="AJ218" s="507"/>
      <c r="AK218" s="507"/>
    </row>
    <row r="219" spans="1:37" ht="12.75" customHeight="1">
      <c r="A219" s="504"/>
      <c r="B219" s="504"/>
      <c r="C219" s="504"/>
      <c r="D219" s="504"/>
      <c r="E219" s="504"/>
      <c r="F219" s="505"/>
      <c r="G219" s="505"/>
      <c r="H219" s="504"/>
      <c r="I219" s="506"/>
      <c r="J219" s="507"/>
      <c r="K219" s="507"/>
      <c r="L219" s="507"/>
      <c r="M219" s="507"/>
      <c r="N219" s="507"/>
      <c r="O219" s="507"/>
      <c r="P219" s="507"/>
      <c r="Q219" s="507"/>
      <c r="R219" s="507"/>
      <c r="S219" s="507"/>
      <c r="T219" s="506"/>
      <c r="U219" s="507"/>
      <c r="V219" s="507"/>
      <c r="W219" s="507"/>
      <c r="X219" s="507"/>
      <c r="Y219" s="507"/>
      <c r="Z219" s="507"/>
      <c r="AA219" s="507"/>
      <c r="AB219" s="507"/>
      <c r="AC219" s="507"/>
      <c r="AD219" s="507"/>
      <c r="AE219" s="506"/>
      <c r="AF219" s="507"/>
      <c r="AG219" s="507"/>
      <c r="AH219" s="507"/>
      <c r="AI219" s="507"/>
      <c r="AJ219" s="507"/>
      <c r="AK219" s="507"/>
    </row>
    <row r="220" spans="1:37" ht="12.75" customHeight="1">
      <c r="A220" s="504"/>
      <c r="B220" s="504"/>
      <c r="C220" s="504"/>
      <c r="D220" s="504"/>
      <c r="E220" s="504"/>
      <c r="F220" s="505"/>
      <c r="G220" s="505"/>
      <c r="H220" s="504"/>
      <c r="I220" s="506"/>
      <c r="J220" s="507"/>
      <c r="K220" s="507"/>
      <c r="L220" s="507"/>
      <c r="M220" s="507"/>
      <c r="N220" s="507"/>
      <c r="O220" s="507"/>
      <c r="P220" s="507"/>
      <c r="Q220" s="507"/>
      <c r="R220" s="507"/>
      <c r="S220" s="507"/>
      <c r="T220" s="506"/>
      <c r="U220" s="507"/>
      <c r="V220" s="507"/>
      <c r="W220" s="507"/>
      <c r="X220" s="507"/>
      <c r="Y220" s="507"/>
      <c r="Z220" s="507"/>
      <c r="AA220" s="507"/>
      <c r="AB220" s="507"/>
      <c r="AC220" s="507"/>
      <c r="AD220" s="507"/>
      <c r="AE220" s="506"/>
      <c r="AF220" s="507"/>
      <c r="AG220" s="507"/>
      <c r="AH220" s="507"/>
      <c r="AI220" s="507"/>
      <c r="AJ220" s="507"/>
      <c r="AK220" s="507"/>
    </row>
    <row r="221" spans="1:37" ht="12.75" customHeight="1">
      <c r="A221" s="504"/>
      <c r="B221" s="504"/>
      <c r="C221" s="504"/>
      <c r="D221" s="504"/>
      <c r="E221" s="504"/>
      <c r="F221" s="505"/>
      <c r="G221" s="505"/>
      <c r="H221" s="504"/>
      <c r="I221" s="506"/>
      <c r="J221" s="507"/>
      <c r="K221" s="507"/>
      <c r="L221" s="507"/>
      <c r="M221" s="507"/>
      <c r="N221" s="507"/>
      <c r="O221" s="507"/>
      <c r="P221" s="507"/>
      <c r="Q221" s="507"/>
      <c r="R221" s="507"/>
      <c r="S221" s="507"/>
      <c r="T221" s="506"/>
      <c r="U221" s="507"/>
      <c r="V221" s="507"/>
      <c r="W221" s="507"/>
      <c r="X221" s="507"/>
      <c r="Y221" s="507"/>
      <c r="Z221" s="507"/>
      <c r="AA221" s="507"/>
      <c r="AB221" s="507"/>
      <c r="AC221" s="507"/>
      <c r="AD221" s="507"/>
      <c r="AE221" s="506"/>
      <c r="AF221" s="507"/>
      <c r="AG221" s="507"/>
      <c r="AH221" s="507"/>
      <c r="AI221" s="507"/>
      <c r="AJ221" s="507"/>
      <c r="AK221" s="507"/>
    </row>
    <row r="222" spans="1:37" ht="12.75" customHeight="1">
      <c r="A222" s="504"/>
      <c r="B222" s="504"/>
      <c r="C222" s="504"/>
      <c r="D222" s="504"/>
      <c r="E222" s="504"/>
      <c r="F222" s="505"/>
      <c r="G222" s="505"/>
      <c r="H222" s="504"/>
      <c r="I222" s="506"/>
      <c r="J222" s="507"/>
      <c r="K222" s="507"/>
      <c r="L222" s="507"/>
      <c r="M222" s="507"/>
      <c r="N222" s="507"/>
      <c r="O222" s="507"/>
      <c r="P222" s="507"/>
      <c r="Q222" s="507"/>
      <c r="R222" s="507"/>
      <c r="S222" s="507"/>
      <c r="T222" s="506"/>
      <c r="U222" s="507"/>
      <c r="V222" s="507"/>
      <c r="W222" s="507"/>
      <c r="X222" s="507"/>
      <c r="Y222" s="507"/>
      <c r="Z222" s="507"/>
      <c r="AA222" s="507"/>
      <c r="AB222" s="507"/>
      <c r="AC222" s="507"/>
      <c r="AD222" s="507"/>
      <c r="AE222" s="506"/>
      <c r="AF222" s="507"/>
      <c r="AG222" s="507"/>
      <c r="AH222" s="507"/>
      <c r="AI222" s="507"/>
      <c r="AJ222" s="507"/>
      <c r="AK222" s="507"/>
    </row>
    <row r="223" spans="1:37" ht="12.75" customHeight="1">
      <c r="A223" s="504"/>
      <c r="B223" s="504"/>
      <c r="C223" s="504"/>
      <c r="D223" s="504"/>
      <c r="E223" s="504"/>
      <c r="F223" s="505"/>
      <c r="G223" s="505"/>
      <c r="H223" s="504"/>
      <c r="I223" s="506"/>
      <c r="J223" s="507"/>
      <c r="K223" s="507"/>
      <c r="L223" s="507"/>
      <c r="M223" s="507"/>
      <c r="N223" s="507"/>
      <c r="O223" s="507"/>
      <c r="P223" s="507"/>
      <c r="Q223" s="507"/>
      <c r="R223" s="507"/>
      <c r="S223" s="507"/>
      <c r="T223" s="506"/>
      <c r="U223" s="507"/>
      <c r="V223" s="507"/>
      <c r="W223" s="507"/>
      <c r="X223" s="507"/>
      <c r="Y223" s="507"/>
      <c r="Z223" s="507"/>
      <c r="AA223" s="507"/>
      <c r="AB223" s="507"/>
      <c r="AC223" s="507"/>
      <c r="AD223" s="507"/>
      <c r="AE223" s="506"/>
      <c r="AF223" s="507"/>
      <c r="AG223" s="507"/>
      <c r="AH223" s="507"/>
      <c r="AI223" s="507"/>
      <c r="AJ223" s="507"/>
      <c r="AK223" s="507"/>
    </row>
    <row r="224" spans="1:37" ht="12.75" customHeight="1">
      <c r="A224" s="504"/>
      <c r="B224" s="504"/>
      <c r="C224" s="504"/>
      <c r="D224" s="504"/>
      <c r="E224" s="504"/>
      <c r="F224" s="505"/>
      <c r="G224" s="505"/>
      <c r="H224" s="504"/>
      <c r="I224" s="506"/>
      <c r="J224" s="507"/>
      <c r="K224" s="507"/>
      <c r="L224" s="507"/>
      <c r="M224" s="507"/>
      <c r="N224" s="507"/>
      <c r="O224" s="507"/>
      <c r="P224" s="507"/>
      <c r="Q224" s="507"/>
      <c r="R224" s="507"/>
      <c r="S224" s="507"/>
      <c r="T224" s="506"/>
      <c r="U224" s="507"/>
      <c r="V224" s="507"/>
      <c r="W224" s="507"/>
      <c r="X224" s="507"/>
      <c r="Y224" s="507"/>
      <c r="Z224" s="507"/>
      <c r="AA224" s="507"/>
      <c r="AB224" s="507"/>
      <c r="AC224" s="507"/>
      <c r="AD224" s="507"/>
      <c r="AE224" s="506"/>
      <c r="AF224" s="507"/>
      <c r="AG224" s="507"/>
      <c r="AH224" s="507"/>
      <c r="AI224" s="507"/>
      <c r="AJ224" s="507"/>
      <c r="AK224" s="507"/>
    </row>
    <row r="225" spans="1:37" ht="12.75" customHeight="1">
      <c r="A225" s="504"/>
      <c r="B225" s="504"/>
      <c r="C225" s="504"/>
      <c r="D225" s="504"/>
      <c r="E225" s="504"/>
      <c r="F225" s="505"/>
      <c r="G225" s="505"/>
      <c r="H225" s="504"/>
      <c r="I225" s="506"/>
      <c r="J225" s="507"/>
      <c r="K225" s="507"/>
      <c r="L225" s="507"/>
      <c r="M225" s="507"/>
      <c r="N225" s="507"/>
      <c r="O225" s="507"/>
      <c r="P225" s="507"/>
      <c r="Q225" s="507"/>
      <c r="R225" s="507"/>
      <c r="S225" s="507"/>
      <c r="T225" s="506"/>
      <c r="U225" s="507"/>
      <c r="V225" s="507"/>
      <c r="W225" s="507"/>
      <c r="X225" s="507"/>
      <c r="Y225" s="507"/>
      <c r="Z225" s="507"/>
      <c r="AA225" s="507"/>
      <c r="AB225" s="507"/>
      <c r="AC225" s="507"/>
      <c r="AD225" s="507"/>
      <c r="AE225" s="506"/>
      <c r="AF225" s="507"/>
      <c r="AG225" s="507"/>
      <c r="AH225" s="507"/>
      <c r="AI225" s="507"/>
      <c r="AJ225" s="507"/>
      <c r="AK225" s="507"/>
    </row>
    <row r="226" spans="1:37" ht="12.75" customHeight="1">
      <c r="A226" s="504"/>
      <c r="B226" s="504"/>
      <c r="C226" s="504"/>
      <c r="D226" s="504"/>
      <c r="E226" s="504"/>
      <c r="F226" s="505"/>
      <c r="G226" s="505"/>
      <c r="H226" s="504"/>
      <c r="I226" s="506"/>
      <c r="J226" s="507"/>
      <c r="K226" s="507"/>
      <c r="L226" s="507"/>
      <c r="M226" s="507"/>
      <c r="N226" s="507"/>
      <c r="O226" s="507"/>
      <c r="P226" s="507"/>
      <c r="Q226" s="507"/>
      <c r="R226" s="507"/>
      <c r="S226" s="507"/>
      <c r="T226" s="506"/>
      <c r="U226" s="507"/>
      <c r="V226" s="507"/>
      <c r="W226" s="507"/>
      <c r="X226" s="507"/>
      <c r="Y226" s="507"/>
      <c r="Z226" s="507"/>
      <c r="AA226" s="507"/>
      <c r="AB226" s="507"/>
      <c r="AC226" s="507"/>
      <c r="AD226" s="507"/>
      <c r="AE226" s="506"/>
      <c r="AF226" s="507"/>
      <c r="AG226" s="507"/>
      <c r="AH226" s="507"/>
      <c r="AI226" s="507"/>
      <c r="AJ226" s="507"/>
      <c r="AK226" s="507"/>
    </row>
    <row r="227" spans="1:37" ht="12.75" customHeight="1">
      <c r="A227" s="504"/>
      <c r="B227" s="504"/>
      <c r="C227" s="504"/>
      <c r="D227" s="504"/>
      <c r="E227" s="504"/>
      <c r="F227" s="505"/>
      <c r="G227" s="505"/>
      <c r="H227" s="504"/>
      <c r="I227" s="506"/>
      <c r="J227" s="507"/>
      <c r="K227" s="507"/>
      <c r="L227" s="507"/>
      <c r="M227" s="507"/>
      <c r="N227" s="507"/>
      <c r="O227" s="507"/>
      <c r="P227" s="507"/>
      <c r="Q227" s="507"/>
      <c r="R227" s="507"/>
      <c r="S227" s="507"/>
      <c r="T227" s="506"/>
      <c r="U227" s="507"/>
      <c r="V227" s="507"/>
      <c r="W227" s="507"/>
      <c r="X227" s="507"/>
      <c r="Y227" s="507"/>
      <c r="Z227" s="507"/>
      <c r="AA227" s="507"/>
      <c r="AB227" s="507"/>
      <c r="AC227" s="507"/>
      <c r="AD227" s="507"/>
      <c r="AE227" s="506"/>
      <c r="AF227" s="507"/>
      <c r="AG227" s="507"/>
      <c r="AH227" s="507"/>
      <c r="AI227" s="507"/>
      <c r="AJ227" s="507"/>
      <c r="AK227" s="507"/>
    </row>
    <row r="228" spans="1:37" ht="12.75" customHeight="1">
      <c r="A228" s="504"/>
      <c r="B228" s="504"/>
      <c r="C228" s="504"/>
      <c r="D228" s="504"/>
      <c r="E228" s="504"/>
      <c r="F228" s="505"/>
      <c r="G228" s="505"/>
      <c r="H228" s="504"/>
      <c r="I228" s="506"/>
      <c r="J228" s="507"/>
      <c r="K228" s="507"/>
      <c r="L228" s="507"/>
      <c r="M228" s="507"/>
      <c r="N228" s="507"/>
      <c r="O228" s="507"/>
      <c r="P228" s="507"/>
      <c r="Q228" s="507"/>
      <c r="R228" s="507"/>
      <c r="S228" s="507"/>
      <c r="T228" s="506"/>
      <c r="U228" s="507"/>
      <c r="V228" s="507"/>
      <c r="W228" s="507"/>
      <c r="X228" s="507"/>
      <c r="Y228" s="507"/>
      <c r="Z228" s="507"/>
      <c r="AA228" s="507"/>
      <c r="AB228" s="507"/>
      <c r="AC228" s="507"/>
      <c r="AD228" s="507"/>
      <c r="AE228" s="506"/>
      <c r="AF228" s="507"/>
      <c r="AG228" s="507"/>
      <c r="AH228" s="507"/>
      <c r="AI228" s="507"/>
      <c r="AJ228" s="507"/>
      <c r="AK228" s="507"/>
    </row>
    <row r="229" spans="1:37" ht="12.75" customHeight="1">
      <c r="A229" s="504"/>
      <c r="B229" s="504"/>
      <c r="C229" s="504"/>
      <c r="D229" s="504"/>
      <c r="E229" s="504"/>
      <c r="F229" s="505"/>
      <c r="G229" s="505"/>
      <c r="H229" s="504"/>
      <c r="I229" s="506"/>
      <c r="J229" s="507"/>
      <c r="K229" s="507"/>
      <c r="L229" s="507"/>
      <c r="M229" s="507"/>
      <c r="N229" s="507"/>
      <c r="O229" s="507"/>
      <c r="P229" s="507"/>
      <c r="Q229" s="507"/>
      <c r="R229" s="507"/>
      <c r="S229" s="507"/>
      <c r="T229" s="506"/>
      <c r="U229" s="507"/>
      <c r="V229" s="507"/>
      <c r="W229" s="507"/>
      <c r="X229" s="507"/>
      <c r="Y229" s="507"/>
      <c r="Z229" s="507"/>
      <c r="AA229" s="507"/>
      <c r="AB229" s="507"/>
      <c r="AC229" s="507"/>
      <c r="AD229" s="507"/>
      <c r="AE229" s="506"/>
      <c r="AF229" s="507"/>
      <c r="AG229" s="507"/>
      <c r="AH229" s="507"/>
      <c r="AI229" s="507"/>
      <c r="AJ229" s="507"/>
      <c r="AK229" s="507"/>
    </row>
    <row r="230" spans="1:37" ht="12.75" customHeight="1">
      <c r="A230" s="504"/>
      <c r="B230" s="504"/>
      <c r="C230" s="504"/>
      <c r="D230" s="504"/>
      <c r="E230" s="504"/>
      <c r="F230" s="505"/>
      <c r="G230" s="505"/>
      <c r="H230" s="504"/>
      <c r="I230" s="506"/>
      <c r="J230" s="507"/>
      <c r="K230" s="507"/>
      <c r="L230" s="507"/>
      <c r="M230" s="507"/>
      <c r="N230" s="507"/>
      <c r="O230" s="507"/>
      <c r="P230" s="507"/>
      <c r="Q230" s="507"/>
      <c r="R230" s="507"/>
      <c r="S230" s="507"/>
      <c r="T230" s="506"/>
      <c r="U230" s="507"/>
      <c r="V230" s="507"/>
      <c r="W230" s="507"/>
      <c r="X230" s="507"/>
      <c r="Y230" s="507"/>
      <c r="Z230" s="507"/>
      <c r="AA230" s="507"/>
      <c r="AB230" s="507"/>
      <c r="AC230" s="507"/>
      <c r="AD230" s="507"/>
      <c r="AE230" s="506"/>
      <c r="AF230" s="507"/>
      <c r="AG230" s="507"/>
      <c r="AH230" s="507"/>
      <c r="AI230" s="507"/>
      <c r="AJ230" s="507"/>
      <c r="AK230" s="507"/>
    </row>
    <row r="231" spans="1:37" ht="12.75" customHeight="1">
      <c r="A231" s="504"/>
      <c r="B231" s="504"/>
      <c r="C231" s="504"/>
      <c r="D231" s="504"/>
      <c r="E231" s="504"/>
      <c r="F231" s="505"/>
      <c r="G231" s="505"/>
      <c r="H231" s="504"/>
      <c r="I231" s="506"/>
      <c r="J231" s="507"/>
      <c r="K231" s="507"/>
      <c r="L231" s="507"/>
      <c r="M231" s="507"/>
      <c r="N231" s="507"/>
      <c r="O231" s="507"/>
      <c r="P231" s="507"/>
      <c r="Q231" s="507"/>
      <c r="R231" s="507"/>
      <c r="S231" s="507"/>
      <c r="T231" s="506"/>
      <c r="U231" s="507"/>
      <c r="V231" s="507"/>
      <c r="W231" s="507"/>
      <c r="X231" s="507"/>
      <c r="Y231" s="507"/>
      <c r="Z231" s="507"/>
      <c r="AA231" s="507"/>
      <c r="AB231" s="507"/>
      <c r="AC231" s="507"/>
      <c r="AD231" s="507"/>
      <c r="AE231" s="506"/>
      <c r="AF231" s="507"/>
      <c r="AG231" s="507"/>
      <c r="AH231" s="507"/>
      <c r="AI231" s="507"/>
      <c r="AJ231" s="507"/>
      <c r="AK231" s="507"/>
    </row>
    <row r="232" spans="1:37" ht="12.75" customHeight="1">
      <c r="A232" s="504"/>
      <c r="B232" s="504"/>
      <c r="C232" s="504"/>
      <c r="D232" s="504"/>
      <c r="E232" s="504"/>
      <c r="F232" s="505"/>
      <c r="G232" s="505"/>
      <c r="H232" s="504"/>
      <c r="I232" s="506"/>
      <c r="J232" s="507"/>
      <c r="K232" s="507"/>
      <c r="L232" s="507"/>
      <c r="M232" s="507"/>
      <c r="N232" s="507"/>
      <c r="O232" s="507"/>
      <c r="P232" s="507"/>
      <c r="Q232" s="507"/>
      <c r="R232" s="507"/>
      <c r="S232" s="507"/>
      <c r="T232" s="506"/>
      <c r="U232" s="507"/>
      <c r="V232" s="507"/>
      <c r="W232" s="507"/>
      <c r="X232" s="507"/>
      <c r="Y232" s="507"/>
      <c r="Z232" s="507"/>
      <c r="AA232" s="507"/>
      <c r="AB232" s="507"/>
      <c r="AC232" s="507"/>
      <c r="AD232" s="507"/>
      <c r="AE232" s="506"/>
      <c r="AF232" s="507"/>
      <c r="AG232" s="507"/>
      <c r="AH232" s="507"/>
      <c r="AI232" s="507"/>
      <c r="AJ232" s="507"/>
      <c r="AK232" s="507"/>
    </row>
    <row r="233" spans="1:37" ht="12.75" customHeight="1">
      <c r="A233" s="504"/>
      <c r="B233" s="504"/>
      <c r="C233" s="504"/>
      <c r="D233" s="504"/>
      <c r="E233" s="504"/>
      <c r="F233" s="505"/>
      <c r="G233" s="505"/>
      <c r="H233" s="504"/>
      <c r="I233" s="506"/>
      <c r="J233" s="507"/>
      <c r="K233" s="507"/>
      <c r="L233" s="507"/>
      <c r="M233" s="507"/>
      <c r="N233" s="507"/>
      <c r="O233" s="507"/>
      <c r="P233" s="507"/>
      <c r="Q233" s="507"/>
      <c r="R233" s="507"/>
      <c r="S233" s="507"/>
      <c r="T233" s="506"/>
      <c r="U233" s="507"/>
      <c r="V233" s="507"/>
      <c r="W233" s="507"/>
      <c r="X233" s="507"/>
      <c r="Y233" s="507"/>
      <c r="Z233" s="507"/>
      <c r="AA233" s="507"/>
      <c r="AB233" s="507"/>
      <c r="AC233" s="507"/>
      <c r="AD233" s="507"/>
      <c r="AE233" s="506"/>
      <c r="AF233" s="507"/>
      <c r="AG233" s="507"/>
      <c r="AH233" s="507"/>
      <c r="AI233" s="507"/>
      <c r="AJ233" s="507"/>
      <c r="AK233" s="507"/>
    </row>
    <row r="234" spans="1:37" ht="12.75" customHeight="1">
      <c r="A234" s="504"/>
      <c r="B234" s="504"/>
      <c r="C234" s="504"/>
      <c r="D234" s="504"/>
      <c r="E234" s="504"/>
      <c r="F234" s="505"/>
      <c r="G234" s="505"/>
      <c r="H234" s="504"/>
      <c r="I234" s="506"/>
      <c r="J234" s="507"/>
      <c r="K234" s="507"/>
      <c r="L234" s="507"/>
      <c r="M234" s="507"/>
      <c r="N234" s="507"/>
      <c r="O234" s="507"/>
      <c r="P234" s="507"/>
      <c r="Q234" s="507"/>
      <c r="R234" s="507"/>
      <c r="S234" s="507"/>
      <c r="T234" s="506"/>
      <c r="U234" s="507"/>
      <c r="V234" s="507"/>
      <c r="W234" s="507"/>
      <c r="X234" s="507"/>
      <c r="Y234" s="507"/>
      <c r="Z234" s="507"/>
      <c r="AA234" s="507"/>
      <c r="AB234" s="507"/>
      <c r="AC234" s="507"/>
      <c r="AD234" s="507"/>
      <c r="AE234" s="506"/>
      <c r="AF234" s="507"/>
      <c r="AG234" s="507"/>
      <c r="AH234" s="507"/>
      <c r="AI234" s="507"/>
      <c r="AJ234" s="507"/>
      <c r="AK234" s="507"/>
    </row>
    <row r="235" spans="1:37" ht="12.75" customHeight="1">
      <c r="A235" s="504"/>
      <c r="B235" s="504"/>
      <c r="C235" s="504"/>
      <c r="D235" s="504"/>
      <c r="E235" s="504"/>
      <c r="F235" s="505"/>
      <c r="G235" s="505"/>
      <c r="H235" s="504"/>
      <c r="I235" s="506"/>
      <c r="J235" s="507"/>
      <c r="K235" s="507"/>
      <c r="L235" s="507"/>
      <c r="M235" s="507"/>
      <c r="N235" s="507"/>
      <c r="O235" s="507"/>
      <c r="P235" s="507"/>
      <c r="Q235" s="507"/>
      <c r="R235" s="507"/>
      <c r="S235" s="507"/>
      <c r="T235" s="506"/>
      <c r="U235" s="507"/>
      <c r="V235" s="507"/>
      <c r="W235" s="507"/>
      <c r="X235" s="507"/>
      <c r="Y235" s="507"/>
      <c r="Z235" s="507"/>
      <c r="AA235" s="507"/>
      <c r="AB235" s="507"/>
      <c r="AC235" s="507"/>
      <c r="AD235" s="507"/>
      <c r="AE235" s="506"/>
      <c r="AF235" s="507"/>
      <c r="AG235" s="507"/>
      <c r="AH235" s="507"/>
      <c r="AI235" s="507"/>
      <c r="AJ235" s="507"/>
      <c r="AK235" s="507"/>
    </row>
    <row r="236" spans="1:37" ht="12.75" customHeight="1">
      <c r="A236" s="504"/>
      <c r="B236" s="504"/>
      <c r="C236" s="504"/>
      <c r="D236" s="504"/>
      <c r="E236" s="504"/>
      <c r="F236" s="505"/>
      <c r="G236" s="505"/>
      <c r="H236" s="504"/>
      <c r="I236" s="506"/>
      <c r="J236" s="507"/>
      <c r="K236" s="507"/>
      <c r="L236" s="507"/>
      <c r="M236" s="507"/>
      <c r="N236" s="507"/>
      <c r="O236" s="507"/>
      <c r="P236" s="507"/>
      <c r="Q236" s="507"/>
      <c r="R236" s="507"/>
      <c r="S236" s="507"/>
      <c r="T236" s="506"/>
      <c r="U236" s="507"/>
      <c r="V236" s="507"/>
      <c r="W236" s="507"/>
      <c r="X236" s="507"/>
      <c r="Y236" s="507"/>
      <c r="Z236" s="507"/>
      <c r="AA236" s="507"/>
      <c r="AB236" s="507"/>
      <c r="AC236" s="507"/>
      <c r="AD236" s="507"/>
      <c r="AE236" s="506"/>
      <c r="AF236" s="507"/>
      <c r="AG236" s="507"/>
      <c r="AH236" s="507"/>
      <c r="AI236" s="507"/>
      <c r="AJ236" s="507"/>
      <c r="AK236" s="507"/>
    </row>
    <row r="237" spans="1:37" ht="12.75" customHeight="1">
      <c r="A237" s="504"/>
      <c r="B237" s="504"/>
      <c r="C237" s="504"/>
      <c r="D237" s="504"/>
      <c r="E237" s="504"/>
      <c r="F237" s="505"/>
      <c r="G237" s="505"/>
      <c r="H237" s="504"/>
      <c r="I237" s="506"/>
      <c r="J237" s="507"/>
      <c r="K237" s="507"/>
      <c r="L237" s="507"/>
      <c r="M237" s="507"/>
      <c r="N237" s="507"/>
      <c r="O237" s="507"/>
      <c r="P237" s="507"/>
      <c r="Q237" s="507"/>
      <c r="R237" s="507"/>
      <c r="S237" s="507"/>
      <c r="T237" s="506"/>
      <c r="U237" s="507"/>
      <c r="V237" s="507"/>
      <c r="W237" s="507"/>
      <c r="X237" s="507"/>
      <c r="Y237" s="507"/>
      <c r="Z237" s="507"/>
      <c r="AA237" s="507"/>
      <c r="AB237" s="507"/>
      <c r="AC237" s="507"/>
      <c r="AD237" s="507"/>
      <c r="AE237" s="506"/>
      <c r="AF237" s="507"/>
      <c r="AG237" s="507"/>
      <c r="AH237" s="507"/>
      <c r="AI237" s="507"/>
      <c r="AJ237" s="507"/>
      <c r="AK237" s="507"/>
    </row>
    <row r="238" spans="1:37" ht="12.75" customHeight="1">
      <c r="A238" s="504"/>
      <c r="B238" s="504"/>
      <c r="C238" s="504"/>
      <c r="D238" s="504"/>
      <c r="E238" s="504"/>
      <c r="F238" s="505"/>
      <c r="G238" s="505"/>
      <c r="H238" s="504"/>
      <c r="I238" s="506"/>
      <c r="J238" s="507"/>
      <c r="K238" s="507"/>
      <c r="L238" s="507"/>
      <c r="M238" s="507"/>
      <c r="N238" s="507"/>
      <c r="O238" s="507"/>
      <c r="P238" s="507"/>
      <c r="Q238" s="507"/>
      <c r="R238" s="507"/>
      <c r="S238" s="507"/>
      <c r="T238" s="506"/>
      <c r="U238" s="507"/>
      <c r="V238" s="507"/>
      <c r="W238" s="507"/>
      <c r="X238" s="507"/>
      <c r="Y238" s="507"/>
      <c r="Z238" s="507"/>
      <c r="AA238" s="507"/>
      <c r="AB238" s="507"/>
      <c r="AC238" s="507"/>
      <c r="AD238" s="507"/>
      <c r="AE238" s="506"/>
      <c r="AF238" s="507"/>
      <c r="AG238" s="507"/>
      <c r="AH238" s="507"/>
      <c r="AI238" s="507"/>
      <c r="AJ238" s="507"/>
      <c r="AK238" s="507"/>
    </row>
    <row r="239" spans="1:37" ht="12.75" customHeight="1">
      <c r="A239" s="504"/>
      <c r="B239" s="504"/>
      <c r="C239" s="504"/>
      <c r="D239" s="504"/>
      <c r="E239" s="504"/>
      <c r="F239" s="505"/>
      <c r="G239" s="505"/>
      <c r="H239" s="504"/>
      <c r="I239" s="506"/>
      <c r="J239" s="507"/>
      <c r="K239" s="507"/>
      <c r="L239" s="507"/>
      <c r="M239" s="507"/>
      <c r="N239" s="507"/>
      <c r="O239" s="507"/>
      <c r="P239" s="507"/>
      <c r="Q239" s="507"/>
      <c r="R239" s="507"/>
      <c r="S239" s="507"/>
      <c r="T239" s="506"/>
      <c r="U239" s="507"/>
      <c r="V239" s="507"/>
      <c r="W239" s="507"/>
      <c r="X239" s="507"/>
      <c r="Y239" s="507"/>
      <c r="Z239" s="507"/>
      <c r="AA239" s="507"/>
      <c r="AB239" s="507"/>
      <c r="AC239" s="507"/>
      <c r="AD239" s="507"/>
      <c r="AE239" s="506"/>
      <c r="AF239" s="507"/>
      <c r="AG239" s="507"/>
      <c r="AH239" s="507"/>
      <c r="AI239" s="507"/>
      <c r="AJ239" s="507"/>
      <c r="AK239" s="507"/>
    </row>
    <row r="240" spans="1:37" ht="12.75" customHeight="1">
      <c r="A240" s="504"/>
      <c r="B240" s="504"/>
      <c r="C240" s="504"/>
      <c r="D240" s="504"/>
      <c r="E240" s="504"/>
      <c r="F240" s="505"/>
      <c r="G240" s="505"/>
      <c r="H240" s="504"/>
      <c r="I240" s="506"/>
      <c r="J240" s="507"/>
      <c r="K240" s="507"/>
      <c r="L240" s="507"/>
      <c r="M240" s="507"/>
      <c r="N240" s="507"/>
      <c r="O240" s="507"/>
      <c r="P240" s="507"/>
      <c r="Q240" s="507"/>
      <c r="R240" s="507"/>
      <c r="S240" s="507"/>
      <c r="T240" s="506"/>
      <c r="U240" s="507"/>
      <c r="V240" s="507"/>
      <c r="W240" s="507"/>
      <c r="X240" s="507"/>
      <c r="Y240" s="507"/>
      <c r="Z240" s="507"/>
      <c r="AA240" s="507"/>
      <c r="AB240" s="507"/>
      <c r="AC240" s="507"/>
      <c r="AD240" s="507"/>
      <c r="AE240" s="506"/>
      <c r="AF240" s="507"/>
      <c r="AG240" s="507"/>
      <c r="AH240" s="507"/>
      <c r="AI240" s="507"/>
      <c r="AJ240" s="507"/>
      <c r="AK240" s="507"/>
    </row>
    <row r="241" spans="1:37" ht="12.75" customHeight="1">
      <c r="A241" s="504"/>
      <c r="B241" s="504"/>
      <c r="C241" s="504"/>
      <c r="D241" s="504"/>
      <c r="E241" s="504"/>
      <c r="F241" s="505"/>
      <c r="G241" s="505"/>
      <c r="H241" s="504"/>
      <c r="I241" s="506"/>
      <c r="J241" s="507"/>
      <c r="K241" s="507"/>
      <c r="L241" s="507"/>
      <c r="M241" s="507"/>
      <c r="N241" s="507"/>
      <c r="O241" s="507"/>
      <c r="P241" s="507"/>
      <c r="Q241" s="507"/>
      <c r="R241" s="507"/>
      <c r="S241" s="507"/>
      <c r="T241" s="506"/>
      <c r="U241" s="507"/>
      <c r="V241" s="507"/>
      <c r="W241" s="507"/>
      <c r="X241" s="507"/>
      <c r="Y241" s="507"/>
      <c r="Z241" s="507"/>
      <c r="AA241" s="507"/>
      <c r="AB241" s="507"/>
      <c r="AC241" s="507"/>
      <c r="AD241" s="507"/>
      <c r="AE241" s="506"/>
      <c r="AF241" s="507"/>
      <c r="AG241" s="507"/>
      <c r="AH241" s="507"/>
      <c r="AI241" s="507"/>
      <c r="AJ241" s="507"/>
      <c r="AK241" s="507"/>
    </row>
    <row r="242" spans="1:37" ht="12.75" customHeight="1">
      <c r="A242" s="504"/>
      <c r="B242" s="504"/>
      <c r="C242" s="504"/>
      <c r="D242" s="504"/>
      <c r="E242" s="504"/>
      <c r="F242" s="505"/>
      <c r="G242" s="505"/>
      <c r="H242" s="504"/>
      <c r="I242" s="506"/>
      <c r="J242" s="507"/>
      <c r="K242" s="507"/>
      <c r="L242" s="507"/>
      <c r="M242" s="507"/>
      <c r="N242" s="507"/>
      <c r="O242" s="507"/>
      <c r="P242" s="507"/>
      <c r="Q242" s="507"/>
      <c r="R242" s="507"/>
      <c r="S242" s="507"/>
      <c r="T242" s="506"/>
      <c r="U242" s="507"/>
      <c r="V242" s="507"/>
      <c r="W242" s="507"/>
      <c r="X242" s="507"/>
      <c r="Y242" s="507"/>
      <c r="Z242" s="507"/>
      <c r="AA242" s="507"/>
      <c r="AB242" s="507"/>
      <c r="AC242" s="507"/>
      <c r="AD242" s="507"/>
      <c r="AE242" s="506"/>
      <c r="AF242" s="507"/>
      <c r="AG242" s="507"/>
      <c r="AH242" s="507"/>
      <c r="AI242" s="507"/>
      <c r="AJ242" s="507"/>
      <c r="AK242" s="507"/>
    </row>
    <row r="243" spans="1:37" ht="12.75" customHeight="1">
      <c r="A243" s="504"/>
      <c r="B243" s="504"/>
      <c r="C243" s="504"/>
      <c r="D243" s="504"/>
      <c r="E243" s="504"/>
      <c r="F243" s="505"/>
      <c r="G243" s="505"/>
      <c r="H243" s="504"/>
      <c r="I243" s="506"/>
      <c r="J243" s="507"/>
      <c r="K243" s="507"/>
      <c r="L243" s="507"/>
      <c r="M243" s="507"/>
      <c r="N243" s="507"/>
      <c r="O243" s="507"/>
      <c r="P243" s="507"/>
      <c r="Q243" s="507"/>
      <c r="R243" s="507"/>
      <c r="S243" s="507"/>
      <c r="T243" s="506"/>
      <c r="U243" s="507"/>
      <c r="V243" s="507"/>
      <c r="W243" s="507"/>
      <c r="X243" s="507"/>
      <c r="Y243" s="507"/>
      <c r="Z243" s="507"/>
      <c r="AA243" s="507"/>
      <c r="AB243" s="507"/>
      <c r="AC243" s="507"/>
      <c r="AD243" s="507"/>
      <c r="AE243" s="506"/>
      <c r="AF243" s="507"/>
      <c r="AG243" s="507"/>
      <c r="AH243" s="507"/>
      <c r="AI243" s="507"/>
      <c r="AJ243" s="507"/>
      <c r="AK243" s="507"/>
    </row>
    <row r="244" spans="1:37" ht="12.75" customHeight="1">
      <c r="A244" s="504"/>
      <c r="B244" s="504"/>
      <c r="C244" s="504"/>
      <c r="D244" s="504"/>
      <c r="E244" s="504"/>
      <c r="F244" s="505"/>
      <c r="G244" s="505"/>
      <c r="H244" s="504"/>
      <c r="I244" s="506"/>
      <c r="J244" s="507"/>
      <c r="K244" s="507"/>
      <c r="L244" s="507"/>
      <c r="M244" s="507"/>
      <c r="N244" s="507"/>
      <c r="O244" s="507"/>
      <c r="P244" s="507"/>
      <c r="Q244" s="507"/>
      <c r="R244" s="507"/>
      <c r="S244" s="507"/>
      <c r="T244" s="506"/>
      <c r="U244" s="507"/>
      <c r="V244" s="507"/>
      <c r="W244" s="507"/>
      <c r="X244" s="507"/>
      <c r="Y244" s="507"/>
      <c r="Z244" s="507"/>
      <c r="AA244" s="507"/>
      <c r="AB244" s="507"/>
      <c r="AC244" s="507"/>
      <c r="AD244" s="507"/>
      <c r="AE244" s="506"/>
      <c r="AF244" s="507"/>
      <c r="AG244" s="507"/>
      <c r="AH244" s="507"/>
      <c r="AI244" s="507"/>
      <c r="AJ244" s="507"/>
      <c r="AK244" s="507"/>
    </row>
    <row r="245" spans="1:37" ht="12.75" customHeight="1">
      <c r="A245" s="504"/>
      <c r="B245" s="504"/>
      <c r="C245" s="504"/>
      <c r="D245" s="504"/>
      <c r="E245" s="504"/>
      <c r="F245" s="505"/>
      <c r="G245" s="505"/>
      <c r="H245" s="504"/>
      <c r="I245" s="506"/>
      <c r="J245" s="507"/>
      <c r="K245" s="507"/>
      <c r="L245" s="507"/>
      <c r="M245" s="507"/>
      <c r="N245" s="507"/>
      <c r="O245" s="507"/>
      <c r="P245" s="507"/>
      <c r="Q245" s="507"/>
      <c r="R245" s="507"/>
      <c r="S245" s="507"/>
      <c r="T245" s="506"/>
      <c r="U245" s="507"/>
      <c r="V245" s="507"/>
      <c r="W245" s="507"/>
      <c r="X245" s="507"/>
      <c r="Y245" s="507"/>
      <c r="Z245" s="507"/>
      <c r="AA245" s="507"/>
      <c r="AB245" s="507"/>
      <c r="AC245" s="507"/>
      <c r="AD245" s="507"/>
      <c r="AE245" s="506"/>
      <c r="AF245" s="507"/>
      <c r="AG245" s="507"/>
      <c r="AH245" s="507"/>
      <c r="AI245" s="507"/>
      <c r="AJ245" s="507"/>
      <c r="AK245" s="507"/>
    </row>
    <row r="246" spans="1:37" ht="12.75" customHeight="1">
      <c r="A246" s="504"/>
      <c r="B246" s="504"/>
      <c r="C246" s="504"/>
      <c r="D246" s="504"/>
      <c r="E246" s="504"/>
      <c r="F246" s="505"/>
      <c r="G246" s="505"/>
      <c r="H246" s="504"/>
      <c r="I246" s="506"/>
      <c r="J246" s="507"/>
      <c r="K246" s="507"/>
      <c r="L246" s="507"/>
      <c r="M246" s="507"/>
      <c r="N246" s="507"/>
      <c r="O246" s="507"/>
      <c r="P246" s="507"/>
      <c r="Q246" s="507"/>
      <c r="R246" s="507"/>
      <c r="S246" s="507"/>
      <c r="T246" s="506"/>
      <c r="U246" s="507"/>
      <c r="V246" s="507"/>
      <c r="W246" s="507"/>
      <c r="X246" s="507"/>
      <c r="Y246" s="507"/>
      <c r="Z246" s="507"/>
      <c r="AA246" s="507"/>
      <c r="AB246" s="507"/>
      <c r="AC246" s="507"/>
      <c r="AD246" s="507"/>
      <c r="AE246" s="506"/>
      <c r="AF246" s="507"/>
      <c r="AG246" s="507"/>
      <c r="AH246" s="507"/>
      <c r="AI246" s="507"/>
      <c r="AJ246" s="507"/>
      <c r="AK246" s="507"/>
    </row>
    <row r="247" spans="1:37" ht="12.75" customHeight="1">
      <c r="A247" s="504"/>
      <c r="B247" s="504"/>
      <c r="C247" s="504"/>
      <c r="D247" s="504"/>
      <c r="E247" s="504"/>
      <c r="F247" s="505"/>
      <c r="G247" s="505"/>
      <c r="H247" s="504"/>
      <c r="I247" s="506"/>
      <c r="J247" s="507"/>
      <c r="K247" s="507"/>
      <c r="L247" s="507"/>
      <c r="M247" s="507"/>
      <c r="N247" s="507"/>
      <c r="O247" s="507"/>
      <c r="P247" s="507"/>
      <c r="Q247" s="507"/>
      <c r="R247" s="507"/>
      <c r="S247" s="507"/>
      <c r="T247" s="506"/>
      <c r="U247" s="507"/>
      <c r="V247" s="507"/>
      <c r="W247" s="507"/>
      <c r="X247" s="507"/>
      <c r="Y247" s="507"/>
      <c r="Z247" s="507"/>
      <c r="AA247" s="507"/>
      <c r="AB247" s="507"/>
      <c r="AC247" s="507"/>
      <c r="AD247" s="507"/>
      <c r="AE247" s="506"/>
      <c r="AF247" s="507"/>
      <c r="AG247" s="507"/>
      <c r="AH247" s="507"/>
      <c r="AI247" s="507"/>
      <c r="AJ247" s="507"/>
      <c r="AK247" s="507"/>
    </row>
    <row r="248" spans="1:37" ht="12.75" customHeight="1">
      <c r="A248" s="504"/>
      <c r="B248" s="504"/>
      <c r="C248" s="504"/>
      <c r="D248" s="504"/>
      <c r="E248" s="504"/>
      <c r="F248" s="505"/>
      <c r="G248" s="505"/>
      <c r="H248" s="504"/>
      <c r="I248" s="506"/>
      <c r="J248" s="507"/>
      <c r="K248" s="507"/>
      <c r="L248" s="507"/>
      <c r="M248" s="507"/>
      <c r="N248" s="507"/>
      <c r="O248" s="507"/>
      <c r="P248" s="507"/>
      <c r="Q248" s="507"/>
      <c r="R248" s="507"/>
      <c r="S248" s="507"/>
      <c r="T248" s="506"/>
      <c r="U248" s="507"/>
      <c r="V248" s="507"/>
      <c r="W248" s="507"/>
      <c r="X248" s="507"/>
      <c r="Y248" s="507"/>
      <c r="Z248" s="507"/>
      <c r="AA248" s="507"/>
      <c r="AB248" s="507"/>
      <c r="AC248" s="507"/>
      <c r="AD248" s="507"/>
      <c r="AE248" s="506"/>
      <c r="AF248" s="507"/>
      <c r="AG248" s="507"/>
      <c r="AH248" s="507"/>
      <c r="AI248" s="507"/>
      <c r="AJ248" s="507"/>
      <c r="AK248" s="507"/>
    </row>
    <row r="249" spans="1:37" ht="12.75" customHeight="1">
      <c r="A249" s="504"/>
      <c r="B249" s="504"/>
      <c r="C249" s="504"/>
      <c r="D249" s="504"/>
      <c r="E249" s="504"/>
      <c r="F249" s="505"/>
      <c r="G249" s="505"/>
      <c r="H249" s="504"/>
      <c r="I249" s="506"/>
      <c r="J249" s="507"/>
      <c r="K249" s="507"/>
      <c r="L249" s="507"/>
      <c r="M249" s="507"/>
      <c r="N249" s="507"/>
      <c r="O249" s="507"/>
      <c r="P249" s="507"/>
      <c r="Q249" s="507"/>
      <c r="R249" s="507"/>
      <c r="S249" s="507"/>
      <c r="T249" s="506"/>
      <c r="U249" s="507"/>
      <c r="V249" s="507"/>
      <c r="W249" s="507"/>
      <c r="X249" s="507"/>
      <c r="Y249" s="507"/>
      <c r="Z249" s="507"/>
      <c r="AA249" s="507"/>
      <c r="AB249" s="507"/>
      <c r="AC249" s="507"/>
      <c r="AD249" s="507"/>
      <c r="AE249" s="506"/>
      <c r="AF249" s="507"/>
      <c r="AG249" s="507"/>
      <c r="AH249" s="507"/>
      <c r="AI249" s="507"/>
      <c r="AJ249" s="507"/>
      <c r="AK249" s="507"/>
    </row>
    <row r="250" spans="1:37" ht="12.75" customHeight="1">
      <c r="A250" s="504"/>
      <c r="B250" s="504"/>
      <c r="C250" s="504"/>
      <c r="D250" s="504"/>
      <c r="E250" s="504"/>
      <c r="F250" s="505"/>
      <c r="G250" s="505"/>
      <c r="H250" s="504"/>
      <c r="I250" s="506"/>
      <c r="J250" s="507"/>
      <c r="K250" s="507"/>
      <c r="L250" s="507"/>
      <c r="M250" s="507"/>
      <c r="N250" s="507"/>
      <c r="O250" s="507"/>
      <c r="P250" s="507"/>
      <c r="Q250" s="507"/>
      <c r="R250" s="507"/>
      <c r="S250" s="507"/>
      <c r="T250" s="506"/>
      <c r="U250" s="507"/>
      <c r="V250" s="507"/>
      <c r="W250" s="507"/>
      <c r="X250" s="507"/>
      <c r="Y250" s="507"/>
      <c r="Z250" s="507"/>
      <c r="AA250" s="507"/>
      <c r="AB250" s="507"/>
      <c r="AC250" s="507"/>
      <c r="AD250" s="507"/>
      <c r="AE250" s="506"/>
      <c r="AF250" s="507"/>
      <c r="AG250" s="507"/>
      <c r="AH250" s="507"/>
      <c r="AI250" s="507"/>
      <c r="AJ250" s="507"/>
      <c r="AK250" s="507"/>
    </row>
    <row r="251" spans="1:37" ht="12.75" customHeight="1">
      <c r="A251" s="504"/>
      <c r="B251" s="504"/>
      <c r="C251" s="504"/>
      <c r="D251" s="504"/>
      <c r="E251" s="504"/>
      <c r="F251" s="505"/>
      <c r="G251" s="505"/>
      <c r="H251" s="504"/>
      <c r="I251" s="506"/>
      <c r="J251" s="507"/>
      <c r="K251" s="507"/>
      <c r="L251" s="507"/>
      <c r="M251" s="507"/>
      <c r="N251" s="507"/>
      <c r="O251" s="507"/>
      <c r="P251" s="507"/>
      <c r="Q251" s="507"/>
      <c r="R251" s="507"/>
      <c r="S251" s="507"/>
      <c r="T251" s="506"/>
      <c r="U251" s="507"/>
      <c r="V251" s="507"/>
      <c r="W251" s="507"/>
      <c r="X251" s="507"/>
      <c r="Y251" s="507"/>
      <c r="Z251" s="507"/>
      <c r="AA251" s="507"/>
      <c r="AB251" s="507"/>
      <c r="AC251" s="507"/>
      <c r="AD251" s="507"/>
      <c r="AE251" s="506"/>
      <c r="AF251" s="507"/>
      <c r="AG251" s="507"/>
      <c r="AH251" s="507"/>
      <c r="AI251" s="507"/>
      <c r="AJ251" s="507"/>
      <c r="AK251" s="507"/>
    </row>
    <row r="252" spans="1:37" ht="12.75" customHeight="1">
      <c r="A252" s="504"/>
      <c r="B252" s="504"/>
      <c r="C252" s="504"/>
      <c r="D252" s="504"/>
      <c r="E252" s="504"/>
      <c r="F252" s="505"/>
      <c r="G252" s="505"/>
      <c r="H252" s="504"/>
      <c r="I252" s="506"/>
      <c r="J252" s="507"/>
      <c r="K252" s="507"/>
      <c r="L252" s="507"/>
      <c r="M252" s="507"/>
      <c r="N252" s="507"/>
      <c r="O252" s="507"/>
      <c r="P252" s="507"/>
      <c r="Q252" s="507"/>
      <c r="R252" s="507"/>
      <c r="S252" s="507"/>
      <c r="T252" s="506"/>
      <c r="U252" s="507"/>
      <c r="V252" s="507"/>
      <c r="W252" s="507"/>
      <c r="X252" s="507"/>
      <c r="Y252" s="507"/>
      <c r="Z252" s="507"/>
      <c r="AA252" s="507"/>
      <c r="AB252" s="507"/>
      <c r="AC252" s="507"/>
      <c r="AD252" s="507"/>
      <c r="AE252" s="506"/>
      <c r="AF252" s="507"/>
      <c r="AG252" s="507"/>
      <c r="AH252" s="507"/>
      <c r="AI252" s="507"/>
      <c r="AJ252" s="507"/>
      <c r="AK252" s="507"/>
    </row>
    <row r="253" spans="1:37" ht="12.75" customHeight="1">
      <c r="A253" s="504"/>
      <c r="B253" s="504"/>
      <c r="C253" s="504"/>
      <c r="D253" s="504"/>
      <c r="E253" s="504"/>
      <c r="F253" s="505"/>
      <c r="G253" s="505"/>
      <c r="H253" s="504"/>
      <c r="I253" s="506"/>
      <c r="J253" s="507"/>
      <c r="K253" s="507"/>
      <c r="L253" s="507"/>
      <c r="M253" s="507"/>
      <c r="N253" s="507"/>
      <c r="O253" s="507"/>
      <c r="P253" s="507"/>
      <c r="Q253" s="507"/>
      <c r="R253" s="507"/>
      <c r="S253" s="507"/>
      <c r="T253" s="506"/>
      <c r="U253" s="507"/>
      <c r="V253" s="507"/>
      <c r="W253" s="507"/>
      <c r="X253" s="507"/>
      <c r="Y253" s="507"/>
      <c r="Z253" s="507"/>
      <c r="AA253" s="507"/>
      <c r="AB253" s="507"/>
      <c r="AC253" s="507"/>
      <c r="AD253" s="507"/>
      <c r="AE253" s="506"/>
      <c r="AF253" s="507"/>
      <c r="AG253" s="507"/>
      <c r="AH253" s="507"/>
      <c r="AI253" s="507"/>
      <c r="AJ253" s="507"/>
      <c r="AK253" s="507"/>
    </row>
    <row r="254" spans="1:37" ht="12.75" customHeight="1">
      <c r="A254" s="504"/>
      <c r="B254" s="504"/>
      <c r="C254" s="504"/>
      <c r="D254" s="504"/>
      <c r="E254" s="504"/>
      <c r="F254" s="505"/>
      <c r="G254" s="505"/>
      <c r="H254" s="504"/>
      <c r="I254" s="506"/>
      <c r="J254" s="507"/>
      <c r="K254" s="507"/>
      <c r="L254" s="507"/>
      <c r="M254" s="507"/>
      <c r="N254" s="507"/>
      <c r="O254" s="507"/>
      <c r="P254" s="507"/>
      <c r="Q254" s="507"/>
      <c r="R254" s="507"/>
      <c r="S254" s="507"/>
      <c r="T254" s="506"/>
      <c r="U254" s="507"/>
      <c r="V254" s="507"/>
      <c r="W254" s="507"/>
      <c r="X254" s="507"/>
      <c r="Y254" s="507"/>
      <c r="Z254" s="507"/>
      <c r="AA254" s="507"/>
      <c r="AB254" s="507"/>
      <c r="AC254" s="507"/>
      <c r="AD254" s="507"/>
      <c r="AE254" s="506"/>
      <c r="AF254" s="507"/>
      <c r="AG254" s="507"/>
      <c r="AH254" s="507"/>
      <c r="AI254" s="507"/>
      <c r="AJ254" s="507"/>
      <c r="AK254" s="507"/>
    </row>
    <row r="255" spans="1:37" ht="12.75" customHeight="1">
      <c r="A255" s="504"/>
      <c r="B255" s="504"/>
      <c r="C255" s="504"/>
      <c r="D255" s="504"/>
      <c r="E255" s="504"/>
      <c r="F255" s="505"/>
      <c r="G255" s="505"/>
      <c r="H255" s="504"/>
      <c r="I255" s="506"/>
      <c r="J255" s="507"/>
      <c r="K255" s="507"/>
      <c r="L255" s="507"/>
      <c r="M255" s="507"/>
      <c r="N255" s="507"/>
      <c r="O255" s="507"/>
      <c r="P255" s="507"/>
      <c r="Q255" s="507"/>
      <c r="R255" s="507"/>
      <c r="S255" s="507"/>
      <c r="T255" s="506"/>
      <c r="U255" s="507"/>
      <c r="V255" s="507"/>
      <c r="W255" s="507"/>
      <c r="X255" s="507"/>
      <c r="Y255" s="507"/>
      <c r="Z255" s="507"/>
      <c r="AA255" s="507"/>
      <c r="AB255" s="507"/>
      <c r="AC255" s="507"/>
      <c r="AD255" s="507"/>
      <c r="AE255" s="506"/>
      <c r="AF255" s="507"/>
      <c r="AG255" s="507"/>
      <c r="AH255" s="507"/>
      <c r="AI255" s="507"/>
      <c r="AJ255" s="507"/>
      <c r="AK255" s="507"/>
    </row>
    <row r="256" spans="1:37" ht="12.75" customHeight="1">
      <c r="A256" s="504"/>
      <c r="B256" s="504"/>
      <c r="C256" s="504"/>
      <c r="D256" s="504"/>
      <c r="E256" s="504"/>
      <c r="F256" s="505"/>
      <c r="G256" s="505"/>
      <c r="H256" s="504"/>
      <c r="I256" s="506"/>
      <c r="J256" s="507"/>
      <c r="K256" s="507"/>
      <c r="L256" s="507"/>
      <c r="M256" s="507"/>
      <c r="N256" s="507"/>
      <c r="O256" s="507"/>
      <c r="P256" s="507"/>
      <c r="Q256" s="507"/>
      <c r="R256" s="507"/>
      <c r="S256" s="507"/>
      <c r="T256" s="506"/>
      <c r="U256" s="507"/>
      <c r="V256" s="507"/>
      <c r="W256" s="507"/>
      <c r="X256" s="507"/>
      <c r="Y256" s="507"/>
      <c r="Z256" s="507"/>
      <c r="AA256" s="507"/>
      <c r="AB256" s="507"/>
      <c r="AC256" s="507"/>
      <c r="AD256" s="507"/>
      <c r="AE256" s="506"/>
      <c r="AF256" s="507"/>
      <c r="AG256" s="507"/>
      <c r="AH256" s="507"/>
      <c r="AI256" s="507"/>
      <c r="AJ256" s="507"/>
      <c r="AK256" s="507"/>
    </row>
    <row r="257" spans="1:37" ht="12.75" customHeight="1">
      <c r="A257" s="504"/>
      <c r="B257" s="504"/>
      <c r="C257" s="504"/>
      <c r="D257" s="504"/>
      <c r="E257" s="504"/>
      <c r="F257" s="505"/>
      <c r="G257" s="505"/>
      <c r="H257" s="504"/>
      <c r="I257" s="506"/>
      <c r="J257" s="507"/>
      <c r="K257" s="507"/>
      <c r="L257" s="507"/>
      <c r="M257" s="507"/>
      <c r="N257" s="507"/>
      <c r="O257" s="507"/>
      <c r="P257" s="507"/>
      <c r="Q257" s="507"/>
      <c r="R257" s="507"/>
      <c r="S257" s="507"/>
      <c r="T257" s="506"/>
      <c r="U257" s="507"/>
      <c r="V257" s="507"/>
      <c r="W257" s="507"/>
      <c r="X257" s="507"/>
      <c r="Y257" s="507"/>
      <c r="Z257" s="507"/>
      <c r="AA257" s="507"/>
      <c r="AB257" s="507"/>
      <c r="AC257" s="507"/>
      <c r="AD257" s="507"/>
      <c r="AE257" s="506"/>
      <c r="AF257" s="507"/>
      <c r="AG257" s="507"/>
      <c r="AH257" s="507"/>
      <c r="AI257" s="507"/>
      <c r="AJ257" s="507"/>
      <c r="AK257" s="507"/>
    </row>
    <row r="258" spans="1:37" ht="12.75" customHeight="1">
      <c r="A258" s="504"/>
      <c r="B258" s="504"/>
      <c r="C258" s="504"/>
      <c r="D258" s="504"/>
      <c r="E258" s="504"/>
      <c r="F258" s="505"/>
      <c r="G258" s="505"/>
      <c r="H258" s="504"/>
      <c r="I258" s="506"/>
      <c r="J258" s="507"/>
      <c r="K258" s="507"/>
      <c r="L258" s="507"/>
      <c r="M258" s="507"/>
      <c r="N258" s="507"/>
      <c r="O258" s="507"/>
      <c r="P258" s="507"/>
      <c r="Q258" s="507"/>
      <c r="R258" s="507"/>
      <c r="S258" s="507"/>
      <c r="T258" s="506"/>
      <c r="U258" s="507"/>
      <c r="V258" s="507"/>
      <c r="W258" s="507"/>
      <c r="X258" s="507"/>
      <c r="Y258" s="507"/>
      <c r="Z258" s="507"/>
      <c r="AA258" s="507"/>
      <c r="AB258" s="507"/>
      <c r="AC258" s="507"/>
      <c r="AD258" s="507"/>
      <c r="AE258" s="506"/>
      <c r="AF258" s="507"/>
      <c r="AG258" s="507"/>
      <c r="AH258" s="507"/>
      <c r="AI258" s="507"/>
      <c r="AJ258" s="507"/>
      <c r="AK258" s="507"/>
    </row>
    <row r="259" spans="1:37" ht="12.75" customHeight="1">
      <c r="A259" s="504"/>
      <c r="B259" s="504"/>
      <c r="C259" s="504"/>
      <c r="D259" s="504"/>
      <c r="E259" s="504"/>
      <c r="F259" s="505"/>
      <c r="G259" s="505"/>
      <c r="H259" s="504"/>
      <c r="I259" s="506"/>
      <c r="J259" s="507"/>
      <c r="K259" s="507"/>
      <c r="L259" s="507"/>
      <c r="M259" s="507"/>
      <c r="N259" s="507"/>
      <c r="O259" s="507"/>
      <c r="P259" s="507"/>
      <c r="Q259" s="507"/>
      <c r="R259" s="507"/>
      <c r="S259" s="507"/>
      <c r="T259" s="506"/>
      <c r="U259" s="507"/>
      <c r="V259" s="507"/>
      <c r="W259" s="507"/>
      <c r="X259" s="507"/>
      <c r="Y259" s="507"/>
      <c r="Z259" s="507"/>
      <c r="AA259" s="507"/>
      <c r="AB259" s="507"/>
      <c r="AC259" s="507"/>
      <c r="AD259" s="507"/>
      <c r="AE259" s="506"/>
      <c r="AF259" s="507"/>
      <c r="AG259" s="507"/>
      <c r="AH259" s="507"/>
      <c r="AI259" s="507"/>
      <c r="AJ259" s="507"/>
      <c r="AK259" s="507"/>
    </row>
    <row r="260" spans="1:37" ht="12.75" customHeight="1">
      <c r="A260" s="504"/>
      <c r="B260" s="504"/>
      <c r="C260" s="504"/>
      <c r="D260" s="504"/>
      <c r="E260" s="504"/>
      <c r="F260" s="505"/>
      <c r="G260" s="505"/>
      <c r="H260" s="504"/>
      <c r="I260" s="506"/>
      <c r="J260" s="507"/>
      <c r="K260" s="507"/>
      <c r="L260" s="507"/>
      <c r="M260" s="507"/>
      <c r="N260" s="507"/>
      <c r="O260" s="507"/>
      <c r="P260" s="507"/>
      <c r="Q260" s="507"/>
      <c r="R260" s="507"/>
      <c r="S260" s="507"/>
      <c r="T260" s="506"/>
      <c r="U260" s="507"/>
      <c r="V260" s="507"/>
      <c r="W260" s="507"/>
      <c r="X260" s="507"/>
      <c r="Y260" s="507"/>
      <c r="Z260" s="507"/>
      <c r="AA260" s="507"/>
      <c r="AB260" s="507"/>
      <c r="AC260" s="507"/>
      <c r="AD260" s="507"/>
      <c r="AE260" s="506"/>
      <c r="AF260" s="507"/>
      <c r="AG260" s="507"/>
      <c r="AH260" s="507"/>
      <c r="AI260" s="507"/>
      <c r="AJ260" s="507"/>
      <c r="AK260" s="507"/>
    </row>
    <row r="261" spans="1:37" ht="12.75" customHeight="1">
      <c r="A261" s="504"/>
      <c r="B261" s="504"/>
      <c r="C261" s="504"/>
      <c r="D261" s="504"/>
      <c r="E261" s="504"/>
      <c r="F261" s="505"/>
      <c r="G261" s="505"/>
      <c r="H261" s="504"/>
      <c r="I261" s="506"/>
      <c r="J261" s="507"/>
      <c r="K261" s="507"/>
      <c r="L261" s="507"/>
      <c r="M261" s="507"/>
      <c r="N261" s="507"/>
      <c r="O261" s="507"/>
      <c r="P261" s="507"/>
      <c r="Q261" s="507"/>
      <c r="R261" s="507"/>
      <c r="S261" s="507"/>
      <c r="T261" s="506"/>
      <c r="U261" s="507"/>
      <c r="V261" s="507"/>
      <c r="W261" s="507"/>
      <c r="X261" s="507"/>
      <c r="Y261" s="507"/>
      <c r="Z261" s="507"/>
      <c r="AA261" s="507"/>
      <c r="AB261" s="507"/>
      <c r="AC261" s="507"/>
      <c r="AD261" s="507"/>
      <c r="AE261" s="506"/>
      <c r="AF261" s="507"/>
      <c r="AG261" s="507"/>
      <c r="AH261" s="507"/>
      <c r="AI261" s="507"/>
      <c r="AJ261" s="507"/>
      <c r="AK261" s="507"/>
    </row>
    <row r="262" spans="1:37" ht="12.75" customHeight="1">
      <c r="A262" s="504"/>
      <c r="B262" s="504"/>
      <c r="C262" s="504"/>
      <c r="D262" s="504"/>
      <c r="E262" s="504"/>
      <c r="F262" s="505"/>
      <c r="G262" s="505"/>
      <c r="H262" s="504"/>
      <c r="I262" s="506"/>
      <c r="J262" s="507"/>
      <c r="K262" s="507"/>
      <c r="L262" s="507"/>
      <c r="M262" s="507"/>
      <c r="N262" s="507"/>
      <c r="O262" s="507"/>
      <c r="P262" s="507"/>
      <c r="Q262" s="507"/>
      <c r="R262" s="507"/>
      <c r="S262" s="507"/>
      <c r="T262" s="506"/>
      <c r="U262" s="507"/>
      <c r="V262" s="507"/>
      <c r="W262" s="507"/>
      <c r="X262" s="507"/>
      <c r="Y262" s="507"/>
      <c r="Z262" s="507"/>
      <c r="AA262" s="507"/>
      <c r="AB262" s="507"/>
      <c r="AC262" s="507"/>
      <c r="AD262" s="507"/>
      <c r="AE262" s="506"/>
      <c r="AF262" s="507"/>
      <c r="AG262" s="507"/>
      <c r="AH262" s="507"/>
      <c r="AI262" s="507"/>
      <c r="AJ262" s="507"/>
      <c r="AK262" s="507"/>
    </row>
    <row r="263" spans="1:37" ht="12.75" customHeight="1">
      <c r="A263" s="504"/>
      <c r="B263" s="504"/>
      <c r="C263" s="504"/>
      <c r="D263" s="504"/>
      <c r="E263" s="504"/>
      <c r="F263" s="505"/>
      <c r="G263" s="505"/>
      <c r="H263" s="504"/>
      <c r="I263" s="506"/>
      <c r="J263" s="507"/>
      <c r="K263" s="507"/>
      <c r="L263" s="507"/>
      <c r="M263" s="507"/>
      <c r="N263" s="507"/>
      <c r="O263" s="507"/>
      <c r="P263" s="507"/>
      <c r="Q263" s="507"/>
      <c r="R263" s="507"/>
      <c r="S263" s="507"/>
      <c r="T263" s="506"/>
      <c r="U263" s="507"/>
      <c r="V263" s="507"/>
      <c r="W263" s="507"/>
      <c r="X263" s="507"/>
      <c r="Y263" s="507"/>
      <c r="Z263" s="507"/>
      <c r="AA263" s="507"/>
      <c r="AB263" s="507"/>
      <c r="AC263" s="507"/>
      <c r="AD263" s="507"/>
      <c r="AE263" s="506"/>
      <c r="AF263" s="507"/>
      <c r="AG263" s="507"/>
      <c r="AH263" s="507"/>
      <c r="AI263" s="507"/>
      <c r="AJ263" s="507"/>
      <c r="AK263" s="507"/>
    </row>
    <row r="264" spans="1:37" ht="12.75" customHeight="1">
      <c r="A264" s="504"/>
      <c r="B264" s="504"/>
      <c r="C264" s="504"/>
      <c r="D264" s="504"/>
      <c r="E264" s="504"/>
      <c r="F264" s="505"/>
      <c r="G264" s="505"/>
      <c r="H264" s="504"/>
      <c r="I264" s="506"/>
      <c r="J264" s="507"/>
      <c r="K264" s="507"/>
      <c r="L264" s="507"/>
      <c r="M264" s="507"/>
      <c r="N264" s="507"/>
      <c r="O264" s="507"/>
      <c r="P264" s="507"/>
      <c r="Q264" s="507"/>
      <c r="R264" s="507"/>
      <c r="S264" s="507"/>
      <c r="T264" s="506"/>
      <c r="U264" s="507"/>
      <c r="V264" s="507"/>
      <c r="W264" s="507"/>
      <c r="X264" s="507"/>
      <c r="Y264" s="507"/>
      <c r="Z264" s="507"/>
      <c r="AA264" s="507"/>
      <c r="AB264" s="507"/>
      <c r="AC264" s="507"/>
      <c r="AD264" s="507"/>
      <c r="AE264" s="506"/>
      <c r="AF264" s="507"/>
      <c r="AG264" s="507"/>
      <c r="AH264" s="507"/>
      <c r="AI264" s="507"/>
      <c r="AJ264" s="507"/>
      <c r="AK264" s="507"/>
    </row>
    <row r="265" spans="1:37" ht="12.75" customHeight="1">
      <c r="A265" s="504"/>
      <c r="B265" s="504"/>
      <c r="C265" s="504"/>
      <c r="D265" s="504"/>
      <c r="E265" s="504"/>
      <c r="F265" s="505"/>
      <c r="G265" s="505"/>
      <c r="H265" s="504"/>
      <c r="I265" s="506"/>
      <c r="J265" s="507"/>
      <c r="K265" s="507"/>
      <c r="L265" s="507"/>
      <c r="M265" s="507"/>
      <c r="N265" s="507"/>
      <c r="O265" s="507"/>
      <c r="P265" s="507"/>
      <c r="Q265" s="507"/>
      <c r="R265" s="507"/>
      <c r="S265" s="507"/>
      <c r="T265" s="506"/>
      <c r="U265" s="507"/>
      <c r="V265" s="507"/>
      <c r="W265" s="507"/>
      <c r="X265" s="507"/>
      <c r="Y265" s="507"/>
      <c r="Z265" s="507"/>
      <c r="AA265" s="507"/>
      <c r="AB265" s="507"/>
      <c r="AC265" s="507"/>
      <c r="AD265" s="507"/>
      <c r="AE265" s="506"/>
      <c r="AF265" s="507"/>
      <c r="AG265" s="507"/>
      <c r="AH265" s="507"/>
      <c r="AI265" s="507"/>
      <c r="AJ265" s="507"/>
      <c r="AK265" s="507"/>
    </row>
    <row r="266" spans="1:37" ht="12.75" customHeight="1">
      <c r="A266" s="504"/>
      <c r="B266" s="504"/>
      <c r="C266" s="504"/>
      <c r="D266" s="504"/>
      <c r="E266" s="504"/>
      <c r="F266" s="505"/>
      <c r="G266" s="505"/>
      <c r="H266" s="504"/>
      <c r="I266" s="506"/>
      <c r="J266" s="507"/>
      <c r="K266" s="507"/>
      <c r="L266" s="507"/>
      <c r="M266" s="507"/>
      <c r="N266" s="507"/>
      <c r="O266" s="507"/>
      <c r="P266" s="507"/>
      <c r="Q266" s="507"/>
      <c r="R266" s="507"/>
      <c r="S266" s="507"/>
      <c r="T266" s="506"/>
      <c r="U266" s="507"/>
      <c r="V266" s="507"/>
      <c r="W266" s="507"/>
      <c r="X266" s="507"/>
      <c r="Y266" s="507"/>
      <c r="Z266" s="507"/>
      <c r="AA266" s="507"/>
      <c r="AB266" s="507"/>
      <c r="AC266" s="507"/>
      <c r="AD266" s="507"/>
      <c r="AE266" s="506"/>
      <c r="AF266" s="507"/>
      <c r="AG266" s="507"/>
      <c r="AH266" s="507"/>
      <c r="AI266" s="507"/>
      <c r="AJ266" s="507"/>
      <c r="AK266" s="507"/>
    </row>
    <row r="267" spans="1:37" ht="12.75" customHeight="1">
      <c r="A267" s="504"/>
      <c r="B267" s="504"/>
      <c r="C267" s="504"/>
      <c r="D267" s="504"/>
      <c r="E267" s="504"/>
      <c r="F267" s="505"/>
      <c r="G267" s="505"/>
      <c r="H267" s="504"/>
      <c r="I267" s="506"/>
      <c r="J267" s="507"/>
      <c r="K267" s="507"/>
      <c r="L267" s="507"/>
      <c r="M267" s="507"/>
      <c r="N267" s="507"/>
      <c r="O267" s="507"/>
      <c r="P267" s="507"/>
      <c r="Q267" s="507"/>
      <c r="R267" s="507"/>
      <c r="S267" s="507"/>
      <c r="T267" s="506"/>
      <c r="U267" s="507"/>
      <c r="V267" s="507"/>
      <c r="W267" s="507"/>
      <c r="X267" s="507"/>
      <c r="Y267" s="507"/>
      <c r="Z267" s="507"/>
      <c r="AA267" s="507"/>
      <c r="AB267" s="507"/>
      <c r="AC267" s="507"/>
      <c r="AD267" s="507"/>
      <c r="AE267" s="506"/>
      <c r="AF267" s="507"/>
      <c r="AG267" s="507"/>
      <c r="AH267" s="507"/>
      <c r="AI267" s="507"/>
      <c r="AJ267" s="507"/>
      <c r="AK267" s="507"/>
    </row>
    <row r="268" spans="1:37" ht="12.75" customHeight="1">
      <c r="A268" s="504"/>
      <c r="B268" s="504"/>
      <c r="C268" s="504"/>
      <c r="D268" s="504"/>
      <c r="E268" s="504"/>
      <c r="F268" s="505"/>
      <c r="G268" s="505"/>
      <c r="H268" s="504"/>
      <c r="I268" s="506"/>
      <c r="J268" s="507"/>
      <c r="K268" s="507"/>
      <c r="L268" s="507"/>
      <c r="M268" s="507"/>
      <c r="N268" s="507"/>
      <c r="O268" s="507"/>
      <c r="P268" s="507"/>
      <c r="Q268" s="507"/>
      <c r="R268" s="507"/>
      <c r="S268" s="507"/>
      <c r="T268" s="506"/>
      <c r="U268" s="507"/>
      <c r="V268" s="507"/>
      <c r="W268" s="507"/>
      <c r="X268" s="507"/>
      <c r="Y268" s="507"/>
      <c r="Z268" s="507"/>
      <c r="AA268" s="507"/>
      <c r="AB268" s="507"/>
      <c r="AC268" s="507"/>
      <c r="AD268" s="507"/>
      <c r="AE268" s="506"/>
      <c r="AF268" s="507"/>
      <c r="AG268" s="507"/>
      <c r="AH268" s="507"/>
      <c r="AI268" s="507"/>
      <c r="AJ268" s="507"/>
      <c r="AK268" s="507"/>
    </row>
    <row r="269" spans="1:37" ht="12.75" customHeight="1">
      <c r="A269" s="504"/>
      <c r="B269" s="504"/>
      <c r="C269" s="504"/>
      <c r="D269" s="504"/>
      <c r="E269" s="504"/>
      <c r="F269" s="505"/>
      <c r="G269" s="505"/>
      <c r="H269" s="504"/>
      <c r="I269" s="506"/>
      <c r="J269" s="507"/>
      <c r="K269" s="507"/>
      <c r="L269" s="507"/>
      <c r="M269" s="507"/>
      <c r="N269" s="507"/>
      <c r="O269" s="507"/>
      <c r="P269" s="507"/>
      <c r="Q269" s="507"/>
      <c r="R269" s="507"/>
      <c r="S269" s="507"/>
      <c r="T269" s="506"/>
      <c r="U269" s="507"/>
      <c r="V269" s="507"/>
      <c r="W269" s="507"/>
      <c r="X269" s="507"/>
      <c r="Y269" s="507"/>
      <c r="Z269" s="507"/>
      <c r="AA269" s="507"/>
      <c r="AB269" s="507"/>
      <c r="AC269" s="507"/>
      <c r="AD269" s="507"/>
      <c r="AE269" s="506"/>
      <c r="AF269" s="507"/>
      <c r="AG269" s="507"/>
      <c r="AH269" s="507"/>
      <c r="AI269" s="507"/>
      <c r="AJ269" s="507"/>
      <c r="AK269" s="507"/>
    </row>
    <row r="270" spans="1:37" ht="12.75" customHeight="1">
      <c r="A270" s="504"/>
      <c r="B270" s="504"/>
      <c r="C270" s="504"/>
      <c r="D270" s="504"/>
      <c r="E270" s="504"/>
      <c r="F270" s="505"/>
      <c r="G270" s="505"/>
      <c r="H270" s="504"/>
      <c r="I270" s="506"/>
      <c r="J270" s="507"/>
      <c r="K270" s="507"/>
      <c r="L270" s="507"/>
      <c r="M270" s="507"/>
      <c r="N270" s="507"/>
      <c r="O270" s="507"/>
      <c r="P270" s="507"/>
      <c r="Q270" s="507"/>
      <c r="R270" s="507"/>
      <c r="S270" s="507"/>
      <c r="T270" s="506"/>
      <c r="U270" s="507"/>
      <c r="V270" s="507"/>
      <c r="W270" s="507"/>
      <c r="X270" s="507"/>
      <c r="Y270" s="507"/>
      <c r="Z270" s="507"/>
      <c r="AA270" s="507"/>
      <c r="AB270" s="507"/>
      <c r="AC270" s="507"/>
      <c r="AD270" s="507"/>
      <c r="AE270" s="506"/>
      <c r="AF270" s="507"/>
      <c r="AG270" s="507"/>
      <c r="AH270" s="507"/>
      <c r="AI270" s="507"/>
      <c r="AJ270" s="507"/>
      <c r="AK270" s="507"/>
    </row>
    <row r="271" spans="1:37" ht="12.75" customHeight="1">
      <c r="A271" s="504"/>
      <c r="B271" s="504"/>
      <c r="C271" s="504"/>
      <c r="D271" s="504"/>
      <c r="E271" s="504"/>
      <c r="F271" s="505"/>
      <c r="G271" s="505"/>
      <c r="H271" s="504"/>
      <c r="I271" s="506"/>
      <c r="J271" s="507"/>
      <c r="K271" s="507"/>
      <c r="L271" s="507"/>
      <c r="M271" s="507"/>
      <c r="N271" s="507"/>
      <c r="O271" s="507"/>
      <c r="P271" s="507"/>
      <c r="Q271" s="507"/>
      <c r="R271" s="507"/>
      <c r="S271" s="507"/>
      <c r="T271" s="506"/>
      <c r="U271" s="507"/>
      <c r="V271" s="507"/>
      <c r="W271" s="507"/>
      <c r="X271" s="507"/>
      <c r="Y271" s="507"/>
      <c r="Z271" s="507"/>
      <c r="AA271" s="507"/>
      <c r="AB271" s="507"/>
      <c r="AC271" s="507"/>
      <c r="AD271" s="507"/>
      <c r="AE271" s="506"/>
      <c r="AF271" s="507"/>
      <c r="AG271" s="507"/>
      <c r="AH271" s="507"/>
      <c r="AI271" s="507"/>
      <c r="AJ271" s="507"/>
      <c r="AK271" s="507"/>
    </row>
    <row r="272" spans="1:37" ht="12.75" customHeight="1">
      <c r="A272" s="504"/>
      <c r="B272" s="504"/>
      <c r="C272" s="504"/>
      <c r="D272" s="504"/>
      <c r="E272" s="504"/>
      <c r="F272" s="505"/>
      <c r="G272" s="505"/>
      <c r="H272" s="504"/>
      <c r="I272" s="506"/>
      <c r="J272" s="507"/>
      <c r="K272" s="507"/>
      <c r="L272" s="507"/>
      <c r="M272" s="507"/>
      <c r="N272" s="507"/>
      <c r="O272" s="507"/>
      <c r="P272" s="507"/>
      <c r="Q272" s="507"/>
      <c r="R272" s="507"/>
      <c r="S272" s="507"/>
      <c r="T272" s="506"/>
      <c r="U272" s="507"/>
      <c r="V272" s="507"/>
      <c r="W272" s="507"/>
      <c r="X272" s="507"/>
      <c r="Y272" s="507"/>
      <c r="Z272" s="507"/>
      <c r="AA272" s="507"/>
      <c r="AB272" s="507"/>
      <c r="AC272" s="507"/>
      <c r="AD272" s="507"/>
      <c r="AE272" s="506"/>
      <c r="AF272" s="507"/>
      <c r="AG272" s="507"/>
      <c r="AH272" s="507"/>
      <c r="AI272" s="507"/>
      <c r="AJ272" s="507"/>
      <c r="AK272" s="507"/>
    </row>
    <row r="273" spans="1:37" ht="12.75" customHeight="1">
      <c r="A273" s="504"/>
      <c r="B273" s="504"/>
      <c r="C273" s="504"/>
      <c r="D273" s="504"/>
      <c r="E273" s="504"/>
      <c r="F273" s="505"/>
      <c r="G273" s="505"/>
      <c r="H273" s="504"/>
      <c r="I273" s="506"/>
      <c r="J273" s="507"/>
      <c r="K273" s="507"/>
      <c r="L273" s="507"/>
      <c r="M273" s="507"/>
      <c r="N273" s="507"/>
      <c r="O273" s="507"/>
      <c r="P273" s="507"/>
      <c r="Q273" s="507"/>
      <c r="R273" s="507"/>
      <c r="S273" s="507"/>
      <c r="T273" s="506"/>
      <c r="U273" s="507"/>
      <c r="V273" s="507"/>
      <c r="W273" s="507"/>
      <c r="X273" s="507"/>
      <c r="Y273" s="507"/>
      <c r="Z273" s="507"/>
      <c r="AA273" s="507"/>
      <c r="AB273" s="507"/>
      <c r="AC273" s="507"/>
      <c r="AD273" s="507"/>
      <c r="AE273" s="506"/>
      <c r="AF273" s="507"/>
      <c r="AG273" s="507"/>
      <c r="AH273" s="507"/>
      <c r="AI273" s="507"/>
      <c r="AJ273" s="507"/>
      <c r="AK273" s="507"/>
    </row>
    <row r="274" spans="1:37" ht="12.75" customHeight="1">
      <c r="A274" s="504"/>
      <c r="B274" s="504"/>
      <c r="C274" s="504"/>
      <c r="D274" s="504"/>
      <c r="E274" s="504"/>
      <c r="F274" s="505"/>
      <c r="G274" s="505"/>
      <c r="H274" s="504"/>
      <c r="I274" s="506"/>
      <c r="J274" s="507"/>
      <c r="K274" s="507"/>
      <c r="L274" s="507"/>
      <c r="M274" s="507"/>
      <c r="N274" s="507"/>
      <c r="O274" s="507"/>
      <c r="P274" s="507"/>
      <c r="Q274" s="507"/>
      <c r="R274" s="507"/>
      <c r="S274" s="507"/>
      <c r="T274" s="506"/>
      <c r="U274" s="507"/>
      <c r="V274" s="507"/>
      <c r="W274" s="507"/>
      <c r="X274" s="507"/>
      <c r="Y274" s="507"/>
      <c r="Z274" s="507"/>
      <c r="AA274" s="507"/>
      <c r="AB274" s="507"/>
      <c r="AC274" s="507"/>
      <c r="AD274" s="507"/>
      <c r="AE274" s="506"/>
      <c r="AF274" s="507"/>
      <c r="AG274" s="507"/>
      <c r="AH274" s="507"/>
      <c r="AI274" s="507"/>
      <c r="AJ274" s="507"/>
      <c r="AK274" s="507"/>
    </row>
    <row r="275" spans="1:37" ht="12.75" customHeight="1">
      <c r="A275" s="504"/>
      <c r="B275" s="504"/>
      <c r="C275" s="504"/>
      <c r="D275" s="504"/>
      <c r="E275" s="504"/>
      <c r="F275" s="505"/>
      <c r="G275" s="505"/>
      <c r="H275" s="504"/>
      <c r="I275" s="506"/>
      <c r="J275" s="507"/>
      <c r="K275" s="507"/>
      <c r="L275" s="507"/>
      <c r="M275" s="507"/>
      <c r="N275" s="507"/>
      <c r="O275" s="507"/>
      <c r="P275" s="507"/>
      <c r="Q275" s="507"/>
      <c r="R275" s="507"/>
      <c r="S275" s="507"/>
      <c r="T275" s="506"/>
      <c r="U275" s="507"/>
      <c r="V275" s="507"/>
      <c r="W275" s="507"/>
      <c r="X275" s="507"/>
      <c r="Y275" s="507"/>
      <c r="Z275" s="507"/>
      <c r="AA275" s="507"/>
      <c r="AB275" s="507"/>
      <c r="AC275" s="507"/>
      <c r="AD275" s="507"/>
      <c r="AE275" s="506"/>
      <c r="AF275" s="507"/>
      <c r="AG275" s="507"/>
      <c r="AH275" s="507"/>
      <c r="AI275" s="507"/>
      <c r="AJ275" s="507"/>
      <c r="AK275" s="507"/>
    </row>
    <row r="276" spans="1:37" ht="12.75" customHeight="1">
      <c r="A276" s="504"/>
      <c r="B276" s="504"/>
      <c r="C276" s="504"/>
      <c r="D276" s="504"/>
      <c r="E276" s="504"/>
      <c r="F276" s="505"/>
      <c r="G276" s="505"/>
      <c r="H276" s="504"/>
      <c r="I276" s="506"/>
      <c r="J276" s="507"/>
      <c r="K276" s="507"/>
      <c r="L276" s="507"/>
      <c r="M276" s="507"/>
      <c r="N276" s="507"/>
      <c r="O276" s="507"/>
      <c r="P276" s="507"/>
      <c r="Q276" s="507"/>
      <c r="R276" s="507"/>
      <c r="S276" s="507"/>
      <c r="T276" s="506"/>
      <c r="U276" s="507"/>
      <c r="V276" s="507"/>
      <c r="W276" s="507"/>
      <c r="X276" s="507"/>
      <c r="Y276" s="507"/>
      <c r="Z276" s="507"/>
      <c r="AA276" s="507"/>
      <c r="AB276" s="507"/>
      <c r="AC276" s="507"/>
      <c r="AD276" s="507"/>
      <c r="AE276" s="506"/>
      <c r="AF276" s="507"/>
      <c r="AG276" s="507"/>
      <c r="AH276" s="507"/>
      <c r="AI276" s="507"/>
      <c r="AJ276" s="507"/>
      <c r="AK276" s="507"/>
    </row>
    <row r="277" spans="1:37" ht="12.75" customHeight="1">
      <c r="A277" s="504"/>
      <c r="B277" s="504"/>
      <c r="C277" s="504"/>
      <c r="D277" s="504"/>
      <c r="E277" s="504"/>
      <c r="F277" s="505"/>
      <c r="G277" s="505"/>
      <c r="H277" s="504"/>
      <c r="I277" s="506"/>
      <c r="J277" s="507"/>
      <c r="K277" s="507"/>
      <c r="L277" s="507"/>
      <c r="M277" s="507"/>
      <c r="N277" s="507"/>
      <c r="O277" s="507"/>
      <c r="P277" s="507"/>
      <c r="Q277" s="507"/>
      <c r="R277" s="507"/>
      <c r="S277" s="507"/>
      <c r="T277" s="506"/>
      <c r="U277" s="507"/>
      <c r="V277" s="507"/>
      <c r="W277" s="507"/>
      <c r="X277" s="507"/>
      <c r="Y277" s="507"/>
      <c r="Z277" s="507"/>
      <c r="AA277" s="507"/>
      <c r="AB277" s="507"/>
      <c r="AC277" s="507"/>
      <c r="AD277" s="507"/>
      <c r="AE277" s="506"/>
      <c r="AF277" s="507"/>
      <c r="AG277" s="507"/>
      <c r="AH277" s="507"/>
      <c r="AI277" s="507"/>
      <c r="AJ277" s="507"/>
      <c r="AK277" s="507"/>
    </row>
    <row r="278" spans="1:37" ht="12.75" customHeight="1">
      <c r="A278" s="504"/>
      <c r="B278" s="504"/>
      <c r="C278" s="504"/>
      <c r="D278" s="504"/>
      <c r="E278" s="504"/>
      <c r="F278" s="505"/>
      <c r="G278" s="505"/>
      <c r="H278" s="504"/>
      <c r="I278" s="506"/>
      <c r="J278" s="507"/>
      <c r="K278" s="507"/>
      <c r="L278" s="507"/>
      <c r="M278" s="507"/>
      <c r="N278" s="507"/>
      <c r="O278" s="507"/>
      <c r="P278" s="507"/>
      <c r="Q278" s="507"/>
      <c r="R278" s="507"/>
      <c r="S278" s="507"/>
      <c r="T278" s="506"/>
      <c r="U278" s="507"/>
      <c r="V278" s="507"/>
      <c r="W278" s="507"/>
      <c r="X278" s="507"/>
      <c r="Y278" s="507"/>
      <c r="Z278" s="507"/>
      <c r="AA278" s="507"/>
      <c r="AB278" s="507"/>
      <c r="AC278" s="507"/>
      <c r="AD278" s="507"/>
      <c r="AE278" s="506"/>
      <c r="AF278" s="507"/>
      <c r="AG278" s="507"/>
      <c r="AH278" s="507"/>
      <c r="AI278" s="507"/>
      <c r="AJ278" s="507"/>
      <c r="AK278" s="507"/>
    </row>
    <row r="279" spans="1:37" ht="12.75" customHeight="1">
      <c r="A279" s="504"/>
      <c r="B279" s="504"/>
      <c r="C279" s="504"/>
      <c r="D279" s="504"/>
      <c r="E279" s="504"/>
      <c r="F279" s="505"/>
      <c r="G279" s="505"/>
      <c r="H279" s="504"/>
      <c r="I279" s="506"/>
      <c r="J279" s="507"/>
      <c r="K279" s="507"/>
      <c r="L279" s="507"/>
      <c r="M279" s="507"/>
      <c r="N279" s="507"/>
      <c r="O279" s="507"/>
      <c r="P279" s="507"/>
      <c r="Q279" s="507"/>
      <c r="R279" s="507"/>
      <c r="S279" s="507"/>
      <c r="T279" s="506"/>
      <c r="U279" s="507"/>
      <c r="V279" s="507"/>
      <c r="W279" s="507"/>
      <c r="X279" s="507"/>
      <c r="Y279" s="507"/>
      <c r="Z279" s="507"/>
      <c r="AA279" s="507"/>
      <c r="AB279" s="507"/>
      <c r="AC279" s="507"/>
      <c r="AD279" s="507"/>
      <c r="AE279" s="506"/>
      <c r="AF279" s="507"/>
      <c r="AG279" s="507"/>
      <c r="AH279" s="507"/>
      <c r="AI279" s="507"/>
      <c r="AJ279" s="507"/>
      <c r="AK279" s="507"/>
    </row>
    <row r="280" spans="1:37" ht="12.75" customHeight="1">
      <c r="A280" s="504"/>
      <c r="B280" s="504"/>
      <c r="C280" s="504"/>
      <c r="D280" s="504"/>
      <c r="E280" s="504"/>
      <c r="F280" s="505"/>
      <c r="G280" s="505"/>
      <c r="H280" s="504"/>
      <c r="I280" s="506"/>
      <c r="J280" s="507"/>
      <c r="K280" s="507"/>
      <c r="L280" s="507"/>
      <c r="M280" s="507"/>
      <c r="N280" s="507"/>
      <c r="O280" s="507"/>
      <c r="P280" s="507"/>
      <c r="Q280" s="507"/>
      <c r="R280" s="507"/>
      <c r="S280" s="507"/>
      <c r="T280" s="506"/>
      <c r="U280" s="507"/>
      <c r="V280" s="507"/>
      <c r="W280" s="507"/>
      <c r="X280" s="507"/>
      <c r="Y280" s="507"/>
      <c r="Z280" s="507"/>
      <c r="AA280" s="507"/>
      <c r="AB280" s="507"/>
      <c r="AC280" s="507"/>
      <c r="AD280" s="507"/>
      <c r="AE280" s="506"/>
      <c r="AF280" s="507"/>
      <c r="AG280" s="507"/>
      <c r="AH280" s="507"/>
      <c r="AI280" s="507"/>
      <c r="AJ280" s="507"/>
      <c r="AK280" s="507"/>
    </row>
    <row r="281" spans="1:37" ht="12.75" customHeight="1">
      <c r="A281" s="504"/>
      <c r="B281" s="504"/>
      <c r="C281" s="504"/>
      <c r="D281" s="504"/>
      <c r="E281" s="504"/>
      <c r="F281" s="505"/>
      <c r="G281" s="505"/>
      <c r="H281" s="504"/>
      <c r="I281" s="506"/>
      <c r="J281" s="507"/>
      <c r="K281" s="507"/>
      <c r="L281" s="507"/>
      <c r="M281" s="507"/>
      <c r="N281" s="507"/>
      <c r="O281" s="507"/>
      <c r="P281" s="507"/>
      <c r="Q281" s="507"/>
      <c r="R281" s="507"/>
      <c r="S281" s="507"/>
      <c r="T281" s="506"/>
      <c r="U281" s="507"/>
      <c r="V281" s="507"/>
      <c r="W281" s="507"/>
      <c r="X281" s="507"/>
      <c r="Y281" s="507"/>
      <c r="Z281" s="507"/>
      <c r="AA281" s="507"/>
      <c r="AB281" s="507"/>
      <c r="AC281" s="507"/>
      <c r="AD281" s="507"/>
      <c r="AE281" s="506"/>
      <c r="AF281" s="507"/>
      <c r="AG281" s="507"/>
      <c r="AH281" s="507"/>
      <c r="AI281" s="507"/>
      <c r="AJ281" s="507"/>
      <c r="AK281" s="507"/>
    </row>
    <row r="282" spans="1:37" ht="12.75" customHeight="1">
      <c r="A282" s="504"/>
      <c r="B282" s="504"/>
      <c r="C282" s="504"/>
      <c r="D282" s="504"/>
      <c r="E282" s="504"/>
      <c r="F282" s="505"/>
      <c r="G282" s="505"/>
      <c r="H282" s="504"/>
      <c r="I282" s="506"/>
      <c r="J282" s="507"/>
      <c r="K282" s="507"/>
      <c r="L282" s="507"/>
      <c r="M282" s="507"/>
      <c r="N282" s="507"/>
      <c r="O282" s="507"/>
      <c r="P282" s="507"/>
      <c r="Q282" s="507"/>
      <c r="R282" s="507"/>
      <c r="S282" s="507"/>
      <c r="T282" s="506"/>
      <c r="U282" s="507"/>
      <c r="V282" s="507"/>
      <c r="W282" s="507"/>
      <c r="X282" s="507"/>
      <c r="Y282" s="507"/>
      <c r="Z282" s="507"/>
      <c r="AA282" s="507"/>
      <c r="AB282" s="507"/>
      <c r="AC282" s="507"/>
      <c r="AD282" s="507"/>
      <c r="AE282" s="506"/>
      <c r="AF282" s="507"/>
      <c r="AG282" s="507"/>
      <c r="AH282" s="507"/>
      <c r="AI282" s="507"/>
      <c r="AJ282" s="507"/>
      <c r="AK282" s="507"/>
    </row>
    <row r="283" spans="1:37" ht="12.75" customHeight="1">
      <c r="A283" s="504"/>
      <c r="B283" s="504"/>
      <c r="C283" s="504"/>
      <c r="D283" s="504"/>
      <c r="E283" s="504"/>
      <c r="F283" s="505"/>
      <c r="G283" s="505"/>
      <c r="H283" s="504"/>
      <c r="I283" s="506"/>
      <c r="J283" s="507"/>
      <c r="K283" s="507"/>
      <c r="L283" s="507"/>
      <c r="M283" s="507"/>
      <c r="N283" s="507"/>
      <c r="O283" s="507"/>
      <c r="P283" s="507"/>
      <c r="Q283" s="507"/>
      <c r="R283" s="507"/>
      <c r="S283" s="507"/>
      <c r="T283" s="506"/>
      <c r="U283" s="507"/>
      <c r="V283" s="507"/>
      <c r="W283" s="507"/>
      <c r="X283" s="507"/>
      <c r="Y283" s="507"/>
      <c r="Z283" s="507"/>
      <c r="AA283" s="507"/>
      <c r="AB283" s="507"/>
      <c r="AC283" s="507"/>
      <c r="AD283" s="507"/>
      <c r="AE283" s="506"/>
      <c r="AF283" s="507"/>
      <c r="AG283" s="507"/>
      <c r="AH283" s="507"/>
      <c r="AI283" s="507"/>
      <c r="AJ283" s="507"/>
      <c r="AK283" s="507"/>
    </row>
    <row r="284" spans="1:37" ht="12.75" customHeight="1">
      <c r="A284" s="504"/>
      <c r="B284" s="504"/>
      <c r="C284" s="504"/>
      <c r="D284" s="504"/>
      <c r="E284" s="504"/>
      <c r="F284" s="505"/>
      <c r="G284" s="505"/>
      <c r="H284" s="504"/>
      <c r="I284" s="506"/>
      <c r="J284" s="507"/>
      <c r="K284" s="507"/>
      <c r="L284" s="507"/>
      <c r="M284" s="507"/>
      <c r="N284" s="507"/>
      <c r="O284" s="507"/>
      <c r="P284" s="507"/>
      <c r="Q284" s="507"/>
      <c r="R284" s="507"/>
      <c r="S284" s="507"/>
      <c r="T284" s="506"/>
      <c r="U284" s="507"/>
      <c r="V284" s="507"/>
      <c r="W284" s="507"/>
      <c r="X284" s="507"/>
      <c r="Y284" s="507"/>
      <c r="Z284" s="507"/>
      <c r="AA284" s="507"/>
      <c r="AB284" s="507"/>
      <c r="AC284" s="507"/>
      <c r="AD284" s="507"/>
      <c r="AE284" s="506"/>
      <c r="AF284" s="507"/>
      <c r="AG284" s="507"/>
      <c r="AH284" s="507"/>
      <c r="AI284" s="507"/>
      <c r="AJ284" s="507"/>
      <c r="AK284" s="507"/>
    </row>
    <row r="285" spans="1:37" ht="12.75" customHeight="1">
      <c r="A285" s="504"/>
      <c r="B285" s="504"/>
      <c r="C285" s="504"/>
      <c r="D285" s="504"/>
      <c r="E285" s="504"/>
      <c r="F285" s="505"/>
      <c r="G285" s="505"/>
      <c r="H285" s="504"/>
      <c r="I285" s="506"/>
      <c r="J285" s="507"/>
      <c r="K285" s="507"/>
      <c r="L285" s="507"/>
      <c r="M285" s="507"/>
      <c r="N285" s="507"/>
      <c r="O285" s="507"/>
      <c r="P285" s="507"/>
      <c r="Q285" s="507"/>
      <c r="R285" s="507"/>
      <c r="S285" s="507"/>
      <c r="T285" s="506"/>
      <c r="U285" s="507"/>
      <c r="V285" s="507"/>
      <c r="W285" s="507"/>
      <c r="X285" s="507"/>
      <c r="Y285" s="507"/>
      <c r="Z285" s="507"/>
      <c r="AA285" s="507"/>
      <c r="AB285" s="507"/>
      <c r="AC285" s="507"/>
      <c r="AD285" s="507"/>
      <c r="AE285" s="506"/>
      <c r="AF285" s="507"/>
      <c r="AG285" s="507"/>
      <c r="AH285" s="507"/>
      <c r="AI285" s="507"/>
      <c r="AJ285" s="507"/>
      <c r="AK285" s="507"/>
    </row>
    <row r="286" spans="1:37" ht="12.75" customHeight="1">
      <c r="A286" s="504"/>
      <c r="B286" s="504"/>
      <c r="C286" s="504"/>
      <c r="D286" s="504"/>
      <c r="E286" s="504"/>
      <c r="F286" s="505"/>
      <c r="G286" s="505"/>
      <c r="H286" s="504"/>
      <c r="I286" s="506"/>
      <c r="J286" s="507"/>
      <c r="K286" s="507"/>
      <c r="L286" s="507"/>
      <c r="M286" s="507"/>
      <c r="N286" s="507"/>
      <c r="O286" s="507"/>
      <c r="P286" s="507"/>
      <c r="Q286" s="507"/>
      <c r="R286" s="507"/>
      <c r="S286" s="507"/>
      <c r="T286" s="506"/>
      <c r="U286" s="507"/>
      <c r="V286" s="507"/>
      <c r="W286" s="507"/>
      <c r="X286" s="507"/>
      <c r="Y286" s="507"/>
      <c r="Z286" s="507"/>
      <c r="AA286" s="507"/>
      <c r="AB286" s="507"/>
      <c r="AC286" s="507"/>
      <c r="AD286" s="507"/>
      <c r="AE286" s="506"/>
      <c r="AF286" s="507"/>
      <c r="AG286" s="507"/>
      <c r="AH286" s="507"/>
      <c r="AI286" s="507"/>
      <c r="AJ286" s="507"/>
      <c r="AK286" s="507"/>
    </row>
    <row r="287" spans="1:37" ht="12.75" customHeight="1">
      <c r="A287" s="504"/>
      <c r="B287" s="504"/>
      <c r="C287" s="504"/>
      <c r="D287" s="504"/>
      <c r="E287" s="504"/>
      <c r="F287" s="505"/>
      <c r="G287" s="505"/>
      <c r="H287" s="504"/>
      <c r="I287" s="506"/>
      <c r="J287" s="507"/>
      <c r="K287" s="507"/>
      <c r="L287" s="507"/>
      <c r="M287" s="507"/>
      <c r="N287" s="507"/>
      <c r="O287" s="507"/>
      <c r="P287" s="507"/>
      <c r="Q287" s="507"/>
      <c r="R287" s="507"/>
      <c r="S287" s="507"/>
      <c r="T287" s="506"/>
      <c r="U287" s="507"/>
      <c r="V287" s="507"/>
      <c r="W287" s="507"/>
      <c r="X287" s="507"/>
      <c r="Y287" s="507"/>
      <c r="Z287" s="507"/>
      <c r="AA287" s="507"/>
      <c r="AB287" s="507"/>
      <c r="AC287" s="507"/>
      <c r="AD287" s="507"/>
      <c r="AE287" s="506"/>
      <c r="AF287" s="507"/>
      <c r="AG287" s="507"/>
      <c r="AH287" s="507"/>
      <c r="AI287" s="507"/>
      <c r="AJ287" s="507"/>
      <c r="AK287" s="507"/>
    </row>
    <row r="288" spans="1:37" ht="12.75" customHeight="1">
      <c r="A288" s="504"/>
      <c r="B288" s="504"/>
      <c r="C288" s="504"/>
      <c r="D288" s="504"/>
      <c r="E288" s="504"/>
      <c r="F288" s="505"/>
      <c r="G288" s="505"/>
      <c r="H288" s="504"/>
      <c r="I288" s="506"/>
      <c r="J288" s="507"/>
      <c r="K288" s="507"/>
      <c r="L288" s="507"/>
      <c r="M288" s="507"/>
      <c r="N288" s="507"/>
      <c r="O288" s="507"/>
      <c r="P288" s="507"/>
      <c r="Q288" s="507"/>
      <c r="R288" s="507"/>
      <c r="S288" s="507"/>
      <c r="T288" s="506"/>
      <c r="U288" s="507"/>
      <c r="V288" s="507"/>
      <c r="W288" s="507"/>
      <c r="X288" s="507"/>
      <c r="Y288" s="507"/>
      <c r="Z288" s="507"/>
      <c r="AA288" s="507"/>
      <c r="AB288" s="507"/>
      <c r="AC288" s="507"/>
      <c r="AD288" s="507"/>
      <c r="AE288" s="506"/>
      <c r="AF288" s="507"/>
      <c r="AG288" s="507"/>
      <c r="AH288" s="507"/>
      <c r="AI288" s="507"/>
      <c r="AJ288" s="507"/>
      <c r="AK288" s="507"/>
    </row>
    <row r="289" spans="1:37" ht="12.75" customHeight="1">
      <c r="A289" s="504"/>
      <c r="B289" s="504"/>
      <c r="C289" s="504"/>
      <c r="D289" s="504"/>
      <c r="E289" s="504"/>
      <c r="F289" s="505"/>
      <c r="G289" s="505"/>
      <c r="H289" s="504"/>
      <c r="I289" s="506"/>
      <c r="J289" s="507"/>
      <c r="K289" s="507"/>
      <c r="L289" s="507"/>
      <c r="M289" s="507"/>
      <c r="N289" s="507"/>
      <c r="O289" s="507"/>
      <c r="P289" s="507"/>
      <c r="Q289" s="507"/>
      <c r="R289" s="507"/>
      <c r="S289" s="507"/>
      <c r="T289" s="506"/>
      <c r="U289" s="507"/>
      <c r="V289" s="507"/>
      <c r="W289" s="507"/>
      <c r="X289" s="507"/>
      <c r="Y289" s="507"/>
      <c r="Z289" s="507"/>
      <c r="AA289" s="507"/>
      <c r="AB289" s="507"/>
      <c r="AC289" s="507"/>
      <c r="AD289" s="507"/>
      <c r="AE289" s="506"/>
      <c r="AF289" s="507"/>
      <c r="AG289" s="507"/>
      <c r="AH289" s="507"/>
      <c r="AI289" s="507"/>
      <c r="AJ289" s="507"/>
      <c r="AK289" s="507"/>
    </row>
    <row r="290" spans="1:37" ht="12.75" customHeight="1">
      <c r="A290" s="504"/>
      <c r="B290" s="504"/>
      <c r="C290" s="504"/>
      <c r="D290" s="504"/>
      <c r="E290" s="504"/>
      <c r="F290" s="505"/>
      <c r="G290" s="505"/>
      <c r="H290" s="504"/>
      <c r="I290" s="506"/>
      <c r="J290" s="507"/>
      <c r="K290" s="507"/>
      <c r="L290" s="507"/>
      <c r="M290" s="507"/>
      <c r="N290" s="507"/>
      <c r="O290" s="507"/>
      <c r="P290" s="507"/>
      <c r="Q290" s="507"/>
      <c r="R290" s="507"/>
      <c r="S290" s="507"/>
      <c r="T290" s="506"/>
      <c r="U290" s="507"/>
      <c r="V290" s="507"/>
      <c r="W290" s="507"/>
      <c r="X290" s="507"/>
      <c r="Y290" s="507"/>
      <c r="Z290" s="507"/>
      <c r="AA290" s="507"/>
      <c r="AB290" s="507"/>
      <c r="AC290" s="507"/>
      <c r="AD290" s="507"/>
      <c r="AE290" s="506"/>
      <c r="AF290" s="507"/>
      <c r="AG290" s="507"/>
      <c r="AH290" s="507"/>
      <c r="AI290" s="507"/>
      <c r="AJ290" s="507"/>
      <c r="AK290" s="507"/>
    </row>
    <row r="291" spans="1:37" ht="12.75" customHeight="1">
      <c r="A291" s="504"/>
      <c r="B291" s="504"/>
      <c r="C291" s="504"/>
      <c r="D291" s="504"/>
      <c r="E291" s="504"/>
      <c r="F291" s="505"/>
      <c r="G291" s="505"/>
      <c r="H291" s="504"/>
      <c r="I291" s="506"/>
      <c r="J291" s="507"/>
      <c r="K291" s="507"/>
      <c r="L291" s="507"/>
      <c r="M291" s="507"/>
      <c r="N291" s="507"/>
      <c r="O291" s="507"/>
      <c r="P291" s="507"/>
      <c r="Q291" s="507"/>
      <c r="R291" s="507"/>
      <c r="S291" s="507"/>
      <c r="T291" s="506"/>
      <c r="U291" s="507"/>
      <c r="V291" s="507"/>
      <c r="W291" s="507"/>
      <c r="X291" s="507"/>
      <c r="Y291" s="507"/>
      <c r="Z291" s="507"/>
      <c r="AA291" s="507"/>
      <c r="AB291" s="507"/>
      <c r="AC291" s="507"/>
      <c r="AD291" s="507"/>
      <c r="AE291" s="506"/>
      <c r="AF291" s="507"/>
      <c r="AG291" s="507"/>
      <c r="AH291" s="507"/>
      <c r="AI291" s="507"/>
      <c r="AJ291" s="507"/>
      <c r="AK291" s="507"/>
    </row>
    <row r="292" spans="1:37" ht="12.75" customHeight="1">
      <c r="A292" s="504"/>
      <c r="B292" s="504"/>
      <c r="C292" s="504"/>
      <c r="D292" s="504"/>
      <c r="E292" s="504"/>
      <c r="F292" s="505"/>
      <c r="G292" s="505"/>
      <c r="H292" s="504"/>
      <c r="I292" s="506"/>
      <c r="J292" s="507"/>
      <c r="K292" s="507"/>
      <c r="L292" s="507"/>
      <c r="M292" s="507"/>
      <c r="N292" s="507"/>
      <c r="O292" s="507"/>
      <c r="P292" s="507"/>
      <c r="Q292" s="507"/>
      <c r="R292" s="507"/>
      <c r="S292" s="507"/>
      <c r="T292" s="506"/>
      <c r="U292" s="507"/>
      <c r="V292" s="507"/>
      <c r="W292" s="507"/>
      <c r="X292" s="507"/>
      <c r="Y292" s="507"/>
      <c r="Z292" s="507"/>
      <c r="AA292" s="507"/>
      <c r="AB292" s="507"/>
      <c r="AC292" s="507"/>
      <c r="AD292" s="507"/>
      <c r="AE292" s="506"/>
      <c r="AF292" s="507"/>
      <c r="AG292" s="507"/>
      <c r="AH292" s="507"/>
      <c r="AI292" s="507"/>
      <c r="AJ292" s="507"/>
      <c r="AK292" s="507"/>
    </row>
    <row r="293" spans="1:37" ht="12.75" customHeight="1">
      <c r="A293" s="504"/>
      <c r="B293" s="504"/>
      <c r="C293" s="504"/>
      <c r="D293" s="504"/>
      <c r="E293" s="504"/>
      <c r="F293" s="505"/>
      <c r="G293" s="505"/>
      <c r="H293" s="504"/>
      <c r="I293" s="506"/>
      <c r="J293" s="507"/>
      <c r="K293" s="507"/>
      <c r="L293" s="507"/>
      <c r="M293" s="507"/>
      <c r="N293" s="507"/>
      <c r="O293" s="507"/>
      <c r="P293" s="507"/>
      <c r="Q293" s="507"/>
      <c r="R293" s="507"/>
      <c r="S293" s="507"/>
      <c r="T293" s="506"/>
      <c r="U293" s="507"/>
      <c r="V293" s="507"/>
      <c r="W293" s="507"/>
      <c r="X293" s="507"/>
      <c r="Y293" s="507"/>
      <c r="Z293" s="507"/>
      <c r="AA293" s="507"/>
      <c r="AB293" s="507"/>
      <c r="AC293" s="507"/>
      <c r="AD293" s="507"/>
      <c r="AE293" s="506"/>
      <c r="AF293" s="507"/>
      <c r="AG293" s="507"/>
      <c r="AH293" s="507"/>
      <c r="AI293" s="507"/>
      <c r="AJ293" s="507"/>
      <c r="AK293" s="507"/>
    </row>
    <row r="294" spans="1:37" ht="12.75" customHeight="1">
      <c r="A294" s="504"/>
      <c r="B294" s="504"/>
      <c r="C294" s="504"/>
      <c r="D294" s="504"/>
      <c r="E294" s="504"/>
      <c r="F294" s="505"/>
      <c r="G294" s="505"/>
      <c r="H294" s="504"/>
      <c r="I294" s="506"/>
      <c r="J294" s="507"/>
      <c r="K294" s="507"/>
      <c r="L294" s="507"/>
      <c r="M294" s="507"/>
      <c r="N294" s="507"/>
      <c r="O294" s="507"/>
      <c r="P294" s="507"/>
      <c r="Q294" s="507"/>
      <c r="R294" s="507"/>
      <c r="S294" s="507"/>
      <c r="T294" s="506"/>
      <c r="U294" s="507"/>
      <c r="V294" s="507"/>
      <c r="W294" s="507"/>
      <c r="X294" s="507"/>
      <c r="Y294" s="507"/>
      <c r="Z294" s="507"/>
      <c r="AA294" s="507"/>
      <c r="AB294" s="507"/>
      <c r="AC294" s="507"/>
      <c r="AD294" s="507"/>
      <c r="AE294" s="506"/>
      <c r="AF294" s="507"/>
      <c r="AG294" s="507"/>
      <c r="AH294" s="507"/>
      <c r="AI294" s="507"/>
      <c r="AJ294" s="507"/>
      <c r="AK294" s="507"/>
    </row>
    <row r="295" spans="1:37" ht="12.75" customHeight="1">
      <c r="A295" s="504"/>
      <c r="B295" s="504"/>
      <c r="C295" s="504"/>
      <c r="D295" s="504"/>
      <c r="E295" s="504"/>
      <c r="F295" s="505"/>
      <c r="G295" s="505"/>
      <c r="H295" s="504"/>
      <c r="I295" s="506"/>
      <c r="J295" s="507"/>
      <c r="K295" s="507"/>
      <c r="L295" s="507"/>
      <c r="M295" s="507"/>
      <c r="N295" s="507"/>
      <c r="O295" s="507"/>
      <c r="P295" s="507"/>
      <c r="Q295" s="507"/>
      <c r="R295" s="507"/>
      <c r="S295" s="507"/>
      <c r="T295" s="506"/>
      <c r="U295" s="507"/>
      <c r="V295" s="507"/>
      <c r="W295" s="507"/>
      <c r="X295" s="507"/>
      <c r="Y295" s="507"/>
      <c r="Z295" s="507"/>
      <c r="AA295" s="507"/>
      <c r="AB295" s="507"/>
      <c r="AC295" s="507"/>
      <c r="AD295" s="507"/>
      <c r="AE295" s="506"/>
      <c r="AF295" s="507"/>
      <c r="AG295" s="507"/>
      <c r="AH295" s="507"/>
      <c r="AI295" s="507"/>
      <c r="AJ295" s="507"/>
      <c r="AK295" s="507"/>
    </row>
    <row r="296" spans="1:37" ht="12.75" customHeight="1">
      <c r="A296" s="504"/>
      <c r="B296" s="504"/>
      <c r="C296" s="504"/>
      <c r="D296" s="504"/>
      <c r="E296" s="504"/>
      <c r="F296" s="505"/>
      <c r="G296" s="505"/>
      <c r="H296" s="504"/>
      <c r="I296" s="506"/>
      <c r="J296" s="507"/>
      <c r="K296" s="507"/>
      <c r="L296" s="507"/>
      <c r="M296" s="507"/>
      <c r="N296" s="507"/>
      <c r="O296" s="507"/>
      <c r="P296" s="507"/>
      <c r="Q296" s="507"/>
      <c r="R296" s="507"/>
      <c r="S296" s="507"/>
      <c r="T296" s="506"/>
      <c r="U296" s="507"/>
      <c r="V296" s="507"/>
      <c r="W296" s="507"/>
      <c r="X296" s="507"/>
      <c r="Y296" s="507"/>
      <c r="Z296" s="507"/>
      <c r="AA296" s="507"/>
      <c r="AB296" s="507"/>
      <c r="AC296" s="507"/>
      <c r="AD296" s="507"/>
      <c r="AE296" s="506"/>
      <c r="AF296" s="507"/>
      <c r="AG296" s="507"/>
      <c r="AH296" s="507"/>
      <c r="AI296" s="507"/>
      <c r="AJ296" s="507"/>
      <c r="AK296" s="507"/>
    </row>
    <row r="297" spans="1:37" ht="12.75" customHeight="1">
      <c r="A297" s="504"/>
      <c r="B297" s="504"/>
      <c r="C297" s="504"/>
      <c r="D297" s="504"/>
      <c r="E297" s="504"/>
      <c r="F297" s="505"/>
      <c r="G297" s="505"/>
      <c r="H297" s="504"/>
      <c r="I297" s="506"/>
      <c r="J297" s="507"/>
      <c r="K297" s="507"/>
      <c r="L297" s="507"/>
      <c r="M297" s="507"/>
      <c r="N297" s="507"/>
      <c r="O297" s="507"/>
      <c r="P297" s="507"/>
      <c r="Q297" s="507"/>
      <c r="R297" s="507"/>
      <c r="S297" s="507"/>
      <c r="T297" s="506"/>
      <c r="U297" s="507"/>
      <c r="V297" s="507"/>
      <c r="W297" s="507"/>
      <c r="X297" s="507"/>
      <c r="Y297" s="507"/>
      <c r="Z297" s="507"/>
      <c r="AA297" s="507"/>
      <c r="AB297" s="507"/>
      <c r="AC297" s="507"/>
      <c r="AD297" s="507"/>
      <c r="AE297" s="506"/>
      <c r="AF297" s="507"/>
      <c r="AG297" s="507"/>
      <c r="AH297" s="507"/>
      <c r="AI297" s="507"/>
      <c r="AJ297" s="507"/>
      <c r="AK297" s="507"/>
    </row>
    <row r="298" spans="1:37" ht="12.75" customHeight="1">
      <c r="A298" s="504"/>
      <c r="B298" s="504"/>
      <c r="C298" s="504"/>
      <c r="D298" s="504"/>
      <c r="E298" s="504"/>
      <c r="F298" s="505"/>
      <c r="G298" s="505"/>
      <c r="H298" s="504"/>
      <c r="I298" s="506"/>
      <c r="J298" s="507"/>
      <c r="K298" s="507"/>
      <c r="L298" s="507"/>
      <c r="M298" s="507"/>
      <c r="N298" s="507"/>
      <c r="O298" s="507"/>
      <c r="P298" s="507"/>
      <c r="Q298" s="507"/>
      <c r="R298" s="507"/>
      <c r="S298" s="507"/>
      <c r="T298" s="506"/>
      <c r="U298" s="507"/>
      <c r="V298" s="507"/>
      <c r="W298" s="507"/>
      <c r="X298" s="507"/>
      <c r="Y298" s="507"/>
      <c r="Z298" s="507"/>
      <c r="AA298" s="507"/>
      <c r="AB298" s="507"/>
      <c r="AC298" s="507"/>
      <c r="AD298" s="507"/>
      <c r="AE298" s="506"/>
      <c r="AF298" s="507"/>
      <c r="AG298" s="507"/>
      <c r="AH298" s="507"/>
      <c r="AI298" s="507"/>
      <c r="AJ298" s="507"/>
      <c r="AK298" s="507"/>
    </row>
    <row r="299" spans="1:37" ht="12.75" customHeight="1">
      <c r="A299" s="504"/>
      <c r="B299" s="504"/>
      <c r="C299" s="504"/>
      <c r="D299" s="504"/>
      <c r="E299" s="504"/>
      <c r="F299" s="505"/>
      <c r="G299" s="505"/>
      <c r="H299" s="504"/>
      <c r="I299" s="506"/>
      <c r="J299" s="507"/>
      <c r="K299" s="507"/>
      <c r="L299" s="507"/>
      <c r="M299" s="507"/>
      <c r="N299" s="507"/>
      <c r="O299" s="507"/>
      <c r="P299" s="507"/>
      <c r="Q299" s="507"/>
      <c r="R299" s="507"/>
      <c r="S299" s="507"/>
      <c r="T299" s="506"/>
      <c r="U299" s="507"/>
      <c r="V299" s="507"/>
      <c r="W299" s="507"/>
      <c r="X299" s="507"/>
      <c r="Y299" s="507"/>
      <c r="Z299" s="507"/>
      <c r="AA299" s="507"/>
      <c r="AB299" s="507"/>
      <c r="AC299" s="507"/>
      <c r="AD299" s="507"/>
      <c r="AE299" s="506"/>
      <c r="AF299" s="507"/>
      <c r="AG299" s="507"/>
      <c r="AH299" s="507"/>
      <c r="AI299" s="507"/>
      <c r="AJ299" s="507"/>
      <c r="AK299" s="507"/>
    </row>
    <row r="300" spans="1:37" ht="12.75" customHeight="1">
      <c r="A300" s="504"/>
      <c r="B300" s="504"/>
      <c r="C300" s="504"/>
      <c r="D300" s="504"/>
      <c r="E300" s="504"/>
      <c r="F300" s="505"/>
      <c r="G300" s="505"/>
      <c r="H300" s="504"/>
      <c r="I300" s="506"/>
      <c r="J300" s="507"/>
      <c r="K300" s="507"/>
      <c r="L300" s="507"/>
      <c r="M300" s="507"/>
      <c r="N300" s="507"/>
      <c r="O300" s="507"/>
      <c r="P300" s="507"/>
      <c r="Q300" s="507"/>
      <c r="R300" s="507"/>
      <c r="S300" s="507"/>
      <c r="T300" s="506"/>
      <c r="U300" s="507"/>
      <c r="V300" s="507"/>
      <c r="W300" s="507"/>
      <c r="X300" s="507"/>
      <c r="Y300" s="507"/>
      <c r="Z300" s="507"/>
      <c r="AA300" s="507"/>
      <c r="AB300" s="507"/>
      <c r="AC300" s="507"/>
      <c r="AD300" s="507"/>
      <c r="AE300" s="506"/>
      <c r="AF300" s="507"/>
      <c r="AG300" s="507"/>
      <c r="AH300" s="507"/>
      <c r="AI300" s="507"/>
      <c r="AJ300" s="507"/>
      <c r="AK300" s="507"/>
    </row>
    <row r="301" spans="1:37" ht="12.75" customHeight="1">
      <c r="A301" s="504"/>
      <c r="B301" s="504"/>
      <c r="C301" s="504"/>
      <c r="D301" s="504"/>
      <c r="E301" s="504"/>
      <c r="F301" s="505"/>
      <c r="G301" s="505"/>
      <c r="H301" s="504"/>
      <c r="I301" s="506"/>
      <c r="J301" s="507"/>
      <c r="K301" s="507"/>
      <c r="L301" s="507"/>
      <c r="M301" s="507"/>
      <c r="N301" s="507"/>
      <c r="O301" s="507"/>
      <c r="P301" s="507"/>
      <c r="Q301" s="507"/>
      <c r="R301" s="507"/>
      <c r="S301" s="507"/>
      <c r="T301" s="506"/>
      <c r="U301" s="507"/>
      <c r="V301" s="507"/>
      <c r="W301" s="507"/>
      <c r="X301" s="507"/>
      <c r="Y301" s="507"/>
      <c r="Z301" s="507"/>
      <c r="AA301" s="507"/>
      <c r="AB301" s="507"/>
      <c r="AC301" s="507"/>
      <c r="AD301" s="507"/>
      <c r="AE301" s="506"/>
      <c r="AF301" s="507"/>
      <c r="AG301" s="507"/>
      <c r="AH301" s="507"/>
      <c r="AI301" s="507"/>
      <c r="AJ301" s="507"/>
      <c r="AK301" s="507"/>
    </row>
    <row r="302" spans="1:37" ht="12.75" customHeight="1">
      <c r="A302" s="504"/>
      <c r="B302" s="504"/>
      <c r="C302" s="504"/>
      <c r="D302" s="504"/>
      <c r="E302" s="504"/>
      <c r="F302" s="505"/>
      <c r="G302" s="505"/>
      <c r="H302" s="504"/>
      <c r="I302" s="506"/>
      <c r="J302" s="507"/>
      <c r="K302" s="507"/>
      <c r="L302" s="507"/>
      <c r="M302" s="507"/>
      <c r="N302" s="507"/>
      <c r="O302" s="507"/>
      <c r="P302" s="507"/>
      <c r="Q302" s="507"/>
      <c r="R302" s="507"/>
      <c r="S302" s="507"/>
      <c r="T302" s="506"/>
      <c r="U302" s="507"/>
      <c r="V302" s="507"/>
      <c r="W302" s="507"/>
      <c r="X302" s="507"/>
      <c r="Y302" s="507"/>
      <c r="Z302" s="507"/>
      <c r="AA302" s="507"/>
      <c r="AB302" s="507"/>
      <c r="AC302" s="507"/>
      <c r="AD302" s="507"/>
      <c r="AE302" s="506"/>
      <c r="AF302" s="507"/>
      <c r="AG302" s="507"/>
      <c r="AH302" s="507"/>
      <c r="AI302" s="507"/>
      <c r="AJ302" s="507"/>
      <c r="AK302" s="507"/>
    </row>
    <row r="303" spans="1:37" ht="12.75" customHeight="1">
      <c r="A303" s="504"/>
      <c r="B303" s="504"/>
      <c r="C303" s="504"/>
      <c r="D303" s="504"/>
      <c r="E303" s="504"/>
      <c r="F303" s="505"/>
      <c r="G303" s="505"/>
      <c r="H303" s="504"/>
      <c r="I303" s="506"/>
      <c r="J303" s="507"/>
      <c r="K303" s="507"/>
      <c r="L303" s="507"/>
      <c r="M303" s="507"/>
      <c r="N303" s="507"/>
      <c r="O303" s="507"/>
      <c r="P303" s="507"/>
      <c r="Q303" s="507"/>
      <c r="R303" s="507"/>
      <c r="S303" s="507"/>
      <c r="T303" s="506"/>
      <c r="U303" s="507"/>
      <c r="V303" s="507"/>
      <c r="W303" s="507"/>
      <c r="X303" s="507"/>
      <c r="Y303" s="507"/>
      <c r="Z303" s="507"/>
      <c r="AA303" s="507"/>
      <c r="AB303" s="507"/>
      <c r="AC303" s="507"/>
      <c r="AD303" s="507"/>
      <c r="AE303" s="506"/>
      <c r="AF303" s="507"/>
      <c r="AG303" s="507"/>
      <c r="AH303" s="507"/>
      <c r="AI303" s="507"/>
      <c r="AJ303" s="507"/>
      <c r="AK303" s="507"/>
    </row>
    <row r="304" spans="1:37" ht="12.75" customHeight="1">
      <c r="A304" s="504"/>
      <c r="B304" s="504"/>
      <c r="C304" s="504"/>
      <c r="D304" s="504"/>
      <c r="E304" s="504"/>
      <c r="F304" s="505"/>
      <c r="G304" s="505"/>
      <c r="H304" s="504"/>
      <c r="I304" s="506"/>
      <c r="J304" s="507"/>
      <c r="K304" s="507"/>
      <c r="L304" s="507"/>
      <c r="M304" s="507"/>
      <c r="N304" s="507"/>
      <c r="O304" s="507"/>
      <c r="P304" s="507"/>
      <c r="Q304" s="507"/>
      <c r="R304" s="507"/>
      <c r="S304" s="507"/>
      <c r="T304" s="506"/>
      <c r="U304" s="507"/>
      <c r="V304" s="507"/>
      <c r="W304" s="507"/>
      <c r="X304" s="507"/>
      <c r="Y304" s="507"/>
      <c r="Z304" s="507"/>
      <c r="AA304" s="507"/>
      <c r="AB304" s="507"/>
      <c r="AC304" s="507"/>
      <c r="AD304" s="507"/>
      <c r="AE304" s="506"/>
      <c r="AF304" s="507"/>
      <c r="AG304" s="507"/>
      <c r="AH304" s="507"/>
      <c r="AI304" s="507"/>
      <c r="AJ304" s="507"/>
      <c r="AK304" s="507"/>
    </row>
    <row r="305" spans="1:37" ht="12.75" customHeight="1">
      <c r="A305" s="504"/>
      <c r="B305" s="504"/>
      <c r="C305" s="504"/>
      <c r="D305" s="504"/>
      <c r="E305" s="504"/>
      <c r="F305" s="505"/>
      <c r="G305" s="505"/>
      <c r="H305" s="504"/>
      <c r="I305" s="506"/>
      <c r="J305" s="507"/>
      <c r="K305" s="507"/>
      <c r="L305" s="507"/>
      <c r="M305" s="507"/>
      <c r="N305" s="507"/>
      <c r="O305" s="507"/>
      <c r="P305" s="507"/>
      <c r="Q305" s="507"/>
      <c r="R305" s="507"/>
      <c r="S305" s="507"/>
      <c r="T305" s="506"/>
      <c r="U305" s="507"/>
      <c r="V305" s="507"/>
      <c r="W305" s="507"/>
      <c r="X305" s="507"/>
      <c r="Y305" s="507"/>
      <c r="Z305" s="507"/>
      <c r="AA305" s="507"/>
      <c r="AB305" s="507"/>
      <c r="AC305" s="507"/>
      <c r="AD305" s="507"/>
      <c r="AE305" s="506"/>
      <c r="AF305" s="507"/>
      <c r="AG305" s="507"/>
      <c r="AH305" s="507"/>
      <c r="AI305" s="507"/>
      <c r="AJ305" s="507"/>
      <c r="AK305" s="507"/>
    </row>
    <row r="306" spans="1:37" ht="12.75" customHeight="1">
      <c r="A306" s="504"/>
      <c r="B306" s="504"/>
      <c r="C306" s="504"/>
      <c r="D306" s="504"/>
      <c r="E306" s="504"/>
      <c r="F306" s="505"/>
      <c r="G306" s="505"/>
      <c r="H306" s="504"/>
      <c r="I306" s="506"/>
      <c r="J306" s="507"/>
      <c r="K306" s="507"/>
      <c r="L306" s="507"/>
      <c r="M306" s="507"/>
      <c r="N306" s="507"/>
      <c r="O306" s="507"/>
      <c r="P306" s="507"/>
      <c r="Q306" s="507"/>
      <c r="R306" s="507"/>
      <c r="S306" s="507"/>
      <c r="T306" s="506"/>
      <c r="U306" s="507"/>
      <c r="V306" s="507"/>
      <c r="W306" s="507"/>
      <c r="X306" s="507"/>
      <c r="Y306" s="507"/>
      <c r="Z306" s="507"/>
      <c r="AA306" s="507"/>
      <c r="AB306" s="507"/>
      <c r="AC306" s="507"/>
      <c r="AD306" s="507"/>
      <c r="AE306" s="506"/>
      <c r="AF306" s="507"/>
      <c r="AG306" s="507"/>
      <c r="AH306" s="507"/>
      <c r="AI306" s="507"/>
      <c r="AJ306" s="507"/>
      <c r="AK306" s="507"/>
    </row>
    <row r="307" spans="1:37" ht="12.75" customHeight="1">
      <c r="A307" s="504"/>
      <c r="B307" s="504"/>
      <c r="C307" s="504"/>
      <c r="D307" s="504"/>
      <c r="E307" s="504"/>
      <c r="F307" s="505"/>
      <c r="G307" s="505"/>
      <c r="H307" s="504"/>
      <c r="I307" s="506"/>
      <c r="J307" s="507"/>
      <c r="K307" s="507"/>
      <c r="L307" s="507"/>
      <c r="M307" s="507"/>
      <c r="N307" s="507"/>
      <c r="O307" s="507"/>
      <c r="P307" s="507"/>
      <c r="Q307" s="507"/>
      <c r="R307" s="507"/>
      <c r="S307" s="507"/>
      <c r="T307" s="506"/>
      <c r="U307" s="507"/>
      <c r="V307" s="507"/>
      <c r="W307" s="507"/>
      <c r="X307" s="507"/>
      <c r="Y307" s="507"/>
      <c r="Z307" s="507"/>
      <c r="AA307" s="507"/>
      <c r="AB307" s="507"/>
      <c r="AC307" s="507"/>
      <c r="AD307" s="507"/>
      <c r="AE307" s="506"/>
      <c r="AF307" s="507"/>
      <c r="AG307" s="507"/>
      <c r="AH307" s="507"/>
      <c r="AI307" s="507"/>
      <c r="AJ307" s="507"/>
      <c r="AK307" s="507"/>
    </row>
    <row r="308" spans="1:37" ht="12.75" customHeight="1">
      <c r="A308" s="504"/>
      <c r="B308" s="504"/>
      <c r="C308" s="504"/>
      <c r="D308" s="504"/>
      <c r="E308" s="504"/>
      <c r="F308" s="505"/>
      <c r="G308" s="505"/>
      <c r="H308" s="504"/>
      <c r="I308" s="506"/>
      <c r="J308" s="507"/>
      <c r="K308" s="507"/>
      <c r="L308" s="507"/>
      <c r="M308" s="507"/>
      <c r="N308" s="507"/>
      <c r="O308" s="507"/>
      <c r="P308" s="507"/>
      <c r="Q308" s="507"/>
      <c r="R308" s="507"/>
      <c r="S308" s="507"/>
      <c r="T308" s="506"/>
      <c r="U308" s="507"/>
      <c r="V308" s="507"/>
      <c r="W308" s="507"/>
      <c r="X308" s="507"/>
      <c r="Y308" s="507"/>
      <c r="Z308" s="507"/>
      <c r="AA308" s="507"/>
      <c r="AB308" s="507"/>
      <c r="AC308" s="507"/>
      <c r="AD308" s="507"/>
      <c r="AE308" s="506"/>
      <c r="AF308" s="507"/>
      <c r="AG308" s="507"/>
      <c r="AH308" s="507"/>
      <c r="AI308" s="507"/>
      <c r="AJ308" s="507"/>
      <c r="AK308" s="507"/>
    </row>
    <row r="309" spans="1:37" ht="12.75" customHeight="1">
      <c r="A309" s="504"/>
      <c r="B309" s="504"/>
      <c r="C309" s="504"/>
      <c r="D309" s="504"/>
      <c r="E309" s="504"/>
      <c r="F309" s="505"/>
      <c r="G309" s="505"/>
      <c r="H309" s="504"/>
      <c r="I309" s="506"/>
      <c r="J309" s="507"/>
      <c r="K309" s="507"/>
      <c r="L309" s="507"/>
      <c r="M309" s="507"/>
      <c r="N309" s="507"/>
      <c r="O309" s="507"/>
      <c r="P309" s="507"/>
      <c r="Q309" s="507"/>
      <c r="R309" s="507"/>
      <c r="S309" s="507"/>
      <c r="T309" s="506"/>
      <c r="U309" s="507"/>
      <c r="V309" s="507"/>
      <c r="W309" s="507"/>
      <c r="X309" s="507"/>
      <c r="Y309" s="507"/>
      <c r="Z309" s="507"/>
      <c r="AA309" s="507"/>
      <c r="AB309" s="507"/>
      <c r="AC309" s="507"/>
      <c r="AD309" s="507"/>
      <c r="AE309" s="506"/>
      <c r="AF309" s="507"/>
      <c r="AG309" s="507"/>
      <c r="AH309" s="507"/>
      <c r="AI309" s="507"/>
      <c r="AJ309" s="507"/>
      <c r="AK309" s="507"/>
    </row>
    <row r="310" spans="1:37" ht="12.75" customHeight="1">
      <c r="A310" s="504"/>
      <c r="B310" s="504"/>
      <c r="C310" s="504"/>
      <c r="D310" s="504"/>
      <c r="E310" s="504"/>
      <c r="F310" s="505"/>
      <c r="G310" s="505"/>
      <c r="H310" s="504"/>
      <c r="I310" s="506"/>
      <c r="J310" s="507"/>
      <c r="K310" s="507"/>
      <c r="L310" s="507"/>
      <c r="M310" s="507"/>
      <c r="N310" s="507"/>
      <c r="O310" s="507"/>
      <c r="P310" s="507"/>
      <c r="Q310" s="507"/>
      <c r="R310" s="507"/>
      <c r="S310" s="507"/>
      <c r="T310" s="506"/>
      <c r="U310" s="507"/>
      <c r="V310" s="507"/>
      <c r="W310" s="507"/>
      <c r="X310" s="507"/>
      <c r="Y310" s="507"/>
      <c r="Z310" s="507"/>
      <c r="AA310" s="507"/>
      <c r="AB310" s="507"/>
      <c r="AC310" s="507"/>
      <c r="AD310" s="507"/>
      <c r="AE310" s="506"/>
      <c r="AF310" s="507"/>
      <c r="AG310" s="507"/>
      <c r="AH310" s="507"/>
      <c r="AI310" s="507"/>
      <c r="AJ310" s="507"/>
      <c r="AK310" s="507"/>
    </row>
    <row r="311" spans="1:37" ht="12.75" customHeight="1">
      <c r="A311" s="504"/>
      <c r="B311" s="504"/>
      <c r="C311" s="504"/>
      <c r="D311" s="504"/>
      <c r="E311" s="504"/>
      <c r="F311" s="505"/>
      <c r="G311" s="505"/>
      <c r="H311" s="504"/>
      <c r="I311" s="506"/>
      <c r="J311" s="507"/>
      <c r="K311" s="507"/>
      <c r="L311" s="507"/>
      <c r="M311" s="507"/>
      <c r="N311" s="507"/>
      <c r="O311" s="507"/>
      <c r="P311" s="507"/>
      <c r="Q311" s="507"/>
      <c r="R311" s="507"/>
      <c r="S311" s="507"/>
      <c r="T311" s="506"/>
      <c r="U311" s="507"/>
      <c r="V311" s="507"/>
      <c r="W311" s="507"/>
      <c r="X311" s="507"/>
      <c r="Y311" s="507"/>
      <c r="Z311" s="507"/>
      <c r="AA311" s="507"/>
      <c r="AB311" s="507"/>
      <c r="AC311" s="507"/>
      <c r="AD311" s="507"/>
      <c r="AE311" s="506"/>
      <c r="AF311" s="507"/>
      <c r="AG311" s="507"/>
      <c r="AH311" s="507"/>
      <c r="AI311" s="507"/>
      <c r="AJ311" s="507"/>
      <c r="AK311" s="507"/>
    </row>
    <row r="312" spans="1:37" ht="12.75" customHeight="1">
      <c r="A312" s="504"/>
      <c r="B312" s="504"/>
      <c r="C312" s="504"/>
      <c r="D312" s="504"/>
      <c r="E312" s="504"/>
      <c r="F312" s="505"/>
      <c r="G312" s="505"/>
      <c r="H312" s="504"/>
      <c r="I312" s="506"/>
      <c r="J312" s="507"/>
      <c r="K312" s="507"/>
      <c r="L312" s="507"/>
      <c r="M312" s="507"/>
      <c r="N312" s="507"/>
      <c r="O312" s="507"/>
      <c r="P312" s="507"/>
      <c r="Q312" s="507"/>
      <c r="R312" s="507"/>
      <c r="S312" s="507"/>
      <c r="T312" s="506"/>
      <c r="U312" s="507"/>
      <c r="V312" s="507"/>
      <c r="W312" s="507"/>
      <c r="X312" s="507"/>
      <c r="Y312" s="507"/>
      <c r="Z312" s="507"/>
      <c r="AA312" s="507"/>
      <c r="AB312" s="507"/>
      <c r="AC312" s="507"/>
      <c r="AD312" s="507"/>
      <c r="AE312" s="506"/>
      <c r="AF312" s="507"/>
      <c r="AG312" s="507"/>
      <c r="AH312" s="507"/>
      <c r="AI312" s="507"/>
      <c r="AJ312" s="507"/>
      <c r="AK312" s="507"/>
    </row>
    <row r="313" spans="1:37" ht="12.75" customHeight="1">
      <c r="A313" s="504"/>
      <c r="B313" s="504"/>
      <c r="C313" s="504"/>
      <c r="D313" s="504"/>
      <c r="E313" s="504"/>
      <c r="F313" s="505"/>
      <c r="G313" s="505"/>
      <c r="H313" s="504"/>
      <c r="I313" s="506"/>
      <c r="J313" s="507"/>
      <c r="K313" s="507"/>
      <c r="L313" s="507"/>
      <c r="M313" s="507"/>
      <c r="N313" s="507"/>
      <c r="O313" s="507"/>
      <c r="P313" s="507"/>
      <c r="Q313" s="507"/>
      <c r="R313" s="507"/>
      <c r="S313" s="507"/>
      <c r="T313" s="506"/>
      <c r="U313" s="507"/>
      <c r="V313" s="507"/>
      <c r="W313" s="507"/>
      <c r="X313" s="507"/>
      <c r="Y313" s="507"/>
      <c r="Z313" s="507"/>
      <c r="AA313" s="507"/>
      <c r="AB313" s="507"/>
      <c r="AC313" s="507"/>
      <c r="AD313" s="507"/>
      <c r="AE313" s="506"/>
      <c r="AF313" s="507"/>
      <c r="AG313" s="507"/>
      <c r="AH313" s="507"/>
      <c r="AI313" s="507"/>
      <c r="AJ313" s="507"/>
      <c r="AK313" s="507"/>
    </row>
    <row r="314" spans="1:37" ht="12.75" customHeight="1">
      <c r="A314" s="504"/>
      <c r="B314" s="504"/>
      <c r="C314" s="504"/>
      <c r="D314" s="504"/>
      <c r="E314" s="504"/>
      <c r="F314" s="505"/>
      <c r="G314" s="505"/>
      <c r="H314" s="504"/>
      <c r="I314" s="506"/>
      <c r="J314" s="507"/>
      <c r="K314" s="507"/>
      <c r="L314" s="507"/>
      <c r="M314" s="507"/>
      <c r="N314" s="507"/>
      <c r="O314" s="507"/>
      <c r="P314" s="507"/>
      <c r="Q314" s="507"/>
      <c r="R314" s="507"/>
      <c r="S314" s="507"/>
      <c r="T314" s="506"/>
      <c r="U314" s="507"/>
      <c r="V314" s="507"/>
      <c r="W314" s="507"/>
      <c r="X314" s="507"/>
      <c r="Y314" s="507"/>
      <c r="Z314" s="507"/>
      <c r="AA314" s="507"/>
      <c r="AB314" s="507"/>
      <c r="AC314" s="507"/>
      <c r="AD314" s="507"/>
      <c r="AE314" s="506"/>
      <c r="AF314" s="507"/>
      <c r="AG314" s="507"/>
      <c r="AH314" s="507"/>
      <c r="AI314" s="507"/>
      <c r="AJ314" s="507"/>
      <c r="AK314" s="507"/>
    </row>
    <row r="315" spans="1:37" ht="12.75" customHeight="1">
      <c r="A315" s="504"/>
      <c r="B315" s="504"/>
      <c r="C315" s="504"/>
      <c r="D315" s="504"/>
      <c r="E315" s="504"/>
      <c r="F315" s="505"/>
      <c r="G315" s="505"/>
      <c r="H315" s="504"/>
      <c r="I315" s="506"/>
      <c r="J315" s="507"/>
      <c r="K315" s="507"/>
      <c r="L315" s="507"/>
      <c r="M315" s="507"/>
      <c r="N315" s="507"/>
      <c r="O315" s="507"/>
      <c r="P315" s="507"/>
      <c r="Q315" s="507"/>
      <c r="R315" s="507"/>
      <c r="S315" s="507"/>
      <c r="T315" s="506"/>
      <c r="U315" s="507"/>
      <c r="V315" s="507"/>
      <c r="W315" s="507"/>
      <c r="X315" s="507"/>
      <c r="Y315" s="507"/>
      <c r="Z315" s="507"/>
      <c r="AA315" s="507"/>
      <c r="AB315" s="507"/>
      <c r="AC315" s="507"/>
      <c r="AD315" s="507"/>
      <c r="AE315" s="506"/>
      <c r="AF315" s="507"/>
      <c r="AG315" s="507"/>
      <c r="AH315" s="507"/>
      <c r="AI315" s="507"/>
      <c r="AJ315" s="507"/>
      <c r="AK315" s="507"/>
    </row>
    <row r="316" spans="1:37" ht="12.75" customHeight="1">
      <c r="A316" s="504"/>
      <c r="B316" s="504"/>
      <c r="C316" s="504"/>
      <c r="D316" s="504"/>
      <c r="E316" s="504"/>
      <c r="F316" s="505"/>
      <c r="G316" s="505"/>
      <c r="H316" s="504"/>
      <c r="I316" s="506"/>
      <c r="J316" s="507"/>
      <c r="K316" s="507"/>
      <c r="L316" s="507"/>
      <c r="M316" s="507"/>
      <c r="N316" s="507"/>
      <c r="O316" s="507"/>
      <c r="P316" s="507"/>
      <c r="Q316" s="507"/>
      <c r="R316" s="507"/>
      <c r="S316" s="507"/>
      <c r="T316" s="506"/>
      <c r="U316" s="507"/>
      <c r="V316" s="507"/>
      <c r="W316" s="507"/>
      <c r="X316" s="507"/>
      <c r="Y316" s="507"/>
      <c r="Z316" s="507"/>
      <c r="AA316" s="507"/>
      <c r="AB316" s="507"/>
      <c r="AC316" s="507"/>
      <c r="AD316" s="507"/>
      <c r="AE316" s="506"/>
      <c r="AF316" s="507"/>
      <c r="AG316" s="507"/>
      <c r="AH316" s="507"/>
      <c r="AI316" s="507"/>
      <c r="AJ316" s="507"/>
      <c r="AK316" s="507"/>
    </row>
    <row r="317" spans="1:37" ht="12.75" customHeight="1">
      <c r="A317" s="504"/>
      <c r="B317" s="504"/>
      <c r="C317" s="504"/>
      <c r="D317" s="504"/>
      <c r="E317" s="504"/>
      <c r="F317" s="505"/>
      <c r="G317" s="505"/>
      <c r="H317" s="504"/>
      <c r="I317" s="506"/>
      <c r="J317" s="507"/>
      <c r="K317" s="507"/>
      <c r="L317" s="507"/>
      <c r="M317" s="507"/>
      <c r="N317" s="507"/>
      <c r="O317" s="507"/>
      <c r="P317" s="507"/>
      <c r="Q317" s="507"/>
      <c r="R317" s="507"/>
      <c r="S317" s="507"/>
      <c r="T317" s="506"/>
      <c r="U317" s="507"/>
      <c r="V317" s="507"/>
      <c r="W317" s="507"/>
      <c r="X317" s="507"/>
      <c r="Y317" s="507"/>
      <c r="Z317" s="507"/>
      <c r="AA317" s="507"/>
      <c r="AB317" s="507"/>
      <c r="AC317" s="507"/>
      <c r="AD317" s="507"/>
      <c r="AE317" s="506"/>
      <c r="AF317" s="507"/>
      <c r="AG317" s="507"/>
      <c r="AH317" s="507"/>
      <c r="AI317" s="507"/>
      <c r="AJ317" s="507"/>
      <c r="AK317" s="507"/>
    </row>
    <row r="318" spans="1:37" ht="12.75" customHeight="1">
      <c r="A318" s="504"/>
      <c r="B318" s="504"/>
      <c r="C318" s="504"/>
      <c r="D318" s="504"/>
      <c r="E318" s="504"/>
      <c r="F318" s="505"/>
      <c r="G318" s="505"/>
      <c r="H318" s="504"/>
      <c r="I318" s="506"/>
      <c r="J318" s="507"/>
      <c r="K318" s="507"/>
      <c r="L318" s="507"/>
      <c r="M318" s="507"/>
      <c r="N318" s="507"/>
      <c r="O318" s="507"/>
      <c r="P318" s="507"/>
      <c r="Q318" s="507"/>
      <c r="R318" s="507"/>
      <c r="S318" s="507"/>
      <c r="T318" s="506"/>
      <c r="U318" s="507"/>
      <c r="V318" s="507"/>
      <c r="W318" s="507"/>
      <c r="X318" s="507"/>
      <c r="Y318" s="507"/>
      <c r="Z318" s="507"/>
      <c r="AA318" s="507"/>
      <c r="AB318" s="507"/>
      <c r="AC318" s="507"/>
      <c r="AD318" s="507"/>
      <c r="AE318" s="506"/>
      <c r="AF318" s="507"/>
      <c r="AG318" s="507"/>
      <c r="AH318" s="507"/>
      <c r="AI318" s="507"/>
      <c r="AJ318" s="507"/>
      <c r="AK318" s="507"/>
    </row>
    <row r="319" spans="1:37" ht="12.75" customHeight="1">
      <c r="A319" s="504"/>
      <c r="B319" s="504"/>
      <c r="C319" s="504"/>
      <c r="D319" s="504"/>
      <c r="E319" s="504"/>
      <c r="F319" s="505"/>
      <c r="G319" s="505"/>
      <c r="H319" s="504"/>
      <c r="I319" s="506"/>
      <c r="J319" s="507"/>
      <c r="K319" s="507"/>
      <c r="L319" s="507"/>
      <c r="M319" s="507"/>
      <c r="N319" s="507"/>
      <c r="O319" s="507"/>
      <c r="P319" s="507"/>
      <c r="Q319" s="507"/>
      <c r="R319" s="507"/>
      <c r="S319" s="507"/>
      <c r="T319" s="506"/>
      <c r="U319" s="507"/>
      <c r="V319" s="507"/>
      <c r="W319" s="507"/>
      <c r="X319" s="507"/>
      <c r="Y319" s="507"/>
      <c r="Z319" s="507"/>
      <c r="AA319" s="507"/>
      <c r="AB319" s="507"/>
      <c r="AC319" s="507"/>
      <c r="AD319" s="507"/>
      <c r="AE319" s="506"/>
      <c r="AF319" s="507"/>
      <c r="AG319" s="507"/>
      <c r="AH319" s="507"/>
      <c r="AI319" s="507"/>
      <c r="AJ319" s="507"/>
      <c r="AK319" s="507"/>
    </row>
    <row r="320" spans="1:37" ht="12.75" customHeight="1">
      <c r="A320" s="504"/>
      <c r="B320" s="504"/>
      <c r="C320" s="504"/>
      <c r="D320" s="504"/>
      <c r="E320" s="504"/>
      <c r="F320" s="505"/>
      <c r="G320" s="505"/>
      <c r="H320" s="504"/>
      <c r="I320" s="506"/>
      <c r="J320" s="507"/>
      <c r="K320" s="507"/>
      <c r="L320" s="507"/>
      <c r="M320" s="507"/>
      <c r="N320" s="507"/>
      <c r="O320" s="507"/>
      <c r="P320" s="507"/>
      <c r="Q320" s="507"/>
      <c r="R320" s="507"/>
      <c r="S320" s="507"/>
      <c r="T320" s="506"/>
      <c r="U320" s="507"/>
      <c r="V320" s="507"/>
      <c r="W320" s="507"/>
      <c r="X320" s="507"/>
      <c r="Y320" s="507"/>
      <c r="Z320" s="507"/>
      <c r="AA320" s="507"/>
      <c r="AB320" s="507"/>
      <c r="AC320" s="507"/>
      <c r="AD320" s="507"/>
      <c r="AE320" s="506"/>
      <c r="AF320" s="507"/>
      <c r="AG320" s="507"/>
      <c r="AH320" s="507"/>
      <c r="AI320" s="507"/>
      <c r="AJ320" s="507"/>
      <c r="AK320" s="507"/>
    </row>
    <row r="321" spans="1:37" ht="12.75" customHeight="1">
      <c r="A321" s="504"/>
      <c r="B321" s="504"/>
      <c r="C321" s="504"/>
      <c r="D321" s="504"/>
      <c r="E321" s="504"/>
      <c r="F321" s="505"/>
      <c r="G321" s="505"/>
      <c r="H321" s="504"/>
      <c r="I321" s="506"/>
      <c r="J321" s="507"/>
      <c r="K321" s="507"/>
      <c r="L321" s="507"/>
      <c r="M321" s="507"/>
      <c r="N321" s="507"/>
      <c r="O321" s="507"/>
      <c r="P321" s="507"/>
      <c r="Q321" s="507"/>
      <c r="R321" s="507"/>
      <c r="S321" s="507"/>
      <c r="T321" s="506"/>
      <c r="U321" s="507"/>
      <c r="V321" s="507"/>
      <c r="W321" s="507"/>
      <c r="X321" s="507"/>
      <c r="Y321" s="507"/>
      <c r="Z321" s="507"/>
      <c r="AA321" s="507"/>
      <c r="AB321" s="507"/>
      <c r="AC321" s="507"/>
      <c r="AD321" s="507"/>
      <c r="AE321" s="506"/>
      <c r="AF321" s="507"/>
      <c r="AG321" s="507"/>
      <c r="AH321" s="507"/>
      <c r="AI321" s="507"/>
      <c r="AJ321" s="507"/>
      <c r="AK321" s="507"/>
    </row>
    <row r="322" spans="1:37" ht="12.75" customHeight="1">
      <c r="A322" s="504"/>
      <c r="B322" s="504"/>
      <c r="C322" s="504"/>
      <c r="D322" s="504"/>
      <c r="E322" s="504"/>
      <c r="F322" s="505"/>
      <c r="G322" s="505"/>
      <c r="H322" s="504"/>
      <c r="I322" s="506"/>
      <c r="J322" s="507"/>
      <c r="K322" s="507"/>
      <c r="L322" s="507"/>
      <c r="M322" s="507"/>
      <c r="N322" s="507"/>
      <c r="O322" s="507"/>
      <c r="P322" s="507"/>
      <c r="Q322" s="507"/>
      <c r="R322" s="507"/>
      <c r="S322" s="507"/>
      <c r="T322" s="506"/>
      <c r="U322" s="507"/>
      <c r="V322" s="507"/>
      <c r="W322" s="507"/>
      <c r="X322" s="507"/>
      <c r="Y322" s="507"/>
      <c r="Z322" s="507"/>
      <c r="AA322" s="507"/>
      <c r="AB322" s="507"/>
      <c r="AC322" s="507"/>
      <c r="AD322" s="507"/>
      <c r="AE322" s="506"/>
      <c r="AF322" s="507"/>
      <c r="AG322" s="507"/>
      <c r="AH322" s="507"/>
      <c r="AI322" s="507"/>
      <c r="AJ322" s="507"/>
      <c r="AK322" s="507"/>
    </row>
    <row r="323" spans="1:37" ht="12.75" customHeight="1">
      <c r="A323" s="504"/>
      <c r="B323" s="504"/>
      <c r="C323" s="504"/>
      <c r="D323" s="504"/>
      <c r="E323" s="504"/>
      <c r="F323" s="505"/>
      <c r="G323" s="505"/>
      <c r="H323" s="504"/>
      <c r="I323" s="506"/>
      <c r="J323" s="507"/>
      <c r="K323" s="507"/>
      <c r="L323" s="507"/>
      <c r="M323" s="507"/>
      <c r="N323" s="507"/>
      <c r="O323" s="507"/>
      <c r="P323" s="507"/>
      <c r="Q323" s="507"/>
      <c r="R323" s="507"/>
      <c r="S323" s="507"/>
      <c r="T323" s="506"/>
      <c r="U323" s="507"/>
      <c r="V323" s="507"/>
      <c r="W323" s="507"/>
      <c r="X323" s="507"/>
      <c r="Y323" s="507"/>
      <c r="Z323" s="507"/>
      <c r="AA323" s="507"/>
      <c r="AB323" s="507"/>
      <c r="AC323" s="507"/>
      <c r="AD323" s="507"/>
      <c r="AE323" s="506"/>
      <c r="AF323" s="507"/>
      <c r="AG323" s="507"/>
      <c r="AH323" s="507"/>
      <c r="AI323" s="507"/>
      <c r="AJ323" s="507"/>
      <c r="AK323" s="507"/>
    </row>
    <row r="324" spans="1:37" ht="12.75" customHeight="1">
      <c r="A324" s="504"/>
      <c r="B324" s="504"/>
      <c r="C324" s="504"/>
      <c r="D324" s="504"/>
      <c r="E324" s="504"/>
      <c r="F324" s="505"/>
      <c r="G324" s="505"/>
      <c r="H324" s="504"/>
      <c r="I324" s="506"/>
      <c r="J324" s="507"/>
      <c r="K324" s="507"/>
      <c r="L324" s="507"/>
      <c r="M324" s="507"/>
      <c r="N324" s="507"/>
      <c r="O324" s="507"/>
      <c r="P324" s="507"/>
      <c r="Q324" s="507"/>
      <c r="R324" s="507"/>
      <c r="S324" s="507"/>
      <c r="T324" s="506"/>
      <c r="U324" s="507"/>
      <c r="V324" s="507"/>
      <c r="W324" s="507"/>
      <c r="X324" s="507"/>
      <c r="Y324" s="507"/>
      <c r="Z324" s="507"/>
      <c r="AA324" s="507"/>
      <c r="AB324" s="507"/>
      <c r="AC324" s="507"/>
      <c r="AD324" s="507"/>
      <c r="AE324" s="506"/>
      <c r="AF324" s="507"/>
      <c r="AG324" s="507"/>
      <c r="AH324" s="507"/>
      <c r="AI324" s="507"/>
      <c r="AJ324" s="507"/>
      <c r="AK324" s="507"/>
    </row>
    <row r="325" spans="1:37" ht="12.75" customHeight="1">
      <c r="A325" s="504"/>
      <c r="B325" s="504"/>
      <c r="C325" s="504"/>
      <c r="D325" s="504"/>
      <c r="E325" s="504"/>
      <c r="F325" s="505"/>
      <c r="G325" s="505"/>
      <c r="H325" s="504"/>
      <c r="I325" s="506"/>
      <c r="J325" s="507"/>
      <c r="K325" s="507"/>
      <c r="L325" s="507"/>
      <c r="M325" s="507"/>
      <c r="N325" s="507"/>
      <c r="O325" s="507"/>
      <c r="P325" s="507"/>
      <c r="Q325" s="507"/>
      <c r="R325" s="507"/>
      <c r="S325" s="507"/>
      <c r="T325" s="506"/>
      <c r="U325" s="507"/>
      <c r="V325" s="507"/>
      <c r="W325" s="507"/>
      <c r="X325" s="507"/>
      <c r="Y325" s="507"/>
      <c r="Z325" s="507"/>
      <c r="AA325" s="507"/>
      <c r="AB325" s="507"/>
      <c r="AC325" s="507"/>
      <c r="AD325" s="507"/>
      <c r="AE325" s="506"/>
      <c r="AF325" s="507"/>
      <c r="AG325" s="507"/>
      <c r="AH325" s="507"/>
      <c r="AI325" s="507"/>
      <c r="AJ325" s="507"/>
      <c r="AK325" s="507"/>
    </row>
    <row r="326" spans="1:37" ht="12.75" customHeight="1">
      <c r="A326" s="504"/>
      <c r="B326" s="504"/>
      <c r="C326" s="504"/>
      <c r="D326" s="504"/>
      <c r="E326" s="504"/>
      <c r="F326" s="505"/>
      <c r="G326" s="505"/>
      <c r="H326" s="504"/>
      <c r="I326" s="506"/>
      <c r="J326" s="507"/>
      <c r="K326" s="507"/>
      <c r="L326" s="507"/>
      <c r="M326" s="507"/>
      <c r="N326" s="507"/>
      <c r="O326" s="507"/>
      <c r="P326" s="507"/>
      <c r="Q326" s="507"/>
      <c r="R326" s="507"/>
      <c r="S326" s="507"/>
      <c r="T326" s="506"/>
      <c r="U326" s="507"/>
      <c r="V326" s="507"/>
      <c r="W326" s="507"/>
      <c r="X326" s="507"/>
      <c r="Y326" s="507"/>
      <c r="Z326" s="507"/>
      <c r="AA326" s="507"/>
      <c r="AB326" s="507"/>
      <c r="AC326" s="507"/>
      <c r="AD326" s="507"/>
      <c r="AE326" s="506"/>
      <c r="AF326" s="507"/>
      <c r="AG326" s="507"/>
      <c r="AH326" s="507"/>
      <c r="AI326" s="507"/>
      <c r="AJ326" s="507"/>
      <c r="AK326" s="507"/>
    </row>
    <row r="327" spans="1:37" ht="12.75" customHeight="1">
      <c r="A327" s="504"/>
      <c r="B327" s="504"/>
      <c r="C327" s="504"/>
      <c r="D327" s="504"/>
      <c r="E327" s="504"/>
      <c r="F327" s="505"/>
      <c r="G327" s="505"/>
      <c r="H327" s="504"/>
      <c r="I327" s="506"/>
      <c r="J327" s="507"/>
      <c r="K327" s="507"/>
      <c r="L327" s="507"/>
      <c r="M327" s="507"/>
      <c r="N327" s="507"/>
      <c r="O327" s="507"/>
      <c r="P327" s="507"/>
      <c r="Q327" s="507"/>
      <c r="R327" s="507"/>
      <c r="S327" s="507"/>
      <c r="T327" s="506"/>
      <c r="U327" s="507"/>
      <c r="V327" s="507"/>
      <c r="W327" s="507"/>
      <c r="X327" s="507"/>
      <c r="Y327" s="507"/>
      <c r="Z327" s="507"/>
      <c r="AA327" s="507"/>
      <c r="AB327" s="507"/>
      <c r="AC327" s="507"/>
      <c r="AD327" s="507"/>
      <c r="AE327" s="506"/>
      <c r="AF327" s="507"/>
      <c r="AG327" s="507"/>
      <c r="AH327" s="507"/>
      <c r="AI327" s="507"/>
      <c r="AJ327" s="507"/>
      <c r="AK327" s="507"/>
    </row>
    <row r="328" spans="1:37" ht="12.75" customHeight="1">
      <c r="A328" s="504"/>
      <c r="B328" s="504"/>
      <c r="C328" s="504"/>
      <c r="D328" s="504"/>
      <c r="E328" s="504"/>
      <c r="F328" s="505"/>
      <c r="G328" s="505"/>
      <c r="H328" s="504"/>
      <c r="I328" s="506"/>
      <c r="J328" s="507"/>
      <c r="K328" s="507"/>
      <c r="L328" s="507"/>
      <c r="M328" s="507"/>
      <c r="N328" s="507"/>
      <c r="O328" s="507"/>
      <c r="P328" s="507"/>
      <c r="Q328" s="507"/>
      <c r="R328" s="507"/>
      <c r="S328" s="507"/>
      <c r="T328" s="506"/>
      <c r="U328" s="507"/>
      <c r="V328" s="507"/>
      <c r="W328" s="507"/>
      <c r="X328" s="507"/>
      <c r="Y328" s="507"/>
      <c r="Z328" s="507"/>
      <c r="AA328" s="507"/>
      <c r="AB328" s="507"/>
      <c r="AC328" s="507"/>
      <c r="AD328" s="507"/>
      <c r="AE328" s="506"/>
      <c r="AF328" s="507"/>
      <c r="AG328" s="507"/>
      <c r="AH328" s="507"/>
      <c r="AI328" s="507"/>
      <c r="AJ328" s="507"/>
      <c r="AK328" s="507"/>
    </row>
    <row r="329" spans="1:37" ht="12.75" customHeight="1">
      <c r="A329" s="504"/>
      <c r="B329" s="504"/>
      <c r="C329" s="504"/>
      <c r="D329" s="504"/>
      <c r="E329" s="504"/>
      <c r="F329" s="505"/>
      <c r="G329" s="505"/>
      <c r="H329" s="504"/>
      <c r="I329" s="506"/>
      <c r="J329" s="507"/>
      <c r="K329" s="507"/>
      <c r="L329" s="507"/>
      <c r="M329" s="507"/>
      <c r="N329" s="507"/>
      <c r="O329" s="507"/>
      <c r="P329" s="507"/>
      <c r="Q329" s="507"/>
      <c r="R329" s="507"/>
      <c r="S329" s="507"/>
      <c r="T329" s="506"/>
      <c r="U329" s="507"/>
      <c r="V329" s="507"/>
      <c r="W329" s="507"/>
      <c r="X329" s="507"/>
      <c r="Y329" s="507"/>
      <c r="Z329" s="507"/>
      <c r="AA329" s="507"/>
      <c r="AB329" s="507"/>
      <c r="AC329" s="507"/>
      <c r="AD329" s="507"/>
      <c r="AE329" s="506"/>
      <c r="AF329" s="507"/>
      <c r="AG329" s="507"/>
      <c r="AH329" s="507"/>
      <c r="AI329" s="507"/>
      <c r="AJ329" s="507"/>
      <c r="AK329" s="507"/>
    </row>
    <row r="330" spans="1:37" ht="12.75" customHeight="1">
      <c r="A330" s="504"/>
      <c r="B330" s="504"/>
      <c r="C330" s="504"/>
      <c r="D330" s="504"/>
      <c r="E330" s="504"/>
      <c r="F330" s="505"/>
      <c r="G330" s="505"/>
      <c r="H330" s="504"/>
      <c r="I330" s="506"/>
      <c r="J330" s="507"/>
      <c r="K330" s="507"/>
      <c r="L330" s="507"/>
      <c r="M330" s="507"/>
      <c r="N330" s="507"/>
      <c r="O330" s="507"/>
      <c r="P330" s="507"/>
      <c r="Q330" s="507"/>
      <c r="R330" s="507"/>
      <c r="S330" s="507"/>
      <c r="T330" s="506"/>
      <c r="U330" s="507"/>
      <c r="V330" s="507"/>
      <c r="W330" s="507"/>
      <c r="X330" s="507"/>
      <c r="Y330" s="507"/>
      <c r="Z330" s="507"/>
      <c r="AA330" s="507"/>
      <c r="AB330" s="507"/>
      <c r="AC330" s="507"/>
      <c r="AD330" s="507"/>
      <c r="AE330" s="506"/>
      <c r="AF330" s="507"/>
      <c r="AG330" s="507"/>
      <c r="AH330" s="507"/>
      <c r="AI330" s="507"/>
      <c r="AJ330" s="507"/>
      <c r="AK330" s="507"/>
    </row>
    <row r="331" spans="1:37" ht="12.75" customHeight="1">
      <c r="A331" s="504"/>
      <c r="B331" s="504"/>
      <c r="C331" s="504"/>
      <c r="D331" s="504"/>
      <c r="E331" s="504"/>
      <c r="F331" s="505"/>
      <c r="G331" s="505"/>
      <c r="H331" s="504"/>
      <c r="I331" s="506"/>
      <c r="J331" s="507"/>
      <c r="K331" s="507"/>
      <c r="L331" s="507"/>
      <c r="M331" s="507"/>
      <c r="N331" s="507"/>
      <c r="O331" s="507"/>
      <c r="P331" s="507"/>
      <c r="Q331" s="507"/>
      <c r="R331" s="507"/>
      <c r="S331" s="507"/>
      <c r="T331" s="506"/>
      <c r="U331" s="507"/>
      <c r="V331" s="507"/>
      <c r="W331" s="507"/>
      <c r="X331" s="507"/>
      <c r="Y331" s="507"/>
      <c r="Z331" s="507"/>
      <c r="AA331" s="507"/>
      <c r="AB331" s="507"/>
      <c r="AC331" s="507"/>
      <c r="AD331" s="507"/>
      <c r="AE331" s="506"/>
      <c r="AF331" s="507"/>
      <c r="AG331" s="507"/>
      <c r="AH331" s="507"/>
      <c r="AI331" s="507"/>
      <c r="AJ331" s="507"/>
      <c r="AK331" s="507"/>
    </row>
    <row r="332" spans="1:37" ht="12.75" customHeight="1">
      <c r="A332" s="504"/>
      <c r="B332" s="504"/>
      <c r="C332" s="504"/>
      <c r="D332" s="504"/>
      <c r="E332" s="504"/>
      <c r="F332" s="505"/>
      <c r="G332" s="505"/>
      <c r="H332" s="504"/>
      <c r="I332" s="506"/>
      <c r="J332" s="507"/>
      <c r="K332" s="507"/>
      <c r="L332" s="507"/>
      <c r="M332" s="507"/>
      <c r="N332" s="507"/>
      <c r="O332" s="507"/>
      <c r="P332" s="507"/>
      <c r="Q332" s="507"/>
      <c r="R332" s="507"/>
      <c r="S332" s="507"/>
      <c r="T332" s="506"/>
      <c r="U332" s="507"/>
      <c r="V332" s="507"/>
      <c r="W332" s="507"/>
      <c r="X332" s="507"/>
      <c r="Y332" s="507"/>
      <c r="Z332" s="507"/>
      <c r="AA332" s="507"/>
      <c r="AB332" s="507"/>
      <c r="AC332" s="507"/>
      <c r="AD332" s="507"/>
      <c r="AE332" s="506"/>
      <c r="AF332" s="507"/>
      <c r="AG332" s="507"/>
      <c r="AH332" s="507"/>
      <c r="AI332" s="507"/>
      <c r="AJ332" s="507"/>
      <c r="AK332" s="507"/>
    </row>
    <row r="333" spans="1:37" ht="12.75" customHeight="1">
      <c r="A333" s="504"/>
      <c r="B333" s="504"/>
      <c r="C333" s="504"/>
      <c r="D333" s="504"/>
      <c r="E333" s="504"/>
      <c r="F333" s="505"/>
      <c r="G333" s="505"/>
      <c r="H333" s="504"/>
      <c r="I333" s="506"/>
      <c r="J333" s="507"/>
      <c r="K333" s="507"/>
      <c r="L333" s="507"/>
      <c r="M333" s="507"/>
      <c r="N333" s="507"/>
      <c r="O333" s="507"/>
      <c r="P333" s="507"/>
      <c r="Q333" s="507"/>
      <c r="R333" s="507"/>
      <c r="S333" s="507"/>
      <c r="T333" s="506"/>
      <c r="U333" s="507"/>
      <c r="V333" s="507"/>
      <c r="W333" s="507"/>
      <c r="X333" s="507"/>
      <c r="Y333" s="507"/>
      <c r="Z333" s="507"/>
      <c r="AA333" s="507"/>
      <c r="AB333" s="507"/>
      <c r="AC333" s="507"/>
      <c r="AD333" s="507"/>
      <c r="AE333" s="506"/>
      <c r="AF333" s="507"/>
      <c r="AG333" s="507"/>
      <c r="AH333" s="507"/>
      <c r="AI333" s="507"/>
      <c r="AJ333" s="507"/>
      <c r="AK333" s="507"/>
    </row>
    <row r="334" spans="1:37" ht="12.75" customHeight="1">
      <c r="A334" s="504"/>
      <c r="B334" s="504"/>
      <c r="C334" s="504"/>
      <c r="D334" s="504"/>
      <c r="E334" s="504"/>
      <c r="F334" s="505"/>
      <c r="G334" s="505"/>
      <c r="H334" s="504"/>
      <c r="I334" s="506"/>
      <c r="J334" s="507"/>
      <c r="K334" s="507"/>
      <c r="L334" s="507"/>
      <c r="M334" s="507"/>
      <c r="N334" s="507"/>
      <c r="O334" s="507"/>
      <c r="P334" s="507"/>
      <c r="Q334" s="507"/>
      <c r="R334" s="507"/>
      <c r="S334" s="507"/>
      <c r="T334" s="506"/>
      <c r="U334" s="507"/>
      <c r="V334" s="507"/>
      <c r="W334" s="507"/>
      <c r="X334" s="507"/>
      <c r="Y334" s="507"/>
      <c r="Z334" s="507"/>
      <c r="AA334" s="507"/>
      <c r="AB334" s="507"/>
      <c r="AC334" s="507"/>
      <c r="AD334" s="507"/>
      <c r="AE334" s="506"/>
      <c r="AF334" s="507"/>
      <c r="AG334" s="507"/>
      <c r="AH334" s="507"/>
      <c r="AI334" s="507"/>
      <c r="AJ334" s="507"/>
      <c r="AK334" s="507"/>
    </row>
    <row r="335" spans="1:37" ht="12.75" customHeight="1">
      <c r="A335" s="504"/>
      <c r="B335" s="504"/>
      <c r="C335" s="504"/>
      <c r="D335" s="504"/>
      <c r="E335" s="504"/>
      <c r="F335" s="505"/>
      <c r="G335" s="505"/>
      <c r="H335" s="504"/>
      <c r="I335" s="506"/>
      <c r="J335" s="507"/>
      <c r="K335" s="507"/>
      <c r="L335" s="507"/>
      <c r="M335" s="507"/>
      <c r="N335" s="507"/>
      <c r="O335" s="507"/>
      <c r="P335" s="507"/>
      <c r="Q335" s="507"/>
      <c r="R335" s="507"/>
      <c r="S335" s="507"/>
      <c r="T335" s="506"/>
      <c r="U335" s="507"/>
      <c r="V335" s="507"/>
      <c r="W335" s="507"/>
      <c r="X335" s="507"/>
      <c r="Y335" s="507"/>
      <c r="Z335" s="507"/>
      <c r="AA335" s="507"/>
      <c r="AB335" s="507"/>
      <c r="AC335" s="507"/>
      <c r="AD335" s="507"/>
      <c r="AE335" s="506"/>
      <c r="AF335" s="507"/>
      <c r="AG335" s="507"/>
      <c r="AH335" s="507"/>
      <c r="AI335" s="507"/>
      <c r="AJ335" s="507"/>
      <c r="AK335" s="507"/>
    </row>
    <row r="336" spans="1:37" ht="12.75" customHeight="1">
      <c r="A336" s="504"/>
      <c r="B336" s="504"/>
      <c r="C336" s="504"/>
      <c r="D336" s="504"/>
      <c r="E336" s="504"/>
      <c r="F336" s="505"/>
      <c r="G336" s="505"/>
      <c r="H336" s="504"/>
      <c r="I336" s="506"/>
      <c r="J336" s="507"/>
      <c r="K336" s="507"/>
      <c r="L336" s="507"/>
      <c r="M336" s="507"/>
      <c r="N336" s="507"/>
      <c r="O336" s="507"/>
      <c r="P336" s="507"/>
      <c r="Q336" s="507"/>
      <c r="R336" s="507"/>
      <c r="S336" s="507"/>
      <c r="T336" s="506"/>
      <c r="U336" s="507"/>
      <c r="V336" s="507"/>
      <c r="W336" s="507"/>
      <c r="X336" s="507"/>
      <c r="Y336" s="507"/>
      <c r="Z336" s="507"/>
      <c r="AA336" s="507"/>
      <c r="AB336" s="507"/>
      <c r="AC336" s="507"/>
      <c r="AD336" s="507"/>
      <c r="AE336" s="506"/>
      <c r="AF336" s="507"/>
      <c r="AG336" s="507"/>
      <c r="AH336" s="507"/>
      <c r="AI336" s="507"/>
      <c r="AJ336" s="507"/>
      <c r="AK336" s="507"/>
    </row>
    <row r="337" spans="1:37" ht="12.75" customHeight="1">
      <c r="A337" s="504"/>
      <c r="B337" s="504"/>
      <c r="C337" s="504"/>
      <c r="D337" s="504"/>
      <c r="E337" s="504"/>
      <c r="F337" s="505"/>
      <c r="G337" s="505"/>
      <c r="H337" s="504"/>
      <c r="I337" s="506"/>
      <c r="J337" s="507"/>
      <c r="K337" s="507"/>
      <c r="L337" s="507"/>
      <c r="M337" s="507"/>
      <c r="N337" s="507"/>
      <c r="O337" s="507"/>
      <c r="P337" s="507"/>
      <c r="Q337" s="507"/>
      <c r="R337" s="507"/>
      <c r="S337" s="507"/>
      <c r="T337" s="506"/>
      <c r="U337" s="507"/>
      <c r="V337" s="507"/>
      <c r="W337" s="507"/>
      <c r="X337" s="507"/>
      <c r="Y337" s="507"/>
      <c r="Z337" s="507"/>
      <c r="AA337" s="507"/>
      <c r="AB337" s="507"/>
      <c r="AC337" s="507"/>
      <c r="AD337" s="507"/>
      <c r="AE337" s="506"/>
      <c r="AF337" s="507"/>
      <c r="AG337" s="507"/>
      <c r="AH337" s="507"/>
      <c r="AI337" s="507"/>
      <c r="AJ337" s="507"/>
      <c r="AK337" s="507"/>
    </row>
    <row r="338" spans="1:37" ht="12.75" customHeight="1">
      <c r="A338" s="504"/>
      <c r="B338" s="504"/>
      <c r="C338" s="504"/>
      <c r="D338" s="504"/>
      <c r="E338" s="504"/>
      <c r="F338" s="505"/>
      <c r="G338" s="505"/>
      <c r="H338" s="504"/>
      <c r="I338" s="506"/>
      <c r="J338" s="507"/>
      <c r="K338" s="507"/>
      <c r="L338" s="507"/>
      <c r="M338" s="507"/>
      <c r="N338" s="507"/>
      <c r="O338" s="507"/>
      <c r="P338" s="507"/>
      <c r="Q338" s="507"/>
      <c r="R338" s="507"/>
      <c r="S338" s="507"/>
      <c r="T338" s="506"/>
      <c r="U338" s="507"/>
      <c r="V338" s="507"/>
      <c r="W338" s="507"/>
      <c r="X338" s="507"/>
      <c r="Y338" s="507"/>
      <c r="Z338" s="507"/>
      <c r="AA338" s="507"/>
      <c r="AB338" s="507"/>
      <c r="AC338" s="507"/>
      <c r="AD338" s="507"/>
      <c r="AE338" s="506"/>
      <c r="AF338" s="507"/>
      <c r="AG338" s="507"/>
      <c r="AH338" s="507"/>
      <c r="AI338" s="507"/>
      <c r="AJ338" s="507"/>
      <c r="AK338" s="507"/>
    </row>
    <row r="339" spans="1:37" ht="12.75" customHeight="1">
      <c r="A339" s="504"/>
      <c r="B339" s="504"/>
      <c r="C339" s="504"/>
      <c r="D339" s="504"/>
      <c r="E339" s="504"/>
      <c r="F339" s="505"/>
      <c r="G339" s="505"/>
      <c r="H339" s="504"/>
      <c r="I339" s="506"/>
      <c r="J339" s="507"/>
      <c r="K339" s="507"/>
      <c r="L339" s="507"/>
      <c r="M339" s="507"/>
      <c r="N339" s="507"/>
      <c r="O339" s="507"/>
      <c r="P339" s="507"/>
      <c r="Q339" s="507"/>
      <c r="R339" s="507"/>
      <c r="S339" s="507"/>
      <c r="T339" s="506"/>
      <c r="U339" s="507"/>
      <c r="V339" s="507"/>
      <c r="W339" s="507"/>
      <c r="X339" s="507"/>
      <c r="Y339" s="507"/>
      <c r="Z339" s="507"/>
      <c r="AA339" s="507"/>
      <c r="AB339" s="507"/>
      <c r="AC339" s="507"/>
      <c r="AD339" s="507"/>
      <c r="AE339" s="506"/>
      <c r="AF339" s="507"/>
      <c r="AG339" s="507"/>
      <c r="AH339" s="507"/>
      <c r="AI339" s="507"/>
      <c r="AJ339" s="507"/>
      <c r="AK339" s="507"/>
    </row>
    <row r="340" spans="1:37" ht="12.75" customHeight="1">
      <c r="A340" s="504"/>
      <c r="B340" s="504"/>
      <c r="C340" s="504"/>
      <c r="D340" s="504"/>
      <c r="E340" s="504"/>
      <c r="F340" s="505"/>
      <c r="G340" s="505"/>
      <c r="H340" s="504"/>
      <c r="I340" s="506"/>
      <c r="J340" s="507"/>
      <c r="K340" s="507"/>
      <c r="L340" s="507"/>
      <c r="M340" s="507"/>
      <c r="N340" s="507"/>
      <c r="O340" s="507"/>
      <c r="P340" s="507"/>
      <c r="Q340" s="507"/>
      <c r="R340" s="507"/>
      <c r="S340" s="507"/>
      <c r="T340" s="506"/>
      <c r="U340" s="507"/>
      <c r="V340" s="507"/>
      <c r="W340" s="507"/>
      <c r="X340" s="507"/>
      <c r="Y340" s="507"/>
      <c r="Z340" s="507"/>
      <c r="AA340" s="507"/>
      <c r="AB340" s="507"/>
      <c r="AC340" s="507"/>
      <c r="AD340" s="507"/>
      <c r="AE340" s="506"/>
      <c r="AF340" s="507"/>
      <c r="AG340" s="507"/>
      <c r="AH340" s="507"/>
      <c r="AI340" s="507"/>
      <c r="AJ340" s="507"/>
      <c r="AK340" s="507"/>
    </row>
    <row r="341" spans="1:37" ht="12.75" customHeight="1">
      <c r="A341" s="504"/>
      <c r="B341" s="504"/>
      <c r="C341" s="504"/>
      <c r="D341" s="504"/>
      <c r="E341" s="504"/>
      <c r="F341" s="505"/>
      <c r="G341" s="505"/>
      <c r="H341" s="504"/>
      <c r="I341" s="506"/>
      <c r="J341" s="507"/>
      <c r="K341" s="507"/>
      <c r="L341" s="507"/>
      <c r="M341" s="507"/>
      <c r="N341" s="507"/>
      <c r="O341" s="507"/>
      <c r="P341" s="507"/>
      <c r="Q341" s="507"/>
      <c r="R341" s="507"/>
      <c r="S341" s="507"/>
      <c r="T341" s="506"/>
      <c r="U341" s="507"/>
      <c r="V341" s="507"/>
      <c r="W341" s="507"/>
      <c r="X341" s="507"/>
      <c r="Y341" s="507"/>
      <c r="Z341" s="507"/>
      <c r="AA341" s="507"/>
      <c r="AB341" s="507"/>
      <c r="AC341" s="507"/>
      <c r="AD341" s="507"/>
      <c r="AE341" s="506"/>
      <c r="AF341" s="507"/>
      <c r="AG341" s="507"/>
      <c r="AH341" s="507"/>
      <c r="AI341" s="507"/>
      <c r="AJ341" s="507"/>
      <c r="AK341" s="507"/>
    </row>
    <row r="342" spans="1:37" ht="12.75" customHeight="1">
      <c r="A342" s="504"/>
      <c r="B342" s="504"/>
      <c r="C342" s="504"/>
      <c r="D342" s="504"/>
      <c r="E342" s="504"/>
      <c r="F342" s="505"/>
      <c r="G342" s="505"/>
      <c r="H342" s="504"/>
      <c r="I342" s="506"/>
      <c r="J342" s="507"/>
      <c r="K342" s="507"/>
      <c r="L342" s="507"/>
      <c r="M342" s="507"/>
      <c r="N342" s="507"/>
      <c r="O342" s="507"/>
      <c r="P342" s="507"/>
      <c r="Q342" s="507"/>
      <c r="R342" s="507"/>
      <c r="S342" s="507"/>
      <c r="T342" s="506"/>
      <c r="U342" s="507"/>
      <c r="V342" s="507"/>
      <c r="W342" s="507"/>
      <c r="X342" s="507"/>
      <c r="Y342" s="507"/>
      <c r="Z342" s="507"/>
      <c r="AA342" s="507"/>
      <c r="AB342" s="507"/>
      <c r="AC342" s="507"/>
      <c r="AD342" s="507"/>
      <c r="AE342" s="506"/>
      <c r="AF342" s="507"/>
      <c r="AG342" s="507"/>
      <c r="AH342" s="507"/>
      <c r="AI342" s="507"/>
      <c r="AJ342" s="507"/>
      <c r="AK342" s="507"/>
    </row>
    <row r="343" spans="1:37" ht="12.75" customHeight="1">
      <c r="A343" s="504"/>
      <c r="B343" s="504"/>
      <c r="C343" s="504"/>
      <c r="D343" s="504"/>
      <c r="E343" s="504"/>
      <c r="F343" s="505"/>
      <c r="G343" s="505"/>
      <c r="H343" s="504"/>
      <c r="I343" s="506"/>
      <c r="J343" s="507"/>
      <c r="K343" s="507"/>
      <c r="L343" s="507"/>
      <c r="M343" s="507"/>
      <c r="N343" s="507"/>
      <c r="O343" s="507"/>
      <c r="P343" s="507"/>
      <c r="Q343" s="507"/>
      <c r="R343" s="507"/>
      <c r="S343" s="507"/>
      <c r="T343" s="506"/>
      <c r="U343" s="507"/>
      <c r="V343" s="507"/>
      <c r="W343" s="507"/>
      <c r="X343" s="507"/>
      <c r="Y343" s="507"/>
      <c r="Z343" s="507"/>
      <c r="AA343" s="507"/>
      <c r="AB343" s="507"/>
      <c r="AC343" s="507"/>
      <c r="AD343" s="507"/>
      <c r="AE343" s="506"/>
      <c r="AF343" s="507"/>
      <c r="AG343" s="507"/>
      <c r="AH343" s="507"/>
      <c r="AI343" s="507"/>
      <c r="AJ343" s="507"/>
      <c r="AK343" s="507"/>
    </row>
    <row r="344" spans="1:37" ht="12.75" customHeight="1">
      <c r="A344" s="504"/>
      <c r="B344" s="504"/>
      <c r="C344" s="504"/>
      <c r="D344" s="504"/>
      <c r="E344" s="504"/>
      <c r="F344" s="505"/>
      <c r="G344" s="505"/>
      <c r="H344" s="504"/>
      <c r="I344" s="506"/>
      <c r="J344" s="507"/>
      <c r="K344" s="507"/>
      <c r="L344" s="507"/>
      <c r="M344" s="507"/>
      <c r="N344" s="507"/>
      <c r="O344" s="507"/>
      <c r="P344" s="507"/>
      <c r="Q344" s="507"/>
      <c r="R344" s="507"/>
      <c r="S344" s="507"/>
      <c r="T344" s="506"/>
      <c r="U344" s="507"/>
      <c r="V344" s="507"/>
      <c r="W344" s="507"/>
      <c r="X344" s="507"/>
      <c r="Y344" s="507"/>
      <c r="Z344" s="507"/>
      <c r="AA344" s="507"/>
      <c r="AB344" s="507"/>
      <c r="AC344" s="507"/>
      <c r="AD344" s="507"/>
      <c r="AE344" s="506"/>
      <c r="AF344" s="507"/>
      <c r="AG344" s="507"/>
      <c r="AH344" s="507"/>
      <c r="AI344" s="507"/>
      <c r="AJ344" s="507"/>
      <c r="AK344" s="507"/>
    </row>
    <row r="345" spans="1:37" ht="12.75" customHeight="1">
      <c r="A345" s="504"/>
      <c r="B345" s="504"/>
      <c r="C345" s="504"/>
      <c r="D345" s="504"/>
      <c r="E345" s="504"/>
      <c r="F345" s="505"/>
      <c r="G345" s="505"/>
      <c r="H345" s="504"/>
      <c r="I345" s="506"/>
      <c r="J345" s="507"/>
      <c r="K345" s="507"/>
      <c r="L345" s="507"/>
      <c r="M345" s="507"/>
      <c r="N345" s="507"/>
      <c r="O345" s="507"/>
      <c r="P345" s="507"/>
      <c r="Q345" s="507"/>
      <c r="R345" s="507"/>
      <c r="S345" s="507"/>
      <c r="T345" s="506"/>
      <c r="U345" s="507"/>
      <c r="V345" s="507"/>
      <c r="W345" s="507"/>
      <c r="X345" s="507"/>
      <c r="Y345" s="507"/>
      <c r="Z345" s="507"/>
      <c r="AA345" s="507"/>
      <c r="AB345" s="507"/>
      <c r="AC345" s="507"/>
      <c r="AD345" s="507"/>
      <c r="AE345" s="506"/>
      <c r="AF345" s="507"/>
      <c r="AG345" s="507"/>
      <c r="AH345" s="507"/>
      <c r="AI345" s="507"/>
      <c r="AJ345" s="507"/>
      <c r="AK345" s="507"/>
    </row>
    <row r="346" spans="1:37" ht="12.75" customHeight="1">
      <c r="A346" s="504"/>
      <c r="B346" s="504"/>
      <c r="C346" s="504"/>
      <c r="D346" s="504"/>
      <c r="E346" s="504"/>
      <c r="F346" s="505"/>
      <c r="G346" s="505"/>
      <c r="H346" s="504"/>
      <c r="I346" s="506"/>
      <c r="J346" s="507"/>
      <c r="K346" s="507"/>
      <c r="L346" s="507"/>
      <c r="M346" s="507"/>
      <c r="N346" s="507"/>
      <c r="O346" s="507"/>
      <c r="P346" s="507"/>
      <c r="Q346" s="507"/>
      <c r="R346" s="507"/>
      <c r="S346" s="507"/>
      <c r="T346" s="506"/>
      <c r="U346" s="507"/>
      <c r="V346" s="507"/>
      <c r="W346" s="507"/>
      <c r="X346" s="507"/>
      <c r="Y346" s="507"/>
      <c r="Z346" s="507"/>
      <c r="AA346" s="507"/>
      <c r="AB346" s="507"/>
      <c r="AC346" s="507"/>
      <c r="AD346" s="507"/>
      <c r="AE346" s="506"/>
      <c r="AF346" s="507"/>
      <c r="AG346" s="507"/>
      <c r="AH346" s="507"/>
      <c r="AI346" s="507"/>
      <c r="AJ346" s="507"/>
      <c r="AK346" s="507"/>
    </row>
    <row r="347" spans="1:37" ht="12.75" customHeight="1">
      <c r="A347" s="504"/>
      <c r="B347" s="504"/>
      <c r="C347" s="504"/>
      <c r="D347" s="504"/>
      <c r="E347" s="504"/>
      <c r="F347" s="505"/>
      <c r="G347" s="505"/>
      <c r="H347" s="504"/>
      <c r="I347" s="506"/>
      <c r="J347" s="507"/>
      <c r="K347" s="507"/>
      <c r="L347" s="507"/>
      <c r="M347" s="507"/>
      <c r="N347" s="507"/>
      <c r="O347" s="507"/>
      <c r="P347" s="507"/>
      <c r="Q347" s="507"/>
      <c r="R347" s="507"/>
      <c r="S347" s="507"/>
      <c r="T347" s="506"/>
      <c r="U347" s="507"/>
      <c r="V347" s="507"/>
      <c r="W347" s="507"/>
      <c r="X347" s="507"/>
      <c r="Y347" s="507"/>
      <c r="Z347" s="507"/>
      <c r="AA347" s="507"/>
      <c r="AB347" s="507"/>
      <c r="AC347" s="507"/>
      <c r="AD347" s="507"/>
      <c r="AE347" s="506"/>
      <c r="AF347" s="507"/>
      <c r="AG347" s="507"/>
      <c r="AH347" s="507"/>
      <c r="AI347" s="507"/>
      <c r="AJ347" s="507"/>
      <c r="AK347" s="507"/>
    </row>
    <row r="348" spans="1:37" ht="12.75" customHeight="1">
      <c r="A348" s="504"/>
      <c r="B348" s="504"/>
      <c r="C348" s="504"/>
      <c r="D348" s="504"/>
      <c r="E348" s="504"/>
      <c r="F348" s="505"/>
      <c r="G348" s="505"/>
      <c r="H348" s="504"/>
      <c r="I348" s="506"/>
      <c r="J348" s="507"/>
      <c r="K348" s="507"/>
      <c r="L348" s="507"/>
      <c r="M348" s="507"/>
      <c r="N348" s="507"/>
      <c r="O348" s="507"/>
      <c r="P348" s="507"/>
      <c r="Q348" s="507"/>
      <c r="R348" s="507"/>
      <c r="S348" s="507"/>
      <c r="T348" s="506"/>
      <c r="U348" s="507"/>
      <c r="V348" s="507"/>
      <c r="W348" s="507"/>
      <c r="X348" s="507"/>
      <c r="Y348" s="507"/>
      <c r="Z348" s="507"/>
      <c r="AA348" s="507"/>
      <c r="AB348" s="507"/>
      <c r="AC348" s="507"/>
      <c r="AD348" s="507"/>
      <c r="AE348" s="506"/>
      <c r="AF348" s="507"/>
      <c r="AG348" s="507"/>
      <c r="AH348" s="507"/>
      <c r="AI348" s="507"/>
      <c r="AJ348" s="507"/>
      <c r="AK348" s="507"/>
    </row>
    <row r="349" spans="1:37" ht="12.75" customHeight="1">
      <c r="A349" s="504"/>
      <c r="B349" s="504"/>
      <c r="C349" s="504"/>
      <c r="D349" s="504"/>
      <c r="E349" s="504"/>
      <c r="F349" s="505"/>
      <c r="G349" s="505"/>
      <c r="H349" s="504"/>
      <c r="I349" s="506"/>
      <c r="J349" s="507"/>
      <c r="K349" s="507"/>
      <c r="L349" s="507"/>
      <c r="M349" s="507"/>
      <c r="N349" s="507"/>
      <c r="O349" s="507"/>
      <c r="P349" s="507"/>
      <c r="Q349" s="507"/>
      <c r="R349" s="507"/>
      <c r="S349" s="507"/>
      <c r="T349" s="506"/>
      <c r="U349" s="507"/>
      <c r="V349" s="507"/>
      <c r="W349" s="507"/>
      <c r="X349" s="507"/>
      <c r="Y349" s="507"/>
      <c r="Z349" s="507"/>
      <c r="AA349" s="507"/>
      <c r="AB349" s="507"/>
      <c r="AC349" s="507"/>
      <c r="AD349" s="507"/>
      <c r="AE349" s="506"/>
      <c r="AF349" s="507"/>
      <c r="AG349" s="507"/>
      <c r="AH349" s="507"/>
      <c r="AI349" s="507"/>
      <c r="AJ349" s="507"/>
      <c r="AK349" s="507"/>
    </row>
    <row r="350" spans="1:37" ht="12.75" customHeight="1">
      <c r="A350" s="504"/>
      <c r="B350" s="504"/>
      <c r="C350" s="504"/>
      <c r="D350" s="504"/>
      <c r="E350" s="504"/>
      <c r="F350" s="505"/>
      <c r="G350" s="505"/>
      <c r="H350" s="504"/>
      <c r="I350" s="506"/>
      <c r="J350" s="507"/>
      <c r="K350" s="507"/>
      <c r="L350" s="507"/>
      <c r="M350" s="507"/>
      <c r="N350" s="507"/>
      <c r="O350" s="507"/>
      <c r="P350" s="507"/>
      <c r="Q350" s="507"/>
      <c r="R350" s="507"/>
      <c r="S350" s="507"/>
      <c r="T350" s="506"/>
      <c r="U350" s="507"/>
      <c r="V350" s="507"/>
      <c r="W350" s="507"/>
      <c r="X350" s="507"/>
      <c r="Y350" s="507"/>
      <c r="Z350" s="507"/>
      <c r="AA350" s="507"/>
      <c r="AB350" s="507"/>
      <c r="AC350" s="507"/>
      <c r="AD350" s="507"/>
      <c r="AE350" s="506"/>
      <c r="AF350" s="507"/>
      <c r="AG350" s="507"/>
      <c r="AH350" s="507"/>
      <c r="AI350" s="507"/>
      <c r="AJ350" s="507"/>
      <c r="AK350" s="507"/>
    </row>
    <row r="351" spans="1:37" ht="12.75" customHeight="1">
      <c r="A351" s="504"/>
      <c r="B351" s="504"/>
      <c r="C351" s="504"/>
      <c r="D351" s="504"/>
      <c r="E351" s="504"/>
      <c r="F351" s="505"/>
      <c r="G351" s="505"/>
      <c r="H351" s="504"/>
      <c r="I351" s="506"/>
      <c r="J351" s="507"/>
      <c r="K351" s="507"/>
      <c r="L351" s="507"/>
      <c r="M351" s="507"/>
      <c r="N351" s="507"/>
      <c r="O351" s="507"/>
      <c r="P351" s="507"/>
      <c r="Q351" s="507"/>
      <c r="R351" s="507"/>
      <c r="S351" s="507"/>
      <c r="T351" s="506"/>
      <c r="U351" s="507"/>
      <c r="V351" s="507"/>
      <c r="W351" s="507"/>
      <c r="X351" s="507"/>
      <c r="Y351" s="507"/>
      <c r="Z351" s="507"/>
      <c r="AA351" s="507"/>
      <c r="AB351" s="507"/>
      <c r="AC351" s="507"/>
      <c r="AD351" s="507"/>
      <c r="AE351" s="506"/>
      <c r="AF351" s="507"/>
      <c r="AG351" s="507"/>
      <c r="AH351" s="507"/>
      <c r="AI351" s="507"/>
      <c r="AJ351" s="507"/>
      <c r="AK351" s="507"/>
    </row>
    <row r="352" spans="1:37" ht="12.75" customHeight="1">
      <c r="A352" s="504"/>
      <c r="B352" s="504"/>
      <c r="C352" s="504"/>
      <c r="D352" s="504"/>
      <c r="E352" s="504"/>
      <c r="F352" s="505"/>
      <c r="G352" s="505"/>
      <c r="H352" s="504"/>
      <c r="I352" s="506"/>
      <c r="J352" s="507"/>
      <c r="K352" s="507"/>
      <c r="L352" s="507"/>
      <c r="M352" s="507"/>
      <c r="N352" s="507"/>
      <c r="O352" s="507"/>
      <c r="P352" s="507"/>
      <c r="Q352" s="507"/>
      <c r="R352" s="507"/>
      <c r="S352" s="507"/>
      <c r="T352" s="506"/>
      <c r="U352" s="507"/>
      <c r="V352" s="507"/>
      <c r="W352" s="507"/>
      <c r="X352" s="507"/>
      <c r="Y352" s="507"/>
      <c r="Z352" s="507"/>
      <c r="AA352" s="507"/>
      <c r="AB352" s="507"/>
      <c r="AC352" s="507"/>
      <c r="AD352" s="507"/>
      <c r="AE352" s="506"/>
      <c r="AF352" s="507"/>
      <c r="AG352" s="507"/>
      <c r="AH352" s="507"/>
      <c r="AI352" s="507"/>
      <c r="AJ352" s="507"/>
      <c r="AK352" s="507"/>
    </row>
    <row r="353" spans="1:37" ht="12.75" customHeight="1">
      <c r="A353" s="504"/>
      <c r="B353" s="504"/>
      <c r="C353" s="504"/>
      <c r="D353" s="504"/>
      <c r="E353" s="504"/>
      <c r="F353" s="505"/>
      <c r="G353" s="505"/>
      <c r="H353" s="504"/>
      <c r="I353" s="506"/>
      <c r="J353" s="507"/>
      <c r="K353" s="507"/>
      <c r="L353" s="507"/>
      <c r="M353" s="507"/>
      <c r="N353" s="507"/>
      <c r="O353" s="507"/>
      <c r="P353" s="507"/>
      <c r="Q353" s="507"/>
      <c r="R353" s="507"/>
      <c r="S353" s="507"/>
      <c r="T353" s="506"/>
      <c r="U353" s="507"/>
      <c r="V353" s="507"/>
      <c r="W353" s="507"/>
      <c r="X353" s="507"/>
      <c r="Y353" s="507"/>
      <c r="Z353" s="507"/>
      <c r="AA353" s="507"/>
      <c r="AB353" s="507"/>
      <c r="AC353" s="507"/>
      <c r="AD353" s="507"/>
      <c r="AE353" s="506"/>
      <c r="AF353" s="507"/>
      <c r="AG353" s="507"/>
      <c r="AH353" s="507"/>
      <c r="AI353" s="507"/>
      <c r="AJ353" s="507"/>
      <c r="AK353" s="507"/>
    </row>
    <row r="354" spans="1:37" ht="12.75" customHeight="1">
      <c r="A354" s="504"/>
      <c r="B354" s="504"/>
      <c r="C354" s="504"/>
      <c r="D354" s="504"/>
      <c r="E354" s="504"/>
      <c r="F354" s="505"/>
      <c r="G354" s="505"/>
      <c r="H354" s="504"/>
      <c r="I354" s="506"/>
      <c r="J354" s="507"/>
      <c r="K354" s="507"/>
      <c r="L354" s="507"/>
      <c r="M354" s="507"/>
      <c r="N354" s="507"/>
      <c r="O354" s="507"/>
      <c r="P354" s="507"/>
      <c r="Q354" s="507"/>
      <c r="R354" s="507"/>
      <c r="S354" s="507"/>
      <c r="T354" s="506"/>
      <c r="U354" s="507"/>
      <c r="V354" s="507"/>
      <c r="W354" s="507"/>
      <c r="X354" s="507"/>
      <c r="Y354" s="507"/>
      <c r="Z354" s="507"/>
      <c r="AA354" s="507"/>
      <c r="AB354" s="507"/>
      <c r="AC354" s="507"/>
      <c r="AD354" s="507"/>
      <c r="AE354" s="506"/>
      <c r="AF354" s="507"/>
      <c r="AG354" s="507"/>
      <c r="AH354" s="507"/>
      <c r="AI354" s="507"/>
      <c r="AJ354" s="507"/>
      <c r="AK354" s="507"/>
    </row>
    <row r="355" spans="1:37" ht="12.75" customHeight="1">
      <c r="A355" s="504"/>
      <c r="B355" s="504"/>
      <c r="C355" s="504"/>
      <c r="D355" s="504"/>
      <c r="E355" s="504"/>
      <c r="F355" s="505"/>
      <c r="G355" s="505"/>
      <c r="H355" s="504"/>
      <c r="I355" s="506"/>
      <c r="J355" s="507"/>
      <c r="K355" s="507"/>
      <c r="L355" s="507"/>
      <c r="M355" s="507"/>
      <c r="N355" s="507"/>
      <c r="O355" s="507"/>
      <c r="P355" s="507"/>
      <c r="Q355" s="507"/>
      <c r="R355" s="507"/>
      <c r="S355" s="507"/>
      <c r="T355" s="506"/>
      <c r="U355" s="507"/>
      <c r="V355" s="507"/>
      <c r="W355" s="507"/>
      <c r="X355" s="507"/>
      <c r="Y355" s="507"/>
      <c r="Z355" s="507"/>
      <c r="AA355" s="507"/>
      <c r="AB355" s="507"/>
      <c r="AC355" s="507"/>
      <c r="AD355" s="507"/>
      <c r="AE355" s="506"/>
      <c r="AF355" s="507"/>
      <c r="AG355" s="507"/>
      <c r="AH355" s="507"/>
      <c r="AI355" s="507"/>
      <c r="AJ355" s="507"/>
      <c r="AK355" s="507"/>
    </row>
    <row r="356" spans="1:37" ht="12.75" customHeight="1">
      <c r="A356" s="504"/>
      <c r="B356" s="504"/>
      <c r="C356" s="504"/>
      <c r="D356" s="504"/>
      <c r="E356" s="504"/>
      <c r="F356" s="505"/>
      <c r="G356" s="505"/>
      <c r="H356" s="504"/>
      <c r="I356" s="506"/>
      <c r="J356" s="507"/>
      <c r="K356" s="507"/>
      <c r="L356" s="507"/>
      <c r="M356" s="507"/>
      <c r="N356" s="507"/>
      <c r="O356" s="507"/>
      <c r="P356" s="507"/>
      <c r="Q356" s="507"/>
      <c r="R356" s="507"/>
      <c r="S356" s="507"/>
      <c r="T356" s="506"/>
      <c r="U356" s="507"/>
      <c r="V356" s="507"/>
      <c r="W356" s="507"/>
      <c r="X356" s="507"/>
      <c r="Y356" s="507"/>
      <c r="Z356" s="507"/>
      <c r="AA356" s="507"/>
      <c r="AB356" s="507"/>
      <c r="AC356" s="507"/>
      <c r="AD356" s="507"/>
      <c r="AE356" s="506"/>
      <c r="AF356" s="507"/>
      <c r="AG356" s="507"/>
      <c r="AH356" s="507"/>
      <c r="AI356" s="507"/>
      <c r="AJ356" s="507"/>
      <c r="AK356" s="507"/>
    </row>
    <row r="357" spans="1:37" ht="12.75" customHeight="1">
      <c r="A357" s="504"/>
      <c r="B357" s="504"/>
      <c r="C357" s="504"/>
      <c r="D357" s="504"/>
      <c r="E357" s="504"/>
      <c r="F357" s="505"/>
      <c r="G357" s="505"/>
      <c r="H357" s="504"/>
      <c r="I357" s="506"/>
      <c r="J357" s="507"/>
      <c r="K357" s="507"/>
      <c r="L357" s="507"/>
      <c r="M357" s="507"/>
      <c r="N357" s="507"/>
      <c r="O357" s="507"/>
      <c r="P357" s="507"/>
      <c r="Q357" s="507"/>
      <c r="R357" s="507"/>
      <c r="S357" s="507"/>
      <c r="T357" s="506"/>
      <c r="U357" s="507"/>
      <c r="V357" s="507"/>
      <c r="W357" s="507"/>
      <c r="X357" s="507"/>
      <c r="Y357" s="507"/>
      <c r="Z357" s="507"/>
      <c r="AA357" s="507"/>
      <c r="AB357" s="507"/>
      <c r="AC357" s="507"/>
      <c r="AD357" s="507"/>
      <c r="AE357" s="506"/>
      <c r="AF357" s="507"/>
      <c r="AG357" s="507"/>
      <c r="AH357" s="507"/>
      <c r="AI357" s="507"/>
      <c r="AJ357" s="507"/>
      <c r="AK357" s="507"/>
    </row>
    <row r="358" spans="1:37" ht="12.75" customHeight="1">
      <c r="A358" s="504"/>
      <c r="B358" s="504"/>
      <c r="C358" s="504"/>
      <c r="D358" s="504"/>
      <c r="E358" s="504"/>
      <c r="F358" s="505"/>
      <c r="G358" s="505"/>
      <c r="H358" s="504"/>
      <c r="I358" s="506"/>
      <c r="J358" s="507"/>
      <c r="K358" s="507"/>
      <c r="L358" s="507"/>
      <c r="M358" s="507"/>
      <c r="N358" s="507"/>
      <c r="O358" s="507"/>
      <c r="P358" s="507"/>
      <c r="Q358" s="507"/>
      <c r="R358" s="507"/>
      <c r="S358" s="507"/>
      <c r="T358" s="506"/>
      <c r="U358" s="507"/>
      <c r="V358" s="507"/>
      <c r="W358" s="507"/>
      <c r="X358" s="507"/>
      <c r="Y358" s="507"/>
      <c r="Z358" s="507"/>
      <c r="AA358" s="507"/>
      <c r="AB358" s="507"/>
      <c r="AC358" s="507"/>
      <c r="AD358" s="507"/>
      <c r="AE358" s="506"/>
      <c r="AF358" s="507"/>
      <c r="AG358" s="507"/>
      <c r="AH358" s="507"/>
      <c r="AI358" s="507"/>
      <c r="AJ358" s="507"/>
      <c r="AK358" s="507"/>
    </row>
    <row r="359" spans="1:37" ht="12.75" customHeight="1">
      <c r="A359" s="504"/>
      <c r="B359" s="504"/>
      <c r="C359" s="504"/>
      <c r="D359" s="504"/>
      <c r="E359" s="504"/>
      <c r="F359" s="505"/>
      <c r="G359" s="505"/>
      <c r="H359" s="504"/>
      <c r="I359" s="506"/>
      <c r="J359" s="507"/>
      <c r="K359" s="507"/>
      <c r="L359" s="507"/>
      <c r="M359" s="507"/>
      <c r="N359" s="507"/>
      <c r="O359" s="507"/>
      <c r="P359" s="507"/>
      <c r="Q359" s="507"/>
      <c r="R359" s="507"/>
      <c r="S359" s="507"/>
      <c r="T359" s="506"/>
      <c r="U359" s="507"/>
      <c r="V359" s="507"/>
      <c r="W359" s="507"/>
      <c r="X359" s="507"/>
      <c r="Y359" s="507"/>
      <c r="Z359" s="507"/>
      <c r="AA359" s="507"/>
      <c r="AB359" s="507"/>
      <c r="AC359" s="507"/>
      <c r="AD359" s="507"/>
      <c r="AE359" s="506"/>
      <c r="AF359" s="507"/>
      <c r="AG359" s="507"/>
      <c r="AH359" s="507"/>
      <c r="AI359" s="507"/>
      <c r="AJ359" s="507"/>
      <c r="AK359" s="507"/>
    </row>
    <row r="360" spans="1:37" ht="12.75" customHeight="1">
      <c r="A360" s="504"/>
      <c r="B360" s="504"/>
      <c r="C360" s="504"/>
      <c r="D360" s="504"/>
      <c r="E360" s="504"/>
      <c r="F360" s="505"/>
      <c r="G360" s="505"/>
      <c r="H360" s="504"/>
      <c r="I360" s="506"/>
      <c r="J360" s="507"/>
      <c r="K360" s="507"/>
      <c r="L360" s="507"/>
      <c r="M360" s="507"/>
      <c r="N360" s="507"/>
      <c r="O360" s="507"/>
      <c r="P360" s="507"/>
      <c r="Q360" s="507"/>
      <c r="R360" s="507"/>
      <c r="S360" s="507"/>
      <c r="T360" s="506"/>
      <c r="U360" s="507"/>
      <c r="V360" s="507"/>
      <c r="W360" s="507"/>
      <c r="X360" s="507"/>
      <c r="Y360" s="507"/>
      <c r="Z360" s="507"/>
      <c r="AA360" s="507"/>
      <c r="AB360" s="507"/>
      <c r="AC360" s="507"/>
      <c r="AD360" s="507"/>
      <c r="AE360" s="506"/>
      <c r="AF360" s="507"/>
      <c r="AG360" s="507"/>
      <c r="AH360" s="507"/>
      <c r="AI360" s="507"/>
      <c r="AJ360" s="507"/>
      <c r="AK360" s="507"/>
    </row>
    <row r="361" spans="1:37" ht="12.75" customHeight="1">
      <c r="A361" s="504"/>
      <c r="B361" s="504"/>
      <c r="C361" s="504"/>
      <c r="D361" s="504"/>
      <c r="E361" s="504"/>
      <c r="F361" s="505"/>
      <c r="G361" s="505"/>
      <c r="H361" s="504"/>
      <c r="I361" s="506"/>
      <c r="J361" s="507"/>
      <c r="K361" s="507"/>
      <c r="L361" s="507"/>
      <c r="M361" s="507"/>
      <c r="N361" s="507"/>
      <c r="O361" s="507"/>
      <c r="P361" s="507"/>
      <c r="Q361" s="507"/>
      <c r="R361" s="507"/>
      <c r="S361" s="507"/>
      <c r="T361" s="506"/>
      <c r="U361" s="507"/>
      <c r="V361" s="507"/>
      <c r="W361" s="507"/>
      <c r="X361" s="507"/>
      <c r="Y361" s="507"/>
      <c r="Z361" s="507"/>
      <c r="AA361" s="507"/>
      <c r="AB361" s="507"/>
      <c r="AC361" s="507"/>
      <c r="AD361" s="507"/>
      <c r="AE361" s="506"/>
      <c r="AF361" s="507"/>
      <c r="AG361" s="507"/>
      <c r="AH361" s="507"/>
      <c r="AI361" s="507"/>
      <c r="AJ361" s="507"/>
      <c r="AK361" s="507"/>
    </row>
    <row r="362" spans="1:37" ht="12.75" customHeight="1">
      <c r="A362" s="504"/>
      <c r="B362" s="504"/>
      <c r="C362" s="504"/>
      <c r="D362" s="504"/>
      <c r="E362" s="504"/>
      <c r="F362" s="505"/>
      <c r="G362" s="505"/>
      <c r="H362" s="504"/>
      <c r="I362" s="506"/>
      <c r="J362" s="507"/>
      <c r="K362" s="507"/>
      <c r="L362" s="507"/>
      <c r="M362" s="507"/>
      <c r="N362" s="507"/>
      <c r="O362" s="507"/>
      <c r="P362" s="507"/>
      <c r="Q362" s="507"/>
      <c r="R362" s="507"/>
      <c r="S362" s="507"/>
      <c r="T362" s="506"/>
      <c r="U362" s="507"/>
      <c r="V362" s="507"/>
      <c r="W362" s="507"/>
      <c r="X362" s="507"/>
      <c r="Y362" s="507"/>
      <c r="Z362" s="507"/>
      <c r="AA362" s="507"/>
      <c r="AB362" s="507"/>
      <c r="AC362" s="507"/>
      <c r="AD362" s="507"/>
      <c r="AE362" s="506"/>
      <c r="AF362" s="507"/>
      <c r="AG362" s="507"/>
      <c r="AH362" s="507"/>
      <c r="AI362" s="507"/>
      <c r="AJ362" s="507"/>
      <c r="AK362" s="507"/>
    </row>
    <row r="363" spans="1:37" ht="12.75" customHeight="1">
      <c r="A363" s="504"/>
      <c r="B363" s="504"/>
      <c r="C363" s="504"/>
      <c r="D363" s="504"/>
      <c r="E363" s="504"/>
      <c r="F363" s="505"/>
      <c r="G363" s="505"/>
      <c r="H363" s="504"/>
      <c r="I363" s="506"/>
      <c r="J363" s="507"/>
      <c r="K363" s="507"/>
      <c r="L363" s="507"/>
      <c r="M363" s="507"/>
      <c r="N363" s="507"/>
      <c r="O363" s="507"/>
      <c r="P363" s="507"/>
      <c r="Q363" s="507"/>
      <c r="R363" s="507"/>
      <c r="S363" s="507"/>
      <c r="T363" s="506"/>
      <c r="U363" s="507"/>
      <c r="V363" s="507"/>
      <c r="W363" s="507"/>
      <c r="X363" s="507"/>
      <c r="Y363" s="507"/>
      <c r="Z363" s="507"/>
      <c r="AA363" s="507"/>
      <c r="AB363" s="507"/>
      <c r="AC363" s="507"/>
      <c r="AD363" s="507"/>
      <c r="AE363" s="506"/>
      <c r="AF363" s="507"/>
      <c r="AG363" s="507"/>
      <c r="AH363" s="507"/>
      <c r="AI363" s="507"/>
      <c r="AJ363" s="507"/>
      <c r="AK363" s="507"/>
    </row>
    <row r="364" spans="1:37" ht="12.75" customHeight="1">
      <c r="A364" s="504"/>
      <c r="B364" s="504"/>
      <c r="C364" s="504"/>
      <c r="D364" s="504"/>
      <c r="E364" s="504"/>
      <c r="F364" s="505"/>
      <c r="G364" s="505"/>
      <c r="H364" s="504"/>
      <c r="I364" s="506"/>
      <c r="J364" s="507"/>
      <c r="K364" s="507"/>
      <c r="L364" s="507"/>
      <c r="M364" s="507"/>
      <c r="N364" s="507"/>
      <c r="O364" s="507"/>
      <c r="P364" s="507"/>
      <c r="Q364" s="507"/>
      <c r="R364" s="507"/>
      <c r="S364" s="507"/>
      <c r="T364" s="506"/>
      <c r="U364" s="507"/>
      <c r="V364" s="507"/>
      <c r="W364" s="507"/>
      <c r="X364" s="507"/>
      <c r="Y364" s="507"/>
      <c r="Z364" s="507"/>
      <c r="AA364" s="507"/>
      <c r="AB364" s="507"/>
      <c r="AC364" s="507"/>
      <c r="AD364" s="507"/>
      <c r="AE364" s="506"/>
      <c r="AF364" s="507"/>
      <c r="AG364" s="507"/>
      <c r="AH364" s="507"/>
      <c r="AI364" s="507"/>
      <c r="AJ364" s="507"/>
      <c r="AK364" s="507"/>
    </row>
    <row r="365" spans="1:37" ht="12.75" customHeight="1">
      <c r="A365" s="504"/>
      <c r="B365" s="504"/>
      <c r="C365" s="504"/>
      <c r="D365" s="504"/>
      <c r="E365" s="504"/>
      <c r="F365" s="505"/>
      <c r="G365" s="505"/>
      <c r="H365" s="504"/>
      <c r="I365" s="506"/>
      <c r="J365" s="507"/>
      <c r="K365" s="507"/>
      <c r="L365" s="507"/>
      <c r="M365" s="507"/>
      <c r="N365" s="507"/>
      <c r="O365" s="507"/>
      <c r="P365" s="507"/>
      <c r="Q365" s="507"/>
      <c r="R365" s="507"/>
      <c r="S365" s="507"/>
      <c r="T365" s="506"/>
      <c r="U365" s="507"/>
      <c r="V365" s="507"/>
      <c r="W365" s="507"/>
      <c r="X365" s="507"/>
      <c r="Y365" s="507"/>
      <c r="Z365" s="507"/>
      <c r="AA365" s="507"/>
      <c r="AB365" s="507"/>
      <c r="AC365" s="507"/>
      <c r="AD365" s="507"/>
      <c r="AE365" s="506"/>
      <c r="AF365" s="507"/>
      <c r="AG365" s="507"/>
      <c r="AH365" s="507"/>
      <c r="AI365" s="507"/>
      <c r="AJ365" s="507"/>
      <c r="AK365" s="507"/>
    </row>
    <row r="366" spans="1:37" ht="12.75" customHeight="1">
      <c r="A366" s="504"/>
      <c r="B366" s="504"/>
      <c r="C366" s="504"/>
      <c r="D366" s="504"/>
      <c r="E366" s="504"/>
      <c r="F366" s="505"/>
      <c r="G366" s="505"/>
      <c r="H366" s="504"/>
      <c r="I366" s="506"/>
      <c r="J366" s="507"/>
      <c r="K366" s="507"/>
      <c r="L366" s="507"/>
      <c r="M366" s="507"/>
      <c r="N366" s="507"/>
      <c r="O366" s="507"/>
      <c r="P366" s="507"/>
      <c r="Q366" s="507"/>
      <c r="R366" s="507"/>
      <c r="S366" s="507"/>
      <c r="T366" s="506"/>
      <c r="U366" s="507"/>
      <c r="V366" s="507"/>
      <c r="W366" s="507"/>
      <c r="X366" s="507"/>
      <c r="Y366" s="507"/>
      <c r="Z366" s="507"/>
      <c r="AA366" s="507"/>
      <c r="AB366" s="507"/>
      <c r="AC366" s="507"/>
      <c r="AD366" s="507"/>
      <c r="AE366" s="506"/>
      <c r="AF366" s="507"/>
      <c r="AG366" s="507"/>
      <c r="AH366" s="507"/>
      <c r="AI366" s="507"/>
      <c r="AJ366" s="507"/>
      <c r="AK366" s="507"/>
    </row>
    <row r="367" spans="1:37" ht="12.75" customHeight="1">
      <c r="A367" s="504"/>
      <c r="B367" s="504"/>
      <c r="C367" s="504"/>
      <c r="D367" s="504"/>
      <c r="E367" s="504"/>
      <c r="F367" s="505"/>
      <c r="G367" s="505"/>
      <c r="H367" s="504"/>
      <c r="I367" s="506"/>
      <c r="J367" s="507"/>
      <c r="K367" s="507"/>
      <c r="L367" s="507"/>
      <c r="M367" s="507"/>
      <c r="N367" s="507"/>
      <c r="O367" s="507"/>
      <c r="P367" s="507"/>
      <c r="Q367" s="507"/>
      <c r="R367" s="507"/>
      <c r="S367" s="507"/>
      <c r="T367" s="506"/>
      <c r="U367" s="507"/>
      <c r="V367" s="507"/>
      <c r="W367" s="507"/>
      <c r="X367" s="507"/>
      <c r="Y367" s="507"/>
      <c r="Z367" s="507"/>
      <c r="AA367" s="507"/>
      <c r="AB367" s="507"/>
      <c r="AC367" s="507"/>
      <c r="AD367" s="507"/>
      <c r="AE367" s="506"/>
      <c r="AF367" s="507"/>
      <c r="AG367" s="507"/>
      <c r="AH367" s="507"/>
      <c r="AI367" s="507"/>
      <c r="AJ367" s="507"/>
      <c r="AK367" s="507"/>
    </row>
    <row r="368" spans="1:37" ht="12.75" customHeight="1">
      <c r="A368" s="504"/>
      <c r="B368" s="504"/>
      <c r="C368" s="504"/>
      <c r="D368" s="504"/>
      <c r="E368" s="504"/>
      <c r="F368" s="505"/>
      <c r="G368" s="505"/>
      <c r="H368" s="504"/>
      <c r="I368" s="506"/>
      <c r="J368" s="507"/>
      <c r="K368" s="507"/>
      <c r="L368" s="507"/>
      <c r="M368" s="507"/>
      <c r="N368" s="507"/>
      <c r="O368" s="507"/>
      <c r="P368" s="507"/>
      <c r="Q368" s="507"/>
      <c r="R368" s="507"/>
      <c r="S368" s="507"/>
      <c r="T368" s="506"/>
      <c r="U368" s="507"/>
      <c r="V368" s="507"/>
      <c r="W368" s="507"/>
      <c r="X368" s="507"/>
      <c r="Y368" s="507"/>
      <c r="Z368" s="507"/>
      <c r="AA368" s="507"/>
      <c r="AB368" s="507"/>
      <c r="AC368" s="507"/>
      <c r="AD368" s="507"/>
      <c r="AE368" s="506"/>
      <c r="AF368" s="507"/>
      <c r="AG368" s="507"/>
      <c r="AH368" s="507"/>
      <c r="AI368" s="507"/>
      <c r="AJ368" s="507"/>
      <c r="AK368" s="507"/>
    </row>
    <row r="369" spans="1:37" ht="12.75" customHeight="1">
      <c r="A369" s="504"/>
      <c r="B369" s="504"/>
      <c r="C369" s="504"/>
      <c r="D369" s="504"/>
      <c r="E369" s="504"/>
      <c r="F369" s="505"/>
      <c r="G369" s="505"/>
      <c r="H369" s="504"/>
      <c r="I369" s="506"/>
      <c r="J369" s="507"/>
      <c r="K369" s="507"/>
      <c r="L369" s="507"/>
      <c r="M369" s="507"/>
      <c r="N369" s="507"/>
      <c r="O369" s="507"/>
      <c r="P369" s="507"/>
      <c r="Q369" s="507"/>
      <c r="R369" s="507"/>
      <c r="S369" s="507"/>
      <c r="T369" s="506"/>
      <c r="U369" s="507"/>
      <c r="V369" s="507"/>
      <c r="W369" s="507"/>
      <c r="X369" s="507"/>
      <c r="Y369" s="507"/>
      <c r="Z369" s="507"/>
      <c r="AA369" s="507"/>
      <c r="AB369" s="507"/>
      <c r="AC369" s="507"/>
      <c r="AD369" s="507"/>
      <c r="AE369" s="506"/>
      <c r="AF369" s="507"/>
      <c r="AG369" s="507"/>
      <c r="AH369" s="507"/>
      <c r="AI369" s="507"/>
      <c r="AJ369" s="507"/>
      <c r="AK369" s="507"/>
    </row>
    <row r="370" spans="1:37" ht="12.75" customHeight="1">
      <c r="A370" s="504"/>
      <c r="B370" s="504"/>
      <c r="C370" s="504"/>
      <c r="D370" s="504"/>
      <c r="E370" s="504"/>
      <c r="F370" s="505"/>
      <c r="G370" s="505"/>
      <c r="H370" s="504"/>
      <c r="I370" s="506"/>
      <c r="J370" s="507"/>
      <c r="K370" s="507"/>
      <c r="L370" s="507"/>
      <c r="M370" s="507"/>
      <c r="N370" s="507"/>
      <c r="O370" s="507"/>
      <c r="P370" s="507"/>
      <c r="Q370" s="507"/>
      <c r="R370" s="507"/>
      <c r="S370" s="507"/>
      <c r="T370" s="506"/>
      <c r="U370" s="507"/>
      <c r="V370" s="507"/>
      <c r="W370" s="507"/>
      <c r="X370" s="507"/>
      <c r="Y370" s="507"/>
      <c r="Z370" s="507"/>
      <c r="AA370" s="507"/>
      <c r="AB370" s="507"/>
      <c r="AC370" s="507"/>
      <c r="AD370" s="507"/>
      <c r="AE370" s="506"/>
      <c r="AF370" s="507"/>
      <c r="AG370" s="507"/>
      <c r="AH370" s="507"/>
      <c r="AI370" s="507"/>
      <c r="AJ370" s="507"/>
      <c r="AK370" s="507"/>
    </row>
    <row r="371" spans="1:37" ht="12.75" customHeight="1">
      <c r="A371" s="504"/>
      <c r="B371" s="504"/>
      <c r="C371" s="504"/>
      <c r="D371" s="504"/>
      <c r="E371" s="504"/>
      <c r="F371" s="505"/>
      <c r="G371" s="505"/>
      <c r="H371" s="504"/>
      <c r="I371" s="506"/>
      <c r="J371" s="507"/>
      <c r="K371" s="507"/>
      <c r="L371" s="507"/>
      <c r="M371" s="507"/>
      <c r="N371" s="507"/>
      <c r="O371" s="507"/>
      <c r="P371" s="507"/>
      <c r="Q371" s="507"/>
      <c r="R371" s="507"/>
      <c r="S371" s="507"/>
      <c r="T371" s="506"/>
      <c r="U371" s="507"/>
      <c r="V371" s="507"/>
      <c r="W371" s="507"/>
      <c r="X371" s="507"/>
      <c r="Y371" s="507"/>
      <c r="Z371" s="507"/>
      <c r="AA371" s="507"/>
      <c r="AB371" s="507"/>
      <c r="AC371" s="507"/>
      <c r="AD371" s="507"/>
      <c r="AE371" s="506"/>
      <c r="AF371" s="507"/>
      <c r="AG371" s="507"/>
      <c r="AH371" s="507"/>
      <c r="AI371" s="507"/>
      <c r="AJ371" s="507"/>
      <c r="AK371" s="507"/>
    </row>
    <row r="372" spans="1:37" ht="12.75" customHeight="1">
      <c r="A372" s="504"/>
      <c r="B372" s="504"/>
      <c r="C372" s="504"/>
      <c r="D372" s="504"/>
      <c r="E372" s="504"/>
      <c r="F372" s="505"/>
      <c r="G372" s="505"/>
      <c r="H372" s="504"/>
      <c r="I372" s="506"/>
      <c r="J372" s="507"/>
      <c r="K372" s="507"/>
      <c r="L372" s="507"/>
      <c r="M372" s="507"/>
      <c r="N372" s="507"/>
      <c r="O372" s="507"/>
      <c r="P372" s="507"/>
      <c r="Q372" s="507"/>
      <c r="R372" s="507"/>
      <c r="S372" s="507"/>
      <c r="T372" s="506"/>
      <c r="U372" s="507"/>
      <c r="V372" s="507"/>
      <c r="W372" s="507"/>
      <c r="X372" s="507"/>
      <c r="Y372" s="507"/>
      <c r="Z372" s="507"/>
      <c r="AA372" s="507"/>
      <c r="AB372" s="507"/>
      <c r="AC372" s="507"/>
      <c r="AD372" s="507"/>
      <c r="AE372" s="506"/>
      <c r="AF372" s="507"/>
      <c r="AG372" s="507"/>
      <c r="AH372" s="507"/>
      <c r="AI372" s="507"/>
      <c r="AJ372" s="507"/>
      <c r="AK372" s="507"/>
    </row>
    <row r="373" spans="1:37" ht="12.75" customHeight="1">
      <c r="A373" s="504"/>
      <c r="B373" s="504"/>
      <c r="C373" s="504"/>
      <c r="D373" s="504"/>
      <c r="E373" s="504"/>
      <c r="F373" s="505"/>
      <c r="G373" s="505"/>
      <c r="H373" s="504"/>
      <c r="I373" s="506"/>
      <c r="J373" s="507"/>
      <c r="K373" s="507"/>
      <c r="L373" s="507"/>
      <c r="M373" s="507"/>
      <c r="N373" s="507"/>
      <c r="O373" s="507"/>
      <c r="P373" s="507"/>
      <c r="Q373" s="507"/>
      <c r="R373" s="507"/>
      <c r="S373" s="507"/>
      <c r="T373" s="506"/>
      <c r="U373" s="507"/>
      <c r="V373" s="507"/>
      <c r="W373" s="507"/>
      <c r="X373" s="507"/>
      <c r="Y373" s="507"/>
      <c r="Z373" s="507"/>
      <c r="AA373" s="507"/>
      <c r="AB373" s="507"/>
      <c r="AC373" s="507"/>
      <c r="AD373" s="507"/>
      <c r="AE373" s="506"/>
      <c r="AF373" s="507"/>
      <c r="AG373" s="507"/>
      <c r="AH373" s="507"/>
      <c r="AI373" s="507"/>
      <c r="AJ373" s="507"/>
      <c r="AK373" s="507"/>
    </row>
    <row r="374" spans="1:37" ht="12.75" customHeight="1">
      <c r="A374" s="504"/>
      <c r="B374" s="504"/>
      <c r="C374" s="504"/>
      <c r="D374" s="504"/>
      <c r="E374" s="504"/>
      <c r="F374" s="505"/>
      <c r="G374" s="505"/>
      <c r="H374" s="504"/>
      <c r="I374" s="506"/>
      <c r="J374" s="507"/>
      <c r="K374" s="507"/>
      <c r="L374" s="507"/>
      <c r="M374" s="507"/>
      <c r="N374" s="507"/>
      <c r="O374" s="507"/>
      <c r="P374" s="507"/>
      <c r="Q374" s="507"/>
      <c r="R374" s="507"/>
      <c r="S374" s="507"/>
      <c r="T374" s="506"/>
      <c r="U374" s="507"/>
      <c r="V374" s="507"/>
      <c r="W374" s="507"/>
      <c r="X374" s="507"/>
      <c r="Y374" s="507"/>
      <c r="Z374" s="507"/>
      <c r="AA374" s="507"/>
      <c r="AB374" s="507"/>
      <c r="AC374" s="507"/>
      <c r="AD374" s="507"/>
      <c r="AE374" s="506"/>
      <c r="AF374" s="507"/>
      <c r="AG374" s="507"/>
      <c r="AH374" s="507"/>
      <c r="AI374" s="507"/>
      <c r="AJ374" s="507"/>
      <c r="AK374" s="507"/>
    </row>
    <row r="375" spans="1:37" ht="12.75" customHeight="1">
      <c r="A375" s="504"/>
      <c r="B375" s="504"/>
      <c r="C375" s="504"/>
      <c r="D375" s="504"/>
      <c r="E375" s="504"/>
      <c r="F375" s="505"/>
      <c r="G375" s="505"/>
      <c r="H375" s="504"/>
      <c r="I375" s="506"/>
      <c r="J375" s="507"/>
      <c r="K375" s="507"/>
      <c r="L375" s="507"/>
      <c r="M375" s="507"/>
      <c r="N375" s="507"/>
      <c r="O375" s="507"/>
      <c r="P375" s="507"/>
      <c r="Q375" s="507"/>
      <c r="R375" s="507"/>
      <c r="S375" s="507"/>
      <c r="T375" s="506"/>
      <c r="U375" s="507"/>
      <c r="V375" s="507"/>
      <c r="W375" s="507"/>
      <c r="X375" s="507"/>
      <c r="Y375" s="507"/>
      <c r="Z375" s="507"/>
      <c r="AA375" s="507"/>
      <c r="AB375" s="507"/>
      <c r="AC375" s="507"/>
      <c r="AD375" s="507"/>
      <c r="AE375" s="506"/>
      <c r="AF375" s="507"/>
      <c r="AG375" s="507"/>
      <c r="AH375" s="507"/>
      <c r="AI375" s="507"/>
      <c r="AJ375" s="507"/>
      <c r="AK375" s="507"/>
    </row>
    <row r="376" spans="1:37" ht="12.75" customHeight="1">
      <c r="A376" s="504"/>
      <c r="B376" s="504"/>
      <c r="C376" s="504"/>
      <c r="D376" s="504"/>
      <c r="E376" s="504"/>
      <c r="F376" s="505"/>
      <c r="G376" s="505"/>
      <c r="H376" s="504"/>
      <c r="I376" s="506"/>
      <c r="J376" s="507"/>
      <c r="K376" s="507"/>
      <c r="L376" s="507"/>
      <c r="M376" s="507"/>
      <c r="N376" s="507"/>
      <c r="O376" s="507"/>
      <c r="P376" s="507"/>
      <c r="Q376" s="507"/>
      <c r="R376" s="507"/>
      <c r="S376" s="507"/>
      <c r="T376" s="506"/>
      <c r="U376" s="507"/>
      <c r="V376" s="507"/>
      <c r="W376" s="507"/>
      <c r="X376" s="507"/>
      <c r="Y376" s="507"/>
      <c r="Z376" s="507"/>
      <c r="AA376" s="507"/>
      <c r="AB376" s="507"/>
      <c r="AC376" s="507"/>
      <c r="AD376" s="507"/>
      <c r="AE376" s="506"/>
      <c r="AF376" s="507"/>
      <c r="AG376" s="507"/>
      <c r="AH376" s="507"/>
      <c r="AI376" s="507"/>
      <c r="AJ376" s="507"/>
      <c r="AK376" s="507"/>
    </row>
    <row r="377" spans="1:37" ht="12.75" customHeight="1">
      <c r="A377" s="504"/>
      <c r="B377" s="504"/>
      <c r="C377" s="504"/>
      <c r="D377" s="504"/>
      <c r="E377" s="504"/>
      <c r="F377" s="505"/>
      <c r="G377" s="505"/>
      <c r="H377" s="504"/>
      <c r="I377" s="506"/>
      <c r="J377" s="507"/>
      <c r="K377" s="507"/>
      <c r="L377" s="507"/>
      <c r="M377" s="507"/>
      <c r="N377" s="507"/>
      <c r="O377" s="507"/>
      <c r="P377" s="507"/>
      <c r="Q377" s="507"/>
      <c r="R377" s="507"/>
      <c r="S377" s="507"/>
      <c r="T377" s="506"/>
      <c r="U377" s="507"/>
      <c r="V377" s="507"/>
      <c r="W377" s="507"/>
      <c r="X377" s="507"/>
      <c r="Y377" s="507"/>
      <c r="Z377" s="507"/>
      <c r="AA377" s="507"/>
      <c r="AB377" s="507"/>
      <c r="AC377" s="507"/>
      <c r="AD377" s="507"/>
      <c r="AE377" s="506"/>
      <c r="AF377" s="507"/>
      <c r="AG377" s="507"/>
      <c r="AH377" s="507"/>
      <c r="AI377" s="507"/>
      <c r="AJ377" s="507"/>
      <c r="AK377" s="507"/>
    </row>
    <row r="378" spans="1:37" ht="12.75" customHeight="1">
      <c r="A378" s="504"/>
      <c r="B378" s="504"/>
      <c r="C378" s="504"/>
      <c r="D378" s="504"/>
      <c r="E378" s="504"/>
      <c r="F378" s="505"/>
      <c r="G378" s="505"/>
      <c r="H378" s="504"/>
      <c r="I378" s="506"/>
      <c r="J378" s="507"/>
      <c r="K378" s="507"/>
      <c r="L378" s="507"/>
      <c r="M378" s="507"/>
      <c r="N378" s="507"/>
      <c r="O378" s="507"/>
      <c r="P378" s="507"/>
      <c r="Q378" s="507"/>
      <c r="R378" s="507"/>
      <c r="S378" s="507"/>
      <c r="T378" s="506"/>
      <c r="U378" s="507"/>
      <c r="V378" s="507"/>
      <c r="W378" s="507"/>
      <c r="X378" s="507"/>
      <c r="Y378" s="507"/>
      <c r="Z378" s="507"/>
      <c r="AA378" s="507"/>
      <c r="AB378" s="507"/>
      <c r="AC378" s="507"/>
      <c r="AD378" s="507"/>
      <c r="AE378" s="506"/>
      <c r="AF378" s="507"/>
      <c r="AG378" s="507"/>
      <c r="AH378" s="507"/>
      <c r="AI378" s="507"/>
      <c r="AJ378" s="507"/>
      <c r="AK378" s="507"/>
    </row>
    <row r="379" spans="1:37" ht="12.75" customHeight="1">
      <c r="A379" s="504"/>
      <c r="B379" s="504"/>
      <c r="C379" s="504"/>
      <c r="D379" s="504"/>
      <c r="E379" s="504"/>
      <c r="F379" s="505"/>
      <c r="G379" s="505"/>
      <c r="H379" s="504"/>
      <c r="I379" s="506"/>
      <c r="J379" s="507"/>
      <c r="K379" s="507"/>
      <c r="L379" s="507"/>
      <c r="M379" s="507"/>
      <c r="N379" s="507"/>
      <c r="O379" s="507"/>
      <c r="P379" s="507"/>
      <c r="Q379" s="507"/>
      <c r="R379" s="507"/>
      <c r="S379" s="507"/>
      <c r="T379" s="506"/>
      <c r="U379" s="507"/>
      <c r="V379" s="507"/>
      <c r="W379" s="507"/>
      <c r="X379" s="507"/>
      <c r="Y379" s="507"/>
      <c r="Z379" s="507"/>
      <c r="AA379" s="507"/>
      <c r="AB379" s="507"/>
      <c r="AC379" s="507"/>
      <c r="AD379" s="507"/>
      <c r="AE379" s="506"/>
      <c r="AF379" s="507"/>
      <c r="AG379" s="507"/>
      <c r="AH379" s="507"/>
      <c r="AI379" s="507"/>
      <c r="AJ379" s="507"/>
      <c r="AK379" s="507"/>
    </row>
    <row r="380" spans="1:37" ht="12.75" customHeight="1">
      <c r="A380" s="504"/>
      <c r="B380" s="504"/>
      <c r="C380" s="504"/>
      <c r="D380" s="504"/>
      <c r="E380" s="504"/>
      <c r="F380" s="505"/>
      <c r="G380" s="505"/>
      <c r="H380" s="504"/>
      <c r="I380" s="506"/>
      <c r="J380" s="507"/>
      <c r="K380" s="507"/>
      <c r="L380" s="507"/>
      <c r="M380" s="507"/>
      <c r="N380" s="507"/>
      <c r="O380" s="507"/>
      <c r="P380" s="507"/>
      <c r="Q380" s="507"/>
      <c r="R380" s="507"/>
      <c r="S380" s="507"/>
      <c r="T380" s="506"/>
      <c r="U380" s="507"/>
      <c r="V380" s="507"/>
      <c r="W380" s="507"/>
      <c r="X380" s="507"/>
      <c r="Y380" s="507"/>
      <c r="Z380" s="507"/>
      <c r="AA380" s="507"/>
      <c r="AB380" s="507"/>
      <c r="AC380" s="507"/>
      <c r="AD380" s="507"/>
      <c r="AE380" s="506"/>
      <c r="AF380" s="507"/>
      <c r="AG380" s="507"/>
      <c r="AH380" s="507"/>
      <c r="AI380" s="507"/>
      <c r="AJ380" s="507"/>
      <c r="AK380" s="507"/>
    </row>
    <row r="381" spans="1:37" ht="12.75" customHeight="1">
      <c r="A381" s="504"/>
      <c r="B381" s="504"/>
      <c r="C381" s="504"/>
      <c r="D381" s="504"/>
      <c r="E381" s="504"/>
      <c r="F381" s="505"/>
      <c r="G381" s="505"/>
      <c r="H381" s="504"/>
      <c r="I381" s="506"/>
      <c r="J381" s="507"/>
      <c r="K381" s="507"/>
      <c r="L381" s="507"/>
      <c r="M381" s="507"/>
      <c r="N381" s="507"/>
      <c r="O381" s="507"/>
      <c r="P381" s="507"/>
      <c r="Q381" s="507"/>
      <c r="R381" s="507"/>
      <c r="S381" s="507"/>
      <c r="T381" s="506"/>
      <c r="U381" s="507"/>
      <c r="V381" s="507"/>
      <c r="W381" s="507"/>
      <c r="X381" s="507"/>
      <c r="Y381" s="507"/>
      <c r="Z381" s="507"/>
      <c r="AA381" s="507"/>
      <c r="AB381" s="507"/>
      <c r="AC381" s="507"/>
      <c r="AD381" s="507"/>
      <c r="AE381" s="506"/>
      <c r="AF381" s="507"/>
      <c r="AG381" s="507"/>
      <c r="AH381" s="507"/>
      <c r="AI381" s="507"/>
      <c r="AJ381" s="507"/>
      <c r="AK381" s="507"/>
    </row>
    <row r="382" spans="1:37" ht="12.75" customHeight="1">
      <c r="A382" s="504"/>
      <c r="B382" s="504"/>
      <c r="C382" s="504"/>
      <c r="D382" s="504"/>
      <c r="E382" s="504"/>
      <c r="F382" s="505"/>
      <c r="G382" s="505"/>
      <c r="H382" s="504"/>
      <c r="I382" s="506"/>
      <c r="J382" s="507"/>
      <c r="K382" s="507"/>
      <c r="L382" s="507"/>
      <c r="M382" s="507"/>
      <c r="N382" s="507"/>
      <c r="O382" s="507"/>
      <c r="P382" s="507"/>
      <c r="Q382" s="507"/>
      <c r="R382" s="507"/>
      <c r="S382" s="507"/>
      <c r="T382" s="506"/>
      <c r="U382" s="507"/>
      <c r="V382" s="507"/>
      <c r="W382" s="507"/>
      <c r="X382" s="507"/>
      <c r="Y382" s="507"/>
      <c r="Z382" s="507"/>
      <c r="AA382" s="507"/>
      <c r="AB382" s="507"/>
      <c r="AC382" s="507"/>
      <c r="AD382" s="507"/>
      <c r="AE382" s="506"/>
      <c r="AF382" s="507"/>
      <c r="AG382" s="507"/>
      <c r="AH382" s="507"/>
      <c r="AI382" s="507"/>
      <c r="AJ382" s="507"/>
      <c r="AK382" s="507"/>
    </row>
    <row r="383" spans="1:37" ht="12.75" customHeight="1">
      <c r="A383" s="504"/>
      <c r="B383" s="504"/>
      <c r="C383" s="504"/>
      <c r="D383" s="504"/>
      <c r="E383" s="504"/>
      <c r="F383" s="505"/>
      <c r="G383" s="505"/>
      <c r="H383" s="504"/>
      <c r="I383" s="506"/>
      <c r="J383" s="507"/>
      <c r="K383" s="507"/>
      <c r="L383" s="507"/>
      <c r="M383" s="507"/>
      <c r="N383" s="507"/>
      <c r="O383" s="507"/>
      <c r="P383" s="507"/>
      <c r="Q383" s="507"/>
      <c r="R383" s="507"/>
      <c r="S383" s="507"/>
      <c r="T383" s="506"/>
      <c r="U383" s="507"/>
      <c r="V383" s="507"/>
      <c r="W383" s="507"/>
      <c r="X383" s="507"/>
      <c r="Y383" s="507"/>
      <c r="Z383" s="507"/>
      <c r="AA383" s="507"/>
      <c r="AB383" s="507"/>
      <c r="AC383" s="507"/>
      <c r="AD383" s="507"/>
      <c r="AE383" s="506"/>
      <c r="AF383" s="507"/>
      <c r="AG383" s="507"/>
      <c r="AH383" s="507"/>
      <c r="AI383" s="507"/>
      <c r="AJ383" s="507"/>
      <c r="AK383" s="507"/>
    </row>
    <row r="384" spans="1:37" ht="12.75" customHeight="1">
      <c r="A384" s="504"/>
      <c r="B384" s="504"/>
      <c r="C384" s="504"/>
      <c r="D384" s="504"/>
      <c r="E384" s="504"/>
      <c r="F384" s="505"/>
      <c r="G384" s="505"/>
      <c r="H384" s="504"/>
      <c r="I384" s="506"/>
      <c r="J384" s="507"/>
      <c r="K384" s="507"/>
      <c r="L384" s="507"/>
      <c r="M384" s="507"/>
      <c r="N384" s="507"/>
      <c r="O384" s="507"/>
      <c r="P384" s="507"/>
      <c r="Q384" s="507"/>
      <c r="R384" s="507"/>
      <c r="S384" s="507"/>
      <c r="T384" s="506"/>
      <c r="U384" s="507"/>
      <c r="V384" s="507"/>
      <c r="W384" s="507"/>
      <c r="X384" s="507"/>
      <c r="Y384" s="507"/>
      <c r="Z384" s="507"/>
      <c r="AA384" s="507"/>
      <c r="AB384" s="507"/>
      <c r="AC384" s="507"/>
      <c r="AD384" s="507"/>
      <c r="AE384" s="506"/>
      <c r="AF384" s="507"/>
      <c r="AG384" s="507"/>
      <c r="AH384" s="507"/>
      <c r="AI384" s="507"/>
      <c r="AJ384" s="507"/>
      <c r="AK384" s="507"/>
    </row>
    <row r="385" spans="1:37" ht="12.75" customHeight="1">
      <c r="A385" s="504"/>
      <c r="B385" s="504"/>
      <c r="C385" s="504"/>
      <c r="D385" s="504"/>
      <c r="E385" s="504"/>
      <c r="F385" s="505"/>
      <c r="G385" s="505"/>
      <c r="H385" s="504"/>
      <c r="I385" s="506"/>
      <c r="J385" s="507"/>
      <c r="K385" s="507"/>
      <c r="L385" s="507"/>
      <c r="M385" s="507"/>
      <c r="N385" s="507"/>
      <c r="O385" s="507"/>
      <c r="P385" s="507"/>
      <c r="Q385" s="507"/>
      <c r="R385" s="507"/>
      <c r="S385" s="507"/>
      <c r="T385" s="506"/>
      <c r="U385" s="507"/>
      <c r="V385" s="507"/>
      <c r="W385" s="507"/>
      <c r="X385" s="507"/>
      <c r="Y385" s="507"/>
      <c r="Z385" s="507"/>
      <c r="AA385" s="507"/>
      <c r="AB385" s="507"/>
      <c r="AC385" s="507"/>
      <c r="AD385" s="507"/>
      <c r="AE385" s="506"/>
      <c r="AF385" s="507"/>
      <c r="AG385" s="507"/>
      <c r="AH385" s="507"/>
      <c r="AI385" s="507"/>
      <c r="AJ385" s="507"/>
      <c r="AK385" s="507"/>
    </row>
    <row r="386" spans="1:37" ht="12.75" customHeight="1">
      <c r="A386" s="504"/>
      <c r="B386" s="504"/>
      <c r="C386" s="504"/>
      <c r="D386" s="504"/>
      <c r="E386" s="504"/>
      <c r="F386" s="505"/>
      <c r="G386" s="505"/>
      <c r="H386" s="504"/>
      <c r="I386" s="506"/>
      <c r="J386" s="507"/>
      <c r="K386" s="507"/>
      <c r="L386" s="507"/>
      <c r="M386" s="507"/>
      <c r="N386" s="507"/>
      <c r="O386" s="507"/>
      <c r="P386" s="507"/>
      <c r="Q386" s="507"/>
      <c r="R386" s="507"/>
      <c r="S386" s="507"/>
      <c r="T386" s="506"/>
      <c r="U386" s="507"/>
      <c r="V386" s="507"/>
      <c r="W386" s="507"/>
      <c r="X386" s="507"/>
      <c r="Y386" s="507"/>
      <c r="Z386" s="507"/>
      <c r="AA386" s="507"/>
      <c r="AB386" s="507"/>
      <c r="AC386" s="507"/>
      <c r="AD386" s="507"/>
      <c r="AE386" s="506"/>
      <c r="AF386" s="507"/>
      <c r="AG386" s="507"/>
      <c r="AH386" s="507"/>
      <c r="AI386" s="507"/>
      <c r="AJ386" s="507"/>
      <c r="AK386" s="507"/>
    </row>
    <row r="387" spans="1:37" ht="12.75" customHeight="1">
      <c r="A387" s="504"/>
      <c r="B387" s="504"/>
      <c r="C387" s="504"/>
      <c r="D387" s="504"/>
      <c r="E387" s="504"/>
      <c r="F387" s="505"/>
      <c r="G387" s="505"/>
      <c r="H387" s="504"/>
      <c r="I387" s="506"/>
      <c r="J387" s="507"/>
      <c r="K387" s="507"/>
      <c r="L387" s="507"/>
      <c r="M387" s="507"/>
      <c r="N387" s="507"/>
      <c r="O387" s="507"/>
      <c r="P387" s="507"/>
      <c r="Q387" s="507"/>
      <c r="R387" s="507"/>
      <c r="S387" s="507"/>
      <c r="T387" s="506"/>
      <c r="U387" s="507"/>
      <c r="V387" s="507"/>
      <c r="W387" s="507"/>
      <c r="X387" s="507"/>
      <c r="Y387" s="507"/>
      <c r="Z387" s="507"/>
      <c r="AA387" s="507"/>
      <c r="AB387" s="507"/>
      <c r="AC387" s="507"/>
      <c r="AD387" s="507"/>
      <c r="AE387" s="506"/>
      <c r="AF387" s="507"/>
      <c r="AG387" s="507"/>
      <c r="AH387" s="507"/>
      <c r="AI387" s="507"/>
      <c r="AJ387" s="507"/>
      <c r="AK387" s="507"/>
    </row>
    <row r="388" spans="1:37" ht="12.75" customHeight="1">
      <c r="A388" s="504"/>
      <c r="B388" s="504"/>
      <c r="C388" s="504"/>
      <c r="D388" s="504"/>
      <c r="E388" s="504"/>
      <c r="F388" s="505"/>
      <c r="G388" s="505"/>
      <c r="H388" s="504"/>
      <c r="I388" s="506"/>
      <c r="J388" s="507"/>
      <c r="K388" s="507"/>
      <c r="L388" s="507"/>
      <c r="M388" s="507"/>
      <c r="N388" s="507"/>
      <c r="O388" s="507"/>
      <c r="P388" s="507"/>
      <c r="Q388" s="507"/>
      <c r="R388" s="507"/>
      <c r="S388" s="507"/>
      <c r="T388" s="506"/>
      <c r="U388" s="507"/>
      <c r="V388" s="507"/>
      <c r="W388" s="507"/>
      <c r="X388" s="507"/>
      <c r="Y388" s="507"/>
      <c r="Z388" s="507"/>
      <c r="AA388" s="507"/>
      <c r="AB388" s="507"/>
      <c r="AC388" s="507"/>
      <c r="AD388" s="507"/>
      <c r="AE388" s="506"/>
      <c r="AF388" s="507"/>
      <c r="AG388" s="507"/>
      <c r="AH388" s="507"/>
      <c r="AI388" s="507"/>
      <c r="AJ388" s="507"/>
      <c r="AK388" s="507"/>
    </row>
    <row r="389" spans="1:37" ht="12.75" customHeight="1">
      <c r="A389" s="504"/>
      <c r="B389" s="504"/>
      <c r="C389" s="504"/>
      <c r="D389" s="504"/>
      <c r="E389" s="504"/>
      <c r="F389" s="505"/>
      <c r="G389" s="505"/>
      <c r="H389" s="504"/>
      <c r="I389" s="506"/>
      <c r="J389" s="507"/>
      <c r="K389" s="507"/>
      <c r="L389" s="507"/>
      <c r="M389" s="507"/>
      <c r="N389" s="507"/>
      <c r="O389" s="507"/>
      <c r="P389" s="507"/>
      <c r="Q389" s="507"/>
      <c r="R389" s="507"/>
      <c r="S389" s="507"/>
      <c r="T389" s="506"/>
      <c r="U389" s="507"/>
      <c r="V389" s="507"/>
      <c r="W389" s="507"/>
      <c r="X389" s="507"/>
      <c r="Y389" s="507"/>
      <c r="Z389" s="507"/>
      <c r="AA389" s="507"/>
      <c r="AB389" s="507"/>
      <c r="AC389" s="507"/>
      <c r="AD389" s="507"/>
      <c r="AE389" s="506"/>
      <c r="AF389" s="507"/>
      <c r="AG389" s="507"/>
      <c r="AH389" s="507"/>
      <c r="AI389" s="507"/>
      <c r="AJ389" s="507"/>
      <c r="AK389" s="507"/>
    </row>
    <row r="390" spans="1:37" ht="12.75" customHeight="1">
      <c r="A390" s="504"/>
      <c r="B390" s="504"/>
      <c r="C390" s="504"/>
      <c r="D390" s="504"/>
      <c r="E390" s="504"/>
      <c r="F390" s="505"/>
      <c r="G390" s="505"/>
      <c r="H390" s="504"/>
      <c r="I390" s="506"/>
      <c r="J390" s="507"/>
      <c r="K390" s="507"/>
      <c r="L390" s="507"/>
      <c r="M390" s="507"/>
      <c r="N390" s="507"/>
      <c r="O390" s="507"/>
      <c r="P390" s="507"/>
      <c r="Q390" s="507"/>
      <c r="R390" s="507"/>
      <c r="S390" s="507"/>
      <c r="T390" s="506"/>
      <c r="U390" s="507"/>
      <c r="V390" s="507"/>
      <c r="W390" s="507"/>
      <c r="X390" s="507"/>
      <c r="Y390" s="507"/>
      <c r="Z390" s="507"/>
      <c r="AA390" s="507"/>
      <c r="AB390" s="507"/>
      <c r="AC390" s="507"/>
      <c r="AD390" s="507"/>
      <c r="AE390" s="506"/>
      <c r="AF390" s="507"/>
      <c r="AG390" s="507"/>
      <c r="AH390" s="507"/>
      <c r="AI390" s="507"/>
      <c r="AJ390" s="507"/>
      <c r="AK390" s="507"/>
    </row>
    <row r="391" spans="1:37" ht="12.75" customHeight="1">
      <c r="A391" s="504"/>
      <c r="B391" s="504"/>
      <c r="C391" s="504"/>
      <c r="D391" s="504"/>
      <c r="E391" s="504"/>
      <c r="F391" s="505"/>
      <c r="G391" s="505"/>
      <c r="H391" s="504"/>
      <c r="I391" s="506"/>
      <c r="J391" s="507"/>
      <c r="K391" s="507"/>
      <c r="L391" s="507"/>
      <c r="M391" s="507"/>
      <c r="N391" s="507"/>
      <c r="O391" s="507"/>
      <c r="P391" s="507"/>
      <c r="Q391" s="507"/>
      <c r="R391" s="507"/>
      <c r="S391" s="507"/>
      <c r="T391" s="506"/>
      <c r="U391" s="507"/>
      <c r="V391" s="507"/>
      <c r="W391" s="507"/>
      <c r="X391" s="507"/>
      <c r="Y391" s="507"/>
      <c r="Z391" s="507"/>
      <c r="AA391" s="507"/>
      <c r="AB391" s="507"/>
      <c r="AC391" s="507"/>
      <c r="AD391" s="507"/>
      <c r="AE391" s="506"/>
      <c r="AF391" s="507"/>
      <c r="AG391" s="507"/>
      <c r="AH391" s="507"/>
      <c r="AI391" s="507"/>
      <c r="AJ391" s="507"/>
      <c r="AK391" s="507"/>
    </row>
    <row r="392" spans="1:37" ht="12.75" customHeight="1">
      <c r="A392" s="504"/>
      <c r="B392" s="504"/>
      <c r="C392" s="504"/>
      <c r="D392" s="504"/>
      <c r="E392" s="504"/>
      <c r="F392" s="505"/>
      <c r="G392" s="505"/>
      <c r="H392" s="504"/>
      <c r="I392" s="506"/>
      <c r="J392" s="507"/>
      <c r="K392" s="507"/>
      <c r="L392" s="507"/>
      <c r="M392" s="507"/>
      <c r="N392" s="507"/>
      <c r="O392" s="507"/>
      <c r="P392" s="507"/>
      <c r="Q392" s="507"/>
      <c r="R392" s="507"/>
      <c r="S392" s="507"/>
      <c r="T392" s="506"/>
      <c r="U392" s="507"/>
      <c r="V392" s="507"/>
      <c r="W392" s="507"/>
      <c r="X392" s="507"/>
      <c r="Y392" s="507"/>
      <c r="Z392" s="507"/>
      <c r="AA392" s="507"/>
      <c r="AB392" s="507"/>
      <c r="AC392" s="507"/>
      <c r="AD392" s="507"/>
      <c r="AE392" s="506"/>
      <c r="AF392" s="507"/>
      <c r="AG392" s="507"/>
      <c r="AH392" s="507"/>
      <c r="AI392" s="507"/>
      <c r="AJ392" s="507"/>
      <c r="AK392" s="507"/>
    </row>
    <row r="393" spans="1:37" ht="12.75" customHeight="1">
      <c r="A393" s="504"/>
      <c r="B393" s="504"/>
      <c r="C393" s="504"/>
      <c r="D393" s="504"/>
      <c r="E393" s="504"/>
      <c r="F393" s="505"/>
      <c r="G393" s="505"/>
      <c r="H393" s="504"/>
      <c r="I393" s="506"/>
      <c r="J393" s="507"/>
      <c r="K393" s="507"/>
      <c r="L393" s="507"/>
      <c r="M393" s="507"/>
      <c r="N393" s="507"/>
      <c r="O393" s="507"/>
      <c r="P393" s="507"/>
      <c r="Q393" s="507"/>
      <c r="R393" s="507"/>
      <c r="S393" s="507"/>
      <c r="T393" s="506"/>
      <c r="U393" s="507"/>
      <c r="V393" s="507"/>
      <c r="W393" s="507"/>
      <c r="X393" s="507"/>
      <c r="Y393" s="507"/>
      <c r="Z393" s="507"/>
      <c r="AA393" s="507"/>
      <c r="AB393" s="507"/>
      <c r="AC393" s="507"/>
      <c r="AD393" s="507"/>
      <c r="AE393" s="506"/>
      <c r="AF393" s="507"/>
      <c r="AG393" s="507"/>
      <c r="AH393" s="507"/>
      <c r="AI393" s="507"/>
      <c r="AJ393" s="507"/>
      <c r="AK393" s="507"/>
    </row>
    <row r="394" spans="1:37" ht="12.75" customHeight="1">
      <c r="A394" s="504"/>
      <c r="B394" s="504"/>
      <c r="C394" s="504"/>
      <c r="D394" s="504"/>
      <c r="E394" s="504"/>
      <c r="F394" s="505"/>
      <c r="G394" s="505"/>
      <c r="H394" s="504"/>
      <c r="I394" s="506"/>
      <c r="J394" s="507"/>
      <c r="K394" s="507"/>
      <c r="L394" s="507"/>
      <c r="M394" s="507"/>
      <c r="N394" s="507"/>
      <c r="O394" s="507"/>
      <c r="P394" s="507"/>
      <c r="Q394" s="507"/>
      <c r="R394" s="507"/>
      <c r="S394" s="507"/>
      <c r="T394" s="506"/>
      <c r="U394" s="507"/>
      <c r="V394" s="507"/>
      <c r="W394" s="507"/>
      <c r="X394" s="507"/>
      <c r="Y394" s="507"/>
      <c r="Z394" s="507"/>
      <c r="AA394" s="507"/>
      <c r="AB394" s="507"/>
      <c r="AC394" s="507"/>
      <c r="AD394" s="507"/>
      <c r="AE394" s="506"/>
      <c r="AF394" s="507"/>
      <c r="AG394" s="507"/>
      <c r="AH394" s="507"/>
      <c r="AI394" s="507"/>
      <c r="AJ394" s="507"/>
      <c r="AK394" s="507"/>
    </row>
    <row r="395" spans="1:37" ht="12.75" customHeight="1">
      <c r="A395" s="504"/>
      <c r="B395" s="504"/>
      <c r="C395" s="504"/>
      <c r="D395" s="504"/>
      <c r="E395" s="504"/>
      <c r="F395" s="505"/>
      <c r="G395" s="505"/>
      <c r="H395" s="504"/>
      <c r="I395" s="506"/>
      <c r="J395" s="507"/>
      <c r="K395" s="507"/>
      <c r="L395" s="507"/>
      <c r="M395" s="507"/>
      <c r="N395" s="507"/>
      <c r="O395" s="507"/>
      <c r="P395" s="507"/>
      <c r="Q395" s="507"/>
      <c r="R395" s="507"/>
      <c r="S395" s="507"/>
      <c r="T395" s="506"/>
      <c r="U395" s="507"/>
      <c r="V395" s="507"/>
      <c r="W395" s="507"/>
      <c r="X395" s="507"/>
      <c r="Y395" s="507"/>
      <c r="Z395" s="507"/>
      <c r="AA395" s="507"/>
      <c r="AB395" s="507"/>
      <c r="AC395" s="507"/>
      <c r="AD395" s="507"/>
      <c r="AE395" s="506"/>
      <c r="AF395" s="507"/>
      <c r="AG395" s="507"/>
      <c r="AH395" s="507"/>
      <c r="AI395" s="507"/>
      <c r="AJ395" s="507"/>
      <c r="AK395" s="507"/>
    </row>
    <row r="396" spans="1:37" ht="12.75" customHeight="1">
      <c r="A396" s="504"/>
      <c r="B396" s="504"/>
      <c r="C396" s="504"/>
      <c r="D396" s="504"/>
      <c r="E396" s="504"/>
      <c r="F396" s="505"/>
      <c r="G396" s="505"/>
      <c r="H396" s="504"/>
      <c r="I396" s="506"/>
      <c r="J396" s="507"/>
      <c r="K396" s="507"/>
      <c r="L396" s="507"/>
      <c r="M396" s="507"/>
      <c r="N396" s="507"/>
      <c r="O396" s="507"/>
      <c r="P396" s="507"/>
      <c r="Q396" s="507"/>
      <c r="R396" s="507"/>
      <c r="S396" s="507"/>
      <c r="T396" s="506"/>
      <c r="U396" s="507"/>
      <c r="V396" s="507"/>
      <c r="W396" s="507"/>
      <c r="X396" s="507"/>
      <c r="Y396" s="507"/>
      <c r="Z396" s="507"/>
      <c r="AA396" s="507"/>
      <c r="AB396" s="507"/>
      <c r="AC396" s="507"/>
      <c r="AD396" s="507"/>
      <c r="AE396" s="506"/>
      <c r="AF396" s="507"/>
      <c r="AG396" s="507"/>
      <c r="AH396" s="507"/>
      <c r="AI396" s="507"/>
      <c r="AJ396" s="507"/>
      <c r="AK396" s="507"/>
    </row>
    <row r="397" spans="1:37" ht="12.75" customHeight="1">
      <c r="A397" s="504"/>
      <c r="B397" s="504"/>
      <c r="C397" s="504"/>
      <c r="D397" s="504"/>
      <c r="E397" s="504"/>
      <c r="F397" s="505"/>
      <c r="G397" s="505"/>
      <c r="H397" s="504"/>
      <c r="I397" s="506"/>
      <c r="J397" s="507"/>
      <c r="K397" s="507"/>
      <c r="L397" s="507"/>
      <c r="M397" s="507"/>
      <c r="N397" s="507"/>
      <c r="O397" s="507"/>
      <c r="P397" s="507"/>
      <c r="Q397" s="507"/>
      <c r="R397" s="507"/>
      <c r="S397" s="507"/>
      <c r="T397" s="506"/>
      <c r="U397" s="507"/>
      <c r="V397" s="507"/>
      <c r="W397" s="507"/>
      <c r="X397" s="507"/>
      <c r="Y397" s="507"/>
      <c r="Z397" s="507"/>
      <c r="AA397" s="507"/>
      <c r="AB397" s="507"/>
      <c r="AC397" s="507"/>
      <c r="AD397" s="507"/>
      <c r="AE397" s="506"/>
      <c r="AF397" s="507"/>
      <c r="AG397" s="507"/>
      <c r="AH397" s="507"/>
      <c r="AI397" s="507"/>
      <c r="AJ397" s="507"/>
      <c r="AK397" s="507"/>
    </row>
    <row r="398" spans="1:37" ht="12.75" customHeight="1">
      <c r="A398" s="504"/>
      <c r="B398" s="504"/>
      <c r="C398" s="504"/>
      <c r="D398" s="504"/>
      <c r="E398" s="504"/>
      <c r="F398" s="505"/>
      <c r="G398" s="505"/>
      <c r="H398" s="504"/>
      <c r="I398" s="506"/>
      <c r="J398" s="507"/>
      <c r="K398" s="507"/>
      <c r="L398" s="507"/>
      <c r="M398" s="507"/>
      <c r="N398" s="507"/>
      <c r="O398" s="507"/>
      <c r="P398" s="507"/>
      <c r="Q398" s="507"/>
      <c r="R398" s="507"/>
      <c r="S398" s="507"/>
      <c r="T398" s="506"/>
      <c r="U398" s="507"/>
      <c r="V398" s="507"/>
      <c r="W398" s="507"/>
      <c r="X398" s="507"/>
      <c r="Y398" s="507"/>
      <c r="Z398" s="507"/>
      <c r="AA398" s="507"/>
      <c r="AB398" s="507"/>
      <c r="AC398" s="507"/>
      <c r="AD398" s="507"/>
      <c r="AE398" s="506"/>
      <c r="AF398" s="507"/>
      <c r="AG398" s="507"/>
      <c r="AH398" s="507"/>
      <c r="AI398" s="507"/>
      <c r="AJ398" s="507"/>
      <c r="AK398" s="507"/>
    </row>
    <row r="399" spans="1:37" ht="12.75" customHeight="1">
      <c r="A399" s="504"/>
      <c r="B399" s="504"/>
      <c r="C399" s="504"/>
      <c r="D399" s="504"/>
      <c r="E399" s="504"/>
      <c r="F399" s="505"/>
      <c r="G399" s="505"/>
      <c r="H399" s="504"/>
      <c r="I399" s="506"/>
      <c r="J399" s="507"/>
      <c r="K399" s="507"/>
      <c r="L399" s="507"/>
      <c r="M399" s="507"/>
      <c r="N399" s="507"/>
      <c r="O399" s="507"/>
      <c r="P399" s="507"/>
      <c r="Q399" s="507"/>
      <c r="R399" s="507"/>
      <c r="S399" s="507"/>
      <c r="T399" s="506"/>
      <c r="U399" s="507"/>
      <c r="V399" s="507"/>
      <c r="W399" s="507"/>
      <c r="X399" s="507"/>
      <c r="Y399" s="507"/>
      <c r="Z399" s="507"/>
      <c r="AA399" s="507"/>
      <c r="AB399" s="507"/>
      <c r="AC399" s="507"/>
      <c r="AD399" s="507"/>
      <c r="AE399" s="506"/>
      <c r="AF399" s="507"/>
      <c r="AG399" s="507"/>
      <c r="AH399" s="507"/>
      <c r="AI399" s="507"/>
      <c r="AJ399" s="507"/>
      <c r="AK399" s="507"/>
    </row>
    <row r="400" spans="1:37" ht="12.75" customHeight="1">
      <c r="A400" s="504"/>
      <c r="B400" s="504"/>
      <c r="C400" s="504"/>
      <c r="D400" s="504"/>
      <c r="E400" s="504"/>
      <c r="F400" s="505"/>
      <c r="G400" s="505"/>
      <c r="H400" s="504"/>
      <c r="I400" s="506"/>
      <c r="J400" s="507"/>
      <c r="K400" s="507"/>
      <c r="L400" s="507"/>
      <c r="M400" s="507"/>
      <c r="N400" s="507"/>
      <c r="O400" s="507"/>
      <c r="P400" s="507"/>
      <c r="Q400" s="507"/>
      <c r="R400" s="507"/>
      <c r="S400" s="507"/>
      <c r="T400" s="506"/>
      <c r="U400" s="507"/>
      <c r="V400" s="507"/>
      <c r="W400" s="507"/>
      <c r="X400" s="507"/>
      <c r="Y400" s="507"/>
      <c r="Z400" s="507"/>
      <c r="AA400" s="507"/>
      <c r="AB400" s="507"/>
      <c r="AC400" s="507"/>
      <c r="AD400" s="507"/>
      <c r="AE400" s="506"/>
      <c r="AF400" s="507"/>
      <c r="AG400" s="507"/>
      <c r="AH400" s="507"/>
      <c r="AI400" s="507"/>
      <c r="AJ400" s="507"/>
      <c r="AK400" s="507"/>
    </row>
    <row r="401" spans="1:37" ht="12.75" customHeight="1">
      <c r="A401" s="504"/>
      <c r="B401" s="504"/>
      <c r="C401" s="504"/>
      <c r="D401" s="504"/>
      <c r="E401" s="504"/>
      <c r="F401" s="505"/>
      <c r="G401" s="505"/>
      <c r="H401" s="504"/>
      <c r="I401" s="506"/>
      <c r="J401" s="507"/>
      <c r="K401" s="507"/>
      <c r="L401" s="507"/>
      <c r="M401" s="507"/>
      <c r="N401" s="507"/>
      <c r="O401" s="507"/>
      <c r="P401" s="507"/>
      <c r="Q401" s="507"/>
      <c r="R401" s="507"/>
      <c r="S401" s="507"/>
      <c r="T401" s="506"/>
      <c r="U401" s="507"/>
      <c r="V401" s="507"/>
      <c r="W401" s="507"/>
      <c r="X401" s="507"/>
      <c r="Y401" s="507"/>
      <c r="Z401" s="507"/>
      <c r="AA401" s="507"/>
      <c r="AB401" s="507"/>
      <c r="AC401" s="507"/>
      <c r="AD401" s="507"/>
      <c r="AE401" s="506"/>
      <c r="AF401" s="507"/>
      <c r="AG401" s="507"/>
      <c r="AH401" s="507"/>
      <c r="AI401" s="507"/>
      <c r="AJ401" s="507"/>
      <c r="AK401" s="507"/>
    </row>
    <row r="402" spans="1:37" ht="12.75" customHeight="1">
      <c r="A402" s="504"/>
      <c r="B402" s="504"/>
      <c r="C402" s="504"/>
      <c r="D402" s="504"/>
      <c r="E402" s="504"/>
      <c r="F402" s="505"/>
      <c r="G402" s="505"/>
      <c r="H402" s="504"/>
      <c r="I402" s="506"/>
      <c r="J402" s="507"/>
      <c r="K402" s="507"/>
      <c r="L402" s="507"/>
      <c r="M402" s="507"/>
      <c r="N402" s="507"/>
      <c r="O402" s="507"/>
      <c r="P402" s="507"/>
      <c r="Q402" s="507"/>
      <c r="R402" s="507"/>
      <c r="S402" s="507"/>
      <c r="T402" s="506"/>
      <c r="U402" s="507"/>
      <c r="V402" s="507"/>
      <c r="W402" s="507"/>
      <c r="X402" s="507"/>
      <c r="Y402" s="507"/>
      <c r="Z402" s="507"/>
      <c r="AA402" s="507"/>
      <c r="AB402" s="507"/>
      <c r="AC402" s="507"/>
      <c r="AD402" s="507"/>
      <c r="AE402" s="506"/>
      <c r="AF402" s="507"/>
      <c r="AG402" s="507"/>
      <c r="AH402" s="507"/>
      <c r="AI402" s="507"/>
      <c r="AJ402" s="507"/>
      <c r="AK402" s="507"/>
    </row>
    <row r="403" spans="1:37" ht="12.75" customHeight="1">
      <c r="A403" s="504"/>
      <c r="B403" s="504"/>
      <c r="C403" s="504"/>
      <c r="D403" s="504"/>
      <c r="E403" s="504"/>
      <c r="F403" s="505"/>
      <c r="G403" s="505"/>
      <c r="H403" s="504"/>
      <c r="I403" s="506"/>
      <c r="J403" s="507"/>
      <c r="K403" s="507"/>
      <c r="L403" s="507"/>
      <c r="M403" s="507"/>
      <c r="N403" s="507"/>
      <c r="O403" s="507"/>
      <c r="P403" s="507"/>
      <c r="Q403" s="507"/>
      <c r="R403" s="507"/>
      <c r="S403" s="507"/>
      <c r="T403" s="506"/>
      <c r="U403" s="507"/>
      <c r="V403" s="507"/>
      <c r="W403" s="507"/>
      <c r="X403" s="507"/>
      <c r="Y403" s="507"/>
      <c r="Z403" s="507"/>
      <c r="AA403" s="507"/>
      <c r="AB403" s="507"/>
      <c r="AC403" s="507"/>
      <c r="AD403" s="507"/>
      <c r="AE403" s="506"/>
      <c r="AF403" s="507"/>
      <c r="AG403" s="507"/>
      <c r="AH403" s="507"/>
      <c r="AI403" s="507"/>
      <c r="AJ403" s="507"/>
      <c r="AK403" s="507"/>
    </row>
    <row r="404" spans="1:37" ht="12.75" customHeight="1">
      <c r="A404" s="504"/>
      <c r="B404" s="504"/>
      <c r="C404" s="504"/>
      <c r="D404" s="504"/>
      <c r="E404" s="504"/>
      <c r="F404" s="505"/>
      <c r="G404" s="505"/>
      <c r="H404" s="504"/>
      <c r="I404" s="506"/>
      <c r="J404" s="507"/>
      <c r="K404" s="507"/>
      <c r="L404" s="507"/>
      <c r="M404" s="507"/>
      <c r="N404" s="507"/>
      <c r="O404" s="507"/>
      <c r="P404" s="507"/>
      <c r="Q404" s="507"/>
      <c r="R404" s="507"/>
      <c r="S404" s="507"/>
      <c r="T404" s="506"/>
      <c r="U404" s="507"/>
      <c r="V404" s="507"/>
      <c r="W404" s="507"/>
      <c r="X404" s="507"/>
      <c r="Y404" s="507"/>
      <c r="Z404" s="507"/>
      <c r="AA404" s="507"/>
      <c r="AB404" s="507"/>
      <c r="AC404" s="507"/>
      <c r="AD404" s="507"/>
      <c r="AE404" s="506"/>
      <c r="AF404" s="507"/>
      <c r="AG404" s="507"/>
      <c r="AH404" s="507"/>
      <c r="AI404" s="507"/>
      <c r="AJ404" s="507"/>
      <c r="AK404" s="507"/>
    </row>
    <row r="405" spans="1:37" ht="12.75" customHeight="1">
      <c r="A405" s="504"/>
      <c r="B405" s="504"/>
      <c r="C405" s="504"/>
      <c r="D405" s="504"/>
      <c r="E405" s="504"/>
      <c r="F405" s="505"/>
      <c r="G405" s="505"/>
      <c r="H405" s="504"/>
      <c r="I405" s="506"/>
      <c r="J405" s="507"/>
      <c r="K405" s="507"/>
      <c r="L405" s="507"/>
      <c r="M405" s="507"/>
      <c r="N405" s="507"/>
      <c r="O405" s="507"/>
      <c r="P405" s="507"/>
      <c r="Q405" s="507"/>
      <c r="R405" s="507"/>
      <c r="S405" s="507"/>
      <c r="T405" s="506"/>
      <c r="U405" s="507"/>
      <c r="V405" s="507"/>
      <c r="W405" s="507"/>
      <c r="X405" s="507"/>
      <c r="Y405" s="507"/>
      <c r="Z405" s="507"/>
      <c r="AA405" s="507"/>
      <c r="AB405" s="507"/>
      <c r="AC405" s="507"/>
      <c r="AD405" s="507"/>
      <c r="AE405" s="506"/>
      <c r="AF405" s="507"/>
      <c r="AG405" s="507"/>
      <c r="AH405" s="507"/>
      <c r="AI405" s="507"/>
      <c r="AJ405" s="507"/>
      <c r="AK405" s="507"/>
    </row>
    <row r="406" spans="1:37" ht="12.75" customHeight="1">
      <c r="A406" s="504"/>
      <c r="B406" s="504"/>
      <c r="C406" s="504"/>
      <c r="D406" s="504"/>
      <c r="E406" s="504"/>
      <c r="F406" s="505"/>
      <c r="G406" s="505"/>
      <c r="H406" s="504"/>
      <c r="I406" s="506"/>
      <c r="J406" s="507"/>
      <c r="K406" s="507"/>
      <c r="L406" s="507"/>
      <c r="M406" s="507"/>
      <c r="N406" s="507"/>
      <c r="O406" s="507"/>
      <c r="P406" s="507"/>
      <c r="Q406" s="507"/>
      <c r="R406" s="507"/>
      <c r="S406" s="507"/>
      <c r="T406" s="506"/>
      <c r="U406" s="507"/>
      <c r="V406" s="507"/>
      <c r="W406" s="507"/>
      <c r="X406" s="507"/>
      <c r="Y406" s="507"/>
      <c r="Z406" s="507"/>
      <c r="AA406" s="507"/>
      <c r="AB406" s="507"/>
      <c r="AC406" s="507"/>
      <c r="AD406" s="507"/>
      <c r="AE406" s="506"/>
      <c r="AF406" s="507"/>
      <c r="AG406" s="507"/>
      <c r="AH406" s="507"/>
      <c r="AI406" s="507"/>
      <c r="AJ406" s="507"/>
      <c r="AK406" s="507"/>
    </row>
    <row r="407" spans="1:37" ht="12.75" customHeight="1">
      <c r="A407" s="504"/>
      <c r="B407" s="504"/>
      <c r="C407" s="504"/>
      <c r="D407" s="504"/>
      <c r="E407" s="504"/>
      <c r="F407" s="505"/>
      <c r="G407" s="505"/>
      <c r="H407" s="504"/>
      <c r="I407" s="506"/>
      <c r="J407" s="507"/>
      <c r="K407" s="507"/>
      <c r="L407" s="507"/>
      <c r="M407" s="507"/>
      <c r="N407" s="507"/>
      <c r="O407" s="507"/>
      <c r="P407" s="507"/>
      <c r="Q407" s="507"/>
      <c r="R407" s="507"/>
      <c r="S407" s="507"/>
      <c r="T407" s="506"/>
      <c r="U407" s="507"/>
      <c r="V407" s="507"/>
      <c r="W407" s="507"/>
      <c r="X407" s="507"/>
      <c r="Y407" s="507"/>
      <c r="Z407" s="507"/>
      <c r="AA407" s="507"/>
      <c r="AB407" s="507"/>
      <c r="AC407" s="507"/>
      <c r="AD407" s="507"/>
      <c r="AE407" s="506"/>
      <c r="AF407" s="507"/>
      <c r="AG407" s="507"/>
      <c r="AH407" s="507"/>
      <c r="AI407" s="507"/>
      <c r="AJ407" s="507"/>
      <c r="AK407" s="507"/>
    </row>
    <row r="408" spans="1:37" ht="12.75" customHeight="1">
      <c r="A408" s="504"/>
      <c r="B408" s="504"/>
      <c r="C408" s="504"/>
      <c r="D408" s="504"/>
      <c r="E408" s="504"/>
      <c r="F408" s="505"/>
      <c r="G408" s="505"/>
      <c r="H408" s="504"/>
      <c r="I408" s="506"/>
      <c r="J408" s="507"/>
      <c r="K408" s="507"/>
      <c r="L408" s="507"/>
      <c r="M408" s="507"/>
      <c r="N408" s="507"/>
      <c r="O408" s="507"/>
      <c r="P408" s="507"/>
      <c r="Q408" s="507"/>
      <c r="R408" s="507"/>
      <c r="S408" s="507"/>
      <c r="T408" s="506"/>
      <c r="U408" s="507"/>
      <c r="V408" s="507"/>
      <c r="W408" s="507"/>
      <c r="X408" s="507"/>
      <c r="Y408" s="507"/>
      <c r="Z408" s="507"/>
      <c r="AA408" s="507"/>
      <c r="AB408" s="507"/>
      <c r="AC408" s="507"/>
      <c r="AD408" s="507"/>
      <c r="AE408" s="506"/>
      <c r="AF408" s="507"/>
      <c r="AG408" s="507"/>
      <c r="AH408" s="507"/>
      <c r="AI408" s="507"/>
      <c r="AJ408" s="507"/>
      <c r="AK408" s="507"/>
    </row>
    <row r="409" spans="1:37" ht="12.75" customHeight="1">
      <c r="A409" s="504"/>
      <c r="B409" s="504"/>
      <c r="C409" s="504"/>
      <c r="D409" s="504"/>
      <c r="E409" s="504"/>
      <c r="F409" s="505"/>
      <c r="G409" s="505"/>
      <c r="H409" s="504"/>
      <c r="I409" s="506"/>
      <c r="J409" s="507"/>
      <c r="K409" s="507"/>
      <c r="L409" s="507"/>
      <c r="M409" s="507"/>
      <c r="N409" s="507"/>
      <c r="O409" s="507"/>
      <c r="P409" s="507"/>
      <c r="Q409" s="507"/>
      <c r="R409" s="507"/>
      <c r="S409" s="507"/>
      <c r="T409" s="506"/>
      <c r="U409" s="507"/>
      <c r="V409" s="507"/>
      <c r="W409" s="507"/>
      <c r="X409" s="507"/>
      <c r="Y409" s="507"/>
      <c r="Z409" s="507"/>
      <c r="AA409" s="507"/>
      <c r="AB409" s="507"/>
      <c r="AC409" s="507"/>
      <c r="AD409" s="507"/>
      <c r="AE409" s="506"/>
      <c r="AF409" s="507"/>
      <c r="AG409" s="507"/>
      <c r="AH409" s="507"/>
      <c r="AI409" s="507"/>
      <c r="AJ409" s="507"/>
      <c r="AK409" s="507"/>
    </row>
    <row r="410" spans="1:37" ht="12.75" customHeight="1">
      <c r="A410" s="504"/>
      <c r="B410" s="504"/>
      <c r="C410" s="504"/>
      <c r="D410" s="504"/>
      <c r="E410" s="504"/>
      <c r="F410" s="505"/>
      <c r="G410" s="505"/>
      <c r="H410" s="504"/>
      <c r="I410" s="506"/>
      <c r="J410" s="507"/>
      <c r="K410" s="507"/>
      <c r="L410" s="507"/>
      <c r="M410" s="507"/>
      <c r="N410" s="507"/>
      <c r="O410" s="507"/>
      <c r="P410" s="507"/>
      <c r="Q410" s="507"/>
      <c r="R410" s="507"/>
      <c r="S410" s="507"/>
      <c r="T410" s="506"/>
      <c r="U410" s="507"/>
      <c r="V410" s="507"/>
      <c r="W410" s="507"/>
      <c r="X410" s="507"/>
      <c r="Y410" s="507"/>
      <c r="Z410" s="507"/>
      <c r="AA410" s="507"/>
      <c r="AB410" s="507"/>
      <c r="AC410" s="507"/>
      <c r="AD410" s="507"/>
      <c r="AE410" s="506"/>
      <c r="AF410" s="507"/>
      <c r="AG410" s="507"/>
      <c r="AH410" s="507"/>
      <c r="AI410" s="507"/>
      <c r="AJ410" s="507"/>
      <c r="AK410" s="507"/>
    </row>
    <row r="411" spans="1:37" ht="12.75" customHeight="1">
      <c r="A411" s="504"/>
      <c r="B411" s="504"/>
      <c r="C411" s="504"/>
      <c r="D411" s="504"/>
      <c r="E411" s="504"/>
      <c r="F411" s="505"/>
      <c r="G411" s="505"/>
      <c r="H411" s="504"/>
      <c r="I411" s="506"/>
      <c r="J411" s="507"/>
      <c r="K411" s="507"/>
      <c r="L411" s="507"/>
      <c r="M411" s="507"/>
      <c r="N411" s="507"/>
      <c r="O411" s="507"/>
      <c r="P411" s="507"/>
      <c r="Q411" s="507"/>
      <c r="R411" s="507"/>
      <c r="S411" s="507"/>
      <c r="T411" s="506"/>
      <c r="U411" s="507"/>
      <c r="V411" s="507"/>
      <c r="W411" s="507"/>
      <c r="X411" s="507"/>
      <c r="Y411" s="507"/>
      <c r="Z411" s="507"/>
      <c r="AA411" s="507"/>
      <c r="AB411" s="507"/>
      <c r="AC411" s="507"/>
      <c r="AD411" s="507"/>
      <c r="AE411" s="506"/>
      <c r="AF411" s="507"/>
      <c r="AG411" s="507"/>
      <c r="AH411" s="507"/>
      <c r="AI411" s="507"/>
      <c r="AJ411" s="507"/>
      <c r="AK411" s="507"/>
    </row>
    <row r="412" spans="1:37" ht="12.75" customHeight="1">
      <c r="A412" s="504"/>
      <c r="B412" s="504"/>
      <c r="C412" s="504"/>
      <c r="D412" s="504"/>
      <c r="E412" s="504"/>
      <c r="F412" s="505"/>
      <c r="G412" s="505"/>
      <c r="H412" s="504"/>
      <c r="I412" s="506"/>
      <c r="J412" s="507"/>
      <c r="K412" s="507"/>
      <c r="L412" s="507"/>
      <c r="M412" s="507"/>
      <c r="N412" s="507"/>
      <c r="O412" s="507"/>
      <c r="P412" s="507"/>
      <c r="Q412" s="507"/>
      <c r="R412" s="507"/>
      <c r="S412" s="507"/>
      <c r="T412" s="506"/>
      <c r="U412" s="507"/>
      <c r="V412" s="507"/>
      <c r="W412" s="507"/>
      <c r="X412" s="507"/>
      <c r="Y412" s="507"/>
      <c r="Z412" s="507"/>
      <c r="AA412" s="507"/>
      <c r="AB412" s="507"/>
      <c r="AC412" s="507"/>
      <c r="AD412" s="507"/>
      <c r="AE412" s="506"/>
      <c r="AF412" s="507"/>
      <c r="AG412" s="507"/>
      <c r="AH412" s="507"/>
      <c r="AI412" s="507"/>
      <c r="AJ412" s="507"/>
      <c r="AK412" s="507"/>
    </row>
    <row r="413" spans="1:37" ht="12.75" customHeight="1">
      <c r="A413" s="504"/>
      <c r="B413" s="504"/>
      <c r="C413" s="504"/>
      <c r="D413" s="504"/>
      <c r="E413" s="504"/>
      <c r="F413" s="505"/>
      <c r="G413" s="505"/>
      <c r="H413" s="504"/>
      <c r="I413" s="506"/>
      <c r="J413" s="507"/>
      <c r="K413" s="507"/>
      <c r="L413" s="507"/>
      <c r="M413" s="507"/>
      <c r="N413" s="507"/>
      <c r="O413" s="507"/>
      <c r="P413" s="507"/>
      <c r="Q413" s="507"/>
      <c r="R413" s="507"/>
      <c r="S413" s="507"/>
      <c r="T413" s="506"/>
      <c r="U413" s="507"/>
      <c r="V413" s="507"/>
      <c r="W413" s="507"/>
      <c r="X413" s="507"/>
      <c r="Y413" s="507"/>
      <c r="Z413" s="507"/>
      <c r="AA413" s="507"/>
      <c r="AB413" s="507"/>
      <c r="AC413" s="507"/>
      <c r="AD413" s="507"/>
      <c r="AE413" s="506"/>
      <c r="AF413" s="507"/>
      <c r="AG413" s="507"/>
      <c r="AH413" s="507"/>
      <c r="AI413" s="507"/>
      <c r="AJ413" s="507"/>
      <c r="AK413" s="507"/>
    </row>
    <row r="414" spans="1:37" ht="12.75" customHeight="1">
      <c r="A414" s="504"/>
      <c r="B414" s="504"/>
      <c r="C414" s="504"/>
      <c r="D414" s="504"/>
      <c r="E414" s="504"/>
      <c r="F414" s="505"/>
      <c r="G414" s="505"/>
      <c r="H414" s="504"/>
      <c r="I414" s="506"/>
      <c r="J414" s="507"/>
      <c r="K414" s="507"/>
      <c r="L414" s="507"/>
      <c r="M414" s="507"/>
      <c r="N414" s="507"/>
      <c r="O414" s="507"/>
      <c r="P414" s="507"/>
      <c r="Q414" s="507"/>
      <c r="R414" s="507"/>
      <c r="S414" s="507"/>
      <c r="T414" s="506"/>
      <c r="U414" s="507"/>
      <c r="V414" s="507"/>
      <c r="W414" s="507"/>
      <c r="X414" s="507"/>
      <c r="Y414" s="507"/>
      <c r="Z414" s="507"/>
      <c r="AA414" s="507"/>
      <c r="AB414" s="507"/>
      <c r="AC414" s="507"/>
      <c r="AD414" s="507"/>
      <c r="AE414" s="506"/>
      <c r="AF414" s="507"/>
      <c r="AG414" s="507"/>
      <c r="AH414" s="507"/>
      <c r="AI414" s="507"/>
      <c r="AJ414" s="507"/>
      <c r="AK414" s="507"/>
    </row>
    <row r="415" spans="1:37" ht="12.75" customHeight="1">
      <c r="A415" s="504"/>
      <c r="B415" s="504"/>
      <c r="C415" s="504"/>
      <c r="D415" s="504"/>
      <c r="E415" s="504"/>
      <c r="F415" s="505"/>
      <c r="G415" s="505"/>
      <c r="H415" s="504"/>
      <c r="I415" s="506"/>
      <c r="J415" s="507"/>
      <c r="K415" s="507"/>
      <c r="L415" s="507"/>
      <c r="M415" s="507"/>
      <c r="N415" s="507"/>
      <c r="O415" s="507"/>
      <c r="P415" s="507"/>
      <c r="Q415" s="507"/>
      <c r="R415" s="507"/>
      <c r="S415" s="507"/>
      <c r="T415" s="506"/>
      <c r="U415" s="507"/>
      <c r="V415" s="507"/>
      <c r="W415" s="507"/>
      <c r="X415" s="507"/>
      <c r="Y415" s="507"/>
      <c r="Z415" s="507"/>
      <c r="AA415" s="507"/>
      <c r="AB415" s="507"/>
      <c r="AC415" s="507"/>
      <c r="AD415" s="507"/>
      <c r="AE415" s="506"/>
      <c r="AF415" s="507"/>
      <c r="AG415" s="507"/>
      <c r="AH415" s="507"/>
      <c r="AI415" s="507"/>
      <c r="AJ415" s="507"/>
      <c r="AK415" s="507"/>
    </row>
    <row r="416" spans="1:37" ht="12.75" customHeight="1">
      <c r="A416" s="504"/>
      <c r="B416" s="504"/>
      <c r="C416" s="504"/>
      <c r="D416" s="504"/>
      <c r="E416" s="504"/>
      <c r="F416" s="505"/>
      <c r="G416" s="505"/>
      <c r="H416" s="504"/>
      <c r="I416" s="506"/>
      <c r="J416" s="507"/>
      <c r="K416" s="507"/>
      <c r="L416" s="507"/>
      <c r="M416" s="507"/>
      <c r="N416" s="507"/>
      <c r="O416" s="507"/>
      <c r="P416" s="507"/>
      <c r="Q416" s="507"/>
      <c r="R416" s="507"/>
      <c r="S416" s="507"/>
      <c r="T416" s="506"/>
      <c r="U416" s="507"/>
      <c r="V416" s="507"/>
      <c r="W416" s="507"/>
      <c r="X416" s="507"/>
      <c r="Y416" s="507"/>
      <c r="Z416" s="507"/>
      <c r="AA416" s="507"/>
      <c r="AB416" s="507"/>
      <c r="AC416" s="507"/>
      <c r="AD416" s="507"/>
      <c r="AE416" s="506"/>
      <c r="AF416" s="507"/>
      <c r="AG416" s="507"/>
      <c r="AH416" s="507"/>
      <c r="AI416" s="507"/>
      <c r="AJ416" s="507"/>
      <c r="AK416" s="507"/>
    </row>
    <row r="417" spans="1:37" ht="12.75" customHeight="1">
      <c r="A417" s="504"/>
      <c r="B417" s="504"/>
      <c r="C417" s="504"/>
      <c r="D417" s="504"/>
      <c r="E417" s="504"/>
      <c r="F417" s="505"/>
      <c r="G417" s="505"/>
      <c r="H417" s="504"/>
      <c r="I417" s="506"/>
      <c r="J417" s="507"/>
      <c r="K417" s="507"/>
      <c r="L417" s="507"/>
      <c r="M417" s="507"/>
      <c r="N417" s="507"/>
      <c r="O417" s="507"/>
      <c r="P417" s="507"/>
      <c r="Q417" s="507"/>
      <c r="R417" s="507"/>
      <c r="S417" s="507"/>
      <c r="T417" s="506"/>
      <c r="U417" s="507"/>
      <c r="V417" s="507"/>
      <c r="W417" s="507"/>
      <c r="X417" s="507"/>
      <c r="Y417" s="507"/>
      <c r="Z417" s="507"/>
      <c r="AA417" s="507"/>
      <c r="AB417" s="507"/>
      <c r="AC417" s="507"/>
      <c r="AD417" s="507"/>
      <c r="AE417" s="506"/>
      <c r="AF417" s="507"/>
      <c r="AG417" s="507"/>
      <c r="AH417" s="507"/>
      <c r="AI417" s="507"/>
      <c r="AJ417" s="507"/>
      <c r="AK417" s="507"/>
    </row>
    <row r="418" spans="1:37" ht="12.75" customHeight="1">
      <c r="A418" s="504"/>
      <c r="B418" s="504"/>
      <c r="C418" s="504"/>
      <c r="D418" s="504"/>
      <c r="E418" s="504"/>
      <c r="F418" s="505"/>
      <c r="G418" s="505"/>
      <c r="H418" s="504"/>
      <c r="I418" s="506"/>
      <c r="J418" s="507"/>
      <c r="K418" s="507"/>
      <c r="L418" s="507"/>
      <c r="M418" s="507"/>
      <c r="N418" s="507"/>
      <c r="O418" s="507"/>
      <c r="P418" s="507"/>
      <c r="Q418" s="507"/>
      <c r="R418" s="507"/>
      <c r="S418" s="507"/>
      <c r="T418" s="506"/>
      <c r="U418" s="507"/>
      <c r="V418" s="507"/>
      <c r="W418" s="507"/>
      <c r="X418" s="507"/>
      <c r="Y418" s="507"/>
      <c r="Z418" s="507"/>
      <c r="AA418" s="507"/>
      <c r="AB418" s="507"/>
      <c r="AC418" s="507"/>
      <c r="AD418" s="507"/>
      <c r="AE418" s="506"/>
      <c r="AF418" s="507"/>
      <c r="AG418" s="507"/>
      <c r="AH418" s="507"/>
      <c r="AI418" s="507"/>
      <c r="AJ418" s="507"/>
      <c r="AK418" s="507"/>
    </row>
    <row r="419" spans="1:37" ht="12.75" customHeight="1">
      <c r="A419" s="504"/>
      <c r="B419" s="504"/>
      <c r="C419" s="504"/>
      <c r="D419" s="504"/>
      <c r="E419" s="504"/>
      <c r="F419" s="505"/>
      <c r="G419" s="505"/>
      <c r="H419" s="504"/>
      <c r="I419" s="506"/>
      <c r="J419" s="507"/>
      <c r="K419" s="507"/>
      <c r="L419" s="507"/>
      <c r="M419" s="507"/>
      <c r="N419" s="507"/>
      <c r="O419" s="507"/>
      <c r="P419" s="507"/>
      <c r="Q419" s="507"/>
      <c r="R419" s="507"/>
      <c r="S419" s="507"/>
      <c r="T419" s="506"/>
      <c r="U419" s="507"/>
      <c r="V419" s="507"/>
      <c r="W419" s="507"/>
      <c r="X419" s="507"/>
      <c r="Y419" s="507"/>
      <c r="Z419" s="507"/>
      <c r="AA419" s="507"/>
      <c r="AB419" s="507"/>
      <c r="AC419" s="507"/>
      <c r="AD419" s="507"/>
      <c r="AE419" s="506"/>
      <c r="AF419" s="507"/>
      <c r="AG419" s="507"/>
      <c r="AH419" s="507"/>
      <c r="AI419" s="507"/>
      <c r="AJ419" s="507"/>
      <c r="AK419" s="507"/>
    </row>
    <row r="420" spans="1:37" ht="12.75" customHeight="1">
      <c r="A420" s="504"/>
      <c r="B420" s="504"/>
      <c r="C420" s="504"/>
      <c r="D420" s="504"/>
      <c r="E420" s="504"/>
      <c r="F420" s="505"/>
      <c r="G420" s="505"/>
      <c r="H420" s="504"/>
      <c r="I420" s="506"/>
      <c r="J420" s="507"/>
      <c r="K420" s="507"/>
      <c r="L420" s="507"/>
      <c r="M420" s="507"/>
      <c r="N420" s="507"/>
      <c r="O420" s="507"/>
      <c r="P420" s="507"/>
      <c r="Q420" s="507"/>
      <c r="R420" s="507"/>
      <c r="S420" s="507"/>
      <c r="T420" s="506"/>
      <c r="U420" s="507"/>
      <c r="V420" s="507"/>
      <c r="W420" s="507"/>
      <c r="X420" s="507"/>
      <c r="Y420" s="507"/>
      <c r="Z420" s="507"/>
      <c r="AA420" s="507"/>
      <c r="AB420" s="507"/>
      <c r="AC420" s="507"/>
      <c r="AD420" s="507"/>
      <c r="AE420" s="506"/>
      <c r="AF420" s="507"/>
      <c r="AG420" s="507"/>
      <c r="AH420" s="507"/>
      <c r="AI420" s="507"/>
      <c r="AJ420" s="507"/>
      <c r="AK420" s="507"/>
    </row>
    <row r="421" spans="1:37" ht="12.75" customHeight="1">
      <c r="A421" s="504"/>
      <c r="B421" s="504"/>
      <c r="C421" s="504"/>
      <c r="D421" s="504"/>
      <c r="E421" s="504"/>
      <c r="F421" s="505"/>
      <c r="G421" s="505"/>
      <c r="H421" s="504"/>
      <c r="I421" s="506"/>
      <c r="J421" s="507"/>
      <c r="K421" s="507"/>
      <c r="L421" s="507"/>
      <c r="M421" s="507"/>
      <c r="N421" s="507"/>
      <c r="O421" s="507"/>
      <c r="P421" s="507"/>
      <c r="Q421" s="507"/>
      <c r="R421" s="507"/>
      <c r="S421" s="507"/>
      <c r="T421" s="506"/>
      <c r="U421" s="507"/>
      <c r="V421" s="507"/>
      <c r="W421" s="507"/>
      <c r="X421" s="507"/>
      <c r="Y421" s="507"/>
      <c r="Z421" s="507"/>
      <c r="AA421" s="507"/>
      <c r="AB421" s="507"/>
      <c r="AC421" s="507"/>
      <c r="AD421" s="507"/>
      <c r="AE421" s="506"/>
      <c r="AF421" s="507"/>
      <c r="AG421" s="507"/>
      <c r="AH421" s="507"/>
      <c r="AI421" s="507"/>
      <c r="AJ421" s="507"/>
      <c r="AK421" s="507"/>
    </row>
    <row r="422" spans="1:37" ht="12.75" customHeight="1">
      <c r="A422" s="504"/>
      <c r="B422" s="504"/>
      <c r="C422" s="504"/>
      <c r="D422" s="504"/>
      <c r="E422" s="504"/>
      <c r="F422" s="505"/>
      <c r="G422" s="505"/>
      <c r="H422" s="504"/>
      <c r="I422" s="506"/>
      <c r="J422" s="507"/>
      <c r="K422" s="507"/>
      <c r="L422" s="507"/>
      <c r="M422" s="507"/>
      <c r="N422" s="507"/>
      <c r="O422" s="507"/>
      <c r="P422" s="507"/>
      <c r="Q422" s="507"/>
      <c r="R422" s="507"/>
      <c r="S422" s="507"/>
      <c r="T422" s="506"/>
      <c r="U422" s="507"/>
      <c r="V422" s="507"/>
      <c r="W422" s="507"/>
      <c r="X422" s="507"/>
      <c r="Y422" s="507"/>
      <c r="Z422" s="507"/>
      <c r="AA422" s="507"/>
      <c r="AB422" s="507"/>
      <c r="AC422" s="507"/>
      <c r="AD422" s="507"/>
      <c r="AE422" s="506"/>
      <c r="AF422" s="507"/>
      <c r="AG422" s="507"/>
      <c r="AH422" s="507"/>
      <c r="AI422" s="507"/>
      <c r="AJ422" s="507"/>
      <c r="AK422" s="507"/>
    </row>
    <row r="423" spans="1:37" ht="12.75" customHeight="1">
      <c r="A423" s="504"/>
      <c r="B423" s="504"/>
      <c r="C423" s="504"/>
      <c r="D423" s="504"/>
      <c r="E423" s="504"/>
      <c r="F423" s="505"/>
      <c r="G423" s="505"/>
      <c r="H423" s="504"/>
      <c r="I423" s="506"/>
      <c r="J423" s="507"/>
      <c r="K423" s="507"/>
      <c r="L423" s="507"/>
      <c r="M423" s="507"/>
      <c r="N423" s="507"/>
      <c r="O423" s="507"/>
      <c r="P423" s="507"/>
      <c r="Q423" s="507"/>
      <c r="R423" s="507"/>
      <c r="S423" s="507"/>
      <c r="T423" s="506"/>
      <c r="U423" s="507"/>
      <c r="V423" s="507"/>
      <c r="W423" s="507"/>
      <c r="X423" s="507"/>
      <c r="Y423" s="507"/>
      <c r="Z423" s="507"/>
      <c r="AA423" s="507"/>
      <c r="AB423" s="507"/>
      <c r="AC423" s="507"/>
      <c r="AD423" s="507"/>
      <c r="AE423" s="506"/>
      <c r="AF423" s="507"/>
      <c r="AG423" s="507"/>
      <c r="AH423" s="507"/>
      <c r="AI423" s="507"/>
      <c r="AJ423" s="507"/>
      <c r="AK423" s="507"/>
    </row>
    <row r="424" spans="1:37" ht="12.75" customHeight="1">
      <c r="A424" s="504"/>
      <c r="B424" s="504"/>
      <c r="C424" s="504"/>
      <c r="D424" s="504"/>
      <c r="E424" s="504"/>
      <c r="F424" s="505"/>
      <c r="G424" s="505"/>
      <c r="H424" s="504"/>
      <c r="I424" s="506"/>
      <c r="J424" s="507"/>
      <c r="K424" s="507"/>
      <c r="L424" s="507"/>
      <c r="M424" s="507"/>
      <c r="N424" s="507"/>
      <c r="O424" s="507"/>
      <c r="P424" s="507"/>
      <c r="Q424" s="507"/>
      <c r="R424" s="507"/>
      <c r="S424" s="507"/>
      <c r="T424" s="506"/>
      <c r="U424" s="507"/>
      <c r="V424" s="507"/>
      <c r="W424" s="507"/>
      <c r="X424" s="507"/>
      <c r="Y424" s="507"/>
      <c r="Z424" s="507"/>
      <c r="AA424" s="507"/>
      <c r="AB424" s="507"/>
      <c r="AC424" s="507"/>
      <c r="AD424" s="507"/>
      <c r="AE424" s="506"/>
      <c r="AF424" s="507"/>
      <c r="AG424" s="507"/>
      <c r="AH424" s="507"/>
      <c r="AI424" s="507"/>
      <c r="AJ424" s="507"/>
      <c r="AK424" s="507"/>
    </row>
    <row r="425" spans="1:37" ht="12.75" customHeight="1">
      <c r="A425" s="504"/>
      <c r="B425" s="504"/>
      <c r="C425" s="504"/>
      <c r="D425" s="504"/>
      <c r="E425" s="504"/>
      <c r="F425" s="505"/>
      <c r="G425" s="505"/>
      <c r="H425" s="504"/>
      <c r="I425" s="506"/>
      <c r="J425" s="507"/>
      <c r="K425" s="507"/>
      <c r="L425" s="507"/>
      <c r="M425" s="507"/>
      <c r="N425" s="507"/>
      <c r="O425" s="507"/>
      <c r="P425" s="507"/>
      <c r="Q425" s="507"/>
      <c r="R425" s="507"/>
      <c r="S425" s="507"/>
      <c r="T425" s="506"/>
      <c r="U425" s="507"/>
      <c r="V425" s="507"/>
      <c r="W425" s="507"/>
      <c r="X425" s="507"/>
      <c r="Y425" s="507"/>
      <c r="Z425" s="507"/>
      <c r="AA425" s="507"/>
      <c r="AB425" s="507"/>
      <c r="AC425" s="507"/>
      <c r="AD425" s="507"/>
      <c r="AE425" s="506"/>
      <c r="AF425" s="507"/>
      <c r="AG425" s="507"/>
      <c r="AH425" s="507"/>
      <c r="AI425" s="507"/>
      <c r="AJ425" s="507"/>
      <c r="AK425" s="507"/>
    </row>
    <row r="426" spans="1:37" ht="12.75" customHeight="1">
      <c r="A426" s="504"/>
      <c r="B426" s="504"/>
      <c r="C426" s="504"/>
      <c r="D426" s="504"/>
      <c r="E426" s="504"/>
      <c r="F426" s="505"/>
      <c r="G426" s="505"/>
      <c r="H426" s="504"/>
      <c r="I426" s="506"/>
      <c r="J426" s="507"/>
      <c r="K426" s="507"/>
      <c r="L426" s="507"/>
      <c r="M426" s="507"/>
      <c r="N426" s="507"/>
      <c r="O426" s="507"/>
      <c r="P426" s="507"/>
      <c r="Q426" s="507"/>
      <c r="R426" s="507"/>
      <c r="S426" s="507"/>
      <c r="T426" s="506"/>
      <c r="U426" s="507"/>
      <c r="V426" s="507"/>
      <c r="W426" s="507"/>
      <c r="X426" s="507"/>
      <c r="Y426" s="507"/>
      <c r="Z426" s="507"/>
      <c r="AA426" s="507"/>
      <c r="AB426" s="507"/>
      <c r="AC426" s="507"/>
      <c r="AD426" s="507"/>
      <c r="AE426" s="506"/>
      <c r="AF426" s="507"/>
      <c r="AG426" s="507"/>
      <c r="AH426" s="507"/>
      <c r="AI426" s="507"/>
      <c r="AJ426" s="507"/>
      <c r="AK426" s="507"/>
    </row>
    <row r="427" spans="1:37" ht="12.75" customHeight="1">
      <c r="A427" s="504"/>
      <c r="B427" s="504"/>
      <c r="C427" s="504"/>
      <c r="D427" s="504"/>
      <c r="E427" s="504"/>
      <c r="F427" s="505"/>
      <c r="G427" s="505"/>
      <c r="H427" s="504"/>
      <c r="I427" s="506"/>
      <c r="J427" s="507"/>
      <c r="K427" s="507"/>
      <c r="L427" s="507"/>
      <c r="M427" s="507"/>
      <c r="N427" s="507"/>
      <c r="O427" s="507"/>
      <c r="P427" s="507"/>
      <c r="Q427" s="507"/>
      <c r="R427" s="507"/>
      <c r="S427" s="507"/>
      <c r="T427" s="506"/>
      <c r="U427" s="507"/>
      <c r="V427" s="507"/>
      <c r="W427" s="507"/>
      <c r="X427" s="507"/>
      <c r="Y427" s="507"/>
      <c r="Z427" s="507"/>
      <c r="AA427" s="507"/>
      <c r="AB427" s="507"/>
      <c r="AC427" s="507"/>
      <c r="AD427" s="507"/>
      <c r="AE427" s="506"/>
      <c r="AF427" s="507"/>
      <c r="AG427" s="507"/>
      <c r="AH427" s="507"/>
      <c r="AI427" s="507"/>
      <c r="AJ427" s="507"/>
      <c r="AK427" s="507"/>
    </row>
    <row r="428" spans="1:37" ht="12.75" customHeight="1">
      <c r="A428" s="504"/>
      <c r="B428" s="504"/>
      <c r="C428" s="504"/>
      <c r="D428" s="504"/>
      <c r="E428" s="504"/>
      <c r="F428" s="505"/>
      <c r="G428" s="505"/>
      <c r="H428" s="504"/>
      <c r="I428" s="506"/>
      <c r="J428" s="507"/>
      <c r="K428" s="507"/>
      <c r="L428" s="507"/>
      <c r="M428" s="507"/>
      <c r="N428" s="507"/>
      <c r="O428" s="507"/>
      <c r="P428" s="507"/>
      <c r="Q428" s="507"/>
      <c r="R428" s="507"/>
      <c r="S428" s="507"/>
      <c r="T428" s="506"/>
      <c r="U428" s="507"/>
      <c r="V428" s="507"/>
      <c r="W428" s="507"/>
      <c r="X428" s="507"/>
      <c r="Y428" s="507"/>
      <c r="Z428" s="507"/>
      <c r="AA428" s="507"/>
      <c r="AB428" s="507"/>
      <c r="AC428" s="507"/>
      <c r="AD428" s="507"/>
      <c r="AE428" s="506"/>
      <c r="AF428" s="507"/>
      <c r="AG428" s="507"/>
      <c r="AH428" s="507"/>
      <c r="AI428" s="507"/>
      <c r="AJ428" s="507"/>
      <c r="AK428" s="507"/>
    </row>
    <row r="429" spans="1:37" ht="12.75" customHeight="1">
      <c r="A429" s="504"/>
      <c r="B429" s="504"/>
      <c r="C429" s="504"/>
      <c r="D429" s="504"/>
      <c r="E429" s="504"/>
      <c r="F429" s="505"/>
      <c r="G429" s="505"/>
      <c r="H429" s="504"/>
      <c r="I429" s="506"/>
      <c r="J429" s="507"/>
      <c r="K429" s="507"/>
      <c r="L429" s="507"/>
      <c r="M429" s="507"/>
      <c r="N429" s="507"/>
      <c r="O429" s="507"/>
      <c r="P429" s="507"/>
      <c r="Q429" s="507"/>
      <c r="R429" s="507"/>
      <c r="S429" s="507"/>
      <c r="T429" s="506"/>
      <c r="U429" s="507"/>
      <c r="V429" s="507"/>
      <c r="W429" s="507"/>
      <c r="X429" s="507"/>
      <c r="Y429" s="507"/>
      <c r="Z429" s="507"/>
      <c r="AA429" s="507"/>
      <c r="AB429" s="507"/>
      <c r="AC429" s="507"/>
      <c r="AD429" s="507"/>
      <c r="AE429" s="506"/>
      <c r="AF429" s="507"/>
      <c r="AG429" s="507"/>
      <c r="AH429" s="507"/>
      <c r="AI429" s="507"/>
      <c r="AJ429" s="507"/>
      <c r="AK429" s="507"/>
    </row>
    <row r="430" spans="1:37" ht="12.75" customHeight="1">
      <c r="A430" s="504"/>
      <c r="B430" s="504"/>
      <c r="C430" s="504"/>
      <c r="D430" s="504"/>
      <c r="E430" s="504"/>
      <c r="F430" s="505"/>
      <c r="G430" s="505"/>
      <c r="H430" s="504"/>
      <c r="I430" s="506"/>
      <c r="J430" s="507"/>
      <c r="K430" s="507"/>
      <c r="L430" s="507"/>
      <c r="M430" s="507"/>
      <c r="N430" s="507"/>
      <c r="O430" s="507"/>
      <c r="P430" s="507"/>
      <c r="Q430" s="507"/>
      <c r="R430" s="507"/>
      <c r="S430" s="507"/>
      <c r="T430" s="506"/>
      <c r="U430" s="507"/>
      <c r="V430" s="507"/>
      <c r="W430" s="507"/>
      <c r="X430" s="507"/>
      <c r="Y430" s="507"/>
      <c r="Z430" s="507"/>
      <c r="AA430" s="507"/>
      <c r="AB430" s="507"/>
      <c r="AC430" s="507"/>
      <c r="AD430" s="507"/>
      <c r="AE430" s="506"/>
      <c r="AF430" s="507"/>
      <c r="AG430" s="507"/>
      <c r="AH430" s="507"/>
      <c r="AI430" s="507"/>
      <c r="AJ430" s="507"/>
      <c r="AK430" s="507"/>
    </row>
    <row r="431" spans="1:37" ht="12.75" customHeight="1">
      <c r="A431" s="504"/>
      <c r="B431" s="504"/>
      <c r="C431" s="504"/>
      <c r="D431" s="504"/>
      <c r="E431" s="504"/>
      <c r="F431" s="505"/>
      <c r="G431" s="505"/>
      <c r="H431" s="504"/>
      <c r="I431" s="506"/>
      <c r="J431" s="507"/>
      <c r="K431" s="507"/>
      <c r="L431" s="507"/>
      <c r="M431" s="507"/>
      <c r="N431" s="507"/>
      <c r="O431" s="507"/>
      <c r="P431" s="507"/>
      <c r="Q431" s="507"/>
      <c r="R431" s="507"/>
      <c r="S431" s="507"/>
      <c r="T431" s="506"/>
      <c r="U431" s="507"/>
      <c r="V431" s="507"/>
      <c r="W431" s="507"/>
      <c r="X431" s="507"/>
      <c r="Y431" s="507"/>
      <c r="Z431" s="507"/>
      <c r="AA431" s="507"/>
      <c r="AB431" s="507"/>
      <c r="AC431" s="507"/>
      <c r="AD431" s="507"/>
      <c r="AE431" s="506"/>
      <c r="AF431" s="507"/>
      <c r="AG431" s="507"/>
      <c r="AH431" s="507"/>
      <c r="AI431" s="507"/>
      <c r="AJ431" s="507"/>
      <c r="AK431" s="507"/>
    </row>
    <row r="432" spans="1:37" ht="12.75" customHeight="1">
      <c r="A432" s="504"/>
      <c r="B432" s="504"/>
      <c r="C432" s="504"/>
      <c r="D432" s="504"/>
      <c r="E432" s="504"/>
      <c r="F432" s="505"/>
      <c r="G432" s="505"/>
      <c r="H432" s="504"/>
      <c r="I432" s="506"/>
      <c r="J432" s="507"/>
      <c r="K432" s="507"/>
      <c r="L432" s="507"/>
      <c r="M432" s="507"/>
      <c r="N432" s="507"/>
      <c r="O432" s="507"/>
      <c r="P432" s="507"/>
      <c r="Q432" s="507"/>
      <c r="R432" s="507"/>
      <c r="S432" s="507"/>
      <c r="T432" s="506"/>
      <c r="U432" s="507"/>
      <c r="V432" s="507"/>
      <c r="W432" s="507"/>
      <c r="X432" s="507"/>
      <c r="Y432" s="507"/>
      <c r="Z432" s="507"/>
      <c r="AA432" s="507"/>
      <c r="AB432" s="507"/>
      <c r="AC432" s="507"/>
      <c r="AD432" s="507"/>
      <c r="AE432" s="506"/>
      <c r="AF432" s="507"/>
      <c r="AG432" s="507"/>
      <c r="AH432" s="507"/>
      <c r="AI432" s="507"/>
      <c r="AJ432" s="507"/>
      <c r="AK432" s="507"/>
    </row>
    <row r="433" spans="1:37" ht="12.75" customHeight="1">
      <c r="A433" s="504"/>
      <c r="B433" s="504"/>
      <c r="C433" s="504"/>
      <c r="D433" s="504"/>
      <c r="E433" s="504"/>
      <c r="F433" s="505"/>
      <c r="G433" s="505"/>
      <c r="H433" s="504"/>
      <c r="I433" s="506"/>
      <c r="J433" s="507"/>
      <c r="K433" s="507"/>
      <c r="L433" s="507"/>
      <c r="M433" s="507"/>
      <c r="N433" s="507"/>
      <c r="O433" s="507"/>
      <c r="P433" s="507"/>
      <c r="Q433" s="507"/>
      <c r="R433" s="507"/>
      <c r="S433" s="507"/>
      <c r="T433" s="506"/>
      <c r="U433" s="507"/>
      <c r="V433" s="507"/>
      <c r="W433" s="507"/>
      <c r="X433" s="507"/>
      <c r="Y433" s="507"/>
      <c r="Z433" s="507"/>
      <c r="AA433" s="507"/>
      <c r="AB433" s="507"/>
      <c r="AC433" s="507"/>
      <c r="AD433" s="507"/>
      <c r="AE433" s="506"/>
      <c r="AF433" s="507"/>
      <c r="AG433" s="507"/>
      <c r="AH433" s="507"/>
      <c r="AI433" s="507"/>
      <c r="AJ433" s="507"/>
      <c r="AK433" s="507"/>
    </row>
    <row r="434" spans="1:37" ht="12.75" customHeight="1">
      <c r="A434" s="504"/>
      <c r="B434" s="504"/>
      <c r="C434" s="504"/>
      <c r="D434" s="504"/>
      <c r="E434" s="504"/>
      <c r="F434" s="505"/>
      <c r="G434" s="505"/>
      <c r="H434" s="504"/>
      <c r="I434" s="506"/>
      <c r="J434" s="507"/>
      <c r="K434" s="507"/>
      <c r="L434" s="507"/>
      <c r="M434" s="507"/>
      <c r="N434" s="507"/>
      <c r="O434" s="507"/>
      <c r="P434" s="507"/>
      <c r="Q434" s="507"/>
      <c r="R434" s="507"/>
      <c r="S434" s="507"/>
      <c r="T434" s="506"/>
      <c r="U434" s="507"/>
      <c r="V434" s="507"/>
      <c r="W434" s="507"/>
      <c r="X434" s="507"/>
      <c r="Y434" s="507"/>
      <c r="Z434" s="507"/>
      <c r="AA434" s="507"/>
      <c r="AB434" s="507"/>
      <c r="AC434" s="507"/>
      <c r="AD434" s="507"/>
      <c r="AE434" s="506"/>
      <c r="AF434" s="507"/>
      <c r="AG434" s="507"/>
      <c r="AH434" s="507"/>
      <c r="AI434" s="507"/>
      <c r="AJ434" s="507"/>
      <c r="AK434" s="507"/>
    </row>
    <row r="435" spans="1:37" ht="12.75" customHeight="1">
      <c r="A435" s="504"/>
      <c r="B435" s="504"/>
      <c r="C435" s="504"/>
      <c r="D435" s="504"/>
      <c r="E435" s="504"/>
      <c r="F435" s="505"/>
      <c r="G435" s="505"/>
      <c r="H435" s="504"/>
      <c r="I435" s="506"/>
      <c r="J435" s="507"/>
      <c r="K435" s="507"/>
      <c r="L435" s="507"/>
      <c r="M435" s="507"/>
      <c r="N435" s="507"/>
      <c r="O435" s="507"/>
      <c r="P435" s="507"/>
      <c r="Q435" s="507"/>
      <c r="R435" s="507"/>
      <c r="S435" s="507"/>
      <c r="T435" s="506"/>
      <c r="U435" s="507"/>
      <c r="V435" s="507"/>
      <c r="W435" s="507"/>
      <c r="X435" s="507"/>
      <c r="Y435" s="507"/>
      <c r="Z435" s="507"/>
      <c r="AA435" s="507"/>
      <c r="AB435" s="507"/>
      <c r="AC435" s="507"/>
      <c r="AD435" s="507"/>
      <c r="AE435" s="506"/>
      <c r="AF435" s="507"/>
      <c r="AG435" s="507"/>
      <c r="AH435" s="507"/>
      <c r="AI435" s="507"/>
      <c r="AJ435" s="507"/>
      <c r="AK435" s="507"/>
    </row>
    <row r="436" spans="1:37" ht="12.75" customHeight="1">
      <c r="A436" s="504"/>
      <c r="B436" s="504"/>
      <c r="C436" s="504"/>
      <c r="D436" s="504"/>
      <c r="E436" s="504"/>
      <c r="F436" s="505"/>
      <c r="G436" s="505"/>
      <c r="H436" s="504"/>
      <c r="I436" s="506"/>
      <c r="J436" s="507"/>
      <c r="K436" s="507"/>
      <c r="L436" s="507"/>
      <c r="M436" s="507"/>
      <c r="N436" s="507"/>
      <c r="O436" s="507"/>
      <c r="P436" s="507"/>
      <c r="Q436" s="507"/>
      <c r="R436" s="507"/>
      <c r="S436" s="507"/>
      <c r="T436" s="506"/>
      <c r="U436" s="507"/>
      <c r="V436" s="507"/>
      <c r="W436" s="507"/>
      <c r="X436" s="507"/>
      <c r="Y436" s="507"/>
      <c r="Z436" s="507"/>
      <c r="AA436" s="507"/>
      <c r="AB436" s="507"/>
      <c r="AC436" s="507"/>
      <c r="AD436" s="507"/>
      <c r="AE436" s="506"/>
      <c r="AF436" s="507"/>
      <c r="AG436" s="507"/>
      <c r="AH436" s="507"/>
      <c r="AI436" s="507"/>
      <c r="AJ436" s="507"/>
      <c r="AK436" s="507"/>
    </row>
    <row r="437" spans="1:37" ht="12.75" customHeight="1">
      <c r="A437" s="504"/>
      <c r="B437" s="504"/>
      <c r="C437" s="504"/>
      <c r="D437" s="504"/>
      <c r="E437" s="504"/>
      <c r="F437" s="505"/>
      <c r="G437" s="505"/>
      <c r="H437" s="504"/>
      <c r="I437" s="506"/>
      <c r="J437" s="507"/>
      <c r="K437" s="507"/>
      <c r="L437" s="507"/>
      <c r="M437" s="507"/>
      <c r="N437" s="507"/>
      <c r="O437" s="507"/>
      <c r="P437" s="507"/>
      <c r="Q437" s="507"/>
      <c r="R437" s="507"/>
      <c r="S437" s="507"/>
      <c r="T437" s="506"/>
      <c r="U437" s="507"/>
      <c r="V437" s="507"/>
      <c r="W437" s="507"/>
      <c r="X437" s="507"/>
      <c r="Y437" s="507"/>
      <c r="Z437" s="507"/>
      <c r="AA437" s="507"/>
      <c r="AB437" s="507"/>
      <c r="AC437" s="507"/>
      <c r="AD437" s="507"/>
      <c r="AE437" s="506"/>
      <c r="AF437" s="507"/>
      <c r="AG437" s="507"/>
      <c r="AH437" s="507"/>
      <c r="AI437" s="507"/>
      <c r="AJ437" s="507"/>
      <c r="AK437" s="507"/>
    </row>
    <row r="438" spans="1:37" ht="12.75" customHeight="1">
      <c r="A438" s="504"/>
      <c r="B438" s="504"/>
      <c r="C438" s="504"/>
      <c r="D438" s="504"/>
      <c r="E438" s="504"/>
      <c r="F438" s="505"/>
      <c r="G438" s="505"/>
      <c r="H438" s="504"/>
      <c r="I438" s="506"/>
      <c r="J438" s="507"/>
      <c r="K438" s="507"/>
      <c r="L438" s="507"/>
      <c r="M438" s="507"/>
      <c r="N438" s="507"/>
      <c r="O438" s="507"/>
      <c r="P438" s="507"/>
      <c r="Q438" s="507"/>
      <c r="R438" s="507"/>
      <c r="S438" s="507"/>
      <c r="T438" s="506"/>
      <c r="U438" s="507"/>
      <c r="V438" s="507"/>
      <c r="W438" s="507"/>
      <c r="X438" s="507"/>
      <c r="Y438" s="507"/>
      <c r="Z438" s="507"/>
      <c r="AA438" s="507"/>
      <c r="AB438" s="507"/>
      <c r="AC438" s="507"/>
      <c r="AD438" s="507"/>
      <c r="AE438" s="506"/>
      <c r="AF438" s="507"/>
      <c r="AG438" s="507"/>
      <c r="AH438" s="507"/>
      <c r="AI438" s="507"/>
      <c r="AJ438" s="507"/>
      <c r="AK438" s="507"/>
    </row>
    <row r="439" spans="1:37" ht="12.75" customHeight="1">
      <c r="A439" s="504"/>
      <c r="B439" s="504"/>
      <c r="C439" s="504"/>
      <c r="D439" s="504"/>
      <c r="E439" s="504"/>
      <c r="F439" s="505"/>
      <c r="G439" s="505"/>
      <c r="H439" s="504"/>
      <c r="I439" s="506"/>
      <c r="J439" s="507"/>
      <c r="K439" s="507"/>
      <c r="L439" s="507"/>
      <c r="M439" s="507"/>
      <c r="N439" s="507"/>
      <c r="O439" s="507"/>
      <c r="P439" s="507"/>
      <c r="Q439" s="507"/>
      <c r="R439" s="507"/>
      <c r="S439" s="507"/>
      <c r="T439" s="506"/>
      <c r="U439" s="507"/>
      <c r="V439" s="507"/>
      <c r="W439" s="507"/>
      <c r="X439" s="507"/>
      <c r="Y439" s="507"/>
      <c r="Z439" s="507"/>
      <c r="AA439" s="507"/>
      <c r="AB439" s="507"/>
      <c r="AC439" s="507"/>
      <c r="AD439" s="507"/>
      <c r="AE439" s="506"/>
      <c r="AF439" s="507"/>
      <c r="AG439" s="507"/>
      <c r="AH439" s="507"/>
      <c r="AI439" s="507"/>
      <c r="AJ439" s="507"/>
      <c r="AK439" s="507"/>
    </row>
    <row r="440" spans="1:37" ht="12.75" customHeight="1">
      <c r="A440" s="504"/>
      <c r="B440" s="504"/>
      <c r="C440" s="504"/>
      <c r="D440" s="504"/>
      <c r="E440" s="504"/>
      <c r="F440" s="505"/>
      <c r="G440" s="505"/>
      <c r="H440" s="504"/>
      <c r="I440" s="506"/>
      <c r="J440" s="507"/>
      <c r="K440" s="507"/>
      <c r="L440" s="507"/>
      <c r="M440" s="507"/>
      <c r="N440" s="507"/>
      <c r="O440" s="507"/>
      <c r="P440" s="507"/>
      <c r="Q440" s="507"/>
      <c r="R440" s="507"/>
      <c r="S440" s="507"/>
      <c r="T440" s="506"/>
      <c r="U440" s="507"/>
      <c r="V440" s="507"/>
      <c r="W440" s="507"/>
      <c r="X440" s="507"/>
      <c r="Y440" s="507"/>
      <c r="Z440" s="507"/>
      <c r="AA440" s="507"/>
      <c r="AB440" s="507"/>
      <c r="AC440" s="507"/>
      <c r="AD440" s="507"/>
      <c r="AE440" s="506"/>
      <c r="AF440" s="507"/>
      <c r="AG440" s="507"/>
      <c r="AH440" s="507"/>
      <c r="AI440" s="507"/>
      <c r="AJ440" s="507"/>
      <c r="AK440" s="507"/>
    </row>
    <row r="441" spans="1:37" ht="12.75" customHeight="1">
      <c r="A441" s="504"/>
      <c r="B441" s="504"/>
      <c r="C441" s="504"/>
      <c r="D441" s="504"/>
      <c r="E441" s="504"/>
      <c r="F441" s="505"/>
      <c r="G441" s="505"/>
      <c r="H441" s="504"/>
      <c r="I441" s="506"/>
      <c r="J441" s="507"/>
      <c r="K441" s="507"/>
      <c r="L441" s="507"/>
      <c r="M441" s="507"/>
      <c r="N441" s="507"/>
      <c r="O441" s="507"/>
      <c r="P441" s="507"/>
      <c r="Q441" s="507"/>
      <c r="R441" s="507"/>
      <c r="S441" s="507"/>
      <c r="T441" s="506"/>
      <c r="U441" s="507"/>
      <c r="V441" s="507"/>
      <c r="W441" s="507"/>
      <c r="X441" s="507"/>
      <c r="Y441" s="507"/>
      <c r="Z441" s="507"/>
      <c r="AA441" s="507"/>
      <c r="AB441" s="507"/>
      <c r="AC441" s="507"/>
      <c r="AD441" s="507"/>
      <c r="AE441" s="506"/>
      <c r="AF441" s="507"/>
      <c r="AG441" s="507"/>
      <c r="AH441" s="507"/>
      <c r="AI441" s="507"/>
      <c r="AJ441" s="507"/>
      <c r="AK441" s="507"/>
    </row>
    <row r="442" spans="1:37" ht="12.75" customHeight="1">
      <c r="A442" s="504"/>
      <c r="B442" s="504"/>
      <c r="C442" s="504"/>
      <c r="D442" s="504"/>
      <c r="E442" s="504"/>
      <c r="F442" s="505"/>
      <c r="G442" s="505"/>
      <c r="H442" s="504"/>
      <c r="I442" s="506"/>
      <c r="J442" s="507"/>
      <c r="K442" s="507"/>
      <c r="L442" s="507"/>
      <c r="M442" s="507"/>
      <c r="N442" s="507"/>
      <c r="O442" s="507"/>
      <c r="P442" s="507"/>
      <c r="Q442" s="507"/>
      <c r="R442" s="507"/>
      <c r="S442" s="507"/>
      <c r="T442" s="506"/>
      <c r="U442" s="507"/>
      <c r="V442" s="507"/>
      <c r="W442" s="507"/>
      <c r="X442" s="507"/>
      <c r="Y442" s="507"/>
      <c r="Z442" s="507"/>
      <c r="AA442" s="507"/>
      <c r="AB442" s="507"/>
      <c r="AC442" s="507"/>
      <c r="AD442" s="507"/>
      <c r="AE442" s="506"/>
      <c r="AF442" s="507"/>
      <c r="AG442" s="507"/>
      <c r="AH442" s="507"/>
      <c r="AI442" s="507"/>
      <c r="AJ442" s="507"/>
      <c r="AK442" s="507"/>
    </row>
    <row r="443" spans="1:37" ht="12.75" customHeight="1">
      <c r="A443" s="504"/>
      <c r="B443" s="504"/>
      <c r="C443" s="504"/>
      <c r="D443" s="504"/>
      <c r="E443" s="504"/>
      <c r="F443" s="505"/>
      <c r="G443" s="505"/>
      <c r="H443" s="504"/>
      <c r="I443" s="506"/>
      <c r="J443" s="507"/>
      <c r="K443" s="507"/>
      <c r="L443" s="507"/>
      <c r="M443" s="507"/>
      <c r="N443" s="507"/>
      <c r="O443" s="507"/>
      <c r="P443" s="507"/>
      <c r="Q443" s="507"/>
      <c r="R443" s="507"/>
      <c r="S443" s="507"/>
      <c r="T443" s="506"/>
      <c r="U443" s="507"/>
      <c r="V443" s="507"/>
      <c r="W443" s="507"/>
      <c r="X443" s="507"/>
      <c r="Y443" s="507"/>
      <c r="Z443" s="507"/>
      <c r="AA443" s="507"/>
      <c r="AB443" s="507"/>
      <c r="AC443" s="507"/>
      <c r="AD443" s="507"/>
      <c r="AE443" s="506"/>
      <c r="AF443" s="507"/>
      <c r="AG443" s="507"/>
      <c r="AH443" s="507"/>
      <c r="AI443" s="507"/>
      <c r="AJ443" s="507"/>
      <c r="AK443" s="507"/>
    </row>
    <row r="444" spans="1:37" ht="12.75" customHeight="1">
      <c r="A444" s="504"/>
      <c r="B444" s="504"/>
      <c r="C444" s="504"/>
      <c r="D444" s="504"/>
      <c r="E444" s="504"/>
      <c r="F444" s="505"/>
      <c r="G444" s="505"/>
      <c r="H444" s="504"/>
      <c r="I444" s="506"/>
      <c r="J444" s="507"/>
      <c r="K444" s="507"/>
      <c r="L444" s="507"/>
      <c r="M444" s="507"/>
      <c r="N444" s="507"/>
      <c r="O444" s="507"/>
      <c r="P444" s="507"/>
      <c r="Q444" s="507"/>
      <c r="R444" s="507"/>
      <c r="S444" s="507"/>
      <c r="T444" s="506"/>
      <c r="U444" s="507"/>
      <c r="V444" s="507"/>
      <c r="W444" s="507"/>
      <c r="X444" s="507"/>
      <c r="Y444" s="507"/>
      <c r="Z444" s="507"/>
      <c r="AA444" s="507"/>
      <c r="AB444" s="507"/>
      <c r="AC444" s="507"/>
      <c r="AD444" s="507"/>
      <c r="AE444" s="506"/>
      <c r="AF444" s="507"/>
      <c r="AG444" s="507"/>
      <c r="AH444" s="507"/>
      <c r="AI444" s="507"/>
      <c r="AJ444" s="507"/>
      <c r="AK444" s="507"/>
    </row>
    <row r="445" spans="1:37" ht="12.75" customHeight="1">
      <c r="A445" s="504"/>
      <c r="B445" s="504"/>
      <c r="C445" s="504"/>
      <c r="D445" s="504"/>
      <c r="E445" s="504"/>
      <c r="F445" s="505"/>
      <c r="G445" s="505"/>
      <c r="H445" s="504"/>
      <c r="I445" s="506"/>
      <c r="J445" s="507"/>
      <c r="K445" s="507"/>
      <c r="L445" s="507"/>
      <c r="M445" s="507"/>
      <c r="N445" s="507"/>
      <c r="O445" s="507"/>
      <c r="P445" s="507"/>
      <c r="Q445" s="507"/>
      <c r="R445" s="507"/>
      <c r="S445" s="507"/>
      <c r="T445" s="506"/>
      <c r="U445" s="507"/>
      <c r="V445" s="507"/>
      <c r="W445" s="507"/>
      <c r="X445" s="507"/>
      <c r="Y445" s="507"/>
      <c r="Z445" s="507"/>
      <c r="AA445" s="507"/>
      <c r="AB445" s="507"/>
      <c r="AC445" s="507"/>
      <c r="AD445" s="507"/>
      <c r="AE445" s="506"/>
      <c r="AF445" s="507"/>
      <c r="AG445" s="507"/>
      <c r="AH445" s="507"/>
      <c r="AI445" s="507"/>
      <c r="AJ445" s="507"/>
      <c r="AK445" s="507"/>
    </row>
    <row r="446" spans="1:37" ht="12.75" customHeight="1">
      <c r="A446" s="504"/>
      <c r="B446" s="504"/>
      <c r="C446" s="504"/>
      <c r="D446" s="504"/>
      <c r="E446" s="504"/>
      <c r="F446" s="505"/>
      <c r="G446" s="505"/>
      <c r="H446" s="504"/>
      <c r="I446" s="506"/>
      <c r="J446" s="507"/>
      <c r="K446" s="507"/>
      <c r="L446" s="507"/>
      <c r="M446" s="507"/>
      <c r="N446" s="507"/>
      <c r="O446" s="507"/>
      <c r="P446" s="507"/>
      <c r="Q446" s="507"/>
      <c r="R446" s="507"/>
      <c r="S446" s="507"/>
      <c r="T446" s="506"/>
      <c r="U446" s="507"/>
      <c r="V446" s="507"/>
      <c r="W446" s="507"/>
      <c r="X446" s="507"/>
      <c r="Y446" s="507"/>
      <c r="Z446" s="507"/>
      <c r="AA446" s="507"/>
      <c r="AB446" s="507"/>
      <c r="AC446" s="507"/>
      <c r="AD446" s="507"/>
      <c r="AE446" s="506"/>
      <c r="AF446" s="507"/>
      <c r="AG446" s="507"/>
      <c r="AH446" s="507"/>
      <c r="AI446" s="507"/>
      <c r="AJ446" s="507"/>
      <c r="AK446" s="507"/>
    </row>
    <row r="447" spans="1:37" ht="12.75" customHeight="1">
      <c r="A447" s="504"/>
      <c r="B447" s="504"/>
      <c r="C447" s="504"/>
      <c r="D447" s="504"/>
      <c r="E447" s="504"/>
      <c r="F447" s="505"/>
      <c r="G447" s="505"/>
      <c r="H447" s="504"/>
      <c r="I447" s="506"/>
      <c r="J447" s="507"/>
      <c r="K447" s="507"/>
      <c r="L447" s="507"/>
      <c r="M447" s="507"/>
      <c r="N447" s="507"/>
      <c r="O447" s="507"/>
      <c r="P447" s="507"/>
      <c r="Q447" s="507"/>
      <c r="R447" s="507"/>
      <c r="S447" s="507"/>
      <c r="T447" s="506"/>
      <c r="U447" s="507"/>
      <c r="V447" s="507"/>
      <c r="W447" s="507"/>
      <c r="X447" s="507"/>
      <c r="Y447" s="507"/>
      <c r="Z447" s="507"/>
      <c r="AA447" s="507"/>
      <c r="AB447" s="507"/>
      <c r="AC447" s="507"/>
      <c r="AD447" s="507"/>
      <c r="AE447" s="506"/>
      <c r="AF447" s="507"/>
      <c r="AG447" s="507"/>
      <c r="AH447" s="507"/>
      <c r="AI447" s="507"/>
      <c r="AJ447" s="507"/>
      <c r="AK447" s="507"/>
    </row>
    <row r="448" spans="1:37" ht="12.75" customHeight="1">
      <c r="A448" s="504"/>
      <c r="B448" s="504"/>
      <c r="C448" s="504"/>
      <c r="D448" s="504"/>
      <c r="E448" s="504"/>
      <c r="F448" s="505"/>
      <c r="G448" s="505"/>
      <c r="H448" s="504"/>
      <c r="I448" s="506"/>
      <c r="J448" s="507"/>
      <c r="K448" s="507"/>
      <c r="L448" s="507"/>
      <c r="M448" s="507"/>
      <c r="N448" s="507"/>
      <c r="O448" s="507"/>
      <c r="P448" s="507"/>
      <c r="Q448" s="507"/>
      <c r="R448" s="507"/>
      <c r="S448" s="507"/>
      <c r="T448" s="506"/>
      <c r="U448" s="507"/>
      <c r="V448" s="507"/>
      <c r="W448" s="507"/>
      <c r="X448" s="507"/>
      <c r="Y448" s="507"/>
      <c r="Z448" s="507"/>
      <c r="AA448" s="507"/>
      <c r="AB448" s="507"/>
      <c r="AC448" s="507"/>
      <c r="AD448" s="507"/>
      <c r="AE448" s="506"/>
      <c r="AF448" s="507"/>
      <c r="AG448" s="507"/>
      <c r="AH448" s="507"/>
      <c r="AI448" s="507"/>
      <c r="AJ448" s="507"/>
      <c r="AK448" s="507"/>
    </row>
    <row r="449" spans="1:37" ht="12.75" customHeight="1">
      <c r="A449" s="504"/>
      <c r="B449" s="504"/>
      <c r="C449" s="504"/>
      <c r="D449" s="504"/>
      <c r="E449" s="504"/>
      <c r="F449" s="505"/>
      <c r="G449" s="505"/>
      <c r="H449" s="504"/>
      <c r="I449" s="506"/>
      <c r="J449" s="507"/>
      <c r="K449" s="507"/>
      <c r="L449" s="507"/>
      <c r="M449" s="507"/>
      <c r="N449" s="507"/>
      <c r="O449" s="507"/>
      <c r="P449" s="507"/>
      <c r="Q449" s="507"/>
      <c r="R449" s="507"/>
      <c r="S449" s="507"/>
      <c r="T449" s="506"/>
      <c r="U449" s="507"/>
      <c r="V449" s="507"/>
      <c r="W449" s="507"/>
      <c r="X449" s="507"/>
      <c r="Y449" s="507"/>
      <c r="Z449" s="507"/>
      <c r="AA449" s="507"/>
      <c r="AB449" s="507"/>
      <c r="AC449" s="507"/>
      <c r="AD449" s="507"/>
      <c r="AE449" s="506"/>
      <c r="AF449" s="507"/>
      <c r="AG449" s="507"/>
      <c r="AH449" s="507"/>
      <c r="AI449" s="507"/>
      <c r="AJ449" s="507"/>
      <c r="AK449" s="507"/>
    </row>
    <row r="450" spans="1:37" ht="12.75" customHeight="1">
      <c r="A450" s="504"/>
      <c r="B450" s="504"/>
      <c r="C450" s="504"/>
      <c r="D450" s="504"/>
      <c r="E450" s="504"/>
      <c r="F450" s="505"/>
      <c r="G450" s="505"/>
      <c r="H450" s="504"/>
      <c r="I450" s="506"/>
      <c r="J450" s="507"/>
      <c r="K450" s="507"/>
      <c r="L450" s="507"/>
      <c r="M450" s="507"/>
      <c r="N450" s="507"/>
      <c r="O450" s="507"/>
      <c r="P450" s="507"/>
      <c r="Q450" s="507"/>
      <c r="R450" s="507"/>
      <c r="S450" s="507"/>
      <c r="T450" s="506"/>
      <c r="U450" s="507"/>
      <c r="V450" s="507"/>
      <c r="W450" s="507"/>
      <c r="X450" s="507"/>
      <c r="Y450" s="507"/>
      <c r="Z450" s="507"/>
      <c r="AA450" s="507"/>
      <c r="AB450" s="507"/>
      <c r="AC450" s="507"/>
      <c r="AD450" s="507"/>
      <c r="AE450" s="506"/>
      <c r="AF450" s="507"/>
      <c r="AG450" s="507"/>
      <c r="AH450" s="507"/>
      <c r="AI450" s="507"/>
      <c r="AJ450" s="507"/>
      <c r="AK450" s="507"/>
    </row>
    <row r="451" spans="1:37" ht="12.75" customHeight="1">
      <c r="A451" s="504"/>
      <c r="B451" s="504"/>
      <c r="C451" s="504"/>
      <c r="D451" s="504"/>
      <c r="E451" s="504"/>
      <c r="F451" s="505"/>
      <c r="G451" s="505"/>
      <c r="H451" s="504"/>
      <c r="I451" s="506"/>
      <c r="J451" s="507"/>
      <c r="K451" s="507"/>
      <c r="L451" s="507"/>
      <c r="M451" s="507"/>
      <c r="N451" s="507"/>
      <c r="O451" s="507"/>
      <c r="P451" s="507"/>
      <c r="Q451" s="507"/>
      <c r="R451" s="507"/>
      <c r="S451" s="507"/>
      <c r="T451" s="506"/>
      <c r="U451" s="507"/>
      <c r="V451" s="507"/>
      <c r="W451" s="507"/>
      <c r="X451" s="507"/>
      <c r="Y451" s="507"/>
      <c r="Z451" s="507"/>
      <c r="AA451" s="507"/>
      <c r="AB451" s="507"/>
      <c r="AC451" s="507"/>
      <c r="AD451" s="507"/>
      <c r="AE451" s="506"/>
      <c r="AF451" s="507"/>
      <c r="AG451" s="507"/>
      <c r="AH451" s="507"/>
      <c r="AI451" s="507"/>
      <c r="AJ451" s="507"/>
      <c r="AK451" s="507"/>
    </row>
    <row r="452" spans="1:37" ht="12.75" customHeight="1">
      <c r="A452" s="504"/>
      <c r="B452" s="504"/>
      <c r="C452" s="504"/>
      <c r="D452" s="504"/>
      <c r="E452" s="504"/>
      <c r="F452" s="505"/>
      <c r="G452" s="505"/>
      <c r="H452" s="504"/>
      <c r="I452" s="506"/>
      <c r="J452" s="507"/>
      <c r="K452" s="507"/>
      <c r="L452" s="507"/>
      <c r="M452" s="507"/>
      <c r="N452" s="507"/>
      <c r="O452" s="507"/>
      <c r="P452" s="507"/>
      <c r="Q452" s="507"/>
      <c r="R452" s="507"/>
      <c r="S452" s="507"/>
      <c r="T452" s="506"/>
      <c r="U452" s="507"/>
      <c r="V452" s="507"/>
      <c r="W452" s="507"/>
      <c r="X452" s="507"/>
      <c r="Y452" s="507"/>
      <c r="Z452" s="507"/>
      <c r="AA452" s="507"/>
      <c r="AB452" s="507"/>
      <c r="AC452" s="507"/>
      <c r="AD452" s="507"/>
      <c r="AE452" s="506"/>
      <c r="AF452" s="507"/>
      <c r="AG452" s="507"/>
      <c r="AH452" s="507"/>
      <c r="AI452" s="507"/>
      <c r="AJ452" s="507"/>
      <c r="AK452" s="507"/>
    </row>
    <row r="453" spans="1:37" ht="12.75" customHeight="1">
      <c r="A453" s="504"/>
      <c r="B453" s="504"/>
      <c r="C453" s="504"/>
      <c r="D453" s="504"/>
      <c r="E453" s="504"/>
      <c r="F453" s="505"/>
      <c r="G453" s="505"/>
      <c r="H453" s="504"/>
      <c r="I453" s="506"/>
      <c r="J453" s="507"/>
      <c r="K453" s="507"/>
      <c r="L453" s="507"/>
      <c r="M453" s="507"/>
      <c r="N453" s="507"/>
      <c r="O453" s="507"/>
      <c r="P453" s="507"/>
      <c r="Q453" s="507"/>
      <c r="R453" s="507"/>
      <c r="S453" s="507"/>
      <c r="T453" s="506"/>
      <c r="U453" s="507"/>
      <c r="V453" s="507"/>
      <c r="W453" s="507"/>
      <c r="X453" s="507"/>
      <c r="Y453" s="507"/>
      <c r="Z453" s="507"/>
      <c r="AA453" s="507"/>
      <c r="AB453" s="507"/>
      <c r="AC453" s="507"/>
      <c r="AD453" s="507"/>
      <c r="AE453" s="506"/>
      <c r="AF453" s="507"/>
      <c r="AG453" s="507"/>
      <c r="AH453" s="507"/>
      <c r="AI453" s="507"/>
      <c r="AJ453" s="507"/>
      <c r="AK453" s="507"/>
    </row>
    <row r="454" spans="1:37" ht="12.75" customHeight="1">
      <c r="A454" s="504"/>
      <c r="B454" s="504"/>
      <c r="C454" s="504"/>
      <c r="D454" s="504"/>
      <c r="E454" s="504"/>
      <c r="F454" s="505"/>
      <c r="G454" s="505"/>
      <c r="H454" s="504"/>
      <c r="I454" s="506"/>
      <c r="J454" s="507"/>
      <c r="K454" s="507"/>
      <c r="L454" s="507"/>
      <c r="M454" s="507"/>
      <c r="N454" s="507"/>
      <c r="O454" s="507"/>
      <c r="P454" s="507"/>
      <c r="Q454" s="507"/>
      <c r="R454" s="507"/>
      <c r="S454" s="507"/>
      <c r="T454" s="506"/>
      <c r="U454" s="507"/>
      <c r="V454" s="507"/>
      <c r="W454" s="507"/>
      <c r="X454" s="507"/>
      <c r="Y454" s="507"/>
      <c r="Z454" s="507"/>
      <c r="AA454" s="507"/>
      <c r="AB454" s="507"/>
      <c r="AC454" s="507"/>
      <c r="AD454" s="507"/>
      <c r="AE454" s="506"/>
      <c r="AF454" s="507"/>
      <c r="AG454" s="507"/>
      <c r="AH454" s="507"/>
      <c r="AI454" s="507"/>
      <c r="AJ454" s="507"/>
      <c r="AK454" s="507"/>
    </row>
    <row r="455" spans="1:37" ht="12.75" customHeight="1">
      <c r="A455" s="504"/>
      <c r="B455" s="504"/>
      <c r="C455" s="504"/>
      <c r="D455" s="504"/>
      <c r="E455" s="504"/>
      <c r="F455" s="505"/>
      <c r="G455" s="505"/>
      <c r="H455" s="504"/>
      <c r="I455" s="506"/>
      <c r="J455" s="507"/>
      <c r="K455" s="507"/>
      <c r="L455" s="507"/>
      <c r="M455" s="507"/>
      <c r="N455" s="507"/>
      <c r="O455" s="507"/>
      <c r="P455" s="507"/>
      <c r="Q455" s="507"/>
      <c r="R455" s="507"/>
      <c r="S455" s="507"/>
      <c r="T455" s="506"/>
      <c r="U455" s="507"/>
      <c r="V455" s="507"/>
      <c r="W455" s="507"/>
      <c r="X455" s="507"/>
      <c r="Y455" s="507"/>
      <c r="Z455" s="507"/>
      <c r="AA455" s="507"/>
      <c r="AB455" s="507"/>
      <c r="AC455" s="507"/>
      <c r="AD455" s="507"/>
      <c r="AE455" s="506"/>
      <c r="AF455" s="507"/>
      <c r="AG455" s="507"/>
      <c r="AH455" s="507"/>
      <c r="AI455" s="507"/>
      <c r="AJ455" s="507"/>
      <c r="AK455" s="507"/>
    </row>
    <row r="456" spans="1:37" ht="12.75" customHeight="1">
      <c r="A456" s="504"/>
      <c r="B456" s="504"/>
      <c r="C456" s="504"/>
      <c r="D456" s="504"/>
      <c r="E456" s="504"/>
      <c r="F456" s="505"/>
      <c r="G456" s="505"/>
      <c r="H456" s="504"/>
      <c r="I456" s="506"/>
      <c r="J456" s="507"/>
      <c r="K456" s="507"/>
      <c r="L456" s="507"/>
      <c r="M456" s="507"/>
      <c r="N456" s="507"/>
      <c r="O456" s="507"/>
      <c r="P456" s="507"/>
      <c r="Q456" s="507"/>
      <c r="R456" s="507"/>
      <c r="S456" s="507"/>
      <c r="T456" s="506"/>
      <c r="U456" s="507"/>
      <c r="V456" s="507"/>
      <c r="W456" s="507"/>
      <c r="X456" s="507"/>
      <c r="Y456" s="507"/>
      <c r="Z456" s="507"/>
      <c r="AA456" s="507"/>
      <c r="AB456" s="507"/>
      <c r="AC456" s="507"/>
      <c r="AD456" s="507"/>
      <c r="AE456" s="506"/>
      <c r="AF456" s="507"/>
      <c r="AG456" s="507"/>
      <c r="AH456" s="507"/>
      <c r="AI456" s="507"/>
      <c r="AJ456" s="507"/>
      <c r="AK456" s="507"/>
    </row>
    <row r="457" spans="1:37" ht="12.75" customHeight="1">
      <c r="A457" s="504"/>
      <c r="B457" s="504"/>
      <c r="C457" s="504"/>
      <c r="D457" s="504"/>
      <c r="E457" s="504"/>
      <c r="F457" s="505"/>
      <c r="G457" s="505"/>
      <c r="H457" s="504"/>
      <c r="I457" s="506"/>
      <c r="J457" s="507"/>
      <c r="K457" s="507"/>
      <c r="L457" s="507"/>
      <c r="M457" s="507"/>
      <c r="N457" s="507"/>
      <c r="O457" s="507"/>
      <c r="P457" s="507"/>
      <c r="Q457" s="507"/>
      <c r="R457" s="507"/>
      <c r="S457" s="507"/>
      <c r="T457" s="506"/>
      <c r="U457" s="507"/>
      <c r="V457" s="507"/>
      <c r="W457" s="507"/>
      <c r="X457" s="507"/>
      <c r="Y457" s="507"/>
      <c r="Z457" s="507"/>
      <c r="AA457" s="507"/>
      <c r="AB457" s="507"/>
      <c r="AC457" s="507"/>
      <c r="AD457" s="507"/>
      <c r="AE457" s="506"/>
      <c r="AF457" s="507"/>
      <c r="AG457" s="507"/>
      <c r="AH457" s="507"/>
      <c r="AI457" s="507"/>
      <c r="AJ457" s="507"/>
      <c r="AK457" s="507"/>
    </row>
    <row r="458" spans="1:37" ht="12.75" customHeight="1">
      <c r="A458" s="504"/>
      <c r="B458" s="504"/>
      <c r="C458" s="504"/>
      <c r="D458" s="504"/>
      <c r="E458" s="504"/>
      <c r="F458" s="505"/>
      <c r="G458" s="505"/>
      <c r="H458" s="504"/>
      <c r="I458" s="506"/>
      <c r="J458" s="507"/>
      <c r="K458" s="507"/>
      <c r="L458" s="507"/>
      <c r="M458" s="507"/>
      <c r="N458" s="507"/>
      <c r="O458" s="507"/>
      <c r="P458" s="507"/>
      <c r="Q458" s="507"/>
      <c r="R458" s="507"/>
      <c r="S458" s="507"/>
      <c r="T458" s="506"/>
      <c r="U458" s="507"/>
      <c r="V458" s="507"/>
      <c r="W458" s="507"/>
      <c r="X458" s="507"/>
      <c r="Y458" s="507"/>
      <c r="Z458" s="507"/>
      <c r="AA458" s="507"/>
      <c r="AB458" s="507"/>
      <c r="AC458" s="507"/>
      <c r="AD458" s="507"/>
      <c r="AE458" s="506"/>
      <c r="AF458" s="507"/>
      <c r="AG458" s="507"/>
      <c r="AH458" s="507"/>
      <c r="AI458" s="507"/>
      <c r="AJ458" s="507"/>
      <c r="AK458" s="507"/>
    </row>
    <row r="459" spans="1:37" ht="12.75" customHeight="1">
      <c r="A459" s="504"/>
      <c r="B459" s="504"/>
      <c r="C459" s="504"/>
      <c r="D459" s="504"/>
      <c r="E459" s="504"/>
      <c r="F459" s="505"/>
      <c r="G459" s="505"/>
      <c r="H459" s="504"/>
      <c r="I459" s="506"/>
      <c r="J459" s="507"/>
      <c r="K459" s="507"/>
      <c r="L459" s="507"/>
      <c r="M459" s="507"/>
      <c r="N459" s="507"/>
      <c r="O459" s="507"/>
      <c r="P459" s="507"/>
      <c r="Q459" s="507"/>
      <c r="R459" s="507"/>
      <c r="S459" s="507"/>
      <c r="T459" s="506"/>
      <c r="U459" s="507"/>
      <c r="V459" s="507"/>
      <c r="W459" s="507"/>
      <c r="X459" s="507"/>
      <c r="Y459" s="507"/>
      <c r="Z459" s="507"/>
      <c r="AA459" s="507"/>
      <c r="AB459" s="507"/>
      <c r="AC459" s="507"/>
      <c r="AD459" s="507"/>
      <c r="AE459" s="506"/>
      <c r="AF459" s="507"/>
      <c r="AG459" s="507"/>
      <c r="AH459" s="507"/>
      <c r="AI459" s="507"/>
      <c r="AJ459" s="507"/>
      <c r="AK459" s="507"/>
    </row>
    <row r="460" spans="1:37" ht="12.75" customHeight="1">
      <c r="A460" s="504"/>
      <c r="B460" s="504"/>
      <c r="C460" s="504"/>
      <c r="D460" s="504"/>
      <c r="E460" s="504"/>
      <c r="F460" s="505"/>
      <c r="G460" s="505"/>
      <c r="H460" s="504"/>
      <c r="I460" s="506"/>
      <c r="J460" s="507"/>
      <c r="K460" s="507"/>
      <c r="L460" s="507"/>
      <c r="M460" s="507"/>
      <c r="N460" s="507"/>
      <c r="O460" s="507"/>
      <c r="P460" s="507"/>
      <c r="Q460" s="507"/>
      <c r="R460" s="507"/>
      <c r="S460" s="507"/>
      <c r="T460" s="506"/>
      <c r="U460" s="507"/>
      <c r="V460" s="507"/>
      <c r="W460" s="507"/>
      <c r="X460" s="507"/>
      <c r="Y460" s="507"/>
      <c r="Z460" s="507"/>
      <c r="AA460" s="507"/>
      <c r="AB460" s="507"/>
      <c r="AC460" s="507"/>
      <c r="AD460" s="507"/>
      <c r="AE460" s="506"/>
      <c r="AF460" s="507"/>
      <c r="AG460" s="507"/>
      <c r="AH460" s="507"/>
      <c r="AI460" s="507"/>
      <c r="AJ460" s="507"/>
      <c r="AK460" s="507"/>
    </row>
    <row r="461" spans="1:37" ht="12.75" customHeight="1">
      <c r="A461" s="504"/>
      <c r="B461" s="504"/>
      <c r="C461" s="504"/>
      <c r="D461" s="504"/>
      <c r="E461" s="504"/>
      <c r="F461" s="505"/>
      <c r="G461" s="505"/>
      <c r="H461" s="504"/>
      <c r="I461" s="506"/>
      <c r="J461" s="507"/>
      <c r="K461" s="507"/>
      <c r="L461" s="507"/>
      <c r="M461" s="507"/>
      <c r="N461" s="507"/>
      <c r="O461" s="507"/>
      <c r="P461" s="507"/>
      <c r="Q461" s="507"/>
      <c r="R461" s="507"/>
      <c r="S461" s="507"/>
      <c r="T461" s="506"/>
      <c r="U461" s="507"/>
      <c r="V461" s="507"/>
      <c r="W461" s="507"/>
      <c r="X461" s="507"/>
      <c r="Y461" s="507"/>
      <c r="Z461" s="507"/>
      <c r="AA461" s="507"/>
      <c r="AB461" s="507"/>
      <c r="AC461" s="507"/>
      <c r="AD461" s="507"/>
      <c r="AE461" s="506"/>
      <c r="AF461" s="507"/>
      <c r="AG461" s="507"/>
      <c r="AH461" s="507"/>
      <c r="AI461" s="507"/>
      <c r="AJ461" s="507"/>
      <c r="AK461" s="507"/>
    </row>
    <row r="462" spans="1:37" ht="12.75" customHeight="1">
      <c r="A462" s="504"/>
      <c r="B462" s="504"/>
      <c r="C462" s="504"/>
      <c r="D462" s="504"/>
      <c r="E462" s="504"/>
      <c r="F462" s="505"/>
      <c r="G462" s="505"/>
      <c r="H462" s="504"/>
      <c r="I462" s="506"/>
      <c r="J462" s="507"/>
      <c r="K462" s="507"/>
      <c r="L462" s="507"/>
      <c r="M462" s="507"/>
      <c r="N462" s="507"/>
      <c r="O462" s="507"/>
      <c r="P462" s="507"/>
      <c r="Q462" s="507"/>
      <c r="R462" s="507"/>
      <c r="S462" s="507"/>
      <c r="T462" s="506"/>
      <c r="U462" s="507"/>
      <c r="V462" s="507"/>
      <c r="W462" s="507"/>
      <c r="X462" s="507"/>
      <c r="Y462" s="507"/>
      <c r="Z462" s="507"/>
      <c r="AA462" s="507"/>
      <c r="AB462" s="507"/>
      <c r="AC462" s="507"/>
      <c r="AD462" s="507"/>
      <c r="AE462" s="506"/>
      <c r="AF462" s="507"/>
      <c r="AG462" s="507"/>
      <c r="AH462" s="507"/>
      <c r="AI462" s="507"/>
      <c r="AJ462" s="507"/>
      <c r="AK462" s="507"/>
    </row>
    <row r="463" spans="1:37" ht="12.75" customHeight="1">
      <c r="A463" s="504"/>
      <c r="B463" s="504"/>
      <c r="C463" s="504"/>
      <c r="D463" s="504"/>
      <c r="E463" s="504"/>
      <c r="F463" s="505"/>
      <c r="G463" s="505"/>
      <c r="H463" s="504"/>
      <c r="I463" s="506"/>
      <c r="J463" s="507"/>
      <c r="K463" s="507"/>
      <c r="L463" s="507"/>
      <c r="M463" s="507"/>
      <c r="N463" s="507"/>
      <c r="O463" s="507"/>
      <c r="P463" s="507"/>
      <c r="Q463" s="507"/>
      <c r="R463" s="507"/>
      <c r="S463" s="507"/>
      <c r="T463" s="506"/>
      <c r="U463" s="507"/>
      <c r="V463" s="507"/>
      <c r="W463" s="507"/>
      <c r="X463" s="507"/>
      <c r="Y463" s="507"/>
      <c r="Z463" s="507"/>
      <c r="AA463" s="507"/>
      <c r="AB463" s="507"/>
      <c r="AC463" s="507"/>
      <c r="AD463" s="507"/>
      <c r="AE463" s="506"/>
      <c r="AF463" s="507"/>
      <c r="AG463" s="507"/>
      <c r="AH463" s="507"/>
      <c r="AI463" s="507"/>
      <c r="AJ463" s="507"/>
      <c r="AK463" s="507"/>
    </row>
    <row r="464" spans="1:37" ht="12.75" customHeight="1">
      <c r="A464" s="504"/>
      <c r="B464" s="504"/>
      <c r="C464" s="504"/>
      <c r="D464" s="504"/>
      <c r="E464" s="504"/>
      <c r="F464" s="505"/>
      <c r="G464" s="505"/>
      <c r="H464" s="504"/>
      <c r="I464" s="506"/>
      <c r="J464" s="507"/>
      <c r="K464" s="507"/>
      <c r="L464" s="507"/>
      <c r="M464" s="507"/>
      <c r="N464" s="507"/>
      <c r="O464" s="507"/>
      <c r="P464" s="507"/>
      <c r="Q464" s="507"/>
      <c r="R464" s="507"/>
      <c r="S464" s="507"/>
      <c r="T464" s="506"/>
      <c r="U464" s="507"/>
      <c r="V464" s="507"/>
      <c r="W464" s="507"/>
      <c r="X464" s="507"/>
      <c r="Y464" s="507"/>
      <c r="Z464" s="507"/>
      <c r="AA464" s="507"/>
      <c r="AB464" s="507"/>
      <c r="AC464" s="507"/>
      <c r="AD464" s="507"/>
      <c r="AE464" s="506"/>
      <c r="AF464" s="507"/>
      <c r="AG464" s="507"/>
      <c r="AH464" s="507"/>
      <c r="AI464" s="507"/>
      <c r="AJ464" s="507"/>
      <c r="AK464" s="507"/>
    </row>
    <row r="465" spans="1:37" ht="12.75" customHeight="1">
      <c r="A465" s="504"/>
      <c r="B465" s="504"/>
      <c r="C465" s="504"/>
      <c r="D465" s="504"/>
      <c r="E465" s="504"/>
      <c r="F465" s="505"/>
      <c r="G465" s="505"/>
      <c r="H465" s="504"/>
      <c r="I465" s="506"/>
      <c r="J465" s="507"/>
      <c r="K465" s="507"/>
      <c r="L465" s="507"/>
      <c r="M465" s="507"/>
      <c r="N465" s="507"/>
      <c r="O465" s="507"/>
      <c r="P465" s="507"/>
      <c r="Q465" s="507"/>
      <c r="R465" s="507"/>
      <c r="S465" s="507"/>
      <c r="T465" s="506"/>
      <c r="U465" s="507"/>
      <c r="V465" s="507"/>
      <c r="W465" s="507"/>
      <c r="X465" s="507"/>
      <c r="Y465" s="507"/>
      <c r="Z465" s="507"/>
      <c r="AA465" s="507"/>
      <c r="AB465" s="507"/>
      <c r="AC465" s="507"/>
      <c r="AD465" s="507"/>
      <c r="AE465" s="506"/>
      <c r="AF465" s="507"/>
      <c r="AG465" s="507"/>
      <c r="AH465" s="507"/>
      <c r="AI465" s="507"/>
      <c r="AJ465" s="507"/>
      <c r="AK465" s="507"/>
    </row>
    <row r="466" spans="1:37" ht="12.75" customHeight="1">
      <c r="A466" s="504"/>
      <c r="B466" s="504"/>
      <c r="C466" s="504"/>
      <c r="D466" s="504"/>
      <c r="E466" s="504"/>
      <c r="F466" s="505"/>
      <c r="G466" s="505"/>
      <c r="H466" s="504"/>
      <c r="I466" s="506"/>
      <c r="J466" s="507"/>
      <c r="K466" s="507"/>
      <c r="L466" s="507"/>
      <c r="M466" s="507"/>
      <c r="N466" s="507"/>
      <c r="O466" s="507"/>
      <c r="P466" s="507"/>
      <c r="Q466" s="507"/>
      <c r="R466" s="507"/>
      <c r="S466" s="507"/>
      <c r="T466" s="506"/>
      <c r="U466" s="507"/>
      <c r="V466" s="507"/>
      <c r="W466" s="507"/>
      <c r="X466" s="507"/>
      <c r="Y466" s="507"/>
      <c r="Z466" s="507"/>
      <c r="AA466" s="507"/>
      <c r="AB466" s="507"/>
      <c r="AC466" s="507"/>
      <c r="AD466" s="507"/>
      <c r="AE466" s="506"/>
      <c r="AF466" s="507"/>
      <c r="AG466" s="507"/>
      <c r="AH466" s="507"/>
      <c r="AI466" s="507"/>
      <c r="AJ466" s="507"/>
      <c r="AK466" s="507"/>
    </row>
    <row r="467" spans="1:37" ht="12.75" customHeight="1">
      <c r="A467" s="504"/>
      <c r="B467" s="504"/>
      <c r="C467" s="504"/>
      <c r="D467" s="504"/>
      <c r="E467" s="504"/>
      <c r="F467" s="505"/>
      <c r="G467" s="505"/>
      <c r="H467" s="504"/>
      <c r="I467" s="506"/>
      <c r="J467" s="507"/>
      <c r="K467" s="507"/>
      <c r="L467" s="507"/>
      <c r="M467" s="507"/>
      <c r="N467" s="507"/>
      <c r="O467" s="507"/>
      <c r="P467" s="507"/>
      <c r="Q467" s="507"/>
      <c r="R467" s="507"/>
      <c r="S467" s="507"/>
      <c r="T467" s="506"/>
      <c r="U467" s="507"/>
      <c r="V467" s="507"/>
      <c r="W467" s="507"/>
      <c r="X467" s="507"/>
      <c r="Y467" s="507"/>
      <c r="Z467" s="507"/>
      <c r="AA467" s="507"/>
      <c r="AB467" s="507"/>
      <c r="AC467" s="507"/>
      <c r="AD467" s="507"/>
      <c r="AE467" s="506"/>
      <c r="AF467" s="507"/>
      <c r="AG467" s="507"/>
      <c r="AH467" s="507"/>
      <c r="AI467" s="507"/>
      <c r="AJ467" s="507"/>
      <c r="AK467" s="507"/>
    </row>
    <row r="468" spans="1:37" ht="12.75" customHeight="1">
      <c r="A468" s="504"/>
      <c r="B468" s="504"/>
      <c r="C468" s="504"/>
      <c r="D468" s="504"/>
      <c r="E468" s="504"/>
      <c r="F468" s="505"/>
      <c r="G468" s="505"/>
      <c r="H468" s="504"/>
      <c r="I468" s="506"/>
      <c r="J468" s="507"/>
      <c r="K468" s="507"/>
      <c r="L468" s="507"/>
      <c r="M468" s="507"/>
      <c r="N468" s="507"/>
      <c r="O468" s="507"/>
      <c r="P468" s="507"/>
      <c r="Q468" s="507"/>
      <c r="R468" s="507"/>
      <c r="S468" s="507"/>
      <c r="T468" s="506"/>
      <c r="U468" s="507"/>
      <c r="V468" s="507"/>
      <c r="W468" s="507"/>
      <c r="X468" s="507"/>
      <c r="Y468" s="507"/>
      <c r="Z468" s="507"/>
      <c r="AA468" s="507"/>
      <c r="AB468" s="507"/>
      <c r="AC468" s="507"/>
      <c r="AD468" s="507"/>
      <c r="AE468" s="506"/>
      <c r="AF468" s="507"/>
      <c r="AG468" s="507"/>
      <c r="AH468" s="507"/>
      <c r="AI468" s="507"/>
      <c r="AJ468" s="507"/>
      <c r="AK468" s="507"/>
    </row>
    <row r="469" spans="1:37" ht="12.75" customHeight="1">
      <c r="A469" s="504"/>
      <c r="B469" s="504"/>
      <c r="C469" s="504"/>
      <c r="D469" s="504"/>
      <c r="E469" s="504"/>
      <c r="F469" s="505"/>
      <c r="G469" s="505"/>
      <c r="H469" s="504"/>
      <c r="I469" s="506"/>
      <c r="J469" s="507"/>
      <c r="K469" s="507"/>
      <c r="L469" s="507"/>
      <c r="M469" s="507"/>
      <c r="N469" s="507"/>
      <c r="O469" s="507"/>
      <c r="P469" s="507"/>
      <c r="Q469" s="507"/>
      <c r="R469" s="507"/>
      <c r="S469" s="507"/>
      <c r="T469" s="506"/>
      <c r="U469" s="507"/>
      <c r="V469" s="507"/>
      <c r="W469" s="507"/>
      <c r="X469" s="507"/>
      <c r="Y469" s="507"/>
      <c r="Z469" s="507"/>
      <c r="AA469" s="507"/>
      <c r="AB469" s="507"/>
      <c r="AC469" s="507"/>
      <c r="AD469" s="507"/>
      <c r="AE469" s="506"/>
      <c r="AF469" s="507"/>
      <c r="AG469" s="507"/>
      <c r="AH469" s="507"/>
      <c r="AI469" s="507"/>
      <c r="AJ469" s="507"/>
      <c r="AK469" s="507"/>
    </row>
    <row r="470" spans="1:37" ht="12.75" customHeight="1">
      <c r="A470" s="504"/>
      <c r="B470" s="504"/>
      <c r="C470" s="504"/>
      <c r="D470" s="504"/>
      <c r="E470" s="504"/>
      <c r="F470" s="505"/>
      <c r="G470" s="505"/>
      <c r="H470" s="504"/>
      <c r="I470" s="506"/>
      <c r="J470" s="507"/>
      <c r="K470" s="507"/>
      <c r="L470" s="507"/>
      <c r="M470" s="507"/>
      <c r="N470" s="507"/>
      <c r="O470" s="507"/>
      <c r="P470" s="507"/>
      <c r="Q470" s="507"/>
      <c r="R470" s="507"/>
      <c r="S470" s="507"/>
      <c r="T470" s="506"/>
      <c r="U470" s="507"/>
      <c r="V470" s="507"/>
      <c r="W470" s="507"/>
      <c r="X470" s="507"/>
      <c r="Y470" s="507"/>
      <c r="Z470" s="507"/>
      <c r="AA470" s="507"/>
      <c r="AB470" s="507"/>
      <c r="AC470" s="507"/>
      <c r="AD470" s="507"/>
      <c r="AE470" s="506"/>
      <c r="AF470" s="507"/>
      <c r="AG470" s="507"/>
      <c r="AH470" s="507"/>
      <c r="AI470" s="507"/>
      <c r="AJ470" s="507"/>
      <c r="AK470" s="507"/>
    </row>
    <row r="471" spans="1:37" ht="12.75" customHeight="1">
      <c r="A471" s="504"/>
      <c r="B471" s="504"/>
      <c r="C471" s="504"/>
      <c r="D471" s="504"/>
      <c r="E471" s="504"/>
      <c r="F471" s="505"/>
      <c r="G471" s="505"/>
      <c r="H471" s="504"/>
      <c r="I471" s="506"/>
      <c r="J471" s="507"/>
      <c r="K471" s="507"/>
      <c r="L471" s="507"/>
      <c r="M471" s="507"/>
      <c r="N471" s="507"/>
      <c r="O471" s="507"/>
      <c r="P471" s="507"/>
      <c r="Q471" s="507"/>
      <c r="R471" s="507"/>
      <c r="S471" s="507"/>
      <c r="T471" s="506"/>
      <c r="U471" s="507"/>
      <c r="V471" s="507"/>
      <c r="W471" s="507"/>
      <c r="X471" s="507"/>
      <c r="Y471" s="507"/>
      <c r="Z471" s="507"/>
      <c r="AA471" s="507"/>
      <c r="AB471" s="507"/>
      <c r="AC471" s="507"/>
      <c r="AD471" s="507"/>
      <c r="AE471" s="506"/>
      <c r="AF471" s="507"/>
      <c r="AG471" s="507"/>
      <c r="AH471" s="507"/>
      <c r="AI471" s="507"/>
      <c r="AJ471" s="507"/>
      <c r="AK471" s="507"/>
    </row>
    <row r="472" spans="1:37" ht="12.75" customHeight="1">
      <c r="A472" s="504"/>
      <c r="B472" s="504"/>
      <c r="C472" s="504"/>
      <c r="D472" s="504"/>
      <c r="E472" s="504"/>
      <c r="F472" s="505"/>
      <c r="G472" s="505"/>
      <c r="H472" s="504"/>
      <c r="I472" s="506"/>
      <c r="J472" s="507"/>
      <c r="K472" s="507"/>
      <c r="L472" s="507"/>
      <c r="M472" s="507"/>
      <c r="N472" s="507"/>
      <c r="O472" s="507"/>
      <c r="P472" s="507"/>
      <c r="Q472" s="507"/>
      <c r="R472" s="507"/>
      <c r="S472" s="507"/>
      <c r="T472" s="506"/>
      <c r="U472" s="507"/>
      <c r="V472" s="507"/>
      <c r="W472" s="507"/>
      <c r="X472" s="507"/>
      <c r="Y472" s="507"/>
      <c r="Z472" s="507"/>
      <c r="AA472" s="507"/>
      <c r="AB472" s="507"/>
      <c r="AC472" s="507"/>
      <c r="AD472" s="507"/>
      <c r="AE472" s="506"/>
      <c r="AF472" s="507"/>
      <c r="AG472" s="507"/>
      <c r="AH472" s="507"/>
      <c r="AI472" s="507"/>
      <c r="AJ472" s="507"/>
      <c r="AK472" s="507"/>
    </row>
    <row r="473" spans="1:37" ht="12.75" customHeight="1">
      <c r="A473" s="504"/>
      <c r="B473" s="504"/>
      <c r="C473" s="504"/>
      <c r="D473" s="504"/>
      <c r="E473" s="504"/>
      <c r="F473" s="505"/>
      <c r="G473" s="505"/>
      <c r="H473" s="504"/>
      <c r="I473" s="506"/>
      <c r="J473" s="507"/>
      <c r="K473" s="507"/>
      <c r="L473" s="507"/>
      <c r="M473" s="507"/>
      <c r="N473" s="507"/>
      <c r="O473" s="507"/>
      <c r="P473" s="507"/>
      <c r="Q473" s="507"/>
      <c r="R473" s="507"/>
      <c r="S473" s="507"/>
      <c r="T473" s="506"/>
      <c r="U473" s="507"/>
      <c r="V473" s="507"/>
      <c r="W473" s="507"/>
      <c r="X473" s="507"/>
      <c r="Y473" s="507"/>
      <c r="Z473" s="507"/>
      <c r="AA473" s="507"/>
      <c r="AB473" s="507"/>
      <c r="AC473" s="507"/>
      <c r="AD473" s="507"/>
      <c r="AE473" s="506"/>
      <c r="AF473" s="507"/>
      <c r="AG473" s="507"/>
      <c r="AH473" s="507"/>
      <c r="AI473" s="507"/>
      <c r="AJ473" s="507"/>
      <c r="AK473" s="507"/>
    </row>
    <row r="474" spans="1:37" ht="12.75" customHeight="1">
      <c r="A474" s="504"/>
      <c r="B474" s="504"/>
      <c r="C474" s="504"/>
      <c r="D474" s="504"/>
      <c r="E474" s="504"/>
      <c r="F474" s="505"/>
      <c r="G474" s="505"/>
      <c r="H474" s="504"/>
      <c r="I474" s="506"/>
      <c r="J474" s="507"/>
      <c r="K474" s="507"/>
      <c r="L474" s="507"/>
      <c r="M474" s="507"/>
      <c r="N474" s="507"/>
      <c r="O474" s="507"/>
      <c r="P474" s="507"/>
      <c r="Q474" s="507"/>
      <c r="R474" s="507"/>
      <c r="S474" s="507"/>
      <c r="T474" s="506"/>
      <c r="U474" s="507"/>
      <c r="V474" s="507"/>
      <c r="W474" s="507"/>
      <c r="X474" s="507"/>
      <c r="Y474" s="507"/>
      <c r="Z474" s="507"/>
      <c r="AA474" s="507"/>
      <c r="AB474" s="507"/>
      <c r="AC474" s="507"/>
      <c r="AD474" s="507"/>
      <c r="AE474" s="506"/>
      <c r="AF474" s="507"/>
      <c r="AG474" s="507"/>
      <c r="AH474" s="507"/>
      <c r="AI474" s="507"/>
      <c r="AJ474" s="507"/>
      <c r="AK474" s="507"/>
    </row>
    <row r="475" spans="1:37" ht="12.75" customHeight="1">
      <c r="A475" s="504"/>
      <c r="B475" s="504"/>
      <c r="C475" s="504"/>
      <c r="D475" s="504"/>
      <c r="E475" s="504"/>
      <c r="F475" s="505"/>
      <c r="G475" s="505"/>
      <c r="H475" s="504"/>
      <c r="I475" s="506"/>
      <c r="J475" s="507"/>
      <c r="K475" s="507"/>
      <c r="L475" s="507"/>
      <c r="M475" s="507"/>
      <c r="N475" s="507"/>
      <c r="O475" s="507"/>
      <c r="P475" s="507"/>
      <c r="Q475" s="507"/>
      <c r="R475" s="507"/>
      <c r="S475" s="507"/>
      <c r="T475" s="506"/>
      <c r="U475" s="507"/>
      <c r="V475" s="507"/>
      <c r="W475" s="507"/>
      <c r="X475" s="507"/>
      <c r="Y475" s="507"/>
      <c r="Z475" s="507"/>
      <c r="AA475" s="507"/>
      <c r="AB475" s="507"/>
      <c r="AC475" s="507"/>
      <c r="AD475" s="507"/>
      <c r="AE475" s="506"/>
      <c r="AF475" s="507"/>
      <c r="AG475" s="507"/>
      <c r="AH475" s="507"/>
      <c r="AI475" s="507"/>
      <c r="AJ475" s="507"/>
      <c r="AK475" s="507"/>
    </row>
    <row r="476" spans="1:37" ht="12.75" customHeight="1">
      <c r="A476" s="504"/>
      <c r="B476" s="504"/>
      <c r="C476" s="504"/>
      <c r="D476" s="504"/>
      <c r="E476" s="504"/>
      <c r="F476" s="505"/>
      <c r="G476" s="505"/>
      <c r="H476" s="504"/>
      <c r="I476" s="506"/>
      <c r="J476" s="507"/>
      <c r="K476" s="507"/>
      <c r="L476" s="507"/>
      <c r="M476" s="507"/>
      <c r="N476" s="507"/>
      <c r="O476" s="507"/>
      <c r="P476" s="507"/>
      <c r="Q476" s="507"/>
      <c r="R476" s="507"/>
      <c r="S476" s="507"/>
      <c r="T476" s="506"/>
      <c r="U476" s="507"/>
      <c r="V476" s="507"/>
      <c r="W476" s="507"/>
      <c r="X476" s="507"/>
      <c r="Y476" s="507"/>
      <c r="Z476" s="507"/>
      <c r="AA476" s="507"/>
      <c r="AB476" s="507"/>
      <c r="AC476" s="507"/>
      <c r="AD476" s="507"/>
      <c r="AE476" s="506"/>
      <c r="AF476" s="507"/>
      <c r="AG476" s="507"/>
      <c r="AH476" s="507"/>
      <c r="AI476" s="507"/>
      <c r="AJ476" s="507"/>
      <c r="AK476" s="507"/>
    </row>
    <row r="477" spans="1:37" ht="12.75" customHeight="1">
      <c r="A477" s="504"/>
      <c r="B477" s="504"/>
      <c r="C477" s="504"/>
      <c r="D477" s="504"/>
      <c r="E477" s="504"/>
      <c r="F477" s="505"/>
      <c r="G477" s="505"/>
      <c r="H477" s="504"/>
      <c r="I477" s="506"/>
      <c r="J477" s="507"/>
      <c r="K477" s="507"/>
      <c r="L477" s="507"/>
      <c r="M477" s="507"/>
      <c r="N477" s="507"/>
      <c r="O477" s="507"/>
      <c r="P477" s="507"/>
      <c r="Q477" s="507"/>
      <c r="R477" s="507"/>
      <c r="S477" s="507"/>
      <c r="T477" s="506"/>
      <c r="U477" s="507"/>
      <c r="V477" s="507"/>
      <c r="W477" s="507"/>
      <c r="X477" s="507"/>
      <c r="Y477" s="507"/>
      <c r="Z477" s="507"/>
      <c r="AA477" s="507"/>
      <c r="AB477" s="507"/>
      <c r="AC477" s="507"/>
      <c r="AD477" s="507"/>
      <c r="AE477" s="506"/>
      <c r="AF477" s="507"/>
      <c r="AG477" s="507"/>
      <c r="AH477" s="507"/>
      <c r="AI477" s="507"/>
      <c r="AJ477" s="507"/>
      <c r="AK477" s="507"/>
    </row>
    <row r="478" spans="1:37" ht="12.75" customHeight="1">
      <c r="A478" s="504"/>
      <c r="B478" s="504"/>
      <c r="C478" s="504"/>
      <c r="D478" s="504"/>
      <c r="E478" s="504"/>
      <c r="F478" s="505"/>
      <c r="G478" s="505"/>
      <c r="H478" s="504"/>
      <c r="I478" s="506"/>
      <c r="J478" s="507"/>
      <c r="K478" s="507"/>
      <c r="L478" s="507"/>
      <c r="M478" s="507"/>
      <c r="N478" s="507"/>
      <c r="O478" s="507"/>
      <c r="P478" s="507"/>
      <c r="Q478" s="507"/>
      <c r="R478" s="507"/>
      <c r="S478" s="507"/>
      <c r="T478" s="506"/>
      <c r="U478" s="507"/>
      <c r="V478" s="507"/>
      <c r="W478" s="507"/>
      <c r="X478" s="507"/>
      <c r="Y478" s="507"/>
      <c r="Z478" s="507"/>
      <c r="AA478" s="507"/>
      <c r="AB478" s="507"/>
      <c r="AC478" s="507"/>
      <c r="AD478" s="507"/>
      <c r="AE478" s="506"/>
      <c r="AF478" s="507"/>
      <c r="AG478" s="507"/>
      <c r="AH478" s="507"/>
      <c r="AI478" s="507"/>
      <c r="AJ478" s="507"/>
      <c r="AK478" s="507"/>
    </row>
    <row r="479" spans="1:37" ht="12.75" customHeight="1">
      <c r="A479" s="504"/>
      <c r="B479" s="504"/>
      <c r="C479" s="504"/>
      <c r="D479" s="504"/>
      <c r="E479" s="504"/>
      <c r="F479" s="505"/>
      <c r="G479" s="505"/>
      <c r="H479" s="504"/>
      <c r="I479" s="506"/>
      <c r="J479" s="507"/>
      <c r="K479" s="507"/>
      <c r="L479" s="507"/>
      <c r="M479" s="507"/>
      <c r="N479" s="507"/>
      <c r="O479" s="507"/>
      <c r="P479" s="507"/>
      <c r="Q479" s="507"/>
      <c r="R479" s="507"/>
      <c r="S479" s="507"/>
      <c r="T479" s="506"/>
      <c r="U479" s="507"/>
      <c r="V479" s="507"/>
      <c r="W479" s="507"/>
      <c r="X479" s="507"/>
      <c r="Y479" s="507"/>
      <c r="Z479" s="507"/>
      <c r="AA479" s="507"/>
      <c r="AB479" s="507"/>
      <c r="AC479" s="507"/>
      <c r="AD479" s="507"/>
      <c r="AE479" s="506"/>
      <c r="AF479" s="507"/>
      <c r="AG479" s="507"/>
      <c r="AH479" s="507"/>
      <c r="AI479" s="507"/>
      <c r="AJ479" s="507"/>
      <c r="AK479" s="507"/>
    </row>
    <row r="480" spans="1:37" ht="12.75" customHeight="1">
      <c r="A480" s="504"/>
      <c r="B480" s="504"/>
      <c r="C480" s="504"/>
      <c r="D480" s="504"/>
      <c r="E480" s="504"/>
      <c r="F480" s="505"/>
      <c r="G480" s="505"/>
      <c r="H480" s="504"/>
      <c r="I480" s="506"/>
      <c r="J480" s="507"/>
      <c r="K480" s="507"/>
      <c r="L480" s="507"/>
      <c r="M480" s="507"/>
      <c r="N480" s="507"/>
      <c r="O480" s="507"/>
      <c r="P480" s="507"/>
      <c r="Q480" s="507"/>
      <c r="R480" s="507"/>
      <c r="S480" s="507"/>
      <c r="T480" s="506"/>
      <c r="U480" s="507"/>
      <c r="V480" s="507"/>
      <c r="W480" s="507"/>
      <c r="X480" s="507"/>
      <c r="Y480" s="507"/>
      <c r="Z480" s="507"/>
      <c r="AA480" s="507"/>
      <c r="AB480" s="507"/>
      <c r="AC480" s="507"/>
      <c r="AD480" s="507"/>
      <c r="AE480" s="506"/>
      <c r="AF480" s="507"/>
      <c r="AG480" s="507"/>
      <c r="AH480" s="507"/>
      <c r="AI480" s="507"/>
      <c r="AJ480" s="507"/>
      <c r="AK480" s="507"/>
    </row>
    <row r="481" spans="1:37" ht="12.75" customHeight="1">
      <c r="A481" s="504"/>
      <c r="B481" s="504"/>
      <c r="C481" s="504"/>
      <c r="D481" s="504"/>
      <c r="E481" s="504"/>
      <c r="F481" s="505"/>
      <c r="G481" s="505"/>
      <c r="H481" s="504"/>
      <c r="I481" s="506"/>
      <c r="J481" s="507"/>
      <c r="K481" s="507"/>
      <c r="L481" s="507"/>
      <c r="M481" s="507"/>
      <c r="N481" s="507"/>
      <c r="O481" s="507"/>
      <c r="P481" s="507"/>
      <c r="Q481" s="507"/>
      <c r="R481" s="507"/>
      <c r="S481" s="507"/>
      <c r="T481" s="506"/>
      <c r="U481" s="507"/>
      <c r="V481" s="507"/>
      <c r="W481" s="507"/>
      <c r="X481" s="507"/>
      <c r="Y481" s="507"/>
      <c r="Z481" s="507"/>
      <c r="AA481" s="507"/>
      <c r="AB481" s="507"/>
      <c r="AC481" s="507"/>
      <c r="AD481" s="507"/>
      <c r="AE481" s="506"/>
      <c r="AF481" s="507"/>
      <c r="AG481" s="507"/>
      <c r="AH481" s="507"/>
      <c r="AI481" s="507"/>
      <c r="AJ481" s="507"/>
      <c r="AK481" s="507"/>
    </row>
    <row r="482" spans="1:37" ht="12.75" customHeight="1">
      <c r="A482" s="504"/>
      <c r="B482" s="504"/>
      <c r="C482" s="504"/>
      <c r="D482" s="504"/>
      <c r="E482" s="504"/>
      <c r="F482" s="505"/>
      <c r="G482" s="505"/>
      <c r="H482" s="504"/>
      <c r="I482" s="506"/>
      <c r="J482" s="507"/>
      <c r="K482" s="507"/>
      <c r="L482" s="507"/>
      <c r="M482" s="507"/>
      <c r="N482" s="507"/>
      <c r="O482" s="507"/>
      <c r="P482" s="507"/>
      <c r="Q482" s="507"/>
      <c r="R482" s="507"/>
      <c r="S482" s="507"/>
      <c r="T482" s="506"/>
      <c r="U482" s="507"/>
      <c r="V482" s="507"/>
      <c r="W482" s="507"/>
      <c r="X482" s="507"/>
      <c r="Y482" s="507"/>
      <c r="Z482" s="507"/>
      <c r="AA482" s="507"/>
      <c r="AB482" s="507"/>
      <c r="AC482" s="507"/>
      <c r="AD482" s="507"/>
      <c r="AE482" s="506"/>
      <c r="AF482" s="507"/>
      <c r="AG482" s="507"/>
      <c r="AH482" s="507"/>
      <c r="AI482" s="507"/>
      <c r="AJ482" s="507"/>
      <c r="AK482" s="507"/>
    </row>
    <row r="483" spans="1:37" ht="12.75" customHeight="1">
      <c r="A483" s="504"/>
      <c r="B483" s="504"/>
      <c r="C483" s="504"/>
      <c r="D483" s="504"/>
      <c r="E483" s="504"/>
      <c r="F483" s="505"/>
      <c r="G483" s="505"/>
      <c r="H483" s="504"/>
      <c r="I483" s="506"/>
      <c r="J483" s="507"/>
      <c r="K483" s="507"/>
      <c r="L483" s="507"/>
      <c r="M483" s="507"/>
      <c r="N483" s="507"/>
      <c r="O483" s="507"/>
      <c r="P483" s="507"/>
      <c r="Q483" s="507"/>
      <c r="R483" s="507"/>
      <c r="S483" s="507"/>
      <c r="T483" s="506"/>
      <c r="U483" s="507"/>
      <c r="V483" s="507"/>
      <c r="W483" s="507"/>
      <c r="X483" s="507"/>
      <c r="Y483" s="507"/>
      <c r="Z483" s="507"/>
      <c r="AA483" s="507"/>
      <c r="AB483" s="507"/>
      <c r="AC483" s="507"/>
      <c r="AD483" s="507"/>
      <c r="AE483" s="506"/>
      <c r="AF483" s="507"/>
      <c r="AG483" s="507"/>
      <c r="AH483" s="507"/>
      <c r="AI483" s="507"/>
      <c r="AJ483" s="507"/>
      <c r="AK483" s="507"/>
    </row>
    <row r="484" spans="1:37" ht="12.75" customHeight="1">
      <c r="A484" s="504"/>
      <c r="B484" s="504"/>
      <c r="C484" s="504"/>
      <c r="D484" s="504"/>
      <c r="E484" s="504"/>
      <c r="F484" s="505"/>
      <c r="G484" s="505"/>
      <c r="H484" s="504"/>
      <c r="I484" s="506"/>
      <c r="J484" s="507"/>
      <c r="K484" s="507"/>
      <c r="L484" s="507"/>
      <c r="M484" s="507"/>
      <c r="N484" s="507"/>
      <c r="O484" s="507"/>
      <c r="P484" s="507"/>
      <c r="Q484" s="507"/>
      <c r="R484" s="507"/>
      <c r="S484" s="507"/>
      <c r="T484" s="506"/>
      <c r="U484" s="507"/>
      <c r="V484" s="507"/>
      <c r="W484" s="507"/>
      <c r="X484" s="507"/>
      <c r="Y484" s="507"/>
      <c r="Z484" s="507"/>
      <c r="AA484" s="507"/>
      <c r="AB484" s="507"/>
      <c r="AC484" s="507"/>
      <c r="AD484" s="507"/>
      <c r="AE484" s="506"/>
      <c r="AF484" s="507"/>
      <c r="AG484" s="507"/>
      <c r="AH484" s="507"/>
      <c r="AI484" s="507"/>
      <c r="AJ484" s="507"/>
      <c r="AK484" s="507"/>
    </row>
    <row r="485" spans="1:37" ht="12.75" customHeight="1">
      <c r="A485" s="504"/>
      <c r="B485" s="504"/>
      <c r="C485" s="504"/>
      <c r="D485" s="504"/>
      <c r="E485" s="504"/>
      <c r="F485" s="505"/>
      <c r="G485" s="505"/>
      <c r="H485" s="504"/>
      <c r="I485" s="506"/>
      <c r="J485" s="507"/>
      <c r="K485" s="507"/>
      <c r="L485" s="507"/>
      <c r="M485" s="507"/>
      <c r="N485" s="507"/>
      <c r="O485" s="507"/>
      <c r="P485" s="507"/>
      <c r="Q485" s="507"/>
      <c r="R485" s="507"/>
      <c r="S485" s="507"/>
      <c r="T485" s="506"/>
      <c r="U485" s="507"/>
      <c r="V485" s="507"/>
      <c r="W485" s="507"/>
      <c r="X485" s="507"/>
      <c r="Y485" s="507"/>
      <c r="Z485" s="507"/>
      <c r="AA485" s="507"/>
      <c r="AB485" s="507"/>
      <c r="AC485" s="507"/>
      <c r="AD485" s="507"/>
      <c r="AE485" s="506"/>
      <c r="AF485" s="507"/>
      <c r="AG485" s="507"/>
      <c r="AH485" s="507"/>
      <c r="AI485" s="507"/>
      <c r="AJ485" s="507"/>
      <c r="AK485" s="507"/>
    </row>
    <row r="486" spans="1:37" ht="12.75" customHeight="1">
      <c r="A486" s="504"/>
      <c r="B486" s="504"/>
      <c r="C486" s="504"/>
      <c r="D486" s="504"/>
      <c r="E486" s="504"/>
      <c r="F486" s="505"/>
      <c r="G486" s="505"/>
      <c r="H486" s="504"/>
      <c r="I486" s="506"/>
      <c r="J486" s="507"/>
      <c r="K486" s="507"/>
      <c r="L486" s="507"/>
      <c r="M486" s="507"/>
      <c r="N486" s="507"/>
      <c r="O486" s="507"/>
      <c r="P486" s="507"/>
      <c r="Q486" s="507"/>
      <c r="R486" s="507"/>
      <c r="S486" s="507"/>
      <c r="T486" s="506"/>
      <c r="U486" s="507"/>
      <c r="V486" s="507"/>
      <c r="W486" s="507"/>
      <c r="X486" s="507"/>
      <c r="Y486" s="507"/>
      <c r="Z486" s="507"/>
      <c r="AA486" s="507"/>
      <c r="AB486" s="507"/>
      <c r="AC486" s="507"/>
      <c r="AD486" s="507"/>
      <c r="AE486" s="506"/>
      <c r="AF486" s="507"/>
      <c r="AG486" s="507"/>
      <c r="AH486" s="507"/>
      <c r="AI486" s="507"/>
      <c r="AJ486" s="507"/>
      <c r="AK486" s="507"/>
    </row>
    <row r="487" spans="1:37" ht="12.75" customHeight="1">
      <c r="A487" s="504"/>
      <c r="B487" s="504"/>
      <c r="C487" s="504"/>
      <c r="D487" s="504"/>
      <c r="E487" s="504"/>
      <c r="F487" s="505"/>
      <c r="G487" s="505"/>
      <c r="H487" s="504"/>
      <c r="I487" s="506"/>
      <c r="J487" s="507"/>
      <c r="K487" s="507"/>
      <c r="L487" s="507"/>
      <c r="M487" s="507"/>
      <c r="N487" s="507"/>
      <c r="O487" s="507"/>
      <c r="P487" s="507"/>
      <c r="Q487" s="507"/>
      <c r="R487" s="507"/>
      <c r="S487" s="507"/>
      <c r="T487" s="506"/>
      <c r="U487" s="507"/>
      <c r="V487" s="507"/>
      <c r="W487" s="507"/>
      <c r="X487" s="507"/>
      <c r="Y487" s="507"/>
      <c r="Z487" s="507"/>
      <c r="AA487" s="507"/>
      <c r="AB487" s="507"/>
      <c r="AC487" s="507"/>
      <c r="AD487" s="507"/>
      <c r="AE487" s="506"/>
      <c r="AF487" s="507"/>
      <c r="AG487" s="507"/>
      <c r="AH487" s="507"/>
      <c r="AI487" s="507"/>
      <c r="AJ487" s="507"/>
      <c r="AK487" s="507"/>
    </row>
    <row r="488" spans="1:37" ht="12.75" customHeight="1">
      <c r="A488" s="504"/>
      <c r="B488" s="504"/>
      <c r="C488" s="504"/>
      <c r="D488" s="504"/>
      <c r="E488" s="504"/>
      <c r="F488" s="505"/>
      <c r="G488" s="505"/>
      <c r="H488" s="504"/>
      <c r="I488" s="506"/>
      <c r="J488" s="507"/>
      <c r="K488" s="507"/>
      <c r="L488" s="507"/>
      <c r="M488" s="507"/>
      <c r="N488" s="507"/>
      <c r="O488" s="507"/>
      <c r="P488" s="507"/>
      <c r="Q488" s="507"/>
      <c r="R488" s="507"/>
      <c r="S488" s="507"/>
      <c r="T488" s="506"/>
      <c r="U488" s="507"/>
      <c r="V488" s="507"/>
      <c r="W488" s="507"/>
      <c r="X488" s="507"/>
      <c r="Y488" s="507"/>
      <c r="Z488" s="507"/>
      <c r="AA488" s="507"/>
      <c r="AB488" s="507"/>
      <c r="AC488" s="507"/>
      <c r="AD488" s="507"/>
      <c r="AE488" s="506"/>
      <c r="AF488" s="507"/>
      <c r="AG488" s="507"/>
      <c r="AH488" s="507"/>
      <c r="AI488" s="507"/>
      <c r="AJ488" s="507"/>
      <c r="AK488" s="507"/>
    </row>
    <row r="489" spans="1:37" ht="12.75" customHeight="1">
      <c r="A489" s="504"/>
      <c r="B489" s="504"/>
      <c r="C489" s="504"/>
      <c r="D489" s="504"/>
      <c r="E489" s="504"/>
      <c r="F489" s="505"/>
      <c r="G489" s="505"/>
      <c r="H489" s="504"/>
      <c r="I489" s="506"/>
      <c r="J489" s="507"/>
      <c r="K489" s="507"/>
      <c r="L489" s="507"/>
      <c r="M489" s="507"/>
      <c r="N489" s="507"/>
      <c r="O489" s="507"/>
      <c r="P489" s="507"/>
      <c r="Q489" s="507"/>
      <c r="R489" s="507"/>
      <c r="S489" s="507"/>
      <c r="T489" s="506"/>
      <c r="U489" s="507"/>
      <c r="V489" s="507"/>
      <c r="W489" s="507"/>
      <c r="X489" s="507"/>
      <c r="Y489" s="507"/>
      <c r="Z489" s="507"/>
      <c r="AA489" s="507"/>
      <c r="AB489" s="507"/>
      <c r="AC489" s="507"/>
      <c r="AD489" s="507"/>
      <c r="AE489" s="506"/>
      <c r="AF489" s="507"/>
      <c r="AG489" s="507"/>
      <c r="AH489" s="507"/>
      <c r="AI489" s="507"/>
      <c r="AJ489" s="507"/>
      <c r="AK489" s="507"/>
    </row>
    <row r="490" spans="1:37" ht="12.75" customHeight="1">
      <c r="A490" s="504"/>
      <c r="B490" s="504"/>
      <c r="C490" s="504"/>
      <c r="D490" s="504"/>
      <c r="E490" s="504"/>
      <c r="F490" s="505"/>
      <c r="G490" s="505"/>
      <c r="H490" s="504"/>
      <c r="I490" s="506"/>
      <c r="J490" s="507"/>
      <c r="K490" s="507"/>
      <c r="L490" s="507"/>
      <c r="M490" s="507"/>
      <c r="N490" s="507"/>
      <c r="O490" s="507"/>
      <c r="P490" s="507"/>
      <c r="Q490" s="507"/>
      <c r="R490" s="507"/>
      <c r="S490" s="507"/>
      <c r="T490" s="506"/>
      <c r="U490" s="507"/>
      <c r="V490" s="507"/>
      <c r="W490" s="507"/>
      <c r="X490" s="507"/>
      <c r="Y490" s="507"/>
      <c r="Z490" s="507"/>
      <c r="AA490" s="507"/>
      <c r="AB490" s="507"/>
      <c r="AC490" s="507"/>
      <c r="AD490" s="507"/>
      <c r="AE490" s="506"/>
      <c r="AF490" s="507"/>
      <c r="AG490" s="507"/>
      <c r="AH490" s="507"/>
      <c r="AI490" s="507"/>
      <c r="AJ490" s="507"/>
      <c r="AK490" s="507"/>
    </row>
    <row r="491" spans="1:37" ht="12.75" customHeight="1">
      <c r="A491" s="504"/>
      <c r="B491" s="504"/>
      <c r="C491" s="504"/>
      <c r="D491" s="504"/>
      <c r="E491" s="504"/>
      <c r="F491" s="505"/>
      <c r="G491" s="505"/>
      <c r="H491" s="504"/>
      <c r="I491" s="506"/>
      <c r="J491" s="507"/>
      <c r="K491" s="507"/>
      <c r="L491" s="507"/>
      <c r="M491" s="507"/>
      <c r="N491" s="507"/>
      <c r="O491" s="507"/>
      <c r="P491" s="507"/>
      <c r="Q491" s="507"/>
      <c r="R491" s="507"/>
      <c r="S491" s="507"/>
      <c r="T491" s="506"/>
      <c r="U491" s="507"/>
      <c r="V491" s="507"/>
      <c r="W491" s="507"/>
      <c r="X491" s="507"/>
      <c r="Y491" s="507"/>
      <c r="Z491" s="507"/>
      <c r="AA491" s="507"/>
      <c r="AB491" s="507"/>
      <c r="AC491" s="507"/>
      <c r="AD491" s="507"/>
      <c r="AE491" s="506"/>
      <c r="AF491" s="507"/>
      <c r="AG491" s="507"/>
      <c r="AH491" s="507"/>
      <c r="AI491" s="507"/>
      <c r="AJ491" s="507"/>
      <c r="AK491" s="507"/>
    </row>
    <row r="492" spans="1:37" ht="12.75" customHeight="1">
      <c r="A492" s="504"/>
      <c r="B492" s="504"/>
      <c r="C492" s="504"/>
      <c r="D492" s="504"/>
      <c r="E492" s="504"/>
      <c r="F492" s="505"/>
      <c r="G492" s="505"/>
      <c r="H492" s="504"/>
      <c r="I492" s="506"/>
      <c r="J492" s="507"/>
      <c r="K492" s="507"/>
      <c r="L492" s="507"/>
      <c r="M492" s="507"/>
      <c r="N492" s="507"/>
      <c r="O492" s="507"/>
      <c r="P492" s="507"/>
      <c r="Q492" s="507"/>
      <c r="R492" s="507"/>
      <c r="S492" s="507"/>
      <c r="T492" s="506"/>
      <c r="U492" s="507"/>
      <c r="V492" s="507"/>
      <c r="W492" s="507"/>
      <c r="X492" s="507"/>
      <c r="Y492" s="507"/>
      <c r="Z492" s="507"/>
      <c r="AA492" s="507"/>
      <c r="AB492" s="507"/>
      <c r="AC492" s="507"/>
      <c r="AD492" s="507"/>
      <c r="AE492" s="506"/>
      <c r="AF492" s="507"/>
      <c r="AG492" s="507"/>
      <c r="AH492" s="507"/>
      <c r="AI492" s="507"/>
      <c r="AJ492" s="507"/>
      <c r="AK492" s="507"/>
    </row>
    <row r="493" spans="1:37" ht="12.75" customHeight="1">
      <c r="A493" s="504"/>
      <c r="B493" s="504"/>
      <c r="C493" s="504"/>
      <c r="D493" s="504"/>
      <c r="E493" s="504"/>
      <c r="F493" s="505"/>
      <c r="G493" s="505"/>
      <c r="H493" s="504"/>
      <c r="I493" s="506"/>
      <c r="J493" s="507"/>
      <c r="K493" s="507"/>
      <c r="L493" s="507"/>
      <c r="M493" s="507"/>
      <c r="N493" s="507"/>
      <c r="O493" s="507"/>
      <c r="P493" s="507"/>
      <c r="Q493" s="507"/>
      <c r="R493" s="507"/>
      <c r="S493" s="507"/>
      <c r="T493" s="506"/>
      <c r="U493" s="507"/>
      <c r="V493" s="507"/>
      <c r="W493" s="507"/>
      <c r="X493" s="507"/>
      <c r="Y493" s="507"/>
      <c r="Z493" s="507"/>
      <c r="AA493" s="507"/>
      <c r="AB493" s="507"/>
      <c r="AC493" s="507"/>
      <c r="AD493" s="507"/>
      <c r="AE493" s="506"/>
      <c r="AF493" s="507"/>
      <c r="AG493" s="507"/>
      <c r="AH493" s="507"/>
      <c r="AI493" s="507"/>
      <c r="AJ493" s="507"/>
      <c r="AK493" s="507"/>
    </row>
    <row r="494" spans="1:37" ht="12.75" customHeight="1">
      <c r="A494" s="504"/>
      <c r="B494" s="504"/>
      <c r="C494" s="504"/>
      <c r="D494" s="504"/>
      <c r="E494" s="504"/>
      <c r="F494" s="505"/>
      <c r="G494" s="505"/>
      <c r="H494" s="504"/>
      <c r="I494" s="506"/>
      <c r="J494" s="507"/>
      <c r="K494" s="507"/>
      <c r="L494" s="507"/>
      <c r="M494" s="507"/>
      <c r="N494" s="507"/>
      <c r="O494" s="507"/>
      <c r="P494" s="507"/>
      <c r="Q494" s="507"/>
      <c r="R494" s="507"/>
      <c r="S494" s="507"/>
      <c r="T494" s="506"/>
      <c r="U494" s="507"/>
      <c r="V494" s="507"/>
      <c r="W494" s="507"/>
      <c r="X494" s="507"/>
      <c r="Y494" s="507"/>
      <c r="Z494" s="507"/>
      <c r="AA494" s="507"/>
      <c r="AB494" s="507"/>
      <c r="AC494" s="507"/>
      <c r="AD494" s="507"/>
      <c r="AE494" s="506"/>
      <c r="AF494" s="507"/>
      <c r="AG494" s="507"/>
      <c r="AH494" s="507"/>
      <c r="AI494" s="507"/>
      <c r="AJ494" s="507"/>
      <c r="AK494" s="507"/>
    </row>
    <row r="495" spans="1:37" ht="12.75" customHeight="1">
      <c r="A495" s="504"/>
      <c r="B495" s="504"/>
      <c r="C495" s="504"/>
      <c r="D495" s="504"/>
      <c r="E495" s="504"/>
      <c r="F495" s="505"/>
      <c r="G495" s="505"/>
      <c r="H495" s="504"/>
      <c r="I495" s="506"/>
      <c r="J495" s="507"/>
      <c r="K495" s="507"/>
      <c r="L495" s="507"/>
      <c r="M495" s="507"/>
      <c r="N495" s="507"/>
      <c r="O495" s="507"/>
      <c r="P495" s="507"/>
      <c r="Q495" s="507"/>
      <c r="R495" s="507"/>
      <c r="S495" s="507"/>
      <c r="T495" s="506"/>
      <c r="U495" s="507"/>
      <c r="V495" s="507"/>
      <c r="W495" s="507"/>
      <c r="X495" s="507"/>
      <c r="Y495" s="507"/>
      <c r="Z495" s="507"/>
      <c r="AA495" s="507"/>
      <c r="AB495" s="507"/>
      <c r="AC495" s="507"/>
      <c r="AD495" s="507"/>
      <c r="AE495" s="506"/>
      <c r="AF495" s="507"/>
      <c r="AG495" s="507"/>
      <c r="AH495" s="507"/>
      <c r="AI495" s="507"/>
      <c r="AJ495" s="507"/>
      <c r="AK495" s="507"/>
    </row>
    <row r="496" spans="1:37" ht="12.75" customHeight="1">
      <c r="A496" s="504"/>
      <c r="B496" s="504"/>
      <c r="C496" s="504"/>
      <c r="D496" s="504"/>
      <c r="E496" s="504"/>
      <c r="F496" s="505"/>
      <c r="G496" s="505"/>
      <c r="H496" s="504"/>
      <c r="I496" s="506"/>
      <c r="J496" s="507"/>
      <c r="K496" s="507"/>
      <c r="L496" s="507"/>
      <c r="M496" s="507"/>
      <c r="N496" s="507"/>
      <c r="O496" s="507"/>
      <c r="P496" s="507"/>
      <c r="Q496" s="507"/>
      <c r="R496" s="507"/>
      <c r="S496" s="507"/>
      <c r="T496" s="506"/>
      <c r="U496" s="507"/>
      <c r="V496" s="507"/>
      <c r="W496" s="507"/>
      <c r="X496" s="507"/>
      <c r="Y496" s="507"/>
      <c r="Z496" s="507"/>
      <c r="AA496" s="507"/>
      <c r="AB496" s="507"/>
      <c r="AC496" s="507"/>
      <c r="AD496" s="507"/>
      <c r="AE496" s="506"/>
      <c r="AF496" s="507"/>
      <c r="AG496" s="507"/>
      <c r="AH496" s="507"/>
      <c r="AI496" s="507"/>
      <c r="AJ496" s="507"/>
      <c r="AK496" s="507"/>
    </row>
    <row r="497" spans="1:37" ht="12.75" customHeight="1">
      <c r="A497" s="504"/>
      <c r="B497" s="504"/>
      <c r="C497" s="504"/>
      <c r="D497" s="504"/>
      <c r="E497" s="504"/>
      <c r="F497" s="505"/>
      <c r="G497" s="505"/>
      <c r="H497" s="504"/>
      <c r="I497" s="506"/>
      <c r="J497" s="507"/>
      <c r="K497" s="507"/>
      <c r="L497" s="507"/>
      <c r="M497" s="507"/>
      <c r="N497" s="507"/>
      <c r="O497" s="507"/>
      <c r="P497" s="507"/>
      <c r="Q497" s="507"/>
      <c r="R497" s="507"/>
      <c r="S497" s="507"/>
      <c r="T497" s="506"/>
      <c r="U497" s="507"/>
      <c r="V497" s="507"/>
      <c r="W497" s="507"/>
      <c r="X497" s="507"/>
      <c r="Y497" s="507"/>
      <c r="Z497" s="507"/>
      <c r="AA497" s="507"/>
      <c r="AB497" s="507"/>
      <c r="AC497" s="507"/>
      <c r="AD497" s="507"/>
      <c r="AE497" s="506"/>
      <c r="AF497" s="507"/>
      <c r="AG497" s="507"/>
      <c r="AH497" s="507"/>
      <c r="AI497" s="507"/>
      <c r="AJ497" s="507"/>
      <c r="AK497" s="507"/>
    </row>
    <row r="498" spans="1:37" ht="12.75" customHeight="1">
      <c r="A498" s="504"/>
      <c r="B498" s="504"/>
      <c r="C498" s="504"/>
      <c r="D498" s="504"/>
      <c r="E498" s="504"/>
      <c r="F498" s="505"/>
      <c r="G498" s="505"/>
      <c r="H498" s="504"/>
      <c r="I498" s="506"/>
      <c r="J498" s="507"/>
      <c r="K498" s="507"/>
      <c r="L498" s="507"/>
      <c r="M498" s="507"/>
      <c r="N498" s="507"/>
      <c r="O498" s="507"/>
      <c r="P498" s="507"/>
      <c r="Q498" s="507"/>
      <c r="R498" s="507"/>
      <c r="S498" s="507"/>
      <c r="T498" s="506"/>
      <c r="U498" s="507"/>
      <c r="V498" s="507"/>
      <c r="W498" s="507"/>
      <c r="X498" s="507"/>
      <c r="Y498" s="507"/>
      <c r="Z498" s="507"/>
      <c r="AA498" s="507"/>
      <c r="AB498" s="507"/>
      <c r="AC498" s="507"/>
      <c r="AD498" s="507"/>
      <c r="AE498" s="506"/>
      <c r="AF498" s="507"/>
      <c r="AG498" s="507"/>
      <c r="AH498" s="507"/>
      <c r="AI498" s="507"/>
      <c r="AJ498" s="507"/>
      <c r="AK498" s="507"/>
    </row>
    <row r="499" spans="1:37" ht="12.75" customHeight="1">
      <c r="A499" s="504"/>
      <c r="B499" s="504"/>
      <c r="C499" s="504"/>
      <c r="D499" s="504"/>
      <c r="E499" s="504"/>
      <c r="F499" s="505"/>
      <c r="G499" s="505"/>
      <c r="H499" s="504"/>
      <c r="I499" s="506"/>
      <c r="J499" s="507"/>
      <c r="K499" s="507"/>
      <c r="L499" s="507"/>
      <c r="M499" s="507"/>
      <c r="N499" s="507"/>
      <c r="O499" s="507"/>
      <c r="P499" s="507"/>
      <c r="Q499" s="507"/>
      <c r="R499" s="507"/>
      <c r="S499" s="507"/>
      <c r="T499" s="506"/>
      <c r="U499" s="507"/>
      <c r="V499" s="507"/>
      <c r="W499" s="507"/>
      <c r="X499" s="507"/>
      <c r="Y499" s="507"/>
      <c r="Z499" s="507"/>
      <c r="AA499" s="507"/>
      <c r="AB499" s="507"/>
      <c r="AC499" s="507"/>
      <c r="AD499" s="507"/>
      <c r="AE499" s="506"/>
      <c r="AF499" s="507"/>
      <c r="AG499" s="507"/>
      <c r="AH499" s="507"/>
      <c r="AI499" s="507"/>
      <c r="AJ499" s="507"/>
      <c r="AK499" s="507"/>
    </row>
    <row r="500" spans="1:37" ht="12.75" customHeight="1">
      <c r="A500" s="504"/>
      <c r="B500" s="504"/>
      <c r="C500" s="504"/>
      <c r="D500" s="504"/>
      <c r="E500" s="504"/>
      <c r="F500" s="505"/>
      <c r="G500" s="505"/>
      <c r="H500" s="504"/>
      <c r="I500" s="506"/>
      <c r="J500" s="507"/>
      <c r="K500" s="507"/>
      <c r="L500" s="507"/>
      <c r="M500" s="507"/>
      <c r="N500" s="507"/>
      <c r="O500" s="507"/>
      <c r="P500" s="507"/>
      <c r="Q500" s="507"/>
      <c r="R500" s="507"/>
      <c r="S500" s="507"/>
      <c r="T500" s="506"/>
      <c r="U500" s="507"/>
      <c r="V500" s="507"/>
      <c r="W500" s="507"/>
      <c r="X500" s="507"/>
      <c r="Y500" s="507"/>
      <c r="Z500" s="507"/>
      <c r="AA500" s="507"/>
      <c r="AB500" s="507"/>
      <c r="AC500" s="507"/>
      <c r="AD500" s="507"/>
      <c r="AE500" s="506"/>
      <c r="AF500" s="507"/>
      <c r="AG500" s="507"/>
      <c r="AH500" s="507"/>
      <c r="AI500" s="507"/>
      <c r="AJ500" s="507"/>
      <c r="AK500" s="507"/>
    </row>
    <row r="501" spans="1:37" ht="12.75" customHeight="1">
      <c r="A501" s="504"/>
      <c r="B501" s="504"/>
      <c r="C501" s="504"/>
      <c r="D501" s="504"/>
      <c r="E501" s="504"/>
      <c r="F501" s="505"/>
      <c r="G501" s="505"/>
      <c r="H501" s="504"/>
      <c r="I501" s="506"/>
      <c r="J501" s="507"/>
      <c r="K501" s="507"/>
      <c r="L501" s="507"/>
      <c r="M501" s="507"/>
      <c r="N501" s="507"/>
      <c r="O501" s="507"/>
      <c r="P501" s="507"/>
      <c r="Q501" s="507"/>
      <c r="R501" s="507"/>
      <c r="S501" s="507"/>
      <c r="T501" s="506"/>
      <c r="U501" s="507"/>
      <c r="V501" s="507"/>
      <c r="W501" s="507"/>
      <c r="X501" s="507"/>
      <c r="Y501" s="507"/>
      <c r="Z501" s="507"/>
      <c r="AA501" s="507"/>
      <c r="AB501" s="507"/>
      <c r="AC501" s="507"/>
      <c r="AD501" s="507"/>
      <c r="AE501" s="506"/>
      <c r="AF501" s="507"/>
      <c r="AG501" s="507"/>
      <c r="AH501" s="507"/>
      <c r="AI501" s="507"/>
      <c r="AJ501" s="507"/>
      <c r="AK501" s="507"/>
    </row>
    <row r="502" spans="1:37" ht="12.75" customHeight="1">
      <c r="A502" s="504"/>
      <c r="B502" s="504"/>
      <c r="C502" s="504"/>
      <c r="D502" s="504"/>
      <c r="E502" s="504"/>
      <c r="F502" s="505"/>
      <c r="G502" s="505"/>
      <c r="H502" s="504"/>
      <c r="I502" s="506"/>
      <c r="J502" s="507"/>
      <c r="K502" s="507"/>
      <c r="L502" s="507"/>
      <c r="M502" s="507"/>
      <c r="N502" s="507"/>
      <c r="O502" s="507"/>
      <c r="P502" s="507"/>
      <c r="Q502" s="507"/>
      <c r="R502" s="507"/>
      <c r="S502" s="507"/>
      <c r="T502" s="506"/>
      <c r="U502" s="507"/>
      <c r="V502" s="507"/>
      <c r="W502" s="507"/>
      <c r="X502" s="507"/>
      <c r="Y502" s="507"/>
      <c r="Z502" s="507"/>
      <c r="AA502" s="507"/>
      <c r="AB502" s="507"/>
      <c r="AC502" s="507"/>
      <c r="AD502" s="507"/>
      <c r="AE502" s="506"/>
      <c r="AF502" s="507"/>
      <c r="AG502" s="507"/>
      <c r="AH502" s="507"/>
      <c r="AI502" s="507"/>
      <c r="AJ502" s="507"/>
      <c r="AK502" s="507"/>
    </row>
    <row r="503" spans="1:37" ht="12.75" customHeight="1">
      <c r="A503" s="504"/>
      <c r="B503" s="504"/>
      <c r="C503" s="504"/>
      <c r="D503" s="504"/>
      <c r="E503" s="504"/>
      <c r="F503" s="505"/>
      <c r="G503" s="505"/>
      <c r="H503" s="504"/>
      <c r="I503" s="506"/>
      <c r="J503" s="507"/>
      <c r="K503" s="507"/>
      <c r="L503" s="507"/>
      <c r="M503" s="507"/>
      <c r="N503" s="507"/>
      <c r="O503" s="507"/>
      <c r="P503" s="507"/>
      <c r="Q503" s="507"/>
      <c r="R503" s="507"/>
      <c r="S503" s="507"/>
      <c r="T503" s="506"/>
      <c r="U503" s="507"/>
      <c r="V503" s="507"/>
      <c r="W503" s="507"/>
      <c r="X503" s="507"/>
      <c r="Y503" s="507"/>
      <c r="Z503" s="507"/>
      <c r="AA503" s="507"/>
      <c r="AB503" s="507"/>
      <c r="AC503" s="507"/>
      <c r="AD503" s="507"/>
      <c r="AE503" s="506"/>
      <c r="AF503" s="507"/>
      <c r="AG503" s="507"/>
      <c r="AH503" s="507"/>
      <c r="AI503" s="507"/>
      <c r="AJ503" s="507"/>
      <c r="AK503" s="507"/>
    </row>
    <row r="504" spans="1:37" ht="12.75" customHeight="1">
      <c r="A504" s="504"/>
      <c r="B504" s="504"/>
      <c r="C504" s="504"/>
      <c r="D504" s="504"/>
      <c r="E504" s="504"/>
      <c r="F504" s="505"/>
      <c r="G504" s="505"/>
      <c r="H504" s="504"/>
      <c r="I504" s="506"/>
      <c r="J504" s="507"/>
      <c r="K504" s="507"/>
      <c r="L504" s="507"/>
      <c r="M504" s="507"/>
      <c r="N504" s="507"/>
      <c r="O504" s="507"/>
      <c r="P504" s="507"/>
      <c r="Q504" s="507"/>
      <c r="R504" s="507"/>
      <c r="S504" s="507"/>
      <c r="T504" s="506"/>
      <c r="U504" s="507"/>
      <c r="V504" s="507"/>
      <c r="W504" s="507"/>
      <c r="X504" s="507"/>
      <c r="Y504" s="507"/>
      <c r="Z504" s="507"/>
      <c r="AA504" s="507"/>
      <c r="AB504" s="507"/>
      <c r="AC504" s="507"/>
      <c r="AD504" s="507"/>
      <c r="AE504" s="506"/>
      <c r="AF504" s="507"/>
      <c r="AG504" s="507"/>
      <c r="AH504" s="507"/>
      <c r="AI504" s="507"/>
      <c r="AJ504" s="507"/>
      <c r="AK504" s="507"/>
    </row>
    <row r="505" spans="1:37" ht="12.75" customHeight="1">
      <c r="A505" s="504"/>
      <c r="B505" s="504"/>
      <c r="C505" s="504"/>
      <c r="D505" s="504"/>
      <c r="E505" s="504"/>
      <c r="F505" s="505"/>
      <c r="G505" s="505"/>
      <c r="H505" s="504"/>
      <c r="I505" s="506"/>
      <c r="J505" s="507"/>
      <c r="K505" s="507"/>
      <c r="L505" s="507"/>
      <c r="M505" s="507"/>
      <c r="N505" s="507"/>
      <c r="O505" s="507"/>
      <c r="P505" s="507"/>
      <c r="Q505" s="507"/>
      <c r="R505" s="507"/>
      <c r="S505" s="507"/>
      <c r="T505" s="506"/>
      <c r="U505" s="507"/>
      <c r="V505" s="507"/>
      <c r="W505" s="507"/>
      <c r="X505" s="507"/>
      <c r="Y505" s="507"/>
      <c r="Z505" s="507"/>
      <c r="AA505" s="507"/>
      <c r="AB505" s="507"/>
      <c r="AC505" s="507"/>
      <c r="AD505" s="507"/>
      <c r="AE505" s="506"/>
      <c r="AF505" s="507"/>
      <c r="AG505" s="507"/>
      <c r="AH505" s="507"/>
      <c r="AI505" s="507"/>
      <c r="AJ505" s="507"/>
      <c r="AK505" s="507"/>
    </row>
    <row r="506" spans="1:37" ht="12.75" customHeight="1">
      <c r="A506" s="504"/>
      <c r="B506" s="504"/>
      <c r="C506" s="504"/>
      <c r="D506" s="504"/>
      <c r="E506" s="504"/>
      <c r="F506" s="505"/>
      <c r="G506" s="505"/>
      <c r="H506" s="504"/>
      <c r="I506" s="506"/>
      <c r="J506" s="507"/>
      <c r="K506" s="507"/>
      <c r="L506" s="507"/>
      <c r="M506" s="507"/>
      <c r="N506" s="507"/>
      <c r="O506" s="507"/>
      <c r="P506" s="507"/>
      <c r="Q506" s="507"/>
      <c r="R506" s="507"/>
      <c r="S506" s="507"/>
      <c r="T506" s="506"/>
      <c r="U506" s="507"/>
      <c r="V506" s="507"/>
      <c r="W506" s="507"/>
      <c r="X506" s="507"/>
      <c r="Y506" s="507"/>
      <c r="Z506" s="507"/>
      <c r="AA506" s="507"/>
      <c r="AB506" s="507"/>
      <c r="AC506" s="507"/>
      <c r="AD506" s="507"/>
      <c r="AE506" s="506"/>
      <c r="AF506" s="507"/>
      <c r="AG506" s="507"/>
      <c r="AH506" s="507"/>
      <c r="AI506" s="507"/>
      <c r="AJ506" s="507"/>
      <c r="AK506" s="507"/>
    </row>
    <row r="507" spans="1:37" ht="12.75" customHeight="1">
      <c r="A507" s="504"/>
      <c r="B507" s="504"/>
      <c r="C507" s="504"/>
      <c r="D507" s="504"/>
      <c r="E507" s="504"/>
      <c r="F507" s="505"/>
      <c r="G507" s="505"/>
      <c r="H507" s="504"/>
      <c r="I507" s="506"/>
      <c r="J507" s="507"/>
      <c r="K507" s="507"/>
      <c r="L507" s="507"/>
      <c r="M507" s="507"/>
      <c r="N507" s="507"/>
      <c r="O507" s="507"/>
      <c r="P507" s="507"/>
      <c r="Q507" s="507"/>
      <c r="R507" s="507"/>
      <c r="S507" s="507"/>
      <c r="T507" s="506"/>
      <c r="U507" s="507"/>
      <c r="V507" s="507"/>
      <c r="W507" s="507"/>
      <c r="X507" s="507"/>
      <c r="Y507" s="507"/>
      <c r="Z507" s="507"/>
      <c r="AA507" s="507"/>
      <c r="AB507" s="507"/>
      <c r="AC507" s="507"/>
      <c r="AD507" s="507"/>
      <c r="AE507" s="506"/>
      <c r="AF507" s="507"/>
      <c r="AG507" s="507"/>
      <c r="AH507" s="507"/>
      <c r="AI507" s="507"/>
      <c r="AJ507" s="507"/>
      <c r="AK507" s="507"/>
    </row>
    <row r="508" spans="1:37" ht="12.75" customHeight="1">
      <c r="A508" s="504"/>
      <c r="B508" s="504"/>
      <c r="C508" s="504"/>
      <c r="D508" s="504"/>
      <c r="E508" s="504"/>
      <c r="F508" s="505"/>
      <c r="G508" s="505"/>
      <c r="H508" s="504"/>
      <c r="I508" s="506"/>
      <c r="J508" s="507"/>
      <c r="K508" s="507"/>
      <c r="L508" s="507"/>
      <c r="M508" s="507"/>
      <c r="N508" s="507"/>
      <c r="O508" s="507"/>
      <c r="P508" s="507"/>
      <c r="Q508" s="507"/>
      <c r="R508" s="507"/>
      <c r="S508" s="507"/>
      <c r="T508" s="506"/>
      <c r="U508" s="507"/>
      <c r="V508" s="507"/>
      <c r="W508" s="507"/>
      <c r="X508" s="507"/>
      <c r="Y508" s="507"/>
      <c r="Z508" s="507"/>
      <c r="AA508" s="507"/>
      <c r="AB508" s="507"/>
      <c r="AC508" s="507"/>
      <c r="AD508" s="507"/>
      <c r="AE508" s="506"/>
      <c r="AF508" s="507"/>
      <c r="AG508" s="507"/>
      <c r="AH508" s="507"/>
      <c r="AI508" s="507"/>
      <c r="AJ508" s="507"/>
      <c r="AK508" s="507"/>
    </row>
    <row r="509" spans="1:37" ht="12.75" customHeight="1">
      <c r="A509" s="504"/>
      <c r="B509" s="504"/>
      <c r="C509" s="504"/>
      <c r="D509" s="504"/>
      <c r="E509" s="504"/>
      <c r="F509" s="505"/>
      <c r="G509" s="505"/>
      <c r="H509" s="504"/>
      <c r="I509" s="506"/>
      <c r="J509" s="507"/>
      <c r="K509" s="507"/>
      <c r="L509" s="507"/>
      <c r="M509" s="507"/>
      <c r="N509" s="507"/>
      <c r="O509" s="507"/>
      <c r="P509" s="507"/>
      <c r="Q509" s="507"/>
      <c r="R509" s="507"/>
      <c r="S509" s="507"/>
      <c r="T509" s="506"/>
      <c r="U509" s="507"/>
      <c r="V509" s="507"/>
      <c r="W509" s="507"/>
      <c r="X509" s="507"/>
      <c r="Y509" s="507"/>
      <c r="Z509" s="507"/>
      <c r="AA509" s="507"/>
      <c r="AB509" s="507"/>
      <c r="AC509" s="507"/>
      <c r="AD509" s="507"/>
      <c r="AE509" s="506"/>
      <c r="AF509" s="507"/>
      <c r="AG509" s="507"/>
      <c r="AH509" s="507"/>
      <c r="AI509" s="507"/>
      <c r="AJ509" s="507"/>
      <c r="AK509" s="507"/>
    </row>
    <row r="510" spans="1:37" ht="12.75" customHeight="1">
      <c r="A510" s="504"/>
      <c r="B510" s="504"/>
      <c r="C510" s="504"/>
      <c r="D510" s="504"/>
      <c r="E510" s="504"/>
      <c r="F510" s="505"/>
      <c r="G510" s="505"/>
      <c r="H510" s="504"/>
      <c r="I510" s="506"/>
      <c r="J510" s="507"/>
      <c r="K510" s="507"/>
      <c r="L510" s="507"/>
      <c r="M510" s="507"/>
      <c r="N510" s="507"/>
      <c r="O510" s="507"/>
      <c r="P510" s="507"/>
      <c r="Q510" s="507"/>
      <c r="R510" s="507"/>
      <c r="S510" s="507"/>
      <c r="T510" s="506"/>
      <c r="U510" s="507"/>
      <c r="V510" s="507"/>
      <c r="W510" s="507"/>
      <c r="X510" s="507"/>
      <c r="Y510" s="507"/>
      <c r="Z510" s="507"/>
      <c r="AA510" s="507"/>
      <c r="AB510" s="507"/>
      <c r="AC510" s="507"/>
      <c r="AD510" s="507"/>
      <c r="AE510" s="506"/>
      <c r="AF510" s="507"/>
      <c r="AG510" s="507"/>
      <c r="AH510" s="507"/>
      <c r="AI510" s="507"/>
      <c r="AJ510" s="507"/>
      <c r="AK510" s="507"/>
    </row>
    <row r="511" spans="1:37" ht="12.75" customHeight="1">
      <c r="A511" s="504"/>
      <c r="B511" s="504"/>
      <c r="C511" s="504"/>
      <c r="D511" s="504"/>
      <c r="E511" s="504"/>
      <c r="F511" s="505"/>
      <c r="G511" s="505"/>
      <c r="H511" s="504"/>
      <c r="I511" s="506"/>
      <c r="J511" s="507"/>
      <c r="K511" s="507"/>
      <c r="L511" s="507"/>
      <c r="M511" s="507"/>
      <c r="N511" s="507"/>
      <c r="O511" s="507"/>
      <c r="P511" s="507"/>
      <c r="Q511" s="507"/>
      <c r="R511" s="507"/>
      <c r="S511" s="507"/>
      <c r="T511" s="506"/>
      <c r="U511" s="507"/>
      <c r="V511" s="507"/>
      <c r="W511" s="507"/>
      <c r="X511" s="507"/>
      <c r="Y511" s="507"/>
      <c r="Z511" s="507"/>
      <c r="AA511" s="507"/>
      <c r="AB511" s="507"/>
      <c r="AC511" s="507"/>
      <c r="AD511" s="507"/>
      <c r="AE511" s="506"/>
      <c r="AF511" s="507"/>
      <c r="AG511" s="507"/>
      <c r="AH511" s="507"/>
      <c r="AI511" s="507"/>
      <c r="AJ511" s="507"/>
      <c r="AK511" s="507"/>
    </row>
    <row r="512" spans="1:37" ht="12.75" customHeight="1">
      <c r="A512" s="504"/>
      <c r="B512" s="504"/>
      <c r="C512" s="504"/>
      <c r="D512" s="504"/>
      <c r="E512" s="504"/>
      <c r="F512" s="505"/>
      <c r="G512" s="505"/>
      <c r="H512" s="504"/>
      <c r="I512" s="506"/>
      <c r="J512" s="507"/>
      <c r="K512" s="507"/>
      <c r="L512" s="507"/>
      <c r="M512" s="507"/>
      <c r="N512" s="507"/>
      <c r="O512" s="507"/>
      <c r="P512" s="507"/>
      <c r="Q512" s="507"/>
      <c r="R512" s="507"/>
      <c r="S512" s="507"/>
      <c r="T512" s="506"/>
      <c r="U512" s="507"/>
      <c r="V512" s="507"/>
      <c r="W512" s="507"/>
      <c r="X512" s="507"/>
      <c r="Y512" s="507"/>
      <c r="Z512" s="507"/>
      <c r="AA512" s="507"/>
      <c r="AB512" s="507"/>
      <c r="AC512" s="507"/>
      <c r="AD512" s="507"/>
      <c r="AE512" s="506"/>
      <c r="AF512" s="507"/>
      <c r="AG512" s="507"/>
      <c r="AH512" s="507"/>
      <c r="AI512" s="507"/>
      <c r="AJ512" s="507"/>
      <c r="AK512" s="507"/>
    </row>
    <row r="513" spans="1:37" ht="12.75" customHeight="1">
      <c r="A513" s="504"/>
      <c r="B513" s="504"/>
      <c r="C513" s="504"/>
      <c r="D513" s="504"/>
      <c r="E513" s="504"/>
      <c r="F513" s="505"/>
      <c r="G513" s="505"/>
      <c r="H513" s="504"/>
      <c r="I513" s="506"/>
      <c r="J513" s="507"/>
      <c r="K513" s="507"/>
      <c r="L513" s="507"/>
      <c r="M513" s="507"/>
      <c r="N513" s="507"/>
      <c r="O513" s="507"/>
      <c r="P513" s="507"/>
      <c r="Q513" s="507"/>
      <c r="R513" s="507"/>
      <c r="S513" s="507"/>
      <c r="T513" s="506"/>
      <c r="U513" s="507"/>
      <c r="V513" s="507"/>
      <c r="W513" s="507"/>
      <c r="X513" s="507"/>
      <c r="Y513" s="507"/>
      <c r="Z513" s="507"/>
      <c r="AA513" s="507"/>
      <c r="AB513" s="507"/>
      <c r="AC513" s="507"/>
      <c r="AD513" s="507"/>
      <c r="AE513" s="506"/>
      <c r="AF513" s="507"/>
      <c r="AG513" s="507"/>
      <c r="AH513" s="507"/>
      <c r="AI513" s="507"/>
      <c r="AJ513" s="507"/>
      <c r="AK513" s="507"/>
    </row>
    <row r="514" spans="1:37" ht="12.75" customHeight="1">
      <c r="A514" s="504"/>
      <c r="B514" s="504"/>
      <c r="C514" s="504"/>
      <c r="D514" s="504"/>
      <c r="E514" s="504"/>
      <c r="F514" s="505"/>
      <c r="G514" s="505"/>
      <c r="H514" s="504"/>
      <c r="I514" s="506"/>
      <c r="J514" s="507"/>
      <c r="K514" s="507"/>
      <c r="L514" s="507"/>
      <c r="M514" s="507"/>
      <c r="N514" s="507"/>
      <c r="O514" s="507"/>
      <c r="P514" s="507"/>
      <c r="Q514" s="507"/>
      <c r="R514" s="507"/>
      <c r="S514" s="507"/>
      <c r="T514" s="506"/>
      <c r="U514" s="507"/>
      <c r="V514" s="507"/>
      <c r="W514" s="507"/>
      <c r="X514" s="507"/>
      <c r="Y514" s="507"/>
      <c r="Z514" s="507"/>
      <c r="AA514" s="507"/>
      <c r="AB514" s="507"/>
      <c r="AC514" s="507"/>
      <c r="AD514" s="507"/>
      <c r="AE514" s="506"/>
      <c r="AF514" s="507"/>
      <c r="AG514" s="507"/>
      <c r="AH514" s="507"/>
      <c r="AI514" s="507"/>
      <c r="AJ514" s="507"/>
      <c r="AK514" s="507"/>
    </row>
    <row r="515" spans="1:37" ht="12.75" customHeight="1">
      <c r="A515" s="504"/>
      <c r="B515" s="504"/>
      <c r="C515" s="504"/>
      <c r="D515" s="504"/>
      <c r="E515" s="504"/>
      <c r="F515" s="505"/>
      <c r="G515" s="505"/>
      <c r="H515" s="504"/>
      <c r="I515" s="506"/>
      <c r="J515" s="507"/>
      <c r="K515" s="507"/>
      <c r="L515" s="507"/>
      <c r="M515" s="507"/>
      <c r="N515" s="507"/>
      <c r="O515" s="507"/>
      <c r="P515" s="507"/>
      <c r="Q515" s="507"/>
      <c r="R515" s="507"/>
      <c r="S515" s="507"/>
      <c r="T515" s="506"/>
      <c r="U515" s="507"/>
      <c r="V515" s="507"/>
      <c r="W515" s="507"/>
      <c r="X515" s="507"/>
      <c r="Y515" s="507"/>
      <c r="Z515" s="507"/>
      <c r="AA515" s="507"/>
      <c r="AB515" s="507"/>
      <c r="AC515" s="507"/>
      <c r="AD515" s="507"/>
      <c r="AE515" s="506"/>
      <c r="AF515" s="507"/>
      <c r="AG515" s="507"/>
      <c r="AH515" s="507"/>
      <c r="AI515" s="507"/>
      <c r="AJ515" s="507"/>
      <c r="AK515" s="507"/>
    </row>
    <row r="516" spans="1:37" ht="12.75" customHeight="1">
      <c r="A516" s="504"/>
      <c r="B516" s="504"/>
      <c r="C516" s="504"/>
      <c r="D516" s="504"/>
      <c r="E516" s="504"/>
      <c r="F516" s="505"/>
      <c r="G516" s="505"/>
      <c r="H516" s="504"/>
      <c r="I516" s="506"/>
      <c r="J516" s="507"/>
      <c r="K516" s="507"/>
      <c r="L516" s="507"/>
      <c r="M516" s="507"/>
      <c r="N516" s="507"/>
      <c r="O516" s="507"/>
      <c r="P516" s="507"/>
      <c r="Q516" s="507"/>
      <c r="R516" s="507"/>
      <c r="S516" s="507"/>
      <c r="T516" s="506"/>
      <c r="U516" s="507"/>
      <c r="V516" s="507"/>
      <c r="W516" s="507"/>
      <c r="X516" s="507"/>
      <c r="Y516" s="507"/>
      <c r="Z516" s="507"/>
      <c r="AA516" s="507"/>
      <c r="AB516" s="507"/>
      <c r="AC516" s="507"/>
      <c r="AD516" s="507"/>
      <c r="AE516" s="506"/>
      <c r="AF516" s="507"/>
      <c r="AG516" s="507"/>
      <c r="AH516" s="507"/>
      <c r="AI516" s="507"/>
      <c r="AJ516" s="507"/>
      <c r="AK516" s="507"/>
    </row>
    <row r="517" spans="1:37" ht="12.75" customHeight="1">
      <c r="A517" s="504"/>
      <c r="B517" s="504"/>
      <c r="C517" s="504"/>
      <c r="D517" s="504"/>
      <c r="E517" s="504"/>
      <c r="F517" s="505"/>
      <c r="G517" s="505"/>
      <c r="H517" s="504"/>
      <c r="I517" s="506"/>
      <c r="J517" s="507"/>
      <c r="K517" s="507"/>
      <c r="L517" s="507"/>
      <c r="M517" s="507"/>
      <c r="N517" s="507"/>
      <c r="O517" s="507"/>
      <c r="P517" s="507"/>
      <c r="Q517" s="507"/>
      <c r="R517" s="507"/>
      <c r="S517" s="507"/>
      <c r="T517" s="506"/>
      <c r="U517" s="507"/>
      <c r="V517" s="507"/>
      <c r="W517" s="507"/>
      <c r="X517" s="507"/>
      <c r="Y517" s="507"/>
      <c r="Z517" s="507"/>
      <c r="AA517" s="507"/>
      <c r="AB517" s="507"/>
      <c r="AC517" s="507"/>
      <c r="AD517" s="507"/>
      <c r="AE517" s="506"/>
      <c r="AF517" s="507"/>
      <c r="AG517" s="507"/>
      <c r="AH517" s="507"/>
      <c r="AI517" s="507"/>
      <c r="AJ517" s="507"/>
      <c r="AK517" s="507"/>
    </row>
    <row r="518" spans="1:37" ht="12.75" customHeight="1">
      <c r="A518" s="504"/>
      <c r="B518" s="504"/>
      <c r="C518" s="504"/>
      <c r="D518" s="504"/>
      <c r="E518" s="504"/>
      <c r="F518" s="505"/>
      <c r="G518" s="505"/>
      <c r="H518" s="504"/>
      <c r="I518" s="506"/>
      <c r="J518" s="507"/>
      <c r="K518" s="507"/>
      <c r="L518" s="507"/>
      <c r="M518" s="507"/>
      <c r="N518" s="507"/>
      <c r="O518" s="507"/>
      <c r="P518" s="507"/>
      <c r="Q518" s="507"/>
      <c r="R518" s="507"/>
      <c r="S518" s="507"/>
      <c r="T518" s="506"/>
      <c r="U518" s="507"/>
      <c r="V518" s="507"/>
      <c r="W518" s="507"/>
      <c r="X518" s="507"/>
      <c r="Y518" s="507"/>
      <c r="Z518" s="507"/>
      <c r="AA518" s="507"/>
      <c r="AB518" s="507"/>
      <c r="AC518" s="507"/>
      <c r="AD518" s="507"/>
      <c r="AE518" s="506"/>
      <c r="AF518" s="507"/>
      <c r="AG518" s="507"/>
      <c r="AH518" s="507"/>
      <c r="AI518" s="507"/>
      <c r="AJ518" s="507"/>
      <c r="AK518" s="507"/>
    </row>
    <row r="519" spans="1:37" ht="12.75" customHeight="1">
      <c r="A519" s="504"/>
      <c r="B519" s="504"/>
      <c r="C519" s="504"/>
      <c r="D519" s="504"/>
      <c r="E519" s="504"/>
      <c r="F519" s="505"/>
      <c r="G519" s="505"/>
      <c r="H519" s="504"/>
      <c r="I519" s="506"/>
      <c r="J519" s="507"/>
      <c r="K519" s="507"/>
      <c r="L519" s="507"/>
      <c r="M519" s="507"/>
      <c r="N519" s="507"/>
      <c r="O519" s="507"/>
      <c r="P519" s="507"/>
      <c r="Q519" s="507"/>
      <c r="R519" s="507"/>
      <c r="S519" s="507"/>
      <c r="T519" s="506"/>
      <c r="U519" s="507"/>
      <c r="V519" s="507"/>
      <c r="W519" s="507"/>
      <c r="X519" s="507"/>
      <c r="Y519" s="507"/>
      <c r="Z519" s="507"/>
      <c r="AA519" s="507"/>
      <c r="AB519" s="507"/>
      <c r="AC519" s="507"/>
      <c r="AD519" s="507"/>
      <c r="AE519" s="506"/>
      <c r="AF519" s="507"/>
      <c r="AG519" s="507"/>
      <c r="AH519" s="507"/>
      <c r="AI519" s="507"/>
      <c r="AJ519" s="507"/>
      <c r="AK519" s="507"/>
    </row>
    <row r="520" spans="1:37" ht="12.75" customHeight="1">
      <c r="A520" s="504"/>
      <c r="B520" s="504"/>
      <c r="C520" s="504"/>
      <c r="D520" s="504"/>
      <c r="E520" s="504"/>
      <c r="F520" s="505"/>
      <c r="G520" s="505"/>
      <c r="H520" s="504"/>
      <c r="I520" s="506"/>
      <c r="J520" s="507"/>
      <c r="K520" s="507"/>
      <c r="L520" s="507"/>
      <c r="M520" s="507"/>
      <c r="N520" s="507"/>
      <c r="O520" s="507"/>
      <c r="P520" s="507"/>
      <c r="Q520" s="507"/>
      <c r="R520" s="507"/>
      <c r="S520" s="507"/>
      <c r="T520" s="506"/>
      <c r="U520" s="507"/>
      <c r="V520" s="507"/>
      <c r="W520" s="507"/>
      <c r="X520" s="507"/>
      <c r="Y520" s="507"/>
      <c r="Z520" s="507"/>
      <c r="AA520" s="507"/>
      <c r="AB520" s="507"/>
      <c r="AC520" s="507"/>
      <c r="AD520" s="507"/>
      <c r="AE520" s="506"/>
      <c r="AF520" s="507"/>
      <c r="AG520" s="507"/>
      <c r="AH520" s="507"/>
      <c r="AI520" s="507"/>
      <c r="AJ520" s="507"/>
      <c r="AK520" s="507"/>
    </row>
    <row r="521" spans="1:37" ht="12.75" customHeight="1">
      <c r="A521" s="504"/>
      <c r="B521" s="504"/>
      <c r="C521" s="504"/>
      <c r="D521" s="504"/>
      <c r="E521" s="504"/>
      <c r="F521" s="505"/>
      <c r="G521" s="505"/>
      <c r="H521" s="504"/>
      <c r="I521" s="506"/>
      <c r="J521" s="507"/>
      <c r="K521" s="507"/>
      <c r="L521" s="507"/>
      <c r="M521" s="507"/>
      <c r="N521" s="507"/>
      <c r="O521" s="507"/>
      <c r="P521" s="507"/>
      <c r="Q521" s="507"/>
      <c r="R521" s="507"/>
      <c r="S521" s="507"/>
      <c r="T521" s="506"/>
      <c r="U521" s="507"/>
      <c r="V521" s="507"/>
      <c r="W521" s="507"/>
      <c r="X521" s="507"/>
      <c r="Y521" s="507"/>
      <c r="Z521" s="507"/>
      <c r="AA521" s="507"/>
      <c r="AB521" s="507"/>
      <c r="AC521" s="507"/>
      <c r="AD521" s="507"/>
      <c r="AE521" s="506"/>
      <c r="AF521" s="507"/>
      <c r="AG521" s="507"/>
      <c r="AH521" s="507"/>
      <c r="AI521" s="507"/>
      <c r="AJ521" s="507"/>
      <c r="AK521" s="507"/>
    </row>
    <row r="522" spans="1:37" ht="12.75" customHeight="1">
      <c r="A522" s="504"/>
      <c r="B522" s="504"/>
      <c r="C522" s="504"/>
      <c r="D522" s="504"/>
      <c r="E522" s="504"/>
      <c r="F522" s="505"/>
      <c r="G522" s="505"/>
      <c r="H522" s="504"/>
      <c r="I522" s="506"/>
      <c r="J522" s="507"/>
      <c r="K522" s="507"/>
      <c r="L522" s="507"/>
      <c r="M522" s="507"/>
      <c r="N522" s="507"/>
      <c r="O522" s="507"/>
      <c r="P522" s="507"/>
      <c r="Q522" s="507"/>
      <c r="R522" s="507"/>
      <c r="S522" s="507"/>
      <c r="T522" s="506"/>
      <c r="U522" s="507"/>
      <c r="V522" s="507"/>
      <c r="W522" s="507"/>
      <c r="X522" s="507"/>
      <c r="Y522" s="507"/>
      <c r="Z522" s="507"/>
      <c r="AA522" s="507"/>
      <c r="AB522" s="507"/>
      <c r="AC522" s="507"/>
      <c r="AD522" s="507"/>
      <c r="AE522" s="506"/>
      <c r="AF522" s="507"/>
      <c r="AG522" s="507"/>
      <c r="AH522" s="507"/>
      <c r="AI522" s="507"/>
      <c r="AJ522" s="507"/>
      <c r="AK522" s="507"/>
    </row>
    <row r="523" spans="1:37" ht="12.75" customHeight="1">
      <c r="A523" s="504"/>
      <c r="B523" s="504"/>
      <c r="C523" s="504"/>
      <c r="D523" s="504"/>
      <c r="E523" s="504"/>
      <c r="F523" s="505"/>
      <c r="G523" s="505"/>
      <c r="H523" s="504"/>
      <c r="I523" s="506"/>
      <c r="J523" s="507"/>
      <c r="K523" s="507"/>
      <c r="L523" s="507"/>
      <c r="M523" s="507"/>
      <c r="N523" s="507"/>
      <c r="O523" s="507"/>
      <c r="P523" s="507"/>
      <c r="Q523" s="507"/>
      <c r="R523" s="507"/>
      <c r="S523" s="507"/>
      <c r="T523" s="506"/>
      <c r="U523" s="507"/>
      <c r="V523" s="507"/>
      <c r="W523" s="507"/>
      <c r="X523" s="507"/>
      <c r="Y523" s="507"/>
      <c r="Z523" s="507"/>
      <c r="AA523" s="507"/>
      <c r="AB523" s="507"/>
      <c r="AC523" s="507"/>
      <c r="AD523" s="507"/>
      <c r="AE523" s="506"/>
      <c r="AF523" s="507"/>
      <c r="AG523" s="507"/>
      <c r="AH523" s="507"/>
      <c r="AI523" s="507"/>
      <c r="AJ523" s="507"/>
      <c r="AK523" s="507"/>
    </row>
    <row r="524" spans="1:37" ht="12.75" customHeight="1">
      <c r="A524" s="504"/>
      <c r="B524" s="504"/>
      <c r="C524" s="504"/>
      <c r="D524" s="504"/>
      <c r="E524" s="504"/>
      <c r="F524" s="505"/>
      <c r="G524" s="505"/>
      <c r="H524" s="504"/>
      <c r="I524" s="506"/>
      <c r="J524" s="507"/>
      <c r="K524" s="507"/>
      <c r="L524" s="507"/>
      <c r="M524" s="507"/>
      <c r="N524" s="507"/>
      <c r="O524" s="507"/>
      <c r="P524" s="507"/>
      <c r="Q524" s="507"/>
      <c r="R524" s="507"/>
      <c r="S524" s="507"/>
      <c r="T524" s="506"/>
      <c r="U524" s="507"/>
      <c r="V524" s="507"/>
      <c r="W524" s="507"/>
      <c r="X524" s="507"/>
      <c r="Y524" s="507"/>
      <c r="Z524" s="507"/>
      <c r="AA524" s="507"/>
      <c r="AB524" s="507"/>
      <c r="AC524" s="507"/>
      <c r="AD524" s="507"/>
      <c r="AE524" s="506"/>
      <c r="AF524" s="507"/>
      <c r="AG524" s="507"/>
      <c r="AH524" s="507"/>
      <c r="AI524" s="507"/>
      <c r="AJ524" s="507"/>
      <c r="AK524" s="507"/>
    </row>
    <row r="525" spans="1:37" ht="12.75" customHeight="1">
      <c r="A525" s="504"/>
      <c r="B525" s="504"/>
      <c r="C525" s="504"/>
      <c r="D525" s="504"/>
      <c r="E525" s="504"/>
      <c r="F525" s="505"/>
      <c r="G525" s="505"/>
      <c r="H525" s="504"/>
      <c r="I525" s="506"/>
      <c r="J525" s="507"/>
      <c r="K525" s="507"/>
      <c r="L525" s="507"/>
      <c r="M525" s="507"/>
      <c r="N525" s="507"/>
      <c r="O525" s="507"/>
      <c r="P525" s="507"/>
      <c r="Q525" s="507"/>
      <c r="R525" s="507"/>
      <c r="S525" s="507"/>
      <c r="T525" s="506"/>
      <c r="U525" s="507"/>
      <c r="V525" s="507"/>
      <c r="W525" s="507"/>
      <c r="X525" s="507"/>
      <c r="Y525" s="507"/>
      <c r="Z525" s="507"/>
      <c r="AA525" s="507"/>
      <c r="AB525" s="507"/>
      <c r="AC525" s="507"/>
      <c r="AD525" s="507"/>
      <c r="AE525" s="506"/>
      <c r="AF525" s="507"/>
      <c r="AG525" s="507"/>
      <c r="AH525" s="507"/>
      <c r="AI525" s="507"/>
      <c r="AJ525" s="507"/>
      <c r="AK525" s="507"/>
    </row>
    <row r="526" spans="1:37" ht="12.75" customHeight="1">
      <c r="A526" s="504"/>
      <c r="B526" s="504"/>
      <c r="C526" s="504"/>
      <c r="D526" s="504"/>
      <c r="E526" s="504"/>
      <c r="F526" s="505"/>
      <c r="G526" s="505"/>
      <c r="H526" s="504"/>
      <c r="I526" s="506"/>
      <c r="J526" s="507"/>
      <c r="K526" s="507"/>
      <c r="L526" s="507"/>
      <c r="M526" s="507"/>
      <c r="N526" s="507"/>
      <c r="O526" s="507"/>
      <c r="P526" s="507"/>
      <c r="Q526" s="507"/>
      <c r="R526" s="507"/>
      <c r="S526" s="507"/>
      <c r="T526" s="506"/>
      <c r="U526" s="507"/>
      <c r="V526" s="507"/>
      <c r="W526" s="507"/>
      <c r="X526" s="507"/>
      <c r="Y526" s="507"/>
      <c r="Z526" s="507"/>
      <c r="AA526" s="507"/>
      <c r="AB526" s="507"/>
      <c r="AC526" s="507"/>
      <c r="AD526" s="507"/>
      <c r="AE526" s="506"/>
      <c r="AF526" s="507"/>
      <c r="AG526" s="507"/>
      <c r="AH526" s="507"/>
      <c r="AI526" s="507"/>
      <c r="AJ526" s="507"/>
      <c r="AK526" s="507"/>
    </row>
    <row r="527" spans="1:37" ht="12.75" customHeight="1">
      <c r="A527" s="504"/>
      <c r="B527" s="504"/>
      <c r="C527" s="504"/>
      <c r="D527" s="504"/>
      <c r="E527" s="504"/>
      <c r="F527" s="505"/>
      <c r="G527" s="505"/>
      <c r="H527" s="504"/>
      <c r="I527" s="506"/>
      <c r="J527" s="507"/>
      <c r="K527" s="507"/>
      <c r="L527" s="507"/>
      <c r="M527" s="507"/>
      <c r="N527" s="507"/>
      <c r="O527" s="507"/>
      <c r="P527" s="507"/>
      <c r="Q527" s="507"/>
      <c r="R527" s="507"/>
      <c r="S527" s="507"/>
      <c r="T527" s="506"/>
      <c r="U527" s="507"/>
      <c r="V527" s="507"/>
      <c r="W527" s="507"/>
      <c r="X527" s="507"/>
      <c r="Y527" s="507"/>
      <c r="Z527" s="507"/>
      <c r="AA527" s="507"/>
      <c r="AB527" s="507"/>
      <c r="AC527" s="507"/>
      <c r="AD527" s="507"/>
      <c r="AE527" s="506"/>
      <c r="AF527" s="507"/>
      <c r="AG527" s="507"/>
      <c r="AH527" s="507"/>
      <c r="AI527" s="507"/>
      <c r="AJ527" s="507"/>
      <c r="AK527" s="507"/>
    </row>
    <row r="528" spans="1:37" ht="12.75" customHeight="1">
      <c r="A528" s="504"/>
      <c r="B528" s="504"/>
      <c r="C528" s="504"/>
      <c r="D528" s="504"/>
      <c r="E528" s="504"/>
      <c r="F528" s="505"/>
      <c r="G528" s="505"/>
      <c r="H528" s="504"/>
      <c r="I528" s="506"/>
      <c r="J528" s="507"/>
      <c r="K528" s="507"/>
      <c r="L528" s="507"/>
      <c r="M528" s="507"/>
      <c r="N528" s="507"/>
      <c r="O528" s="507"/>
      <c r="P528" s="507"/>
      <c r="Q528" s="507"/>
      <c r="R528" s="507"/>
      <c r="S528" s="507"/>
      <c r="T528" s="506"/>
      <c r="U528" s="507"/>
      <c r="V528" s="507"/>
      <c r="W528" s="507"/>
      <c r="X528" s="507"/>
      <c r="Y528" s="507"/>
      <c r="Z528" s="507"/>
      <c r="AA528" s="507"/>
      <c r="AB528" s="507"/>
      <c r="AC528" s="507"/>
      <c r="AD528" s="507"/>
      <c r="AE528" s="506"/>
      <c r="AF528" s="507"/>
      <c r="AG528" s="507"/>
      <c r="AH528" s="507"/>
      <c r="AI528" s="507"/>
      <c r="AJ528" s="507"/>
      <c r="AK528" s="507"/>
    </row>
    <row r="529" spans="1:37" ht="12.75" customHeight="1">
      <c r="A529" s="504"/>
      <c r="B529" s="504"/>
      <c r="C529" s="504"/>
      <c r="D529" s="504"/>
      <c r="E529" s="504"/>
      <c r="F529" s="505"/>
      <c r="G529" s="505"/>
      <c r="H529" s="504"/>
      <c r="I529" s="506"/>
      <c r="J529" s="507"/>
      <c r="K529" s="507"/>
      <c r="L529" s="507"/>
      <c r="M529" s="507"/>
      <c r="N529" s="507"/>
      <c r="O529" s="507"/>
      <c r="P529" s="507"/>
      <c r="Q529" s="507"/>
      <c r="R529" s="507"/>
      <c r="S529" s="507"/>
      <c r="T529" s="506"/>
      <c r="U529" s="507"/>
      <c r="V529" s="507"/>
      <c r="W529" s="507"/>
      <c r="X529" s="507"/>
      <c r="Y529" s="507"/>
      <c r="Z529" s="507"/>
      <c r="AA529" s="507"/>
      <c r="AB529" s="507"/>
      <c r="AC529" s="507"/>
      <c r="AD529" s="507"/>
      <c r="AE529" s="506"/>
      <c r="AF529" s="507"/>
      <c r="AG529" s="507"/>
      <c r="AH529" s="507"/>
      <c r="AI529" s="507"/>
      <c r="AJ529" s="507"/>
      <c r="AK529" s="507"/>
    </row>
    <row r="530" spans="1:37" ht="12.75" customHeight="1">
      <c r="A530" s="504"/>
      <c r="B530" s="504"/>
      <c r="C530" s="504"/>
      <c r="D530" s="504"/>
      <c r="E530" s="504"/>
      <c r="F530" s="505"/>
      <c r="G530" s="505"/>
      <c r="H530" s="504"/>
      <c r="I530" s="506"/>
      <c r="J530" s="507"/>
      <c r="K530" s="507"/>
      <c r="L530" s="507"/>
      <c r="M530" s="507"/>
      <c r="N530" s="507"/>
      <c r="O530" s="507"/>
      <c r="P530" s="507"/>
      <c r="Q530" s="507"/>
      <c r="R530" s="507"/>
      <c r="S530" s="507"/>
      <c r="T530" s="506"/>
      <c r="U530" s="507"/>
      <c r="V530" s="507"/>
      <c r="W530" s="507"/>
      <c r="X530" s="507"/>
      <c r="Y530" s="507"/>
      <c r="Z530" s="507"/>
      <c r="AA530" s="507"/>
      <c r="AB530" s="507"/>
      <c r="AC530" s="507"/>
      <c r="AD530" s="507"/>
      <c r="AE530" s="506"/>
      <c r="AF530" s="507"/>
      <c r="AG530" s="507"/>
      <c r="AH530" s="507"/>
      <c r="AI530" s="507"/>
      <c r="AJ530" s="507"/>
      <c r="AK530" s="507"/>
    </row>
    <row r="531" spans="1:37" ht="12.75" customHeight="1">
      <c r="A531" s="504"/>
      <c r="B531" s="504"/>
      <c r="C531" s="504"/>
      <c r="D531" s="504"/>
      <c r="E531" s="504"/>
      <c r="F531" s="505"/>
      <c r="G531" s="505"/>
      <c r="H531" s="504"/>
      <c r="I531" s="506"/>
      <c r="J531" s="507"/>
      <c r="K531" s="507"/>
      <c r="L531" s="507"/>
      <c r="M531" s="507"/>
      <c r="N531" s="507"/>
      <c r="O531" s="507"/>
      <c r="P531" s="507"/>
      <c r="Q531" s="507"/>
      <c r="R531" s="507"/>
      <c r="S531" s="507"/>
      <c r="T531" s="506"/>
      <c r="U531" s="507"/>
      <c r="V531" s="507"/>
      <c r="W531" s="507"/>
      <c r="X531" s="507"/>
      <c r="Y531" s="507"/>
      <c r="Z531" s="507"/>
      <c r="AA531" s="507"/>
      <c r="AB531" s="507"/>
      <c r="AC531" s="507"/>
      <c r="AD531" s="507"/>
      <c r="AE531" s="506"/>
      <c r="AF531" s="507"/>
      <c r="AG531" s="507"/>
      <c r="AH531" s="507"/>
      <c r="AI531" s="507"/>
      <c r="AJ531" s="507"/>
      <c r="AK531" s="507"/>
    </row>
    <row r="532" spans="1:37" ht="12.75" customHeight="1">
      <c r="A532" s="504"/>
      <c r="B532" s="504"/>
      <c r="C532" s="504"/>
      <c r="D532" s="504"/>
      <c r="E532" s="504"/>
      <c r="F532" s="505"/>
      <c r="G532" s="505"/>
      <c r="H532" s="504"/>
      <c r="I532" s="506"/>
      <c r="J532" s="507"/>
      <c r="K532" s="507"/>
      <c r="L532" s="507"/>
      <c r="M532" s="507"/>
      <c r="N532" s="507"/>
      <c r="O532" s="507"/>
      <c r="P532" s="507"/>
      <c r="Q532" s="507"/>
      <c r="R532" s="507"/>
      <c r="S532" s="507"/>
      <c r="T532" s="506"/>
      <c r="U532" s="507"/>
      <c r="V532" s="507"/>
      <c r="W532" s="507"/>
      <c r="X532" s="507"/>
      <c r="Y532" s="507"/>
      <c r="Z532" s="507"/>
      <c r="AA532" s="507"/>
      <c r="AB532" s="507"/>
      <c r="AC532" s="507"/>
      <c r="AD532" s="507"/>
      <c r="AE532" s="506"/>
      <c r="AF532" s="507"/>
      <c r="AG532" s="507"/>
      <c r="AH532" s="507"/>
      <c r="AI532" s="507"/>
      <c r="AJ532" s="507"/>
      <c r="AK532" s="507"/>
    </row>
    <row r="533" spans="1:37" ht="12.75" customHeight="1">
      <c r="A533" s="504"/>
      <c r="B533" s="504"/>
      <c r="C533" s="504"/>
      <c r="D533" s="504"/>
      <c r="E533" s="504"/>
      <c r="F533" s="505"/>
      <c r="G533" s="505"/>
      <c r="H533" s="504"/>
      <c r="I533" s="506"/>
      <c r="J533" s="507"/>
      <c r="K533" s="507"/>
      <c r="L533" s="507"/>
      <c r="M533" s="507"/>
      <c r="N533" s="507"/>
      <c r="O533" s="507"/>
      <c r="P533" s="507"/>
      <c r="Q533" s="507"/>
      <c r="R533" s="507"/>
      <c r="S533" s="507"/>
      <c r="T533" s="506"/>
      <c r="U533" s="507"/>
      <c r="V533" s="507"/>
      <c r="W533" s="507"/>
      <c r="X533" s="507"/>
      <c r="Y533" s="507"/>
      <c r="Z533" s="507"/>
      <c r="AA533" s="507"/>
      <c r="AB533" s="507"/>
      <c r="AC533" s="507"/>
      <c r="AD533" s="507"/>
      <c r="AE533" s="506"/>
      <c r="AF533" s="507"/>
      <c r="AG533" s="507"/>
      <c r="AH533" s="507"/>
      <c r="AI533" s="507"/>
      <c r="AJ533" s="507"/>
      <c r="AK533" s="507"/>
    </row>
    <row r="534" spans="1:37" ht="12.75" customHeight="1">
      <c r="A534" s="504"/>
      <c r="B534" s="504"/>
      <c r="C534" s="504"/>
      <c r="D534" s="504"/>
      <c r="E534" s="504"/>
      <c r="F534" s="505"/>
      <c r="G534" s="505"/>
      <c r="H534" s="504"/>
      <c r="I534" s="506"/>
      <c r="J534" s="507"/>
      <c r="K534" s="507"/>
      <c r="L534" s="507"/>
      <c r="M534" s="507"/>
      <c r="N534" s="507"/>
      <c r="O534" s="507"/>
      <c r="P534" s="507"/>
      <c r="Q534" s="507"/>
      <c r="R534" s="507"/>
      <c r="S534" s="507"/>
      <c r="T534" s="506"/>
      <c r="U534" s="507"/>
      <c r="V534" s="507"/>
      <c r="W534" s="507"/>
      <c r="X534" s="507"/>
      <c r="Y534" s="507"/>
      <c r="Z534" s="507"/>
      <c r="AA534" s="507"/>
      <c r="AB534" s="507"/>
      <c r="AC534" s="507"/>
      <c r="AD534" s="507"/>
      <c r="AE534" s="506"/>
      <c r="AF534" s="507"/>
      <c r="AG534" s="507"/>
      <c r="AH534" s="507"/>
      <c r="AI534" s="507"/>
      <c r="AJ534" s="507"/>
      <c r="AK534" s="507"/>
    </row>
    <row r="535" spans="1:37" ht="12.75" customHeight="1">
      <c r="A535" s="504"/>
      <c r="B535" s="504"/>
      <c r="C535" s="504"/>
      <c r="D535" s="504"/>
      <c r="E535" s="504"/>
      <c r="F535" s="505"/>
      <c r="G535" s="505"/>
      <c r="H535" s="504"/>
      <c r="I535" s="506"/>
      <c r="J535" s="507"/>
      <c r="K535" s="507"/>
      <c r="L535" s="507"/>
      <c r="M535" s="507"/>
      <c r="N535" s="507"/>
      <c r="O535" s="507"/>
      <c r="P535" s="507"/>
      <c r="Q535" s="507"/>
      <c r="R535" s="507"/>
      <c r="S535" s="507"/>
      <c r="T535" s="506"/>
      <c r="U535" s="507"/>
      <c r="V535" s="507"/>
      <c r="W535" s="507"/>
      <c r="X535" s="507"/>
      <c r="Y535" s="507"/>
      <c r="Z535" s="507"/>
      <c r="AA535" s="507"/>
      <c r="AB535" s="507"/>
      <c r="AC535" s="507"/>
      <c r="AD535" s="507"/>
      <c r="AE535" s="506"/>
      <c r="AF535" s="507"/>
      <c r="AG535" s="507"/>
      <c r="AH535" s="507"/>
      <c r="AI535" s="507"/>
      <c r="AJ535" s="507"/>
      <c r="AK535" s="507"/>
    </row>
    <row r="536" spans="1:37" ht="12.75" customHeight="1">
      <c r="A536" s="504"/>
      <c r="B536" s="504"/>
      <c r="C536" s="504"/>
      <c r="D536" s="504"/>
      <c r="E536" s="504"/>
      <c r="F536" s="505"/>
      <c r="G536" s="505"/>
      <c r="H536" s="504"/>
      <c r="I536" s="506"/>
      <c r="J536" s="507"/>
      <c r="K536" s="507"/>
      <c r="L536" s="507"/>
      <c r="M536" s="507"/>
      <c r="N536" s="507"/>
      <c r="O536" s="507"/>
      <c r="P536" s="507"/>
      <c r="Q536" s="507"/>
      <c r="R536" s="507"/>
      <c r="S536" s="507"/>
      <c r="T536" s="506"/>
      <c r="U536" s="507"/>
      <c r="V536" s="507"/>
      <c r="W536" s="507"/>
      <c r="X536" s="507"/>
      <c r="Y536" s="507"/>
      <c r="Z536" s="507"/>
      <c r="AA536" s="507"/>
      <c r="AB536" s="507"/>
      <c r="AC536" s="507"/>
      <c r="AD536" s="507"/>
      <c r="AE536" s="506"/>
      <c r="AF536" s="507"/>
      <c r="AG536" s="507"/>
      <c r="AH536" s="507"/>
      <c r="AI536" s="507"/>
      <c r="AJ536" s="507"/>
      <c r="AK536" s="507"/>
    </row>
    <row r="537" spans="1:37" ht="12.75" customHeight="1">
      <c r="A537" s="504"/>
      <c r="B537" s="504"/>
      <c r="C537" s="504"/>
      <c r="D537" s="504"/>
      <c r="E537" s="504"/>
      <c r="F537" s="505"/>
      <c r="G537" s="505"/>
      <c r="H537" s="504"/>
      <c r="I537" s="506"/>
      <c r="J537" s="507"/>
      <c r="K537" s="507"/>
      <c r="L537" s="507"/>
      <c r="M537" s="507"/>
      <c r="N537" s="507"/>
      <c r="O537" s="507"/>
      <c r="P537" s="507"/>
      <c r="Q537" s="507"/>
      <c r="R537" s="507"/>
      <c r="S537" s="507"/>
      <c r="T537" s="506"/>
      <c r="U537" s="507"/>
      <c r="V537" s="507"/>
      <c r="W537" s="507"/>
      <c r="X537" s="507"/>
      <c r="Y537" s="507"/>
      <c r="Z537" s="507"/>
      <c r="AA537" s="507"/>
      <c r="AB537" s="507"/>
      <c r="AC537" s="507"/>
      <c r="AD537" s="507"/>
      <c r="AE537" s="506"/>
      <c r="AF537" s="507"/>
      <c r="AG537" s="507"/>
      <c r="AH537" s="507"/>
      <c r="AI537" s="507"/>
      <c r="AJ537" s="507"/>
      <c r="AK537" s="507"/>
    </row>
    <row r="538" spans="1:37" ht="12.75" customHeight="1">
      <c r="A538" s="504"/>
      <c r="B538" s="504"/>
      <c r="C538" s="504"/>
      <c r="D538" s="504"/>
      <c r="E538" s="504"/>
      <c r="F538" s="505"/>
      <c r="G538" s="505"/>
      <c r="H538" s="504"/>
      <c r="I538" s="506"/>
      <c r="J538" s="507"/>
      <c r="K538" s="507"/>
      <c r="L538" s="507"/>
      <c r="M538" s="507"/>
      <c r="N538" s="507"/>
      <c r="O538" s="507"/>
      <c r="P538" s="507"/>
      <c r="Q538" s="507"/>
      <c r="R538" s="507"/>
      <c r="S538" s="507"/>
      <c r="T538" s="506"/>
      <c r="U538" s="507"/>
      <c r="V538" s="507"/>
      <c r="W538" s="507"/>
      <c r="X538" s="507"/>
      <c r="Y538" s="507"/>
      <c r="Z538" s="507"/>
      <c r="AA538" s="507"/>
      <c r="AB538" s="507"/>
      <c r="AC538" s="507"/>
      <c r="AD538" s="507"/>
      <c r="AE538" s="506"/>
      <c r="AF538" s="507"/>
      <c r="AG538" s="507"/>
      <c r="AH538" s="507"/>
      <c r="AI538" s="507"/>
      <c r="AJ538" s="507"/>
      <c r="AK538" s="507"/>
    </row>
    <row r="539" spans="1:37" ht="12.75" customHeight="1">
      <c r="A539" s="504"/>
      <c r="B539" s="504"/>
      <c r="C539" s="504"/>
      <c r="D539" s="504"/>
      <c r="E539" s="504"/>
      <c r="F539" s="505"/>
      <c r="G539" s="505"/>
      <c r="H539" s="504"/>
      <c r="I539" s="506"/>
      <c r="J539" s="507"/>
      <c r="K539" s="507"/>
      <c r="L539" s="507"/>
      <c r="M539" s="507"/>
      <c r="N539" s="507"/>
      <c r="O539" s="507"/>
      <c r="P539" s="507"/>
      <c r="Q539" s="507"/>
      <c r="R539" s="507"/>
      <c r="S539" s="507"/>
      <c r="T539" s="506"/>
      <c r="U539" s="507"/>
      <c r="V539" s="507"/>
      <c r="W539" s="507"/>
      <c r="X539" s="507"/>
      <c r="Y539" s="507"/>
      <c r="Z539" s="507"/>
      <c r="AA539" s="507"/>
      <c r="AB539" s="507"/>
      <c r="AC539" s="507"/>
      <c r="AD539" s="507"/>
      <c r="AE539" s="506"/>
      <c r="AF539" s="507"/>
      <c r="AG539" s="507"/>
      <c r="AH539" s="507"/>
      <c r="AI539" s="507"/>
      <c r="AJ539" s="507"/>
      <c r="AK539" s="507"/>
    </row>
    <row r="540" spans="1:37" ht="12.75" customHeight="1">
      <c r="A540" s="504"/>
      <c r="B540" s="504"/>
      <c r="C540" s="504"/>
      <c r="D540" s="504"/>
      <c r="E540" s="504"/>
      <c r="F540" s="505"/>
      <c r="G540" s="505"/>
      <c r="H540" s="504"/>
      <c r="I540" s="506"/>
      <c r="J540" s="507"/>
      <c r="K540" s="507"/>
      <c r="L540" s="507"/>
      <c r="M540" s="507"/>
      <c r="N540" s="507"/>
      <c r="O540" s="507"/>
      <c r="P540" s="507"/>
      <c r="Q540" s="507"/>
      <c r="R540" s="507"/>
      <c r="S540" s="507"/>
      <c r="T540" s="506"/>
      <c r="U540" s="507"/>
      <c r="V540" s="507"/>
      <c r="W540" s="507"/>
      <c r="X540" s="507"/>
      <c r="Y540" s="507"/>
      <c r="Z540" s="507"/>
      <c r="AA540" s="507"/>
      <c r="AB540" s="507"/>
      <c r="AC540" s="507"/>
      <c r="AD540" s="507"/>
      <c r="AE540" s="506"/>
      <c r="AF540" s="507"/>
      <c r="AG540" s="507"/>
      <c r="AH540" s="507"/>
      <c r="AI540" s="507"/>
      <c r="AJ540" s="507"/>
      <c r="AK540" s="507"/>
    </row>
    <row r="541" spans="1:37" ht="12.75" customHeight="1">
      <c r="A541" s="504"/>
      <c r="B541" s="504"/>
      <c r="C541" s="504"/>
      <c r="D541" s="504"/>
      <c r="E541" s="504"/>
      <c r="F541" s="505"/>
      <c r="G541" s="505"/>
      <c r="H541" s="504"/>
      <c r="I541" s="506"/>
      <c r="J541" s="507"/>
      <c r="K541" s="507"/>
      <c r="L541" s="507"/>
      <c r="M541" s="507"/>
      <c r="N541" s="507"/>
      <c r="O541" s="507"/>
      <c r="P541" s="507"/>
      <c r="Q541" s="507"/>
      <c r="R541" s="507"/>
      <c r="S541" s="507"/>
      <c r="T541" s="506"/>
      <c r="U541" s="507"/>
      <c r="V541" s="507"/>
      <c r="W541" s="507"/>
      <c r="X541" s="507"/>
      <c r="Y541" s="507"/>
      <c r="Z541" s="507"/>
      <c r="AA541" s="507"/>
      <c r="AB541" s="507"/>
      <c r="AC541" s="507"/>
      <c r="AD541" s="507"/>
      <c r="AE541" s="506"/>
      <c r="AF541" s="507"/>
      <c r="AG541" s="507"/>
      <c r="AH541" s="507"/>
      <c r="AI541" s="507"/>
      <c r="AJ541" s="507"/>
      <c r="AK541" s="507"/>
    </row>
    <row r="542" spans="1:37" ht="12.75" customHeight="1">
      <c r="A542" s="504"/>
      <c r="B542" s="504"/>
      <c r="C542" s="504"/>
      <c r="D542" s="504"/>
      <c r="E542" s="504"/>
      <c r="F542" s="505"/>
      <c r="G542" s="505"/>
      <c r="H542" s="504"/>
      <c r="I542" s="506"/>
      <c r="J542" s="507"/>
      <c r="K542" s="507"/>
      <c r="L542" s="507"/>
      <c r="M542" s="507"/>
      <c r="N542" s="507"/>
      <c r="O542" s="507"/>
      <c r="P542" s="507"/>
      <c r="Q542" s="507"/>
      <c r="R542" s="507"/>
      <c r="S542" s="507"/>
      <c r="T542" s="506"/>
      <c r="U542" s="507"/>
      <c r="V542" s="507"/>
      <c r="W542" s="507"/>
      <c r="X542" s="507"/>
      <c r="Y542" s="507"/>
      <c r="Z542" s="507"/>
      <c r="AA542" s="507"/>
      <c r="AB542" s="507"/>
      <c r="AC542" s="507"/>
      <c r="AD542" s="507"/>
      <c r="AE542" s="506"/>
      <c r="AF542" s="507"/>
      <c r="AG542" s="507"/>
      <c r="AH542" s="507"/>
      <c r="AI542" s="507"/>
      <c r="AJ542" s="507"/>
      <c r="AK542" s="507"/>
    </row>
    <row r="543" spans="1:37" ht="12.75" customHeight="1">
      <c r="A543" s="504"/>
      <c r="B543" s="504"/>
      <c r="C543" s="504"/>
      <c r="D543" s="504"/>
      <c r="E543" s="504"/>
      <c r="F543" s="505"/>
      <c r="G543" s="505"/>
      <c r="H543" s="504"/>
      <c r="I543" s="506"/>
      <c r="J543" s="507"/>
      <c r="K543" s="507"/>
      <c r="L543" s="507"/>
      <c r="M543" s="507"/>
      <c r="N543" s="507"/>
      <c r="O543" s="507"/>
      <c r="P543" s="507"/>
      <c r="Q543" s="507"/>
      <c r="R543" s="507"/>
      <c r="S543" s="507"/>
      <c r="T543" s="506"/>
      <c r="U543" s="507"/>
      <c r="V543" s="507"/>
      <c r="W543" s="507"/>
      <c r="X543" s="507"/>
      <c r="Y543" s="507"/>
      <c r="Z543" s="507"/>
      <c r="AA543" s="507"/>
      <c r="AB543" s="507"/>
      <c r="AC543" s="507"/>
      <c r="AD543" s="507"/>
      <c r="AE543" s="506"/>
      <c r="AF543" s="507"/>
      <c r="AG543" s="507"/>
      <c r="AH543" s="507"/>
      <c r="AI543" s="507"/>
      <c r="AJ543" s="507"/>
      <c r="AK543" s="507"/>
    </row>
    <row r="544" spans="1:37" ht="12.75" customHeight="1">
      <c r="A544" s="504"/>
      <c r="B544" s="504"/>
      <c r="C544" s="504"/>
      <c r="D544" s="504"/>
      <c r="E544" s="504"/>
      <c r="F544" s="505"/>
      <c r="G544" s="505"/>
      <c r="H544" s="504"/>
      <c r="I544" s="506"/>
      <c r="J544" s="507"/>
      <c r="K544" s="507"/>
      <c r="L544" s="507"/>
      <c r="M544" s="507"/>
      <c r="N544" s="507"/>
      <c r="O544" s="507"/>
      <c r="P544" s="507"/>
      <c r="Q544" s="507"/>
      <c r="R544" s="507"/>
      <c r="S544" s="507"/>
      <c r="T544" s="506"/>
      <c r="U544" s="507"/>
      <c r="V544" s="507"/>
      <c r="W544" s="507"/>
      <c r="X544" s="507"/>
      <c r="Y544" s="507"/>
      <c r="Z544" s="507"/>
      <c r="AA544" s="507"/>
      <c r="AB544" s="507"/>
      <c r="AC544" s="507"/>
      <c r="AD544" s="507"/>
      <c r="AE544" s="506"/>
      <c r="AF544" s="507"/>
      <c r="AG544" s="507"/>
      <c r="AH544" s="507"/>
      <c r="AI544" s="507"/>
      <c r="AJ544" s="507"/>
      <c r="AK544" s="507"/>
    </row>
    <row r="545" spans="1:37" ht="12.75" customHeight="1">
      <c r="A545" s="504"/>
      <c r="B545" s="504"/>
      <c r="C545" s="504"/>
      <c r="D545" s="504"/>
      <c r="E545" s="504"/>
      <c r="F545" s="505"/>
      <c r="G545" s="505"/>
      <c r="H545" s="504"/>
      <c r="I545" s="506"/>
      <c r="J545" s="507"/>
      <c r="K545" s="507"/>
      <c r="L545" s="507"/>
      <c r="M545" s="507"/>
      <c r="N545" s="507"/>
      <c r="O545" s="507"/>
      <c r="P545" s="507"/>
      <c r="Q545" s="507"/>
      <c r="R545" s="507"/>
      <c r="S545" s="507"/>
      <c r="T545" s="506"/>
      <c r="U545" s="507"/>
      <c r="V545" s="507"/>
      <c r="W545" s="507"/>
      <c r="X545" s="507"/>
      <c r="Y545" s="507"/>
      <c r="Z545" s="507"/>
      <c r="AA545" s="507"/>
      <c r="AB545" s="507"/>
      <c r="AC545" s="507"/>
      <c r="AD545" s="507"/>
      <c r="AE545" s="506"/>
      <c r="AF545" s="507"/>
      <c r="AG545" s="507"/>
      <c r="AH545" s="507"/>
      <c r="AI545" s="507"/>
      <c r="AJ545" s="507"/>
      <c r="AK545" s="507"/>
    </row>
    <row r="546" spans="1:37" ht="12.75" customHeight="1">
      <c r="A546" s="504"/>
      <c r="B546" s="504"/>
      <c r="C546" s="504"/>
      <c r="D546" s="504"/>
      <c r="E546" s="504"/>
      <c r="F546" s="505"/>
      <c r="G546" s="505"/>
      <c r="H546" s="504"/>
      <c r="I546" s="506"/>
      <c r="J546" s="507"/>
      <c r="K546" s="507"/>
      <c r="L546" s="507"/>
      <c r="M546" s="507"/>
      <c r="N546" s="507"/>
      <c r="O546" s="507"/>
      <c r="P546" s="507"/>
      <c r="Q546" s="507"/>
      <c r="R546" s="507"/>
      <c r="S546" s="507"/>
      <c r="T546" s="506"/>
      <c r="U546" s="507"/>
      <c r="V546" s="507"/>
      <c r="W546" s="507"/>
      <c r="X546" s="507"/>
      <c r="Y546" s="507"/>
      <c r="Z546" s="507"/>
      <c r="AA546" s="507"/>
      <c r="AB546" s="507"/>
      <c r="AC546" s="507"/>
      <c r="AD546" s="507"/>
      <c r="AE546" s="506"/>
      <c r="AF546" s="507"/>
      <c r="AG546" s="507"/>
      <c r="AH546" s="507"/>
      <c r="AI546" s="507"/>
      <c r="AJ546" s="507"/>
      <c r="AK546" s="507"/>
    </row>
    <row r="547" spans="1:37" ht="12.75" customHeight="1">
      <c r="A547" s="504"/>
      <c r="B547" s="504"/>
      <c r="C547" s="504"/>
      <c r="D547" s="504"/>
      <c r="E547" s="504"/>
      <c r="F547" s="505"/>
      <c r="G547" s="505"/>
      <c r="H547" s="504"/>
      <c r="I547" s="506"/>
      <c r="J547" s="507"/>
      <c r="K547" s="507"/>
      <c r="L547" s="507"/>
      <c r="M547" s="507"/>
      <c r="N547" s="507"/>
      <c r="O547" s="507"/>
      <c r="P547" s="507"/>
      <c r="Q547" s="507"/>
      <c r="R547" s="507"/>
      <c r="S547" s="507"/>
      <c r="T547" s="506"/>
      <c r="U547" s="507"/>
      <c r="V547" s="507"/>
      <c r="W547" s="507"/>
      <c r="X547" s="507"/>
      <c r="Y547" s="507"/>
      <c r="Z547" s="507"/>
      <c r="AA547" s="507"/>
      <c r="AB547" s="507"/>
      <c r="AC547" s="507"/>
      <c r="AD547" s="507"/>
      <c r="AE547" s="506"/>
      <c r="AF547" s="507"/>
      <c r="AG547" s="507"/>
      <c r="AH547" s="507"/>
      <c r="AI547" s="507"/>
      <c r="AJ547" s="507"/>
      <c r="AK547" s="507"/>
    </row>
    <row r="548" spans="1:37" ht="12.75" customHeight="1">
      <c r="A548" s="504"/>
      <c r="B548" s="504"/>
      <c r="C548" s="504"/>
      <c r="D548" s="504"/>
      <c r="E548" s="504"/>
      <c r="F548" s="505"/>
      <c r="G548" s="505"/>
      <c r="H548" s="504"/>
      <c r="I548" s="506"/>
      <c r="J548" s="507"/>
      <c r="K548" s="507"/>
      <c r="L548" s="507"/>
      <c r="M548" s="507"/>
      <c r="N548" s="507"/>
      <c r="O548" s="507"/>
      <c r="P548" s="507"/>
      <c r="Q548" s="507"/>
      <c r="R548" s="507"/>
      <c r="S548" s="507"/>
      <c r="T548" s="506"/>
      <c r="U548" s="507"/>
      <c r="V548" s="507"/>
      <c r="W548" s="507"/>
      <c r="X548" s="507"/>
      <c r="Y548" s="507"/>
      <c r="Z548" s="507"/>
      <c r="AA548" s="507"/>
      <c r="AB548" s="507"/>
      <c r="AC548" s="507"/>
      <c r="AD548" s="507"/>
      <c r="AE548" s="506"/>
      <c r="AF548" s="507"/>
      <c r="AG548" s="507"/>
      <c r="AH548" s="507"/>
      <c r="AI548" s="507"/>
      <c r="AJ548" s="507"/>
      <c r="AK548" s="507"/>
    </row>
    <row r="549" spans="1:37" ht="12.75" customHeight="1">
      <c r="A549" s="504"/>
      <c r="B549" s="504"/>
      <c r="C549" s="504"/>
      <c r="D549" s="504"/>
      <c r="E549" s="504"/>
      <c r="F549" s="505"/>
      <c r="G549" s="505"/>
      <c r="H549" s="504"/>
      <c r="I549" s="506"/>
      <c r="J549" s="507"/>
      <c r="K549" s="507"/>
      <c r="L549" s="507"/>
      <c r="M549" s="507"/>
      <c r="N549" s="507"/>
      <c r="O549" s="507"/>
      <c r="P549" s="507"/>
      <c r="Q549" s="507"/>
      <c r="R549" s="507"/>
      <c r="S549" s="507"/>
      <c r="T549" s="506"/>
      <c r="U549" s="507"/>
      <c r="V549" s="507"/>
      <c r="W549" s="507"/>
      <c r="X549" s="507"/>
      <c r="Y549" s="507"/>
      <c r="Z549" s="507"/>
      <c r="AA549" s="507"/>
      <c r="AB549" s="507"/>
      <c r="AC549" s="507"/>
      <c r="AD549" s="507"/>
      <c r="AE549" s="506"/>
      <c r="AF549" s="507"/>
      <c r="AG549" s="507"/>
      <c r="AH549" s="507"/>
      <c r="AI549" s="507"/>
      <c r="AJ549" s="507"/>
      <c r="AK549" s="507"/>
    </row>
    <row r="550" spans="1:37" ht="12.75" customHeight="1">
      <c r="A550" s="504"/>
      <c r="B550" s="504"/>
      <c r="C550" s="504"/>
      <c r="D550" s="504"/>
      <c r="E550" s="504"/>
      <c r="F550" s="505"/>
      <c r="G550" s="505"/>
      <c r="H550" s="504"/>
      <c r="I550" s="506"/>
      <c r="J550" s="507"/>
      <c r="K550" s="507"/>
      <c r="L550" s="507"/>
      <c r="M550" s="507"/>
      <c r="N550" s="507"/>
      <c r="O550" s="507"/>
      <c r="P550" s="507"/>
      <c r="Q550" s="507"/>
      <c r="R550" s="507"/>
      <c r="S550" s="507"/>
      <c r="T550" s="506"/>
      <c r="U550" s="507"/>
      <c r="V550" s="507"/>
      <c r="W550" s="507"/>
      <c r="X550" s="507"/>
      <c r="Y550" s="507"/>
      <c r="Z550" s="507"/>
      <c r="AA550" s="507"/>
      <c r="AB550" s="507"/>
      <c r="AC550" s="507"/>
      <c r="AD550" s="507"/>
      <c r="AE550" s="506"/>
      <c r="AF550" s="507"/>
      <c r="AG550" s="507"/>
      <c r="AH550" s="507"/>
      <c r="AI550" s="507"/>
      <c r="AJ550" s="507"/>
      <c r="AK550" s="507"/>
    </row>
    <row r="551" spans="1:37" ht="12.75" customHeight="1">
      <c r="A551" s="504"/>
      <c r="B551" s="504"/>
      <c r="C551" s="504"/>
      <c r="D551" s="504"/>
      <c r="E551" s="504"/>
      <c r="F551" s="505"/>
      <c r="G551" s="505"/>
      <c r="H551" s="504"/>
      <c r="I551" s="506"/>
      <c r="J551" s="507"/>
      <c r="K551" s="507"/>
      <c r="L551" s="507"/>
      <c r="M551" s="507"/>
      <c r="N551" s="507"/>
      <c r="O551" s="507"/>
      <c r="P551" s="507"/>
      <c r="Q551" s="507"/>
      <c r="R551" s="507"/>
      <c r="S551" s="507"/>
      <c r="T551" s="506"/>
      <c r="U551" s="507"/>
      <c r="V551" s="507"/>
      <c r="W551" s="507"/>
      <c r="X551" s="507"/>
      <c r="Y551" s="507"/>
      <c r="Z551" s="507"/>
      <c r="AA551" s="507"/>
      <c r="AB551" s="507"/>
      <c r="AC551" s="507"/>
      <c r="AD551" s="507"/>
      <c r="AE551" s="506"/>
      <c r="AF551" s="507"/>
      <c r="AG551" s="507"/>
      <c r="AH551" s="507"/>
      <c r="AI551" s="507"/>
      <c r="AJ551" s="507"/>
      <c r="AK551" s="507"/>
    </row>
    <row r="552" spans="1:37" ht="12.75" customHeight="1">
      <c r="A552" s="504"/>
      <c r="B552" s="504"/>
      <c r="C552" s="504"/>
      <c r="D552" s="504"/>
      <c r="E552" s="504"/>
      <c r="F552" s="505"/>
      <c r="G552" s="505"/>
      <c r="H552" s="504"/>
      <c r="I552" s="506"/>
      <c r="J552" s="507"/>
      <c r="K552" s="507"/>
      <c r="L552" s="507"/>
      <c r="M552" s="507"/>
      <c r="N552" s="507"/>
      <c r="O552" s="507"/>
      <c r="P552" s="507"/>
      <c r="Q552" s="507"/>
      <c r="R552" s="507"/>
      <c r="S552" s="507"/>
      <c r="T552" s="506"/>
      <c r="U552" s="507"/>
      <c r="V552" s="507"/>
      <c r="W552" s="507"/>
      <c r="X552" s="507"/>
      <c r="Y552" s="507"/>
      <c r="Z552" s="507"/>
      <c r="AA552" s="507"/>
      <c r="AB552" s="507"/>
      <c r="AC552" s="507"/>
      <c r="AD552" s="507"/>
      <c r="AE552" s="506"/>
      <c r="AF552" s="507"/>
      <c r="AG552" s="507"/>
      <c r="AH552" s="507"/>
      <c r="AI552" s="507"/>
      <c r="AJ552" s="507"/>
      <c r="AK552" s="507"/>
    </row>
    <row r="553" spans="1:37" ht="12.75" customHeight="1">
      <c r="A553" s="504"/>
      <c r="B553" s="504"/>
      <c r="C553" s="504"/>
      <c r="D553" s="504"/>
      <c r="E553" s="504"/>
      <c r="F553" s="505"/>
      <c r="G553" s="505"/>
      <c r="H553" s="504"/>
      <c r="I553" s="506"/>
      <c r="J553" s="507"/>
      <c r="K553" s="507"/>
      <c r="L553" s="507"/>
      <c r="M553" s="507"/>
      <c r="N553" s="507"/>
      <c r="O553" s="507"/>
      <c r="P553" s="507"/>
      <c r="Q553" s="507"/>
      <c r="R553" s="507"/>
      <c r="S553" s="507"/>
      <c r="T553" s="506"/>
      <c r="U553" s="507"/>
      <c r="V553" s="507"/>
      <c r="W553" s="507"/>
      <c r="X553" s="507"/>
      <c r="Y553" s="507"/>
      <c r="Z553" s="507"/>
      <c r="AA553" s="507"/>
      <c r="AB553" s="507"/>
      <c r="AC553" s="507"/>
      <c r="AD553" s="507"/>
      <c r="AE553" s="506"/>
      <c r="AF553" s="507"/>
      <c r="AG553" s="507"/>
      <c r="AH553" s="507"/>
      <c r="AI553" s="507"/>
      <c r="AJ553" s="507"/>
      <c r="AK553" s="507"/>
    </row>
    <row r="554" spans="1:37" ht="12.75" customHeight="1">
      <c r="A554" s="504"/>
      <c r="B554" s="504"/>
      <c r="C554" s="504"/>
      <c r="D554" s="504"/>
      <c r="E554" s="504"/>
      <c r="F554" s="505"/>
      <c r="G554" s="505"/>
      <c r="H554" s="504"/>
      <c r="I554" s="506"/>
      <c r="J554" s="507"/>
      <c r="K554" s="507"/>
      <c r="L554" s="507"/>
      <c r="M554" s="507"/>
      <c r="N554" s="507"/>
      <c r="O554" s="507"/>
      <c r="P554" s="507"/>
      <c r="Q554" s="507"/>
      <c r="R554" s="507"/>
      <c r="S554" s="507"/>
      <c r="T554" s="506"/>
      <c r="U554" s="507"/>
      <c r="V554" s="507"/>
      <c r="W554" s="507"/>
      <c r="X554" s="507"/>
      <c r="Y554" s="507"/>
      <c r="Z554" s="507"/>
      <c r="AA554" s="507"/>
      <c r="AB554" s="507"/>
      <c r="AC554" s="507"/>
      <c r="AD554" s="507"/>
      <c r="AE554" s="506"/>
      <c r="AF554" s="507"/>
      <c r="AG554" s="507"/>
      <c r="AH554" s="507"/>
      <c r="AI554" s="507"/>
      <c r="AJ554" s="507"/>
      <c r="AK554" s="507"/>
    </row>
    <row r="555" spans="1:37" ht="12.75" customHeight="1">
      <c r="A555" s="504"/>
      <c r="B555" s="504"/>
      <c r="C555" s="504"/>
      <c r="D555" s="504"/>
      <c r="E555" s="504"/>
      <c r="F555" s="505"/>
      <c r="G555" s="505"/>
      <c r="H555" s="504"/>
      <c r="I555" s="506"/>
      <c r="J555" s="507"/>
      <c r="K555" s="507"/>
      <c r="L555" s="507"/>
      <c r="M555" s="507"/>
      <c r="N555" s="507"/>
      <c r="O555" s="507"/>
      <c r="P555" s="507"/>
      <c r="Q555" s="507"/>
      <c r="R555" s="507"/>
      <c r="S555" s="507"/>
      <c r="T555" s="506"/>
      <c r="U555" s="507"/>
      <c r="V555" s="507"/>
      <c r="W555" s="507"/>
      <c r="X555" s="507"/>
      <c r="Y555" s="507"/>
      <c r="Z555" s="507"/>
      <c r="AA555" s="507"/>
      <c r="AB555" s="507"/>
      <c r="AC555" s="507"/>
      <c r="AD555" s="507"/>
      <c r="AE555" s="506"/>
      <c r="AF555" s="507"/>
      <c r="AG555" s="507"/>
      <c r="AH555" s="507"/>
      <c r="AI555" s="507"/>
      <c r="AJ555" s="507"/>
      <c r="AK555" s="507"/>
    </row>
    <row r="556" spans="1:37" ht="12.75" customHeight="1">
      <c r="A556" s="504"/>
      <c r="B556" s="504"/>
      <c r="C556" s="504"/>
      <c r="D556" s="504"/>
      <c r="E556" s="504"/>
      <c r="F556" s="505"/>
      <c r="G556" s="505"/>
      <c r="H556" s="504"/>
      <c r="I556" s="506"/>
      <c r="J556" s="507"/>
      <c r="K556" s="507"/>
      <c r="L556" s="507"/>
      <c r="M556" s="507"/>
      <c r="N556" s="507"/>
      <c r="O556" s="507"/>
      <c r="P556" s="507"/>
      <c r="Q556" s="507"/>
      <c r="R556" s="507"/>
      <c r="S556" s="507"/>
      <c r="T556" s="506"/>
      <c r="U556" s="507"/>
      <c r="V556" s="507"/>
      <c r="W556" s="507"/>
      <c r="X556" s="507"/>
      <c r="Y556" s="507"/>
      <c r="Z556" s="507"/>
      <c r="AA556" s="507"/>
      <c r="AB556" s="507"/>
      <c r="AC556" s="507"/>
      <c r="AD556" s="507"/>
      <c r="AE556" s="506"/>
      <c r="AF556" s="507"/>
      <c r="AG556" s="507"/>
      <c r="AH556" s="507"/>
      <c r="AI556" s="507"/>
      <c r="AJ556" s="507"/>
      <c r="AK556" s="507"/>
    </row>
    <row r="557" spans="1:37" ht="12.75" customHeight="1">
      <c r="A557" s="504"/>
      <c r="B557" s="504"/>
      <c r="C557" s="504"/>
      <c r="D557" s="504"/>
      <c r="E557" s="504"/>
      <c r="F557" s="505"/>
      <c r="G557" s="505"/>
      <c r="H557" s="504"/>
      <c r="I557" s="506"/>
      <c r="J557" s="507"/>
      <c r="K557" s="507"/>
      <c r="L557" s="507"/>
      <c r="M557" s="507"/>
      <c r="N557" s="507"/>
      <c r="O557" s="507"/>
      <c r="P557" s="507"/>
      <c r="Q557" s="507"/>
      <c r="R557" s="507"/>
      <c r="S557" s="507"/>
      <c r="T557" s="506"/>
      <c r="U557" s="507"/>
      <c r="V557" s="507"/>
      <c r="W557" s="507"/>
      <c r="X557" s="507"/>
      <c r="Y557" s="507"/>
      <c r="Z557" s="507"/>
      <c r="AA557" s="507"/>
      <c r="AB557" s="507"/>
      <c r="AC557" s="507"/>
      <c r="AD557" s="507"/>
      <c r="AE557" s="506"/>
      <c r="AF557" s="507"/>
      <c r="AG557" s="507"/>
      <c r="AH557" s="507"/>
      <c r="AI557" s="507"/>
      <c r="AJ557" s="507"/>
      <c r="AK557" s="507"/>
    </row>
    <row r="558" spans="1:37" ht="12.75" customHeight="1">
      <c r="A558" s="504"/>
      <c r="B558" s="504"/>
      <c r="C558" s="504"/>
      <c r="D558" s="504"/>
      <c r="E558" s="504"/>
      <c r="F558" s="505"/>
      <c r="G558" s="505"/>
      <c r="H558" s="504"/>
      <c r="I558" s="506"/>
      <c r="J558" s="507"/>
      <c r="K558" s="507"/>
      <c r="L558" s="507"/>
      <c r="M558" s="507"/>
      <c r="N558" s="507"/>
      <c r="O558" s="507"/>
      <c r="P558" s="507"/>
      <c r="Q558" s="507"/>
      <c r="R558" s="507"/>
      <c r="S558" s="507"/>
      <c r="T558" s="506"/>
      <c r="U558" s="507"/>
      <c r="V558" s="507"/>
      <c r="W558" s="507"/>
      <c r="X558" s="507"/>
      <c r="Y558" s="507"/>
      <c r="Z558" s="507"/>
      <c r="AA558" s="507"/>
      <c r="AB558" s="507"/>
      <c r="AC558" s="507"/>
      <c r="AD558" s="507"/>
      <c r="AE558" s="506"/>
      <c r="AF558" s="507"/>
      <c r="AG558" s="507"/>
      <c r="AH558" s="507"/>
      <c r="AI558" s="507"/>
      <c r="AJ558" s="507"/>
      <c r="AK558" s="507"/>
    </row>
    <row r="559" spans="1:37" ht="12.75" customHeight="1">
      <c r="A559" s="504"/>
      <c r="B559" s="504"/>
      <c r="C559" s="504"/>
      <c r="D559" s="504"/>
      <c r="E559" s="504"/>
      <c r="F559" s="505"/>
      <c r="G559" s="505"/>
      <c r="H559" s="504"/>
      <c r="I559" s="506"/>
      <c r="J559" s="507"/>
      <c r="K559" s="507"/>
      <c r="L559" s="507"/>
      <c r="M559" s="507"/>
      <c r="N559" s="507"/>
      <c r="O559" s="507"/>
      <c r="P559" s="507"/>
      <c r="Q559" s="507"/>
      <c r="R559" s="507"/>
      <c r="S559" s="507"/>
      <c r="T559" s="506"/>
      <c r="U559" s="507"/>
      <c r="V559" s="507"/>
      <c r="W559" s="507"/>
      <c r="X559" s="507"/>
      <c r="Y559" s="507"/>
      <c r="Z559" s="507"/>
      <c r="AA559" s="507"/>
      <c r="AB559" s="507"/>
      <c r="AC559" s="507"/>
      <c r="AD559" s="507"/>
      <c r="AE559" s="506"/>
      <c r="AF559" s="507"/>
      <c r="AG559" s="507"/>
      <c r="AH559" s="507"/>
      <c r="AI559" s="507"/>
      <c r="AJ559" s="507"/>
      <c r="AK559" s="507"/>
    </row>
    <row r="560" spans="1:37" ht="12.75" customHeight="1">
      <c r="A560" s="504"/>
      <c r="B560" s="504"/>
      <c r="C560" s="504"/>
      <c r="D560" s="504"/>
      <c r="E560" s="504"/>
      <c r="F560" s="505"/>
      <c r="G560" s="505"/>
      <c r="H560" s="504"/>
      <c r="I560" s="506"/>
      <c r="J560" s="507"/>
      <c r="K560" s="507"/>
      <c r="L560" s="507"/>
      <c r="M560" s="507"/>
      <c r="N560" s="507"/>
      <c r="O560" s="507"/>
      <c r="P560" s="507"/>
      <c r="Q560" s="507"/>
      <c r="R560" s="507"/>
      <c r="S560" s="507"/>
      <c r="T560" s="506"/>
      <c r="U560" s="507"/>
      <c r="V560" s="507"/>
      <c r="W560" s="507"/>
      <c r="X560" s="507"/>
      <c r="Y560" s="507"/>
      <c r="Z560" s="507"/>
      <c r="AA560" s="507"/>
      <c r="AB560" s="507"/>
      <c r="AC560" s="507"/>
      <c r="AD560" s="507"/>
      <c r="AE560" s="506"/>
      <c r="AF560" s="507"/>
      <c r="AG560" s="507"/>
      <c r="AH560" s="507"/>
      <c r="AI560" s="507"/>
      <c r="AJ560" s="507"/>
      <c r="AK560" s="507"/>
    </row>
    <row r="561" spans="1:37" ht="12.75" customHeight="1">
      <c r="A561" s="504"/>
      <c r="B561" s="504"/>
      <c r="C561" s="504"/>
      <c r="D561" s="504"/>
      <c r="E561" s="504"/>
      <c r="F561" s="505"/>
      <c r="G561" s="505"/>
      <c r="H561" s="504"/>
      <c r="I561" s="506"/>
      <c r="J561" s="507"/>
      <c r="K561" s="507"/>
      <c r="L561" s="507"/>
      <c r="M561" s="507"/>
      <c r="N561" s="507"/>
      <c r="O561" s="507"/>
      <c r="P561" s="507"/>
      <c r="Q561" s="507"/>
      <c r="R561" s="507"/>
      <c r="S561" s="507"/>
      <c r="T561" s="506"/>
      <c r="U561" s="507"/>
      <c r="V561" s="507"/>
      <c r="W561" s="507"/>
      <c r="X561" s="507"/>
      <c r="Y561" s="507"/>
      <c r="Z561" s="507"/>
      <c r="AA561" s="507"/>
      <c r="AB561" s="507"/>
      <c r="AC561" s="507"/>
      <c r="AD561" s="507"/>
      <c r="AE561" s="506"/>
      <c r="AF561" s="507"/>
      <c r="AG561" s="507"/>
      <c r="AH561" s="507"/>
      <c r="AI561" s="507"/>
      <c r="AJ561" s="507"/>
      <c r="AK561" s="507"/>
    </row>
    <row r="562" spans="1:37" ht="12.75" customHeight="1">
      <c r="A562" s="504"/>
      <c r="B562" s="504"/>
      <c r="C562" s="504"/>
      <c r="D562" s="504"/>
      <c r="E562" s="504"/>
      <c r="F562" s="505"/>
      <c r="G562" s="505"/>
      <c r="H562" s="504"/>
      <c r="I562" s="506"/>
      <c r="J562" s="507"/>
      <c r="K562" s="507"/>
      <c r="L562" s="507"/>
      <c r="M562" s="507"/>
      <c r="N562" s="507"/>
      <c r="O562" s="507"/>
      <c r="P562" s="507"/>
      <c r="Q562" s="507"/>
      <c r="R562" s="507"/>
      <c r="S562" s="507"/>
      <c r="T562" s="506"/>
      <c r="U562" s="507"/>
      <c r="V562" s="507"/>
      <c r="W562" s="507"/>
      <c r="X562" s="507"/>
      <c r="Y562" s="507"/>
      <c r="Z562" s="507"/>
      <c r="AA562" s="507"/>
      <c r="AB562" s="507"/>
      <c r="AC562" s="507"/>
      <c r="AD562" s="507"/>
      <c r="AE562" s="506"/>
      <c r="AF562" s="507"/>
      <c r="AG562" s="507"/>
      <c r="AH562" s="507"/>
      <c r="AI562" s="507"/>
      <c r="AJ562" s="507"/>
      <c r="AK562" s="507"/>
    </row>
    <row r="563" spans="1:37" ht="12.75" customHeight="1">
      <c r="A563" s="504"/>
      <c r="B563" s="504"/>
      <c r="C563" s="504"/>
      <c r="D563" s="504"/>
      <c r="E563" s="504"/>
      <c r="F563" s="505"/>
      <c r="G563" s="505"/>
      <c r="H563" s="504"/>
      <c r="I563" s="506"/>
      <c r="J563" s="507"/>
      <c r="K563" s="507"/>
      <c r="L563" s="507"/>
      <c r="M563" s="507"/>
      <c r="N563" s="507"/>
      <c r="O563" s="507"/>
      <c r="P563" s="507"/>
      <c r="Q563" s="507"/>
      <c r="R563" s="507"/>
      <c r="S563" s="507"/>
      <c r="T563" s="506"/>
      <c r="U563" s="507"/>
      <c r="V563" s="507"/>
      <c r="W563" s="507"/>
      <c r="X563" s="507"/>
      <c r="Y563" s="507"/>
      <c r="Z563" s="507"/>
      <c r="AA563" s="507"/>
      <c r="AB563" s="507"/>
      <c r="AC563" s="507"/>
      <c r="AD563" s="507"/>
      <c r="AE563" s="506"/>
      <c r="AF563" s="507"/>
      <c r="AG563" s="507"/>
      <c r="AH563" s="507"/>
      <c r="AI563" s="507"/>
      <c r="AJ563" s="507"/>
      <c r="AK563" s="507"/>
    </row>
    <row r="564" spans="1:37" ht="12.75" customHeight="1">
      <c r="A564" s="504"/>
      <c r="B564" s="504"/>
      <c r="C564" s="504"/>
      <c r="D564" s="504"/>
      <c r="E564" s="504"/>
      <c r="F564" s="505"/>
      <c r="G564" s="505"/>
      <c r="H564" s="504"/>
      <c r="I564" s="506"/>
      <c r="J564" s="507"/>
      <c r="K564" s="507"/>
      <c r="L564" s="507"/>
      <c r="M564" s="507"/>
      <c r="N564" s="507"/>
      <c r="O564" s="507"/>
      <c r="P564" s="507"/>
      <c r="Q564" s="507"/>
      <c r="R564" s="507"/>
      <c r="S564" s="507"/>
      <c r="T564" s="506"/>
      <c r="U564" s="507"/>
      <c r="V564" s="507"/>
      <c r="W564" s="507"/>
      <c r="X564" s="507"/>
      <c r="Y564" s="507"/>
      <c r="Z564" s="507"/>
      <c r="AA564" s="507"/>
      <c r="AB564" s="507"/>
      <c r="AC564" s="507"/>
      <c r="AD564" s="507"/>
      <c r="AE564" s="506"/>
      <c r="AF564" s="507"/>
      <c r="AG564" s="507"/>
      <c r="AH564" s="507"/>
      <c r="AI564" s="507"/>
      <c r="AJ564" s="507"/>
      <c r="AK564" s="507"/>
    </row>
    <row r="565" spans="1:37" ht="12.75" customHeight="1">
      <c r="A565" s="504"/>
      <c r="B565" s="504"/>
      <c r="C565" s="504"/>
      <c r="D565" s="504"/>
      <c r="E565" s="504"/>
      <c r="F565" s="505"/>
      <c r="G565" s="505"/>
      <c r="H565" s="504"/>
      <c r="I565" s="506"/>
      <c r="J565" s="507"/>
      <c r="K565" s="507"/>
      <c r="L565" s="507"/>
      <c r="M565" s="507"/>
      <c r="N565" s="507"/>
      <c r="O565" s="507"/>
      <c r="P565" s="507"/>
      <c r="Q565" s="507"/>
      <c r="R565" s="507"/>
      <c r="S565" s="507"/>
      <c r="T565" s="506"/>
      <c r="U565" s="507"/>
      <c r="V565" s="507"/>
      <c r="W565" s="507"/>
      <c r="X565" s="507"/>
      <c r="Y565" s="507"/>
      <c r="Z565" s="507"/>
      <c r="AA565" s="507"/>
      <c r="AB565" s="507"/>
      <c r="AC565" s="507"/>
      <c r="AD565" s="507"/>
      <c r="AE565" s="506"/>
      <c r="AF565" s="507"/>
      <c r="AG565" s="507"/>
      <c r="AH565" s="507"/>
      <c r="AI565" s="507"/>
      <c r="AJ565" s="507"/>
      <c r="AK565" s="507"/>
    </row>
    <row r="566" spans="1:37" ht="12.75" customHeight="1">
      <c r="A566" s="504"/>
      <c r="B566" s="504"/>
      <c r="C566" s="504"/>
      <c r="D566" s="504"/>
      <c r="E566" s="504"/>
      <c r="F566" s="505"/>
      <c r="G566" s="505"/>
      <c r="H566" s="504"/>
      <c r="I566" s="506"/>
      <c r="J566" s="507"/>
      <c r="K566" s="507"/>
      <c r="L566" s="507"/>
      <c r="M566" s="507"/>
      <c r="N566" s="507"/>
      <c r="O566" s="507"/>
      <c r="P566" s="507"/>
      <c r="Q566" s="507"/>
      <c r="R566" s="507"/>
      <c r="S566" s="507"/>
      <c r="T566" s="506"/>
      <c r="U566" s="507"/>
      <c r="V566" s="507"/>
      <c r="W566" s="507"/>
      <c r="X566" s="507"/>
      <c r="Y566" s="507"/>
      <c r="Z566" s="507"/>
      <c r="AA566" s="507"/>
      <c r="AB566" s="507"/>
      <c r="AC566" s="507"/>
      <c r="AD566" s="507"/>
      <c r="AE566" s="506"/>
      <c r="AF566" s="507"/>
      <c r="AG566" s="507"/>
      <c r="AH566" s="507"/>
      <c r="AI566" s="507"/>
      <c r="AJ566" s="507"/>
      <c r="AK566" s="507"/>
    </row>
    <row r="567" spans="1:37" ht="12.75" customHeight="1">
      <c r="A567" s="504"/>
      <c r="B567" s="504"/>
      <c r="C567" s="504"/>
      <c r="D567" s="504"/>
      <c r="E567" s="504"/>
      <c r="F567" s="505"/>
      <c r="G567" s="505"/>
      <c r="H567" s="504"/>
      <c r="I567" s="506"/>
      <c r="J567" s="507"/>
      <c r="K567" s="507"/>
      <c r="L567" s="507"/>
      <c r="M567" s="507"/>
      <c r="N567" s="507"/>
      <c r="O567" s="507"/>
      <c r="P567" s="507"/>
      <c r="Q567" s="507"/>
      <c r="R567" s="507"/>
      <c r="S567" s="507"/>
      <c r="T567" s="506"/>
      <c r="U567" s="507"/>
      <c r="V567" s="507"/>
      <c r="W567" s="507"/>
      <c r="X567" s="507"/>
      <c r="Y567" s="507"/>
      <c r="Z567" s="507"/>
      <c r="AA567" s="507"/>
      <c r="AB567" s="507"/>
      <c r="AC567" s="507"/>
      <c r="AD567" s="507"/>
      <c r="AE567" s="506"/>
      <c r="AF567" s="507"/>
      <c r="AG567" s="507"/>
      <c r="AH567" s="507"/>
      <c r="AI567" s="507"/>
      <c r="AJ567" s="507"/>
      <c r="AK567" s="507"/>
    </row>
    <row r="568" spans="1:37" ht="12.75" customHeight="1">
      <c r="A568" s="504"/>
      <c r="B568" s="504"/>
      <c r="C568" s="504"/>
      <c r="D568" s="504"/>
      <c r="E568" s="504"/>
      <c r="F568" s="505"/>
      <c r="G568" s="505"/>
      <c r="H568" s="504"/>
      <c r="I568" s="506"/>
      <c r="J568" s="507"/>
      <c r="K568" s="507"/>
      <c r="L568" s="507"/>
      <c r="M568" s="507"/>
      <c r="N568" s="507"/>
      <c r="O568" s="507"/>
      <c r="P568" s="507"/>
      <c r="Q568" s="507"/>
      <c r="R568" s="507"/>
      <c r="S568" s="507"/>
      <c r="T568" s="506"/>
      <c r="U568" s="507"/>
      <c r="V568" s="507"/>
      <c r="W568" s="507"/>
      <c r="X568" s="507"/>
      <c r="Y568" s="507"/>
      <c r="Z568" s="507"/>
      <c r="AA568" s="507"/>
      <c r="AB568" s="507"/>
      <c r="AC568" s="507"/>
      <c r="AD568" s="507"/>
      <c r="AE568" s="506"/>
      <c r="AF568" s="507"/>
      <c r="AG568" s="507"/>
      <c r="AH568" s="507"/>
      <c r="AI568" s="507"/>
      <c r="AJ568" s="507"/>
      <c r="AK568" s="507"/>
    </row>
    <row r="569" spans="1:37" ht="12.75" customHeight="1">
      <c r="A569" s="504"/>
      <c r="B569" s="504"/>
      <c r="C569" s="504"/>
      <c r="D569" s="504"/>
      <c r="E569" s="504"/>
      <c r="F569" s="505"/>
      <c r="G569" s="505"/>
      <c r="H569" s="504"/>
      <c r="I569" s="506"/>
      <c r="J569" s="507"/>
      <c r="K569" s="507"/>
      <c r="L569" s="507"/>
      <c r="M569" s="507"/>
      <c r="N569" s="507"/>
      <c r="O569" s="507"/>
      <c r="P569" s="507"/>
      <c r="Q569" s="507"/>
      <c r="R569" s="507"/>
      <c r="S569" s="507"/>
      <c r="T569" s="506"/>
      <c r="U569" s="507"/>
      <c r="V569" s="507"/>
      <c r="W569" s="507"/>
      <c r="X569" s="507"/>
      <c r="Y569" s="507"/>
      <c r="Z569" s="507"/>
      <c r="AA569" s="507"/>
      <c r="AB569" s="507"/>
      <c r="AC569" s="507"/>
      <c r="AD569" s="507"/>
      <c r="AE569" s="506"/>
      <c r="AF569" s="507"/>
      <c r="AG569" s="507"/>
      <c r="AH569" s="507"/>
      <c r="AI569" s="507"/>
      <c r="AJ569" s="507"/>
      <c r="AK569" s="507"/>
    </row>
    <row r="570" spans="1:37" ht="12.75" customHeight="1">
      <c r="A570" s="504"/>
      <c r="B570" s="504"/>
      <c r="C570" s="504"/>
      <c r="D570" s="504"/>
      <c r="E570" s="504"/>
      <c r="F570" s="505"/>
      <c r="G570" s="505"/>
      <c r="H570" s="504"/>
      <c r="I570" s="506"/>
      <c r="J570" s="507"/>
      <c r="K570" s="507"/>
      <c r="L570" s="507"/>
      <c r="M570" s="507"/>
      <c r="N570" s="507"/>
      <c r="O570" s="507"/>
      <c r="P570" s="507"/>
      <c r="Q570" s="507"/>
      <c r="R570" s="507"/>
      <c r="S570" s="507"/>
      <c r="T570" s="506"/>
      <c r="U570" s="507"/>
      <c r="V570" s="507"/>
      <c r="W570" s="507"/>
      <c r="X570" s="507"/>
      <c r="Y570" s="507"/>
      <c r="Z570" s="507"/>
      <c r="AA570" s="507"/>
      <c r="AB570" s="507"/>
      <c r="AC570" s="507"/>
      <c r="AD570" s="507"/>
      <c r="AE570" s="506"/>
      <c r="AF570" s="507"/>
      <c r="AG570" s="507"/>
      <c r="AH570" s="507"/>
      <c r="AI570" s="507"/>
      <c r="AJ570" s="507"/>
      <c r="AK570" s="507"/>
    </row>
    <row r="571" spans="1:37" ht="12.75" customHeight="1">
      <c r="A571" s="504"/>
      <c r="B571" s="504"/>
      <c r="C571" s="504"/>
      <c r="D571" s="504"/>
      <c r="E571" s="504"/>
      <c r="F571" s="505"/>
      <c r="G571" s="505"/>
      <c r="H571" s="504"/>
      <c r="I571" s="506"/>
      <c r="J571" s="507"/>
      <c r="K571" s="507"/>
      <c r="L571" s="507"/>
      <c r="M571" s="507"/>
      <c r="N571" s="507"/>
      <c r="O571" s="507"/>
      <c r="P571" s="507"/>
      <c r="Q571" s="507"/>
      <c r="R571" s="507"/>
      <c r="S571" s="507"/>
      <c r="T571" s="506"/>
      <c r="U571" s="507"/>
      <c r="V571" s="507"/>
      <c r="W571" s="507"/>
      <c r="X571" s="507"/>
      <c r="Y571" s="507"/>
      <c r="Z571" s="507"/>
      <c r="AA571" s="507"/>
      <c r="AB571" s="507"/>
      <c r="AC571" s="507"/>
      <c r="AD571" s="507"/>
      <c r="AE571" s="506"/>
      <c r="AF571" s="507"/>
      <c r="AG571" s="507"/>
      <c r="AH571" s="507"/>
      <c r="AI571" s="507"/>
      <c r="AJ571" s="507"/>
      <c r="AK571" s="507"/>
    </row>
    <row r="572" spans="1:37" ht="12.75" customHeight="1">
      <c r="A572" s="504"/>
      <c r="B572" s="504"/>
      <c r="C572" s="504"/>
      <c r="D572" s="504"/>
      <c r="E572" s="504"/>
      <c r="F572" s="505"/>
      <c r="G572" s="505"/>
      <c r="H572" s="504"/>
      <c r="I572" s="506"/>
      <c r="J572" s="507"/>
      <c r="K572" s="507"/>
      <c r="L572" s="507"/>
      <c r="M572" s="507"/>
      <c r="N572" s="507"/>
      <c r="O572" s="507"/>
      <c r="P572" s="507"/>
      <c r="Q572" s="507"/>
      <c r="R572" s="507"/>
      <c r="S572" s="507"/>
      <c r="T572" s="506"/>
      <c r="U572" s="507"/>
      <c r="V572" s="507"/>
      <c r="W572" s="507"/>
      <c r="X572" s="507"/>
      <c r="Y572" s="507"/>
      <c r="Z572" s="507"/>
      <c r="AA572" s="507"/>
      <c r="AB572" s="507"/>
      <c r="AC572" s="507"/>
      <c r="AD572" s="507"/>
      <c r="AE572" s="506"/>
      <c r="AF572" s="507"/>
      <c r="AG572" s="507"/>
      <c r="AH572" s="507"/>
      <c r="AI572" s="507"/>
      <c r="AJ572" s="507"/>
      <c r="AK572" s="507"/>
    </row>
    <row r="573" spans="1:37" ht="12.75" customHeight="1">
      <c r="A573" s="504"/>
      <c r="B573" s="504"/>
      <c r="C573" s="504"/>
      <c r="D573" s="504"/>
      <c r="E573" s="504"/>
      <c r="F573" s="505"/>
      <c r="G573" s="505"/>
      <c r="H573" s="504"/>
      <c r="I573" s="506"/>
      <c r="J573" s="507"/>
      <c r="K573" s="507"/>
      <c r="L573" s="507"/>
      <c r="M573" s="507"/>
      <c r="N573" s="507"/>
      <c r="O573" s="507"/>
      <c r="P573" s="507"/>
      <c r="Q573" s="507"/>
      <c r="R573" s="507"/>
      <c r="S573" s="507"/>
      <c r="T573" s="506"/>
      <c r="U573" s="507"/>
      <c r="V573" s="507"/>
      <c r="W573" s="507"/>
      <c r="X573" s="507"/>
      <c r="Y573" s="507"/>
      <c r="Z573" s="507"/>
      <c r="AA573" s="507"/>
      <c r="AB573" s="507"/>
      <c r="AC573" s="507"/>
      <c r="AD573" s="507"/>
      <c r="AE573" s="506"/>
      <c r="AF573" s="507"/>
      <c r="AG573" s="507"/>
      <c r="AH573" s="507"/>
      <c r="AI573" s="507"/>
      <c r="AJ573" s="507"/>
      <c r="AK573" s="507"/>
    </row>
    <row r="574" spans="1:37" ht="12.75" customHeight="1">
      <c r="A574" s="504"/>
      <c r="B574" s="504"/>
      <c r="C574" s="504"/>
      <c r="D574" s="504"/>
      <c r="E574" s="504"/>
      <c r="F574" s="505"/>
      <c r="G574" s="505"/>
      <c r="H574" s="504"/>
      <c r="I574" s="506"/>
      <c r="J574" s="507"/>
      <c r="K574" s="507"/>
      <c r="L574" s="507"/>
      <c r="M574" s="507"/>
      <c r="N574" s="507"/>
      <c r="O574" s="507"/>
      <c r="P574" s="507"/>
      <c r="Q574" s="507"/>
      <c r="R574" s="507"/>
      <c r="S574" s="507"/>
      <c r="T574" s="506"/>
      <c r="U574" s="507"/>
      <c r="V574" s="507"/>
      <c r="W574" s="507"/>
      <c r="X574" s="507"/>
      <c r="Y574" s="507"/>
      <c r="Z574" s="507"/>
      <c r="AA574" s="507"/>
      <c r="AB574" s="507"/>
      <c r="AC574" s="507"/>
      <c r="AD574" s="507"/>
      <c r="AE574" s="506"/>
      <c r="AF574" s="507"/>
      <c r="AG574" s="507"/>
      <c r="AH574" s="507"/>
      <c r="AI574" s="507"/>
      <c r="AJ574" s="507"/>
      <c r="AK574" s="507"/>
    </row>
    <row r="575" spans="1:37" ht="12.75" customHeight="1">
      <c r="A575" s="504"/>
      <c r="B575" s="504"/>
      <c r="C575" s="504"/>
      <c r="D575" s="504"/>
      <c r="E575" s="504"/>
      <c r="F575" s="505"/>
      <c r="G575" s="505"/>
      <c r="H575" s="504"/>
      <c r="I575" s="506"/>
      <c r="J575" s="507"/>
      <c r="K575" s="507"/>
      <c r="L575" s="507"/>
      <c r="M575" s="507"/>
      <c r="N575" s="507"/>
      <c r="O575" s="507"/>
      <c r="P575" s="507"/>
      <c r="Q575" s="507"/>
      <c r="R575" s="507"/>
      <c r="S575" s="507"/>
      <c r="T575" s="506"/>
      <c r="U575" s="507"/>
      <c r="V575" s="507"/>
      <c r="W575" s="507"/>
      <c r="X575" s="507"/>
      <c r="Y575" s="507"/>
      <c r="Z575" s="507"/>
      <c r="AA575" s="507"/>
      <c r="AB575" s="507"/>
      <c r="AC575" s="507"/>
      <c r="AD575" s="507"/>
      <c r="AE575" s="506"/>
      <c r="AF575" s="507"/>
      <c r="AG575" s="507"/>
      <c r="AH575" s="507"/>
      <c r="AI575" s="507"/>
      <c r="AJ575" s="507"/>
      <c r="AK575" s="507"/>
    </row>
    <row r="576" spans="1:37" ht="12.75" customHeight="1">
      <c r="A576" s="504"/>
      <c r="B576" s="504"/>
      <c r="C576" s="504"/>
      <c r="D576" s="504"/>
      <c r="E576" s="504"/>
      <c r="F576" s="505"/>
      <c r="G576" s="505"/>
      <c r="H576" s="504"/>
      <c r="I576" s="506"/>
      <c r="J576" s="507"/>
      <c r="K576" s="507"/>
      <c r="L576" s="507"/>
      <c r="M576" s="507"/>
      <c r="N576" s="507"/>
      <c r="O576" s="507"/>
      <c r="P576" s="507"/>
      <c r="Q576" s="507"/>
      <c r="R576" s="507"/>
      <c r="S576" s="507"/>
      <c r="T576" s="506"/>
      <c r="U576" s="507"/>
      <c r="V576" s="507"/>
      <c r="W576" s="507"/>
      <c r="X576" s="507"/>
      <c r="Y576" s="507"/>
      <c r="Z576" s="507"/>
      <c r="AA576" s="507"/>
      <c r="AB576" s="507"/>
      <c r="AC576" s="507"/>
      <c r="AD576" s="507"/>
      <c r="AE576" s="506"/>
      <c r="AF576" s="507"/>
      <c r="AG576" s="507"/>
      <c r="AH576" s="507"/>
      <c r="AI576" s="507"/>
      <c r="AJ576" s="507"/>
      <c r="AK576" s="507"/>
    </row>
    <row r="577" spans="1:37" ht="12.75" customHeight="1">
      <c r="A577" s="504"/>
      <c r="B577" s="504"/>
      <c r="C577" s="504"/>
      <c r="D577" s="504"/>
      <c r="E577" s="504"/>
      <c r="F577" s="505"/>
      <c r="G577" s="505"/>
      <c r="H577" s="504"/>
      <c r="I577" s="506"/>
      <c r="J577" s="507"/>
      <c r="K577" s="507"/>
      <c r="L577" s="507"/>
      <c r="M577" s="507"/>
      <c r="N577" s="507"/>
      <c r="O577" s="507"/>
      <c r="P577" s="507"/>
      <c r="Q577" s="507"/>
      <c r="R577" s="507"/>
      <c r="S577" s="507"/>
      <c r="T577" s="506"/>
      <c r="U577" s="507"/>
      <c r="V577" s="507"/>
      <c r="W577" s="507"/>
      <c r="X577" s="507"/>
      <c r="Y577" s="507"/>
      <c r="Z577" s="507"/>
      <c r="AA577" s="507"/>
      <c r="AB577" s="507"/>
      <c r="AC577" s="507"/>
      <c r="AD577" s="507"/>
      <c r="AE577" s="506"/>
      <c r="AF577" s="507"/>
      <c r="AG577" s="507"/>
      <c r="AH577" s="507"/>
      <c r="AI577" s="507"/>
      <c r="AJ577" s="507"/>
      <c r="AK577" s="507"/>
    </row>
    <row r="578" spans="1:37" ht="12.75" customHeight="1">
      <c r="A578" s="504"/>
      <c r="B578" s="504"/>
      <c r="C578" s="504"/>
      <c r="D578" s="504"/>
      <c r="E578" s="504"/>
      <c r="F578" s="505"/>
      <c r="G578" s="505"/>
      <c r="H578" s="504"/>
      <c r="I578" s="506"/>
      <c r="J578" s="507"/>
      <c r="K578" s="507"/>
      <c r="L578" s="507"/>
      <c r="M578" s="507"/>
      <c r="N578" s="507"/>
      <c r="O578" s="507"/>
      <c r="P578" s="507"/>
      <c r="Q578" s="507"/>
      <c r="R578" s="507"/>
      <c r="S578" s="507"/>
      <c r="T578" s="506"/>
      <c r="U578" s="507"/>
      <c r="V578" s="507"/>
      <c r="W578" s="507"/>
      <c r="X578" s="507"/>
      <c r="Y578" s="507"/>
      <c r="Z578" s="507"/>
      <c r="AA578" s="507"/>
      <c r="AB578" s="507"/>
      <c r="AC578" s="507"/>
      <c r="AD578" s="507"/>
      <c r="AE578" s="506"/>
      <c r="AF578" s="507"/>
      <c r="AG578" s="507"/>
      <c r="AH578" s="507"/>
      <c r="AI578" s="507"/>
      <c r="AJ578" s="507"/>
      <c r="AK578" s="507"/>
    </row>
    <row r="579" spans="1:37" ht="12.75" customHeight="1">
      <c r="A579" s="504"/>
      <c r="B579" s="504"/>
      <c r="C579" s="504"/>
      <c r="D579" s="504"/>
      <c r="E579" s="504"/>
      <c r="F579" s="505"/>
      <c r="G579" s="505"/>
      <c r="H579" s="504"/>
      <c r="I579" s="506"/>
      <c r="J579" s="507"/>
      <c r="K579" s="507"/>
      <c r="L579" s="507"/>
      <c r="M579" s="507"/>
      <c r="N579" s="507"/>
      <c r="O579" s="507"/>
      <c r="P579" s="507"/>
      <c r="Q579" s="507"/>
      <c r="R579" s="507"/>
      <c r="S579" s="507"/>
      <c r="T579" s="506"/>
      <c r="U579" s="507"/>
      <c r="V579" s="507"/>
      <c r="W579" s="507"/>
      <c r="X579" s="507"/>
      <c r="Y579" s="507"/>
      <c r="Z579" s="507"/>
      <c r="AA579" s="507"/>
      <c r="AB579" s="507"/>
      <c r="AC579" s="507"/>
      <c r="AD579" s="507"/>
      <c r="AE579" s="506"/>
      <c r="AF579" s="507"/>
      <c r="AG579" s="507"/>
      <c r="AH579" s="507"/>
      <c r="AI579" s="507"/>
      <c r="AJ579" s="507"/>
      <c r="AK579" s="507"/>
    </row>
    <row r="580" spans="1:37" ht="12.75" customHeight="1">
      <c r="A580" s="504"/>
      <c r="B580" s="504"/>
      <c r="C580" s="504"/>
      <c r="D580" s="504"/>
      <c r="E580" s="504"/>
      <c r="F580" s="505"/>
      <c r="G580" s="505"/>
      <c r="H580" s="504"/>
      <c r="I580" s="506"/>
      <c r="J580" s="507"/>
      <c r="K580" s="507"/>
      <c r="L580" s="507"/>
      <c r="M580" s="507"/>
      <c r="N580" s="507"/>
      <c r="O580" s="507"/>
      <c r="P580" s="507"/>
      <c r="Q580" s="507"/>
      <c r="R580" s="507"/>
      <c r="S580" s="507"/>
      <c r="T580" s="506"/>
      <c r="U580" s="507"/>
      <c r="V580" s="507"/>
      <c r="W580" s="507"/>
      <c r="X580" s="507"/>
      <c r="Y580" s="507"/>
      <c r="Z580" s="507"/>
      <c r="AA580" s="507"/>
      <c r="AB580" s="507"/>
      <c r="AC580" s="507"/>
      <c r="AD580" s="507"/>
      <c r="AE580" s="506"/>
      <c r="AF580" s="507"/>
      <c r="AG580" s="507"/>
      <c r="AH580" s="507"/>
      <c r="AI580" s="507"/>
      <c r="AJ580" s="507"/>
      <c r="AK580" s="507"/>
    </row>
    <row r="581" spans="1:37" ht="12.75" customHeight="1">
      <c r="A581" s="504"/>
      <c r="B581" s="504"/>
      <c r="C581" s="504"/>
      <c r="D581" s="504"/>
      <c r="E581" s="504"/>
      <c r="F581" s="505"/>
      <c r="G581" s="505"/>
      <c r="H581" s="504"/>
      <c r="I581" s="506"/>
      <c r="J581" s="507"/>
      <c r="K581" s="507"/>
      <c r="L581" s="507"/>
      <c r="M581" s="507"/>
      <c r="N581" s="507"/>
      <c r="O581" s="507"/>
      <c r="P581" s="507"/>
      <c r="Q581" s="507"/>
      <c r="R581" s="507"/>
      <c r="S581" s="507"/>
      <c r="T581" s="506"/>
      <c r="U581" s="507"/>
      <c r="V581" s="507"/>
      <c r="W581" s="507"/>
      <c r="X581" s="507"/>
      <c r="Y581" s="507"/>
      <c r="Z581" s="507"/>
      <c r="AA581" s="507"/>
      <c r="AB581" s="507"/>
      <c r="AC581" s="507"/>
      <c r="AD581" s="507"/>
      <c r="AE581" s="506"/>
      <c r="AF581" s="507"/>
      <c r="AG581" s="507"/>
      <c r="AH581" s="507"/>
      <c r="AI581" s="507"/>
      <c r="AJ581" s="507"/>
      <c r="AK581" s="507"/>
    </row>
    <row r="582" spans="1:37" ht="12.75" customHeight="1">
      <c r="A582" s="504"/>
      <c r="B582" s="504"/>
      <c r="C582" s="504"/>
      <c r="D582" s="504"/>
      <c r="E582" s="504"/>
      <c r="F582" s="505"/>
      <c r="G582" s="505"/>
      <c r="H582" s="504"/>
      <c r="I582" s="506"/>
      <c r="J582" s="507"/>
      <c r="K582" s="507"/>
      <c r="L582" s="507"/>
      <c r="M582" s="507"/>
      <c r="N582" s="507"/>
      <c r="O582" s="507"/>
      <c r="P582" s="507"/>
      <c r="Q582" s="507"/>
      <c r="R582" s="507"/>
      <c r="S582" s="507"/>
      <c r="T582" s="506"/>
      <c r="U582" s="507"/>
      <c r="V582" s="507"/>
      <c r="W582" s="507"/>
      <c r="X582" s="507"/>
      <c r="Y582" s="507"/>
      <c r="Z582" s="507"/>
      <c r="AA582" s="507"/>
      <c r="AB582" s="507"/>
      <c r="AC582" s="507"/>
      <c r="AD582" s="507"/>
      <c r="AE582" s="506"/>
      <c r="AF582" s="507"/>
      <c r="AG582" s="507"/>
      <c r="AH582" s="507"/>
      <c r="AI582" s="507"/>
      <c r="AJ582" s="507"/>
      <c r="AK582" s="507"/>
    </row>
    <row r="583" spans="1:37" ht="12.75" customHeight="1">
      <c r="A583" s="504"/>
      <c r="B583" s="504"/>
      <c r="C583" s="504"/>
      <c r="D583" s="504"/>
      <c r="E583" s="504"/>
      <c r="F583" s="505"/>
      <c r="G583" s="505"/>
      <c r="H583" s="504"/>
      <c r="I583" s="506"/>
      <c r="J583" s="507"/>
      <c r="K583" s="507"/>
      <c r="L583" s="507"/>
      <c r="M583" s="507"/>
      <c r="N583" s="507"/>
      <c r="O583" s="507"/>
      <c r="P583" s="507"/>
      <c r="Q583" s="507"/>
      <c r="R583" s="507"/>
      <c r="S583" s="507"/>
      <c r="T583" s="506"/>
      <c r="U583" s="507"/>
      <c r="V583" s="507"/>
      <c r="W583" s="507"/>
      <c r="X583" s="507"/>
      <c r="Y583" s="507"/>
      <c r="Z583" s="507"/>
      <c r="AA583" s="507"/>
      <c r="AB583" s="507"/>
      <c r="AC583" s="507"/>
      <c r="AD583" s="507"/>
      <c r="AE583" s="506"/>
      <c r="AF583" s="507"/>
      <c r="AG583" s="507"/>
      <c r="AH583" s="507"/>
      <c r="AI583" s="507"/>
      <c r="AJ583" s="507"/>
      <c r="AK583" s="507"/>
    </row>
    <row r="584" spans="1:37" ht="12.75" customHeight="1">
      <c r="A584" s="504"/>
      <c r="B584" s="504"/>
      <c r="C584" s="504"/>
      <c r="D584" s="504"/>
      <c r="E584" s="504"/>
      <c r="F584" s="505"/>
      <c r="G584" s="505"/>
      <c r="H584" s="504"/>
      <c r="I584" s="506"/>
      <c r="J584" s="507"/>
      <c r="K584" s="507"/>
      <c r="L584" s="507"/>
      <c r="M584" s="507"/>
      <c r="N584" s="507"/>
      <c r="O584" s="507"/>
      <c r="P584" s="507"/>
      <c r="Q584" s="507"/>
      <c r="R584" s="507"/>
      <c r="S584" s="507"/>
      <c r="T584" s="506"/>
      <c r="U584" s="507"/>
      <c r="V584" s="507"/>
      <c r="W584" s="507"/>
      <c r="X584" s="507"/>
      <c r="Y584" s="507"/>
      <c r="Z584" s="507"/>
      <c r="AA584" s="507"/>
      <c r="AB584" s="507"/>
      <c r="AC584" s="507"/>
      <c r="AD584" s="507"/>
      <c r="AE584" s="506"/>
      <c r="AF584" s="507"/>
      <c r="AG584" s="507"/>
      <c r="AH584" s="507"/>
      <c r="AI584" s="507"/>
      <c r="AJ584" s="507"/>
      <c r="AK584" s="507"/>
    </row>
    <row r="585" spans="1:37" ht="12.75" customHeight="1">
      <c r="A585" s="504"/>
      <c r="B585" s="504"/>
      <c r="C585" s="504"/>
      <c r="D585" s="504"/>
      <c r="E585" s="504"/>
      <c r="F585" s="505"/>
      <c r="G585" s="505"/>
      <c r="H585" s="504"/>
      <c r="I585" s="506"/>
      <c r="J585" s="507"/>
      <c r="K585" s="507"/>
      <c r="L585" s="507"/>
      <c r="M585" s="507"/>
      <c r="N585" s="507"/>
      <c r="O585" s="507"/>
      <c r="P585" s="507"/>
      <c r="Q585" s="507"/>
      <c r="R585" s="507"/>
      <c r="S585" s="507"/>
      <c r="T585" s="506"/>
      <c r="U585" s="507"/>
      <c r="V585" s="507"/>
      <c r="W585" s="507"/>
      <c r="X585" s="507"/>
      <c r="Y585" s="507"/>
      <c r="Z585" s="507"/>
      <c r="AA585" s="507"/>
      <c r="AB585" s="507"/>
      <c r="AC585" s="507"/>
      <c r="AD585" s="507"/>
      <c r="AE585" s="506"/>
      <c r="AF585" s="507"/>
      <c r="AG585" s="507"/>
      <c r="AH585" s="507"/>
      <c r="AI585" s="507"/>
      <c r="AJ585" s="507"/>
      <c r="AK585" s="507"/>
    </row>
    <row r="586" spans="1:37" ht="12.75" customHeight="1">
      <c r="A586" s="504"/>
      <c r="B586" s="504"/>
      <c r="C586" s="504"/>
      <c r="D586" s="504"/>
      <c r="E586" s="504"/>
      <c r="F586" s="505"/>
      <c r="G586" s="505"/>
      <c r="H586" s="504"/>
      <c r="I586" s="506"/>
      <c r="J586" s="507"/>
      <c r="K586" s="507"/>
      <c r="L586" s="507"/>
      <c r="M586" s="507"/>
      <c r="N586" s="507"/>
      <c r="O586" s="507"/>
      <c r="P586" s="507"/>
      <c r="Q586" s="507"/>
      <c r="R586" s="507"/>
      <c r="S586" s="507"/>
      <c r="T586" s="506"/>
      <c r="U586" s="507"/>
      <c r="V586" s="507"/>
      <c r="W586" s="507"/>
      <c r="X586" s="507"/>
      <c r="Y586" s="507"/>
      <c r="Z586" s="507"/>
      <c r="AA586" s="507"/>
      <c r="AB586" s="507"/>
      <c r="AC586" s="507"/>
      <c r="AD586" s="507"/>
      <c r="AE586" s="506"/>
      <c r="AF586" s="507"/>
      <c r="AG586" s="507"/>
      <c r="AH586" s="507"/>
      <c r="AI586" s="507"/>
      <c r="AJ586" s="507"/>
      <c r="AK586" s="507"/>
    </row>
    <row r="587" spans="1:37" ht="12.75" customHeight="1">
      <c r="A587" s="504"/>
      <c r="B587" s="504"/>
      <c r="C587" s="504"/>
      <c r="D587" s="504"/>
      <c r="E587" s="504"/>
      <c r="F587" s="505"/>
      <c r="G587" s="505"/>
      <c r="H587" s="504"/>
      <c r="I587" s="506"/>
      <c r="J587" s="507"/>
      <c r="K587" s="507"/>
      <c r="L587" s="507"/>
      <c r="M587" s="507"/>
      <c r="N587" s="507"/>
      <c r="O587" s="507"/>
      <c r="P587" s="507"/>
      <c r="Q587" s="507"/>
      <c r="R587" s="507"/>
      <c r="S587" s="507"/>
      <c r="T587" s="506"/>
      <c r="U587" s="507"/>
      <c r="V587" s="507"/>
      <c r="W587" s="507"/>
      <c r="X587" s="507"/>
      <c r="Y587" s="507"/>
      <c r="Z587" s="507"/>
      <c r="AA587" s="507"/>
      <c r="AB587" s="507"/>
      <c r="AC587" s="507"/>
      <c r="AD587" s="507"/>
      <c r="AE587" s="506"/>
      <c r="AF587" s="507"/>
      <c r="AG587" s="507"/>
      <c r="AH587" s="507"/>
      <c r="AI587" s="507"/>
      <c r="AJ587" s="507"/>
      <c r="AK587" s="507"/>
    </row>
    <row r="588" spans="1:37" ht="12.75" customHeight="1">
      <c r="A588" s="504"/>
      <c r="B588" s="504"/>
      <c r="C588" s="504"/>
      <c r="D588" s="504"/>
      <c r="E588" s="504"/>
      <c r="F588" s="505"/>
      <c r="G588" s="505"/>
      <c r="H588" s="504"/>
      <c r="I588" s="506"/>
      <c r="J588" s="507"/>
      <c r="K588" s="507"/>
      <c r="L588" s="507"/>
      <c r="M588" s="507"/>
      <c r="N588" s="507"/>
      <c r="O588" s="507"/>
      <c r="P588" s="507"/>
      <c r="Q588" s="507"/>
      <c r="R588" s="507"/>
      <c r="S588" s="507"/>
      <c r="T588" s="506"/>
      <c r="U588" s="507"/>
      <c r="V588" s="507"/>
      <c r="W588" s="507"/>
      <c r="X588" s="507"/>
      <c r="Y588" s="507"/>
      <c r="Z588" s="507"/>
      <c r="AA588" s="507"/>
      <c r="AB588" s="507"/>
      <c r="AC588" s="507"/>
      <c r="AD588" s="507"/>
      <c r="AE588" s="506"/>
      <c r="AF588" s="507"/>
      <c r="AG588" s="507"/>
      <c r="AH588" s="507"/>
      <c r="AI588" s="507"/>
      <c r="AJ588" s="507"/>
      <c r="AK588" s="507"/>
    </row>
    <row r="589" spans="1:37" ht="12.75" customHeight="1">
      <c r="A589" s="504"/>
      <c r="B589" s="504"/>
      <c r="C589" s="504"/>
      <c r="D589" s="504"/>
      <c r="E589" s="504"/>
      <c r="F589" s="505"/>
      <c r="G589" s="505"/>
      <c r="H589" s="504"/>
      <c r="I589" s="506"/>
      <c r="J589" s="507"/>
      <c r="K589" s="507"/>
      <c r="L589" s="507"/>
      <c r="M589" s="507"/>
      <c r="N589" s="507"/>
      <c r="O589" s="507"/>
      <c r="P589" s="507"/>
      <c r="Q589" s="507"/>
      <c r="R589" s="507"/>
      <c r="S589" s="507"/>
      <c r="T589" s="506"/>
      <c r="U589" s="507"/>
      <c r="V589" s="507"/>
      <c r="W589" s="507"/>
      <c r="X589" s="507"/>
      <c r="Y589" s="507"/>
      <c r="Z589" s="507"/>
      <c r="AA589" s="507"/>
      <c r="AB589" s="507"/>
      <c r="AC589" s="507"/>
      <c r="AD589" s="507"/>
      <c r="AE589" s="506"/>
      <c r="AF589" s="507"/>
      <c r="AG589" s="507"/>
      <c r="AH589" s="507"/>
      <c r="AI589" s="507"/>
      <c r="AJ589" s="507"/>
      <c r="AK589" s="507"/>
    </row>
    <row r="590" spans="1:37" ht="12.75" customHeight="1">
      <c r="A590" s="504"/>
      <c r="B590" s="504"/>
      <c r="C590" s="504"/>
      <c r="D590" s="504"/>
      <c r="E590" s="504"/>
      <c r="F590" s="505"/>
      <c r="G590" s="505"/>
      <c r="H590" s="504"/>
      <c r="I590" s="506"/>
      <c r="J590" s="507"/>
      <c r="K590" s="507"/>
      <c r="L590" s="507"/>
      <c r="M590" s="507"/>
      <c r="N590" s="507"/>
      <c r="O590" s="507"/>
      <c r="P590" s="507"/>
      <c r="Q590" s="507"/>
      <c r="R590" s="507"/>
      <c r="S590" s="507"/>
      <c r="T590" s="506"/>
      <c r="U590" s="507"/>
      <c r="V590" s="507"/>
      <c r="W590" s="507"/>
      <c r="X590" s="507"/>
      <c r="Y590" s="507"/>
      <c r="Z590" s="507"/>
      <c r="AA590" s="507"/>
      <c r="AB590" s="507"/>
      <c r="AC590" s="507"/>
      <c r="AD590" s="507"/>
      <c r="AE590" s="506"/>
      <c r="AF590" s="507"/>
      <c r="AG590" s="507"/>
      <c r="AH590" s="507"/>
      <c r="AI590" s="507"/>
      <c r="AJ590" s="507"/>
      <c r="AK590" s="507"/>
    </row>
    <row r="591" spans="1:37" ht="12.75" customHeight="1">
      <c r="A591" s="504"/>
      <c r="B591" s="504"/>
      <c r="C591" s="504"/>
      <c r="D591" s="504"/>
      <c r="E591" s="504"/>
      <c r="F591" s="505"/>
      <c r="G591" s="505"/>
      <c r="H591" s="504"/>
      <c r="I591" s="506"/>
      <c r="J591" s="507"/>
      <c r="K591" s="507"/>
      <c r="L591" s="507"/>
      <c r="M591" s="507"/>
      <c r="N591" s="507"/>
      <c r="O591" s="507"/>
      <c r="P591" s="507"/>
      <c r="Q591" s="507"/>
      <c r="R591" s="507"/>
      <c r="S591" s="507"/>
      <c r="T591" s="506"/>
      <c r="U591" s="507"/>
      <c r="V591" s="507"/>
      <c r="W591" s="507"/>
      <c r="X591" s="507"/>
      <c r="Y591" s="507"/>
      <c r="Z591" s="507"/>
      <c r="AA591" s="507"/>
      <c r="AB591" s="507"/>
      <c r="AC591" s="507"/>
      <c r="AD591" s="507"/>
      <c r="AE591" s="506"/>
      <c r="AF591" s="507"/>
      <c r="AG591" s="507"/>
      <c r="AH591" s="507"/>
      <c r="AI591" s="507"/>
      <c r="AJ591" s="507"/>
      <c r="AK591" s="507"/>
    </row>
    <row r="592" spans="1:37" ht="12.75" customHeight="1">
      <c r="A592" s="504"/>
      <c r="B592" s="504"/>
      <c r="C592" s="504"/>
      <c r="D592" s="504"/>
      <c r="E592" s="504"/>
      <c r="F592" s="505"/>
      <c r="G592" s="505"/>
      <c r="H592" s="504"/>
      <c r="I592" s="506"/>
      <c r="J592" s="507"/>
      <c r="K592" s="507"/>
      <c r="L592" s="507"/>
      <c r="M592" s="507"/>
      <c r="N592" s="507"/>
      <c r="O592" s="507"/>
      <c r="P592" s="507"/>
      <c r="Q592" s="507"/>
      <c r="R592" s="507"/>
      <c r="S592" s="507"/>
      <c r="T592" s="506"/>
      <c r="U592" s="507"/>
      <c r="V592" s="507"/>
      <c r="W592" s="507"/>
      <c r="X592" s="507"/>
      <c r="Y592" s="507"/>
      <c r="Z592" s="507"/>
      <c r="AA592" s="507"/>
      <c r="AB592" s="507"/>
      <c r="AC592" s="507"/>
      <c r="AD592" s="507"/>
      <c r="AE592" s="506"/>
      <c r="AF592" s="507"/>
      <c r="AG592" s="507"/>
      <c r="AH592" s="507"/>
      <c r="AI592" s="507"/>
      <c r="AJ592" s="507"/>
      <c r="AK592" s="507"/>
    </row>
    <row r="593" spans="1:37" ht="12.75" customHeight="1">
      <c r="A593" s="504"/>
      <c r="B593" s="504"/>
      <c r="C593" s="504"/>
      <c r="D593" s="504"/>
      <c r="E593" s="504"/>
      <c r="F593" s="505"/>
      <c r="G593" s="505"/>
      <c r="H593" s="504"/>
      <c r="I593" s="506"/>
      <c r="J593" s="507"/>
      <c r="K593" s="507"/>
      <c r="L593" s="507"/>
      <c r="M593" s="507"/>
      <c r="N593" s="507"/>
      <c r="O593" s="507"/>
      <c r="P593" s="507"/>
      <c r="Q593" s="507"/>
      <c r="R593" s="507"/>
      <c r="S593" s="507"/>
      <c r="T593" s="506"/>
      <c r="U593" s="507"/>
      <c r="V593" s="507"/>
      <c r="W593" s="507"/>
      <c r="X593" s="507"/>
      <c r="Y593" s="507"/>
      <c r="Z593" s="507"/>
      <c r="AA593" s="507"/>
      <c r="AB593" s="507"/>
      <c r="AC593" s="507"/>
      <c r="AD593" s="507"/>
      <c r="AE593" s="506"/>
      <c r="AF593" s="507"/>
      <c r="AG593" s="507"/>
      <c r="AH593" s="507"/>
      <c r="AI593" s="507"/>
      <c r="AJ593" s="507"/>
      <c r="AK593" s="507"/>
    </row>
    <row r="594" spans="1:37" ht="12.75" customHeight="1">
      <c r="A594" s="504"/>
      <c r="B594" s="504"/>
      <c r="C594" s="504"/>
      <c r="D594" s="504"/>
      <c r="E594" s="504"/>
      <c r="F594" s="505"/>
      <c r="G594" s="505"/>
      <c r="H594" s="504"/>
      <c r="I594" s="506"/>
      <c r="J594" s="507"/>
      <c r="K594" s="507"/>
      <c r="L594" s="507"/>
      <c r="M594" s="507"/>
      <c r="N594" s="507"/>
      <c r="O594" s="507"/>
      <c r="P594" s="507"/>
      <c r="Q594" s="507"/>
      <c r="R594" s="507"/>
      <c r="S594" s="507"/>
      <c r="T594" s="506"/>
      <c r="U594" s="507"/>
      <c r="V594" s="507"/>
      <c r="W594" s="507"/>
      <c r="X594" s="507"/>
      <c r="Y594" s="507"/>
      <c r="Z594" s="507"/>
      <c r="AA594" s="507"/>
      <c r="AB594" s="507"/>
      <c r="AC594" s="507"/>
      <c r="AD594" s="507"/>
      <c r="AE594" s="506"/>
      <c r="AF594" s="507"/>
      <c r="AG594" s="507"/>
      <c r="AH594" s="507"/>
      <c r="AI594" s="507"/>
      <c r="AJ594" s="507"/>
      <c r="AK594" s="507"/>
    </row>
    <row r="595" spans="1:37" ht="12.75" customHeight="1">
      <c r="A595" s="504"/>
      <c r="B595" s="504"/>
      <c r="C595" s="504"/>
      <c r="D595" s="504"/>
      <c r="E595" s="504"/>
      <c r="F595" s="505"/>
      <c r="G595" s="505"/>
      <c r="H595" s="504"/>
      <c r="I595" s="506"/>
      <c r="J595" s="507"/>
      <c r="K595" s="507"/>
      <c r="L595" s="507"/>
      <c r="M595" s="507"/>
      <c r="N595" s="507"/>
      <c r="O595" s="507"/>
      <c r="P595" s="507"/>
      <c r="Q595" s="507"/>
      <c r="R595" s="507"/>
      <c r="S595" s="507"/>
      <c r="T595" s="506"/>
      <c r="U595" s="507"/>
      <c r="V595" s="507"/>
      <c r="W595" s="507"/>
      <c r="X595" s="507"/>
      <c r="Y595" s="507"/>
      <c r="Z595" s="507"/>
      <c r="AA595" s="507"/>
      <c r="AB595" s="507"/>
      <c r="AC595" s="507"/>
      <c r="AD595" s="507"/>
      <c r="AE595" s="506"/>
      <c r="AF595" s="507"/>
      <c r="AG595" s="507"/>
      <c r="AH595" s="507"/>
      <c r="AI595" s="507"/>
      <c r="AJ595" s="507"/>
      <c r="AK595" s="507"/>
    </row>
    <row r="596" spans="1:37" ht="12.75" customHeight="1">
      <c r="A596" s="504"/>
      <c r="B596" s="504"/>
      <c r="C596" s="504"/>
      <c r="D596" s="504"/>
      <c r="E596" s="504"/>
      <c r="F596" s="505"/>
      <c r="G596" s="505"/>
      <c r="H596" s="504"/>
      <c r="I596" s="506"/>
      <c r="J596" s="507"/>
      <c r="K596" s="507"/>
      <c r="L596" s="507"/>
      <c r="M596" s="507"/>
      <c r="N596" s="507"/>
      <c r="O596" s="507"/>
      <c r="P596" s="507"/>
      <c r="Q596" s="507"/>
      <c r="R596" s="507"/>
      <c r="S596" s="507"/>
      <c r="T596" s="506"/>
      <c r="U596" s="507"/>
      <c r="V596" s="507"/>
      <c r="W596" s="507"/>
      <c r="X596" s="507"/>
      <c r="Y596" s="507"/>
      <c r="Z596" s="507"/>
      <c r="AA596" s="507"/>
      <c r="AB596" s="507"/>
      <c r="AC596" s="507"/>
      <c r="AD596" s="507"/>
      <c r="AE596" s="506"/>
      <c r="AF596" s="507"/>
      <c r="AG596" s="507"/>
      <c r="AH596" s="507"/>
      <c r="AI596" s="507"/>
      <c r="AJ596" s="507"/>
      <c r="AK596" s="507"/>
    </row>
    <row r="597" spans="1:37" ht="12.75" customHeight="1">
      <c r="A597" s="504"/>
      <c r="B597" s="504"/>
      <c r="C597" s="504"/>
      <c r="D597" s="504"/>
      <c r="E597" s="504"/>
      <c r="F597" s="505"/>
      <c r="G597" s="505"/>
      <c r="H597" s="504"/>
      <c r="I597" s="506"/>
      <c r="J597" s="507"/>
      <c r="K597" s="507"/>
      <c r="L597" s="507"/>
      <c r="M597" s="507"/>
      <c r="N597" s="507"/>
      <c r="O597" s="507"/>
      <c r="P597" s="507"/>
      <c r="Q597" s="507"/>
      <c r="R597" s="507"/>
      <c r="S597" s="507"/>
      <c r="T597" s="506"/>
      <c r="U597" s="507"/>
      <c r="V597" s="507"/>
      <c r="W597" s="507"/>
      <c r="X597" s="507"/>
      <c r="Y597" s="507"/>
      <c r="Z597" s="507"/>
      <c r="AA597" s="507"/>
      <c r="AB597" s="507"/>
      <c r="AC597" s="507"/>
      <c r="AD597" s="507"/>
      <c r="AE597" s="506"/>
      <c r="AF597" s="507"/>
      <c r="AG597" s="507"/>
      <c r="AH597" s="507"/>
      <c r="AI597" s="507"/>
      <c r="AJ597" s="507"/>
      <c r="AK597" s="507"/>
    </row>
    <row r="598" spans="1:37" ht="12.75" customHeight="1">
      <c r="A598" s="504"/>
      <c r="B598" s="504"/>
      <c r="C598" s="504"/>
      <c r="D598" s="504"/>
      <c r="E598" s="504"/>
      <c r="F598" s="505"/>
      <c r="G598" s="505"/>
      <c r="H598" s="504"/>
      <c r="I598" s="506"/>
      <c r="J598" s="507"/>
      <c r="K598" s="507"/>
      <c r="L598" s="507"/>
      <c r="M598" s="507"/>
      <c r="N598" s="507"/>
      <c r="O598" s="507"/>
      <c r="P598" s="507"/>
      <c r="Q598" s="507"/>
      <c r="R598" s="507"/>
      <c r="S598" s="507"/>
      <c r="T598" s="506"/>
      <c r="U598" s="507"/>
      <c r="V598" s="507"/>
      <c r="W598" s="507"/>
      <c r="X598" s="507"/>
      <c r="Y598" s="507"/>
      <c r="Z598" s="507"/>
      <c r="AA598" s="507"/>
      <c r="AB598" s="507"/>
      <c r="AC598" s="507"/>
      <c r="AD598" s="507"/>
      <c r="AE598" s="506"/>
      <c r="AF598" s="507"/>
      <c r="AG598" s="507"/>
      <c r="AH598" s="507"/>
      <c r="AI598" s="507"/>
      <c r="AJ598" s="507"/>
      <c r="AK598" s="507"/>
    </row>
    <row r="599" spans="1:37" ht="12.75" customHeight="1">
      <c r="A599" s="504"/>
      <c r="B599" s="504"/>
      <c r="C599" s="504"/>
      <c r="D599" s="504"/>
      <c r="E599" s="504"/>
      <c r="F599" s="505"/>
      <c r="G599" s="505"/>
      <c r="H599" s="504"/>
      <c r="I599" s="506"/>
      <c r="J599" s="507"/>
      <c r="K599" s="507"/>
      <c r="L599" s="507"/>
      <c r="M599" s="507"/>
      <c r="N599" s="507"/>
      <c r="O599" s="507"/>
      <c r="P599" s="507"/>
      <c r="Q599" s="507"/>
      <c r="R599" s="507"/>
      <c r="S599" s="507"/>
      <c r="T599" s="506"/>
      <c r="U599" s="507"/>
      <c r="V599" s="507"/>
      <c r="W599" s="507"/>
      <c r="X599" s="507"/>
      <c r="Y599" s="507"/>
      <c r="Z599" s="507"/>
      <c r="AA599" s="507"/>
      <c r="AB599" s="507"/>
      <c r="AC599" s="507"/>
      <c r="AD599" s="507"/>
      <c r="AE599" s="506"/>
      <c r="AF599" s="507"/>
      <c r="AG599" s="507"/>
      <c r="AH599" s="507"/>
      <c r="AI599" s="507"/>
      <c r="AJ599" s="507"/>
      <c r="AK599" s="507"/>
    </row>
    <row r="600" spans="1:37" ht="12.75" customHeight="1">
      <c r="A600" s="504"/>
      <c r="B600" s="504"/>
      <c r="C600" s="504"/>
      <c r="D600" s="504"/>
      <c r="E600" s="504"/>
      <c r="F600" s="505"/>
      <c r="G600" s="505"/>
      <c r="H600" s="504"/>
      <c r="I600" s="506"/>
      <c r="J600" s="507"/>
      <c r="K600" s="507"/>
      <c r="L600" s="507"/>
      <c r="M600" s="507"/>
      <c r="N600" s="507"/>
      <c r="O600" s="507"/>
      <c r="P600" s="507"/>
      <c r="Q600" s="507"/>
      <c r="R600" s="507"/>
      <c r="S600" s="507"/>
      <c r="T600" s="506"/>
      <c r="U600" s="507"/>
      <c r="V600" s="507"/>
      <c r="W600" s="507"/>
      <c r="X600" s="507"/>
      <c r="Y600" s="507"/>
      <c r="Z600" s="507"/>
      <c r="AA600" s="507"/>
      <c r="AB600" s="507"/>
      <c r="AC600" s="507"/>
      <c r="AD600" s="507"/>
      <c r="AE600" s="506"/>
      <c r="AF600" s="507"/>
      <c r="AG600" s="507"/>
      <c r="AH600" s="507"/>
      <c r="AI600" s="507"/>
      <c r="AJ600" s="507"/>
      <c r="AK600" s="507"/>
    </row>
    <row r="601" spans="1:37" ht="12.75" customHeight="1">
      <c r="A601" s="504"/>
      <c r="B601" s="504"/>
      <c r="C601" s="504"/>
      <c r="D601" s="504"/>
      <c r="E601" s="504"/>
      <c r="F601" s="505"/>
      <c r="G601" s="505"/>
      <c r="H601" s="504"/>
      <c r="I601" s="506"/>
      <c r="J601" s="507"/>
      <c r="K601" s="507"/>
      <c r="L601" s="507"/>
      <c r="M601" s="507"/>
      <c r="N601" s="507"/>
      <c r="O601" s="507"/>
      <c r="P601" s="507"/>
      <c r="Q601" s="507"/>
      <c r="R601" s="507"/>
      <c r="S601" s="507"/>
      <c r="T601" s="506"/>
      <c r="U601" s="507"/>
      <c r="V601" s="507"/>
      <c r="W601" s="507"/>
      <c r="X601" s="507"/>
      <c r="Y601" s="507"/>
      <c r="Z601" s="507"/>
      <c r="AA601" s="507"/>
      <c r="AB601" s="507"/>
      <c r="AC601" s="507"/>
      <c r="AD601" s="507"/>
      <c r="AE601" s="506"/>
      <c r="AF601" s="507"/>
      <c r="AG601" s="507"/>
      <c r="AH601" s="507"/>
      <c r="AI601" s="507"/>
      <c r="AJ601" s="507"/>
      <c r="AK601" s="507"/>
    </row>
    <row r="602" spans="1:37" ht="12.75" customHeight="1">
      <c r="A602" s="504"/>
      <c r="B602" s="504"/>
      <c r="C602" s="504"/>
      <c r="D602" s="504"/>
      <c r="E602" s="504"/>
      <c r="F602" s="505"/>
      <c r="G602" s="505"/>
      <c r="H602" s="504"/>
      <c r="I602" s="506"/>
      <c r="J602" s="507"/>
      <c r="K602" s="507"/>
      <c r="L602" s="507"/>
      <c r="M602" s="507"/>
      <c r="N602" s="507"/>
      <c r="O602" s="507"/>
      <c r="P602" s="507"/>
      <c r="Q602" s="507"/>
      <c r="R602" s="507"/>
      <c r="S602" s="507"/>
      <c r="T602" s="506"/>
      <c r="U602" s="507"/>
      <c r="V602" s="507"/>
      <c r="W602" s="507"/>
      <c r="X602" s="507"/>
      <c r="Y602" s="507"/>
      <c r="Z602" s="507"/>
      <c r="AA602" s="507"/>
      <c r="AB602" s="507"/>
      <c r="AC602" s="507"/>
      <c r="AD602" s="507"/>
      <c r="AE602" s="506"/>
      <c r="AF602" s="507"/>
      <c r="AG602" s="507"/>
      <c r="AH602" s="507"/>
      <c r="AI602" s="507"/>
      <c r="AJ602" s="507"/>
      <c r="AK602" s="507"/>
    </row>
    <row r="603" spans="1:37" ht="12.75" customHeight="1">
      <c r="A603" s="504"/>
      <c r="B603" s="504"/>
      <c r="C603" s="504"/>
      <c r="D603" s="504"/>
      <c r="E603" s="504"/>
      <c r="F603" s="505"/>
      <c r="G603" s="505"/>
      <c r="H603" s="504"/>
      <c r="I603" s="506"/>
      <c r="J603" s="507"/>
      <c r="K603" s="507"/>
      <c r="L603" s="507"/>
      <c r="M603" s="507"/>
      <c r="N603" s="507"/>
      <c r="O603" s="507"/>
      <c r="P603" s="507"/>
      <c r="Q603" s="507"/>
      <c r="R603" s="507"/>
      <c r="S603" s="507"/>
      <c r="T603" s="506"/>
      <c r="U603" s="507"/>
      <c r="V603" s="507"/>
      <c r="W603" s="507"/>
      <c r="X603" s="507"/>
      <c r="Y603" s="507"/>
      <c r="Z603" s="507"/>
      <c r="AA603" s="507"/>
      <c r="AB603" s="507"/>
      <c r="AC603" s="507"/>
      <c r="AD603" s="507"/>
      <c r="AE603" s="506"/>
      <c r="AF603" s="507"/>
      <c r="AG603" s="507"/>
      <c r="AH603" s="507"/>
      <c r="AI603" s="507"/>
      <c r="AJ603" s="507"/>
      <c r="AK603" s="507"/>
    </row>
    <row r="604" spans="1:37" ht="12.75" customHeight="1">
      <c r="A604" s="504"/>
      <c r="B604" s="504"/>
      <c r="C604" s="504"/>
      <c r="D604" s="504"/>
      <c r="E604" s="504"/>
      <c r="F604" s="505"/>
      <c r="G604" s="505"/>
      <c r="H604" s="504"/>
      <c r="I604" s="506"/>
      <c r="J604" s="507"/>
      <c r="K604" s="507"/>
      <c r="L604" s="507"/>
      <c r="M604" s="507"/>
      <c r="N604" s="507"/>
      <c r="O604" s="507"/>
      <c r="P604" s="507"/>
      <c r="Q604" s="507"/>
      <c r="R604" s="507"/>
      <c r="S604" s="507"/>
      <c r="T604" s="506"/>
      <c r="U604" s="507"/>
      <c r="V604" s="507"/>
      <c r="W604" s="507"/>
      <c r="X604" s="507"/>
      <c r="Y604" s="507"/>
      <c r="Z604" s="507"/>
      <c r="AA604" s="507"/>
      <c r="AB604" s="507"/>
      <c r="AC604" s="507"/>
      <c r="AD604" s="507"/>
      <c r="AE604" s="506"/>
      <c r="AF604" s="507"/>
      <c r="AG604" s="507"/>
      <c r="AH604" s="507"/>
      <c r="AI604" s="507"/>
      <c r="AJ604" s="507"/>
      <c r="AK604" s="507"/>
    </row>
    <row r="605" spans="1:37" ht="12.75" customHeight="1">
      <c r="A605" s="504"/>
      <c r="B605" s="504"/>
      <c r="C605" s="504"/>
      <c r="D605" s="504"/>
      <c r="E605" s="504"/>
      <c r="F605" s="505"/>
      <c r="G605" s="505"/>
      <c r="H605" s="504"/>
      <c r="I605" s="506"/>
      <c r="J605" s="507"/>
      <c r="K605" s="507"/>
      <c r="L605" s="507"/>
      <c r="M605" s="507"/>
      <c r="N605" s="507"/>
      <c r="O605" s="507"/>
      <c r="P605" s="507"/>
      <c r="Q605" s="507"/>
      <c r="R605" s="507"/>
      <c r="S605" s="507"/>
      <c r="T605" s="506"/>
      <c r="U605" s="507"/>
      <c r="V605" s="507"/>
      <c r="W605" s="507"/>
      <c r="X605" s="507"/>
      <c r="Y605" s="507"/>
      <c r="Z605" s="507"/>
      <c r="AA605" s="507"/>
      <c r="AB605" s="507"/>
      <c r="AC605" s="507"/>
      <c r="AD605" s="507"/>
      <c r="AE605" s="506"/>
      <c r="AF605" s="507"/>
      <c r="AG605" s="507"/>
      <c r="AH605" s="507"/>
      <c r="AI605" s="507"/>
      <c r="AJ605" s="507"/>
      <c r="AK605" s="507"/>
    </row>
    <row r="606" spans="1:37" ht="12.75" customHeight="1">
      <c r="A606" s="504"/>
      <c r="B606" s="504"/>
      <c r="C606" s="504"/>
      <c r="D606" s="504"/>
      <c r="E606" s="504"/>
      <c r="F606" s="505"/>
      <c r="G606" s="505"/>
      <c r="H606" s="504"/>
      <c r="I606" s="506"/>
      <c r="J606" s="507"/>
      <c r="K606" s="507"/>
      <c r="L606" s="507"/>
      <c r="M606" s="507"/>
      <c r="N606" s="507"/>
      <c r="O606" s="507"/>
      <c r="P606" s="507"/>
      <c r="Q606" s="507"/>
      <c r="R606" s="507"/>
      <c r="S606" s="507"/>
      <c r="T606" s="506"/>
      <c r="U606" s="507"/>
      <c r="V606" s="507"/>
      <c r="W606" s="507"/>
      <c r="X606" s="507"/>
      <c r="Y606" s="507"/>
      <c r="Z606" s="507"/>
      <c r="AA606" s="507"/>
      <c r="AB606" s="507"/>
      <c r="AC606" s="507"/>
      <c r="AD606" s="507"/>
      <c r="AE606" s="506"/>
      <c r="AF606" s="507"/>
      <c r="AG606" s="507"/>
      <c r="AH606" s="507"/>
      <c r="AI606" s="507"/>
      <c r="AJ606" s="507"/>
      <c r="AK606" s="507"/>
    </row>
    <row r="607" spans="1:37" ht="12.75" customHeight="1">
      <c r="A607" s="504"/>
      <c r="B607" s="504"/>
      <c r="C607" s="504"/>
      <c r="D607" s="504"/>
      <c r="E607" s="504"/>
      <c r="F607" s="505"/>
      <c r="G607" s="505"/>
      <c r="H607" s="504"/>
      <c r="I607" s="506"/>
      <c r="J607" s="507"/>
      <c r="K607" s="507"/>
      <c r="L607" s="507"/>
      <c r="M607" s="507"/>
      <c r="N607" s="507"/>
      <c r="O607" s="507"/>
      <c r="P607" s="507"/>
      <c r="Q607" s="507"/>
      <c r="R607" s="507"/>
      <c r="S607" s="507"/>
      <c r="T607" s="506"/>
      <c r="U607" s="507"/>
      <c r="V607" s="507"/>
      <c r="W607" s="507"/>
      <c r="X607" s="507"/>
      <c r="Y607" s="507"/>
      <c r="Z607" s="507"/>
      <c r="AA607" s="507"/>
      <c r="AB607" s="507"/>
      <c r="AC607" s="507"/>
      <c r="AD607" s="507"/>
      <c r="AE607" s="506"/>
      <c r="AF607" s="507"/>
      <c r="AG607" s="507"/>
      <c r="AH607" s="507"/>
      <c r="AI607" s="507"/>
      <c r="AJ607" s="507"/>
      <c r="AK607" s="507"/>
    </row>
    <row r="608" spans="1:37" ht="12.75" customHeight="1">
      <c r="A608" s="504"/>
      <c r="B608" s="504"/>
      <c r="C608" s="504"/>
      <c r="D608" s="504"/>
      <c r="E608" s="504"/>
      <c r="F608" s="505"/>
      <c r="G608" s="505"/>
      <c r="H608" s="504"/>
      <c r="I608" s="506"/>
      <c r="J608" s="507"/>
      <c r="K608" s="507"/>
      <c r="L608" s="507"/>
      <c r="M608" s="507"/>
      <c r="N608" s="507"/>
      <c r="O608" s="507"/>
      <c r="P608" s="507"/>
      <c r="Q608" s="507"/>
      <c r="R608" s="507"/>
      <c r="S608" s="507"/>
      <c r="T608" s="506"/>
      <c r="U608" s="507"/>
      <c r="V608" s="507"/>
      <c r="W608" s="507"/>
      <c r="X608" s="507"/>
      <c r="Y608" s="507"/>
      <c r="Z608" s="507"/>
      <c r="AA608" s="507"/>
      <c r="AB608" s="507"/>
      <c r="AC608" s="507"/>
      <c r="AD608" s="507"/>
      <c r="AE608" s="506"/>
      <c r="AF608" s="507"/>
      <c r="AG608" s="507"/>
      <c r="AH608" s="507"/>
      <c r="AI608" s="507"/>
      <c r="AJ608" s="507"/>
      <c r="AK608" s="507"/>
    </row>
    <row r="609" spans="1:37" ht="12.75" customHeight="1">
      <c r="A609" s="504"/>
      <c r="B609" s="504"/>
      <c r="C609" s="504"/>
      <c r="D609" s="504"/>
      <c r="E609" s="504"/>
      <c r="F609" s="505"/>
      <c r="G609" s="505"/>
      <c r="H609" s="504"/>
      <c r="I609" s="506"/>
      <c r="J609" s="507"/>
      <c r="K609" s="507"/>
      <c r="L609" s="507"/>
      <c r="M609" s="507"/>
      <c r="N609" s="507"/>
      <c r="O609" s="507"/>
      <c r="P609" s="507"/>
      <c r="Q609" s="507"/>
      <c r="R609" s="507"/>
      <c r="S609" s="507"/>
      <c r="T609" s="506"/>
      <c r="U609" s="507"/>
      <c r="V609" s="507"/>
      <c r="W609" s="507"/>
      <c r="X609" s="507"/>
      <c r="Y609" s="507"/>
      <c r="Z609" s="507"/>
      <c r="AA609" s="507"/>
      <c r="AB609" s="507"/>
      <c r="AC609" s="507"/>
      <c r="AD609" s="507"/>
      <c r="AE609" s="506"/>
      <c r="AF609" s="507"/>
      <c r="AG609" s="507"/>
      <c r="AH609" s="507"/>
      <c r="AI609" s="507"/>
      <c r="AJ609" s="507"/>
      <c r="AK609" s="507"/>
    </row>
    <row r="610" spans="1:37" ht="12.75" customHeight="1">
      <c r="A610" s="504"/>
      <c r="B610" s="504"/>
      <c r="C610" s="504"/>
      <c r="D610" s="504"/>
      <c r="E610" s="504"/>
      <c r="F610" s="505"/>
      <c r="G610" s="505"/>
      <c r="H610" s="504"/>
      <c r="I610" s="506"/>
      <c r="J610" s="507"/>
      <c r="K610" s="507"/>
      <c r="L610" s="507"/>
      <c r="M610" s="507"/>
      <c r="N610" s="507"/>
      <c r="O610" s="507"/>
      <c r="P610" s="507"/>
      <c r="Q610" s="507"/>
      <c r="R610" s="507"/>
      <c r="S610" s="507"/>
      <c r="T610" s="506"/>
      <c r="U610" s="507"/>
      <c r="V610" s="507"/>
      <c r="W610" s="507"/>
      <c r="X610" s="507"/>
      <c r="Y610" s="507"/>
      <c r="Z610" s="507"/>
      <c r="AA610" s="507"/>
      <c r="AB610" s="507"/>
      <c r="AC610" s="507"/>
      <c r="AD610" s="507"/>
      <c r="AE610" s="506"/>
      <c r="AF610" s="507"/>
      <c r="AG610" s="507"/>
      <c r="AH610" s="507"/>
      <c r="AI610" s="507"/>
      <c r="AJ610" s="507"/>
      <c r="AK610" s="507"/>
    </row>
    <row r="611" spans="1:37" ht="12.75" customHeight="1">
      <c r="A611" s="504"/>
      <c r="B611" s="504"/>
      <c r="C611" s="504"/>
      <c r="D611" s="504"/>
      <c r="E611" s="504"/>
      <c r="F611" s="505"/>
      <c r="G611" s="505"/>
      <c r="H611" s="504"/>
      <c r="I611" s="506"/>
      <c r="J611" s="507"/>
      <c r="K611" s="507"/>
      <c r="L611" s="507"/>
      <c r="M611" s="507"/>
      <c r="N611" s="507"/>
      <c r="O611" s="507"/>
      <c r="P611" s="507"/>
      <c r="Q611" s="507"/>
      <c r="R611" s="507"/>
      <c r="S611" s="507"/>
      <c r="T611" s="506"/>
      <c r="U611" s="507"/>
      <c r="V611" s="507"/>
      <c r="W611" s="507"/>
      <c r="X611" s="507"/>
      <c r="Y611" s="507"/>
      <c r="Z611" s="507"/>
      <c r="AA611" s="507"/>
      <c r="AB611" s="507"/>
      <c r="AC611" s="507"/>
      <c r="AD611" s="507"/>
      <c r="AE611" s="506"/>
      <c r="AF611" s="507"/>
      <c r="AG611" s="507"/>
      <c r="AH611" s="507"/>
      <c r="AI611" s="507"/>
      <c r="AJ611" s="507"/>
      <c r="AK611" s="507"/>
    </row>
    <row r="612" spans="1:37" ht="12.75" customHeight="1">
      <c r="A612" s="504"/>
      <c r="B612" s="504"/>
      <c r="C612" s="504"/>
      <c r="D612" s="504"/>
      <c r="E612" s="504"/>
      <c r="F612" s="505"/>
      <c r="G612" s="505"/>
      <c r="H612" s="504"/>
      <c r="I612" s="506"/>
      <c r="J612" s="507"/>
      <c r="K612" s="507"/>
      <c r="L612" s="507"/>
      <c r="M612" s="507"/>
      <c r="N612" s="507"/>
      <c r="O612" s="507"/>
      <c r="P612" s="507"/>
      <c r="Q612" s="507"/>
      <c r="R612" s="507"/>
      <c r="S612" s="507"/>
      <c r="T612" s="506"/>
      <c r="U612" s="507"/>
      <c r="V612" s="507"/>
      <c r="W612" s="507"/>
      <c r="X612" s="507"/>
      <c r="Y612" s="507"/>
      <c r="Z612" s="507"/>
      <c r="AA612" s="507"/>
      <c r="AB612" s="507"/>
      <c r="AC612" s="507"/>
      <c r="AD612" s="507"/>
      <c r="AE612" s="506"/>
      <c r="AF612" s="507"/>
      <c r="AG612" s="507"/>
      <c r="AH612" s="507"/>
      <c r="AI612" s="507"/>
      <c r="AJ612" s="507"/>
      <c r="AK612" s="507"/>
    </row>
    <row r="613" spans="1:37" ht="12.75" customHeight="1">
      <c r="A613" s="504"/>
      <c r="B613" s="504"/>
      <c r="C613" s="504"/>
      <c r="D613" s="504"/>
      <c r="E613" s="504"/>
      <c r="F613" s="505"/>
      <c r="G613" s="505"/>
      <c r="H613" s="504"/>
      <c r="I613" s="506"/>
      <c r="J613" s="507"/>
      <c r="K613" s="507"/>
      <c r="L613" s="507"/>
      <c r="M613" s="507"/>
      <c r="N613" s="507"/>
      <c r="O613" s="507"/>
      <c r="P613" s="507"/>
      <c r="Q613" s="507"/>
      <c r="R613" s="507"/>
      <c r="S613" s="507"/>
      <c r="T613" s="506"/>
      <c r="U613" s="507"/>
      <c r="V613" s="507"/>
      <c r="W613" s="507"/>
      <c r="X613" s="507"/>
      <c r="Y613" s="507"/>
      <c r="Z613" s="507"/>
      <c r="AA613" s="507"/>
      <c r="AB613" s="507"/>
      <c r="AC613" s="507"/>
      <c r="AD613" s="507"/>
      <c r="AE613" s="506"/>
      <c r="AF613" s="507"/>
      <c r="AG613" s="507"/>
      <c r="AH613" s="507"/>
      <c r="AI613" s="507"/>
      <c r="AJ613" s="507"/>
      <c r="AK613" s="507"/>
    </row>
    <row r="614" spans="1:37" ht="12.75" customHeight="1">
      <c r="A614" s="504"/>
      <c r="B614" s="504"/>
      <c r="C614" s="504"/>
      <c r="D614" s="504"/>
      <c r="E614" s="504"/>
      <c r="F614" s="505"/>
      <c r="G614" s="505"/>
      <c r="H614" s="504"/>
      <c r="I614" s="506"/>
      <c r="J614" s="507"/>
      <c r="K614" s="507"/>
      <c r="L614" s="507"/>
      <c r="M614" s="507"/>
      <c r="N614" s="507"/>
      <c r="O614" s="507"/>
      <c r="P614" s="507"/>
      <c r="Q614" s="507"/>
      <c r="R614" s="507"/>
      <c r="S614" s="507"/>
      <c r="T614" s="506"/>
      <c r="U614" s="507"/>
      <c r="V614" s="507"/>
      <c r="W614" s="507"/>
      <c r="X614" s="507"/>
      <c r="Y614" s="507"/>
      <c r="Z614" s="507"/>
      <c r="AA614" s="507"/>
      <c r="AB614" s="507"/>
      <c r="AC614" s="507"/>
      <c r="AD614" s="507"/>
      <c r="AE614" s="506"/>
      <c r="AF614" s="507"/>
      <c r="AG614" s="507"/>
      <c r="AH614" s="507"/>
      <c r="AI614" s="507"/>
      <c r="AJ614" s="507"/>
      <c r="AK614" s="507"/>
    </row>
    <row r="615" spans="1:37" ht="12.75" customHeight="1">
      <c r="A615" s="504"/>
      <c r="B615" s="504"/>
      <c r="C615" s="504"/>
      <c r="D615" s="504"/>
      <c r="E615" s="504"/>
      <c r="F615" s="505"/>
      <c r="G615" s="505"/>
      <c r="H615" s="504"/>
      <c r="I615" s="506"/>
      <c r="J615" s="507"/>
      <c r="K615" s="507"/>
      <c r="L615" s="507"/>
      <c r="M615" s="507"/>
      <c r="N615" s="507"/>
      <c r="O615" s="507"/>
      <c r="P615" s="507"/>
      <c r="Q615" s="507"/>
      <c r="R615" s="507"/>
      <c r="S615" s="507"/>
      <c r="T615" s="506"/>
      <c r="U615" s="507"/>
      <c r="V615" s="507"/>
      <c r="W615" s="507"/>
      <c r="X615" s="507"/>
      <c r="Y615" s="507"/>
      <c r="Z615" s="507"/>
      <c r="AA615" s="507"/>
      <c r="AB615" s="507"/>
      <c r="AC615" s="507"/>
      <c r="AD615" s="507"/>
      <c r="AE615" s="506"/>
      <c r="AF615" s="507"/>
      <c r="AG615" s="507"/>
      <c r="AH615" s="507"/>
      <c r="AI615" s="507"/>
      <c r="AJ615" s="507"/>
      <c r="AK615" s="507"/>
    </row>
    <row r="616" spans="1:37" ht="12.75" customHeight="1">
      <c r="A616" s="504"/>
      <c r="B616" s="504"/>
      <c r="C616" s="504"/>
      <c r="D616" s="504"/>
      <c r="E616" s="504"/>
      <c r="F616" s="505"/>
      <c r="G616" s="505"/>
      <c r="H616" s="504"/>
      <c r="I616" s="506"/>
      <c r="J616" s="507"/>
      <c r="K616" s="507"/>
      <c r="L616" s="507"/>
      <c r="M616" s="507"/>
      <c r="N616" s="507"/>
      <c r="O616" s="507"/>
      <c r="P616" s="507"/>
      <c r="Q616" s="507"/>
      <c r="R616" s="507"/>
      <c r="S616" s="507"/>
      <c r="T616" s="506"/>
      <c r="U616" s="507"/>
      <c r="V616" s="507"/>
      <c r="W616" s="507"/>
      <c r="X616" s="507"/>
      <c r="Y616" s="507"/>
      <c r="Z616" s="507"/>
      <c r="AA616" s="507"/>
      <c r="AB616" s="507"/>
      <c r="AC616" s="507"/>
      <c r="AD616" s="507"/>
      <c r="AE616" s="506"/>
      <c r="AF616" s="507"/>
      <c r="AG616" s="507"/>
      <c r="AH616" s="507"/>
      <c r="AI616" s="507"/>
      <c r="AJ616" s="507"/>
      <c r="AK616" s="507"/>
    </row>
    <row r="617" spans="1:37" ht="12.75" customHeight="1">
      <c r="A617" s="504"/>
      <c r="B617" s="504"/>
      <c r="C617" s="504"/>
      <c r="D617" s="504"/>
      <c r="E617" s="504"/>
      <c r="F617" s="505"/>
      <c r="G617" s="505"/>
      <c r="H617" s="504"/>
      <c r="I617" s="506"/>
      <c r="J617" s="507"/>
      <c r="K617" s="507"/>
      <c r="L617" s="507"/>
      <c r="M617" s="507"/>
      <c r="N617" s="507"/>
      <c r="O617" s="507"/>
      <c r="P617" s="507"/>
      <c r="Q617" s="507"/>
      <c r="R617" s="507"/>
      <c r="S617" s="507"/>
      <c r="T617" s="506"/>
      <c r="U617" s="507"/>
      <c r="V617" s="507"/>
      <c r="W617" s="507"/>
      <c r="X617" s="507"/>
      <c r="Y617" s="507"/>
      <c r="Z617" s="507"/>
      <c r="AA617" s="507"/>
      <c r="AB617" s="507"/>
      <c r="AC617" s="507"/>
      <c r="AD617" s="507"/>
      <c r="AE617" s="506"/>
      <c r="AF617" s="507"/>
      <c r="AG617" s="507"/>
      <c r="AH617" s="507"/>
      <c r="AI617" s="507"/>
      <c r="AJ617" s="507"/>
      <c r="AK617" s="507"/>
    </row>
    <row r="618" spans="1:37" ht="12.75" customHeight="1">
      <c r="A618" s="504"/>
      <c r="B618" s="504"/>
      <c r="C618" s="504"/>
      <c r="D618" s="504"/>
      <c r="E618" s="504"/>
      <c r="F618" s="505"/>
      <c r="G618" s="505"/>
      <c r="H618" s="504"/>
      <c r="I618" s="506"/>
      <c r="J618" s="507"/>
      <c r="K618" s="507"/>
      <c r="L618" s="507"/>
      <c r="M618" s="507"/>
      <c r="N618" s="507"/>
      <c r="O618" s="507"/>
      <c r="P618" s="507"/>
      <c r="Q618" s="507"/>
      <c r="R618" s="507"/>
      <c r="S618" s="507"/>
      <c r="T618" s="506"/>
      <c r="U618" s="507"/>
      <c r="V618" s="507"/>
      <c r="W618" s="507"/>
      <c r="X618" s="507"/>
      <c r="Y618" s="507"/>
      <c r="Z618" s="507"/>
      <c r="AA618" s="507"/>
      <c r="AB618" s="507"/>
      <c r="AC618" s="507"/>
      <c r="AD618" s="507"/>
      <c r="AE618" s="506"/>
      <c r="AF618" s="507"/>
      <c r="AG618" s="507"/>
      <c r="AH618" s="507"/>
      <c r="AI618" s="507"/>
      <c r="AJ618" s="507"/>
      <c r="AK618" s="507"/>
    </row>
    <row r="619" spans="1:37" ht="12.75" customHeight="1">
      <c r="A619" s="504"/>
      <c r="B619" s="504"/>
      <c r="C619" s="504"/>
      <c r="D619" s="504"/>
      <c r="E619" s="504"/>
      <c r="F619" s="505"/>
      <c r="G619" s="505"/>
      <c r="H619" s="504"/>
      <c r="I619" s="506"/>
      <c r="J619" s="507"/>
      <c r="K619" s="507"/>
      <c r="L619" s="507"/>
      <c r="M619" s="507"/>
      <c r="N619" s="507"/>
      <c r="O619" s="507"/>
      <c r="P619" s="507"/>
      <c r="Q619" s="507"/>
      <c r="R619" s="507"/>
      <c r="S619" s="507"/>
      <c r="T619" s="506"/>
      <c r="U619" s="507"/>
      <c r="V619" s="507"/>
      <c r="W619" s="507"/>
      <c r="X619" s="507"/>
      <c r="Y619" s="507"/>
      <c r="Z619" s="507"/>
      <c r="AA619" s="507"/>
      <c r="AB619" s="507"/>
      <c r="AC619" s="507"/>
      <c r="AD619" s="507"/>
      <c r="AE619" s="506"/>
      <c r="AF619" s="507"/>
      <c r="AG619" s="507"/>
      <c r="AH619" s="507"/>
      <c r="AI619" s="507"/>
      <c r="AJ619" s="507"/>
      <c r="AK619" s="507"/>
    </row>
    <row r="620" spans="1:37" ht="12.75" customHeight="1">
      <c r="A620" s="504"/>
      <c r="B620" s="504"/>
      <c r="C620" s="504"/>
      <c r="D620" s="504"/>
      <c r="E620" s="504"/>
      <c r="F620" s="505"/>
      <c r="G620" s="505"/>
      <c r="H620" s="504"/>
      <c r="I620" s="506"/>
      <c r="J620" s="507"/>
      <c r="K620" s="507"/>
      <c r="L620" s="507"/>
      <c r="M620" s="507"/>
      <c r="N620" s="507"/>
      <c r="O620" s="507"/>
      <c r="P620" s="507"/>
      <c r="Q620" s="507"/>
      <c r="R620" s="507"/>
      <c r="S620" s="507"/>
      <c r="T620" s="506"/>
      <c r="U620" s="507"/>
      <c r="V620" s="507"/>
      <c r="W620" s="507"/>
      <c r="X620" s="507"/>
      <c r="Y620" s="507"/>
      <c r="Z620" s="507"/>
      <c r="AA620" s="507"/>
      <c r="AB620" s="507"/>
      <c r="AC620" s="507"/>
      <c r="AD620" s="507"/>
      <c r="AE620" s="506"/>
      <c r="AF620" s="507"/>
      <c r="AG620" s="507"/>
      <c r="AH620" s="507"/>
      <c r="AI620" s="507"/>
      <c r="AJ620" s="507"/>
      <c r="AK620" s="507"/>
    </row>
    <row r="621" spans="1:37" ht="12.75" customHeight="1">
      <c r="A621" s="504"/>
      <c r="B621" s="504"/>
      <c r="C621" s="504"/>
      <c r="D621" s="504"/>
      <c r="E621" s="504"/>
      <c r="F621" s="505"/>
      <c r="G621" s="505"/>
      <c r="H621" s="504"/>
      <c r="I621" s="506"/>
      <c r="J621" s="507"/>
      <c r="K621" s="507"/>
      <c r="L621" s="507"/>
      <c r="M621" s="507"/>
      <c r="N621" s="507"/>
      <c r="O621" s="507"/>
      <c r="P621" s="507"/>
      <c r="Q621" s="507"/>
      <c r="R621" s="507"/>
      <c r="S621" s="507"/>
      <c r="T621" s="506"/>
      <c r="U621" s="507"/>
      <c r="V621" s="507"/>
      <c r="W621" s="507"/>
      <c r="X621" s="507"/>
      <c r="Y621" s="507"/>
      <c r="Z621" s="507"/>
      <c r="AA621" s="507"/>
      <c r="AB621" s="507"/>
      <c r="AC621" s="507"/>
      <c r="AD621" s="507"/>
      <c r="AE621" s="506"/>
      <c r="AF621" s="507"/>
      <c r="AG621" s="507"/>
      <c r="AH621" s="507"/>
      <c r="AI621" s="507"/>
      <c r="AJ621" s="507"/>
      <c r="AK621" s="507"/>
    </row>
    <row r="622" spans="1:37" ht="12.75" customHeight="1">
      <c r="A622" s="504"/>
      <c r="B622" s="504"/>
      <c r="C622" s="504"/>
      <c r="D622" s="504"/>
      <c r="E622" s="504"/>
      <c r="F622" s="505"/>
      <c r="G622" s="505"/>
      <c r="H622" s="504"/>
      <c r="I622" s="506"/>
      <c r="J622" s="507"/>
      <c r="K622" s="507"/>
      <c r="L622" s="507"/>
      <c r="M622" s="507"/>
      <c r="N622" s="507"/>
      <c r="O622" s="507"/>
      <c r="P622" s="507"/>
      <c r="Q622" s="507"/>
      <c r="R622" s="507"/>
      <c r="S622" s="507"/>
      <c r="T622" s="506"/>
      <c r="U622" s="507"/>
      <c r="V622" s="507"/>
      <c r="W622" s="507"/>
      <c r="X622" s="507"/>
      <c r="Y622" s="507"/>
      <c r="Z622" s="507"/>
      <c r="AA622" s="507"/>
      <c r="AB622" s="507"/>
      <c r="AC622" s="507"/>
      <c r="AD622" s="507"/>
      <c r="AE622" s="506"/>
      <c r="AF622" s="507"/>
      <c r="AG622" s="507"/>
      <c r="AH622" s="507"/>
      <c r="AI622" s="507"/>
      <c r="AJ622" s="507"/>
      <c r="AK622" s="507"/>
    </row>
    <row r="623" spans="1:37" ht="12.75" customHeight="1">
      <c r="A623" s="504"/>
      <c r="B623" s="504"/>
      <c r="C623" s="504"/>
      <c r="D623" s="504"/>
      <c r="E623" s="504"/>
      <c r="F623" s="505"/>
      <c r="G623" s="505"/>
      <c r="H623" s="504"/>
      <c r="I623" s="506"/>
      <c r="J623" s="507"/>
      <c r="K623" s="507"/>
      <c r="L623" s="507"/>
      <c r="M623" s="507"/>
      <c r="N623" s="507"/>
      <c r="O623" s="507"/>
      <c r="P623" s="507"/>
      <c r="Q623" s="507"/>
      <c r="R623" s="507"/>
      <c r="S623" s="507"/>
      <c r="T623" s="506"/>
      <c r="U623" s="507"/>
      <c r="V623" s="507"/>
      <c r="W623" s="507"/>
      <c r="X623" s="507"/>
      <c r="Y623" s="507"/>
      <c r="Z623" s="507"/>
      <c r="AA623" s="507"/>
      <c r="AB623" s="507"/>
      <c r="AC623" s="507"/>
      <c r="AD623" s="507"/>
      <c r="AE623" s="506"/>
      <c r="AF623" s="507"/>
      <c r="AG623" s="507"/>
      <c r="AH623" s="507"/>
      <c r="AI623" s="507"/>
      <c r="AJ623" s="507"/>
      <c r="AK623" s="507"/>
    </row>
    <row r="624" spans="1:37" ht="12.75" customHeight="1">
      <c r="A624" s="504"/>
      <c r="B624" s="504"/>
      <c r="C624" s="504"/>
      <c r="D624" s="504"/>
      <c r="E624" s="504"/>
      <c r="F624" s="505"/>
      <c r="G624" s="505"/>
      <c r="H624" s="504"/>
      <c r="I624" s="506"/>
      <c r="J624" s="507"/>
      <c r="K624" s="507"/>
      <c r="L624" s="507"/>
      <c r="M624" s="507"/>
      <c r="N624" s="507"/>
      <c r="O624" s="507"/>
      <c r="P624" s="507"/>
      <c r="Q624" s="507"/>
      <c r="R624" s="507"/>
      <c r="S624" s="507"/>
      <c r="T624" s="506"/>
      <c r="U624" s="507"/>
      <c r="V624" s="507"/>
      <c r="W624" s="507"/>
      <c r="X624" s="507"/>
      <c r="Y624" s="507"/>
      <c r="Z624" s="507"/>
      <c r="AA624" s="507"/>
      <c r="AB624" s="507"/>
      <c r="AC624" s="507"/>
      <c r="AD624" s="507"/>
      <c r="AE624" s="506"/>
      <c r="AF624" s="507"/>
      <c r="AG624" s="507"/>
      <c r="AH624" s="507"/>
      <c r="AI624" s="507"/>
      <c r="AJ624" s="507"/>
      <c r="AK624" s="507"/>
    </row>
    <row r="625" spans="1:37" ht="12.75" customHeight="1">
      <c r="A625" s="504"/>
      <c r="B625" s="504"/>
      <c r="C625" s="504"/>
      <c r="D625" s="504"/>
      <c r="E625" s="504"/>
      <c r="F625" s="505"/>
      <c r="G625" s="505"/>
      <c r="H625" s="504"/>
      <c r="I625" s="506"/>
      <c r="J625" s="507"/>
      <c r="K625" s="507"/>
      <c r="L625" s="507"/>
      <c r="M625" s="507"/>
      <c r="N625" s="507"/>
      <c r="O625" s="507"/>
      <c r="P625" s="507"/>
      <c r="Q625" s="507"/>
      <c r="R625" s="507"/>
      <c r="S625" s="507"/>
      <c r="T625" s="506"/>
      <c r="U625" s="507"/>
      <c r="V625" s="507"/>
      <c r="W625" s="507"/>
      <c r="X625" s="507"/>
      <c r="Y625" s="507"/>
      <c r="Z625" s="507"/>
      <c r="AA625" s="507"/>
      <c r="AB625" s="507"/>
      <c r="AC625" s="507"/>
      <c r="AD625" s="507"/>
      <c r="AE625" s="506"/>
      <c r="AF625" s="507"/>
      <c r="AG625" s="507"/>
      <c r="AH625" s="507"/>
      <c r="AI625" s="507"/>
      <c r="AJ625" s="507"/>
      <c r="AK625" s="507"/>
    </row>
    <row r="626" spans="1:37" ht="12.75" customHeight="1">
      <c r="A626" s="504"/>
      <c r="B626" s="504"/>
      <c r="C626" s="504"/>
      <c r="D626" s="504"/>
      <c r="E626" s="504"/>
      <c r="F626" s="505"/>
      <c r="G626" s="505"/>
      <c r="H626" s="504"/>
      <c r="I626" s="506"/>
      <c r="J626" s="507"/>
      <c r="K626" s="507"/>
      <c r="L626" s="507"/>
      <c r="M626" s="507"/>
      <c r="N626" s="507"/>
      <c r="O626" s="507"/>
      <c r="P626" s="507"/>
      <c r="Q626" s="507"/>
      <c r="R626" s="507"/>
      <c r="S626" s="507"/>
      <c r="T626" s="506"/>
      <c r="U626" s="507"/>
      <c r="V626" s="507"/>
      <c r="W626" s="507"/>
      <c r="X626" s="507"/>
      <c r="Y626" s="507"/>
      <c r="Z626" s="507"/>
      <c r="AA626" s="507"/>
      <c r="AB626" s="507"/>
      <c r="AC626" s="507"/>
      <c r="AD626" s="507"/>
      <c r="AE626" s="506"/>
      <c r="AF626" s="507"/>
      <c r="AG626" s="507"/>
      <c r="AH626" s="507"/>
      <c r="AI626" s="507"/>
      <c r="AJ626" s="507"/>
      <c r="AK626" s="507"/>
    </row>
    <row r="627" spans="1:37" ht="12.75" customHeight="1">
      <c r="A627" s="504"/>
      <c r="B627" s="504"/>
      <c r="C627" s="504"/>
      <c r="D627" s="504"/>
      <c r="E627" s="504"/>
      <c r="F627" s="505"/>
      <c r="G627" s="505"/>
      <c r="H627" s="504"/>
      <c r="I627" s="506"/>
      <c r="J627" s="507"/>
      <c r="K627" s="507"/>
      <c r="L627" s="507"/>
      <c r="M627" s="507"/>
      <c r="N627" s="507"/>
      <c r="O627" s="507"/>
      <c r="P627" s="507"/>
      <c r="Q627" s="507"/>
      <c r="R627" s="507"/>
      <c r="S627" s="507"/>
      <c r="T627" s="506"/>
      <c r="U627" s="507"/>
      <c r="V627" s="507"/>
      <c r="W627" s="507"/>
      <c r="X627" s="507"/>
      <c r="Y627" s="507"/>
      <c r="Z627" s="507"/>
      <c r="AA627" s="507"/>
      <c r="AB627" s="507"/>
      <c r="AC627" s="507"/>
      <c r="AD627" s="507"/>
      <c r="AE627" s="506"/>
      <c r="AF627" s="507"/>
      <c r="AG627" s="507"/>
      <c r="AH627" s="507"/>
      <c r="AI627" s="507"/>
      <c r="AJ627" s="507"/>
      <c r="AK627" s="507"/>
    </row>
    <row r="628" spans="1:37" ht="12.75" customHeight="1">
      <c r="A628" s="504"/>
      <c r="B628" s="504"/>
      <c r="C628" s="504"/>
      <c r="D628" s="504"/>
      <c r="E628" s="504"/>
      <c r="F628" s="505"/>
      <c r="G628" s="505"/>
      <c r="H628" s="504"/>
      <c r="I628" s="506"/>
      <c r="J628" s="507"/>
      <c r="K628" s="507"/>
      <c r="L628" s="507"/>
      <c r="M628" s="507"/>
      <c r="N628" s="507"/>
      <c r="O628" s="507"/>
      <c r="P628" s="507"/>
      <c r="Q628" s="507"/>
      <c r="R628" s="507"/>
      <c r="S628" s="507"/>
      <c r="T628" s="506"/>
      <c r="U628" s="507"/>
      <c r="V628" s="507"/>
      <c r="W628" s="507"/>
      <c r="X628" s="507"/>
      <c r="Y628" s="507"/>
      <c r="Z628" s="507"/>
      <c r="AA628" s="507"/>
      <c r="AB628" s="507"/>
      <c r="AC628" s="507"/>
      <c r="AD628" s="507"/>
      <c r="AE628" s="506"/>
      <c r="AF628" s="507"/>
      <c r="AG628" s="507"/>
      <c r="AH628" s="507"/>
      <c r="AI628" s="507"/>
      <c r="AJ628" s="507"/>
      <c r="AK628" s="507"/>
    </row>
    <row r="629" spans="1:37" ht="12.75" customHeight="1">
      <c r="A629" s="504"/>
      <c r="B629" s="504"/>
      <c r="C629" s="504"/>
      <c r="D629" s="504"/>
      <c r="E629" s="504"/>
      <c r="F629" s="505"/>
      <c r="G629" s="505"/>
      <c r="H629" s="504"/>
      <c r="I629" s="506"/>
      <c r="J629" s="507"/>
      <c r="K629" s="507"/>
      <c r="L629" s="507"/>
      <c r="M629" s="507"/>
      <c r="N629" s="507"/>
      <c r="O629" s="507"/>
      <c r="P629" s="507"/>
      <c r="Q629" s="507"/>
      <c r="R629" s="507"/>
      <c r="S629" s="507"/>
      <c r="T629" s="506"/>
      <c r="U629" s="507"/>
      <c r="V629" s="507"/>
      <c r="W629" s="507"/>
      <c r="X629" s="507"/>
      <c r="Y629" s="507"/>
      <c r="Z629" s="507"/>
      <c r="AA629" s="507"/>
      <c r="AB629" s="507"/>
      <c r="AC629" s="507"/>
      <c r="AD629" s="507"/>
      <c r="AE629" s="506"/>
      <c r="AF629" s="507"/>
      <c r="AG629" s="507"/>
      <c r="AH629" s="507"/>
      <c r="AI629" s="507"/>
      <c r="AJ629" s="507"/>
      <c r="AK629" s="507"/>
    </row>
    <row r="630" spans="1:37" ht="12.75" customHeight="1">
      <c r="A630" s="504"/>
      <c r="B630" s="504"/>
      <c r="C630" s="504"/>
      <c r="D630" s="504"/>
      <c r="E630" s="504"/>
      <c r="F630" s="505"/>
      <c r="G630" s="505"/>
      <c r="H630" s="504"/>
      <c r="I630" s="506"/>
      <c r="J630" s="507"/>
      <c r="K630" s="507"/>
      <c r="L630" s="507"/>
      <c r="M630" s="507"/>
      <c r="N630" s="507"/>
      <c r="O630" s="507"/>
      <c r="P630" s="507"/>
      <c r="Q630" s="507"/>
      <c r="R630" s="507"/>
      <c r="S630" s="507"/>
      <c r="T630" s="506"/>
      <c r="U630" s="507"/>
      <c r="V630" s="507"/>
      <c r="W630" s="507"/>
      <c r="X630" s="507"/>
      <c r="Y630" s="507"/>
      <c r="Z630" s="507"/>
      <c r="AA630" s="507"/>
      <c r="AB630" s="507"/>
      <c r="AC630" s="507"/>
      <c r="AD630" s="507"/>
      <c r="AE630" s="506"/>
      <c r="AF630" s="507"/>
      <c r="AG630" s="507"/>
      <c r="AH630" s="507"/>
      <c r="AI630" s="507"/>
      <c r="AJ630" s="507"/>
      <c r="AK630" s="507"/>
    </row>
    <row r="631" spans="1:37" ht="12.75" customHeight="1">
      <c r="A631" s="504"/>
      <c r="B631" s="504"/>
      <c r="C631" s="504"/>
      <c r="D631" s="504"/>
      <c r="E631" s="504"/>
      <c r="F631" s="505"/>
      <c r="G631" s="505"/>
      <c r="H631" s="504"/>
      <c r="I631" s="506"/>
      <c r="J631" s="507"/>
      <c r="K631" s="507"/>
      <c r="L631" s="507"/>
      <c r="M631" s="507"/>
      <c r="N631" s="507"/>
      <c r="O631" s="507"/>
      <c r="P631" s="507"/>
      <c r="Q631" s="507"/>
      <c r="R631" s="507"/>
      <c r="S631" s="507"/>
      <c r="T631" s="506"/>
      <c r="U631" s="507"/>
      <c r="V631" s="507"/>
      <c r="W631" s="507"/>
      <c r="X631" s="507"/>
      <c r="Y631" s="507"/>
      <c r="Z631" s="507"/>
      <c r="AA631" s="507"/>
      <c r="AB631" s="507"/>
      <c r="AC631" s="507"/>
      <c r="AD631" s="507"/>
      <c r="AE631" s="506"/>
      <c r="AF631" s="507"/>
      <c r="AG631" s="507"/>
      <c r="AH631" s="507"/>
      <c r="AI631" s="507"/>
      <c r="AJ631" s="507"/>
      <c r="AK631" s="507"/>
    </row>
    <row r="632" spans="1:37" ht="12.75" customHeight="1">
      <c r="A632" s="504"/>
      <c r="B632" s="504"/>
      <c r="C632" s="504"/>
      <c r="D632" s="504"/>
      <c r="E632" s="504"/>
      <c r="F632" s="505"/>
      <c r="G632" s="505"/>
      <c r="H632" s="504"/>
      <c r="I632" s="506"/>
      <c r="J632" s="507"/>
      <c r="K632" s="507"/>
      <c r="L632" s="507"/>
      <c r="M632" s="507"/>
      <c r="N632" s="507"/>
      <c r="O632" s="507"/>
      <c r="P632" s="507"/>
      <c r="Q632" s="507"/>
      <c r="R632" s="507"/>
      <c r="S632" s="507"/>
      <c r="T632" s="506"/>
      <c r="U632" s="507"/>
      <c r="V632" s="507"/>
      <c r="W632" s="507"/>
      <c r="X632" s="507"/>
      <c r="Y632" s="507"/>
      <c r="Z632" s="507"/>
      <c r="AA632" s="507"/>
      <c r="AB632" s="507"/>
      <c r="AC632" s="507"/>
      <c r="AD632" s="507"/>
      <c r="AE632" s="506"/>
      <c r="AF632" s="507"/>
      <c r="AG632" s="507"/>
      <c r="AH632" s="507"/>
      <c r="AI632" s="507"/>
      <c r="AJ632" s="507"/>
      <c r="AK632" s="507"/>
    </row>
    <row r="633" spans="1:37" ht="12.75" customHeight="1">
      <c r="A633" s="504"/>
      <c r="B633" s="504"/>
      <c r="C633" s="504"/>
      <c r="D633" s="504"/>
      <c r="E633" s="504"/>
      <c r="F633" s="505"/>
      <c r="G633" s="505"/>
      <c r="H633" s="504"/>
      <c r="I633" s="506"/>
      <c r="J633" s="507"/>
      <c r="K633" s="507"/>
      <c r="L633" s="507"/>
      <c r="M633" s="507"/>
      <c r="N633" s="507"/>
      <c r="O633" s="507"/>
      <c r="P633" s="507"/>
      <c r="Q633" s="507"/>
      <c r="R633" s="507"/>
      <c r="S633" s="507"/>
      <c r="T633" s="506"/>
      <c r="U633" s="507"/>
      <c r="V633" s="507"/>
      <c r="W633" s="507"/>
      <c r="X633" s="507"/>
      <c r="Y633" s="507"/>
      <c r="Z633" s="507"/>
      <c r="AA633" s="507"/>
      <c r="AB633" s="507"/>
      <c r="AC633" s="507"/>
      <c r="AD633" s="507"/>
      <c r="AE633" s="506"/>
      <c r="AF633" s="507"/>
      <c r="AG633" s="507"/>
      <c r="AH633" s="507"/>
      <c r="AI633" s="507"/>
      <c r="AJ633" s="507"/>
      <c r="AK633" s="507"/>
    </row>
    <row r="634" spans="1:37" ht="12.75" customHeight="1">
      <c r="A634" s="504"/>
      <c r="B634" s="504"/>
      <c r="C634" s="504"/>
      <c r="D634" s="504"/>
      <c r="E634" s="504"/>
      <c r="F634" s="505"/>
      <c r="G634" s="505"/>
      <c r="H634" s="504"/>
      <c r="I634" s="506"/>
      <c r="J634" s="507"/>
      <c r="K634" s="507"/>
      <c r="L634" s="507"/>
      <c r="M634" s="507"/>
      <c r="N634" s="507"/>
      <c r="O634" s="507"/>
      <c r="P634" s="507"/>
      <c r="Q634" s="507"/>
      <c r="R634" s="507"/>
      <c r="S634" s="507"/>
      <c r="T634" s="506"/>
      <c r="U634" s="507"/>
      <c r="V634" s="507"/>
      <c r="W634" s="507"/>
      <c r="X634" s="507"/>
      <c r="Y634" s="507"/>
      <c r="Z634" s="507"/>
      <c r="AA634" s="507"/>
      <c r="AB634" s="507"/>
      <c r="AC634" s="507"/>
      <c r="AD634" s="507"/>
      <c r="AE634" s="506"/>
      <c r="AF634" s="507"/>
      <c r="AG634" s="507"/>
      <c r="AH634" s="507"/>
      <c r="AI634" s="507"/>
      <c r="AJ634" s="507"/>
      <c r="AK634" s="507"/>
    </row>
    <row r="635" spans="1:37" ht="12.75" customHeight="1">
      <c r="A635" s="504"/>
      <c r="B635" s="504"/>
      <c r="C635" s="504"/>
      <c r="D635" s="504"/>
      <c r="E635" s="504"/>
      <c r="F635" s="505"/>
      <c r="G635" s="505"/>
      <c r="H635" s="504"/>
      <c r="I635" s="506"/>
      <c r="J635" s="507"/>
      <c r="K635" s="507"/>
      <c r="L635" s="507"/>
      <c r="M635" s="507"/>
      <c r="N635" s="507"/>
      <c r="O635" s="507"/>
      <c r="P635" s="507"/>
      <c r="Q635" s="507"/>
      <c r="R635" s="507"/>
      <c r="S635" s="507"/>
      <c r="T635" s="506"/>
      <c r="U635" s="507"/>
      <c r="V635" s="507"/>
      <c r="W635" s="507"/>
      <c r="X635" s="507"/>
      <c r="Y635" s="507"/>
      <c r="Z635" s="507"/>
      <c r="AA635" s="507"/>
      <c r="AB635" s="507"/>
      <c r="AC635" s="507"/>
      <c r="AD635" s="507"/>
      <c r="AE635" s="506"/>
      <c r="AF635" s="507"/>
      <c r="AG635" s="507"/>
      <c r="AH635" s="507"/>
      <c r="AI635" s="507"/>
      <c r="AJ635" s="507"/>
      <c r="AK635" s="507"/>
    </row>
    <row r="636" spans="1:37" ht="12.75" customHeight="1">
      <c r="A636" s="504"/>
      <c r="B636" s="504"/>
      <c r="C636" s="504"/>
      <c r="D636" s="504"/>
      <c r="E636" s="504"/>
      <c r="F636" s="505"/>
      <c r="G636" s="505"/>
      <c r="H636" s="504"/>
      <c r="I636" s="506"/>
      <c r="J636" s="507"/>
      <c r="K636" s="507"/>
      <c r="L636" s="507"/>
      <c r="M636" s="507"/>
      <c r="N636" s="507"/>
      <c r="O636" s="507"/>
      <c r="P636" s="507"/>
      <c r="Q636" s="507"/>
      <c r="R636" s="507"/>
      <c r="S636" s="507"/>
      <c r="T636" s="506"/>
      <c r="U636" s="507"/>
      <c r="V636" s="507"/>
      <c r="W636" s="507"/>
      <c r="X636" s="507"/>
      <c r="Y636" s="507"/>
      <c r="Z636" s="507"/>
      <c r="AA636" s="507"/>
      <c r="AB636" s="507"/>
      <c r="AC636" s="507"/>
      <c r="AD636" s="507"/>
      <c r="AE636" s="506"/>
      <c r="AF636" s="507"/>
      <c r="AG636" s="507"/>
      <c r="AH636" s="507"/>
      <c r="AI636" s="507"/>
      <c r="AJ636" s="507"/>
      <c r="AK636" s="507"/>
    </row>
    <row r="637" spans="1:37" ht="12.75" customHeight="1">
      <c r="A637" s="504"/>
      <c r="B637" s="504"/>
      <c r="C637" s="504"/>
      <c r="D637" s="504"/>
      <c r="E637" s="504"/>
      <c r="F637" s="505"/>
      <c r="G637" s="505"/>
      <c r="H637" s="504"/>
      <c r="I637" s="506"/>
      <c r="J637" s="507"/>
      <c r="K637" s="507"/>
      <c r="L637" s="507"/>
      <c r="M637" s="507"/>
      <c r="N637" s="507"/>
      <c r="O637" s="507"/>
      <c r="P637" s="507"/>
      <c r="Q637" s="507"/>
      <c r="R637" s="507"/>
      <c r="S637" s="507"/>
      <c r="T637" s="506"/>
      <c r="U637" s="507"/>
      <c r="V637" s="507"/>
      <c r="W637" s="507"/>
      <c r="X637" s="507"/>
      <c r="Y637" s="507"/>
      <c r="Z637" s="507"/>
      <c r="AA637" s="507"/>
      <c r="AB637" s="507"/>
      <c r="AC637" s="507"/>
      <c r="AD637" s="507"/>
      <c r="AE637" s="506"/>
      <c r="AF637" s="507"/>
      <c r="AG637" s="507"/>
      <c r="AH637" s="507"/>
      <c r="AI637" s="507"/>
      <c r="AJ637" s="507"/>
      <c r="AK637" s="507"/>
    </row>
    <row r="638" spans="1:37" ht="12.75" customHeight="1">
      <c r="A638" s="504"/>
      <c r="B638" s="504"/>
      <c r="C638" s="504"/>
      <c r="D638" s="504"/>
      <c r="E638" s="504"/>
      <c r="F638" s="505"/>
      <c r="G638" s="505"/>
      <c r="H638" s="504"/>
      <c r="I638" s="506"/>
      <c r="J638" s="507"/>
      <c r="K638" s="507"/>
      <c r="L638" s="507"/>
      <c r="M638" s="507"/>
      <c r="N638" s="507"/>
      <c r="O638" s="507"/>
      <c r="P638" s="507"/>
      <c r="Q638" s="507"/>
      <c r="R638" s="507"/>
      <c r="S638" s="507"/>
      <c r="T638" s="506"/>
      <c r="U638" s="507"/>
      <c r="V638" s="507"/>
      <c r="W638" s="507"/>
      <c r="X638" s="507"/>
      <c r="Y638" s="507"/>
      <c r="Z638" s="507"/>
      <c r="AA638" s="507"/>
      <c r="AB638" s="507"/>
      <c r="AC638" s="507"/>
      <c r="AD638" s="507"/>
      <c r="AE638" s="506"/>
      <c r="AF638" s="507"/>
      <c r="AG638" s="507"/>
      <c r="AH638" s="507"/>
      <c r="AI638" s="507"/>
      <c r="AJ638" s="507"/>
      <c r="AK638" s="507"/>
    </row>
    <row r="639" spans="1:37" ht="12.75" customHeight="1">
      <c r="A639" s="504"/>
      <c r="B639" s="504"/>
      <c r="C639" s="504"/>
      <c r="D639" s="504"/>
      <c r="E639" s="504"/>
      <c r="F639" s="505"/>
      <c r="G639" s="505"/>
      <c r="H639" s="504"/>
      <c r="I639" s="506"/>
      <c r="J639" s="507"/>
      <c r="K639" s="507"/>
      <c r="L639" s="507"/>
      <c r="M639" s="507"/>
      <c r="N639" s="507"/>
      <c r="O639" s="507"/>
      <c r="P639" s="507"/>
      <c r="Q639" s="507"/>
      <c r="R639" s="507"/>
      <c r="S639" s="507"/>
      <c r="T639" s="506"/>
      <c r="U639" s="507"/>
      <c r="V639" s="507"/>
      <c r="W639" s="507"/>
      <c r="X639" s="507"/>
      <c r="Y639" s="507"/>
      <c r="Z639" s="507"/>
      <c r="AA639" s="507"/>
      <c r="AB639" s="507"/>
      <c r="AC639" s="507"/>
      <c r="AD639" s="507"/>
      <c r="AE639" s="506"/>
      <c r="AF639" s="507"/>
      <c r="AG639" s="507"/>
      <c r="AH639" s="507"/>
      <c r="AI639" s="507"/>
      <c r="AJ639" s="507"/>
      <c r="AK639" s="507"/>
    </row>
    <row r="640" spans="1:37" ht="12.75" customHeight="1">
      <c r="A640" s="504"/>
      <c r="B640" s="504"/>
      <c r="C640" s="504"/>
      <c r="D640" s="504"/>
      <c r="E640" s="504"/>
      <c r="F640" s="505"/>
      <c r="G640" s="505"/>
      <c r="H640" s="504"/>
      <c r="I640" s="506"/>
      <c r="J640" s="507"/>
      <c r="K640" s="507"/>
      <c r="L640" s="507"/>
      <c r="M640" s="507"/>
      <c r="N640" s="507"/>
      <c r="O640" s="507"/>
      <c r="P640" s="507"/>
      <c r="Q640" s="507"/>
      <c r="R640" s="507"/>
      <c r="S640" s="507"/>
      <c r="T640" s="506"/>
      <c r="U640" s="507"/>
      <c r="V640" s="507"/>
      <c r="W640" s="507"/>
      <c r="X640" s="507"/>
      <c r="Y640" s="507"/>
      <c r="Z640" s="507"/>
      <c r="AA640" s="507"/>
      <c r="AB640" s="507"/>
      <c r="AC640" s="507"/>
      <c r="AD640" s="507"/>
      <c r="AE640" s="506"/>
      <c r="AF640" s="507"/>
      <c r="AG640" s="507"/>
      <c r="AH640" s="507"/>
      <c r="AI640" s="507"/>
      <c r="AJ640" s="507"/>
      <c r="AK640" s="507"/>
    </row>
    <row r="641" spans="1:37" ht="12.75" customHeight="1">
      <c r="A641" s="504"/>
      <c r="B641" s="504"/>
      <c r="C641" s="504"/>
      <c r="D641" s="504"/>
      <c r="E641" s="504"/>
      <c r="F641" s="505"/>
      <c r="G641" s="505"/>
      <c r="H641" s="504"/>
      <c r="I641" s="506"/>
      <c r="J641" s="507"/>
      <c r="K641" s="507"/>
      <c r="L641" s="507"/>
      <c r="M641" s="507"/>
      <c r="N641" s="507"/>
      <c r="O641" s="507"/>
      <c r="P641" s="507"/>
      <c r="Q641" s="507"/>
      <c r="R641" s="507"/>
      <c r="S641" s="507"/>
      <c r="T641" s="506"/>
      <c r="U641" s="507"/>
      <c r="V641" s="507"/>
      <c r="W641" s="507"/>
      <c r="X641" s="507"/>
      <c r="Y641" s="507"/>
      <c r="Z641" s="507"/>
      <c r="AA641" s="507"/>
      <c r="AB641" s="507"/>
      <c r="AC641" s="507"/>
      <c r="AD641" s="507"/>
      <c r="AE641" s="506"/>
      <c r="AF641" s="507"/>
      <c r="AG641" s="507"/>
      <c r="AH641" s="507"/>
      <c r="AI641" s="507"/>
      <c r="AJ641" s="507"/>
      <c r="AK641" s="507"/>
    </row>
    <row r="642" spans="1:37" ht="12.75" customHeight="1">
      <c r="A642" s="504"/>
      <c r="B642" s="504"/>
      <c r="C642" s="504"/>
      <c r="D642" s="504"/>
      <c r="E642" s="504"/>
      <c r="F642" s="505"/>
      <c r="G642" s="505"/>
      <c r="H642" s="504"/>
      <c r="I642" s="506"/>
      <c r="J642" s="507"/>
      <c r="K642" s="507"/>
      <c r="L642" s="507"/>
      <c r="M642" s="507"/>
      <c r="N642" s="507"/>
      <c r="O642" s="507"/>
      <c r="P642" s="507"/>
      <c r="Q642" s="507"/>
      <c r="R642" s="507"/>
      <c r="S642" s="507"/>
      <c r="T642" s="506"/>
      <c r="U642" s="507"/>
      <c r="V642" s="507"/>
      <c r="W642" s="507"/>
      <c r="X642" s="507"/>
      <c r="Y642" s="507"/>
      <c r="Z642" s="507"/>
      <c r="AA642" s="507"/>
      <c r="AB642" s="507"/>
      <c r="AC642" s="507"/>
      <c r="AD642" s="507"/>
      <c r="AE642" s="506"/>
      <c r="AF642" s="507"/>
      <c r="AG642" s="507"/>
      <c r="AH642" s="507"/>
      <c r="AI642" s="507"/>
      <c r="AJ642" s="507"/>
      <c r="AK642" s="507"/>
    </row>
    <row r="643" spans="1:37" ht="12.75" customHeight="1">
      <c r="A643" s="504"/>
      <c r="B643" s="504"/>
      <c r="C643" s="504"/>
      <c r="D643" s="504"/>
      <c r="E643" s="504"/>
      <c r="F643" s="505"/>
      <c r="G643" s="505"/>
      <c r="H643" s="504"/>
      <c r="I643" s="506"/>
      <c r="J643" s="507"/>
      <c r="K643" s="507"/>
      <c r="L643" s="507"/>
      <c r="M643" s="507"/>
      <c r="N643" s="507"/>
      <c r="O643" s="507"/>
      <c r="P643" s="507"/>
      <c r="Q643" s="507"/>
      <c r="R643" s="507"/>
      <c r="S643" s="507"/>
      <c r="T643" s="506"/>
      <c r="U643" s="507"/>
      <c r="V643" s="507"/>
      <c r="W643" s="507"/>
      <c r="X643" s="507"/>
      <c r="Y643" s="507"/>
      <c r="Z643" s="507"/>
      <c r="AA643" s="507"/>
      <c r="AB643" s="507"/>
      <c r="AC643" s="507"/>
      <c r="AD643" s="507"/>
      <c r="AE643" s="506"/>
      <c r="AF643" s="507"/>
      <c r="AG643" s="507"/>
      <c r="AH643" s="507"/>
      <c r="AI643" s="507"/>
      <c r="AJ643" s="507"/>
      <c r="AK643" s="507"/>
    </row>
    <row r="644" spans="1:37" ht="12.75" customHeight="1">
      <c r="A644" s="504"/>
      <c r="B644" s="504"/>
      <c r="C644" s="504"/>
      <c r="D644" s="504"/>
      <c r="E644" s="504"/>
      <c r="F644" s="505"/>
      <c r="G644" s="505"/>
      <c r="H644" s="504"/>
      <c r="I644" s="506"/>
      <c r="J644" s="507"/>
      <c r="K644" s="507"/>
      <c r="L644" s="507"/>
      <c r="M644" s="507"/>
      <c r="N644" s="507"/>
      <c r="O644" s="507"/>
      <c r="P644" s="507"/>
      <c r="Q644" s="507"/>
      <c r="R644" s="507"/>
      <c r="S644" s="507"/>
      <c r="T644" s="506"/>
      <c r="U644" s="507"/>
      <c r="V644" s="507"/>
      <c r="W644" s="507"/>
      <c r="X644" s="507"/>
      <c r="Y644" s="507"/>
      <c r="Z644" s="507"/>
      <c r="AA644" s="507"/>
      <c r="AB644" s="507"/>
      <c r="AC644" s="507"/>
      <c r="AD644" s="507"/>
      <c r="AE644" s="506"/>
      <c r="AF644" s="507"/>
      <c r="AG644" s="507"/>
      <c r="AH644" s="507"/>
      <c r="AI644" s="507"/>
      <c r="AJ644" s="507"/>
      <c r="AK644" s="507"/>
    </row>
    <row r="645" spans="1:37" ht="12.75" customHeight="1">
      <c r="A645" s="504"/>
      <c r="B645" s="504"/>
      <c r="C645" s="504"/>
      <c r="D645" s="504"/>
      <c r="E645" s="504"/>
      <c r="F645" s="505"/>
      <c r="G645" s="505"/>
      <c r="H645" s="504"/>
      <c r="I645" s="506"/>
      <c r="J645" s="507"/>
      <c r="K645" s="507"/>
      <c r="L645" s="507"/>
      <c r="M645" s="507"/>
      <c r="N645" s="507"/>
      <c r="O645" s="507"/>
      <c r="P645" s="507"/>
      <c r="Q645" s="507"/>
      <c r="R645" s="507"/>
      <c r="S645" s="507"/>
      <c r="T645" s="506"/>
      <c r="U645" s="507"/>
      <c r="V645" s="507"/>
      <c r="W645" s="507"/>
      <c r="X645" s="507"/>
      <c r="Y645" s="507"/>
      <c r="Z645" s="507"/>
      <c r="AA645" s="507"/>
      <c r="AB645" s="507"/>
      <c r="AC645" s="507"/>
      <c r="AD645" s="507"/>
      <c r="AE645" s="506"/>
      <c r="AF645" s="507"/>
      <c r="AG645" s="507"/>
      <c r="AH645" s="507"/>
      <c r="AI645" s="507"/>
      <c r="AJ645" s="507"/>
      <c r="AK645" s="507"/>
    </row>
    <row r="646" spans="1:37" ht="12.75" customHeight="1">
      <c r="A646" s="504"/>
      <c r="B646" s="504"/>
      <c r="C646" s="504"/>
      <c r="D646" s="504"/>
      <c r="E646" s="504"/>
      <c r="F646" s="505"/>
      <c r="G646" s="505"/>
      <c r="H646" s="504"/>
      <c r="I646" s="506"/>
      <c r="J646" s="507"/>
      <c r="K646" s="507"/>
      <c r="L646" s="507"/>
      <c r="M646" s="507"/>
      <c r="N646" s="507"/>
      <c r="O646" s="507"/>
      <c r="P646" s="507"/>
      <c r="Q646" s="507"/>
      <c r="R646" s="507"/>
      <c r="S646" s="507"/>
      <c r="T646" s="506"/>
      <c r="U646" s="507"/>
      <c r="V646" s="507"/>
      <c r="W646" s="507"/>
      <c r="X646" s="507"/>
      <c r="Y646" s="507"/>
      <c r="Z646" s="507"/>
      <c r="AA646" s="507"/>
      <c r="AB646" s="507"/>
      <c r="AC646" s="507"/>
      <c r="AD646" s="507"/>
      <c r="AE646" s="506"/>
      <c r="AF646" s="507"/>
      <c r="AG646" s="507"/>
      <c r="AH646" s="507"/>
      <c r="AI646" s="507"/>
      <c r="AJ646" s="507"/>
      <c r="AK646" s="507"/>
    </row>
    <row r="647" spans="1:37" ht="12.75" customHeight="1">
      <c r="A647" s="504"/>
      <c r="B647" s="504"/>
      <c r="C647" s="504"/>
      <c r="D647" s="504"/>
      <c r="E647" s="504"/>
      <c r="F647" s="505"/>
      <c r="G647" s="505"/>
      <c r="H647" s="504"/>
      <c r="I647" s="506"/>
      <c r="J647" s="507"/>
      <c r="K647" s="507"/>
      <c r="L647" s="507"/>
      <c r="M647" s="507"/>
      <c r="N647" s="507"/>
      <c r="O647" s="507"/>
      <c r="P647" s="507"/>
      <c r="Q647" s="507"/>
      <c r="R647" s="507"/>
      <c r="S647" s="507"/>
      <c r="T647" s="506"/>
      <c r="U647" s="507"/>
      <c r="V647" s="507"/>
      <c r="W647" s="507"/>
      <c r="X647" s="507"/>
      <c r="Y647" s="507"/>
      <c r="Z647" s="507"/>
      <c r="AA647" s="507"/>
      <c r="AB647" s="507"/>
      <c r="AC647" s="507"/>
      <c r="AD647" s="507"/>
      <c r="AE647" s="506"/>
      <c r="AF647" s="507"/>
      <c r="AG647" s="507"/>
      <c r="AH647" s="507"/>
      <c r="AI647" s="507"/>
      <c r="AJ647" s="507"/>
      <c r="AK647" s="507"/>
    </row>
    <row r="648" spans="1:37" ht="12.75" customHeight="1">
      <c r="A648" s="504"/>
      <c r="B648" s="504"/>
      <c r="C648" s="504"/>
      <c r="D648" s="504"/>
      <c r="E648" s="504"/>
      <c r="F648" s="505"/>
      <c r="G648" s="505"/>
      <c r="H648" s="504"/>
      <c r="I648" s="506"/>
      <c r="J648" s="507"/>
      <c r="K648" s="507"/>
      <c r="L648" s="507"/>
      <c r="M648" s="507"/>
      <c r="N648" s="507"/>
      <c r="O648" s="507"/>
      <c r="P648" s="507"/>
      <c r="Q648" s="507"/>
      <c r="R648" s="507"/>
      <c r="S648" s="507"/>
      <c r="T648" s="506"/>
      <c r="U648" s="507"/>
      <c r="V648" s="507"/>
      <c r="W648" s="507"/>
      <c r="X648" s="507"/>
      <c r="Y648" s="507"/>
      <c r="Z648" s="507"/>
      <c r="AA648" s="507"/>
      <c r="AB648" s="507"/>
      <c r="AC648" s="507"/>
      <c r="AD648" s="507"/>
      <c r="AE648" s="506"/>
      <c r="AF648" s="507"/>
      <c r="AG648" s="507"/>
      <c r="AH648" s="507"/>
      <c r="AI648" s="507"/>
      <c r="AJ648" s="507"/>
      <c r="AK648" s="507"/>
    </row>
    <row r="649" spans="1:37" ht="12.75" customHeight="1">
      <c r="A649" s="504"/>
      <c r="B649" s="504"/>
      <c r="C649" s="504"/>
      <c r="D649" s="504"/>
      <c r="E649" s="504"/>
      <c r="F649" s="505"/>
      <c r="G649" s="505"/>
      <c r="H649" s="504"/>
      <c r="I649" s="506"/>
      <c r="J649" s="507"/>
      <c r="K649" s="507"/>
      <c r="L649" s="507"/>
      <c r="M649" s="507"/>
      <c r="N649" s="507"/>
      <c r="O649" s="507"/>
      <c r="P649" s="507"/>
      <c r="Q649" s="507"/>
      <c r="R649" s="507"/>
      <c r="S649" s="507"/>
      <c r="T649" s="506"/>
      <c r="U649" s="507"/>
      <c r="V649" s="507"/>
      <c r="W649" s="507"/>
      <c r="X649" s="507"/>
      <c r="Y649" s="507"/>
      <c r="Z649" s="507"/>
      <c r="AA649" s="507"/>
      <c r="AB649" s="507"/>
      <c r="AC649" s="507"/>
      <c r="AD649" s="507"/>
      <c r="AE649" s="506"/>
      <c r="AF649" s="507"/>
      <c r="AG649" s="507"/>
      <c r="AH649" s="507"/>
      <c r="AI649" s="507"/>
      <c r="AJ649" s="507"/>
      <c r="AK649" s="507"/>
    </row>
    <row r="650" spans="1:37" ht="12.75" customHeight="1">
      <c r="A650" s="504"/>
      <c r="B650" s="504"/>
      <c r="C650" s="504"/>
      <c r="D650" s="504"/>
      <c r="E650" s="504"/>
      <c r="F650" s="505"/>
      <c r="G650" s="505"/>
      <c r="H650" s="504"/>
      <c r="I650" s="506"/>
      <c r="J650" s="507"/>
      <c r="K650" s="507"/>
      <c r="L650" s="507"/>
      <c r="M650" s="507"/>
      <c r="N650" s="507"/>
      <c r="O650" s="507"/>
      <c r="P650" s="507"/>
      <c r="Q650" s="507"/>
      <c r="R650" s="507"/>
      <c r="S650" s="507"/>
      <c r="T650" s="506"/>
      <c r="U650" s="507"/>
      <c r="V650" s="507"/>
      <c r="W650" s="507"/>
      <c r="X650" s="507"/>
      <c r="Y650" s="507"/>
      <c r="Z650" s="507"/>
      <c r="AA650" s="507"/>
      <c r="AB650" s="507"/>
      <c r="AC650" s="507"/>
      <c r="AD650" s="507"/>
      <c r="AE650" s="506"/>
      <c r="AF650" s="507"/>
      <c r="AG650" s="507"/>
      <c r="AH650" s="507"/>
      <c r="AI650" s="507"/>
      <c r="AJ650" s="507"/>
      <c r="AK650" s="507"/>
    </row>
    <row r="651" spans="1:37" ht="12.75" customHeight="1">
      <c r="A651" s="504"/>
      <c r="B651" s="504"/>
      <c r="C651" s="504"/>
      <c r="D651" s="504"/>
      <c r="E651" s="504"/>
      <c r="F651" s="505"/>
      <c r="G651" s="505"/>
      <c r="H651" s="504"/>
      <c r="I651" s="506"/>
      <c r="J651" s="507"/>
      <c r="K651" s="507"/>
      <c r="L651" s="507"/>
      <c r="M651" s="507"/>
      <c r="N651" s="507"/>
      <c r="O651" s="507"/>
      <c r="P651" s="507"/>
      <c r="Q651" s="507"/>
      <c r="R651" s="507"/>
      <c r="S651" s="507"/>
      <c r="T651" s="506"/>
      <c r="U651" s="507"/>
      <c r="V651" s="507"/>
      <c r="W651" s="507"/>
      <c r="X651" s="507"/>
      <c r="Y651" s="507"/>
      <c r="Z651" s="507"/>
      <c r="AA651" s="507"/>
      <c r="AB651" s="507"/>
      <c r="AC651" s="507"/>
      <c r="AD651" s="507"/>
      <c r="AE651" s="506"/>
      <c r="AF651" s="507"/>
      <c r="AG651" s="507"/>
      <c r="AH651" s="507"/>
      <c r="AI651" s="507"/>
      <c r="AJ651" s="507"/>
      <c r="AK651" s="507"/>
    </row>
    <row r="652" spans="1:37" ht="12.75" customHeight="1">
      <c r="A652" s="504"/>
      <c r="B652" s="504"/>
      <c r="C652" s="504"/>
      <c r="D652" s="504"/>
      <c r="E652" s="504"/>
      <c r="F652" s="505"/>
      <c r="G652" s="505"/>
      <c r="H652" s="504"/>
      <c r="I652" s="506"/>
      <c r="J652" s="507"/>
      <c r="K652" s="507"/>
      <c r="L652" s="507"/>
      <c r="M652" s="507"/>
      <c r="N652" s="507"/>
      <c r="O652" s="507"/>
      <c r="P652" s="507"/>
      <c r="Q652" s="507"/>
      <c r="R652" s="507"/>
      <c r="S652" s="507"/>
      <c r="T652" s="506"/>
      <c r="U652" s="507"/>
      <c r="V652" s="507"/>
      <c r="W652" s="507"/>
      <c r="X652" s="507"/>
      <c r="Y652" s="507"/>
      <c r="Z652" s="507"/>
      <c r="AA652" s="507"/>
      <c r="AB652" s="507"/>
      <c r="AC652" s="507"/>
      <c r="AD652" s="507"/>
      <c r="AE652" s="506"/>
      <c r="AF652" s="507"/>
      <c r="AG652" s="507"/>
      <c r="AH652" s="507"/>
      <c r="AI652" s="507"/>
      <c r="AJ652" s="507"/>
      <c r="AK652" s="507"/>
    </row>
    <row r="653" spans="1:37" ht="12.75" customHeight="1">
      <c r="A653" s="504"/>
      <c r="B653" s="504"/>
      <c r="C653" s="504"/>
      <c r="D653" s="504"/>
      <c r="E653" s="504"/>
      <c r="F653" s="505"/>
      <c r="G653" s="505"/>
      <c r="H653" s="504"/>
      <c r="I653" s="506"/>
      <c r="J653" s="507"/>
      <c r="K653" s="507"/>
      <c r="L653" s="507"/>
      <c r="M653" s="507"/>
      <c r="N653" s="507"/>
      <c r="O653" s="507"/>
      <c r="P653" s="507"/>
      <c r="Q653" s="507"/>
      <c r="R653" s="507"/>
      <c r="S653" s="507"/>
      <c r="T653" s="506"/>
      <c r="U653" s="507"/>
      <c r="V653" s="507"/>
      <c r="W653" s="507"/>
      <c r="X653" s="507"/>
      <c r="Y653" s="507"/>
      <c r="Z653" s="507"/>
      <c r="AA653" s="507"/>
      <c r="AB653" s="507"/>
      <c r="AC653" s="507"/>
      <c r="AD653" s="507"/>
      <c r="AE653" s="506"/>
      <c r="AF653" s="507"/>
      <c r="AG653" s="507"/>
      <c r="AH653" s="507"/>
      <c r="AI653" s="507"/>
      <c r="AJ653" s="507"/>
      <c r="AK653" s="507"/>
    </row>
    <row r="654" spans="1:37" ht="12.75" customHeight="1">
      <c r="A654" s="504"/>
      <c r="B654" s="504"/>
      <c r="C654" s="504"/>
      <c r="D654" s="504"/>
      <c r="E654" s="504"/>
      <c r="F654" s="505"/>
      <c r="G654" s="505"/>
      <c r="H654" s="504"/>
      <c r="I654" s="506"/>
      <c r="J654" s="507"/>
      <c r="K654" s="507"/>
      <c r="L654" s="507"/>
      <c r="M654" s="507"/>
      <c r="N654" s="507"/>
      <c r="O654" s="507"/>
      <c r="P654" s="507"/>
      <c r="Q654" s="507"/>
      <c r="R654" s="507"/>
      <c r="S654" s="507"/>
      <c r="T654" s="506"/>
      <c r="U654" s="507"/>
      <c r="V654" s="507"/>
      <c r="W654" s="507"/>
      <c r="X654" s="507"/>
      <c r="Y654" s="507"/>
      <c r="Z654" s="507"/>
      <c r="AA654" s="507"/>
      <c r="AB654" s="507"/>
      <c r="AC654" s="507"/>
      <c r="AD654" s="507"/>
      <c r="AE654" s="506"/>
      <c r="AF654" s="507"/>
      <c r="AG654" s="507"/>
      <c r="AH654" s="507"/>
      <c r="AI654" s="507"/>
      <c r="AJ654" s="507"/>
      <c r="AK654" s="507"/>
    </row>
    <row r="655" spans="1:37" ht="12.75" customHeight="1">
      <c r="A655" s="504"/>
      <c r="B655" s="504"/>
      <c r="C655" s="504"/>
      <c r="D655" s="504"/>
      <c r="E655" s="504"/>
      <c r="F655" s="505"/>
      <c r="G655" s="505"/>
      <c r="H655" s="504"/>
      <c r="I655" s="506"/>
      <c r="J655" s="507"/>
      <c r="K655" s="507"/>
      <c r="L655" s="507"/>
      <c r="M655" s="507"/>
      <c r="N655" s="507"/>
      <c r="O655" s="507"/>
      <c r="P655" s="507"/>
      <c r="Q655" s="507"/>
      <c r="R655" s="507"/>
      <c r="S655" s="507"/>
      <c r="T655" s="506"/>
      <c r="U655" s="507"/>
      <c r="V655" s="507"/>
      <c r="W655" s="507"/>
      <c r="X655" s="507"/>
      <c r="Y655" s="507"/>
      <c r="Z655" s="507"/>
      <c r="AA655" s="507"/>
      <c r="AB655" s="507"/>
      <c r="AC655" s="507"/>
      <c r="AD655" s="507"/>
      <c r="AE655" s="506"/>
      <c r="AF655" s="507"/>
      <c r="AG655" s="507"/>
      <c r="AH655" s="507"/>
      <c r="AI655" s="507"/>
      <c r="AJ655" s="507"/>
      <c r="AK655" s="507"/>
    </row>
    <row r="656" spans="1:37" ht="12.75" customHeight="1">
      <c r="A656" s="504"/>
      <c r="B656" s="504"/>
      <c r="C656" s="504"/>
      <c r="D656" s="504"/>
      <c r="E656" s="504"/>
      <c r="F656" s="505"/>
      <c r="G656" s="505"/>
      <c r="H656" s="504"/>
      <c r="I656" s="506"/>
      <c r="J656" s="507"/>
      <c r="K656" s="507"/>
      <c r="L656" s="507"/>
      <c r="M656" s="507"/>
      <c r="N656" s="507"/>
      <c r="O656" s="507"/>
      <c r="P656" s="507"/>
      <c r="Q656" s="507"/>
      <c r="R656" s="507"/>
      <c r="S656" s="507"/>
      <c r="T656" s="506"/>
      <c r="U656" s="507"/>
      <c r="V656" s="507"/>
      <c r="W656" s="507"/>
      <c r="X656" s="507"/>
      <c r="Y656" s="507"/>
      <c r="Z656" s="507"/>
      <c r="AA656" s="507"/>
      <c r="AB656" s="507"/>
      <c r="AC656" s="507"/>
      <c r="AD656" s="507"/>
      <c r="AE656" s="506"/>
      <c r="AF656" s="507"/>
      <c r="AG656" s="507"/>
      <c r="AH656" s="507"/>
      <c r="AI656" s="507"/>
      <c r="AJ656" s="507"/>
      <c r="AK656" s="507"/>
    </row>
    <row r="657" spans="1:37" ht="12.75" customHeight="1">
      <c r="A657" s="504"/>
      <c r="B657" s="504"/>
      <c r="C657" s="504"/>
      <c r="D657" s="504"/>
      <c r="E657" s="504"/>
      <c r="F657" s="505"/>
      <c r="G657" s="505"/>
      <c r="H657" s="504"/>
      <c r="I657" s="506"/>
      <c r="J657" s="507"/>
      <c r="K657" s="507"/>
      <c r="L657" s="507"/>
      <c r="M657" s="507"/>
      <c r="N657" s="507"/>
      <c r="O657" s="507"/>
      <c r="P657" s="507"/>
      <c r="Q657" s="507"/>
      <c r="R657" s="507"/>
      <c r="S657" s="507"/>
      <c r="T657" s="506"/>
      <c r="U657" s="507"/>
      <c r="V657" s="507"/>
      <c r="W657" s="507"/>
      <c r="X657" s="507"/>
      <c r="Y657" s="507"/>
      <c r="Z657" s="507"/>
      <c r="AA657" s="507"/>
      <c r="AB657" s="507"/>
      <c r="AC657" s="507"/>
      <c r="AD657" s="507"/>
      <c r="AE657" s="506"/>
      <c r="AF657" s="507"/>
      <c r="AG657" s="507"/>
      <c r="AH657" s="507"/>
      <c r="AI657" s="507"/>
      <c r="AJ657" s="507"/>
      <c r="AK657" s="507"/>
    </row>
    <row r="658" spans="1:37" ht="12.75" customHeight="1">
      <c r="A658" s="504"/>
      <c r="B658" s="504"/>
      <c r="C658" s="504"/>
      <c r="D658" s="504"/>
      <c r="E658" s="504"/>
      <c r="F658" s="505"/>
      <c r="G658" s="505"/>
      <c r="H658" s="504"/>
      <c r="I658" s="506"/>
      <c r="J658" s="507"/>
      <c r="K658" s="507"/>
      <c r="L658" s="507"/>
      <c r="M658" s="507"/>
      <c r="N658" s="507"/>
      <c r="O658" s="507"/>
      <c r="P658" s="507"/>
      <c r="Q658" s="507"/>
      <c r="R658" s="507"/>
      <c r="S658" s="507"/>
      <c r="T658" s="506"/>
      <c r="U658" s="507"/>
      <c r="V658" s="507"/>
      <c r="W658" s="507"/>
      <c r="X658" s="507"/>
      <c r="Y658" s="507"/>
      <c r="Z658" s="507"/>
      <c r="AA658" s="507"/>
      <c r="AB658" s="507"/>
      <c r="AC658" s="507"/>
      <c r="AD658" s="507"/>
      <c r="AE658" s="506"/>
      <c r="AF658" s="507"/>
      <c r="AG658" s="507"/>
      <c r="AH658" s="507"/>
      <c r="AI658" s="507"/>
      <c r="AJ658" s="507"/>
      <c r="AK658" s="507"/>
    </row>
    <row r="659" spans="1:37" ht="12.75" customHeight="1">
      <c r="A659" s="504"/>
      <c r="B659" s="504"/>
      <c r="C659" s="504"/>
      <c r="D659" s="504"/>
      <c r="E659" s="504"/>
      <c r="F659" s="505"/>
      <c r="G659" s="505"/>
      <c r="H659" s="504"/>
      <c r="I659" s="506"/>
      <c r="J659" s="507"/>
      <c r="K659" s="507"/>
      <c r="L659" s="507"/>
      <c r="M659" s="507"/>
      <c r="N659" s="507"/>
      <c r="O659" s="507"/>
      <c r="P659" s="507"/>
      <c r="Q659" s="507"/>
      <c r="R659" s="507"/>
      <c r="S659" s="507"/>
      <c r="T659" s="506"/>
      <c r="U659" s="507"/>
      <c r="V659" s="507"/>
      <c r="W659" s="507"/>
      <c r="X659" s="507"/>
      <c r="Y659" s="507"/>
      <c r="Z659" s="507"/>
      <c r="AA659" s="507"/>
      <c r="AB659" s="507"/>
      <c r="AC659" s="507"/>
      <c r="AD659" s="507"/>
      <c r="AE659" s="506"/>
      <c r="AF659" s="507"/>
      <c r="AG659" s="507"/>
      <c r="AH659" s="507"/>
      <c r="AI659" s="507"/>
      <c r="AJ659" s="507"/>
      <c r="AK659" s="507"/>
    </row>
    <row r="660" spans="1:37" ht="12.75" customHeight="1">
      <c r="A660" s="504"/>
      <c r="B660" s="504"/>
      <c r="C660" s="504"/>
      <c r="D660" s="504"/>
      <c r="E660" s="504"/>
      <c r="F660" s="505"/>
      <c r="G660" s="505"/>
      <c r="H660" s="504"/>
      <c r="I660" s="506"/>
      <c r="J660" s="507"/>
      <c r="K660" s="507"/>
      <c r="L660" s="507"/>
      <c r="M660" s="507"/>
      <c r="N660" s="507"/>
      <c r="O660" s="507"/>
      <c r="P660" s="507"/>
      <c r="Q660" s="507"/>
      <c r="R660" s="507"/>
      <c r="S660" s="507"/>
      <c r="T660" s="506"/>
      <c r="U660" s="507"/>
      <c r="V660" s="507"/>
      <c r="W660" s="507"/>
      <c r="X660" s="507"/>
      <c r="Y660" s="507"/>
      <c r="Z660" s="507"/>
      <c r="AA660" s="507"/>
      <c r="AB660" s="507"/>
      <c r="AC660" s="507"/>
      <c r="AD660" s="507"/>
      <c r="AE660" s="506"/>
      <c r="AF660" s="507"/>
      <c r="AG660" s="507"/>
      <c r="AH660" s="507"/>
      <c r="AI660" s="507"/>
      <c r="AJ660" s="507"/>
      <c r="AK660" s="507"/>
    </row>
    <row r="661" spans="1:37" ht="12.75" customHeight="1">
      <c r="A661" s="504"/>
      <c r="B661" s="504"/>
      <c r="C661" s="504"/>
      <c r="D661" s="504"/>
      <c r="E661" s="504"/>
      <c r="F661" s="505"/>
      <c r="G661" s="505"/>
      <c r="H661" s="504"/>
      <c r="I661" s="506"/>
      <c r="J661" s="507"/>
      <c r="K661" s="507"/>
      <c r="L661" s="507"/>
      <c r="M661" s="507"/>
      <c r="N661" s="507"/>
      <c r="O661" s="507"/>
      <c r="P661" s="507"/>
      <c r="Q661" s="507"/>
      <c r="R661" s="507"/>
      <c r="S661" s="507"/>
      <c r="T661" s="506"/>
      <c r="U661" s="507"/>
      <c r="V661" s="507"/>
      <c r="W661" s="507"/>
      <c r="X661" s="507"/>
      <c r="Y661" s="507"/>
      <c r="Z661" s="507"/>
      <c r="AA661" s="507"/>
      <c r="AB661" s="507"/>
      <c r="AC661" s="507"/>
      <c r="AD661" s="507"/>
      <c r="AE661" s="506"/>
      <c r="AF661" s="507"/>
      <c r="AG661" s="507"/>
      <c r="AH661" s="507"/>
      <c r="AI661" s="507"/>
      <c r="AJ661" s="507"/>
      <c r="AK661" s="507"/>
    </row>
    <row r="662" spans="1:37" ht="12.75" customHeight="1">
      <c r="A662" s="504"/>
      <c r="B662" s="504"/>
      <c r="C662" s="504"/>
      <c r="D662" s="504"/>
      <c r="E662" s="504"/>
      <c r="F662" s="505"/>
      <c r="G662" s="505"/>
      <c r="H662" s="504"/>
      <c r="I662" s="506"/>
      <c r="J662" s="507"/>
      <c r="K662" s="507"/>
      <c r="L662" s="507"/>
      <c r="M662" s="507"/>
      <c r="N662" s="507"/>
      <c r="O662" s="507"/>
      <c r="P662" s="507"/>
      <c r="Q662" s="507"/>
      <c r="R662" s="507"/>
      <c r="S662" s="507"/>
      <c r="T662" s="506"/>
      <c r="U662" s="507"/>
      <c r="V662" s="507"/>
      <c r="W662" s="507"/>
      <c r="X662" s="507"/>
      <c r="Y662" s="507"/>
      <c r="Z662" s="507"/>
      <c r="AA662" s="507"/>
      <c r="AB662" s="507"/>
      <c r="AC662" s="507"/>
      <c r="AD662" s="507"/>
      <c r="AE662" s="506"/>
      <c r="AF662" s="507"/>
      <c r="AG662" s="507"/>
      <c r="AH662" s="507"/>
      <c r="AI662" s="507"/>
      <c r="AJ662" s="507"/>
      <c r="AK662" s="507"/>
    </row>
    <row r="663" spans="1:37" ht="12.75" customHeight="1">
      <c r="A663" s="504"/>
      <c r="B663" s="504"/>
      <c r="C663" s="504"/>
      <c r="D663" s="504"/>
      <c r="E663" s="504"/>
      <c r="F663" s="505"/>
      <c r="G663" s="505"/>
      <c r="H663" s="504"/>
      <c r="I663" s="506"/>
      <c r="J663" s="507"/>
      <c r="K663" s="507"/>
      <c r="L663" s="507"/>
      <c r="M663" s="507"/>
      <c r="N663" s="507"/>
      <c r="O663" s="507"/>
      <c r="P663" s="507"/>
      <c r="Q663" s="507"/>
      <c r="R663" s="507"/>
      <c r="S663" s="507"/>
      <c r="T663" s="506"/>
      <c r="U663" s="507"/>
      <c r="V663" s="507"/>
      <c r="W663" s="507"/>
      <c r="X663" s="507"/>
      <c r="Y663" s="507"/>
      <c r="Z663" s="507"/>
      <c r="AA663" s="507"/>
      <c r="AB663" s="507"/>
      <c r="AC663" s="507"/>
      <c r="AD663" s="507"/>
      <c r="AE663" s="506"/>
      <c r="AF663" s="507"/>
      <c r="AG663" s="507"/>
      <c r="AH663" s="507"/>
      <c r="AI663" s="507"/>
      <c r="AJ663" s="507"/>
      <c r="AK663" s="507"/>
    </row>
    <row r="664" spans="1:37" ht="12.75" customHeight="1">
      <c r="A664" s="504"/>
      <c r="B664" s="504"/>
      <c r="C664" s="504"/>
      <c r="D664" s="504"/>
      <c r="E664" s="504"/>
      <c r="F664" s="505"/>
      <c r="G664" s="505"/>
      <c r="H664" s="504"/>
      <c r="I664" s="506"/>
      <c r="J664" s="507"/>
      <c r="K664" s="507"/>
      <c r="L664" s="507"/>
      <c r="M664" s="507"/>
      <c r="N664" s="507"/>
      <c r="O664" s="507"/>
      <c r="P664" s="507"/>
      <c r="Q664" s="507"/>
      <c r="R664" s="507"/>
      <c r="S664" s="507"/>
      <c r="T664" s="506"/>
      <c r="U664" s="507"/>
      <c r="V664" s="507"/>
      <c r="W664" s="507"/>
      <c r="X664" s="507"/>
      <c r="Y664" s="507"/>
      <c r="Z664" s="507"/>
      <c r="AA664" s="507"/>
      <c r="AB664" s="507"/>
      <c r="AC664" s="507"/>
      <c r="AD664" s="507"/>
      <c r="AE664" s="506"/>
      <c r="AF664" s="507"/>
      <c r="AG664" s="507"/>
      <c r="AH664" s="507"/>
      <c r="AI664" s="507"/>
      <c r="AJ664" s="507"/>
      <c r="AK664" s="507"/>
    </row>
    <row r="665" spans="1:37" ht="12.75" customHeight="1">
      <c r="A665" s="504"/>
      <c r="B665" s="504"/>
      <c r="C665" s="504"/>
      <c r="D665" s="504"/>
      <c r="E665" s="504"/>
      <c r="F665" s="505"/>
      <c r="G665" s="505"/>
      <c r="H665" s="504"/>
      <c r="I665" s="506"/>
      <c r="J665" s="507"/>
      <c r="K665" s="507"/>
      <c r="L665" s="507"/>
      <c r="M665" s="507"/>
      <c r="N665" s="507"/>
      <c r="O665" s="507"/>
      <c r="P665" s="507"/>
      <c r="Q665" s="507"/>
      <c r="R665" s="507"/>
      <c r="S665" s="507"/>
      <c r="T665" s="506"/>
      <c r="U665" s="507"/>
      <c r="V665" s="507"/>
      <c r="W665" s="507"/>
      <c r="X665" s="507"/>
      <c r="Y665" s="507"/>
      <c r="Z665" s="507"/>
      <c r="AA665" s="507"/>
      <c r="AB665" s="507"/>
      <c r="AC665" s="507"/>
      <c r="AD665" s="507"/>
      <c r="AE665" s="506"/>
      <c r="AF665" s="507"/>
      <c r="AG665" s="507"/>
      <c r="AH665" s="507"/>
      <c r="AI665" s="507"/>
      <c r="AJ665" s="507"/>
      <c r="AK665" s="507"/>
    </row>
    <row r="666" spans="1:37" ht="12.75" customHeight="1">
      <c r="A666" s="504"/>
      <c r="B666" s="504"/>
      <c r="C666" s="504"/>
      <c r="D666" s="504"/>
      <c r="E666" s="504"/>
      <c r="F666" s="505"/>
      <c r="G666" s="505"/>
      <c r="H666" s="504"/>
      <c r="I666" s="506"/>
      <c r="J666" s="507"/>
      <c r="K666" s="507"/>
      <c r="L666" s="507"/>
      <c r="M666" s="507"/>
      <c r="N666" s="507"/>
      <c r="O666" s="507"/>
      <c r="P666" s="507"/>
      <c r="Q666" s="507"/>
      <c r="R666" s="507"/>
      <c r="S666" s="507"/>
      <c r="T666" s="506"/>
      <c r="U666" s="507"/>
      <c r="V666" s="507"/>
      <c r="W666" s="507"/>
      <c r="X666" s="507"/>
      <c r="Y666" s="507"/>
      <c r="Z666" s="507"/>
      <c r="AA666" s="507"/>
      <c r="AB666" s="507"/>
      <c r="AC666" s="507"/>
      <c r="AD666" s="507"/>
      <c r="AE666" s="506"/>
      <c r="AF666" s="507"/>
      <c r="AG666" s="507"/>
      <c r="AH666" s="507"/>
      <c r="AI666" s="507"/>
      <c r="AJ666" s="507"/>
      <c r="AK666" s="507"/>
    </row>
    <row r="667" spans="1:37" ht="12.75" customHeight="1">
      <c r="A667" s="504"/>
      <c r="B667" s="504"/>
      <c r="C667" s="504"/>
      <c r="D667" s="504"/>
      <c r="E667" s="504"/>
      <c r="F667" s="505"/>
      <c r="G667" s="505"/>
      <c r="H667" s="504"/>
      <c r="I667" s="506"/>
      <c r="J667" s="507"/>
      <c r="K667" s="507"/>
      <c r="L667" s="507"/>
      <c r="M667" s="507"/>
      <c r="N667" s="507"/>
      <c r="O667" s="507"/>
      <c r="P667" s="507"/>
      <c r="Q667" s="507"/>
      <c r="R667" s="507"/>
      <c r="S667" s="507"/>
      <c r="T667" s="506"/>
      <c r="U667" s="507"/>
      <c r="V667" s="507"/>
      <c r="W667" s="507"/>
      <c r="X667" s="507"/>
      <c r="Y667" s="507"/>
      <c r="Z667" s="507"/>
      <c r="AA667" s="507"/>
      <c r="AB667" s="507"/>
      <c r="AC667" s="507"/>
      <c r="AD667" s="507"/>
      <c r="AE667" s="506"/>
      <c r="AF667" s="507"/>
      <c r="AG667" s="507"/>
      <c r="AH667" s="507"/>
      <c r="AI667" s="507"/>
      <c r="AJ667" s="507"/>
      <c r="AK667" s="507"/>
    </row>
    <row r="668" spans="1:37" ht="12.75" customHeight="1">
      <c r="A668" s="504"/>
      <c r="B668" s="504"/>
      <c r="C668" s="504"/>
      <c r="D668" s="504"/>
      <c r="E668" s="504"/>
      <c r="F668" s="505"/>
      <c r="G668" s="505"/>
      <c r="H668" s="504"/>
      <c r="I668" s="506"/>
      <c r="J668" s="507"/>
      <c r="K668" s="507"/>
      <c r="L668" s="507"/>
      <c r="M668" s="507"/>
      <c r="N668" s="507"/>
      <c r="O668" s="507"/>
      <c r="P668" s="507"/>
      <c r="Q668" s="507"/>
      <c r="R668" s="507"/>
      <c r="S668" s="507"/>
      <c r="T668" s="506"/>
      <c r="U668" s="507"/>
      <c r="V668" s="507"/>
      <c r="W668" s="507"/>
      <c r="X668" s="507"/>
      <c r="Y668" s="507"/>
      <c r="Z668" s="507"/>
      <c r="AA668" s="507"/>
      <c r="AB668" s="507"/>
      <c r="AC668" s="507"/>
      <c r="AD668" s="507"/>
      <c r="AE668" s="506"/>
      <c r="AF668" s="507"/>
      <c r="AG668" s="507"/>
      <c r="AH668" s="507"/>
      <c r="AI668" s="507"/>
      <c r="AJ668" s="507"/>
      <c r="AK668" s="507"/>
    </row>
    <row r="669" spans="1:37" ht="12.75" customHeight="1">
      <c r="A669" s="504"/>
      <c r="B669" s="504"/>
      <c r="C669" s="504"/>
      <c r="D669" s="504"/>
      <c r="E669" s="504"/>
      <c r="F669" s="505"/>
      <c r="G669" s="505"/>
      <c r="H669" s="504"/>
      <c r="I669" s="506"/>
      <c r="J669" s="507"/>
      <c r="K669" s="507"/>
      <c r="L669" s="507"/>
      <c r="M669" s="507"/>
      <c r="N669" s="507"/>
      <c r="O669" s="507"/>
      <c r="P669" s="507"/>
      <c r="Q669" s="507"/>
      <c r="R669" s="507"/>
      <c r="S669" s="507"/>
      <c r="T669" s="506"/>
      <c r="U669" s="507"/>
      <c r="V669" s="507"/>
      <c r="W669" s="507"/>
      <c r="X669" s="507"/>
      <c r="Y669" s="507"/>
      <c r="Z669" s="507"/>
      <c r="AA669" s="507"/>
      <c r="AB669" s="507"/>
      <c r="AC669" s="507"/>
      <c r="AD669" s="507"/>
      <c r="AE669" s="506"/>
      <c r="AF669" s="507"/>
      <c r="AG669" s="507"/>
      <c r="AH669" s="507"/>
      <c r="AI669" s="507"/>
      <c r="AJ669" s="507"/>
      <c r="AK669" s="507"/>
    </row>
    <row r="670" spans="1:37" ht="12.75" customHeight="1">
      <c r="A670" s="504"/>
      <c r="B670" s="504"/>
      <c r="C670" s="504"/>
      <c r="D670" s="504"/>
      <c r="E670" s="504"/>
      <c r="F670" s="505"/>
      <c r="G670" s="505"/>
      <c r="H670" s="504"/>
      <c r="I670" s="506"/>
      <c r="J670" s="507"/>
      <c r="K670" s="507"/>
      <c r="L670" s="507"/>
      <c r="M670" s="507"/>
      <c r="N670" s="507"/>
      <c r="O670" s="507"/>
      <c r="P670" s="507"/>
      <c r="Q670" s="507"/>
      <c r="R670" s="507"/>
      <c r="S670" s="507"/>
      <c r="T670" s="506"/>
      <c r="U670" s="507"/>
      <c r="V670" s="507"/>
      <c r="W670" s="507"/>
      <c r="X670" s="507"/>
      <c r="Y670" s="507"/>
      <c r="Z670" s="507"/>
      <c r="AA670" s="507"/>
      <c r="AB670" s="507"/>
      <c r="AC670" s="507"/>
      <c r="AD670" s="507"/>
      <c r="AE670" s="506"/>
      <c r="AF670" s="507"/>
      <c r="AG670" s="507"/>
      <c r="AH670" s="507"/>
      <c r="AI670" s="507"/>
      <c r="AJ670" s="507"/>
      <c r="AK670" s="507"/>
    </row>
    <row r="671" spans="1:37" ht="12.75" customHeight="1">
      <c r="A671" s="504"/>
      <c r="B671" s="504"/>
      <c r="C671" s="504"/>
      <c r="D671" s="504"/>
      <c r="E671" s="504"/>
      <c r="F671" s="505"/>
      <c r="G671" s="505"/>
      <c r="H671" s="504"/>
      <c r="I671" s="506"/>
      <c r="J671" s="507"/>
      <c r="K671" s="507"/>
      <c r="L671" s="507"/>
      <c r="M671" s="507"/>
      <c r="N671" s="507"/>
      <c r="O671" s="507"/>
      <c r="P671" s="507"/>
      <c r="Q671" s="507"/>
      <c r="R671" s="507"/>
      <c r="S671" s="507"/>
      <c r="T671" s="506"/>
      <c r="U671" s="507"/>
      <c r="V671" s="507"/>
      <c r="W671" s="507"/>
      <c r="X671" s="507"/>
      <c r="Y671" s="507"/>
      <c r="Z671" s="507"/>
      <c r="AA671" s="507"/>
      <c r="AB671" s="507"/>
      <c r="AC671" s="507"/>
      <c r="AD671" s="507"/>
      <c r="AE671" s="506"/>
      <c r="AF671" s="507"/>
      <c r="AG671" s="507"/>
      <c r="AH671" s="507"/>
      <c r="AI671" s="507"/>
      <c r="AJ671" s="507"/>
      <c r="AK671" s="507"/>
    </row>
    <row r="672" spans="1:37" ht="12.75" customHeight="1">
      <c r="A672" s="504"/>
      <c r="B672" s="504"/>
      <c r="C672" s="504"/>
      <c r="D672" s="504"/>
      <c r="E672" s="504"/>
      <c r="F672" s="505"/>
      <c r="G672" s="505"/>
      <c r="H672" s="504"/>
      <c r="I672" s="506"/>
      <c r="J672" s="507"/>
      <c r="K672" s="507"/>
      <c r="L672" s="507"/>
      <c r="M672" s="507"/>
      <c r="N672" s="507"/>
      <c r="O672" s="507"/>
      <c r="P672" s="507"/>
      <c r="Q672" s="507"/>
      <c r="R672" s="507"/>
      <c r="S672" s="507"/>
      <c r="T672" s="506"/>
      <c r="U672" s="507"/>
      <c r="V672" s="507"/>
      <c r="W672" s="507"/>
      <c r="X672" s="507"/>
      <c r="Y672" s="507"/>
      <c r="Z672" s="507"/>
      <c r="AA672" s="507"/>
      <c r="AB672" s="507"/>
      <c r="AC672" s="507"/>
      <c r="AD672" s="507"/>
      <c r="AE672" s="506"/>
      <c r="AF672" s="507"/>
      <c r="AG672" s="507"/>
      <c r="AH672" s="507"/>
      <c r="AI672" s="507"/>
      <c r="AJ672" s="507"/>
      <c r="AK672" s="507"/>
    </row>
    <row r="673" spans="1:37" ht="12.75" customHeight="1">
      <c r="A673" s="504"/>
      <c r="B673" s="504"/>
      <c r="C673" s="504"/>
      <c r="D673" s="504"/>
      <c r="E673" s="504"/>
      <c r="F673" s="505"/>
      <c r="G673" s="505"/>
      <c r="H673" s="504"/>
      <c r="I673" s="506"/>
      <c r="J673" s="507"/>
      <c r="K673" s="507"/>
      <c r="L673" s="507"/>
      <c r="M673" s="507"/>
      <c r="N673" s="507"/>
      <c r="O673" s="507"/>
      <c r="P673" s="507"/>
      <c r="Q673" s="507"/>
      <c r="R673" s="507"/>
      <c r="S673" s="507"/>
      <c r="T673" s="506"/>
      <c r="U673" s="507"/>
      <c r="V673" s="507"/>
      <c r="W673" s="507"/>
      <c r="X673" s="507"/>
      <c r="Y673" s="507"/>
      <c r="Z673" s="507"/>
      <c r="AA673" s="507"/>
      <c r="AB673" s="507"/>
      <c r="AC673" s="507"/>
      <c r="AD673" s="507"/>
      <c r="AE673" s="506"/>
      <c r="AF673" s="507"/>
      <c r="AG673" s="507"/>
      <c r="AH673" s="507"/>
      <c r="AI673" s="507"/>
      <c r="AJ673" s="507"/>
      <c r="AK673" s="507"/>
    </row>
    <row r="674" spans="1:37" ht="12.75" customHeight="1">
      <c r="A674" s="504"/>
      <c r="B674" s="504"/>
      <c r="C674" s="504"/>
      <c r="D674" s="504"/>
      <c r="E674" s="504"/>
      <c r="F674" s="505"/>
      <c r="G674" s="505"/>
      <c r="H674" s="504"/>
      <c r="I674" s="506"/>
      <c r="J674" s="507"/>
      <c r="K674" s="507"/>
      <c r="L674" s="507"/>
      <c r="M674" s="507"/>
      <c r="N674" s="507"/>
      <c r="O674" s="507"/>
      <c r="P674" s="507"/>
      <c r="Q674" s="507"/>
      <c r="R674" s="507"/>
      <c r="S674" s="507"/>
      <c r="T674" s="506"/>
      <c r="U674" s="507"/>
      <c r="V674" s="507"/>
      <c r="W674" s="507"/>
      <c r="X674" s="507"/>
      <c r="Y674" s="507"/>
      <c r="Z674" s="507"/>
      <c r="AA674" s="507"/>
      <c r="AB674" s="507"/>
      <c r="AC674" s="507"/>
      <c r="AD674" s="507"/>
      <c r="AE674" s="506"/>
      <c r="AF674" s="507"/>
      <c r="AG674" s="507"/>
      <c r="AH674" s="507"/>
      <c r="AI674" s="507"/>
      <c r="AJ674" s="507"/>
      <c r="AK674" s="507"/>
    </row>
    <row r="675" spans="1:37" ht="12.75" customHeight="1">
      <c r="A675" s="504"/>
      <c r="B675" s="504"/>
      <c r="C675" s="504"/>
      <c r="D675" s="504"/>
      <c r="E675" s="504"/>
      <c r="F675" s="505"/>
      <c r="G675" s="505"/>
      <c r="H675" s="504"/>
      <c r="I675" s="506"/>
      <c r="J675" s="507"/>
      <c r="K675" s="507"/>
      <c r="L675" s="507"/>
      <c r="M675" s="507"/>
      <c r="N675" s="507"/>
      <c r="O675" s="507"/>
      <c r="P675" s="507"/>
      <c r="Q675" s="507"/>
      <c r="R675" s="507"/>
      <c r="S675" s="507"/>
      <c r="T675" s="506"/>
      <c r="U675" s="507"/>
      <c r="V675" s="507"/>
      <c r="W675" s="507"/>
      <c r="X675" s="507"/>
      <c r="Y675" s="507"/>
      <c r="Z675" s="507"/>
      <c r="AA675" s="507"/>
      <c r="AB675" s="507"/>
      <c r="AC675" s="507"/>
      <c r="AD675" s="507"/>
      <c r="AE675" s="506"/>
      <c r="AF675" s="507"/>
      <c r="AG675" s="507"/>
      <c r="AH675" s="507"/>
      <c r="AI675" s="507"/>
      <c r="AJ675" s="507"/>
      <c r="AK675" s="507"/>
    </row>
    <row r="676" spans="1:37" ht="12.75" customHeight="1">
      <c r="A676" s="504"/>
      <c r="B676" s="504"/>
      <c r="C676" s="504"/>
      <c r="D676" s="504"/>
      <c r="E676" s="504"/>
      <c r="F676" s="505"/>
      <c r="G676" s="505"/>
      <c r="H676" s="504"/>
      <c r="I676" s="506"/>
      <c r="J676" s="507"/>
      <c r="K676" s="507"/>
      <c r="L676" s="507"/>
      <c r="M676" s="507"/>
      <c r="N676" s="507"/>
      <c r="O676" s="507"/>
      <c r="P676" s="507"/>
      <c r="Q676" s="507"/>
      <c r="R676" s="507"/>
      <c r="S676" s="507"/>
      <c r="T676" s="506"/>
      <c r="U676" s="507"/>
      <c r="V676" s="507"/>
      <c r="W676" s="507"/>
      <c r="X676" s="507"/>
      <c r="Y676" s="507"/>
      <c r="Z676" s="507"/>
      <c r="AA676" s="507"/>
      <c r="AB676" s="507"/>
      <c r="AC676" s="507"/>
      <c r="AD676" s="507"/>
      <c r="AE676" s="506"/>
      <c r="AF676" s="507"/>
      <c r="AG676" s="507"/>
      <c r="AH676" s="507"/>
      <c r="AI676" s="507"/>
      <c r="AJ676" s="507"/>
      <c r="AK676" s="507"/>
    </row>
    <row r="677" spans="1:37" ht="12.75" customHeight="1">
      <c r="A677" s="504"/>
      <c r="B677" s="504"/>
      <c r="C677" s="504"/>
      <c r="D677" s="504"/>
      <c r="E677" s="504"/>
      <c r="F677" s="505"/>
      <c r="G677" s="505"/>
      <c r="H677" s="504"/>
      <c r="I677" s="506"/>
      <c r="J677" s="507"/>
      <c r="K677" s="507"/>
      <c r="L677" s="507"/>
      <c r="M677" s="507"/>
      <c r="N677" s="507"/>
      <c r="O677" s="507"/>
      <c r="P677" s="507"/>
      <c r="Q677" s="507"/>
      <c r="R677" s="507"/>
      <c r="S677" s="507"/>
      <c r="T677" s="506"/>
      <c r="U677" s="507"/>
      <c r="V677" s="507"/>
      <c r="W677" s="507"/>
      <c r="X677" s="507"/>
      <c r="Y677" s="507"/>
      <c r="Z677" s="507"/>
      <c r="AA677" s="507"/>
      <c r="AB677" s="507"/>
      <c r="AC677" s="507"/>
      <c r="AD677" s="507"/>
      <c r="AE677" s="506"/>
      <c r="AF677" s="507"/>
      <c r="AG677" s="507"/>
      <c r="AH677" s="507"/>
      <c r="AI677" s="507"/>
      <c r="AJ677" s="507"/>
      <c r="AK677" s="507"/>
    </row>
    <row r="678" spans="1:37" ht="12.75" customHeight="1">
      <c r="A678" s="504"/>
      <c r="B678" s="504"/>
      <c r="C678" s="504"/>
      <c r="D678" s="504"/>
      <c r="E678" s="504"/>
      <c r="F678" s="505"/>
      <c r="G678" s="505"/>
      <c r="H678" s="504"/>
      <c r="I678" s="506"/>
      <c r="J678" s="507"/>
      <c r="K678" s="507"/>
      <c r="L678" s="507"/>
      <c r="M678" s="507"/>
      <c r="N678" s="507"/>
      <c r="O678" s="507"/>
      <c r="P678" s="507"/>
      <c r="Q678" s="507"/>
      <c r="R678" s="507"/>
      <c r="S678" s="507"/>
      <c r="T678" s="506"/>
      <c r="U678" s="507"/>
      <c r="V678" s="507"/>
      <c r="W678" s="507"/>
      <c r="X678" s="507"/>
      <c r="Y678" s="507"/>
      <c r="Z678" s="507"/>
      <c r="AA678" s="507"/>
      <c r="AB678" s="507"/>
      <c r="AC678" s="507"/>
      <c r="AD678" s="507"/>
      <c r="AE678" s="506"/>
      <c r="AF678" s="507"/>
      <c r="AG678" s="507"/>
      <c r="AH678" s="507"/>
      <c r="AI678" s="507"/>
      <c r="AJ678" s="507"/>
      <c r="AK678" s="507"/>
    </row>
    <row r="679" spans="1:37" ht="12.75" customHeight="1">
      <c r="A679" s="504"/>
      <c r="B679" s="504"/>
      <c r="C679" s="504"/>
      <c r="D679" s="504"/>
      <c r="E679" s="504"/>
      <c r="F679" s="505"/>
      <c r="G679" s="505"/>
      <c r="H679" s="504"/>
      <c r="I679" s="506"/>
      <c r="J679" s="507"/>
      <c r="K679" s="507"/>
      <c r="L679" s="507"/>
      <c r="M679" s="507"/>
      <c r="N679" s="507"/>
      <c r="O679" s="507"/>
      <c r="P679" s="507"/>
      <c r="Q679" s="507"/>
      <c r="R679" s="507"/>
      <c r="S679" s="507"/>
      <c r="T679" s="506"/>
      <c r="U679" s="507"/>
      <c r="V679" s="507"/>
      <c r="W679" s="507"/>
      <c r="X679" s="507"/>
      <c r="Y679" s="507"/>
      <c r="Z679" s="507"/>
      <c r="AA679" s="507"/>
      <c r="AB679" s="507"/>
      <c r="AC679" s="507"/>
      <c r="AD679" s="507"/>
      <c r="AE679" s="506"/>
      <c r="AF679" s="507"/>
      <c r="AG679" s="507"/>
      <c r="AH679" s="507"/>
      <c r="AI679" s="507"/>
      <c r="AJ679" s="507"/>
      <c r="AK679" s="507"/>
    </row>
    <row r="680" spans="1:37" ht="12.75" customHeight="1">
      <c r="A680" s="504"/>
      <c r="B680" s="504"/>
      <c r="C680" s="504"/>
      <c r="D680" s="504"/>
      <c r="E680" s="504"/>
      <c r="F680" s="505"/>
      <c r="G680" s="505"/>
      <c r="H680" s="504"/>
      <c r="I680" s="506"/>
      <c r="J680" s="507"/>
      <c r="K680" s="507"/>
      <c r="L680" s="507"/>
      <c r="M680" s="507"/>
      <c r="N680" s="507"/>
      <c r="O680" s="507"/>
      <c r="P680" s="507"/>
      <c r="Q680" s="507"/>
      <c r="R680" s="507"/>
      <c r="S680" s="507"/>
      <c r="T680" s="506"/>
      <c r="U680" s="507"/>
      <c r="V680" s="507"/>
      <c r="W680" s="507"/>
      <c r="X680" s="507"/>
      <c r="Y680" s="507"/>
      <c r="Z680" s="507"/>
      <c r="AA680" s="507"/>
      <c r="AB680" s="507"/>
      <c r="AC680" s="507"/>
      <c r="AD680" s="507"/>
      <c r="AE680" s="506"/>
      <c r="AF680" s="507"/>
      <c r="AG680" s="507"/>
      <c r="AH680" s="507"/>
      <c r="AI680" s="507"/>
      <c r="AJ680" s="507"/>
      <c r="AK680" s="507"/>
    </row>
    <row r="681" spans="1:37" ht="12.75" customHeight="1">
      <c r="A681" s="504"/>
      <c r="B681" s="504"/>
      <c r="C681" s="504"/>
      <c r="D681" s="504"/>
      <c r="E681" s="504"/>
      <c r="F681" s="505"/>
      <c r="G681" s="505"/>
      <c r="H681" s="504"/>
      <c r="I681" s="506"/>
      <c r="J681" s="507"/>
      <c r="K681" s="507"/>
      <c r="L681" s="507"/>
      <c r="M681" s="507"/>
      <c r="N681" s="507"/>
      <c r="O681" s="507"/>
      <c r="P681" s="507"/>
      <c r="Q681" s="507"/>
      <c r="R681" s="507"/>
      <c r="S681" s="507"/>
      <c r="T681" s="506"/>
      <c r="U681" s="507"/>
      <c r="V681" s="507"/>
      <c r="W681" s="507"/>
      <c r="X681" s="507"/>
      <c r="Y681" s="507"/>
      <c r="Z681" s="507"/>
      <c r="AA681" s="507"/>
      <c r="AB681" s="507"/>
      <c r="AC681" s="507"/>
      <c r="AD681" s="507"/>
      <c r="AE681" s="506"/>
      <c r="AF681" s="507"/>
      <c r="AG681" s="507"/>
      <c r="AH681" s="507"/>
      <c r="AI681" s="507"/>
      <c r="AJ681" s="507"/>
      <c r="AK681" s="507"/>
    </row>
    <row r="682" spans="1:37" ht="12.75" customHeight="1">
      <c r="A682" s="504"/>
      <c r="B682" s="504"/>
      <c r="C682" s="504"/>
      <c r="D682" s="504"/>
      <c r="E682" s="504"/>
      <c r="F682" s="505"/>
      <c r="G682" s="505"/>
      <c r="H682" s="504"/>
      <c r="I682" s="506"/>
      <c r="J682" s="507"/>
      <c r="K682" s="507"/>
      <c r="L682" s="507"/>
      <c r="M682" s="507"/>
      <c r="N682" s="507"/>
      <c r="O682" s="507"/>
      <c r="P682" s="507"/>
      <c r="Q682" s="507"/>
      <c r="R682" s="507"/>
      <c r="S682" s="507"/>
      <c r="T682" s="506"/>
      <c r="U682" s="507"/>
      <c r="V682" s="507"/>
      <c r="W682" s="507"/>
      <c r="X682" s="507"/>
      <c r="Y682" s="507"/>
      <c r="Z682" s="507"/>
      <c r="AA682" s="507"/>
      <c r="AB682" s="507"/>
      <c r="AC682" s="507"/>
      <c r="AD682" s="507"/>
      <c r="AE682" s="506"/>
      <c r="AF682" s="507"/>
      <c r="AG682" s="507"/>
      <c r="AH682" s="507"/>
      <c r="AI682" s="507"/>
      <c r="AJ682" s="507"/>
      <c r="AK682" s="507"/>
    </row>
    <row r="683" spans="1:37" ht="12.75" customHeight="1">
      <c r="A683" s="504"/>
      <c r="B683" s="504"/>
      <c r="C683" s="504"/>
      <c r="D683" s="504"/>
      <c r="E683" s="504"/>
      <c r="F683" s="505"/>
      <c r="G683" s="505"/>
      <c r="H683" s="504"/>
      <c r="I683" s="506"/>
      <c r="J683" s="507"/>
      <c r="K683" s="507"/>
      <c r="L683" s="507"/>
      <c r="M683" s="507"/>
      <c r="N683" s="507"/>
      <c r="O683" s="507"/>
      <c r="P683" s="507"/>
      <c r="Q683" s="507"/>
      <c r="R683" s="507"/>
      <c r="S683" s="507"/>
      <c r="T683" s="506"/>
      <c r="U683" s="507"/>
      <c r="V683" s="507"/>
      <c r="W683" s="507"/>
      <c r="X683" s="507"/>
      <c r="Y683" s="507"/>
      <c r="Z683" s="507"/>
      <c r="AA683" s="507"/>
      <c r="AB683" s="507"/>
      <c r="AC683" s="507"/>
      <c r="AD683" s="507"/>
      <c r="AE683" s="506"/>
      <c r="AF683" s="507"/>
      <c r="AG683" s="507"/>
      <c r="AH683" s="507"/>
      <c r="AI683" s="507"/>
      <c r="AJ683" s="507"/>
      <c r="AK683" s="507"/>
    </row>
    <row r="684" spans="1:37" ht="12.75" customHeight="1">
      <c r="A684" s="504"/>
      <c r="B684" s="504"/>
      <c r="C684" s="504"/>
      <c r="D684" s="504"/>
      <c r="E684" s="504"/>
      <c r="F684" s="505"/>
      <c r="G684" s="505"/>
      <c r="H684" s="504"/>
      <c r="I684" s="506"/>
      <c r="J684" s="507"/>
      <c r="K684" s="507"/>
      <c r="L684" s="507"/>
      <c r="M684" s="507"/>
      <c r="N684" s="507"/>
      <c r="O684" s="507"/>
      <c r="P684" s="507"/>
      <c r="Q684" s="507"/>
      <c r="R684" s="507"/>
      <c r="S684" s="507"/>
      <c r="T684" s="506"/>
      <c r="U684" s="507"/>
      <c r="V684" s="507"/>
      <c r="W684" s="507"/>
      <c r="X684" s="507"/>
      <c r="Y684" s="507"/>
      <c r="Z684" s="507"/>
      <c r="AA684" s="507"/>
      <c r="AB684" s="507"/>
      <c r="AC684" s="507"/>
      <c r="AD684" s="507"/>
      <c r="AE684" s="506"/>
      <c r="AF684" s="507"/>
      <c r="AG684" s="507"/>
      <c r="AH684" s="507"/>
      <c r="AI684" s="507"/>
      <c r="AJ684" s="507"/>
      <c r="AK684" s="507"/>
    </row>
    <row r="685" spans="1:37" ht="12.75" customHeight="1">
      <c r="A685" s="504"/>
      <c r="B685" s="504"/>
      <c r="C685" s="504"/>
      <c r="D685" s="504"/>
      <c r="E685" s="504"/>
      <c r="F685" s="505"/>
      <c r="G685" s="505"/>
      <c r="H685" s="504"/>
      <c r="I685" s="506"/>
      <c r="J685" s="507"/>
      <c r="K685" s="507"/>
      <c r="L685" s="507"/>
      <c r="M685" s="507"/>
      <c r="N685" s="507"/>
      <c r="O685" s="507"/>
      <c r="P685" s="507"/>
      <c r="Q685" s="507"/>
      <c r="R685" s="507"/>
      <c r="S685" s="507"/>
      <c r="T685" s="506"/>
      <c r="U685" s="507"/>
      <c r="V685" s="507"/>
      <c r="W685" s="507"/>
      <c r="X685" s="507"/>
      <c r="Y685" s="507"/>
      <c r="Z685" s="507"/>
      <c r="AA685" s="507"/>
      <c r="AB685" s="507"/>
      <c r="AC685" s="507"/>
      <c r="AD685" s="507"/>
      <c r="AE685" s="506"/>
      <c r="AF685" s="507"/>
      <c r="AG685" s="507"/>
      <c r="AH685" s="507"/>
      <c r="AI685" s="507"/>
      <c r="AJ685" s="507"/>
      <c r="AK685" s="507"/>
    </row>
    <row r="686" spans="1:37" ht="12.75" customHeight="1">
      <c r="A686" s="504"/>
      <c r="B686" s="504"/>
      <c r="C686" s="504"/>
      <c r="D686" s="504"/>
      <c r="E686" s="504"/>
      <c r="F686" s="505"/>
      <c r="G686" s="505"/>
      <c r="H686" s="504"/>
      <c r="I686" s="506"/>
      <c r="J686" s="507"/>
      <c r="K686" s="507"/>
      <c r="L686" s="507"/>
      <c r="M686" s="507"/>
      <c r="N686" s="507"/>
      <c r="O686" s="507"/>
      <c r="P686" s="507"/>
      <c r="Q686" s="507"/>
      <c r="R686" s="507"/>
      <c r="S686" s="507"/>
      <c r="T686" s="506"/>
      <c r="U686" s="507"/>
      <c r="V686" s="507"/>
      <c r="W686" s="507"/>
      <c r="X686" s="507"/>
      <c r="Y686" s="507"/>
      <c r="Z686" s="507"/>
      <c r="AA686" s="507"/>
      <c r="AB686" s="507"/>
      <c r="AC686" s="507"/>
      <c r="AD686" s="507"/>
      <c r="AE686" s="506"/>
      <c r="AF686" s="507"/>
      <c r="AG686" s="507"/>
      <c r="AH686" s="507"/>
      <c r="AI686" s="507"/>
      <c r="AJ686" s="507"/>
      <c r="AK686" s="507"/>
    </row>
    <row r="687" spans="1:37" ht="12.75" customHeight="1">
      <c r="A687" s="504"/>
      <c r="B687" s="504"/>
      <c r="C687" s="504"/>
      <c r="D687" s="504"/>
      <c r="E687" s="504"/>
      <c r="F687" s="505"/>
      <c r="G687" s="505"/>
      <c r="H687" s="504"/>
      <c r="I687" s="506"/>
      <c r="J687" s="507"/>
      <c r="K687" s="507"/>
      <c r="L687" s="507"/>
      <c r="M687" s="507"/>
      <c r="N687" s="507"/>
      <c r="O687" s="507"/>
      <c r="P687" s="507"/>
      <c r="Q687" s="507"/>
      <c r="R687" s="507"/>
      <c r="S687" s="507"/>
      <c r="T687" s="506"/>
      <c r="U687" s="507"/>
      <c r="V687" s="507"/>
      <c r="W687" s="507"/>
      <c r="X687" s="507"/>
      <c r="Y687" s="507"/>
      <c r="Z687" s="507"/>
      <c r="AA687" s="507"/>
      <c r="AB687" s="507"/>
      <c r="AC687" s="507"/>
      <c r="AD687" s="507"/>
      <c r="AE687" s="506"/>
      <c r="AF687" s="507"/>
      <c r="AG687" s="507"/>
      <c r="AH687" s="507"/>
      <c r="AI687" s="507"/>
      <c r="AJ687" s="507"/>
      <c r="AK687" s="507"/>
    </row>
    <row r="688" spans="1:37" ht="12.75" customHeight="1">
      <c r="A688" s="504"/>
      <c r="B688" s="504"/>
      <c r="C688" s="504"/>
      <c r="D688" s="504"/>
      <c r="E688" s="504"/>
      <c r="F688" s="505"/>
      <c r="G688" s="505"/>
      <c r="H688" s="504"/>
      <c r="I688" s="506"/>
      <c r="J688" s="507"/>
      <c r="K688" s="507"/>
      <c r="L688" s="507"/>
      <c r="M688" s="507"/>
      <c r="N688" s="507"/>
      <c r="O688" s="507"/>
      <c r="P688" s="507"/>
      <c r="Q688" s="507"/>
      <c r="R688" s="507"/>
      <c r="S688" s="507"/>
      <c r="T688" s="506"/>
      <c r="U688" s="507"/>
      <c r="V688" s="507"/>
      <c r="W688" s="507"/>
      <c r="X688" s="507"/>
      <c r="Y688" s="507"/>
      <c r="Z688" s="507"/>
      <c r="AA688" s="507"/>
      <c r="AB688" s="507"/>
      <c r="AC688" s="507"/>
      <c r="AD688" s="507"/>
      <c r="AE688" s="506"/>
      <c r="AF688" s="507"/>
      <c r="AG688" s="507"/>
      <c r="AH688" s="507"/>
      <c r="AI688" s="507"/>
      <c r="AJ688" s="507"/>
      <c r="AK688" s="507"/>
    </row>
    <row r="689" spans="1:37" ht="12.75" customHeight="1">
      <c r="A689" s="504"/>
      <c r="B689" s="504"/>
      <c r="C689" s="504"/>
      <c r="D689" s="504"/>
      <c r="E689" s="504"/>
      <c r="F689" s="505"/>
      <c r="G689" s="505"/>
      <c r="H689" s="504"/>
      <c r="I689" s="506"/>
      <c r="J689" s="507"/>
      <c r="K689" s="507"/>
      <c r="L689" s="507"/>
      <c r="M689" s="507"/>
      <c r="N689" s="507"/>
      <c r="O689" s="507"/>
      <c r="P689" s="507"/>
      <c r="Q689" s="507"/>
      <c r="R689" s="507"/>
      <c r="S689" s="507"/>
      <c r="T689" s="506"/>
      <c r="U689" s="507"/>
      <c r="V689" s="507"/>
      <c r="W689" s="507"/>
      <c r="X689" s="507"/>
      <c r="Y689" s="507"/>
      <c r="Z689" s="507"/>
      <c r="AA689" s="507"/>
      <c r="AB689" s="507"/>
      <c r="AC689" s="507"/>
      <c r="AD689" s="507"/>
      <c r="AE689" s="506"/>
      <c r="AF689" s="507"/>
      <c r="AG689" s="507"/>
      <c r="AH689" s="507"/>
      <c r="AI689" s="507"/>
      <c r="AJ689" s="507"/>
      <c r="AK689" s="507"/>
    </row>
    <row r="690" spans="1:37" ht="12.75" customHeight="1">
      <c r="A690" s="504"/>
      <c r="B690" s="504"/>
      <c r="C690" s="504"/>
      <c r="D690" s="504"/>
      <c r="E690" s="504"/>
      <c r="F690" s="505"/>
      <c r="G690" s="505"/>
      <c r="H690" s="504"/>
      <c r="I690" s="506"/>
      <c r="J690" s="507"/>
      <c r="K690" s="507"/>
      <c r="L690" s="507"/>
      <c r="M690" s="507"/>
      <c r="N690" s="507"/>
      <c r="O690" s="507"/>
      <c r="P690" s="507"/>
      <c r="Q690" s="507"/>
      <c r="R690" s="507"/>
      <c r="S690" s="507"/>
      <c r="T690" s="506"/>
      <c r="U690" s="507"/>
      <c r="V690" s="507"/>
      <c r="W690" s="507"/>
      <c r="X690" s="507"/>
      <c r="Y690" s="507"/>
      <c r="Z690" s="507"/>
      <c r="AA690" s="507"/>
      <c r="AB690" s="507"/>
      <c r="AC690" s="507"/>
      <c r="AD690" s="507"/>
      <c r="AE690" s="506"/>
      <c r="AF690" s="507"/>
      <c r="AG690" s="507"/>
      <c r="AH690" s="507"/>
      <c r="AI690" s="507"/>
      <c r="AJ690" s="507"/>
      <c r="AK690" s="507"/>
    </row>
    <row r="691" spans="1:37" ht="12.75" customHeight="1">
      <c r="A691" s="504"/>
      <c r="B691" s="504"/>
      <c r="C691" s="504"/>
      <c r="D691" s="504"/>
      <c r="E691" s="504"/>
      <c r="F691" s="505"/>
      <c r="G691" s="505"/>
      <c r="H691" s="504"/>
      <c r="I691" s="506"/>
      <c r="J691" s="507"/>
      <c r="K691" s="507"/>
      <c r="L691" s="507"/>
      <c r="M691" s="507"/>
      <c r="N691" s="507"/>
      <c r="O691" s="507"/>
      <c r="P691" s="507"/>
      <c r="Q691" s="507"/>
      <c r="R691" s="507"/>
      <c r="S691" s="507"/>
      <c r="T691" s="506"/>
      <c r="U691" s="507"/>
      <c r="V691" s="507"/>
      <c r="W691" s="507"/>
      <c r="X691" s="507"/>
      <c r="Y691" s="507"/>
      <c r="Z691" s="507"/>
      <c r="AA691" s="507"/>
      <c r="AB691" s="507"/>
      <c r="AC691" s="507"/>
      <c r="AD691" s="507"/>
      <c r="AE691" s="506"/>
      <c r="AF691" s="507"/>
      <c r="AG691" s="507"/>
      <c r="AH691" s="507"/>
      <c r="AI691" s="507"/>
      <c r="AJ691" s="507"/>
      <c r="AK691" s="507"/>
    </row>
    <row r="692" spans="1:37" ht="12.75" customHeight="1">
      <c r="A692" s="504"/>
      <c r="B692" s="504"/>
      <c r="C692" s="504"/>
      <c r="D692" s="504"/>
      <c r="E692" s="504"/>
      <c r="F692" s="505"/>
      <c r="G692" s="505"/>
      <c r="H692" s="504"/>
      <c r="I692" s="506"/>
      <c r="J692" s="507"/>
      <c r="K692" s="507"/>
      <c r="L692" s="507"/>
      <c r="M692" s="507"/>
      <c r="N692" s="507"/>
      <c r="O692" s="507"/>
      <c r="P692" s="507"/>
      <c r="Q692" s="507"/>
      <c r="R692" s="507"/>
      <c r="S692" s="507"/>
      <c r="T692" s="506"/>
      <c r="U692" s="507"/>
      <c r="V692" s="507"/>
      <c r="W692" s="507"/>
      <c r="X692" s="507"/>
      <c r="Y692" s="507"/>
      <c r="Z692" s="507"/>
      <c r="AA692" s="507"/>
      <c r="AB692" s="507"/>
      <c r="AC692" s="507"/>
      <c r="AD692" s="507"/>
      <c r="AE692" s="506"/>
      <c r="AF692" s="507"/>
      <c r="AG692" s="507"/>
      <c r="AH692" s="507"/>
      <c r="AI692" s="507"/>
      <c r="AJ692" s="507"/>
      <c r="AK692" s="507"/>
    </row>
    <row r="693" spans="1:37" ht="12.75" customHeight="1">
      <c r="A693" s="504"/>
      <c r="B693" s="504"/>
      <c r="C693" s="504"/>
      <c r="D693" s="504"/>
      <c r="E693" s="504"/>
      <c r="F693" s="505"/>
      <c r="G693" s="505"/>
      <c r="H693" s="504"/>
      <c r="I693" s="506"/>
      <c r="J693" s="507"/>
      <c r="K693" s="507"/>
      <c r="L693" s="507"/>
      <c r="M693" s="507"/>
      <c r="N693" s="507"/>
      <c r="O693" s="507"/>
      <c r="P693" s="507"/>
      <c r="Q693" s="507"/>
      <c r="R693" s="507"/>
      <c r="S693" s="507"/>
      <c r="T693" s="506"/>
      <c r="U693" s="507"/>
      <c r="V693" s="507"/>
      <c r="W693" s="507"/>
      <c r="X693" s="507"/>
      <c r="Y693" s="507"/>
      <c r="Z693" s="507"/>
      <c r="AA693" s="507"/>
      <c r="AB693" s="507"/>
      <c r="AC693" s="507"/>
      <c r="AD693" s="507"/>
      <c r="AE693" s="506"/>
      <c r="AF693" s="507"/>
      <c r="AG693" s="507"/>
      <c r="AH693" s="507"/>
      <c r="AI693" s="507"/>
      <c r="AJ693" s="507"/>
      <c r="AK693" s="507"/>
    </row>
    <row r="694" spans="1:37" ht="12.75" customHeight="1">
      <c r="A694" s="504"/>
      <c r="B694" s="504"/>
      <c r="C694" s="504"/>
      <c r="D694" s="504"/>
      <c r="E694" s="504"/>
      <c r="F694" s="505"/>
      <c r="G694" s="505"/>
      <c r="H694" s="504"/>
      <c r="I694" s="506"/>
      <c r="J694" s="507"/>
      <c r="K694" s="507"/>
      <c r="L694" s="507"/>
      <c r="M694" s="507"/>
      <c r="N694" s="507"/>
      <c r="O694" s="507"/>
      <c r="P694" s="507"/>
      <c r="Q694" s="507"/>
      <c r="R694" s="507"/>
      <c r="S694" s="507"/>
      <c r="T694" s="506"/>
      <c r="U694" s="507"/>
      <c r="V694" s="507"/>
      <c r="W694" s="507"/>
      <c r="X694" s="507"/>
      <c r="Y694" s="507"/>
      <c r="Z694" s="507"/>
      <c r="AA694" s="507"/>
      <c r="AB694" s="507"/>
      <c r="AC694" s="507"/>
      <c r="AD694" s="507"/>
      <c r="AE694" s="506"/>
      <c r="AF694" s="507"/>
      <c r="AG694" s="507"/>
      <c r="AH694" s="507"/>
      <c r="AI694" s="507"/>
      <c r="AJ694" s="507"/>
      <c r="AK694" s="507"/>
    </row>
    <row r="695" spans="1:37" ht="12.75" customHeight="1">
      <c r="A695" s="504"/>
      <c r="B695" s="504"/>
      <c r="C695" s="504"/>
      <c r="D695" s="504"/>
      <c r="E695" s="504"/>
      <c r="F695" s="505"/>
      <c r="G695" s="505"/>
      <c r="H695" s="504"/>
      <c r="I695" s="506"/>
      <c r="J695" s="507"/>
      <c r="K695" s="507"/>
      <c r="L695" s="507"/>
      <c r="M695" s="507"/>
      <c r="N695" s="507"/>
      <c r="O695" s="507"/>
      <c r="P695" s="507"/>
      <c r="Q695" s="507"/>
      <c r="R695" s="507"/>
      <c r="S695" s="507"/>
      <c r="T695" s="506"/>
      <c r="U695" s="507"/>
      <c r="V695" s="507"/>
      <c r="W695" s="507"/>
      <c r="X695" s="507"/>
      <c r="Y695" s="507"/>
      <c r="Z695" s="507"/>
      <c r="AA695" s="507"/>
      <c r="AB695" s="507"/>
      <c r="AC695" s="507"/>
      <c r="AD695" s="507"/>
      <c r="AE695" s="506"/>
      <c r="AF695" s="507"/>
      <c r="AG695" s="507"/>
      <c r="AH695" s="507"/>
      <c r="AI695" s="507"/>
      <c r="AJ695" s="507"/>
      <c r="AK695" s="507"/>
    </row>
    <row r="696" spans="1:37" ht="12.75" customHeight="1">
      <c r="A696" s="504"/>
      <c r="B696" s="504"/>
      <c r="C696" s="504"/>
      <c r="D696" s="504"/>
      <c r="E696" s="504"/>
      <c r="F696" s="505"/>
      <c r="G696" s="505"/>
      <c r="H696" s="504"/>
      <c r="I696" s="506"/>
      <c r="J696" s="507"/>
      <c r="K696" s="507"/>
      <c r="L696" s="507"/>
      <c r="M696" s="507"/>
      <c r="N696" s="507"/>
      <c r="O696" s="507"/>
      <c r="P696" s="507"/>
      <c r="Q696" s="507"/>
      <c r="R696" s="507"/>
      <c r="S696" s="507"/>
      <c r="T696" s="506"/>
      <c r="U696" s="507"/>
      <c r="V696" s="507"/>
      <c r="W696" s="507"/>
      <c r="X696" s="507"/>
      <c r="Y696" s="507"/>
      <c r="Z696" s="507"/>
      <c r="AA696" s="507"/>
      <c r="AB696" s="507"/>
      <c r="AC696" s="507"/>
      <c r="AD696" s="507"/>
      <c r="AE696" s="506"/>
      <c r="AF696" s="507"/>
      <c r="AG696" s="507"/>
      <c r="AH696" s="507"/>
      <c r="AI696" s="507"/>
      <c r="AJ696" s="507"/>
      <c r="AK696" s="507"/>
    </row>
    <row r="697" spans="1:37" ht="12.75" customHeight="1">
      <c r="A697" s="504"/>
      <c r="B697" s="504"/>
      <c r="C697" s="504"/>
      <c r="D697" s="504"/>
      <c r="E697" s="504"/>
      <c r="F697" s="505"/>
      <c r="G697" s="505"/>
      <c r="H697" s="504"/>
      <c r="I697" s="506"/>
      <c r="J697" s="507"/>
      <c r="K697" s="507"/>
      <c r="L697" s="507"/>
      <c r="M697" s="507"/>
      <c r="N697" s="507"/>
      <c r="O697" s="507"/>
      <c r="P697" s="507"/>
      <c r="Q697" s="507"/>
      <c r="R697" s="507"/>
      <c r="S697" s="507"/>
      <c r="T697" s="506"/>
      <c r="U697" s="507"/>
      <c r="V697" s="507"/>
      <c r="W697" s="507"/>
      <c r="X697" s="507"/>
      <c r="Y697" s="507"/>
      <c r="Z697" s="507"/>
      <c r="AA697" s="507"/>
      <c r="AB697" s="507"/>
      <c r="AC697" s="507"/>
      <c r="AD697" s="507"/>
      <c r="AE697" s="506"/>
      <c r="AF697" s="507"/>
      <c r="AG697" s="507"/>
      <c r="AH697" s="507"/>
      <c r="AI697" s="507"/>
      <c r="AJ697" s="507"/>
      <c r="AK697" s="507"/>
    </row>
    <row r="698" spans="1:37" ht="12.75" customHeight="1">
      <c r="A698" s="504"/>
      <c r="B698" s="504"/>
      <c r="C698" s="504"/>
      <c r="D698" s="504"/>
      <c r="E698" s="504"/>
      <c r="F698" s="505"/>
      <c r="G698" s="505"/>
      <c r="H698" s="504"/>
      <c r="I698" s="506"/>
      <c r="J698" s="507"/>
      <c r="K698" s="507"/>
      <c r="L698" s="507"/>
      <c r="M698" s="507"/>
      <c r="N698" s="507"/>
      <c r="O698" s="507"/>
      <c r="P698" s="507"/>
      <c r="Q698" s="507"/>
      <c r="R698" s="507"/>
      <c r="S698" s="507"/>
      <c r="T698" s="506"/>
      <c r="U698" s="507"/>
      <c r="V698" s="507"/>
      <c r="W698" s="507"/>
      <c r="X698" s="507"/>
      <c r="Y698" s="507"/>
      <c r="Z698" s="507"/>
      <c r="AA698" s="507"/>
      <c r="AB698" s="507"/>
      <c r="AC698" s="507"/>
      <c r="AD698" s="507"/>
      <c r="AE698" s="506"/>
      <c r="AF698" s="507"/>
      <c r="AG698" s="507"/>
      <c r="AH698" s="507"/>
      <c r="AI698" s="507"/>
      <c r="AJ698" s="507"/>
      <c r="AK698" s="507"/>
    </row>
    <row r="699" spans="1:37" ht="12.75" customHeight="1">
      <c r="A699" s="504"/>
      <c r="B699" s="504"/>
      <c r="C699" s="504"/>
      <c r="D699" s="504"/>
      <c r="E699" s="504"/>
      <c r="F699" s="505"/>
      <c r="G699" s="505"/>
      <c r="H699" s="504"/>
      <c r="I699" s="506"/>
      <c r="J699" s="507"/>
      <c r="K699" s="507"/>
      <c r="L699" s="507"/>
      <c r="M699" s="507"/>
      <c r="N699" s="507"/>
      <c r="O699" s="507"/>
      <c r="P699" s="507"/>
      <c r="Q699" s="507"/>
      <c r="R699" s="507"/>
      <c r="S699" s="507"/>
      <c r="T699" s="506"/>
      <c r="U699" s="507"/>
      <c r="V699" s="507"/>
      <c r="W699" s="507"/>
      <c r="X699" s="507"/>
      <c r="Y699" s="507"/>
      <c r="Z699" s="507"/>
      <c r="AA699" s="507"/>
      <c r="AB699" s="507"/>
      <c r="AC699" s="507"/>
      <c r="AD699" s="507"/>
      <c r="AE699" s="506"/>
      <c r="AF699" s="507"/>
      <c r="AG699" s="507"/>
      <c r="AH699" s="507"/>
      <c r="AI699" s="507"/>
      <c r="AJ699" s="507"/>
      <c r="AK699" s="507"/>
    </row>
    <row r="700" spans="1:37" ht="12.75" customHeight="1">
      <c r="A700" s="504"/>
      <c r="B700" s="504"/>
      <c r="C700" s="504"/>
      <c r="D700" s="504"/>
      <c r="E700" s="504"/>
      <c r="F700" s="505"/>
      <c r="G700" s="505"/>
      <c r="H700" s="504"/>
      <c r="I700" s="506"/>
      <c r="J700" s="507"/>
      <c r="K700" s="507"/>
      <c r="L700" s="507"/>
      <c r="M700" s="507"/>
      <c r="N700" s="507"/>
      <c r="O700" s="507"/>
      <c r="P700" s="507"/>
      <c r="Q700" s="507"/>
      <c r="R700" s="507"/>
      <c r="S700" s="507"/>
      <c r="T700" s="506"/>
      <c r="U700" s="507"/>
      <c r="V700" s="507"/>
      <c r="W700" s="507"/>
      <c r="X700" s="507"/>
      <c r="Y700" s="507"/>
      <c r="Z700" s="507"/>
      <c r="AA700" s="507"/>
      <c r="AB700" s="507"/>
      <c r="AC700" s="507"/>
      <c r="AD700" s="507"/>
      <c r="AE700" s="506"/>
      <c r="AF700" s="507"/>
      <c r="AG700" s="507"/>
      <c r="AH700" s="507"/>
      <c r="AI700" s="507"/>
      <c r="AJ700" s="507"/>
      <c r="AK700" s="507"/>
    </row>
    <row r="701" spans="1:37" ht="12.75" customHeight="1">
      <c r="A701" s="504"/>
      <c r="B701" s="504"/>
      <c r="C701" s="504"/>
      <c r="D701" s="504"/>
      <c r="E701" s="504"/>
      <c r="F701" s="505"/>
      <c r="G701" s="505"/>
      <c r="H701" s="504"/>
      <c r="I701" s="506"/>
      <c r="J701" s="507"/>
      <c r="K701" s="507"/>
      <c r="L701" s="507"/>
      <c r="M701" s="507"/>
      <c r="N701" s="507"/>
      <c r="O701" s="507"/>
      <c r="P701" s="507"/>
      <c r="Q701" s="507"/>
      <c r="R701" s="507"/>
      <c r="S701" s="507"/>
      <c r="T701" s="506"/>
      <c r="U701" s="507"/>
      <c r="V701" s="507"/>
      <c r="W701" s="507"/>
      <c r="X701" s="507"/>
      <c r="Y701" s="507"/>
      <c r="Z701" s="507"/>
      <c r="AA701" s="507"/>
      <c r="AB701" s="507"/>
      <c r="AC701" s="507"/>
      <c r="AD701" s="507"/>
      <c r="AE701" s="506"/>
      <c r="AF701" s="507"/>
      <c r="AG701" s="507"/>
      <c r="AH701" s="507"/>
      <c r="AI701" s="507"/>
      <c r="AJ701" s="507"/>
      <c r="AK701" s="507"/>
    </row>
    <row r="702" spans="1:37" ht="12.75" customHeight="1">
      <c r="A702" s="504"/>
      <c r="B702" s="504"/>
      <c r="C702" s="504"/>
      <c r="D702" s="504"/>
      <c r="E702" s="504"/>
      <c r="F702" s="505"/>
      <c r="G702" s="505"/>
      <c r="H702" s="504"/>
      <c r="I702" s="506"/>
      <c r="J702" s="507"/>
      <c r="K702" s="507"/>
      <c r="L702" s="507"/>
      <c r="M702" s="507"/>
      <c r="N702" s="507"/>
      <c r="O702" s="507"/>
      <c r="P702" s="507"/>
      <c r="Q702" s="507"/>
      <c r="R702" s="507"/>
      <c r="S702" s="507"/>
      <c r="T702" s="506"/>
      <c r="U702" s="507"/>
      <c r="V702" s="507"/>
      <c r="W702" s="507"/>
      <c r="X702" s="507"/>
      <c r="Y702" s="507"/>
      <c r="Z702" s="507"/>
      <c r="AA702" s="507"/>
      <c r="AB702" s="507"/>
      <c r="AC702" s="507"/>
      <c r="AD702" s="507"/>
      <c r="AE702" s="506"/>
      <c r="AF702" s="507"/>
      <c r="AG702" s="507"/>
      <c r="AH702" s="507"/>
      <c r="AI702" s="507"/>
      <c r="AJ702" s="507"/>
      <c r="AK702" s="507"/>
    </row>
    <row r="703" spans="1:37" ht="12.75" customHeight="1">
      <c r="A703" s="504"/>
      <c r="B703" s="504"/>
      <c r="C703" s="504"/>
      <c r="D703" s="504"/>
      <c r="E703" s="504"/>
      <c r="F703" s="505"/>
      <c r="G703" s="505"/>
      <c r="H703" s="504"/>
      <c r="I703" s="506"/>
      <c r="J703" s="507"/>
      <c r="K703" s="507"/>
      <c r="L703" s="507"/>
      <c r="M703" s="507"/>
      <c r="N703" s="507"/>
      <c r="O703" s="507"/>
      <c r="P703" s="507"/>
      <c r="Q703" s="507"/>
      <c r="R703" s="507"/>
      <c r="S703" s="507"/>
      <c r="T703" s="506"/>
      <c r="U703" s="507"/>
      <c r="V703" s="507"/>
      <c r="W703" s="507"/>
      <c r="X703" s="507"/>
      <c r="Y703" s="507"/>
      <c r="Z703" s="507"/>
      <c r="AA703" s="507"/>
      <c r="AB703" s="507"/>
      <c r="AC703" s="507"/>
      <c r="AD703" s="507"/>
      <c r="AE703" s="506"/>
      <c r="AF703" s="507"/>
      <c r="AG703" s="507"/>
      <c r="AH703" s="507"/>
      <c r="AI703" s="507"/>
      <c r="AJ703" s="507"/>
      <c r="AK703" s="507"/>
    </row>
    <row r="704" spans="1:37" ht="12.75" customHeight="1">
      <c r="A704" s="504"/>
      <c r="B704" s="504"/>
      <c r="C704" s="504"/>
      <c r="D704" s="504"/>
      <c r="E704" s="504"/>
      <c r="F704" s="505"/>
      <c r="G704" s="505"/>
      <c r="H704" s="504"/>
      <c r="I704" s="506"/>
      <c r="J704" s="507"/>
      <c r="K704" s="507"/>
      <c r="L704" s="507"/>
      <c r="M704" s="507"/>
      <c r="N704" s="507"/>
      <c r="O704" s="507"/>
      <c r="P704" s="507"/>
      <c r="Q704" s="507"/>
      <c r="R704" s="507"/>
      <c r="S704" s="507"/>
      <c r="T704" s="506"/>
      <c r="U704" s="507"/>
      <c r="V704" s="507"/>
      <c r="W704" s="507"/>
      <c r="X704" s="507"/>
      <c r="Y704" s="507"/>
      <c r="Z704" s="507"/>
      <c r="AA704" s="507"/>
      <c r="AB704" s="507"/>
      <c r="AC704" s="507"/>
      <c r="AD704" s="507"/>
      <c r="AE704" s="506"/>
      <c r="AF704" s="507"/>
      <c r="AG704" s="507"/>
      <c r="AH704" s="507"/>
      <c r="AI704" s="507"/>
      <c r="AJ704" s="507"/>
      <c r="AK704" s="507"/>
    </row>
    <row r="705" spans="1:37" ht="12.75" customHeight="1">
      <c r="A705" s="504"/>
      <c r="B705" s="504"/>
      <c r="C705" s="504"/>
      <c r="D705" s="504"/>
      <c r="E705" s="504"/>
      <c r="F705" s="505"/>
      <c r="G705" s="505"/>
      <c r="H705" s="504"/>
      <c r="I705" s="506"/>
      <c r="J705" s="507"/>
      <c r="K705" s="507"/>
      <c r="L705" s="507"/>
      <c r="M705" s="507"/>
      <c r="N705" s="507"/>
      <c r="O705" s="507"/>
      <c r="P705" s="507"/>
      <c r="Q705" s="507"/>
      <c r="R705" s="507"/>
      <c r="S705" s="507"/>
      <c r="T705" s="506"/>
      <c r="U705" s="507"/>
      <c r="V705" s="507"/>
      <c r="W705" s="507"/>
      <c r="X705" s="507"/>
      <c r="Y705" s="507"/>
      <c r="Z705" s="507"/>
      <c r="AA705" s="507"/>
      <c r="AB705" s="507"/>
      <c r="AC705" s="507"/>
      <c r="AD705" s="507"/>
      <c r="AE705" s="506"/>
      <c r="AF705" s="507"/>
      <c r="AG705" s="507"/>
      <c r="AH705" s="507"/>
      <c r="AI705" s="507"/>
      <c r="AJ705" s="507"/>
      <c r="AK705" s="507"/>
    </row>
    <row r="706" spans="1:37" ht="12.75" customHeight="1">
      <c r="A706" s="504"/>
      <c r="B706" s="504"/>
      <c r="C706" s="504"/>
      <c r="D706" s="504"/>
      <c r="E706" s="504"/>
      <c r="F706" s="505"/>
      <c r="G706" s="505"/>
      <c r="H706" s="504"/>
      <c r="I706" s="506"/>
      <c r="J706" s="507"/>
      <c r="K706" s="507"/>
      <c r="L706" s="507"/>
      <c r="M706" s="507"/>
      <c r="N706" s="507"/>
      <c r="O706" s="507"/>
      <c r="P706" s="507"/>
      <c r="Q706" s="507"/>
      <c r="R706" s="507"/>
      <c r="S706" s="507"/>
      <c r="T706" s="506"/>
      <c r="U706" s="507"/>
      <c r="V706" s="507"/>
      <c r="W706" s="507"/>
      <c r="X706" s="507"/>
      <c r="Y706" s="507"/>
      <c r="Z706" s="507"/>
      <c r="AA706" s="507"/>
      <c r="AB706" s="507"/>
      <c r="AC706" s="507"/>
      <c r="AD706" s="507"/>
      <c r="AE706" s="506"/>
      <c r="AF706" s="507"/>
      <c r="AG706" s="507"/>
      <c r="AH706" s="507"/>
      <c r="AI706" s="507"/>
      <c r="AJ706" s="507"/>
      <c r="AK706" s="507"/>
    </row>
    <row r="707" spans="1:37" ht="12.75" customHeight="1">
      <c r="A707" s="504"/>
      <c r="B707" s="504"/>
      <c r="C707" s="504"/>
      <c r="D707" s="504"/>
      <c r="E707" s="504"/>
      <c r="F707" s="505"/>
      <c r="G707" s="505"/>
      <c r="H707" s="504"/>
      <c r="I707" s="506"/>
      <c r="J707" s="507"/>
      <c r="K707" s="507"/>
      <c r="L707" s="507"/>
      <c r="M707" s="507"/>
      <c r="N707" s="507"/>
      <c r="O707" s="507"/>
      <c r="P707" s="507"/>
      <c r="Q707" s="507"/>
      <c r="R707" s="507"/>
      <c r="S707" s="507"/>
      <c r="T707" s="506"/>
      <c r="U707" s="507"/>
      <c r="V707" s="507"/>
      <c r="W707" s="507"/>
      <c r="X707" s="507"/>
      <c r="Y707" s="507"/>
      <c r="Z707" s="507"/>
      <c r="AA707" s="507"/>
      <c r="AB707" s="507"/>
      <c r="AC707" s="507"/>
      <c r="AD707" s="507"/>
      <c r="AE707" s="506"/>
      <c r="AF707" s="507"/>
      <c r="AG707" s="507"/>
      <c r="AH707" s="507"/>
      <c r="AI707" s="507"/>
      <c r="AJ707" s="507"/>
      <c r="AK707" s="507"/>
    </row>
    <row r="708" spans="1:37" ht="12.75" customHeight="1">
      <c r="A708" s="504"/>
      <c r="B708" s="504"/>
      <c r="C708" s="504"/>
      <c r="D708" s="504"/>
      <c r="E708" s="504"/>
      <c r="F708" s="505"/>
      <c r="G708" s="505"/>
      <c r="H708" s="504"/>
      <c r="I708" s="506"/>
      <c r="J708" s="507"/>
      <c r="K708" s="507"/>
      <c r="L708" s="507"/>
      <c r="M708" s="507"/>
      <c r="N708" s="507"/>
      <c r="O708" s="507"/>
      <c r="P708" s="507"/>
      <c r="Q708" s="507"/>
      <c r="R708" s="507"/>
      <c r="S708" s="507"/>
      <c r="T708" s="506"/>
      <c r="U708" s="507"/>
      <c r="V708" s="507"/>
      <c r="W708" s="507"/>
      <c r="X708" s="507"/>
      <c r="Y708" s="507"/>
      <c r="Z708" s="507"/>
      <c r="AA708" s="507"/>
      <c r="AB708" s="507"/>
      <c r="AC708" s="507"/>
      <c r="AD708" s="507"/>
      <c r="AE708" s="506"/>
      <c r="AF708" s="507"/>
      <c r="AG708" s="507"/>
      <c r="AH708" s="507"/>
      <c r="AI708" s="507"/>
      <c r="AJ708" s="507"/>
      <c r="AK708" s="507"/>
    </row>
    <row r="709" spans="1:37" ht="12.75" customHeight="1">
      <c r="A709" s="504"/>
      <c r="B709" s="504"/>
      <c r="C709" s="504"/>
      <c r="D709" s="504"/>
      <c r="E709" s="504"/>
      <c r="F709" s="505"/>
      <c r="G709" s="505"/>
      <c r="H709" s="504"/>
      <c r="I709" s="506"/>
      <c r="J709" s="507"/>
      <c r="K709" s="507"/>
      <c r="L709" s="507"/>
      <c r="M709" s="507"/>
      <c r="N709" s="507"/>
      <c r="O709" s="507"/>
      <c r="P709" s="507"/>
      <c r="Q709" s="507"/>
      <c r="R709" s="507"/>
      <c r="S709" s="507"/>
      <c r="T709" s="506"/>
      <c r="U709" s="507"/>
      <c r="V709" s="507"/>
      <c r="W709" s="507"/>
      <c r="X709" s="507"/>
      <c r="Y709" s="507"/>
      <c r="Z709" s="507"/>
      <c r="AA709" s="507"/>
      <c r="AB709" s="507"/>
      <c r="AC709" s="507"/>
      <c r="AD709" s="507"/>
      <c r="AE709" s="506"/>
      <c r="AF709" s="507"/>
      <c r="AG709" s="507"/>
      <c r="AH709" s="507"/>
      <c r="AI709" s="507"/>
      <c r="AJ709" s="507"/>
      <c r="AK709" s="507"/>
    </row>
    <row r="710" spans="1:37" ht="12.75" customHeight="1">
      <c r="A710" s="504"/>
      <c r="B710" s="504"/>
      <c r="C710" s="504"/>
      <c r="D710" s="504"/>
      <c r="E710" s="504"/>
      <c r="F710" s="505"/>
      <c r="G710" s="505"/>
      <c r="H710" s="504"/>
      <c r="I710" s="506"/>
      <c r="J710" s="507"/>
      <c r="K710" s="507"/>
      <c r="L710" s="507"/>
      <c r="M710" s="507"/>
      <c r="N710" s="507"/>
      <c r="O710" s="507"/>
      <c r="P710" s="507"/>
      <c r="Q710" s="507"/>
      <c r="R710" s="507"/>
      <c r="S710" s="507"/>
      <c r="T710" s="506"/>
      <c r="U710" s="507"/>
      <c r="V710" s="507"/>
      <c r="W710" s="507"/>
      <c r="X710" s="507"/>
      <c r="Y710" s="507"/>
      <c r="Z710" s="507"/>
      <c r="AA710" s="507"/>
      <c r="AB710" s="507"/>
      <c r="AC710" s="507"/>
      <c r="AD710" s="507"/>
      <c r="AE710" s="506"/>
      <c r="AF710" s="507"/>
      <c r="AG710" s="507"/>
      <c r="AH710" s="507"/>
      <c r="AI710" s="507"/>
      <c r="AJ710" s="507"/>
      <c r="AK710" s="507"/>
    </row>
    <row r="711" spans="1:37" ht="12.75" customHeight="1">
      <c r="A711" s="504"/>
      <c r="B711" s="504"/>
      <c r="C711" s="504"/>
      <c r="D711" s="504"/>
      <c r="E711" s="504"/>
      <c r="F711" s="505"/>
      <c r="G711" s="505"/>
      <c r="H711" s="504"/>
      <c r="I711" s="506"/>
      <c r="J711" s="507"/>
      <c r="K711" s="507"/>
      <c r="L711" s="507"/>
      <c r="M711" s="507"/>
      <c r="N711" s="507"/>
      <c r="O711" s="507"/>
      <c r="P711" s="507"/>
      <c r="Q711" s="507"/>
      <c r="R711" s="507"/>
      <c r="S711" s="507"/>
      <c r="T711" s="506"/>
      <c r="U711" s="507"/>
      <c r="V711" s="507"/>
      <c r="W711" s="507"/>
      <c r="X711" s="507"/>
      <c r="Y711" s="507"/>
      <c r="Z711" s="507"/>
      <c r="AA711" s="507"/>
      <c r="AB711" s="507"/>
      <c r="AC711" s="507"/>
      <c r="AD711" s="507"/>
      <c r="AE711" s="506"/>
      <c r="AF711" s="507"/>
      <c r="AG711" s="507"/>
      <c r="AH711" s="507"/>
      <c r="AI711" s="507"/>
      <c r="AJ711" s="507"/>
      <c r="AK711" s="507"/>
    </row>
    <row r="712" spans="1:37" ht="12.75" customHeight="1">
      <c r="A712" s="504"/>
      <c r="B712" s="504"/>
      <c r="C712" s="504"/>
      <c r="D712" s="504"/>
      <c r="E712" s="504"/>
      <c r="F712" s="505"/>
      <c r="G712" s="505"/>
      <c r="H712" s="504"/>
      <c r="I712" s="506"/>
      <c r="J712" s="507"/>
      <c r="K712" s="507"/>
      <c r="L712" s="507"/>
      <c r="M712" s="507"/>
      <c r="N712" s="507"/>
      <c r="O712" s="507"/>
      <c r="P712" s="507"/>
      <c r="Q712" s="507"/>
      <c r="R712" s="507"/>
      <c r="S712" s="507"/>
      <c r="T712" s="506"/>
      <c r="U712" s="507"/>
      <c r="V712" s="507"/>
      <c r="W712" s="507"/>
      <c r="X712" s="507"/>
      <c r="Y712" s="507"/>
      <c r="Z712" s="507"/>
      <c r="AA712" s="507"/>
      <c r="AB712" s="507"/>
      <c r="AC712" s="507"/>
      <c r="AD712" s="507"/>
      <c r="AE712" s="506"/>
      <c r="AF712" s="507"/>
      <c r="AG712" s="507"/>
      <c r="AH712" s="507"/>
      <c r="AI712" s="507"/>
      <c r="AJ712" s="507"/>
      <c r="AK712" s="507"/>
    </row>
    <row r="713" spans="1:37" ht="12.75" customHeight="1">
      <c r="A713" s="504"/>
      <c r="B713" s="504"/>
      <c r="C713" s="504"/>
      <c r="D713" s="504"/>
      <c r="E713" s="504"/>
      <c r="F713" s="505"/>
      <c r="G713" s="505"/>
      <c r="H713" s="504"/>
      <c r="I713" s="506"/>
      <c r="J713" s="507"/>
      <c r="K713" s="507"/>
      <c r="L713" s="507"/>
      <c r="M713" s="507"/>
      <c r="N713" s="507"/>
      <c r="O713" s="507"/>
      <c r="P713" s="507"/>
      <c r="Q713" s="507"/>
      <c r="R713" s="507"/>
      <c r="S713" s="507"/>
      <c r="T713" s="506"/>
      <c r="U713" s="507"/>
      <c r="V713" s="507"/>
      <c r="W713" s="507"/>
      <c r="X713" s="507"/>
      <c r="Y713" s="507"/>
      <c r="Z713" s="507"/>
      <c r="AA713" s="507"/>
      <c r="AB713" s="507"/>
      <c r="AC713" s="507"/>
      <c r="AD713" s="507"/>
      <c r="AE713" s="506"/>
      <c r="AF713" s="507"/>
      <c r="AG713" s="507"/>
      <c r="AH713" s="507"/>
      <c r="AI713" s="507"/>
      <c r="AJ713" s="507"/>
      <c r="AK713" s="507"/>
    </row>
    <row r="714" spans="1:37" ht="12.75" customHeight="1">
      <c r="A714" s="504"/>
      <c r="B714" s="504"/>
      <c r="C714" s="504"/>
      <c r="D714" s="504"/>
      <c r="E714" s="504"/>
      <c r="F714" s="505"/>
      <c r="G714" s="505"/>
      <c r="H714" s="504"/>
      <c r="I714" s="506"/>
      <c r="J714" s="507"/>
      <c r="K714" s="507"/>
      <c r="L714" s="507"/>
      <c r="M714" s="507"/>
      <c r="N714" s="507"/>
      <c r="O714" s="507"/>
      <c r="P714" s="507"/>
      <c r="Q714" s="507"/>
      <c r="R714" s="507"/>
      <c r="S714" s="507"/>
      <c r="T714" s="506"/>
      <c r="U714" s="507"/>
      <c r="V714" s="507"/>
      <c r="W714" s="507"/>
      <c r="X714" s="507"/>
      <c r="Y714" s="507"/>
      <c r="Z714" s="507"/>
      <c r="AA714" s="507"/>
      <c r="AB714" s="507"/>
      <c r="AC714" s="507"/>
      <c r="AD714" s="507"/>
      <c r="AE714" s="506"/>
      <c r="AF714" s="507"/>
      <c r="AG714" s="507"/>
      <c r="AH714" s="507"/>
      <c r="AI714" s="507"/>
      <c r="AJ714" s="507"/>
      <c r="AK714" s="507"/>
    </row>
    <row r="715" spans="1:37" ht="12.75" customHeight="1">
      <c r="A715" s="504"/>
      <c r="B715" s="504"/>
      <c r="C715" s="504"/>
      <c r="D715" s="504"/>
      <c r="E715" s="504"/>
      <c r="F715" s="505"/>
      <c r="G715" s="505"/>
      <c r="H715" s="504"/>
      <c r="I715" s="506"/>
      <c r="J715" s="507"/>
      <c r="K715" s="507"/>
      <c r="L715" s="507"/>
      <c r="M715" s="507"/>
      <c r="N715" s="507"/>
      <c r="O715" s="507"/>
      <c r="P715" s="507"/>
      <c r="Q715" s="507"/>
      <c r="R715" s="507"/>
      <c r="S715" s="507"/>
      <c r="T715" s="506"/>
      <c r="U715" s="507"/>
      <c r="V715" s="507"/>
      <c r="W715" s="507"/>
      <c r="X715" s="507"/>
      <c r="Y715" s="507"/>
      <c r="Z715" s="507"/>
      <c r="AA715" s="507"/>
      <c r="AB715" s="507"/>
      <c r="AC715" s="507"/>
      <c r="AD715" s="507"/>
      <c r="AE715" s="506"/>
      <c r="AF715" s="507"/>
      <c r="AG715" s="507"/>
      <c r="AH715" s="507"/>
      <c r="AI715" s="507"/>
      <c r="AJ715" s="507"/>
      <c r="AK715" s="507"/>
    </row>
    <row r="716" spans="1:37" ht="12.75" customHeight="1">
      <c r="A716" s="504"/>
      <c r="B716" s="504"/>
      <c r="C716" s="504"/>
      <c r="D716" s="504"/>
      <c r="E716" s="504"/>
      <c r="F716" s="505"/>
      <c r="G716" s="505"/>
      <c r="H716" s="504"/>
      <c r="I716" s="506"/>
      <c r="J716" s="507"/>
      <c r="K716" s="507"/>
      <c r="L716" s="507"/>
      <c r="M716" s="507"/>
      <c r="N716" s="507"/>
      <c r="O716" s="507"/>
      <c r="P716" s="507"/>
      <c r="Q716" s="507"/>
      <c r="R716" s="507"/>
      <c r="S716" s="507"/>
      <c r="T716" s="506"/>
      <c r="U716" s="507"/>
      <c r="V716" s="507"/>
      <c r="W716" s="507"/>
      <c r="X716" s="507"/>
      <c r="Y716" s="507"/>
      <c r="Z716" s="507"/>
      <c r="AA716" s="507"/>
      <c r="AB716" s="507"/>
      <c r="AC716" s="507"/>
      <c r="AD716" s="507"/>
      <c r="AE716" s="506"/>
      <c r="AF716" s="507"/>
      <c r="AG716" s="507"/>
      <c r="AH716" s="507"/>
      <c r="AI716" s="507"/>
      <c r="AJ716" s="507"/>
      <c r="AK716" s="507"/>
    </row>
    <row r="717" spans="1:37" ht="12.75" customHeight="1">
      <c r="A717" s="504"/>
      <c r="B717" s="504"/>
      <c r="C717" s="504"/>
      <c r="D717" s="504"/>
      <c r="E717" s="504"/>
      <c r="F717" s="505"/>
      <c r="G717" s="505"/>
      <c r="H717" s="504"/>
      <c r="I717" s="506"/>
      <c r="J717" s="507"/>
      <c r="K717" s="507"/>
      <c r="L717" s="507"/>
      <c r="M717" s="507"/>
      <c r="N717" s="507"/>
      <c r="O717" s="507"/>
      <c r="P717" s="507"/>
      <c r="Q717" s="507"/>
      <c r="R717" s="507"/>
      <c r="S717" s="507"/>
      <c r="T717" s="506"/>
      <c r="U717" s="507"/>
      <c r="V717" s="507"/>
      <c r="W717" s="507"/>
      <c r="X717" s="507"/>
      <c r="Y717" s="507"/>
      <c r="Z717" s="507"/>
      <c r="AA717" s="507"/>
      <c r="AB717" s="507"/>
      <c r="AC717" s="507"/>
      <c r="AD717" s="507"/>
      <c r="AE717" s="506"/>
      <c r="AF717" s="507"/>
      <c r="AG717" s="507"/>
      <c r="AH717" s="507"/>
      <c r="AI717" s="507"/>
      <c r="AJ717" s="507"/>
      <c r="AK717" s="507"/>
    </row>
    <row r="718" spans="1:37" ht="12.75" customHeight="1">
      <c r="A718" s="504"/>
      <c r="B718" s="504"/>
      <c r="C718" s="504"/>
      <c r="D718" s="504"/>
      <c r="E718" s="504"/>
      <c r="F718" s="505"/>
      <c r="G718" s="505"/>
      <c r="H718" s="504"/>
      <c r="I718" s="506"/>
      <c r="J718" s="507"/>
      <c r="K718" s="507"/>
      <c r="L718" s="507"/>
      <c r="M718" s="507"/>
      <c r="N718" s="507"/>
      <c r="O718" s="507"/>
      <c r="P718" s="507"/>
      <c r="Q718" s="507"/>
      <c r="R718" s="507"/>
      <c r="S718" s="507"/>
      <c r="T718" s="506"/>
      <c r="U718" s="507"/>
      <c r="V718" s="507"/>
      <c r="W718" s="507"/>
      <c r="X718" s="507"/>
      <c r="Y718" s="507"/>
      <c r="Z718" s="507"/>
      <c r="AA718" s="507"/>
      <c r="AB718" s="507"/>
      <c r="AC718" s="507"/>
      <c r="AD718" s="507"/>
      <c r="AE718" s="506"/>
      <c r="AF718" s="507"/>
      <c r="AG718" s="507"/>
      <c r="AH718" s="507"/>
      <c r="AI718" s="507"/>
      <c r="AJ718" s="507"/>
      <c r="AK718" s="507"/>
    </row>
    <row r="719" spans="1:37" ht="12.75" customHeight="1">
      <c r="A719" s="504"/>
      <c r="B719" s="504"/>
      <c r="C719" s="504"/>
      <c r="D719" s="504"/>
      <c r="E719" s="504"/>
      <c r="F719" s="505"/>
      <c r="G719" s="505"/>
      <c r="H719" s="504"/>
      <c r="I719" s="506"/>
      <c r="J719" s="507"/>
      <c r="K719" s="507"/>
      <c r="L719" s="507"/>
      <c r="M719" s="507"/>
      <c r="N719" s="507"/>
      <c r="O719" s="507"/>
      <c r="P719" s="507"/>
      <c r="Q719" s="507"/>
      <c r="R719" s="507"/>
      <c r="S719" s="507"/>
      <c r="T719" s="506"/>
      <c r="U719" s="507"/>
      <c r="V719" s="507"/>
      <c r="W719" s="507"/>
      <c r="X719" s="507"/>
      <c r="Y719" s="507"/>
      <c r="Z719" s="507"/>
      <c r="AA719" s="507"/>
      <c r="AB719" s="507"/>
      <c r="AC719" s="507"/>
      <c r="AD719" s="507"/>
      <c r="AE719" s="506"/>
      <c r="AF719" s="507"/>
      <c r="AG719" s="507"/>
      <c r="AH719" s="507"/>
      <c r="AI719" s="507"/>
      <c r="AJ719" s="507"/>
      <c r="AK719" s="507"/>
    </row>
    <row r="720" spans="1:37" ht="12.75" customHeight="1">
      <c r="A720" s="504"/>
      <c r="B720" s="504"/>
      <c r="C720" s="504"/>
      <c r="D720" s="504"/>
      <c r="E720" s="504"/>
      <c r="F720" s="505"/>
      <c r="G720" s="505"/>
      <c r="H720" s="504"/>
      <c r="I720" s="506"/>
      <c r="J720" s="507"/>
      <c r="K720" s="507"/>
      <c r="L720" s="507"/>
      <c r="M720" s="507"/>
      <c r="N720" s="507"/>
      <c r="O720" s="507"/>
      <c r="P720" s="507"/>
      <c r="Q720" s="507"/>
      <c r="R720" s="507"/>
      <c r="S720" s="507"/>
      <c r="T720" s="506"/>
      <c r="U720" s="507"/>
      <c r="V720" s="507"/>
      <c r="W720" s="507"/>
      <c r="X720" s="507"/>
      <c r="Y720" s="507"/>
      <c r="Z720" s="507"/>
      <c r="AA720" s="507"/>
      <c r="AB720" s="507"/>
      <c r="AC720" s="507"/>
      <c r="AD720" s="507"/>
      <c r="AE720" s="506"/>
      <c r="AF720" s="507"/>
      <c r="AG720" s="507"/>
      <c r="AH720" s="507"/>
      <c r="AI720" s="507"/>
      <c r="AJ720" s="507"/>
      <c r="AK720" s="507"/>
    </row>
    <row r="721" spans="1:37" ht="12.75" customHeight="1">
      <c r="A721" s="504"/>
      <c r="B721" s="504"/>
      <c r="C721" s="504"/>
      <c r="D721" s="504"/>
      <c r="E721" s="504"/>
      <c r="F721" s="505"/>
      <c r="G721" s="505"/>
      <c r="H721" s="504"/>
      <c r="I721" s="506"/>
      <c r="J721" s="507"/>
      <c r="K721" s="507"/>
      <c r="L721" s="507"/>
      <c r="M721" s="507"/>
      <c r="N721" s="507"/>
      <c r="O721" s="507"/>
      <c r="P721" s="507"/>
      <c r="Q721" s="507"/>
      <c r="R721" s="507"/>
      <c r="S721" s="507"/>
      <c r="T721" s="506"/>
      <c r="U721" s="507"/>
      <c r="V721" s="507"/>
      <c r="W721" s="507"/>
      <c r="X721" s="507"/>
      <c r="Y721" s="507"/>
      <c r="Z721" s="507"/>
      <c r="AA721" s="507"/>
      <c r="AB721" s="507"/>
      <c r="AC721" s="507"/>
      <c r="AD721" s="507"/>
      <c r="AE721" s="506"/>
      <c r="AF721" s="507"/>
      <c r="AG721" s="507"/>
      <c r="AH721" s="507"/>
      <c r="AI721" s="507"/>
      <c r="AJ721" s="507"/>
      <c r="AK721" s="507"/>
    </row>
    <row r="722" spans="1:37" ht="12.75" customHeight="1">
      <c r="A722" s="504"/>
      <c r="B722" s="504"/>
      <c r="C722" s="504"/>
      <c r="D722" s="504"/>
      <c r="E722" s="504"/>
      <c r="F722" s="505"/>
      <c r="G722" s="505"/>
      <c r="H722" s="504"/>
      <c r="I722" s="506"/>
      <c r="J722" s="507"/>
      <c r="K722" s="507"/>
      <c r="L722" s="507"/>
      <c r="M722" s="507"/>
      <c r="N722" s="507"/>
      <c r="O722" s="507"/>
      <c r="P722" s="507"/>
      <c r="Q722" s="507"/>
      <c r="R722" s="507"/>
      <c r="S722" s="507"/>
      <c r="T722" s="506"/>
      <c r="U722" s="507"/>
      <c r="V722" s="507"/>
      <c r="W722" s="507"/>
      <c r="X722" s="507"/>
      <c r="Y722" s="507"/>
      <c r="Z722" s="507"/>
      <c r="AA722" s="507"/>
      <c r="AB722" s="507"/>
      <c r="AC722" s="507"/>
      <c r="AD722" s="507"/>
      <c r="AE722" s="506"/>
      <c r="AF722" s="507"/>
      <c r="AG722" s="507"/>
      <c r="AH722" s="507"/>
      <c r="AI722" s="507"/>
      <c r="AJ722" s="507"/>
      <c r="AK722" s="507"/>
    </row>
    <row r="723" spans="1:37" ht="12.75" customHeight="1">
      <c r="A723" s="504"/>
      <c r="B723" s="504"/>
      <c r="C723" s="504"/>
      <c r="D723" s="504"/>
      <c r="E723" s="504"/>
      <c r="F723" s="505"/>
      <c r="G723" s="505"/>
      <c r="H723" s="504"/>
      <c r="I723" s="506"/>
      <c r="J723" s="507"/>
      <c r="K723" s="507"/>
      <c r="L723" s="507"/>
      <c r="M723" s="507"/>
      <c r="N723" s="507"/>
      <c r="O723" s="507"/>
      <c r="P723" s="507"/>
      <c r="Q723" s="507"/>
      <c r="R723" s="507"/>
      <c r="S723" s="507"/>
      <c r="T723" s="506"/>
      <c r="U723" s="507"/>
      <c r="V723" s="507"/>
      <c r="W723" s="507"/>
      <c r="X723" s="507"/>
      <c r="Y723" s="507"/>
      <c r="Z723" s="507"/>
      <c r="AA723" s="507"/>
      <c r="AB723" s="507"/>
      <c r="AC723" s="507"/>
      <c r="AD723" s="507"/>
      <c r="AE723" s="506"/>
      <c r="AF723" s="507"/>
      <c r="AG723" s="507"/>
      <c r="AH723" s="507"/>
      <c r="AI723" s="507"/>
      <c r="AJ723" s="507"/>
      <c r="AK723" s="507"/>
    </row>
    <row r="724" spans="1:37" ht="12.75" customHeight="1">
      <c r="A724" s="504"/>
      <c r="B724" s="504"/>
      <c r="C724" s="504"/>
      <c r="D724" s="504"/>
      <c r="E724" s="504"/>
      <c r="F724" s="505"/>
      <c r="G724" s="505"/>
      <c r="H724" s="504"/>
      <c r="I724" s="506"/>
      <c r="J724" s="507"/>
      <c r="K724" s="507"/>
      <c r="L724" s="507"/>
      <c r="M724" s="507"/>
      <c r="N724" s="507"/>
      <c r="O724" s="507"/>
      <c r="P724" s="507"/>
      <c r="Q724" s="507"/>
      <c r="R724" s="507"/>
      <c r="S724" s="507"/>
      <c r="T724" s="506"/>
      <c r="U724" s="507"/>
      <c r="V724" s="507"/>
      <c r="W724" s="507"/>
      <c r="X724" s="507"/>
      <c r="Y724" s="507"/>
      <c r="Z724" s="507"/>
      <c r="AA724" s="507"/>
      <c r="AB724" s="507"/>
      <c r="AC724" s="507"/>
      <c r="AD724" s="507"/>
      <c r="AE724" s="506"/>
      <c r="AF724" s="507"/>
      <c r="AG724" s="507"/>
      <c r="AH724" s="507"/>
      <c r="AI724" s="507"/>
      <c r="AJ724" s="507"/>
      <c r="AK724" s="507"/>
    </row>
    <row r="725" spans="1:37" ht="12.75" customHeight="1">
      <c r="A725" s="504"/>
      <c r="B725" s="504"/>
      <c r="C725" s="504"/>
      <c r="D725" s="504"/>
      <c r="E725" s="504"/>
      <c r="F725" s="505"/>
      <c r="G725" s="505"/>
      <c r="H725" s="504"/>
      <c r="I725" s="506"/>
      <c r="J725" s="507"/>
      <c r="K725" s="507"/>
      <c r="L725" s="507"/>
      <c r="M725" s="507"/>
      <c r="N725" s="507"/>
      <c r="O725" s="507"/>
      <c r="P725" s="507"/>
      <c r="Q725" s="507"/>
      <c r="R725" s="507"/>
      <c r="S725" s="507"/>
      <c r="T725" s="506"/>
      <c r="U725" s="507"/>
      <c r="V725" s="507"/>
      <c r="W725" s="507"/>
      <c r="X725" s="507"/>
      <c r="Y725" s="507"/>
      <c r="Z725" s="507"/>
      <c r="AA725" s="507"/>
      <c r="AB725" s="507"/>
      <c r="AC725" s="507"/>
      <c r="AD725" s="507"/>
      <c r="AE725" s="506"/>
      <c r="AF725" s="507"/>
      <c r="AG725" s="507"/>
      <c r="AH725" s="507"/>
      <c r="AI725" s="507"/>
      <c r="AJ725" s="507"/>
      <c r="AK725" s="507"/>
    </row>
    <row r="726" spans="1:37" ht="12.75" customHeight="1">
      <c r="A726" s="504"/>
      <c r="B726" s="504"/>
      <c r="C726" s="504"/>
      <c r="D726" s="504"/>
      <c r="E726" s="504"/>
      <c r="F726" s="505"/>
      <c r="G726" s="505"/>
      <c r="H726" s="504"/>
      <c r="I726" s="506"/>
      <c r="J726" s="507"/>
      <c r="K726" s="507"/>
      <c r="L726" s="507"/>
      <c r="M726" s="507"/>
      <c r="N726" s="507"/>
      <c r="O726" s="507"/>
      <c r="P726" s="507"/>
      <c r="Q726" s="507"/>
      <c r="R726" s="507"/>
      <c r="S726" s="507"/>
      <c r="T726" s="506"/>
      <c r="U726" s="507"/>
      <c r="V726" s="507"/>
      <c r="W726" s="507"/>
      <c r="X726" s="507"/>
      <c r="Y726" s="507"/>
      <c r="Z726" s="507"/>
      <c r="AA726" s="507"/>
      <c r="AB726" s="507"/>
      <c r="AC726" s="507"/>
      <c r="AD726" s="507"/>
      <c r="AE726" s="506"/>
      <c r="AF726" s="507"/>
      <c r="AG726" s="507"/>
      <c r="AH726" s="507"/>
      <c r="AI726" s="507"/>
      <c r="AJ726" s="507"/>
      <c r="AK726" s="507"/>
    </row>
    <row r="727" spans="1:37" ht="12.75" customHeight="1">
      <c r="A727" s="504"/>
      <c r="B727" s="504"/>
      <c r="C727" s="504"/>
      <c r="D727" s="504"/>
      <c r="E727" s="504"/>
      <c r="F727" s="505"/>
      <c r="G727" s="505"/>
      <c r="H727" s="504"/>
      <c r="I727" s="506"/>
      <c r="J727" s="507"/>
      <c r="K727" s="507"/>
      <c r="L727" s="507"/>
      <c r="M727" s="507"/>
      <c r="N727" s="507"/>
      <c r="O727" s="507"/>
      <c r="P727" s="507"/>
      <c r="Q727" s="507"/>
      <c r="R727" s="507"/>
      <c r="S727" s="507"/>
      <c r="T727" s="506"/>
      <c r="U727" s="507"/>
      <c r="V727" s="507"/>
      <c r="W727" s="507"/>
      <c r="X727" s="507"/>
      <c r="Y727" s="507"/>
      <c r="Z727" s="507"/>
      <c r="AA727" s="507"/>
      <c r="AB727" s="507"/>
      <c r="AC727" s="507"/>
      <c r="AD727" s="507"/>
      <c r="AE727" s="506"/>
      <c r="AF727" s="507"/>
      <c r="AG727" s="507"/>
      <c r="AH727" s="507"/>
      <c r="AI727" s="507"/>
      <c r="AJ727" s="507"/>
      <c r="AK727" s="507"/>
    </row>
    <row r="728" spans="1:37" ht="12.75" customHeight="1">
      <c r="A728" s="504"/>
      <c r="B728" s="504"/>
      <c r="C728" s="504"/>
      <c r="D728" s="504"/>
      <c r="E728" s="504"/>
      <c r="F728" s="505"/>
      <c r="G728" s="505"/>
      <c r="H728" s="504"/>
      <c r="I728" s="506"/>
      <c r="J728" s="507"/>
      <c r="K728" s="507"/>
      <c r="L728" s="507"/>
      <c r="M728" s="507"/>
      <c r="N728" s="507"/>
      <c r="O728" s="507"/>
      <c r="P728" s="507"/>
      <c r="Q728" s="507"/>
      <c r="R728" s="507"/>
      <c r="S728" s="507"/>
      <c r="T728" s="506"/>
      <c r="U728" s="507"/>
      <c r="V728" s="507"/>
      <c r="W728" s="507"/>
      <c r="X728" s="507"/>
      <c r="Y728" s="507"/>
      <c r="Z728" s="507"/>
      <c r="AA728" s="507"/>
      <c r="AB728" s="507"/>
      <c r="AC728" s="507"/>
      <c r="AD728" s="507"/>
      <c r="AE728" s="506"/>
      <c r="AF728" s="507"/>
      <c r="AG728" s="507"/>
      <c r="AH728" s="507"/>
      <c r="AI728" s="507"/>
      <c r="AJ728" s="507"/>
      <c r="AK728" s="507"/>
    </row>
    <row r="729" spans="1:37" ht="12.75" customHeight="1">
      <c r="A729" s="504"/>
      <c r="B729" s="504"/>
      <c r="C729" s="504"/>
      <c r="D729" s="504"/>
      <c r="E729" s="504"/>
      <c r="F729" s="505"/>
      <c r="G729" s="505"/>
      <c r="H729" s="504"/>
      <c r="I729" s="506"/>
      <c r="J729" s="507"/>
      <c r="K729" s="507"/>
      <c r="L729" s="507"/>
      <c r="M729" s="507"/>
      <c r="N729" s="507"/>
      <c r="O729" s="507"/>
      <c r="P729" s="507"/>
      <c r="Q729" s="507"/>
      <c r="R729" s="507"/>
      <c r="S729" s="507"/>
      <c r="T729" s="506"/>
      <c r="U729" s="507"/>
      <c r="V729" s="507"/>
      <c r="W729" s="507"/>
      <c r="X729" s="507"/>
      <c r="Y729" s="507"/>
      <c r="Z729" s="507"/>
      <c r="AA729" s="507"/>
      <c r="AB729" s="507"/>
      <c r="AC729" s="507"/>
      <c r="AD729" s="507"/>
      <c r="AE729" s="506"/>
      <c r="AF729" s="507"/>
      <c r="AG729" s="507"/>
      <c r="AH729" s="507"/>
      <c r="AI729" s="507"/>
      <c r="AJ729" s="507"/>
      <c r="AK729" s="507"/>
    </row>
    <row r="730" spans="1:37" ht="12.75" customHeight="1">
      <c r="A730" s="504"/>
      <c r="B730" s="504"/>
      <c r="C730" s="504"/>
      <c r="D730" s="504"/>
      <c r="E730" s="504"/>
      <c r="F730" s="505"/>
      <c r="G730" s="505"/>
      <c r="H730" s="504"/>
      <c r="I730" s="506"/>
      <c r="J730" s="507"/>
      <c r="K730" s="507"/>
      <c r="L730" s="507"/>
      <c r="M730" s="507"/>
      <c r="N730" s="507"/>
      <c r="O730" s="507"/>
      <c r="P730" s="507"/>
      <c r="Q730" s="507"/>
      <c r="R730" s="507"/>
      <c r="S730" s="507"/>
      <c r="T730" s="506"/>
      <c r="U730" s="507"/>
      <c r="V730" s="507"/>
      <c r="W730" s="507"/>
      <c r="X730" s="507"/>
      <c r="Y730" s="507"/>
      <c r="Z730" s="507"/>
      <c r="AA730" s="507"/>
      <c r="AB730" s="507"/>
      <c r="AC730" s="507"/>
      <c r="AD730" s="507"/>
      <c r="AE730" s="506"/>
      <c r="AF730" s="507"/>
      <c r="AG730" s="507"/>
      <c r="AH730" s="507"/>
      <c r="AI730" s="507"/>
      <c r="AJ730" s="507"/>
      <c r="AK730" s="507"/>
    </row>
    <row r="731" spans="1:37" ht="12.75" customHeight="1">
      <c r="A731" s="504"/>
      <c r="B731" s="504"/>
      <c r="C731" s="504"/>
      <c r="D731" s="504"/>
      <c r="E731" s="504"/>
      <c r="F731" s="505"/>
      <c r="G731" s="505"/>
      <c r="H731" s="504"/>
      <c r="I731" s="506"/>
      <c r="J731" s="507"/>
      <c r="K731" s="507"/>
      <c r="L731" s="507"/>
      <c r="M731" s="507"/>
      <c r="N731" s="507"/>
      <c r="O731" s="507"/>
      <c r="P731" s="507"/>
      <c r="Q731" s="507"/>
      <c r="R731" s="507"/>
      <c r="S731" s="507"/>
      <c r="T731" s="506"/>
      <c r="U731" s="507"/>
      <c r="V731" s="507"/>
      <c r="W731" s="507"/>
      <c r="X731" s="507"/>
      <c r="Y731" s="507"/>
      <c r="Z731" s="507"/>
      <c r="AA731" s="507"/>
      <c r="AB731" s="507"/>
      <c r="AC731" s="507"/>
      <c r="AD731" s="507"/>
      <c r="AE731" s="506"/>
      <c r="AF731" s="507"/>
      <c r="AG731" s="507"/>
      <c r="AH731" s="507"/>
      <c r="AI731" s="507"/>
      <c r="AJ731" s="507"/>
      <c r="AK731" s="507"/>
    </row>
    <row r="732" spans="1:37" ht="12.75" customHeight="1">
      <c r="A732" s="504"/>
      <c r="B732" s="504"/>
      <c r="C732" s="504"/>
      <c r="D732" s="504"/>
      <c r="E732" s="504"/>
      <c r="F732" s="505"/>
      <c r="G732" s="505"/>
      <c r="H732" s="504"/>
      <c r="I732" s="506"/>
      <c r="J732" s="507"/>
      <c r="K732" s="507"/>
      <c r="L732" s="507"/>
      <c r="M732" s="507"/>
      <c r="N732" s="507"/>
      <c r="O732" s="507"/>
      <c r="P732" s="507"/>
      <c r="Q732" s="507"/>
      <c r="R732" s="507"/>
      <c r="S732" s="507"/>
      <c r="T732" s="506"/>
      <c r="U732" s="507"/>
      <c r="V732" s="507"/>
      <c r="W732" s="507"/>
      <c r="X732" s="507"/>
      <c r="Y732" s="507"/>
      <c r="Z732" s="507"/>
      <c r="AA732" s="507"/>
      <c r="AB732" s="507"/>
      <c r="AC732" s="507"/>
      <c r="AD732" s="507"/>
      <c r="AE732" s="506"/>
      <c r="AF732" s="507"/>
      <c r="AG732" s="507"/>
      <c r="AH732" s="507"/>
      <c r="AI732" s="507"/>
      <c r="AJ732" s="507"/>
      <c r="AK732" s="507"/>
    </row>
    <row r="733" spans="1:37" ht="12.75" customHeight="1">
      <c r="A733" s="504"/>
      <c r="B733" s="504"/>
      <c r="C733" s="504"/>
      <c r="D733" s="504"/>
      <c r="E733" s="504"/>
      <c r="F733" s="505"/>
      <c r="G733" s="505"/>
      <c r="H733" s="504"/>
      <c r="I733" s="506"/>
      <c r="J733" s="507"/>
      <c r="K733" s="507"/>
      <c r="L733" s="507"/>
      <c r="M733" s="507"/>
      <c r="N733" s="507"/>
      <c r="O733" s="507"/>
      <c r="P733" s="507"/>
      <c r="Q733" s="507"/>
      <c r="R733" s="507"/>
      <c r="S733" s="507"/>
      <c r="T733" s="506"/>
      <c r="U733" s="507"/>
      <c r="V733" s="507"/>
      <c r="W733" s="507"/>
      <c r="X733" s="507"/>
      <c r="Y733" s="507"/>
      <c r="Z733" s="507"/>
      <c r="AA733" s="507"/>
      <c r="AB733" s="507"/>
      <c r="AC733" s="507"/>
      <c r="AD733" s="507"/>
      <c r="AE733" s="506"/>
      <c r="AF733" s="507"/>
      <c r="AG733" s="507"/>
      <c r="AH733" s="507"/>
      <c r="AI733" s="507"/>
      <c r="AJ733" s="507"/>
      <c r="AK733" s="507"/>
    </row>
    <row r="734" spans="1:37" ht="12.75" customHeight="1">
      <c r="A734" s="504"/>
      <c r="B734" s="504"/>
      <c r="C734" s="504"/>
      <c r="D734" s="504"/>
      <c r="E734" s="504"/>
      <c r="F734" s="505"/>
      <c r="G734" s="505"/>
      <c r="H734" s="504"/>
      <c r="I734" s="506"/>
      <c r="J734" s="507"/>
      <c r="K734" s="507"/>
      <c r="L734" s="507"/>
      <c r="M734" s="507"/>
      <c r="N734" s="507"/>
      <c r="O734" s="507"/>
      <c r="P734" s="507"/>
      <c r="Q734" s="507"/>
      <c r="R734" s="507"/>
      <c r="S734" s="507"/>
      <c r="T734" s="506"/>
      <c r="U734" s="507"/>
      <c r="V734" s="507"/>
      <c r="W734" s="507"/>
      <c r="X734" s="507"/>
      <c r="Y734" s="507"/>
      <c r="Z734" s="507"/>
      <c r="AA734" s="507"/>
      <c r="AB734" s="507"/>
      <c r="AC734" s="507"/>
      <c r="AD734" s="507"/>
      <c r="AE734" s="506"/>
      <c r="AF734" s="507"/>
      <c r="AG734" s="507"/>
      <c r="AH734" s="507"/>
      <c r="AI734" s="507"/>
      <c r="AJ734" s="507"/>
      <c r="AK734" s="507"/>
    </row>
    <row r="735" spans="1:37" ht="12.75" customHeight="1">
      <c r="A735" s="504"/>
      <c r="B735" s="504"/>
      <c r="C735" s="504"/>
      <c r="D735" s="504"/>
      <c r="E735" s="504"/>
      <c r="F735" s="505"/>
      <c r="G735" s="505"/>
      <c r="H735" s="504"/>
      <c r="I735" s="506"/>
      <c r="J735" s="507"/>
      <c r="K735" s="507"/>
      <c r="L735" s="507"/>
      <c r="M735" s="507"/>
      <c r="N735" s="507"/>
      <c r="O735" s="507"/>
      <c r="P735" s="507"/>
      <c r="Q735" s="507"/>
      <c r="R735" s="507"/>
      <c r="S735" s="507"/>
      <c r="T735" s="506"/>
      <c r="U735" s="507"/>
      <c r="V735" s="507"/>
      <c r="W735" s="507"/>
      <c r="X735" s="507"/>
      <c r="Y735" s="507"/>
      <c r="Z735" s="507"/>
      <c r="AA735" s="507"/>
      <c r="AB735" s="507"/>
      <c r="AC735" s="507"/>
      <c r="AD735" s="507"/>
      <c r="AE735" s="506"/>
      <c r="AF735" s="507"/>
      <c r="AG735" s="507"/>
      <c r="AH735" s="507"/>
      <c r="AI735" s="507"/>
      <c r="AJ735" s="507"/>
      <c r="AK735" s="507"/>
    </row>
    <row r="736" spans="1:37" ht="12.75" customHeight="1">
      <c r="A736" s="504"/>
      <c r="B736" s="504"/>
      <c r="C736" s="504"/>
      <c r="D736" s="504"/>
      <c r="E736" s="504"/>
      <c r="F736" s="505"/>
      <c r="G736" s="505"/>
      <c r="H736" s="504"/>
      <c r="I736" s="506"/>
      <c r="J736" s="507"/>
      <c r="K736" s="507"/>
      <c r="L736" s="507"/>
      <c r="M736" s="507"/>
      <c r="N736" s="507"/>
      <c r="O736" s="507"/>
      <c r="P736" s="507"/>
      <c r="Q736" s="507"/>
      <c r="R736" s="507"/>
      <c r="S736" s="507"/>
      <c r="T736" s="506"/>
      <c r="U736" s="507"/>
      <c r="V736" s="507"/>
      <c r="W736" s="507"/>
      <c r="X736" s="507"/>
      <c r="Y736" s="507"/>
      <c r="Z736" s="507"/>
      <c r="AA736" s="507"/>
      <c r="AB736" s="507"/>
      <c r="AC736" s="507"/>
      <c r="AD736" s="507"/>
      <c r="AE736" s="506"/>
      <c r="AF736" s="507"/>
      <c r="AG736" s="507"/>
      <c r="AH736" s="507"/>
      <c r="AI736" s="507"/>
      <c r="AJ736" s="507"/>
      <c r="AK736" s="507"/>
    </row>
    <row r="737" spans="1:37" ht="12.75" customHeight="1">
      <c r="A737" s="504"/>
      <c r="B737" s="504"/>
      <c r="C737" s="504"/>
      <c r="D737" s="504"/>
      <c r="E737" s="504"/>
      <c r="F737" s="505"/>
      <c r="G737" s="505"/>
      <c r="H737" s="504"/>
      <c r="I737" s="506"/>
      <c r="J737" s="507"/>
      <c r="K737" s="507"/>
      <c r="L737" s="507"/>
      <c r="M737" s="507"/>
      <c r="N737" s="507"/>
      <c r="O737" s="507"/>
      <c r="P737" s="507"/>
      <c r="Q737" s="507"/>
      <c r="R737" s="507"/>
      <c r="S737" s="507"/>
      <c r="T737" s="506"/>
      <c r="U737" s="507"/>
      <c r="V737" s="507"/>
      <c r="W737" s="507"/>
      <c r="X737" s="507"/>
      <c r="Y737" s="507"/>
      <c r="Z737" s="507"/>
      <c r="AA737" s="507"/>
      <c r="AB737" s="507"/>
      <c r="AC737" s="507"/>
      <c r="AD737" s="507"/>
      <c r="AE737" s="506"/>
      <c r="AF737" s="507"/>
      <c r="AG737" s="507"/>
      <c r="AH737" s="507"/>
      <c r="AI737" s="507"/>
      <c r="AJ737" s="507"/>
      <c r="AK737" s="507"/>
    </row>
    <row r="738" spans="1:37" ht="12.75" customHeight="1">
      <c r="A738" s="504"/>
      <c r="B738" s="504"/>
      <c r="C738" s="504"/>
      <c r="D738" s="504"/>
      <c r="E738" s="504"/>
      <c r="F738" s="505"/>
      <c r="G738" s="505"/>
      <c r="H738" s="504"/>
      <c r="I738" s="506"/>
      <c r="J738" s="507"/>
      <c r="K738" s="507"/>
      <c r="L738" s="507"/>
      <c r="M738" s="507"/>
      <c r="N738" s="507"/>
      <c r="O738" s="507"/>
      <c r="P738" s="507"/>
      <c r="Q738" s="507"/>
      <c r="R738" s="507"/>
      <c r="S738" s="507"/>
      <c r="T738" s="506"/>
      <c r="U738" s="507"/>
      <c r="V738" s="507"/>
      <c r="W738" s="507"/>
      <c r="X738" s="507"/>
      <c r="Y738" s="507"/>
      <c r="Z738" s="507"/>
      <c r="AA738" s="507"/>
      <c r="AB738" s="507"/>
      <c r="AC738" s="507"/>
      <c r="AD738" s="507"/>
      <c r="AE738" s="506"/>
      <c r="AF738" s="507"/>
      <c r="AG738" s="507"/>
      <c r="AH738" s="507"/>
      <c r="AI738" s="507"/>
      <c r="AJ738" s="507"/>
      <c r="AK738" s="507"/>
    </row>
    <row r="739" spans="1:37" ht="12.75" customHeight="1">
      <c r="A739" s="504"/>
      <c r="B739" s="504"/>
      <c r="C739" s="504"/>
      <c r="D739" s="504"/>
      <c r="E739" s="504"/>
      <c r="F739" s="505"/>
      <c r="G739" s="505"/>
      <c r="H739" s="504"/>
      <c r="I739" s="506"/>
      <c r="J739" s="507"/>
      <c r="K739" s="507"/>
      <c r="L739" s="507"/>
      <c r="M739" s="507"/>
      <c r="N739" s="507"/>
      <c r="O739" s="507"/>
      <c r="P739" s="507"/>
      <c r="Q739" s="507"/>
      <c r="R739" s="507"/>
      <c r="S739" s="507"/>
      <c r="T739" s="506"/>
      <c r="U739" s="507"/>
      <c r="V739" s="507"/>
      <c r="W739" s="507"/>
      <c r="X739" s="507"/>
      <c r="Y739" s="507"/>
      <c r="Z739" s="507"/>
      <c r="AA739" s="507"/>
      <c r="AB739" s="507"/>
      <c r="AC739" s="507"/>
      <c r="AD739" s="507"/>
      <c r="AE739" s="506"/>
      <c r="AF739" s="507"/>
      <c r="AG739" s="507"/>
      <c r="AH739" s="507"/>
      <c r="AI739" s="507"/>
      <c r="AJ739" s="507"/>
      <c r="AK739" s="507"/>
    </row>
    <row r="740" spans="1:37" ht="12.75" customHeight="1">
      <c r="A740" s="504"/>
      <c r="B740" s="504"/>
      <c r="C740" s="504"/>
      <c r="D740" s="504"/>
      <c r="E740" s="504"/>
      <c r="F740" s="505"/>
      <c r="G740" s="505"/>
      <c r="H740" s="504"/>
      <c r="I740" s="506"/>
      <c r="J740" s="507"/>
      <c r="K740" s="507"/>
      <c r="L740" s="507"/>
      <c r="M740" s="507"/>
      <c r="N740" s="507"/>
      <c r="O740" s="507"/>
      <c r="P740" s="507"/>
      <c r="Q740" s="507"/>
      <c r="R740" s="507"/>
      <c r="S740" s="507"/>
      <c r="T740" s="506"/>
      <c r="U740" s="507"/>
      <c r="V740" s="507"/>
      <c r="W740" s="507"/>
      <c r="X740" s="507"/>
      <c r="Y740" s="507"/>
      <c r="Z740" s="507"/>
      <c r="AA740" s="507"/>
      <c r="AB740" s="507"/>
      <c r="AC740" s="507"/>
      <c r="AD740" s="507"/>
      <c r="AE740" s="506"/>
      <c r="AF740" s="507"/>
      <c r="AG740" s="507"/>
      <c r="AH740" s="507"/>
      <c r="AI740" s="507"/>
      <c r="AJ740" s="507"/>
      <c r="AK740" s="507"/>
    </row>
    <row r="741" spans="1:37" ht="12.75" customHeight="1">
      <c r="A741" s="504"/>
      <c r="B741" s="504"/>
      <c r="C741" s="504"/>
      <c r="D741" s="504"/>
      <c r="E741" s="504"/>
      <c r="F741" s="505"/>
      <c r="G741" s="505"/>
      <c r="H741" s="504"/>
      <c r="I741" s="506"/>
      <c r="J741" s="507"/>
      <c r="K741" s="507"/>
      <c r="L741" s="507"/>
      <c r="M741" s="507"/>
      <c r="N741" s="507"/>
      <c r="O741" s="507"/>
      <c r="P741" s="507"/>
      <c r="Q741" s="507"/>
      <c r="R741" s="507"/>
      <c r="S741" s="507"/>
      <c r="T741" s="506"/>
      <c r="U741" s="507"/>
      <c r="V741" s="507"/>
      <c r="W741" s="507"/>
      <c r="X741" s="507"/>
      <c r="Y741" s="507"/>
      <c r="Z741" s="507"/>
      <c r="AA741" s="507"/>
      <c r="AB741" s="507"/>
      <c r="AC741" s="507"/>
      <c r="AD741" s="507"/>
      <c r="AE741" s="506"/>
      <c r="AF741" s="507"/>
      <c r="AG741" s="507"/>
      <c r="AH741" s="507"/>
      <c r="AI741" s="507"/>
      <c r="AJ741" s="507"/>
      <c r="AK741" s="507"/>
    </row>
    <row r="742" spans="1:37" ht="12.75" customHeight="1">
      <c r="A742" s="504"/>
      <c r="B742" s="504"/>
      <c r="C742" s="504"/>
      <c r="D742" s="504"/>
      <c r="E742" s="504"/>
      <c r="F742" s="505"/>
      <c r="G742" s="505"/>
      <c r="H742" s="504"/>
      <c r="I742" s="506"/>
      <c r="J742" s="507"/>
      <c r="K742" s="507"/>
      <c r="L742" s="507"/>
      <c r="M742" s="507"/>
      <c r="N742" s="507"/>
      <c r="O742" s="507"/>
      <c r="P742" s="507"/>
      <c r="Q742" s="507"/>
      <c r="R742" s="507"/>
      <c r="S742" s="507"/>
      <c r="T742" s="506"/>
      <c r="U742" s="507"/>
      <c r="V742" s="507"/>
      <c r="W742" s="507"/>
      <c r="X742" s="507"/>
      <c r="Y742" s="507"/>
      <c r="Z742" s="507"/>
      <c r="AA742" s="507"/>
      <c r="AB742" s="507"/>
      <c r="AC742" s="507"/>
      <c r="AD742" s="507"/>
      <c r="AE742" s="506"/>
      <c r="AF742" s="507"/>
      <c r="AG742" s="507"/>
      <c r="AH742" s="507"/>
      <c r="AI742" s="507"/>
      <c r="AJ742" s="507"/>
      <c r="AK742" s="507"/>
    </row>
    <row r="743" spans="1:37" ht="12.75" customHeight="1">
      <c r="A743" s="504"/>
      <c r="B743" s="504"/>
      <c r="C743" s="504"/>
      <c r="D743" s="504"/>
      <c r="E743" s="504"/>
      <c r="F743" s="505"/>
      <c r="G743" s="505"/>
      <c r="H743" s="504"/>
      <c r="I743" s="506"/>
      <c r="J743" s="507"/>
      <c r="K743" s="507"/>
      <c r="L743" s="507"/>
      <c r="M743" s="507"/>
      <c r="N743" s="507"/>
      <c r="O743" s="507"/>
      <c r="P743" s="507"/>
      <c r="Q743" s="507"/>
      <c r="R743" s="507"/>
      <c r="S743" s="507"/>
      <c r="T743" s="506"/>
      <c r="U743" s="507"/>
      <c r="V743" s="507"/>
      <c r="W743" s="507"/>
      <c r="X743" s="507"/>
      <c r="Y743" s="507"/>
      <c r="Z743" s="507"/>
      <c r="AA743" s="507"/>
      <c r="AB743" s="507"/>
      <c r="AC743" s="507"/>
      <c r="AD743" s="507"/>
      <c r="AE743" s="506"/>
      <c r="AF743" s="507"/>
      <c r="AG743" s="507"/>
      <c r="AH743" s="507"/>
      <c r="AI743" s="507"/>
      <c r="AJ743" s="507"/>
      <c r="AK743" s="507"/>
    </row>
    <row r="744" spans="1:37" ht="12.75" customHeight="1">
      <c r="A744" s="504"/>
      <c r="B744" s="504"/>
      <c r="C744" s="504"/>
      <c r="D744" s="504"/>
      <c r="E744" s="504"/>
      <c r="F744" s="505"/>
      <c r="G744" s="505"/>
      <c r="H744" s="504"/>
      <c r="I744" s="506"/>
      <c r="J744" s="507"/>
      <c r="K744" s="507"/>
      <c r="L744" s="507"/>
      <c r="M744" s="507"/>
      <c r="N744" s="507"/>
      <c r="O744" s="507"/>
      <c r="P744" s="507"/>
      <c r="Q744" s="507"/>
      <c r="R744" s="507"/>
      <c r="S744" s="507"/>
      <c r="T744" s="506"/>
      <c r="U744" s="507"/>
      <c r="V744" s="507"/>
      <c r="W744" s="507"/>
      <c r="X744" s="507"/>
      <c r="Y744" s="507"/>
      <c r="Z744" s="507"/>
      <c r="AA744" s="507"/>
      <c r="AB744" s="507"/>
      <c r="AC744" s="507"/>
      <c r="AD744" s="507"/>
      <c r="AE744" s="506"/>
      <c r="AF744" s="507"/>
      <c r="AG744" s="507"/>
      <c r="AH744" s="507"/>
      <c r="AI744" s="507"/>
      <c r="AJ744" s="507"/>
      <c r="AK744" s="507"/>
    </row>
    <row r="745" spans="1:37" ht="12.75" customHeight="1">
      <c r="A745" s="504"/>
      <c r="B745" s="504"/>
      <c r="C745" s="504"/>
      <c r="D745" s="504"/>
      <c r="E745" s="504"/>
      <c r="F745" s="505"/>
      <c r="G745" s="505"/>
      <c r="H745" s="504"/>
      <c r="I745" s="506"/>
      <c r="J745" s="507"/>
      <c r="K745" s="507"/>
      <c r="L745" s="507"/>
      <c r="M745" s="507"/>
      <c r="N745" s="507"/>
      <c r="O745" s="507"/>
      <c r="P745" s="507"/>
      <c r="Q745" s="507"/>
      <c r="R745" s="507"/>
      <c r="S745" s="507"/>
      <c r="T745" s="506"/>
      <c r="U745" s="507"/>
      <c r="V745" s="507"/>
      <c r="W745" s="507"/>
      <c r="X745" s="507"/>
      <c r="Y745" s="507"/>
      <c r="Z745" s="507"/>
      <c r="AA745" s="507"/>
      <c r="AB745" s="507"/>
      <c r="AC745" s="507"/>
      <c r="AD745" s="507"/>
      <c r="AE745" s="506"/>
      <c r="AF745" s="507"/>
      <c r="AG745" s="507"/>
      <c r="AH745" s="507"/>
      <c r="AI745" s="507"/>
      <c r="AJ745" s="507"/>
      <c r="AK745" s="507"/>
    </row>
    <row r="746" spans="1:37" ht="12.75" customHeight="1">
      <c r="A746" s="504"/>
      <c r="B746" s="504"/>
      <c r="C746" s="504"/>
      <c r="D746" s="504"/>
      <c r="E746" s="504"/>
      <c r="F746" s="505"/>
      <c r="G746" s="505"/>
      <c r="H746" s="504"/>
      <c r="I746" s="506"/>
      <c r="J746" s="507"/>
      <c r="K746" s="507"/>
      <c r="L746" s="507"/>
      <c r="M746" s="507"/>
      <c r="N746" s="507"/>
      <c r="O746" s="507"/>
      <c r="P746" s="507"/>
      <c r="Q746" s="507"/>
      <c r="R746" s="507"/>
      <c r="S746" s="507"/>
      <c r="T746" s="506"/>
      <c r="U746" s="507"/>
      <c r="V746" s="507"/>
      <c r="W746" s="507"/>
      <c r="X746" s="507"/>
      <c r="Y746" s="507"/>
      <c r="Z746" s="507"/>
      <c r="AA746" s="507"/>
      <c r="AB746" s="507"/>
      <c r="AC746" s="507"/>
      <c r="AD746" s="507"/>
      <c r="AE746" s="506"/>
      <c r="AF746" s="507"/>
      <c r="AG746" s="507"/>
      <c r="AH746" s="507"/>
      <c r="AI746" s="507"/>
      <c r="AJ746" s="507"/>
      <c r="AK746" s="507"/>
    </row>
    <row r="747" spans="1:37" ht="12.75" customHeight="1">
      <c r="A747" s="504"/>
      <c r="B747" s="504"/>
      <c r="C747" s="504"/>
      <c r="D747" s="504"/>
      <c r="E747" s="504"/>
      <c r="F747" s="505"/>
      <c r="G747" s="505"/>
      <c r="H747" s="504"/>
      <c r="I747" s="506"/>
      <c r="J747" s="507"/>
      <c r="K747" s="507"/>
      <c r="L747" s="507"/>
      <c r="M747" s="507"/>
      <c r="N747" s="507"/>
      <c r="O747" s="507"/>
      <c r="P747" s="507"/>
      <c r="Q747" s="507"/>
      <c r="R747" s="507"/>
      <c r="S747" s="507"/>
      <c r="T747" s="506"/>
      <c r="U747" s="507"/>
      <c r="V747" s="507"/>
      <c r="W747" s="507"/>
      <c r="X747" s="507"/>
      <c r="Y747" s="507"/>
      <c r="Z747" s="507"/>
      <c r="AA747" s="507"/>
      <c r="AB747" s="507"/>
      <c r="AC747" s="507"/>
      <c r="AD747" s="507"/>
      <c r="AE747" s="506"/>
      <c r="AF747" s="507"/>
      <c r="AG747" s="507"/>
      <c r="AH747" s="507"/>
      <c r="AI747" s="507"/>
      <c r="AJ747" s="507"/>
      <c r="AK747" s="507"/>
    </row>
    <row r="748" spans="1:37" ht="12.75" customHeight="1">
      <c r="A748" s="504"/>
      <c r="B748" s="504"/>
      <c r="C748" s="504"/>
      <c r="D748" s="504"/>
      <c r="E748" s="504"/>
      <c r="F748" s="505"/>
      <c r="G748" s="505"/>
      <c r="H748" s="504"/>
      <c r="I748" s="506"/>
      <c r="J748" s="507"/>
      <c r="K748" s="507"/>
      <c r="L748" s="507"/>
      <c r="M748" s="507"/>
      <c r="N748" s="507"/>
      <c r="O748" s="507"/>
      <c r="P748" s="507"/>
      <c r="Q748" s="507"/>
      <c r="R748" s="507"/>
      <c r="S748" s="507"/>
      <c r="T748" s="506"/>
      <c r="U748" s="507"/>
      <c r="V748" s="507"/>
      <c r="W748" s="507"/>
      <c r="X748" s="507"/>
      <c r="Y748" s="507"/>
      <c r="Z748" s="507"/>
      <c r="AA748" s="507"/>
      <c r="AB748" s="507"/>
      <c r="AC748" s="507"/>
      <c r="AD748" s="507"/>
      <c r="AE748" s="506"/>
      <c r="AF748" s="507"/>
      <c r="AG748" s="507"/>
      <c r="AH748" s="507"/>
      <c r="AI748" s="507"/>
      <c r="AJ748" s="507"/>
      <c r="AK748" s="507"/>
    </row>
    <row r="749" spans="1:37" ht="12.75" customHeight="1">
      <c r="A749" s="504"/>
      <c r="B749" s="504"/>
      <c r="C749" s="504"/>
      <c r="D749" s="504"/>
      <c r="E749" s="504"/>
      <c r="F749" s="505"/>
      <c r="G749" s="505"/>
      <c r="H749" s="504"/>
      <c r="I749" s="506"/>
      <c r="J749" s="507"/>
      <c r="K749" s="507"/>
      <c r="L749" s="507"/>
      <c r="M749" s="507"/>
      <c r="N749" s="507"/>
      <c r="O749" s="507"/>
      <c r="P749" s="507"/>
      <c r="Q749" s="507"/>
      <c r="R749" s="507"/>
      <c r="S749" s="507"/>
      <c r="T749" s="506"/>
      <c r="U749" s="507"/>
      <c r="V749" s="507"/>
      <c r="W749" s="507"/>
      <c r="X749" s="507"/>
      <c r="Y749" s="507"/>
      <c r="Z749" s="507"/>
      <c r="AA749" s="507"/>
      <c r="AB749" s="507"/>
      <c r="AC749" s="507"/>
      <c r="AD749" s="507"/>
      <c r="AE749" s="506"/>
      <c r="AF749" s="507"/>
      <c r="AG749" s="507"/>
      <c r="AH749" s="507"/>
      <c r="AI749" s="507"/>
      <c r="AJ749" s="507"/>
      <c r="AK749" s="507"/>
    </row>
    <row r="750" spans="1:37" ht="12.75" customHeight="1">
      <c r="A750" s="504"/>
      <c r="B750" s="504"/>
      <c r="C750" s="504"/>
      <c r="D750" s="504"/>
      <c r="E750" s="504"/>
      <c r="F750" s="505"/>
      <c r="G750" s="505"/>
      <c r="H750" s="504"/>
      <c r="I750" s="506"/>
      <c r="J750" s="507"/>
      <c r="K750" s="507"/>
      <c r="L750" s="507"/>
      <c r="M750" s="507"/>
      <c r="N750" s="507"/>
      <c r="O750" s="507"/>
      <c r="P750" s="507"/>
      <c r="Q750" s="507"/>
      <c r="R750" s="507"/>
      <c r="S750" s="507"/>
      <c r="T750" s="506"/>
      <c r="U750" s="507"/>
      <c r="V750" s="507"/>
      <c r="W750" s="507"/>
      <c r="X750" s="507"/>
      <c r="Y750" s="507"/>
      <c r="Z750" s="507"/>
      <c r="AA750" s="507"/>
      <c r="AB750" s="507"/>
      <c r="AC750" s="507"/>
      <c r="AD750" s="507"/>
      <c r="AE750" s="506"/>
      <c r="AF750" s="507"/>
      <c r="AG750" s="507"/>
      <c r="AH750" s="507"/>
      <c r="AI750" s="507"/>
      <c r="AJ750" s="507"/>
      <c r="AK750" s="507"/>
    </row>
    <row r="751" spans="1:37" ht="12.75" customHeight="1">
      <c r="A751" s="504"/>
      <c r="B751" s="504"/>
      <c r="C751" s="504"/>
      <c r="D751" s="504"/>
      <c r="E751" s="504"/>
      <c r="F751" s="505"/>
      <c r="G751" s="505"/>
      <c r="H751" s="504"/>
      <c r="I751" s="506"/>
      <c r="J751" s="507"/>
      <c r="K751" s="507"/>
      <c r="L751" s="507"/>
      <c r="M751" s="507"/>
      <c r="N751" s="507"/>
      <c r="O751" s="507"/>
      <c r="P751" s="507"/>
      <c r="Q751" s="507"/>
      <c r="R751" s="507"/>
      <c r="S751" s="507"/>
      <c r="T751" s="506"/>
      <c r="U751" s="507"/>
      <c r="V751" s="507"/>
      <c r="W751" s="507"/>
      <c r="X751" s="507"/>
      <c r="Y751" s="507"/>
      <c r="Z751" s="507"/>
      <c r="AA751" s="507"/>
      <c r="AB751" s="507"/>
      <c r="AC751" s="507"/>
      <c r="AD751" s="507"/>
      <c r="AE751" s="506"/>
      <c r="AF751" s="507"/>
      <c r="AG751" s="507"/>
      <c r="AH751" s="507"/>
      <c r="AI751" s="507"/>
      <c r="AJ751" s="507"/>
      <c r="AK751" s="507"/>
    </row>
    <row r="752" spans="1:37" ht="12.75" customHeight="1">
      <c r="A752" s="504"/>
      <c r="B752" s="504"/>
      <c r="C752" s="504"/>
      <c r="D752" s="504"/>
      <c r="E752" s="504"/>
      <c r="F752" s="505"/>
      <c r="G752" s="505"/>
      <c r="H752" s="504"/>
      <c r="I752" s="506"/>
      <c r="J752" s="507"/>
      <c r="K752" s="507"/>
      <c r="L752" s="507"/>
      <c r="M752" s="507"/>
      <c r="N752" s="507"/>
      <c r="O752" s="507"/>
      <c r="P752" s="507"/>
      <c r="Q752" s="507"/>
      <c r="R752" s="507"/>
      <c r="S752" s="507"/>
      <c r="T752" s="506"/>
      <c r="U752" s="507"/>
      <c r="V752" s="507"/>
      <c r="W752" s="507"/>
      <c r="X752" s="507"/>
      <c r="Y752" s="507"/>
      <c r="Z752" s="507"/>
      <c r="AA752" s="507"/>
      <c r="AB752" s="507"/>
      <c r="AC752" s="507"/>
      <c r="AD752" s="507"/>
      <c r="AE752" s="506"/>
      <c r="AF752" s="507"/>
      <c r="AG752" s="507"/>
      <c r="AH752" s="507"/>
      <c r="AI752" s="507"/>
      <c r="AJ752" s="507"/>
      <c r="AK752" s="507"/>
    </row>
    <row r="753" spans="1:37" ht="12.75" customHeight="1">
      <c r="A753" s="504"/>
      <c r="B753" s="504"/>
      <c r="C753" s="504"/>
      <c r="D753" s="504"/>
      <c r="E753" s="504"/>
      <c r="F753" s="505"/>
      <c r="G753" s="505"/>
      <c r="H753" s="504"/>
      <c r="I753" s="506"/>
      <c r="J753" s="507"/>
      <c r="K753" s="507"/>
      <c r="L753" s="507"/>
      <c r="M753" s="507"/>
      <c r="N753" s="507"/>
      <c r="O753" s="507"/>
      <c r="P753" s="507"/>
      <c r="Q753" s="507"/>
      <c r="R753" s="507"/>
      <c r="S753" s="507"/>
      <c r="T753" s="506"/>
      <c r="U753" s="507"/>
      <c r="V753" s="507"/>
      <c r="W753" s="507"/>
      <c r="X753" s="507"/>
      <c r="Y753" s="507"/>
      <c r="Z753" s="507"/>
      <c r="AA753" s="507"/>
      <c r="AB753" s="507"/>
      <c r="AC753" s="507"/>
      <c r="AD753" s="507"/>
      <c r="AE753" s="506"/>
      <c r="AF753" s="507"/>
      <c r="AG753" s="507"/>
      <c r="AH753" s="507"/>
      <c r="AI753" s="507"/>
      <c r="AJ753" s="507"/>
      <c r="AK753" s="507"/>
    </row>
    <row r="754" spans="1:37" ht="12.75" customHeight="1">
      <c r="A754" s="504"/>
      <c r="B754" s="504"/>
      <c r="C754" s="504"/>
      <c r="D754" s="504"/>
      <c r="E754" s="504"/>
      <c r="F754" s="505"/>
      <c r="G754" s="505"/>
      <c r="H754" s="504"/>
      <c r="I754" s="506"/>
      <c r="J754" s="507"/>
      <c r="K754" s="507"/>
      <c r="L754" s="507"/>
      <c r="M754" s="507"/>
      <c r="N754" s="507"/>
      <c r="O754" s="507"/>
      <c r="P754" s="507"/>
      <c r="Q754" s="507"/>
      <c r="R754" s="507"/>
      <c r="S754" s="507"/>
      <c r="T754" s="506"/>
      <c r="U754" s="507"/>
      <c r="V754" s="507"/>
      <c r="W754" s="507"/>
      <c r="X754" s="507"/>
      <c r="Y754" s="507"/>
      <c r="Z754" s="507"/>
      <c r="AA754" s="507"/>
      <c r="AB754" s="507"/>
      <c r="AC754" s="507"/>
      <c r="AD754" s="507"/>
      <c r="AE754" s="506"/>
      <c r="AF754" s="507"/>
      <c r="AG754" s="507"/>
      <c r="AH754" s="507"/>
      <c r="AI754" s="507"/>
      <c r="AJ754" s="507"/>
      <c r="AK754" s="507"/>
    </row>
    <row r="755" spans="1:37" ht="12.75" customHeight="1">
      <c r="A755" s="504"/>
      <c r="B755" s="504"/>
      <c r="C755" s="504"/>
      <c r="D755" s="504"/>
      <c r="E755" s="504"/>
      <c r="F755" s="505"/>
      <c r="G755" s="505"/>
      <c r="H755" s="504"/>
      <c r="I755" s="506"/>
      <c r="J755" s="507"/>
      <c r="K755" s="507"/>
      <c r="L755" s="507"/>
      <c r="M755" s="507"/>
      <c r="N755" s="507"/>
      <c r="O755" s="507"/>
      <c r="P755" s="507"/>
      <c r="Q755" s="507"/>
      <c r="R755" s="507"/>
      <c r="S755" s="507"/>
      <c r="T755" s="506"/>
      <c r="U755" s="507"/>
      <c r="V755" s="507"/>
      <c r="W755" s="507"/>
      <c r="X755" s="507"/>
      <c r="Y755" s="507"/>
      <c r="Z755" s="507"/>
      <c r="AA755" s="507"/>
      <c r="AB755" s="507"/>
      <c r="AC755" s="507"/>
      <c r="AD755" s="507"/>
      <c r="AE755" s="506"/>
      <c r="AF755" s="507"/>
      <c r="AG755" s="507"/>
      <c r="AH755" s="507"/>
      <c r="AI755" s="507"/>
      <c r="AJ755" s="507"/>
      <c r="AK755" s="507"/>
    </row>
    <row r="756" spans="1:37" ht="12.75" customHeight="1">
      <c r="A756" s="504"/>
      <c r="B756" s="504"/>
      <c r="C756" s="504"/>
      <c r="D756" s="504"/>
      <c r="E756" s="504"/>
      <c r="F756" s="505"/>
      <c r="G756" s="505"/>
      <c r="H756" s="504"/>
      <c r="I756" s="506"/>
      <c r="J756" s="507"/>
      <c r="K756" s="507"/>
      <c r="L756" s="507"/>
      <c r="M756" s="507"/>
      <c r="N756" s="507"/>
      <c r="O756" s="507"/>
      <c r="P756" s="507"/>
      <c r="Q756" s="507"/>
      <c r="R756" s="507"/>
      <c r="S756" s="507"/>
      <c r="T756" s="506"/>
      <c r="U756" s="507"/>
      <c r="V756" s="507"/>
      <c r="W756" s="507"/>
      <c r="X756" s="507"/>
      <c r="Y756" s="507"/>
      <c r="Z756" s="507"/>
      <c r="AA756" s="507"/>
      <c r="AB756" s="507"/>
      <c r="AC756" s="507"/>
      <c r="AD756" s="507"/>
      <c r="AE756" s="506"/>
      <c r="AF756" s="507"/>
      <c r="AG756" s="507"/>
      <c r="AH756" s="507"/>
      <c r="AI756" s="507"/>
      <c r="AJ756" s="507"/>
      <c r="AK756" s="507"/>
    </row>
    <row r="757" spans="1:37" ht="12.75" customHeight="1">
      <c r="A757" s="504"/>
      <c r="B757" s="504"/>
      <c r="C757" s="504"/>
      <c r="D757" s="504"/>
      <c r="E757" s="504"/>
      <c r="F757" s="505"/>
      <c r="G757" s="505"/>
      <c r="H757" s="504"/>
      <c r="I757" s="506"/>
      <c r="J757" s="507"/>
      <c r="K757" s="507"/>
      <c r="L757" s="507"/>
      <c r="M757" s="507"/>
      <c r="N757" s="507"/>
      <c r="O757" s="507"/>
      <c r="P757" s="507"/>
      <c r="Q757" s="507"/>
      <c r="R757" s="507"/>
      <c r="S757" s="507"/>
      <c r="T757" s="506"/>
      <c r="U757" s="507"/>
      <c r="V757" s="507"/>
      <c r="W757" s="507"/>
      <c r="X757" s="507"/>
      <c r="Y757" s="507"/>
      <c r="Z757" s="507"/>
      <c r="AA757" s="507"/>
      <c r="AB757" s="507"/>
      <c r="AC757" s="507"/>
      <c r="AD757" s="507"/>
      <c r="AE757" s="506"/>
      <c r="AF757" s="507"/>
      <c r="AG757" s="507"/>
      <c r="AH757" s="507"/>
      <c r="AI757" s="507"/>
      <c r="AJ757" s="507"/>
      <c r="AK757" s="507"/>
    </row>
    <row r="758" spans="1:37" ht="12.75" customHeight="1">
      <c r="A758" s="504"/>
      <c r="B758" s="504"/>
      <c r="C758" s="504"/>
      <c r="D758" s="504"/>
      <c r="E758" s="504"/>
      <c r="F758" s="505"/>
      <c r="G758" s="505"/>
      <c r="H758" s="504"/>
      <c r="I758" s="506"/>
      <c r="J758" s="507"/>
      <c r="K758" s="507"/>
      <c r="L758" s="507"/>
      <c r="M758" s="507"/>
      <c r="N758" s="507"/>
      <c r="O758" s="507"/>
      <c r="P758" s="507"/>
      <c r="Q758" s="507"/>
      <c r="R758" s="507"/>
      <c r="S758" s="507"/>
      <c r="T758" s="506"/>
      <c r="U758" s="507"/>
      <c r="V758" s="507"/>
      <c r="W758" s="507"/>
      <c r="X758" s="507"/>
      <c r="Y758" s="507"/>
      <c r="Z758" s="507"/>
      <c r="AA758" s="507"/>
      <c r="AB758" s="507"/>
      <c r="AC758" s="507"/>
      <c r="AD758" s="507"/>
      <c r="AE758" s="506"/>
      <c r="AF758" s="507"/>
      <c r="AG758" s="507"/>
      <c r="AH758" s="507"/>
      <c r="AI758" s="507"/>
      <c r="AJ758" s="507"/>
      <c r="AK758" s="507"/>
    </row>
    <row r="759" spans="1:37" ht="12.75" customHeight="1">
      <c r="A759" s="504"/>
      <c r="B759" s="504"/>
      <c r="C759" s="504"/>
      <c r="D759" s="504"/>
      <c r="E759" s="504"/>
      <c r="F759" s="505"/>
      <c r="G759" s="505"/>
      <c r="H759" s="504"/>
      <c r="I759" s="506"/>
      <c r="J759" s="507"/>
      <c r="K759" s="507"/>
      <c r="L759" s="507"/>
      <c r="M759" s="507"/>
      <c r="N759" s="507"/>
      <c r="O759" s="507"/>
      <c r="P759" s="507"/>
      <c r="Q759" s="507"/>
      <c r="R759" s="507"/>
      <c r="S759" s="507"/>
      <c r="T759" s="506"/>
      <c r="U759" s="507"/>
      <c r="V759" s="507"/>
      <c r="W759" s="507"/>
      <c r="X759" s="507"/>
      <c r="Y759" s="507"/>
      <c r="Z759" s="507"/>
      <c r="AA759" s="507"/>
      <c r="AB759" s="507"/>
      <c r="AC759" s="507"/>
      <c r="AD759" s="507"/>
      <c r="AE759" s="506"/>
      <c r="AF759" s="507"/>
      <c r="AG759" s="507"/>
      <c r="AH759" s="507"/>
      <c r="AI759" s="507"/>
      <c r="AJ759" s="507"/>
      <c r="AK759" s="507"/>
    </row>
    <row r="760" spans="1:37" ht="12.75" customHeight="1">
      <c r="A760" s="504"/>
      <c r="B760" s="504"/>
      <c r="C760" s="504"/>
      <c r="D760" s="504"/>
      <c r="E760" s="504"/>
      <c r="F760" s="505"/>
      <c r="G760" s="505"/>
      <c r="H760" s="504"/>
      <c r="I760" s="506"/>
      <c r="J760" s="507"/>
      <c r="K760" s="507"/>
      <c r="L760" s="507"/>
      <c r="M760" s="507"/>
      <c r="N760" s="507"/>
      <c r="O760" s="507"/>
      <c r="P760" s="507"/>
      <c r="Q760" s="507"/>
      <c r="R760" s="507"/>
      <c r="S760" s="507"/>
      <c r="T760" s="506"/>
      <c r="U760" s="507"/>
      <c r="V760" s="507"/>
      <c r="W760" s="507"/>
      <c r="X760" s="507"/>
      <c r="Y760" s="507"/>
      <c r="Z760" s="507"/>
      <c r="AA760" s="507"/>
      <c r="AB760" s="507"/>
      <c r="AC760" s="507"/>
      <c r="AD760" s="507"/>
      <c r="AE760" s="506"/>
      <c r="AF760" s="507"/>
      <c r="AG760" s="507"/>
      <c r="AH760" s="507"/>
      <c r="AI760" s="507"/>
      <c r="AJ760" s="507"/>
      <c r="AK760" s="507"/>
    </row>
    <row r="761" spans="1:37" ht="12.75" customHeight="1">
      <c r="A761" s="504"/>
      <c r="B761" s="504"/>
      <c r="C761" s="504"/>
      <c r="D761" s="504"/>
      <c r="E761" s="504"/>
      <c r="F761" s="505"/>
      <c r="G761" s="505"/>
      <c r="H761" s="504"/>
      <c r="I761" s="506"/>
      <c r="J761" s="507"/>
      <c r="K761" s="507"/>
      <c r="L761" s="507"/>
      <c r="M761" s="507"/>
      <c r="N761" s="507"/>
      <c r="O761" s="507"/>
      <c r="P761" s="507"/>
      <c r="Q761" s="507"/>
      <c r="R761" s="507"/>
      <c r="S761" s="507"/>
      <c r="T761" s="506"/>
      <c r="U761" s="507"/>
      <c r="V761" s="507"/>
      <c r="W761" s="507"/>
      <c r="X761" s="507"/>
      <c r="Y761" s="507"/>
      <c r="Z761" s="507"/>
      <c r="AA761" s="507"/>
      <c r="AB761" s="507"/>
      <c r="AC761" s="507"/>
      <c r="AD761" s="507"/>
      <c r="AE761" s="506"/>
      <c r="AF761" s="507"/>
      <c r="AG761" s="507"/>
      <c r="AH761" s="507"/>
      <c r="AI761" s="507"/>
      <c r="AJ761" s="507"/>
      <c r="AK761" s="507"/>
    </row>
    <row r="762" spans="1:37" ht="12.75" customHeight="1">
      <c r="A762" s="504"/>
      <c r="B762" s="504"/>
      <c r="C762" s="504"/>
      <c r="D762" s="504"/>
      <c r="E762" s="504"/>
      <c r="F762" s="505"/>
      <c r="G762" s="505"/>
      <c r="H762" s="504"/>
      <c r="I762" s="506"/>
      <c r="J762" s="507"/>
      <c r="K762" s="507"/>
      <c r="L762" s="507"/>
      <c r="M762" s="507"/>
      <c r="N762" s="507"/>
      <c r="O762" s="507"/>
      <c r="P762" s="507"/>
      <c r="Q762" s="507"/>
      <c r="R762" s="507"/>
      <c r="S762" s="507"/>
      <c r="T762" s="506"/>
      <c r="U762" s="507"/>
      <c r="V762" s="507"/>
      <c r="W762" s="507"/>
      <c r="X762" s="507"/>
      <c r="Y762" s="507"/>
      <c r="Z762" s="507"/>
      <c r="AA762" s="507"/>
      <c r="AB762" s="507"/>
      <c r="AC762" s="507"/>
      <c r="AD762" s="507"/>
      <c r="AE762" s="506"/>
      <c r="AF762" s="507"/>
      <c r="AG762" s="507"/>
      <c r="AH762" s="507"/>
      <c r="AI762" s="507"/>
      <c r="AJ762" s="507"/>
      <c r="AK762" s="507"/>
    </row>
    <row r="763" spans="1:37" ht="12.75" customHeight="1">
      <c r="A763" s="504"/>
      <c r="B763" s="504"/>
      <c r="C763" s="504"/>
      <c r="D763" s="504"/>
      <c r="E763" s="504"/>
      <c r="F763" s="505"/>
      <c r="G763" s="505"/>
      <c r="H763" s="504"/>
      <c r="I763" s="506"/>
      <c r="J763" s="507"/>
      <c r="K763" s="507"/>
      <c r="L763" s="507"/>
      <c r="M763" s="507"/>
      <c r="N763" s="507"/>
      <c r="O763" s="507"/>
      <c r="P763" s="507"/>
      <c r="Q763" s="507"/>
      <c r="R763" s="507"/>
      <c r="S763" s="507"/>
      <c r="T763" s="506"/>
      <c r="U763" s="507"/>
      <c r="V763" s="507"/>
      <c r="W763" s="507"/>
      <c r="X763" s="507"/>
      <c r="Y763" s="507"/>
      <c r="Z763" s="507"/>
      <c r="AA763" s="507"/>
      <c r="AB763" s="507"/>
      <c r="AC763" s="507"/>
      <c r="AD763" s="507"/>
      <c r="AE763" s="506"/>
      <c r="AF763" s="507"/>
      <c r="AG763" s="507"/>
      <c r="AH763" s="507"/>
      <c r="AI763" s="507"/>
      <c r="AJ763" s="507"/>
      <c r="AK763" s="507"/>
    </row>
    <row r="764" spans="1:37" ht="12.75" customHeight="1">
      <c r="A764" s="504"/>
      <c r="B764" s="504"/>
      <c r="C764" s="504"/>
      <c r="D764" s="504"/>
      <c r="E764" s="504"/>
      <c r="F764" s="505"/>
      <c r="G764" s="505"/>
      <c r="H764" s="504"/>
      <c r="I764" s="506"/>
      <c r="J764" s="507"/>
      <c r="K764" s="507"/>
      <c r="L764" s="507"/>
      <c r="M764" s="507"/>
      <c r="N764" s="507"/>
      <c r="O764" s="507"/>
      <c r="P764" s="507"/>
      <c r="Q764" s="507"/>
      <c r="R764" s="507"/>
      <c r="S764" s="507"/>
      <c r="T764" s="506"/>
      <c r="U764" s="507"/>
      <c r="V764" s="507"/>
      <c r="W764" s="507"/>
      <c r="X764" s="507"/>
      <c r="Y764" s="507"/>
      <c r="Z764" s="507"/>
      <c r="AA764" s="507"/>
      <c r="AB764" s="507"/>
      <c r="AC764" s="507"/>
      <c r="AD764" s="507"/>
      <c r="AE764" s="506"/>
      <c r="AF764" s="507"/>
      <c r="AG764" s="507"/>
      <c r="AH764" s="507"/>
      <c r="AI764" s="507"/>
      <c r="AJ764" s="507"/>
      <c r="AK764" s="507"/>
    </row>
    <row r="765" spans="1:37" ht="12.75" customHeight="1">
      <c r="A765" s="504"/>
      <c r="B765" s="504"/>
      <c r="C765" s="504"/>
      <c r="D765" s="504"/>
      <c r="E765" s="504"/>
      <c r="F765" s="505"/>
      <c r="G765" s="505"/>
      <c r="H765" s="504"/>
      <c r="I765" s="506"/>
      <c r="J765" s="507"/>
      <c r="K765" s="507"/>
      <c r="L765" s="507"/>
      <c r="M765" s="507"/>
      <c r="N765" s="507"/>
      <c r="O765" s="507"/>
      <c r="P765" s="507"/>
      <c r="Q765" s="507"/>
      <c r="R765" s="507"/>
      <c r="S765" s="507"/>
      <c r="T765" s="506"/>
      <c r="U765" s="507"/>
      <c r="V765" s="507"/>
      <c r="W765" s="507"/>
      <c r="X765" s="507"/>
      <c r="Y765" s="507"/>
      <c r="Z765" s="507"/>
      <c r="AA765" s="507"/>
      <c r="AB765" s="507"/>
      <c r="AC765" s="507"/>
      <c r="AD765" s="507"/>
      <c r="AE765" s="506"/>
      <c r="AF765" s="507"/>
      <c r="AG765" s="507"/>
      <c r="AH765" s="507"/>
      <c r="AI765" s="507"/>
      <c r="AJ765" s="507"/>
      <c r="AK765" s="507"/>
    </row>
    <row r="766" spans="1:37" ht="12.75" customHeight="1">
      <c r="A766" s="504"/>
      <c r="B766" s="504"/>
      <c r="C766" s="504"/>
      <c r="D766" s="504"/>
      <c r="E766" s="504"/>
      <c r="F766" s="505"/>
      <c r="G766" s="505"/>
      <c r="H766" s="504"/>
      <c r="I766" s="506"/>
      <c r="J766" s="507"/>
      <c r="K766" s="507"/>
      <c r="L766" s="507"/>
      <c r="M766" s="507"/>
      <c r="N766" s="507"/>
      <c r="O766" s="507"/>
      <c r="P766" s="507"/>
      <c r="Q766" s="507"/>
      <c r="R766" s="507"/>
      <c r="S766" s="507"/>
      <c r="T766" s="506"/>
      <c r="U766" s="507"/>
      <c r="V766" s="507"/>
      <c r="W766" s="507"/>
      <c r="X766" s="507"/>
      <c r="Y766" s="507"/>
      <c r="Z766" s="507"/>
      <c r="AA766" s="507"/>
      <c r="AB766" s="507"/>
      <c r="AC766" s="507"/>
      <c r="AD766" s="507"/>
      <c r="AE766" s="506"/>
      <c r="AF766" s="507"/>
      <c r="AG766" s="507"/>
      <c r="AH766" s="507"/>
      <c r="AI766" s="507"/>
      <c r="AJ766" s="507"/>
      <c r="AK766" s="507"/>
    </row>
    <row r="767" spans="1:37" ht="12.75" customHeight="1">
      <c r="A767" s="504"/>
      <c r="B767" s="504"/>
      <c r="C767" s="504"/>
      <c r="D767" s="504"/>
      <c r="E767" s="504"/>
      <c r="F767" s="505"/>
      <c r="G767" s="505"/>
      <c r="H767" s="504"/>
      <c r="I767" s="506"/>
      <c r="J767" s="507"/>
      <c r="K767" s="507"/>
      <c r="L767" s="507"/>
      <c r="M767" s="507"/>
      <c r="N767" s="507"/>
      <c r="O767" s="507"/>
      <c r="P767" s="507"/>
      <c r="Q767" s="507"/>
      <c r="R767" s="507"/>
      <c r="S767" s="507"/>
      <c r="T767" s="506"/>
      <c r="U767" s="507"/>
      <c r="V767" s="507"/>
      <c r="W767" s="507"/>
      <c r="X767" s="507"/>
      <c r="Y767" s="507"/>
      <c r="Z767" s="507"/>
      <c r="AA767" s="507"/>
      <c r="AB767" s="507"/>
      <c r="AC767" s="507"/>
      <c r="AD767" s="507"/>
      <c r="AE767" s="506"/>
      <c r="AF767" s="507"/>
      <c r="AG767" s="507"/>
      <c r="AH767" s="507"/>
      <c r="AI767" s="507"/>
      <c r="AJ767" s="507"/>
      <c r="AK767" s="507"/>
    </row>
    <row r="768" spans="1:37" ht="12.75" customHeight="1">
      <c r="A768" s="504"/>
      <c r="B768" s="504"/>
      <c r="C768" s="504"/>
      <c r="D768" s="504"/>
      <c r="E768" s="504"/>
      <c r="F768" s="505"/>
      <c r="G768" s="505"/>
      <c r="H768" s="504"/>
      <c r="I768" s="506"/>
      <c r="J768" s="507"/>
      <c r="K768" s="507"/>
      <c r="L768" s="507"/>
      <c r="M768" s="507"/>
      <c r="N768" s="507"/>
      <c r="O768" s="507"/>
      <c r="P768" s="507"/>
      <c r="Q768" s="507"/>
      <c r="R768" s="507"/>
      <c r="S768" s="507"/>
      <c r="T768" s="506"/>
      <c r="U768" s="507"/>
      <c r="V768" s="507"/>
      <c r="W768" s="507"/>
      <c r="X768" s="507"/>
      <c r="Y768" s="507"/>
      <c r="Z768" s="507"/>
      <c r="AA768" s="507"/>
      <c r="AB768" s="507"/>
      <c r="AC768" s="507"/>
      <c r="AD768" s="507"/>
      <c r="AE768" s="506"/>
      <c r="AF768" s="507"/>
      <c r="AG768" s="507"/>
      <c r="AH768" s="507"/>
      <c r="AI768" s="507"/>
      <c r="AJ768" s="507"/>
      <c r="AK768" s="507"/>
    </row>
    <row r="769" spans="1:37" ht="12.75" customHeight="1">
      <c r="A769" s="504"/>
      <c r="B769" s="504"/>
      <c r="C769" s="504"/>
      <c r="D769" s="504"/>
      <c r="E769" s="504"/>
      <c r="F769" s="505"/>
      <c r="G769" s="505"/>
      <c r="H769" s="504"/>
      <c r="I769" s="506"/>
      <c r="J769" s="507"/>
      <c r="K769" s="507"/>
      <c r="L769" s="507"/>
      <c r="M769" s="507"/>
      <c r="N769" s="507"/>
      <c r="O769" s="507"/>
      <c r="P769" s="507"/>
      <c r="Q769" s="507"/>
      <c r="R769" s="507"/>
      <c r="S769" s="507"/>
      <c r="T769" s="506"/>
      <c r="U769" s="507"/>
      <c r="V769" s="507"/>
      <c r="W769" s="507"/>
      <c r="X769" s="507"/>
      <c r="Y769" s="507"/>
      <c r="Z769" s="507"/>
      <c r="AA769" s="507"/>
      <c r="AB769" s="507"/>
      <c r="AC769" s="507"/>
      <c r="AD769" s="507"/>
      <c r="AE769" s="506"/>
      <c r="AF769" s="507"/>
      <c r="AG769" s="507"/>
      <c r="AH769" s="507"/>
      <c r="AI769" s="507"/>
      <c r="AJ769" s="507"/>
      <c r="AK769" s="507"/>
    </row>
    <row r="770" spans="1:37" ht="12.75" customHeight="1">
      <c r="A770" s="504"/>
      <c r="B770" s="504"/>
      <c r="C770" s="504"/>
      <c r="D770" s="504"/>
      <c r="E770" s="504"/>
      <c r="F770" s="505"/>
      <c r="G770" s="505"/>
      <c r="H770" s="504"/>
      <c r="I770" s="506"/>
      <c r="J770" s="507"/>
      <c r="K770" s="507"/>
      <c r="L770" s="507"/>
      <c r="M770" s="507"/>
      <c r="N770" s="507"/>
      <c r="O770" s="507"/>
      <c r="P770" s="507"/>
      <c r="Q770" s="507"/>
      <c r="R770" s="507"/>
      <c r="S770" s="507"/>
      <c r="T770" s="506"/>
      <c r="U770" s="507"/>
      <c r="V770" s="507"/>
      <c r="W770" s="507"/>
      <c r="X770" s="507"/>
      <c r="Y770" s="507"/>
      <c r="Z770" s="507"/>
      <c r="AA770" s="507"/>
      <c r="AB770" s="507"/>
      <c r="AC770" s="507"/>
      <c r="AD770" s="507"/>
      <c r="AE770" s="506"/>
      <c r="AF770" s="507"/>
      <c r="AG770" s="507"/>
      <c r="AH770" s="507"/>
      <c r="AI770" s="507"/>
      <c r="AJ770" s="507"/>
      <c r="AK770" s="507"/>
    </row>
    <row r="771" spans="1:37" ht="12.75" customHeight="1">
      <c r="A771" s="504"/>
      <c r="B771" s="504"/>
      <c r="C771" s="504"/>
      <c r="D771" s="504"/>
      <c r="E771" s="504"/>
      <c r="F771" s="505"/>
      <c r="G771" s="505"/>
      <c r="H771" s="504"/>
      <c r="I771" s="506"/>
      <c r="J771" s="507"/>
      <c r="K771" s="507"/>
      <c r="L771" s="507"/>
      <c r="M771" s="507"/>
      <c r="N771" s="507"/>
      <c r="O771" s="507"/>
      <c r="P771" s="507"/>
      <c r="Q771" s="507"/>
      <c r="R771" s="507"/>
      <c r="S771" s="507"/>
      <c r="T771" s="506"/>
      <c r="U771" s="507"/>
      <c r="V771" s="507"/>
      <c r="W771" s="507"/>
      <c r="X771" s="507"/>
      <c r="Y771" s="507"/>
      <c r="Z771" s="507"/>
      <c r="AA771" s="507"/>
      <c r="AB771" s="507"/>
      <c r="AC771" s="507"/>
      <c r="AD771" s="507"/>
      <c r="AE771" s="506"/>
      <c r="AF771" s="507"/>
      <c r="AG771" s="507"/>
      <c r="AH771" s="507"/>
      <c r="AI771" s="507"/>
      <c r="AJ771" s="507"/>
      <c r="AK771" s="507"/>
    </row>
    <row r="772" spans="1:37" ht="12.75" customHeight="1">
      <c r="A772" s="504"/>
      <c r="B772" s="504"/>
      <c r="C772" s="504"/>
      <c r="D772" s="504"/>
      <c r="E772" s="504"/>
      <c r="F772" s="505"/>
      <c r="G772" s="505"/>
      <c r="H772" s="504"/>
      <c r="I772" s="506"/>
      <c r="J772" s="507"/>
      <c r="K772" s="507"/>
      <c r="L772" s="507"/>
      <c r="M772" s="507"/>
      <c r="N772" s="507"/>
      <c r="O772" s="507"/>
      <c r="P772" s="507"/>
      <c r="Q772" s="507"/>
      <c r="R772" s="507"/>
      <c r="S772" s="507"/>
      <c r="T772" s="506"/>
      <c r="U772" s="507"/>
      <c r="V772" s="507"/>
      <c r="W772" s="507"/>
      <c r="X772" s="507"/>
      <c r="Y772" s="507"/>
      <c r="Z772" s="507"/>
      <c r="AA772" s="507"/>
      <c r="AB772" s="507"/>
      <c r="AC772" s="507"/>
      <c r="AD772" s="507"/>
      <c r="AE772" s="506"/>
      <c r="AF772" s="507"/>
      <c r="AG772" s="507"/>
      <c r="AH772" s="507"/>
      <c r="AI772" s="507"/>
      <c r="AJ772" s="507"/>
      <c r="AK772" s="507"/>
    </row>
    <row r="773" spans="1:37" ht="12.75" customHeight="1">
      <c r="A773" s="504"/>
      <c r="B773" s="504"/>
      <c r="C773" s="504"/>
      <c r="D773" s="504"/>
      <c r="E773" s="504"/>
      <c r="F773" s="505"/>
      <c r="G773" s="505"/>
      <c r="H773" s="504"/>
      <c r="I773" s="506"/>
      <c r="J773" s="507"/>
      <c r="K773" s="507"/>
      <c r="L773" s="507"/>
      <c r="M773" s="507"/>
      <c r="N773" s="507"/>
      <c r="O773" s="507"/>
      <c r="P773" s="507"/>
      <c r="Q773" s="507"/>
      <c r="R773" s="507"/>
      <c r="S773" s="507"/>
      <c r="T773" s="506"/>
      <c r="U773" s="507"/>
      <c r="V773" s="507"/>
      <c r="W773" s="507"/>
      <c r="X773" s="507"/>
      <c r="Y773" s="507"/>
      <c r="Z773" s="507"/>
      <c r="AA773" s="507"/>
      <c r="AB773" s="507"/>
      <c r="AC773" s="507"/>
      <c r="AD773" s="507"/>
      <c r="AE773" s="506"/>
      <c r="AF773" s="507"/>
      <c r="AG773" s="507"/>
      <c r="AH773" s="507"/>
      <c r="AI773" s="507"/>
      <c r="AJ773" s="507"/>
      <c r="AK773" s="507"/>
    </row>
    <row r="774" spans="1:37" ht="12.75" customHeight="1">
      <c r="A774" s="504"/>
      <c r="B774" s="504"/>
      <c r="C774" s="504"/>
      <c r="D774" s="504"/>
      <c r="E774" s="504"/>
      <c r="F774" s="505"/>
      <c r="G774" s="505"/>
      <c r="H774" s="504"/>
      <c r="I774" s="506"/>
      <c r="J774" s="507"/>
      <c r="K774" s="507"/>
      <c r="L774" s="507"/>
      <c r="M774" s="507"/>
      <c r="N774" s="507"/>
      <c r="O774" s="507"/>
      <c r="P774" s="507"/>
      <c r="Q774" s="507"/>
      <c r="R774" s="507"/>
      <c r="S774" s="507"/>
      <c r="T774" s="506"/>
      <c r="U774" s="507"/>
      <c r="V774" s="507"/>
      <c r="W774" s="507"/>
      <c r="X774" s="507"/>
      <c r="Y774" s="507"/>
      <c r="Z774" s="507"/>
      <c r="AA774" s="507"/>
      <c r="AB774" s="507"/>
      <c r="AC774" s="507"/>
      <c r="AD774" s="507"/>
      <c r="AE774" s="506"/>
      <c r="AF774" s="507"/>
      <c r="AG774" s="507"/>
      <c r="AH774" s="507"/>
      <c r="AI774" s="507"/>
      <c r="AJ774" s="507"/>
      <c r="AK774" s="507"/>
    </row>
    <row r="775" spans="1:37" ht="12.75" customHeight="1">
      <c r="A775" s="504"/>
      <c r="B775" s="504"/>
      <c r="C775" s="504"/>
      <c r="D775" s="504"/>
      <c r="E775" s="504"/>
      <c r="F775" s="505"/>
      <c r="G775" s="505"/>
      <c r="H775" s="504"/>
      <c r="I775" s="506"/>
      <c r="J775" s="507"/>
      <c r="K775" s="507"/>
      <c r="L775" s="507"/>
      <c r="M775" s="507"/>
      <c r="N775" s="507"/>
      <c r="O775" s="507"/>
      <c r="P775" s="507"/>
      <c r="Q775" s="507"/>
      <c r="R775" s="507"/>
      <c r="S775" s="507"/>
      <c r="T775" s="506"/>
      <c r="U775" s="507"/>
      <c r="V775" s="507"/>
      <c r="W775" s="507"/>
      <c r="X775" s="507"/>
      <c r="Y775" s="507"/>
      <c r="Z775" s="507"/>
      <c r="AA775" s="507"/>
      <c r="AB775" s="507"/>
      <c r="AC775" s="507"/>
      <c r="AD775" s="507"/>
      <c r="AE775" s="506"/>
      <c r="AF775" s="507"/>
      <c r="AG775" s="507"/>
      <c r="AH775" s="507"/>
      <c r="AI775" s="507"/>
      <c r="AJ775" s="507"/>
      <c r="AK775" s="507"/>
    </row>
    <row r="776" spans="1:37" ht="12.75" customHeight="1">
      <c r="A776" s="504"/>
      <c r="B776" s="504"/>
      <c r="C776" s="504"/>
      <c r="D776" s="504"/>
      <c r="E776" s="504"/>
      <c r="F776" s="505"/>
      <c r="G776" s="505"/>
      <c r="H776" s="504"/>
      <c r="I776" s="506"/>
      <c r="J776" s="507"/>
      <c r="K776" s="507"/>
      <c r="L776" s="507"/>
      <c r="M776" s="507"/>
      <c r="N776" s="507"/>
      <c r="O776" s="507"/>
      <c r="P776" s="507"/>
      <c r="Q776" s="507"/>
      <c r="R776" s="507"/>
      <c r="S776" s="507"/>
      <c r="T776" s="506"/>
      <c r="U776" s="507"/>
      <c r="V776" s="507"/>
      <c r="W776" s="507"/>
      <c r="X776" s="507"/>
      <c r="Y776" s="507"/>
      <c r="Z776" s="507"/>
      <c r="AA776" s="507"/>
      <c r="AB776" s="507"/>
      <c r="AC776" s="507"/>
      <c r="AD776" s="507"/>
      <c r="AE776" s="506"/>
      <c r="AF776" s="507"/>
      <c r="AG776" s="507"/>
      <c r="AH776" s="507"/>
      <c r="AI776" s="507"/>
      <c r="AJ776" s="507"/>
      <c r="AK776" s="507"/>
    </row>
    <row r="777" spans="1:37" ht="12.75" customHeight="1">
      <c r="A777" s="504"/>
      <c r="B777" s="504"/>
      <c r="C777" s="504"/>
      <c r="D777" s="504"/>
      <c r="E777" s="504"/>
      <c r="F777" s="505"/>
      <c r="G777" s="505"/>
      <c r="H777" s="504"/>
      <c r="I777" s="506"/>
      <c r="J777" s="507"/>
      <c r="K777" s="507"/>
      <c r="L777" s="507"/>
      <c r="M777" s="507"/>
      <c r="N777" s="507"/>
      <c r="O777" s="507"/>
      <c r="P777" s="507"/>
      <c r="Q777" s="507"/>
      <c r="R777" s="507"/>
      <c r="S777" s="507"/>
      <c r="T777" s="506"/>
      <c r="U777" s="507"/>
      <c r="V777" s="507"/>
      <c r="W777" s="507"/>
      <c r="X777" s="507"/>
      <c r="Y777" s="507"/>
      <c r="Z777" s="507"/>
      <c r="AA777" s="507"/>
      <c r="AB777" s="507"/>
      <c r="AC777" s="507"/>
      <c r="AD777" s="507"/>
      <c r="AE777" s="506"/>
      <c r="AF777" s="507"/>
      <c r="AG777" s="507"/>
      <c r="AH777" s="507"/>
      <c r="AI777" s="507"/>
      <c r="AJ777" s="507"/>
      <c r="AK777" s="507"/>
    </row>
    <row r="778" spans="1:37" ht="12.75" customHeight="1">
      <c r="A778" s="504"/>
      <c r="B778" s="504"/>
      <c r="C778" s="504"/>
      <c r="D778" s="504"/>
      <c r="E778" s="504"/>
      <c r="F778" s="505"/>
      <c r="G778" s="505"/>
      <c r="H778" s="504"/>
      <c r="I778" s="506"/>
      <c r="J778" s="507"/>
      <c r="K778" s="507"/>
      <c r="L778" s="507"/>
      <c r="M778" s="507"/>
      <c r="N778" s="507"/>
      <c r="O778" s="507"/>
      <c r="P778" s="507"/>
      <c r="Q778" s="507"/>
      <c r="R778" s="507"/>
      <c r="S778" s="507"/>
      <c r="T778" s="506"/>
      <c r="U778" s="507"/>
      <c r="V778" s="507"/>
      <c r="W778" s="507"/>
      <c r="X778" s="507"/>
      <c r="Y778" s="507"/>
      <c r="Z778" s="507"/>
      <c r="AA778" s="507"/>
      <c r="AB778" s="507"/>
      <c r="AC778" s="507"/>
      <c r="AD778" s="507"/>
      <c r="AE778" s="506"/>
      <c r="AF778" s="507"/>
      <c r="AG778" s="507"/>
      <c r="AH778" s="507"/>
      <c r="AI778" s="507"/>
      <c r="AJ778" s="507"/>
      <c r="AK778" s="507"/>
    </row>
    <row r="779" spans="1:37" ht="12.75" customHeight="1">
      <c r="A779" s="504"/>
      <c r="B779" s="504"/>
      <c r="C779" s="504"/>
      <c r="D779" s="504"/>
      <c r="E779" s="504"/>
      <c r="F779" s="505"/>
      <c r="G779" s="505"/>
      <c r="H779" s="504"/>
      <c r="I779" s="506"/>
      <c r="J779" s="507"/>
      <c r="K779" s="507"/>
      <c r="L779" s="507"/>
      <c r="M779" s="507"/>
      <c r="N779" s="507"/>
      <c r="O779" s="507"/>
      <c r="P779" s="507"/>
      <c r="Q779" s="507"/>
      <c r="R779" s="507"/>
      <c r="S779" s="507"/>
      <c r="T779" s="506"/>
      <c r="U779" s="507"/>
      <c r="V779" s="507"/>
      <c r="W779" s="507"/>
      <c r="X779" s="507"/>
      <c r="Y779" s="507"/>
      <c r="Z779" s="507"/>
      <c r="AA779" s="507"/>
      <c r="AB779" s="507"/>
      <c r="AC779" s="507"/>
      <c r="AD779" s="507"/>
      <c r="AE779" s="506"/>
      <c r="AF779" s="507"/>
      <c r="AG779" s="507"/>
      <c r="AH779" s="507"/>
      <c r="AI779" s="507"/>
      <c r="AJ779" s="507"/>
      <c r="AK779" s="507"/>
    </row>
    <row r="780" spans="1:37" ht="12.75" customHeight="1">
      <c r="A780" s="504"/>
      <c r="B780" s="504"/>
      <c r="C780" s="504"/>
      <c r="D780" s="504"/>
      <c r="E780" s="504"/>
      <c r="F780" s="505"/>
      <c r="G780" s="505"/>
      <c r="H780" s="504"/>
      <c r="I780" s="506"/>
      <c r="J780" s="507"/>
      <c r="K780" s="507"/>
      <c r="L780" s="507"/>
      <c r="M780" s="507"/>
      <c r="N780" s="507"/>
      <c r="O780" s="507"/>
      <c r="P780" s="507"/>
      <c r="Q780" s="507"/>
      <c r="R780" s="507"/>
      <c r="S780" s="507"/>
      <c r="T780" s="506"/>
      <c r="U780" s="507"/>
      <c r="V780" s="507"/>
      <c r="W780" s="507"/>
      <c r="X780" s="507"/>
      <c r="Y780" s="507"/>
      <c r="Z780" s="507"/>
      <c r="AA780" s="507"/>
      <c r="AB780" s="507"/>
      <c r="AC780" s="507"/>
      <c r="AD780" s="507"/>
      <c r="AE780" s="506"/>
      <c r="AF780" s="507"/>
      <c r="AG780" s="507"/>
      <c r="AH780" s="507"/>
      <c r="AI780" s="507"/>
      <c r="AJ780" s="507"/>
      <c r="AK780" s="507"/>
    </row>
    <row r="781" spans="1:37" ht="12.75" customHeight="1">
      <c r="A781" s="504"/>
      <c r="B781" s="504"/>
      <c r="C781" s="504"/>
      <c r="D781" s="504"/>
      <c r="E781" s="504"/>
      <c r="F781" s="505"/>
      <c r="G781" s="505"/>
      <c r="H781" s="504"/>
      <c r="I781" s="506"/>
      <c r="J781" s="507"/>
      <c r="K781" s="507"/>
      <c r="L781" s="507"/>
      <c r="M781" s="507"/>
      <c r="N781" s="507"/>
      <c r="O781" s="507"/>
      <c r="P781" s="507"/>
      <c r="Q781" s="507"/>
      <c r="R781" s="507"/>
      <c r="S781" s="507"/>
      <c r="T781" s="506"/>
      <c r="U781" s="507"/>
      <c r="V781" s="507"/>
      <c r="W781" s="507"/>
      <c r="X781" s="507"/>
      <c r="Y781" s="507"/>
      <c r="Z781" s="507"/>
      <c r="AA781" s="507"/>
      <c r="AB781" s="507"/>
      <c r="AC781" s="507"/>
      <c r="AD781" s="507"/>
      <c r="AE781" s="506"/>
      <c r="AF781" s="507"/>
      <c r="AG781" s="507"/>
      <c r="AH781" s="507"/>
      <c r="AI781" s="507"/>
      <c r="AJ781" s="507"/>
      <c r="AK781" s="507"/>
    </row>
    <row r="782" spans="1:37" ht="12.75" customHeight="1">
      <c r="A782" s="504"/>
      <c r="B782" s="504"/>
      <c r="C782" s="504"/>
      <c r="D782" s="504"/>
      <c r="E782" s="504"/>
      <c r="F782" s="505"/>
      <c r="G782" s="505"/>
      <c r="H782" s="504"/>
      <c r="I782" s="506"/>
      <c r="J782" s="507"/>
      <c r="K782" s="507"/>
      <c r="L782" s="507"/>
      <c r="M782" s="507"/>
      <c r="N782" s="507"/>
      <c r="O782" s="507"/>
      <c r="P782" s="507"/>
      <c r="Q782" s="507"/>
      <c r="R782" s="507"/>
      <c r="S782" s="507"/>
      <c r="T782" s="506"/>
      <c r="U782" s="507"/>
      <c r="V782" s="507"/>
      <c r="W782" s="507"/>
      <c r="X782" s="507"/>
      <c r="Y782" s="507"/>
      <c r="Z782" s="507"/>
      <c r="AA782" s="507"/>
      <c r="AB782" s="507"/>
      <c r="AC782" s="507"/>
      <c r="AD782" s="507"/>
      <c r="AE782" s="506"/>
      <c r="AF782" s="507"/>
      <c r="AG782" s="507"/>
      <c r="AH782" s="507"/>
      <c r="AI782" s="507"/>
      <c r="AJ782" s="507"/>
      <c r="AK782" s="507"/>
    </row>
    <row r="783" spans="1:37" ht="12.75" customHeight="1">
      <c r="A783" s="504"/>
      <c r="B783" s="504"/>
      <c r="C783" s="504"/>
      <c r="D783" s="504"/>
      <c r="E783" s="504"/>
      <c r="F783" s="505"/>
      <c r="G783" s="505"/>
      <c r="H783" s="504"/>
      <c r="I783" s="506"/>
      <c r="J783" s="507"/>
      <c r="K783" s="507"/>
      <c r="L783" s="507"/>
      <c r="M783" s="507"/>
      <c r="N783" s="507"/>
      <c r="O783" s="507"/>
      <c r="P783" s="507"/>
      <c r="Q783" s="507"/>
      <c r="R783" s="507"/>
      <c r="S783" s="507"/>
      <c r="T783" s="506"/>
      <c r="U783" s="507"/>
      <c r="V783" s="507"/>
      <c r="W783" s="507"/>
      <c r="X783" s="507"/>
      <c r="Y783" s="507"/>
      <c r="Z783" s="507"/>
      <c r="AA783" s="507"/>
      <c r="AB783" s="507"/>
      <c r="AC783" s="507"/>
      <c r="AD783" s="507"/>
      <c r="AE783" s="506"/>
      <c r="AF783" s="507"/>
      <c r="AG783" s="507"/>
      <c r="AH783" s="507"/>
      <c r="AI783" s="507"/>
      <c r="AJ783" s="507"/>
      <c r="AK783" s="507"/>
    </row>
    <row r="784" spans="1:37" ht="12.75" customHeight="1">
      <c r="A784" s="504"/>
      <c r="B784" s="504"/>
      <c r="C784" s="504"/>
      <c r="D784" s="504"/>
      <c r="E784" s="504"/>
      <c r="F784" s="505"/>
      <c r="G784" s="505"/>
      <c r="H784" s="504"/>
      <c r="I784" s="506"/>
      <c r="J784" s="507"/>
      <c r="K784" s="507"/>
      <c r="L784" s="507"/>
      <c r="M784" s="507"/>
      <c r="N784" s="507"/>
      <c r="O784" s="507"/>
      <c r="P784" s="507"/>
      <c r="Q784" s="507"/>
      <c r="R784" s="507"/>
      <c r="S784" s="507"/>
      <c r="T784" s="506"/>
      <c r="U784" s="507"/>
      <c r="V784" s="507"/>
      <c r="W784" s="507"/>
      <c r="X784" s="507"/>
      <c r="Y784" s="507"/>
      <c r="Z784" s="507"/>
      <c r="AA784" s="507"/>
      <c r="AB784" s="507"/>
      <c r="AC784" s="507"/>
      <c r="AD784" s="507"/>
      <c r="AE784" s="506"/>
      <c r="AF784" s="507"/>
      <c r="AG784" s="507"/>
      <c r="AH784" s="507"/>
      <c r="AI784" s="507"/>
      <c r="AJ784" s="507"/>
      <c r="AK784" s="507"/>
    </row>
    <row r="785" spans="1:37" ht="12.75" customHeight="1">
      <c r="A785" s="504"/>
      <c r="B785" s="504"/>
      <c r="C785" s="504"/>
      <c r="D785" s="504"/>
      <c r="E785" s="504"/>
      <c r="F785" s="505"/>
      <c r="G785" s="505"/>
      <c r="H785" s="504"/>
      <c r="I785" s="506"/>
      <c r="J785" s="507"/>
      <c r="K785" s="507"/>
      <c r="L785" s="507"/>
      <c r="M785" s="507"/>
      <c r="N785" s="507"/>
      <c r="O785" s="507"/>
      <c r="P785" s="507"/>
      <c r="Q785" s="507"/>
      <c r="R785" s="507"/>
      <c r="S785" s="507"/>
      <c r="T785" s="506"/>
      <c r="U785" s="507"/>
      <c r="V785" s="507"/>
      <c r="W785" s="507"/>
      <c r="X785" s="507"/>
      <c r="Y785" s="507"/>
      <c r="Z785" s="507"/>
      <c r="AA785" s="507"/>
      <c r="AB785" s="507"/>
      <c r="AC785" s="507"/>
      <c r="AD785" s="507"/>
      <c r="AE785" s="506"/>
      <c r="AF785" s="507"/>
      <c r="AG785" s="507"/>
      <c r="AH785" s="507"/>
      <c r="AI785" s="507"/>
      <c r="AJ785" s="507"/>
      <c r="AK785" s="507"/>
    </row>
    <row r="786" spans="1:37" ht="12.75" customHeight="1">
      <c r="A786" s="504"/>
      <c r="B786" s="504"/>
      <c r="C786" s="504"/>
      <c r="D786" s="504"/>
      <c r="E786" s="504"/>
      <c r="F786" s="505"/>
      <c r="G786" s="505"/>
      <c r="H786" s="504"/>
      <c r="I786" s="506"/>
      <c r="J786" s="507"/>
      <c r="K786" s="507"/>
      <c r="L786" s="507"/>
      <c r="M786" s="507"/>
      <c r="N786" s="507"/>
      <c r="O786" s="507"/>
      <c r="P786" s="507"/>
      <c r="Q786" s="507"/>
      <c r="R786" s="507"/>
      <c r="S786" s="507"/>
      <c r="T786" s="506"/>
      <c r="U786" s="507"/>
      <c r="V786" s="507"/>
      <c r="W786" s="507"/>
      <c r="X786" s="507"/>
      <c r="Y786" s="507"/>
      <c r="Z786" s="507"/>
      <c r="AA786" s="507"/>
      <c r="AB786" s="507"/>
      <c r="AC786" s="507"/>
      <c r="AD786" s="507"/>
      <c r="AE786" s="506"/>
      <c r="AF786" s="507"/>
      <c r="AG786" s="507"/>
      <c r="AH786" s="507"/>
      <c r="AI786" s="507"/>
      <c r="AJ786" s="507"/>
      <c r="AK786" s="507"/>
    </row>
    <row r="787" spans="1:37" ht="12.75" customHeight="1">
      <c r="A787" s="504"/>
      <c r="B787" s="504"/>
      <c r="C787" s="504"/>
      <c r="D787" s="504"/>
      <c r="E787" s="504"/>
      <c r="F787" s="505"/>
      <c r="G787" s="505"/>
      <c r="H787" s="504"/>
      <c r="I787" s="506"/>
      <c r="J787" s="507"/>
      <c r="K787" s="507"/>
      <c r="L787" s="507"/>
      <c r="M787" s="507"/>
      <c r="N787" s="507"/>
      <c r="O787" s="507"/>
      <c r="P787" s="507"/>
      <c r="Q787" s="507"/>
      <c r="R787" s="507"/>
      <c r="S787" s="507"/>
      <c r="T787" s="506"/>
      <c r="U787" s="507"/>
      <c r="V787" s="507"/>
      <c r="W787" s="507"/>
      <c r="X787" s="507"/>
      <c r="Y787" s="507"/>
      <c r="Z787" s="507"/>
      <c r="AA787" s="507"/>
      <c r="AB787" s="507"/>
      <c r="AC787" s="507"/>
      <c r="AD787" s="507"/>
      <c r="AE787" s="506"/>
      <c r="AF787" s="507"/>
      <c r="AG787" s="507"/>
      <c r="AH787" s="507"/>
      <c r="AI787" s="507"/>
      <c r="AJ787" s="507"/>
      <c r="AK787" s="507"/>
    </row>
    <row r="788" spans="1:37" ht="12.75" customHeight="1">
      <c r="A788" s="504"/>
      <c r="B788" s="504"/>
      <c r="C788" s="504"/>
      <c r="D788" s="504"/>
      <c r="E788" s="504"/>
      <c r="F788" s="505"/>
      <c r="G788" s="505"/>
      <c r="H788" s="504"/>
      <c r="I788" s="506"/>
      <c r="J788" s="507"/>
      <c r="K788" s="507"/>
      <c r="L788" s="507"/>
      <c r="M788" s="507"/>
      <c r="N788" s="507"/>
      <c r="O788" s="507"/>
      <c r="P788" s="507"/>
      <c r="Q788" s="507"/>
      <c r="R788" s="507"/>
      <c r="S788" s="507"/>
      <c r="T788" s="506"/>
      <c r="U788" s="507"/>
      <c r="V788" s="507"/>
      <c r="W788" s="507"/>
      <c r="X788" s="507"/>
      <c r="Y788" s="507"/>
      <c r="Z788" s="507"/>
      <c r="AA788" s="507"/>
      <c r="AB788" s="507"/>
      <c r="AC788" s="507"/>
      <c r="AD788" s="507"/>
      <c r="AE788" s="506"/>
      <c r="AF788" s="507"/>
      <c r="AG788" s="507"/>
      <c r="AH788" s="507"/>
      <c r="AI788" s="507"/>
      <c r="AJ788" s="507"/>
      <c r="AK788" s="507"/>
    </row>
    <row r="789" spans="1:37" ht="12.75" customHeight="1">
      <c r="A789" s="504"/>
      <c r="B789" s="504"/>
      <c r="C789" s="504"/>
      <c r="D789" s="504"/>
      <c r="E789" s="504"/>
      <c r="F789" s="505"/>
      <c r="G789" s="505"/>
      <c r="H789" s="504"/>
      <c r="I789" s="506"/>
      <c r="J789" s="507"/>
      <c r="K789" s="507"/>
      <c r="L789" s="507"/>
      <c r="M789" s="507"/>
      <c r="N789" s="507"/>
      <c r="O789" s="507"/>
      <c r="P789" s="507"/>
      <c r="Q789" s="507"/>
      <c r="R789" s="507"/>
      <c r="S789" s="507"/>
      <c r="T789" s="506"/>
      <c r="U789" s="507"/>
      <c r="V789" s="507"/>
      <c r="W789" s="507"/>
      <c r="X789" s="507"/>
      <c r="Y789" s="507"/>
      <c r="Z789" s="507"/>
      <c r="AA789" s="507"/>
      <c r="AB789" s="507"/>
      <c r="AC789" s="507"/>
      <c r="AD789" s="507"/>
      <c r="AE789" s="506"/>
      <c r="AF789" s="507"/>
      <c r="AG789" s="507"/>
      <c r="AH789" s="507"/>
      <c r="AI789" s="507"/>
      <c r="AJ789" s="507"/>
      <c r="AK789" s="507"/>
    </row>
    <row r="790" spans="1:37" ht="12.75" customHeight="1">
      <c r="A790" s="504"/>
      <c r="B790" s="504"/>
      <c r="C790" s="504"/>
      <c r="D790" s="504"/>
      <c r="E790" s="504"/>
      <c r="F790" s="505"/>
      <c r="G790" s="505"/>
      <c r="H790" s="504"/>
      <c r="I790" s="506"/>
      <c r="J790" s="507"/>
      <c r="K790" s="507"/>
      <c r="L790" s="507"/>
      <c r="M790" s="507"/>
      <c r="N790" s="507"/>
      <c r="O790" s="507"/>
      <c r="P790" s="507"/>
      <c r="Q790" s="507"/>
      <c r="R790" s="507"/>
      <c r="S790" s="507"/>
      <c r="T790" s="506"/>
      <c r="U790" s="507"/>
      <c r="V790" s="507"/>
      <c r="W790" s="507"/>
      <c r="X790" s="507"/>
      <c r="Y790" s="507"/>
      <c r="Z790" s="507"/>
      <c r="AA790" s="507"/>
      <c r="AB790" s="507"/>
      <c r="AC790" s="507"/>
      <c r="AD790" s="507"/>
      <c r="AE790" s="506"/>
      <c r="AF790" s="507"/>
      <c r="AG790" s="507"/>
      <c r="AH790" s="507"/>
      <c r="AI790" s="507"/>
      <c r="AJ790" s="507"/>
      <c r="AK790" s="507"/>
    </row>
    <row r="791" spans="1:37" ht="12.75" customHeight="1">
      <c r="A791" s="504"/>
      <c r="B791" s="504"/>
      <c r="C791" s="504"/>
      <c r="D791" s="504"/>
      <c r="E791" s="504"/>
      <c r="F791" s="505"/>
      <c r="G791" s="505"/>
      <c r="H791" s="504"/>
      <c r="I791" s="506"/>
      <c r="J791" s="507"/>
      <c r="K791" s="507"/>
      <c r="L791" s="507"/>
      <c r="M791" s="507"/>
      <c r="N791" s="507"/>
      <c r="O791" s="507"/>
      <c r="P791" s="507"/>
      <c r="Q791" s="507"/>
      <c r="R791" s="507"/>
      <c r="S791" s="507"/>
      <c r="T791" s="506"/>
      <c r="U791" s="507"/>
      <c r="V791" s="507"/>
      <c r="W791" s="507"/>
      <c r="X791" s="507"/>
      <c r="Y791" s="507"/>
      <c r="Z791" s="507"/>
      <c r="AA791" s="507"/>
      <c r="AB791" s="507"/>
      <c r="AC791" s="507"/>
      <c r="AD791" s="507"/>
      <c r="AE791" s="506"/>
      <c r="AF791" s="507"/>
      <c r="AG791" s="507"/>
      <c r="AH791" s="507"/>
      <c r="AI791" s="507"/>
      <c r="AJ791" s="507"/>
      <c r="AK791" s="507"/>
    </row>
    <row r="792" spans="1:37" ht="12.75" customHeight="1">
      <c r="A792" s="504"/>
      <c r="B792" s="504"/>
      <c r="C792" s="504"/>
      <c r="D792" s="504"/>
      <c r="E792" s="504"/>
      <c r="F792" s="505"/>
      <c r="G792" s="505"/>
      <c r="H792" s="504"/>
      <c r="I792" s="506"/>
      <c r="J792" s="507"/>
      <c r="K792" s="507"/>
      <c r="L792" s="507"/>
      <c r="M792" s="507"/>
      <c r="N792" s="507"/>
      <c r="O792" s="507"/>
      <c r="P792" s="507"/>
      <c r="Q792" s="507"/>
      <c r="R792" s="507"/>
      <c r="S792" s="507"/>
      <c r="T792" s="506"/>
      <c r="U792" s="507"/>
      <c r="V792" s="507"/>
      <c r="W792" s="507"/>
      <c r="X792" s="507"/>
      <c r="Y792" s="507"/>
      <c r="Z792" s="507"/>
      <c r="AA792" s="507"/>
      <c r="AB792" s="507"/>
      <c r="AC792" s="507"/>
      <c r="AD792" s="507"/>
      <c r="AE792" s="506"/>
      <c r="AF792" s="507"/>
      <c r="AG792" s="507"/>
      <c r="AH792" s="507"/>
      <c r="AI792" s="507"/>
      <c r="AJ792" s="507"/>
      <c r="AK792" s="507"/>
    </row>
    <row r="793" spans="1:37" ht="12.75" customHeight="1">
      <c r="A793" s="504"/>
      <c r="B793" s="504"/>
      <c r="C793" s="504"/>
      <c r="D793" s="504"/>
      <c r="E793" s="504"/>
      <c r="F793" s="505"/>
      <c r="G793" s="505"/>
      <c r="H793" s="504"/>
      <c r="I793" s="506"/>
      <c r="J793" s="507"/>
      <c r="K793" s="507"/>
      <c r="L793" s="507"/>
      <c r="M793" s="507"/>
      <c r="N793" s="507"/>
      <c r="O793" s="507"/>
      <c r="P793" s="507"/>
      <c r="Q793" s="507"/>
      <c r="R793" s="507"/>
      <c r="S793" s="507"/>
      <c r="T793" s="506"/>
      <c r="U793" s="507"/>
      <c r="V793" s="507"/>
      <c r="W793" s="507"/>
      <c r="X793" s="507"/>
      <c r="Y793" s="507"/>
      <c r="Z793" s="507"/>
      <c r="AA793" s="507"/>
      <c r="AB793" s="507"/>
      <c r="AC793" s="507"/>
      <c r="AD793" s="507"/>
      <c r="AE793" s="506"/>
      <c r="AF793" s="507"/>
      <c r="AG793" s="507"/>
      <c r="AH793" s="507"/>
      <c r="AI793" s="507"/>
      <c r="AJ793" s="507"/>
      <c r="AK793" s="507"/>
    </row>
    <row r="794" spans="1:37" ht="12.75" customHeight="1">
      <c r="A794" s="504"/>
      <c r="B794" s="504"/>
      <c r="C794" s="504"/>
      <c r="D794" s="504"/>
      <c r="E794" s="504"/>
      <c r="F794" s="505"/>
      <c r="G794" s="505"/>
      <c r="H794" s="504"/>
      <c r="I794" s="506"/>
      <c r="J794" s="507"/>
      <c r="K794" s="507"/>
      <c r="L794" s="507"/>
      <c r="M794" s="507"/>
      <c r="N794" s="507"/>
      <c r="O794" s="507"/>
      <c r="P794" s="507"/>
      <c r="Q794" s="507"/>
      <c r="R794" s="507"/>
      <c r="S794" s="507"/>
      <c r="T794" s="506"/>
      <c r="U794" s="507"/>
      <c r="V794" s="507"/>
      <c r="W794" s="507"/>
      <c r="X794" s="507"/>
      <c r="Y794" s="507"/>
      <c r="Z794" s="507"/>
      <c r="AA794" s="507"/>
      <c r="AB794" s="507"/>
      <c r="AC794" s="507"/>
      <c r="AD794" s="507"/>
      <c r="AE794" s="506"/>
      <c r="AF794" s="507"/>
      <c r="AG794" s="507"/>
      <c r="AH794" s="507"/>
      <c r="AI794" s="507"/>
      <c r="AJ794" s="507"/>
      <c r="AK794" s="507"/>
    </row>
    <row r="795" spans="1:37" ht="12.75" customHeight="1">
      <c r="A795" s="504"/>
      <c r="B795" s="504"/>
      <c r="C795" s="504"/>
      <c r="D795" s="504"/>
      <c r="E795" s="504"/>
      <c r="F795" s="505"/>
      <c r="G795" s="505"/>
      <c r="H795" s="504"/>
      <c r="I795" s="506"/>
      <c r="J795" s="507"/>
      <c r="K795" s="507"/>
      <c r="L795" s="507"/>
      <c r="M795" s="507"/>
      <c r="N795" s="507"/>
      <c r="O795" s="507"/>
      <c r="P795" s="507"/>
      <c r="Q795" s="507"/>
      <c r="R795" s="507"/>
      <c r="S795" s="507"/>
      <c r="T795" s="506"/>
      <c r="U795" s="507"/>
      <c r="V795" s="507"/>
      <c r="W795" s="507"/>
      <c r="X795" s="507"/>
      <c r="Y795" s="507"/>
      <c r="Z795" s="507"/>
      <c r="AA795" s="507"/>
      <c r="AB795" s="507"/>
      <c r="AC795" s="507"/>
      <c r="AD795" s="507"/>
      <c r="AE795" s="506"/>
      <c r="AF795" s="507"/>
      <c r="AG795" s="507"/>
      <c r="AH795" s="507"/>
      <c r="AI795" s="507"/>
      <c r="AJ795" s="507"/>
      <c r="AK795" s="507"/>
    </row>
    <row r="796" spans="1:37" ht="12.75" customHeight="1">
      <c r="A796" s="504"/>
      <c r="B796" s="504"/>
      <c r="C796" s="504"/>
      <c r="D796" s="504"/>
      <c r="E796" s="504"/>
      <c r="F796" s="505"/>
      <c r="G796" s="505"/>
      <c r="H796" s="504"/>
      <c r="I796" s="506"/>
      <c r="J796" s="507"/>
      <c r="K796" s="507"/>
      <c r="L796" s="507"/>
      <c r="M796" s="507"/>
      <c r="N796" s="507"/>
      <c r="O796" s="507"/>
      <c r="P796" s="507"/>
      <c r="Q796" s="507"/>
      <c r="R796" s="507"/>
      <c r="S796" s="507"/>
      <c r="T796" s="506"/>
      <c r="U796" s="507"/>
      <c r="V796" s="507"/>
      <c r="W796" s="507"/>
      <c r="X796" s="507"/>
      <c r="Y796" s="507"/>
      <c r="Z796" s="507"/>
      <c r="AA796" s="507"/>
      <c r="AB796" s="507"/>
      <c r="AC796" s="507"/>
      <c r="AD796" s="507"/>
      <c r="AE796" s="506"/>
      <c r="AF796" s="507"/>
      <c r="AG796" s="507"/>
      <c r="AH796" s="507"/>
      <c r="AI796" s="507"/>
      <c r="AJ796" s="507"/>
      <c r="AK796" s="507"/>
    </row>
    <row r="797" spans="1:37" ht="12.75" customHeight="1">
      <c r="A797" s="504"/>
      <c r="B797" s="504"/>
      <c r="C797" s="504"/>
      <c r="D797" s="504"/>
      <c r="E797" s="504"/>
      <c r="F797" s="505"/>
      <c r="G797" s="505"/>
      <c r="H797" s="504"/>
      <c r="I797" s="506"/>
      <c r="J797" s="507"/>
      <c r="K797" s="507"/>
      <c r="L797" s="507"/>
      <c r="M797" s="507"/>
      <c r="N797" s="507"/>
      <c r="O797" s="507"/>
      <c r="P797" s="507"/>
      <c r="Q797" s="507"/>
      <c r="R797" s="507"/>
      <c r="S797" s="507"/>
      <c r="T797" s="506"/>
      <c r="U797" s="507"/>
      <c r="V797" s="507"/>
      <c r="W797" s="507"/>
      <c r="X797" s="507"/>
      <c r="Y797" s="507"/>
      <c r="Z797" s="507"/>
      <c r="AA797" s="507"/>
      <c r="AB797" s="507"/>
      <c r="AC797" s="507"/>
      <c r="AD797" s="507"/>
      <c r="AE797" s="506"/>
      <c r="AF797" s="507"/>
      <c r="AG797" s="507"/>
      <c r="AH797" s="507"/>
      <c r="AI797" s="507"/>
      <c r="AJ797" s="507"/>
      <c r="AK797" s="507"/>
    </row>
    <row r="798" spans="1:37" ht="12.75" customHeight="1">
      <c r="A798" s="504"/>
      <c r="B798" s="504"/>
      <c r="C798" s="504"/>
      <c r="D798" s="504"/>
      <c r="E798" s="504"/>
      <c r="F798" s="505"/>
      <c r="G798" s="505"/>
      <c r="H798" s="504"/>
      <c r="I798" s="506"/>
      <c r="J798" s="507"/>
      <c r="K798" s="507"/>
      <c r="L798" s="507"/>
      <c r="M798" s="507"/>
      <c r="N798" s="507"/>
      <c r="O798" s="507"/>
      <c r="P798" s="507"/>
      <c r="Q798" s="507"/>
      <c r="R798" s="507"/>
      <c r="S798" s="507"/>
      <c r="T798" s="506"/>
      <c r="U798" s="507"/>
      <c r="V798" s="507"/>
      <c r="W798" s="507"/>
      <c r="X798" s="507"/>
      <c r="Y798" s="507"/>
      <c r="Z798" s="507"/>
      <c r="AA798" s="507"/>
      <c r="AB798" s="507"/>
      <c r="AC798" s="507"/>
      <c r="AD798" s="507"/>
      <c r="AE798" s="506"/>
      <c r="AF798" s="507"/>
      <c r="AG798" s="507"/>
      <c r="AH798" s="507"/>
      <c r="AI798" s="507"/>
      <c r="AJ798" s="507"/>
      <c r="AK798" s="507"/>
    </row>
    <row r="799" spans="1:37" ht="12.75" customHeight="1">
      <c r="A799" s="504"/>
      <c r="B799" s="504"/>
      <c r="C799" s="504"/>
      <c r="D799" s="504"/>
      <c r="E799" s="504"/>
      <c r="F799" s="505"/>
      <c r="G799" s="505"/>
      <c r="H799" s="504"/>
      <c r="I799" s="506"/>
      <c r="J799" s="507"/>
      <c r="K799" s="507"/>
      <c r="L799" s="507"/>
      <c r="M799" s="507"/>
      <c r="N799" s="507"/>
      <c r="O799" s="507"/>
      <c r="P799" s="507"/>
      <c r="Q799" s="507"/>
      <c r="R799" s="507"/>
      <c r="S799" s="507"/>
      <c r="T799" s="506"/>
      <c r="U799" s="507"/>
      <c r="V799" s="507"/>
      <c r="W799" s="507"/>
      <c r="X799" s="507"/>
      <c r="Y799" s="507"/>
      <c r="Z799" s="507"/>
      <c r="AA799" s="507"/>
      <c r="AB799" s="507"/>
      <c r="AC799" s="507"/>
      <c r="AD799" s="507"/>
      <c r="AE799" s="506"/>
      <c r="AF799" s="507"/>
      <c r="AG799" s="507"/>
      <c r="AH799" s="507"/>
      <c r="AI799" s="507"/>
      <c r="AJ799" s="507"/>
      <c r="AK799" s="507"/>
    </row>
    <row r="800" spans="1:37" ht="12.75" customHeight="1">
      <c r="A800" s="504"/>
      <c r="B800" s="504"/>
      <c r="C800" s="504"/>
      <c r="D800" s="504"/>
      <c r="E800" s="504"/>
      <c r="F800" s="505"/>
      <c r="G800" s="505"/>
      <c r="H800" s="504"/>
      <c r="I800" s="506"/>
      <c r="J800" s="507"/>
      <c r="K800" s="507"/>
      <c r="L800" s="507"/>
      <c r="M800" s="507"/>
      <c r="N800" s="507"/>
      <c r="O800" s="507"/>
      <c r="P800" s="507"/>
      <c r="Q800" s="507"/>
      <c r="R800" s="507"/>
      <c r="S800" s="507"/>
      <c r="T800" s="506"/>
      <c r="U800" s="507"/>
      <c r="V800" s="507"/>
      <c r="W800" s="507"/>
      <c r="X800" s="507"/>
      <c r="Y800" s="507"/>
      <c r="Z800" s="507"/>
      <c r="AA800" s="507"/>
      <c r="AB800" s="507"/>
      <c r="AC800" s="507"/>
      <c r="AD800" s="507"/>
      <c r="AE800" s="506"/>
      <c r="AF800" s="507"/>
      <c r="AG800" s="507"/>
      <c r="AH800" s="507"/>
      <c r="AI800" s="507"/>
      <c r="AJ800" s="507"/>
      <c r="AK800" s="507"/>
    </row>
    <row r="801" spans="1:37" ht="12.75" customHeight="1">
      <c r="A801" s="504"/>
      <c r="B801" s="504"/>
      <c r="C801" s="504"/>
      <c r="D801" s="504"/>
      <c r="E801" s="504"/>
      <c r="F801" s="505"/>
      <c r="G801" s="505"/>
      <c r="H801" s="504"/>
      <c r="I801" s="506"/>
      <c r="J801" s="507"/>
      <c r="K801" s="507"/>
      <c r="L801" s="507"/>
      <c r="M801" s="507"/>
      <c r="N801" s="507"/>
      <c r="O801" s="507"/>
      <c r="P801" s="507"/>
      <c r="Q801" s="507"/>
      <c r="R801" s="507"/>
      <c r="S801" s="507"/>
      <c r="T801" s="506"/>
      <c r="U801" s="507"/>
      <c r="V801" s="507"/>
      <c r="W801" s="507"/>
      <c r="X801" s="507"/>
      <c r="Y801" s="507"/>
      <c r="Z801" s="507"/>
      <c r="AA801" s="507"/>
      <c r="AB801" s="507"/>
      <c r="AC801" s="507"/>
      <c r="AD801" s="507"/>
      <c r="AE801" s="506"/>
      <c r="AF801" s="507"/>
      <c r="AG801" s="507"/>
      <c r="AH801" s="507"/>
      <c r="AI801" s="507"/>
      <c r="AJ801" s="507"/>
      <c r="AK801" s="507"/>
    </row>
    <row r="802" spans="1:37" ht="12.75" customHeight="1">
      <c r="A802" s="504"/>
      <c r="B802" s="504"/>
      <c r="C802" s="504"/>
      <c r="D802" s="504"/>
      <c r="E802" s="504"/>
      <c r="F802" s="505"/>
      <c r="G802" s="505"/>
      <c r="H802" s="504"/>
      <c r="I802" s="506"/>
      <c r="J802" s="507"/>
      <c r="K802" s="507"/>
      <c r="L802" s="507"/>
      <c r="M802" s="507"/>
      <c r="N802" s="507"/>
      <c r="O802" s="507"/>
      <c r="P802" s="507"/>
      <c r="Q802" s="507"/>
      <c r="R802" s="507"/>
      <c r="S802" s="507"/>
      <c r="T802" s="506"/>
      <c r="U802" s="507"/>
      <c r="V802" s="507"/>
      <c r="W802" s="507"/>
      <c r="X802" s="507"/>
      <c r="Y802" s="507"/>
      <c r="Z802" s="507"/>
      <c r="AA802" s="507"/>
      <c r="AB802" s="507"/>
      <c r="AC802" s="507"/>
      <c r="AD802" s="507"/>
      <c r="AE802" s="506"/>
      <c r="AF802" s="507"/>
      <c r="AG802" s="507"/>
      <c r="AH802" s="507"/>
      <c r="AI802" s="507"/>
      <c r="AJ802" s="507"/>
      <c r="AK802" s="507"/>
    </row>
    <row r="803" spans="1:37" ht="12.75" customHeight="1">
      <c r="A803" s="504"/>
      <c r="B803" s="504"/>
      <c r="C803" s="504"/>
      <c r="D803" s="504"/>
      <c r="E803" s="504"/>
      <c r="F803" s="505"/>
      <c r="G803" s="505"/>
      <c r="H803" s="504"/>
      <c r="I803" s="506"/>
      <c r="J803" s="507"/>
      <c r="K803" s="507"/>
      <c r="L803" s="507"/>
      <c r="M803" s="507"/>
      <c r="N803" s="507"/>
      <c r="O803" s="507"/>
      <c r="P803" s="507"/>
      <c r="Q803" s="507"/>
      <c r="R803" s="507"/>
      <c r="S803" s="507"/>
      <c r="T803" s="506"/>
      <c r="U803" s="507"/>
      <c r="V803" s="507"/>
      <c r="W803" s="507"/>
      <c r="X803" s="507"/>
      <c r="Y803" s="507"/>
      <c r="Z803" s="507"/>
      <c r="AA803" s="507"/>
      <c r="AB803" s="507"/>
      <c r="AC803" s="507"/>
      <c r="AD803" s="507"/>
      <c r="AE803" s="506"/>
      <c r="AF803" s="507"/>
      <c r="AG803" s="507"/>
      <c r="AH803" s="507"/>
      <c r="AI803" s="507"/>
      <c r="AJ803" s="507"/>
      <c r="AK803" s="507"/>
    </row>
    <row r="804" spans="1:37" ht="12.75" customHeight="1">
      <c r="A804" s="504"/>
      <c r="B804" s="504"/>
      <c r="C804" s="504"/>
      <c r="D804" s="504"/>
      <c r="E804" s="504"/>
      <c r="F804" s="505"/>
      <c r="G804" s="505"/>
      <c r="H804" s="504"/>
      <c r="I804" s="506"/>
      <c r="J804" s="507"/>
      <c r="K804" s="507"/>
      <c r="L804" s="507"/>
      <c r="M804" s="507"/>
      <c r="N804" s="507"/>
      <c r="O804" s="507"/>
      <c r="P804" s="507"/>
      <c r="Q804" s="507"/>
      <c r="R804" s="507"/>
      <c r="S804" s="507"/>
      <c r="T804" s="506"/>
      <c r="U804" s="507"/>
      <c r="V804" s="507"/>
      <c r="W804" s="507"/>
      <c r="X804" s="507"/>
      <c r="Y804" s="507"/>
      <c r="Z804" s="507"/>
      <c r="AA804" s="507"/>
      <c r="AB804" s="507"/>
      <c r="AC804" s="507"/>
      <c r="AD804" s="507"/>
      <c r="AE804" s="506"/>
      <c r="AF804" s="507"/>
      <c r="AG804" s="507"/>
      <c r="AH804" s="507"/>
      <c r="AI804" s="507"/>
      <c r="AJ804" s="507"/>
      <c r="AK804" s="507"/>
    </row>
    <row r="805" spans="1:37" ht="12.75" customHeight="1">
      <c r="A805" s="504"/>
      <c r="B805" s="504"/>
      <c r="C805" s="504"/>
      <c r="D805" s="504"/>
      <c r="E805" s="504"/>
      <c r="F805" s="505"/>
      <c r="G805" s="505"/>
      <c r="H805" s="504"/>
      <c r="I805" s="506"/>
      <c r="J805" s="507"/>
      <c r="K805" s="507"/>
      <c r="L805" s="507"/>
      <c r="M805" s="507"/>
      <c r="N805" s="507"/>
      <c r="O805" s="507"/>
      <c r="P805" s="507"/>
      <c r="Q805" s="507"/>
      <c r="R805" s="507"/>
      <c r="S805" s="507"/>
      <c r="T805" s="506"/>
      <c r="U805" s="507"/>
      <c r="V805" s="507"/>
      <c r="W805" s="507"/>
      <c r="X805" s="507"/>
      <c r="Y805" s="507"/>
      <c r="Z805" s="507"/>
      <c r="AA805" s="507"/>
      <c r="AB805" s="507"/>
      <c r="AC805" s="507"/>
      <c r="AD805" s="507"/>
      <c r="AE805" s="506"/>
      <c r="AF805" s="507"/>
      <c r="AG805" s="507"/>
      <c r="AH805" s="507"/>
      <c r="AI805" s="507"/>
      <c r="AJ805" s="507"/>
      <c r="AK805" s="507"/>
    </row>
    <row r="806" spans="1:37" ht="12.75" customHeight="1">
      <c r="A806" s="504"/>
      <c r="B806" s="504"/>
      <c r="C806" s="504"/>
      <c r="D806" s="504"/>
      <c r="E806" s="504"/>
      <c r="F806" s="505"/>
      <c r="G806" s="505"/>
      <c r="H806" s="504"/>
      <c r="I806" s="506"/>
      <c r="J806" s="507"/>
      <c r="K806" s="507"/>
      <c r="L806" s="507"/>
      <c r="M806" s="507"/>
      <c r="N806" s="507"/>
      <c r="O806" s="507"/>
      <c r="P806" s="507"/>
      <c r="Q806" s="507"/>
      <c r="R806" s="507"/>
      <c r="S806" s="507"/>
      <c r="T806" s="506"/>
      <c r="U806" s="507"/>
      <c r="V806" s="507"/>
      <c r="W806" s="507"/>
      <c r="X806" s="507"/>
      <c r="Y806" s="507"/>
      <c r="Z806" s="507"/>
      <c r="AA806" s="507"/>
      <c r="AB806" s="507"/>
      <c r="AC806" s="507"/>
      <c r="AD806" s="507"/>
      <c r="AE806" s="506"/>
      <c r="AF806" s="507"/>
      <c r="AG806" s="507"/>
      <c r="AH806" s="507"/>
      <c r="AI806" s="507"/>
      <c r="AJ806" s="507"/>
      <c r="AK806" s="507"/>
    </row>
    <row r="807" spans="1:37" ht="12.75" customHeight="1">
      <c r="A807" s="504"/>
      <c r="B807" s="504"/>
      <c r="C807" s="504"/>
      <c r="D807" s="504"/>
      <c r="E807" s="504"/>
      <c r="F807" s="505"/>
      <c r="G807" s="505"/>
      <c r="H807" s="504"/>
      <c r="I807" s="506"/>
      <c r="J807" s="507"/>
      <c r="K807" s="507"/>
      <c r="L807" s="507"/>
      <c r="M807" s="507"/>
      <c r="N807" s="507"/>
      <c r="O807" s="507"/>
      <c r="P807" s="507"/>
      <c r="Q807" s="507"/>
      <c r="R807" s="507"/>
      <c r="S807" s="507"/>
      <c r="T807" s="506"/>
      <c r="U807" s="507"/>
      <c r="V807" s="507"/>
      <c r="W807" s="507"/>
      <c r="X807" s="507"/>
      <c r="Y807" s="507"/>
      <c r="Z807" s="507"/>
      <c r="AA807" s="507"/>
      <c r="AB807" s="507"/>
      <c r="AC807" s="507"/>
      <c r="AD807" s="507"/>
      <c r="AE807" s="506"/>
      <c r="AF807" s="507"/>
      <c r="AG807" s="507"/>
      <c r="AH807" s="507"/>
      <c r="AI807" s="507"/>
      <c r="AJ807" s="507"/>
      <c r="AK807" s="507"/>
    </row>
    <row r="808" spans="1:37" ht="12.75" customHeight="1">
      <c r="A808" s="504"/>
      <c r="B808" s="504"/>
      <c r="C808" s="504"/>
      <c r="D808" s="504"/>
      <c r="E808" s="504"/>
      <c r="F808" s="505"/>
      <c r="G808" s="505"/>
      <c r="H808" s="504"/>
      <c r="I808" s="506"/>
      <c r="J808" s="507"/>
      <c r="K808" s="507"/>
      <c r="L808" s="507"/>
      <c r="M808" s="507"/>
      <c r="N808" s="507"/>
      <c r="O808" s="507"/>
      <c r="P808" s="507"/>
      <c r="Q808" s="507"/>
      <c r="R808" s="507"/>
      <c r="S808" s="507"/>
      <c r="T808" s="506"/>
      <c r="U808" s="507"/>
      <c r="V808" s="507"/>
      <c r="W808" s="507"/>
      <c r="X808" s="507"/>
      <c r="Y808" s="507"/>
      <c r="Z808" s="507"/>
      <c r="AA808" s="507"/>
      <c r="AB808" s="507"/>
      <c r="AC808" s="507"/>
      <c r="AD808" s="507"/>
      <c r="AE808" s="506"/>
      <c r="AF808" s="507"/>
      <c r="AG808" s="507"/>
      <c r="AH808" s="507"/>
      <c r="AI808" s="507"/>
      <c r="AJ808" s="507"/>
      <c r="AK808" s="507"/>
    </row>
    <row r="809" spans="1:37" ht="12.75" customHeight="1">
      <c r="A809" s="504"/>
      <c r="B809" s="504"/>
      <c r="C809" s="504"/>
      <c r="D809" s="504"/>
      <c r="E809" s="504"/>
      <c r="F809" s="505"/>
      <c r="G809" s="505"/>
      <c r="H809" s="504"/>
      <c r="I809" s="506"/>
      <c r="J809" s="507"/>
      <c r="K809" s="507"/>
      <c r="L809" s="507"/>
      <c r="M809" s="507"/>
      <c r="N809" s="507"/>
      <c r="O809" s="507"/>
      <c r="P809" s="507"/>
      <c r="Q809" s="507"/>
      <c r="R809" s="507"/>
      <c r="S809" s="507"/>
      <c r="T809" s="506"/>
      <c r="U809" s="507"/>
      <c r="V809" s="507"/>
      <c r="W809" s="507"/>
      <c r="X809" s="507"/>
      <c r="Y809" s="507"/>
      <c r="Z809" s="507"/>
      <c r="AA809" s="507"/>
      <c r="AB809" s="507"/>
      <c r="AC809" s="507"/>
      <c r="AD809" s="507"/>
      <c r="AE809" s="506"/>
      <c r="AF809" s="507"/>
      <c r="AG809" s="507"/>
      <c r="AH809" s="507"/>
      <c r="AI809" s="507"/>
      <c r="AJ809" s="507"/>
      <c r="AK809" s="507"/>
    </row>
    <row r="810" spans="1:37" ht="12.75" customHeight="1">
      <c r="A810" s="504"/>
      <c r="B810" s="504"/>
      <c r="C810" s="504"/>
      <c r="D810" s="504"/>
      <c r="E810" s="504"/>
      <c r="F810" s="505"/>
      <c r="G810" s="505"/>
      <c r="H810" s="504"/>
      <c r="I810" s="506"/>
      <c r="J810" s="507"/>
      <c r="K810" s="507"/>
      <c r="L810" s="507"/>
      <c r="M810" s="507"/>
      <c r="N810" s="507"/>
      <c r="O810" s="507"/>
      <c r="P810" s="507"/>
      <c r="Q810" s="507"/>
      <c r="R810" s="507"/>
      <c r="S810" s="507"/>
      <c r="T810" s="506"/>
      <c r="U810" s="507"/>
      <c r="V810" s="507"/>
      <c r="W810" s="507"/>
      <c r="X810" s="507"/>
      <c r="Y810" s="507"/>
      <c r="Z810" s="507"/>
      <c r="AA810" s="507"/>
      <c r="AB810" s="507"/>
      <c r="AC810" s="507"/>
      <c r="AD810" s="507"/>
      <c r="AE810" s="506"/>
      <c r="AF810" s="507"/>
      <c r="AG810" s="507"/>
      <c r="AH810" s="507"/>
      <c r="AI810" s="507"/>
      <c r="AJ810" s="507"/>
      <c r="AK810" s="507"/>
    </row>
    <row r="811" spans="1:37" ht="12.75" customHeight="1">
      <c r="A811" s="504"/>
      <c r="B811" s="504"/>
      <c r="C811" s="504"/>
      <c r="D811" s="504"/>
      <c r="E811" s="504"/>
      <c r="F811" s="505"/>
      <c r="G811" s="505"/>
      <c r="H811" s="504"/>
      <c r="I811" s="506"/>
      <c r="J811" s="507"/>
      <c r="K811" s="507"/>
      <c r="L811" s="507"/>
      <c r="M811" s="507"/>
      <c r="N811" s="507"/>
      <c r="O811" s="507"/>
      <c r="P811" s="507"/>
      <c r="Q811" s="507"/>
      <c r="R811" s="507"/>
      <c r="S811" s="507"/>
      <c r="T811" s="506"/>
      <c r="U811" s="507"/>
      <c r="V811" s="507"/>
      <c r="W811" s="507"/>
      <c r="X811" s="507"/>
      <c r="Y811" s="507"/>
      <c r="Z811" s="507"/>
      <c r="AA811" s="507"/>
      <c r="AB811" s="507"/>
      <c r="AC811" s="507"/>
      <c r="AD811" s="507"/>
      <c r="AE811" s="506"/>
      <c r="AF811" s="507"/>
      <c r="AG811" s="507"/>
      <c r="AH811" s="507"/>
      <c r="AI811" s="507"/>
      <c r="AJ811" s="507"/>
      <c r="AK811" s="507"/>
    </row>
    <row r="812" spans="1:37" ht="12.75" customHeight="1">
      <c r="A812" s="504"/>
      <c r="B812" s="504"/>
      <c r="C812" s="504"/>
      <c r="D812" s="504"/>
      <c r="E812" s="504"/>
      <c r="F812" s="505"/>
      <c r="G812" s="505"/>
      <c r="H812" s="504"/>
      <c r="I812" s="506"/>
      <c r="J812" s="507"/>
      <c r="K812" s="507"/>
      <c r="L812" s="507"/>
      <c r="M812" s="507"/>
      <c r="N812" s="507"/>
      <c r="O812" s="507"/>
      <c r="P812" s="507"/>
      <c r="Q812" s="507"/>
      <c r="R812" s="507"/>
      <c r="S812" s="507"/>
      <c r="T812" s="506"/>
      <c r="U812" s="507"/>
      <c r="V812" s="507"/>
      <c r="W812" s="507"/>
      <c r="X812" s="507"/>
      <c r="Y812" s="507"/>
      <c r="Z812" s="507"/>
      <c r="AA812" s="507"/>
      <c r="AB812" s="507"/>
      <c r="AC812" s="507"/>
      <c r="AD812" s="507"/>
      <c r="AE812" s="506"/>
      <c r="AF812" s="507"/>
      <c r="AG812" s="507"/>
      <c r="AH812" s="507"/>
      <c r="AI812" s="507"/>
      <c r="AJ812" s="507"/>
      <c r="AK812" s="507"/>
    </row>
    <row r="813" spans="1:37" ht="12.75" customHeight="1">
      <c r="A813" s="504"/>
      <c r="B813" s="504"/>
      <c r="C813" s="504"/>
      <c r="D813" s="504"/>
      <c r="E813" s="504"/>
      <c r="F813" s="505"/>
      <c r="G813" s="505"/>
      <c r="H813" s="504"/>
      <c r="I813" s="506"/>
      <c r="J813" s="507"/>
      <c r="K813" s="507"/>
      <c r="L813" s="507"/>
      <c r="M813" s="507"/>
      <c r="N813" s="507"/>
      <c r="O813" s="507"/>
      <c r="P813" s="507"/>
      <c r="Q813" s="507"/>
      <c r="R813" s="507"/>
      <c r="S813" s="507"/>
      <c r="T813" s="506"/>
      <c r="U813" s="507"/>
      <c r="V813" s="507"/>
      <c r="W813" s="507"/>
      <c r="X813" s="507"/>
      <c r="Y813" s="507"/>
      <c r="Z813" s="507"/>
      <c r="AA813" s="507"/>
      <c r="AB813" s="507"/>
      <c r="AC813" s="507"/>
      <c r="AD813" s="507"/>
      <c r="AE813" s="506"/>
      <c r="AF813" s="507"/>
      <c r="AG813" s="507"/>
      <c r="AH813" s="507"/>
      <c r="AI813" s="507"/>
      <c r="AJ813" s="507"/>
      <c r="AK813" s="507"/>
    </row>
    <row r="814" spans="1:37" ht="12.75" customHeight="1">
      <c r="A814" s="504"/>
      <c r="B814" s="504"/>
      <c r="C814" s="504"/>
      <c r="D814" s="504"/>
      <c r="E814" s="504"/>
      <c r="F814" s="505"/>
      <c r="G814" s="505"/>
      <c r="H814" s="504"/>
      <c r="I814" s="506"/>
      <c r="J814" s="507"/>
      <c r="K814" s="507"/>
      <c r="L814" s="507"/>
      <c r="M814" s="507"/>
      <c r="N814" s="507"/>
      <c r="O814" s="507"/>
      <c r="P814" s="507"/>
      <c r="Q814" s="507"/>
      <c r="R814" s="507"/>
      <c r="S814" s="507"/>
      <c r="T814" s="506"/>
      <c r="U814" s="507"/>
      <c r="V814" s="507"/>
      <c r="W814" s="507"/>
      <c r="X814" s="507"/>
      <c r="Y814" s="507"/>
      <c r="Z814" s="507"/>
      <c r="AA814" s="507"/>
      <c r="AB814" s="507"/>
      <c r="AC814" s="507"/>
      <c r="AD814" s="507"/>
      <c r="AE814" s="506"/>
      <c r="AF814" s="507"/>
      <c r="AG814" s="507"/>
      <c r="AH814" s="507"/>
      <c r="AI814" s="507"/>
      <c r="AJ814" s="507"/>
      <c r="AK814" s="507"/>
    </row>
    <row r="815" spans="1:37" ht="12.75" customHeight="1">
      <c r="A815" s="504"/>
      <c r="B815" s="504"/>
      <c r="C815" s="504"/>
      <c r="D815" s="504"/>
      <c r="E815" s="504"/>
      <c r="F815" s="505"/>
      <c r="G815" s="505"/>
      <c r="H815" s="504"/>
      <c r="I815" s="506"/>
      <c r="J815" s="507"/>
      <c r="K815" s="507"/>
      <c r="L815" s="507"/>
      <c r="M815" s="507"/>
      <c r="N815" s="507"/>
      <c r="O815" s="507"/>
      <c r="P815" s="507"/>
      <c r="Q815" s="507"/>
      <c r="R815" s="507"/>
      <c r="S815" s="507"/>
      <c r="T815" s="506"/>
      <c r="U815" s="507"/>
      <c r="V815" s="507"/>
      <c r="W815" s="507"/>
      <c r="X815" s="507"/>
      <c r="Y815" s="507"/>
      <c r="Z815" s="507"/>
      <c r="AA815" s="507"/>
      <c r="AB815" s="507"/>
      <c r="AC815" s="507"/>
      <c r="AD815" s="507"/>
      <c r="AE815" s="506"/>
      <c r="AF815" s="507"/>
      <c r="AG815" s="507"/>
      <c r="AH815" s="507"/>
      <c r="AI815" s="507"/>
      <c r="AJ815" s="507"/>
      <c r="AK815" s="507"/>
    </row>
    <row r="816" spans="1:37" ht="12.75" customHeight="1">
      <c r="A816" s="504"/>
      <c r="B816" s="504"/>
      <c r="C816" s="504"/>
      <c r="D816" s="504"/>
      <c r="E816" s="504"/>
      <c r="F816" s="505"/>
      <c r="G816" s="505"/>
      <c r="H816" s="504"/>
      <c r="I816" s="506"/>
      <c r="J816" s="507"/>
      <c r="K816" s="507"/>
      <c r="L816" s="507"/>
      <c r="M816" s="507"/>
      <c r="N816" s="507"/>
      <c r="O816" s="507"/>
      <c r="P816" s="507"/>
      <c r="Q816" s="507"/>
      <c r="R816" s="507"/>
      <c r="S816" s="507"/>
      <c r="T816" s="506"/>
      <c r="U816" s="507"/>
      <c r="V816" s="507"/>
      <c r="W816" s="507"/>
      <c r="X816" s="507"/>
      <c r="Y816" s="507"/>
      <c r="Z816" s="507"/>
      <c r="AA816" s="507"/>
      <c r="AB816" s="507"/>
      <c r="AC816" s="507"/>
      <c r="AD816" s="507"/>
      <c r="AE816" s="506"/>
      <c r="AF816" s="507"/>
      <c r="AG816" s="507"/>
      <c r="AH816" s="507"/>
      <c r="AI816" s="507"/>
      <c r="AJ816" s="507"/>
      <c r="AK816" s="507"/>
    </row>
    <row r="817" spans="1:37" ht="12.75" customHeight="1">
      <c r="A817" s="504"/>
      <c r="B817" s="504"/>
      <c r="C817" s="504"/>
      <c r="D817" s="504"/>
      <c r="E817" s="504"/>
      <c r="F817" s="505"/>
      <c r="G817" s="505"/>
      <c r="H817" s="504"/>
      <c r="I817" s="506"/>
      <c r="J817" s="507"/>
      <c r="K817" s="507"/>
      <c r="L817" s="507"/>
      <c r="M817" s="507"/>
      <c r="N817" s="507"/>
      <c r="O817" s="507"/>
      <c r="P817" s="507"/>
      <c r="Q817" s="507"/>
      <c r="R817" s="507"/>
      <c r="S817" s="507"/>
      <c r="T817" s="506"/>
      <c r="U817" s="507"/>
      <c r="V817" s="507"/>
      <c r="W817" s="507"/>
      <c r="X817" s="507"/>
      <c r="Y817" s="507"/>
      <c r="Z817" s="507"/>
      <c r="AA817" s="507"/>
      <c r="AB817" s="507"/>
      <c r="AC817" s="507"/>
      <c r="AD817" s="507"/>
      <c r="AE817" s="506"/>
      <c r="AF817" s="507"/>
      <c r="AG817" s="507"/>
      <c r="AH817" s="507"/>
      <c r="AI817" s="507"/>
      <c r="AJ817" s="507"/>
      <c r="AK817" s="507"/>
    </row>
    <row r="818" spans="1:37" ht="12.75" customHeight="1">
      <c r="A818" s="504"/>
      <c r="B818" s="504"/>
      <c r="C818" s="504"/>
      <c r="D818" s="504"/>
      <c r="E818" s="504"/>
      <c r="F818" s="505"/>
      <c r="G818" s="505"/>
      <c r="H818" s="504"/>
      <c r="I818" s="506"/>
      <c r="J818" s="507"/>
      <c r="K818" s="507"/>
      <c r="L818" s="507"/>
      <c r="M818" s="507"/>
      <c r="N818" s="507"/>
      <c r="O818" s="507"/>
      <c r="P818" s="507"/>
      <c r="Q818" s="507"/>
      <c r="R818" s="507"/>
      <c r="S818" s="507"/>
      <c r="T818" s="506"/>
      <c r="U818" s="507"/>
      <c r="V818" s="507"/>
      <c r="W818" s="507"/>
      <c r="X818" s="507"/>
      <c r="Y818" s="507"/>
      <c r="Z818" s="507"/>
      <c r="AA818" s="507"/>
      <c r="AB818" s="507"/>
      <c r="AC818" s="507"/>
      <c r="AD818" s="507"/>
      <c r="AE818" s="506"/>
      <c r="AF818" s="507"/>
      <c r="AG818" s="507"/>
      <c r="AH818" s="507"/>
      <c r="AI818" s="507"/>
      <c r="AJ818" s="507"/>
      <c r="AK818" s="507"/>
    </row>
    <row r="819" spans="1:37" ht="12.75" customHeight="1">
      <c r="A819" s="504"/>
      <c r="B819" s="504"/>
      <c r="C819" s="504"/>
      <c r="D819" s="504"/>
      <c r="E819" s="504"/>
      <c r="F819" s="505"/>
      <c r="G819" s="505"/>
      <c r="H819" s="504"/>
      <c r="I819" s="506"/>
      <c r="J819" s="507"/>
      <c r="K819" s="507"/>
      <c r="L819" s="507"/>
      <c r="M819" s="507"/>
      <c r="N819" s="507"/>
      <c r="O819" s="507"/>
      <c r="P819" s="507"/>
      <c r="Q819" s="507"/>
      <c r="R819" s="507"/>
      <c r="S819" s="507"/>
      <c r="T819" s="506"/>
      <c r="U819" s="507"/>
      <c r="V819" s="507"/>
      <c r="W819" s="507"/>
      <c r="X819" s="507"/>
      <c r="Y819" s="507"/>
      <c r="Z819" s="507"/>
      <c r="AA819" s="507"/>
      <c r="AB819" s="507"/>
      <c r="AC819" s="507"/>
      <c r="AD819" s="507"/>
      <c r="AE819" s="506"/>
      <c r="AF819" s="507"/>
      <c r="AG819" s="507"/>
      <c r="AH819" s="507"/>
      <c r="AI819" s="507"/>
      <c r="AJ819" s="507"/>
      <c r="AK819" s="507"/>
    </row>
    <row r="820" spans="1:37" ht="12.75" customHeight="1">
      <c r="A820" s="504"/>
      <c r="B820" s="504"/>
      <c r="C820" s="504"/>
      <c r="D820" s="504"/>
      <c r="E820" s="504"/>
      <c r="F820" s="505"/>
      <c r="G820" s="505"/>
      <c r="H820" s="504"/>
      <c r="I820" s="506"/>
      <c r="J820" s="507"/>
      <c r="K820" s="507"/>
      <c r="L820" s="507"/>
      <c r="M820" s="507"/>
      <c r="N820" s="507"/>
      <c r="O820" s="507"/>
      <c r="P820" s="507"/>
      <c r="Q820" s="507"/>
      <c r="R820" s="507"/>
      <c r="S820" s="507"/>
      <c r="T820" s="506"/>
      <c r="U820" s="507"/>
      <c r="V820" s="507"/>
      <c r="W820" s="507"/>
      <c r="X820" s="507"/>
      <c r="Y820" s="507"/>
      <c r="Z820" s="507"/>
      <c r="AA820" s="507"/>
      <c r="AB820" s="507"/>
      <c r="AC820" s="507"/>
      <c r="AD820" s="507"/>
      <c r="AE820" s="506"/>
      <c r="AF820" s="507"/>
      <c r="AG820" s="507"/>
      <c r="AH820" s="507"/>
      <c r="AI820" s="507"/>
      <c r="AJ820" s="507"/>
      <c r="AK820" s="507"/>
    </row>
    <row r="821" spans="1:37" ht="12.75" customHeight="1">
      <c r="A821" s="504"/>
      <c r="B821" s="504"/>
      <c r="C821" s="504"/>
      <c r="D821" s="504"/>
      <c r="E821" s="504"/>
      <c r="F821" s="505"/>
      <c r="G821" s="505"/>
      <c r="H821" s="504"/>
      <c r="I821" s="506"/>
      <c r="J821" s="507"/>
      <c r="K821" s="507"/>
      <c r="L821" s="507"/>
      <c r="M821" s="507"/>
      <c r="N821" s="507"/>
      <c r="O821" s="507"/>
      <c r="P821" s="507"/>
      <c r="Q821" s="507"/>
      <c r="R821" s="507"/>
      <c r="S821" s="507"/>
      <c r="T821" s="506"/>
      <c r="U821" s="507"/>
      <c r="V821" s="507"/>
      <c r="W821" s="507"/>
      <c r="X821" s="507"/>
      <c r="Y821" s="507"/>
      <c r="Z821" s="507"/>
      <c r="AA821" s="507"/>
      <c r="AB821" s="507"/>
      <c r="AC821" s="507"/>
      <c r="AD821" s="507"/>
      <c r="AE821" s="506"/>
      <c r="AF821" s="507"/>
      <c r="AG821" s="507"/>
      <c r="AH821" s="507"/>
      <c r="AI821" s="507"/>
      <c r="AJ821" s="507"/>
      <c r="AK821" s="507"/>
    </row>
    <row r="822" spans="1:37" ht="12.75" customHeight="1">
      <c r="A822" s="504"/>
      <c r="B822" s="504"/>
      <c r="C822" s="504"/>
      <c r="D822" s="504"/>
      <c r="E822" s="504"/>
      <c r="F822" s="505"/>
      <c r="G822" s="505"/>
      <c r="H822" s="504"/>
      <c r="I822" s="506"/>
      <c r="J822" s="507"/>
      <c r="K822" s="507"/>
      <c r="L822" s="507"/>
      <c r="M822" s="507"/>
      <c r="N822" s="507"/>
      <c r="O822" s="507"/>
      <c r="P822" s="507"/>
      <c r="Q822" s="507"/>
      <c r="R822" s="507"/>
      <c r="S822" s="507"/>
      <c r="T822" s="506"/>
      <c r="U822" s="507"/>
      <c r="V822" s="507"/>
      <c r="W822" s="507"/>
      <c r="X822" s="507"/>
      <c r="Y822" s="507"/>
      <c r="Z822" s="507"/>
      <c r="AA822" s="507"/>
      <c r="AB822" s="507"/>
      <c r="AC822" s="507"/>
      <c r="AD822" s="507"/>
      <c r="AE822" s="506"/>
      <c r="AF822" s="507"/>
      <c r="AG822" s="507"/>
      <c r="AH822" s="507"/>
      <c r="AI822" s="507"/>
      <c r="AJ822" s="507"/>
      <c r="AK822" s="507"/>
    </row>
    <row r="823" spans="1:37" ht="12.75" customHeight="1">
      <c r="A823" s="504"/>
      <c r="B823" s="504"/>
      <c r="C823" s="504"/>
      <c r="D823" s="504"/>
      <c r="E823" s="504"/>
      <c r="F823" s="505"/>
      <c r="G823" s="505"/>
      <c r="H823" s="504"/>
      <c r="I823" s="506"/>
      <c r="J823" s="507"/>
      <c r="K823" s="507"/>
      <c r="L823" s="507"/>
      <c r="M823" s="507"/>
      <c r="N823" s="507"/>
      <c r="O823" s="507"/>
      <c r="P823" s="507"/>
      <c r="Q823" s="507"/>
      <c r="R823" s="507"/>
      <c r="S823" s="507"/>
      <c r="T823" s="506"/>
      <c r="U823" s="507"/>
      <c r="V823" s="507"/>
      <c r="W823" s="507"/>
      <c r="X823" s="507"/>
      <c r="Y823" s="507"/>
      <c r="Z823" s="507"/>
      <c r="AA823" s="507"/>
      <c r="AB823" s="507"/>
      <c r="AC823" s="507"/>
      <c r="AD823" s="507"/>
      <c r="AE823" s="506"/>
      <c r="AF823" s="507"/>
      <c r="AG823" s="507"/>
      <c r="AH823" s="507"/>
      <c r="AI823" s="507"/>
      <c r="AJ823" s="507"/>
      <c r="AK823" s="507"/>
    </row>
    <row r="824" spans="1:37" ht="12.75" customHeight="1">
      <c r="A824" s="504"/>
      <c r="B824" s="504"/>
      <c r="C824" s="504"/>
      <c r="D824" s="504"/>
      <c r="E824" s="504"/>
      <c r="F824" s="505"/>
      <c r="G824" s="505"/>
      <c r="H824" s="504"/>
      <c r="I824" s="506"/>
      <c r="J824" s="507"/>
      <c r="K824" s="507"/>
      <c r="L824" s="507"/>
      <c r="M824" s="507"/>
      <c r="N824" s="507"/>
      <c r="O824" s="507"/>
      <c r="P824" s="507"/>
      <c r="Q824" s="507"/>
      <c r="R824" s="507"/>
      <c r="S824" s="507"/>
      <c r="T824" s="506"/>
      <c r="U824" s="507"/>
      <c r="V824" s="507"/>
      <c r="W824" s="507"/>
      <c r="X824" s="507"/>
      <c r="Y824" s="507"/>
      <c r="Z824" s="507"/>
      <c r="AA824" s="507"/>
      <c r="AB824" s="507"/>
      <c r="AC824" s="507"/>
      <c r="AD824" s="507"/>
      <c r="AE824" s="506"/>
      <c r="AF824" s="507"/>
      <c r="AG824" s="507"/>
      <c r="AH824" s="507"/>
      <c r="AI824" s="507"/>
      <c r="AJ824" s="507"/>
      <c r="AK824" s="507"/>
    </row>
    <row r="825" spans="1:37" ht="12.75" customHeight="1">
      <c r="A825" s="504"/>
      <c r="B825" s="504"/>
      <c r="C825" s="504"/>
      <c r="D825" s="504"/>
      <c r="E825" s="504"/>
      <c r="F825" s="505"/>
      <c r="G825" s="505"/>
      <c r="H825" s="504"/>
      <c r="I825" s="506"/>
      <c r="J825" s="507"/>
      <c r="K825" s="507"/>
      <c r="L825" s="507"/>
      <c r="M825" s="507"/>
      <c r="N825" s="507"/>
      <c r="O825" s="507"/>
      <c r="P825" s="507"/>
      <c r="Q825" s="507"/>
      <c r="R825" s="507"/>
      <c r="S825" s="507"/>
      <c r="T825" s="506"/>
      <c r="U825" s="507"/>
      <c r="V825" s="507"/>
      <c r="W825" s="507"/>
      <c r="X825" s="507"/>
      <c r="Y825" s="507"/>
      <c r="Z825" s="507"/>
      <c r="AA825" s="507"/>
      <c r="AB825" s="507"/>
      <c r="AC825" s="507"/>
      <c r="AD825" s="507"/>
      <c r="AE825" s="506"/>
      <c r="AF825" s="507"/>
      <c r="AG825" s="507"/>
      <c r="AH825" s="507"/>
      <c r="AI825" s="507"/>
      <c r="AJ825" s="507"/>
      <c r="AK825" s="507"/>
    </row>
    <row r="826" spans="1:37" ht="12.75" customHeight="1">
      <c r="A826" s="504"/>
      <c r="B826" s="504"/>
      <c r="C826" s="504"/>
      <c r="D826" s="504"/>
      <c r="E826" s="504"/>
      <c r="F826" s="505"/>
      <c r="G826" s="505"/>
      <c r="H826" s="504"/>
      <c r="I826" s="506"/>
      <c r="J826" s="507"/>
      <c r="K826" s="507"/>
      <c r="L826" s="507"/>
      <c r="M826" s="507"/>
      <c r="N826" s="507"/>
      <c r="O826" s="507"/>
      <c r="P826" s="507"/>
      <c r="Q826" s="507"/>
      <c r="R826" s="507"/>
      <c r="S826" s="507"/>
      <c r="T826" s="506"/>
      <c r="U826" s="507"/>
      <c r="V826" s="507"/>
      <c r="W826" s="507"/>
      <c r="X826" s="507"/>
      <c r="Y826" s="507"/>
      <c r="Z826" s="507"/>
      <c r="AA826" s="507"/>
      <c r="AB826" s="507"/>
      <c r="AC826" s="507"/>
      <c r="AD826" s="507"/>
      <c r="AE826" s="506"/>
      <c r="AF826" s="507"/>
      <c r="AG826" s="507"/>
      <c r="AH826" s="507"/>
      <c r="AI826" s="507"/>
      <c r="AJ826" s="507"/>
      <c r="AK826" s="507"/>
    </row>
    <row r="827" spans="1:37" ht="12.75" customHeight="1">
      <c r="A827" s="504"/>
      <c r="B827" s="504"/>
      <c r="C827" s="504"/>
      <c r="D827" s="504"/>
      <c r="E827" s="504"/>
      <c r="F827" s="505"/>
      <c r="G827" s="505"/>
      <c r="H827" s="504"/>
      <c r="I827" s="506"/>
      <c r="J827" s="507"/>
      <c r="K827" s="507"/>
      <c r="L827" s="507"/>
      <c r="M827" s="507"/>
      <c r="N827" s="507"/>
      <c r="O827" s="507"/>
      <c r="P827" s="507"/>
      <c r="Q827" s="507"/>
      <c r="R827" s="507"/>
      <c r="S827" s="507"/>
      <c r="T827" s="506"/>
      <c r="U827" s="507"/>
      <c r="V827" s="507"/>
      <c r="W827" s="507"/>
      <c r="X827" s="507"/>
      <c r="Y827" s="507"/>
      <c r="Z827" s="507"/>
      <c r="AA827" s="507"/>
      <c r="AB827" s="507"/>
      <c r="AC827" s="507"/>
      <c r="AD827" s="507"/>
      <c r="AE827" s="506"/>
      <c r="AF827" s="507"/>
      <c r="AG827" s="507"/>
      <c r="AH827" s="507"/>
      <c r="AI827" s="507"/>
      <c r="AJ827" s="507"/>
      <c r="AK827" s="507"/>
    </row>
    <row r="828" spans="1:37" ht="12.75" customHeight="1">
      <c r="A828" s="504"/>
      <c r="B828" s="504"/>
      <c r="C828" s="504"/>
      <c r="D828" s="504"/>
      <c r="E828" s="504"/>
      <c r="F828" s="505"/>
      <c r="G828" s="505"/>
      <c r="H828" s="504"/>
      <c r="I828" s="506"/>
      <c r="J828" s="507"/>
      <c r="K828" s="507"/>
      <c r="L828" s="507"/>
      <c r="M828" s="507"/>
      <c r="N828" s="507"/>
      <c r="O828" s="507"/>
      <c r="P828" s="507"/>
      <c r="Q828" s="507"/>
      <c r="R828" s="507"/>
      <c r="S828" s="507"/>
      <c r="T828" s="506"/>
      <c r="U828" s="507"/>
      <c r="V828" s="507"/>
      <c r="W828" s="507"/>
      <c r="X828" s="507"/>
      <c r="Y828" s="507"/>
      <c r="Z828" s="507"/>
      <c r="AA828" s="507"/>
      <c r="AB828" s="507"/>
      <c r="AC828" s="507"/>
      <c r="AD828" s="507"/>
      <c r="AE828" s="506"/>
      <c r="AF828" s="507"/>
      <c r="AG828" s="507"/>
      <c r="AH828" s="507"/>
      <c r="AI828" s="507"/>
      <c r="AJ828" s="507"/>
      <c r="AK828" s="507"/>
    </row>
    <row r="829" spans="1:37" ht="12.75" customHeight="1">
      <c r="A829" s="504"/>
      <c r="B829" s="504"/>
      <c r="C829" s="504"/>
      <c r="D829" s="504"/>
      <c r="E829" s="504"/>
      <c r="F829" s="505"/>
      <c r="G829" s="505"/>
      <c r="H829" s="504"/>
      <c r="I829" s="506"/>
      <c r="J829" s="507"/>
      <c r="K829" s="507"/>
      <c r="L829" s="507"/>
      <c r="M829" s="507"/>
      <c r="N829" s="507"/>
      <c r="O829" s="507"/>
      <c r="P829" s="507"/>
      <c r="Q829" s="507"/>
      <c r="R829" s="507"/>
      <c r="S829" s="507"/>
      <c r="T829" s="506"/>
      <c r="U829" s="507"/>
      <c r="V829" s="507"/>
      <c r="W829" s="507"/>
      <c r="X829" s="507"/>
      <c r="Y829" s="507"/>
      <c r="Z829" s="507"/>
      <c r="AA829" s="507"/>
      <c r="AB829" s="507"/>
      <c r="AC829" s="507"/>
      <c r="AD829" s="507"/>
      <c r="AE829" s="506"/>
      <c r="AF829" s="507"/>
      <c r="AG829" s="507"/>
      <c r="AH829" s="507"/>
      <c r="AI829" s="507"/>
      <c r="AJ829" s="507"/>
      <c r="AK829" s="507"/>
    </row>
    <row r="830" spans="1:37" ht="12.75" customHeight="1">
      <c r="A830" s="504"/>
      <c r="B830" s="504"/>
      <c r="C830" s="504"/>
      <c r="D830" s="504"/>
      <c r="E830" s="504"/>
      <c r="F830" s="505"/>
      <c r="G830" s="505"/>
      <c r="H830" s="504"/>
      <c r="I830" s="506"/>
      <c r="J830" s="507"/>
      <c r="K830" s="507"/>
      <c r="L830" s="507"/>
      <c r="M830" s="507"/>
      <c r="N830" s="507"/>
      <c r="O830" s="507"/>
      <c r="P830" s="507"/>
      <c r="Q830" s="507"/>
      <c r="R830" s="507"/>
      <c r="S830" s="507"/>
      <c r="T830" s="506"/>
      <c r="U830" s="507"/>
      <c r="V830" s="507"/>
      <c r="W830" s="507"/>
      <c r="X830" s="507"/>
      <c r="Y830" s="507"/>
      <c r="Z830" s="507"/>
      <c r="AA830" s="507"/>
      <c r="AB830" s="507"/>
      <c r="AC830" s="507"/>
      <c r="AD830" s="507"/>
      <c r="AE830" s="506"/>
      <c r="AF830" s="507"/>
      <c r="AG830" s="507"/>
      <c r="AH830" s="507"/>
      <c r="AI830" s="507"/>
      <c r="AJ830" s="507"/>
      <c r="AK830" s="507"/>
    </row>
    <row r="831" spans="1:37" ht="12.75" customHeight="1">
      <c r="A831" s="504"/>
      <c r="B831" s="504"/>
      <c r="C831" s="504"/>
      <c r="D831" s="504"/>
      <c r="E831" s="504"/>
      <c r="F831" s="505"/>
      <c r="G831" s="505"/>
      <c r="H831" s="504"/>
      <c r="I831" s="506"/>
      <c r="J831" s="507"/>
      <c r="K831" s="507"/>
      <c r="L831" s="507"/>
      <c r="M831" s="507"/>
      <c r="N831" s="507"/>
      <c r="O831" s="507"/>
      <c r="P831" s="507"/>
      <c r="Q831" s="507"/>
      <c r="R831" s="507"/>
      <c r="S831" s="507"/>
      <c r="T831" s="506"/>
      <c r="U831" s="507"/>
      <c r="V831" s="507"/>
      <c r="W831" s="507"/>
      <c r="X831" s="507"/>
      <c r="Y831" s="507"/>
      <c r="Z831" s="507"/>
      <c r="AA831" s="507"/>
      <c r="AB831" s="507"/>
      <c r="AC831" s="507"/>
      <c r="AD831" s="507"/>
      <c r="AE831" s="506"/>
      <c r="AF831" s="507"/>
      <c r="AG831" s="507"/>
      <c r="AH831" s="507"/>
      <c r="AI831" s="507"/>
      <c r="AJ831" s="507"/>
      <c r="AK831" s="507"/>
    </row>
    <row r="832" spans="1:37" ht="12.75" customHeight="1">
      <c r="A832" s="504"/>
      <c r="B832" s="504"/>
      <c r="C832" s="504"/>
      <c r="D832" s="504"/>
      <c r="E832" s="504"/>
      <c r="F832" s="505"/>
      <c r="G832" s="505"/>
      <c r="H832" s="504"/>
      <c r="I832" s="506"/>
      <c r="J832" s="507"/>
      <c r="K832" s="507"/>
      <c r="L832" s="507"/>
      <c r="M832" s="507"/>
      <c r="N832" s="507"/>
      <c r="O832" s="507"/>
      <c r="P832" s="507"/>
      <c r="Q832" s="507"/>
      <c r="R832" s="507"/>
      <c r="S832" s="507"/>
      <c r="T832" s="506"/>
      <c r="U832" s="507"/>
      <c r="V832" s="507"/>
      <c r="W832" s="507"/>
      <c r="X832" s="507"/>
      <c r="Y832" s="507"/>
      <c r="Z832" s="507"/>
      <c r="AA832" s="507"/>
      <c r="AB832" s="507"/>
      <c r="AC832" s="507"/>
      <c r="AD832" s="507"/>
      <c r="AE832" s="506"/>
      <c r="AF832" s="507"/>
      <c r="AG832" s="507"/>
      <c r="AH832" s="507"/>
      <c r="AI832" s="507"/>
      <c r="AJ832" s="507"/>
      <c r="AK832" s="507"/>
    </row>
    <row r="833" spans="1:37" ht="12.75" customHeight="1">
      <c r="A833" s="504"/>
      <c r="B833" s="504"/>
      <c r="C833" s="504"/>
      <c r="D833" s="504"/>
      <c r="E833" s="504"/>
      <c r="F833" s="505"/>
      <c r="G833" s="505"/>
      <c r="H833" s="504"/>
      <c r="I833" s="506"/>
      <c r="J833" s="507"/>
      <c r="K833" s="507"/>
      <c r="L833" s="507"/>
      <c r="M833" s="507"/>
      <c r="N833" s="507"/>
      <c r="O833" s="507"/>
      <c r="P833" s="507"/>
      <c r="Q833" s="507"/>
      <c r="R833" s="507"/>
      <c r="S833" s="507"/>
      <c r="T833" s="506"/>
      <c r="U833" s="507"/>
      <c r="V833" s="507"/>
      <c r="W833" s="507"/>
      <c r="X833" s="507"/>
      <c r="Y833" s="507"/>
      <c r="Z833" s="507"/>
      <c r="AA833" s="507"/>
      <c r="AB833" s="507"/>
      <c r="AC833" s="507"/>
      <c r="AD833" s="507"/>
      <c r="AE833" s="506"/>
      <c r="AF833" s="507"/>
      <c r="AG833" s="507"/>
      <c r="AH833" s="507"/>
      <c r="AI833" s="507"/>
      <c r="AJ833" s="507"/>
      <c r="AK833" s="507"/>
    </row>
    <row r="834" spans="1:37" ht="12.75" customHeight="1">
      <c r="A834" s="504"/>
      <c r="B834" s="504"/>
      <c r="C834" s="504"/>
      <c r="D834" s="504"/>
      <c r="E834" s="504"/>
      <c r="F834" s="505"/>
      <c r="G834" s="505"/>
      <c r="H834" s="504"/>
      <c r="I834" s="506"/>
      <c r="J834" s="507"/>
      <c r="K834" s="507"/>
      <c r="L834" s="507"/>
      <c r="M834" s="507"/>
      <c r="N834" s="507"/>
      <c r="O834" s="507"/>
      <c r="P834" s="507"/>
      <c r="Q834" s="507"/>
      <c r="R834" s="507"/>
      <c r="S834" s="507"/>
      <c r="T834" s="506"/>
      <c r="U834" s="507"/>
      <c r="V834" s="507"/>
      <c r="W834" s="507"/>
      <c r="X834" s="507"/>
      <c r="Y834" s="507"/>
      <c r="Z834" s="507"/>
      <c r="AA834" s="507"/>
      <c r="AB834" s="507"/>
      <c r="AC834" s="507"/>
      <c r="AD834" s="507"/>
      <c r="AE834" s="506"/>
      <c r="AF834" s="507"/>
      <c r="AG834" s="507"/>
      <c r="AH834" s="507"/>
      <c r="AI834" s="507"/>
      <c r="AJ834" s="507"/>
      <c r="AK834" s="507"/>
    </row>
    <row r="835" spans="1:37" ht="12.75" customHeight="1">
      <c r="A835" s="504"/>
      <c r="B835" s="504"/>
      <c r="C835" s="504"/>
      <c r="D835" s="504"/>
      <c r="E835" s="504"/>
      <c r="F835" s="505"/>
      <c r="G835" s="505"/>
      <c r="H835" s="504"/>
      <c r="I835" s="506"/>
      <c r="J835" s="507"/>
      <c r="K835" s="507"/>
      <c r="L835" s="507"/>
      <c r="M835" s="507"/>
      <c r="N835" s="507"/>
      <c r="O835" s="507"/>
      <c r="P835" s="507"/>
      <c r="Q835" s="507"/>
      <c r="R835" s="507"/>
      <c r="S835" s="507"/>
      <c r="T835" s="506"/>
      <c r="U835" s="507"/>
      <c r="V835" s="507"/>
      <c r="W835" s="507"/>
      <c r="X835" s="507"/>
      <c r="Y835" s="507"/>
      <c r="Z835" s="507"/>
      <c r="AA835" s="507"/>
      <c r="AB835" s="507"/>
      <c r="AC835" s="507"/>
      <c r="AD835" s="507"/>
      <c r="AE835" s="506"/>
      <c r="AF835" s="507"/>
      <c r="AG835" s="507"/>
      <c r="AH835" s="507"/>
      <c r="AI835" s="507"/>
      <c r="AJ835" s="507"/>
      <c r="AK835" s="507"/>
    </row>
    <row r="836" spans="1:37" ht="12.75" customHeight="1">
      <c r="A836" s="504"/>
      <c r="B836" s="504"/>
      <c r="C836" s="504"/>
      <c r="D836" s="504"/>
      <c r="E836" s="504"/>
      <c r="F836" s="505"/>
      <c r="G836" s="505"/>
      <c r="H836" s="504"/>
      <c r="I836" s="506"/>
      <c r="J836" s="507"/>
      <c r="K836" s="507"/>
      <c r="L836" s="507"/>
      <c r="M836" s="507"/>
      <c r="N836" s="507"/>
      <c r="O836" s="507"/>
      <c r="P836" s="507"/>
      <c r="Q836" s="507"/>
      <c r="R836" s="507"/>
      <c r="S836" s="507"/>
      <c r="T836" s="506"/>
      <c r="U836" s="507"/>
      <c r="V836" s="507"/>
      <c r="W836" s="507"/>
      <c r="X836" s="507"/>
      <c r="Y836" s="507"/>
      <c r="Z836" s="507"/>
      <c r="AA836" s="507"/>
      <c r="AB836" s="507"/>
      <c r="AC836" s="507"/>
      <c r="AD836" s="507"/>
      <c r="AE836" s="506"/>
      <c r="AF836" s="507"/>
      <c r="AG836" s="507"/>
      <c r="AH836" s="507"/>
      <c r="AI836" s="507"/>
      <c r="AJ836" s="507"/>
      <c r="AK836" s="507"/>
    </row>
    <row r="837" spans="1:37" ht="12.75" customHeight="1">
      <c r="A837" s="504"/>
      <c r="B837" s="504"/>
      <c r="C837" s="504"/>
      <c r="D837" s="504"/>
      <c r="E837" s="504"/>
      <c r="F837" s="505"/>
      <c r="G837" s="505"/>
      <c r="H837" s="504"/>
      <c r="I837" s="506"/>
      <c r="J837" s="507"/>
      <c r="K837" s="507"/>
      <c r="L837" s="507"/>
      <c r="M837" s="507"/>
      <c r="N837" s="507"/>
      <c r="O837" s="507"/>
      <c r="P837" s="507"/>
      <c r="Q837" s="507"/>
      <c r="R837" s="507"/>
      <c r="S837" s="507"/>
      <c r="T837" s="506"/>
      <c r="U837" s="507"/>
      <c r="V837" s="507"/>
      <c r="W837" s="507"/>
      <c r="X837" s="507"/>
      <c r="Y837" s="507"/>
      <c r="Z837" s="507"/>
      <c r="AA837" s="507"/>
      <c r="AB837" s="507"/>
      <c r="AC837" s="507"/>
      <c r="AD837" s="507"/>
      <c r="AE837" s="506"/>
      <c r="AF837" s="507"/>
      <c r="AG837" s="507"/>
      <c r="AH837" s="507"/>
      <c r="AI837" s="507"/>
      <c r="AJ837" s="507"/>
      <c r="AK837" s="507"/>
    </row>
    <row r="838" spans="1:37" ht="12.75" customHeight="1">
      <c r="A838" s="504"/>
      <c r="B838" s="504"/>
      <c r="C838" s="504"/>
      <c r="D838" s="504"/>
      <c r="E838" s="504"/>
      <c r="F838" s="505"/>
      <c r="G838" s="505"/>
      <c r="H838" s="504"/>
      <c r="I838" s="506"/>
      <c r="J838" s="507"/>
      <c r="K838" s="507"/>
      <c r="L838" s="507"/>
      <c r="M838" s="507"/>
      <c r="N838" s="507"/>
      <c r="O838" s="507"/>
      <c r="P838" s="507"/>
      <c r="Q838" s="507"/>
      <c r="R838" s="507"/>
      <c r="S838" s="507"/>
      <c r="T838" s="506"/>
      <c r="U838" s="507"/>
      <c r="V838" s="507"/>
      <c r="W838" s="507"/>
      <c r="X838" s="507"/>
      <c r="Y838" s="507"/>
      <c r="Z838" s="507"/>
      <c r="AA838" s="507"/>
      <c r="AB838" s="507"/>
      <c r="AC838" s="507"/>
      <c r="AD838" s="507"/>
      <c r="AE838" s="506"/>
      <c r="AF838" s="507"/>
      <c r="AG838" s="507"/>
      <c r="AH838" s="507"/>
      <c r="AI838" s="507"/>
      <c r="AJ838" s="507"/>
      <c r="AK838" s="507"/>
    </row>
    <row r="839" spans="1:37" ht="12.75" customHeight="1">
      <c r="A839" s="504"/>
      <c r="B839" s="504"/>
      <c r="C839" s="504"/>
      <c r="D839" s="504"/>
      <c r="E839" s="504"/>
      <c r="F839" s="505"/>
      <c r="G839" s="505"/>
      <c r="H839" s="504"/>
      <c r="I839" s="506"/>
      <c r="J839" s="507"/>
      <c r="K839" s="507"/>
      <c r="L839" s="507"/>
      <c r="M839" s="507"/>
      <c r="N839" s="507"/>
      <c r="O839" s="507"/>
      <c r="P839" s="507"/>
      <c r="Q839" s="507"/>
      <c r="R839" s="507"/>
      <c r="S839" s="507"/>
      <c r="T839" s="506"/>
      <c r="U839" s="507"/>
      <c r="V839" s="507"/>
      <c r="W839" s="507"/>
      <c r="X839" s="507"/>
      <c r="Y839" s="507"/>
      <c r="Z839" s="507"/>
      <c r="AA839" s="507"/>
      <c r="AB839" s="507"/>
      <c r="AC839" s="507"/>
      <c r="AD839" s="507"/>
      <c r="AE839" s="506"/>
      <c r="AF839" s="507"/>
      <c r="AG839" s="507"/>
      <c r="AH839" s="507"/>
      <c r="AI839" s="507"/>
      <c r="AJ839" s="507"/>
      <c r="AK839" s="507"/>
    </row>
    <row r="840" spans="1:37" ht="12.75" customHeight="1">
      <c r="A840" s="504"/>
      <c r="B840" s="504"/>
      <c r="C840" s="504"/>
      <c r="D840" s="504"/>
      <c r="E840" s="504"/>
      <c r="F840" s="505"/>
      <c r="G840" s="505"/>
      <c r="H840" s="504"/>
      <c r="I840" s="506"/>
      <c r="J840" s="507"/>
      <c r="K840" s="507"/>
      <c r="L840" s="507"/>
      <c r="M840" s="507"/>
      <c r="N840" s="507"/>
      <c r="O840" s="507"/>
      <c r="P840" s="507"/>
      <c r="Q840" s="507"/>
      <c r="R840" s="507"/>
      <c r="S840" s="507"/>
      <c r="T840" s="506"/>
      <c r="U840" s="507"/>
      <c r="V840" s="507"/>
      <c r="W840" s="507"/>
      <c r="X840" s="507"/>
      <c r="Y840" s="507"/>
      <c r="Z840" s="507"/>
      <c r="AA840" s="507"/>
      <c r="AB840" s="507"/>
      <c r="AC840" s="507"/>
      <c r="AD840" s="507"/>
      <c r="AE840" s="506"/>
      <c r="AF840" s="507"/>
      <c r="AG840" s="507"/>
      <c r="AH840" s="507"/>
      <c r="AI840" s="507"/>
      <c r="AJ840" s="507"/>
      <c r="AK840" s="507"/>
    </row>
    <row r="841" spans="1:37" ht="12.75" customHeight="1">
      <c r="A841" s="504"/>
      <c r="B841" s="504"/>
      <c r="C841" s="504"/>
      <c r="D841" s="504"/>
      <c r="E841" s="504"/>
      <c r="F841" s="505"/>
      <c r="G841" s="505"/>
      <c r="H841" s="504"/>
      <c r="I841" s="506"/>
      <c r="J841" s="507"/>
      <c r="K841" s="507"/>
      <c r="L841" s="507"/>
      <c r="M841" s="507"/>
      <c r="N841" s="507"/>
      <c r="O841" s="507"/>
      <c r="P841" s="507"/>
      <c r="Q841" s="507"/>
      <c r="R841" s="507"/>
      <c r="S841" s="507"/>
      <c r="T841" s="506"/>
      <c r="U841" s="507"/>
      <c r="V841" s="507"/>
      <c r="W841" s="507"/>
      <c r="X841" s="507"/>
      <c r="Y841" s="507"/>
      <c r="Z841" s="507"/>
      <c r="AA841" s="507"/>
      <c r="AB841" s="507"/>
      <c r="AC841" s="507"/>
      <c r="AD841" s="507"/>
      <c r="AE841" s="506"/>
      <c r="AF841" s="507"/>
      <c r="AG841" s="507"/>
      <c r="AH841" s="507"/>
      <c r="AI841" s="507"/>
      <c r="AJ841" s="507"/>
      <c r="AK841" s="507"/>
    </row>
    <row r="842" spans="1:37" ht="12.75" customHeight="1">
      <c r="A842" s="504"/>
      <c r="B842" s="504"/>
      <c r="C842" s="504"/>
      <c r="D842" s="504"/>
      <c r="E842" s="504"/>
      <c r="F842" s="505"/>
      <c r="G842" s="505"/>
      <c r="H842" s="504"/>
      <c r="I842" s="506"/>
      <c r="J842" s="507"/>
      <c r="K842" s="507"/>
      <c r="L842" s="507"/>
      <c r="M842" s="507"/>
      <c r="N842" s="507"/>
      <c r="O842" s="507"/>
      <c r="P842" s="507"/>
      <c r="Q842" s="507"/>
      <c r="R842" s="507"/>
      <c r="S842" s="507"/>
      <c r="T842" s="506"/>
      <c r="U842" s="507"/>
      <c r="V842" s="507"/>
      <c r="W842" s="507"/>
      <c r="X842" s="507"/>
      <c r="Y842" s="507"/>
      <c r="Z842" s="507"/>
      <c r="AA842" s="507"/>
      <c r="AB842" s="507"/>
      <c r="AC842" s="507"/>
      <c r="AD842" s="507"/>
      <c r="AE842" s="506"/>
      <c r="AF842" s="507"/>
      <c r="AG842" s="507"/>
      <c r="AH842" s="507"/>
      <c r="AI842" s="507"/>
      <c r="AJ842" s="507"/>
      <c r="AK842" s="507"/>
    </row>
    <row r="843" spans="1:37" ht="12.75" customHeight="1">
      <c r="A843" s="504"/>
      <c r="B843" s="504"/>
      <c r="C843" s="504"/>
      <c r="D843" s="504"/>
      <c r="E843" s="504"/>
      <c r="F843" s="505"/>
      <c r="G843" s="505"/>
      <c r="H843" s="504"/>
      <c r="I843" s="506"/>
      <c r="J843" s="507"/>
      <c r="K843" s="507"/>
      <c r="L843" s="507"/>
      <c r="M843" s="507"/>
      <c r="N843" s="507"/>
      <c r="O843" s="507"/>
      <c r="P843" s="507"/>
      <c r="Q843" s="507"/>
      <c r="R843" s="507"/>
      <c r="S843" s="507"/>
      <c r="T843" s="506"/>
      <c r="U843" s="507"/>
      <c r="V843" s="507"/>
      <c r="W843" s="507"/>
      <c r="X843" s="507"/>
      <c r="Y843" s="507"/>
      <c r="Z843" s="507"/>
      <c r="AA843" s="507"/>
      <c r="AB843" s="507"/>
      <c r="AC843" s="507"/>
      <c r="AD843" s="507"/>
      <c r="AE843" s="506"/>
      <c r="AF843" s="507"/>
      <c r="AG843" s="507"/>
      <c r="AH843" s="507"/>
      <c r="AI843" s="507"/>
      <c r="AJ843" s="507"/>
      <c r="AK843" s="507"/>
    </row>
    <row r="844" spans="1:37" ht="12.75" customHeight="1">
      <c r="A844" s="504"/>
      <c r="B844" s="504"/>
      <c r="C844" s="504"/>
      <c r="D844" s="504"/>
      <c r="E844" s="504"/>
      <c r="F844" s="505"/>
      <c r="G844" s="505"/>
      <c r="H844" s="504"/>
      <c r="I844" s="506"/>
      <c r="J844" s="507"/>
      <c r="K844" s="507"/>
      <c r="L844" s="507"/>
      <c r="M844" s="507"/>
      <c r="N844" s="507"/>
      <c r="O844" s="507"/>
      <c r="P844" s="507"/>
      <c r="Q844" s="507"/>
      <c r="R844" s="507"/>
      <c r="S844" s="507"/>
      <c r="T844" s="506"/>
      <c r="U844" s="507"/>
      <c r="V844" s="507"/>
      <c r="W844" s="507"/>
      <c r="X844" s="507"/>
      <c r="Y844" s="507"/>
      <c r="Z844" s="507"/>
      <c r="AA844" s="507"/>
      <c r="AB844" s="507"/>
      <c r="AC844" s="507"/>
      <c r="AD844" s="507"/>
      <c r="AE844" s="506"/>
      <c r="AF844" s="507"/>
      <c r="AG844" s="507"/>
      <c r="AH844" s="507"/>
      <c r="AI844" s="507"/>
      <c r="AJ844" s="507"/>
      <c r="AK844" s="507"/>
    </row>
    <row r="845" spans="1:37" ht="12.75" customHeight="1">
      <c r="A845" s="504"/>
      <c r="B845" s="504"/>
      <c r="C845" s="504"/>
      <c r="D845" s="504"/>
      <c r="E845" s="504"/>
      <c r="F845" s="505"/>
      <c r="G845" s="505"/>
      <c r="H845" s="504"/>
      <c r="I845" s="506"/>
      <c r="J845" s="507"/>
      <c r="K845" s="507"/>
      <c r="L845" s="507"/>
      <c r="M845" s="507"/>
      <c r="N845" s="507"/>
      <c r="O845" s="507"/>
      <c r="P845" s="507"/>
      <c r="Q845" s="507"/>
      <c r="R845" s="507"/>
      <c r="S845" s="507"/>
      <c r="T845" s="506"/>
      <c r="U845" s="507"/>
      <c r="V845" s="507"/>
      <c r="W845" s="507"/>
      <c r="X845" s="507"/>
      <c r="Y845" s="507"/>
      <c r="Z845" s="507"/>
      <c r="AA845" s="507"/>
      <c r="AB845" s="507"/>
      <c r="AC845" s="507"/>
      <c r="AD845" s="507"/>
      <c r="AE845" s="506"/>
      <c r="AF845" s="507"/>
      <c r="AG845" s="507"/>
      <c r="AH845" s="507"/>
      <c r="AI845" s="507"/>
      <c r="AJ845" s="507"/>
      <c r="AK845" s="507"/>
    </row>
    <row r="846" spans="1:37" ht="12.75" customHeight="1">
      <c r="A846" s="504"/>
      <c r="B846" s="504"/>
      <c r="C846" s="504"/>
      <c r="D846" s="504"/>
      <c r="E846" s="504"/>
      <c r="F846" s="505"/>
      <c r="G846" s="505"/>
      <c r="H846" s="504"/>
      <c r="I846" s="506"/>
      <c r="J846" s="507"/>
      <c r="K846" s="507"/>
      <c r="L846" s="507"/>
      <c r="M846" s="507"/>
      <c r="N846" s="507"/>
      <c r="O846" s="507"/>
      <c r="P846" s="507"/>
      <c r="Q846" s="507"/>
      <c r="R846" s="507"/>
      <c r="S846" s="507"/>
      <c r="T846" s="506"/>
      <c r="U846" s="507"/>
      <c r="V846" s="507"/>
      <c r="W846" s="507"/>
      <c r="X846" s="507"/>
      <c r="Y846" s="507"/>
      <c r="Z846" s="507"/>
      <c r="AA846" s="507"/>
      <c r="AB846" s="507"/>
      <c r="AC846" s="507"/>
      <c r="AD846" s="507"/>
      <c r="AE846" s="506"/>
      <c r="AF846" s="507"/>
      <c r="AG846" s="507"/>
      <c r="AH846" s="507"/>
      <c r="AI846" s="507"/>
      <c r="AJ846" s="507"/>
      <c r="AK846" s="507"/>
    </row>
    <row r="847" spans="1:37" ht="12.75" customHeight="1">
      <c r="A847" s="504"/>
      <c r="B847" s="504"/>
      <c r="C847" s="504"/>
      <c r="D847" s="504"/>
      <c r="E847" s="504"/>
      <c r="F847" s="505"/>
      <c r="G847" s="505"/>
      <c r="H847" s="504"/>
      <c r="I847" s="506"/>
      <c r="J847" s="507"/>
      <c r="K847" s="507"/>
      <c r="L847" s="507"/>
      <c r="M847" s="507"/>
      <c r="N847" s="507"/>
      <c r="O847" s="507"/>
      <c r="P847" s="507"/>
      <c r="Q847" s="507"/>
      <c r="R847" s="507"/>
      <c r="S847" s="507"/>
      <c r="T847" s="506"/>
      <c r="U847" s="507"/>
      <c r="V847" s="507"/>
      <c r="W847" s="507"/>
      <c r="X847" s="507"/>
      <c r="Y847" s="507"/>
      <c r="Z847" s="507"/>
      <c r="AA847" s="507"/>
      <c r="AB847" s="507"/>
      <c r="AC847" s="507"/>
      <c r="AD847" s="507"/>
      <c r="AE847" s="506"/>
      <c r="AF847" s="507"/>
      <c r="AG847" s="507"/>
      <c r="AH847" s="507"/>
      <c r="AI847" s="507"/>
      <c r="AJ847" s="507"/>
      <c r="AK847" s="507"/>
    </row>
    <row r="848" spans="1:37" ht="12.75" customHeight="1">
      <c r="A848" s="504"/>
      <c r="B848" s="504"/>
      <c r="C848" s="504"/>
      <c r="D848" s="504"/>
      <c r="E848" s="504"/>
      <c r="F848" s="505"/>
      <c r="G848" s="505"/>
      <c r="H848" s="504"/>
      <c r="I848" s="506"/>
      <c r="J848" s="507"/>
      <c r="K848" s="507"/>
      <c r="L848" s="507"/>
      <c r="M848" s="507"/>
      <c r="N848" s="507"/>
      <c r="O848" s="507"/>
      <c r="P848" s="507"/>
      <c r="Q848" s="507"/>
      <c r="R848" s="507"/>
      <c r="S848" s="507"/>
      <c r="T848" s="506"/>
      <c r="U848" s="507"/>
      <c r="V848" s="507"/>
      <c r="W848" s="507"/>
      <c r="X848" s="507"/>
      <c r="Y848" s="507"/>
      <c r="Z848" s="507"/>
      <c r="AA848" s="507"/>
      <c r="AB848" s="507"/>
      <c r="AC848" s="507"/>
      <c r="AD848" s="507"/>
      <c r="AE848" s="506"/>
      <c r="AF848" s="507"/>
      <c r="AG848" s="507"/>
      <c r="AH848" s="507"/>
      <c r="AI848" s="507"/>
      <c r="AJ848" s="507"/>
      <c r="AK848" s="507"/>
    </row>
    <row r="849" spans="1:37" ht="12.75" customHeight="1">
      <c r="A849" s="504"/>
      <c r="B849" s="504"/>
      <c r="C849" s="504"/>
      <c r="D849" s="504"/>
      <c r="E849" s="504"/>
      <c r="F849" s="505"/>
      <c r="G849" s="505"/>
      <c r="H849" s="504"/>
      <c r="I849" s="506"/>
      <c r="J849" s="507"/>
      <c r="K849" s="507"/>
      <c r="L849" s="507"/>
      <c r="M849" s="507"/>
      <c r="N849" s="507"/>
      <c r="O849" s="507"/>
      <c r="P849" s="507"/>
      <c r="Q849" s="507"/>
      <c r="R849" s="507"/>
      <c r="S849" s="507"/>
      <c r="T849" s="506"/>
      <c r="U849" s="507"/>
      <c r="V849" s="507"/>
      <c r="W849" s="507"/>
      <c r="X849" s="507"/>
      <c r="Y849" s="507"/>
      <c r="Z849" s="507"/>
      <c r="AA849" s="507"/>
      <c r="AB849" s="507"/>
      <c r="AC849" s="507"/>
      <c r="AD849" s="507"/>
      <c r="AE849" s="506"/>
      <c r="AF849" s="507"/>
      <c r="AG849" s="507"/>
      <c r="AH849" s="507"/>
      <c r="AI849" s="507"/>
      <c r="AJ849" s="507"/>
      <c r="AK849" s="507"/>
    </row>
    <row r="850" spans="1:37" ht="12.75" customHeight="1">
      <c r="A850" s="504"/>
      <c r="B850" s="504"/>
      <c r="C850" s="504"/>
      <c r="D850" s="504"/>
      <c r="E850" s="504"/>
      <c r="F850" s="505"/>
      <c r="G850" s="505"/>
      <c r="H850" s="504"/>
      <c r="I850" s="506"/>
      <c r="J850" s="507"/>
      <c r="K850" s="507"/>
      <c r="L850" s="507"/>
      <c r="M850" s="507"/>
      <c r="N850" s="507"/>
      <c r="O850" s="507"/>
      <c r="P850" s="507"/>
      <c r="Q850" s="507"/>
      <c r="R850" s="507"/>
      <c r="S850" s="507"/>
      <c r="T850" s="506"/>
      <c r="U850" s="507"/>
      <c r="V850" s="507"/>
      <c r="W850" s="507"/>
      <c r="X850" s="507"/>
      <c r="Y850" s="507"/>
      <c r="Z850" s="507"/>
      <c r="AA850" s="507"/>
      <c r="AB850" s="507"/>
      <c r="AC850" s="507"/>
      <c r="AD850" s="507"/>
      <c r="AE850" s="506"/>
      <c r="AF850" s="507"/>
      <c r="AG850" s="507"/>
      <c r="AH850" s="507"/>
      <c r="AI850" s="507"/>
      <c r="AJ850" s="507"/>
      <c r="AK850" s="507"/>
    </row>
    <row r="851" spans="1:37" ht="12.75" customHeight="1">
      <c r="A851" s="504"/>
      <c r="B851" s="504"/>
      <c r="C851" s="504"/>
      <c r="D851" s="504"/>
      <c r="E851" s="504"/>
      <c r="F851" s="505"/>
      <c r="G851" s="505"/>
      <c r="H851" s="504"/>
      <c r="I851" s="506"/>
      <c r="J851" s="507"/>
      <c r="K851" s="507"/>
      <c r="L851" s="507"/>
      <c r="M851" s="507"/>
      <c r="N851" s="507"/>
      <c r="O851" s="507"/>
      <c r="P851" s="507"/>
      <c r="Q851" s="507"/>
      <c r="R851" s="507"/>
      <c r="S851" s="507"/>
      <c r="T851" s="506"/>
      <c r="U851" s="507"/>
      <c r="V851" s="507"/>
      <c r="W851" s="507"/>
      <c r="X851" s="507"/>
      <c r="Y851" s="507"/>
      <c r="Z851" s="507"/>
      <c r="AA851" s="507"/>
      <c r="AB851" s="507"/>
      <c r="AC851" s="507"/>
      <c r="AD851" s="507"/>
      <c r="AE851" s="506"/>
      <c r="AF851" s="507"/>
      <c r="AG851" s="507"/>
      <c r="AH851" s="507"/>
      <c r="AI851" s="507"/>
      <c r="AJ851" s="507"/>
      <c r="AK851" s="507"/>
    </row>
    <row r="852" spans="1:37" ht="12.75" customHeight="1">
      <c r="A852" s="504"/>
      <c r="B852" s="504"/>
      <c r="C852" s="504"/>
      <c r="D852" s="504"/>
      <c r="E852" s="504"/>
      <c r="F852" s="505"/>
      <c r="G852" s="505"/>
      <c r="H852" s="504"/>
      <c r="I852" s="506"/>
      <c r="J852" s="507"/>
      <c r="K852" s="507"/>
      <c r="L852" s="507"/>
      <c r="M852" s="507"/>
      <c r="N852" s="507"/>
      <c r="O852" s="507"/>
      <c r="P852" s="507"/>
      <c r="Q852" s="507"/>
      <c r="R852" s="507"/>
      <c r="S852" s="507"/>
      <c r="T852" s="506"/>
      <c r="U852" s="507"/>
      <c r="V852" s="507"/>
      <c r="W852" s="507"/>
      <c r="X852" s="507"/>
      <c r="Y852" s="507"/>
      <c r="Z852" s="507"/>
      <c r="AA852" s="507"/>
      <c r="AB852" s="507"/>
      <c r="AC852" s="507"/>
      <c r="AD852" s="507"/>
      <c r="AE852" s="506"/>
      <c r="AF852" s="507"/>
      <c r="AG852" s="507"/>
      <c r="AH852" s="507"/>
      <c r="AI852" s="507"/>
      <c r="AJ852" s="507"/>
      <c r="AK852" s="507"/>
    </row>
    <row r="853" spans="1:37" ht="12.75" customHeight="1">
      <c r="A853" s="504"/>
      <c r="B853" s="504"/>
      <c r="C853" s="504"/>
      <c r="D853" s="504"/>
      <c r="E853" s="504"/>
      <c r="F853" s="505"/>
      <c r="G853" s="505"/>
      <c r="H853" s="504"/>
      <c r="I853" s="506"/>
      <c r="J853" s="507"/>
      <c r="K853" s="507"/>
      <c r="L853" s="507"/>
      <c r="M853" s="507"/>
      <c r="N853" s="507"/>
      <c r="O853" s="507"/>
      <c r="P853" s="507"/>
      <c r="Q853" s="507"/>
      <c r="R853" s="507"/>
      <c r="S853" s="507"/>
      <c r="T853" s="506"/>
      <c r="U853" s="507"/>
      <c r="V853" s="507"/>
      <c r="W853" s="507"/>
      <c r="X853" s="507"/>
      <c r="Y853" s="507"/>
      <c r="Z853" s="507"/>
      <c r="AA853" s="507"/>
      <c r="AB853" s="507"/>
      <c r="AC853" s="507"/>
      <c r="AD853" s="507"/>
      <c r="AE853" s="506"/>
      <c r="AF853" s="507"/>
      <c r="AG853" s="507"/>
      <c r="AH853" s="507"/>
      <c r="AI853" s="507"/>
      <c r="AJ853" s="507"/>
      <c r="AK853" s="507"/>
    </row>
    <row r="854" spans="1:37" ht="12.75" customHeight="1">
      <c r="A854" s="504"/>
      <c r="B854" s="504"/>
      <c r="C854" s="504"/>
      <c r="D854" s="504"/>
      <c r="E854" s="504"/>
      <c r="F854" s="505"/>
      <c r="G854" s="505"/>
      <c r="H854" s="504"/>
      <c r="I854" s="506"/>
      <c r="J854" s="507"/>
      <c r="K854" s="507"/>
      <c r="L854" s="507"/>
      <c r="M854" s="507"/>
      <c r="N854" s="507"/>
      <c r="O854" s="507"/>
      <c r="P854" s="507"/>
      <c r="Q854" s="507"/>
      <c r="R854" s="507"/>
      <c r="S854" s="507"/>
      <c r="T854" s="506"/>
      <c r="U854" s="507"/>
      <c r="V854" s="507"/>
      <c r="W854" s="507"/>
      <c r="X854" s="507"/>
      <c r="Y854" s="507"/>
      <c r="Z854" s="507"/>
      <c r="AA854" s="507"/>
      <c r="AB854" s="507"/>
      <c r="AC854" s="507"/>
      <c r="AD854" s="507"/>
      <c r="AE854" s="506"/>
      <c r="AF854" s="507"/>
      <c r="AG854" s="507"/>
      <c r="AH854" s="507"/>
      <c r="AI854" s="507"/>
      <c r="AJ854" s="507"/>
      <c r="AK854" s="507"/>
    </row>
    <row r="855" spans="1:37" ht="12.75" customHeight="1">
      <c r="A855" s="504"/>
      <c r="B855" s="504"/>
      <c r="C855" s="504"/>
      <c r="D855" s="504"/>
      <c r="E855" s="504"/>
      <c r="F855" s="505"/>
      <c r="G855" s="505"/>
      <c r="H855" s="504"/>
      <c r="I855" s="506"/>
      <c r="J855" s="507"/>
      <c r="K855" s="507"/>
      <c r="L855" s="507"/>
      <c r="M855" s="507"/>
      <c r="N855" s="507"/>
      <c r="O855" s="507"/>
      <c r="P855" s="507"/>
      <c r="Q855" s="507"/>
      <c r="R855" s="507"/>
      <c r="S855" s="507"/>
      <c r="T855" s="506"/>
      <c r="U855" s="507"/>
      <c r="V855" s="507"/>
      <c r="W855" s="507"/>
      <c r="X855" s="507"/>
      <c r="Y855" s="507"/>
      <c r="Z855" s="507"/>
      <c r="AA855" s="507"/>
      <c r="AB855" s="507"/>
      <c r="AC855" s="507"/>
      <c r="AD855" s="507"/>
      <c r="AE855" s="506"/>
      <c r="AF855" s="507"/>
      <c r="AG855" s="507"/>
      <c r="AH855" s="507"/>
      <c r="AI855" s="507"/>
      <c r="AJ855" s="507"/>
      <c r="AK855" s="507"/>
    </row>
    <row r="856" spans="1:37" ht="12.75" customHeight="1">
      <c r="A856" s="504"/>
      <c r="B856" s="504"/>
      <c r="C856" s="504"/>
      <c r="D856" s="504"/>
      <c r="E856" s="504"/>
      <c r="F856" s="505"/>
      <c r="G856" s="505"/>
      <c r="H856" s="504"/>
      <c r="I856" s="506"/>
      <c r="J856" s="507"/>
      <c r="K856" s="507"/>
      <c r="L856" s="507"/>
      <c r="M856" s="507"/>
      <c r="N856" s="507"/>
      <c r="O856" s="507"/>
      <c r="P856" s="507"/>
      <c r="Q856" s="507"/>
      <c r="R856" s="507"/>
      <c r="S856" s="507"/>
      <c r="T856" s="506"/>
      <c r="U856" s="507"/>
      <c r="V856" s="507"/>
      <c r="W856" s="507"/>
      <c r="X856" s="507"/>
      <c r="Y856" s="507"/>
      <c r="Z856" s="507"/>
      <c r="AA856" s="507"/>
      <c r="AB856" s="507"/>
      <c r="AC856" s="507"/>
      <c r="AD856" s="507"/>
      <c r="AE856" s="506"/>
      <c r="AF856" s="507"/>
      <c r="AG856" s="507"/>
      <c r="AH856" s="507"/>
      <c r="AI856" s="507"/>
      <c r="AJ856" s="507"/>
      <c r="AK856" s="507"/>
    </row>
    <row r="857" spans="1:37" ht="12.75" customHeight="1">
      <c r="A857" s="504"/>
      <c r="B857" s="504"/>
      <c r="C857" s="504"/>
      <c r="D857" s="504"/>
      <c r="E857" s="504"/>
      <c r="F857" s="505"/>
      <c r="G857" s="505"/>
      <c r="H857" s="504"/>
      <c r="I857" s="506"/>
      <c r="J857" s="507"/>
      <c r="K857" s="507"/>
      <c r="L857" s="507"/>
      <c r="M857" s="507"/>
      <c r="N857" s="507"/>
      <c r="O857" s="507"/>
      <c r="P857" s="507"/>
      <c r="Q857" s="507"/>
      <c r="R857" s="507"/>
      <c r="S857" s="507"/>
      <c r="T857" s="506"/>
      <c r="U857" s="507"/>
      <c r="V857" s="507"/>
      <c r="W857" s="507"/>
      <c r="X857" s="507"/>
      <c r="Y857" s="507"/>
      <c r="Z857" s="507"/>
      <c r="AA857" s="507"/>
      <c r="AB857" s="507"/>
      <c r="AC857" s="507"/>
      <c r="AD857" s="507"/>
      <c r="AE857" s="506"/>
      <c r="AF857" s="507"/>
      <c r="AG857" s="507"/>
      <c r="AH857" s="507"/>
      <c r="AI857" s="507"/>
      <c r="AJ857" s="507"/>
      <c r="AK857" s="507"/>
    </row>
    <row r="858" spans="1:37" ht="12.75" customHeight="1">
      <c r="A858" s="504"/>
      <c r="B858" s="504"/>
      <c r="C858" s="504"/>
      <c r="D858" s="504"/>
      <c r="E858" s="504"/>
      <c r="F858" s="505"/>
      <c r="G858" s="505"/>
      <c r="H858" s="504"/>
      <c r="I858" s="506"/>
      <c r="J858" s="507"/>
      <c r="K858" s="507"/>
      <c r="L858" s="507"/>
      <c r="M858" s="507"/>
      <c r="N858" s="507"/>
      <c r="O858" s="507"/>
      <c r="P858" s="507"/>
      <c r="Q858" s="507"/>
      <c r="R858" s="507"/>
      <c r="S858" s="507"/>
      <c r="T858" s="506"/>
      <c r="U858" s="507"/>
      <c r="V858" s="507"/>
      <c r="W858" s="507"/>
      <c r="X858" s="507"/>
      <c r="Y858" s="507"/>
      <c r="Z858" s="507"/>
      <c r="AA858" s="507"/>
      <c r="AB858" s="507"/>
      <c r="AC858" s="507"/>
      <c r="AD858" s="507"/>
      <c r="AE858" s="506"/>
      <c r="AF858" s="507"/>
      <c r="AG858" s="507"/>
      <c r="AH858" s="507"/>
      <c r="AI858" s="507"/>
      <c r="AJ858" s="507"/>
      <c r="AK858" s="507"/>
    </row>
    <row r="859" spans="1:37" ht="12.75" customHeight="1">
      <c r="A859" s="504"/>
      <c r="B859" s="504"/>
      <c r="C859" s="504"/>
      <c r="D859" s="504"/>
      <c r="E859" s="504"/>
      <c r="F859" s="505"/>
      <c r="G859" s="505"/>
      <c r="H859" s="504"/>
      <c r="I859" s="506"/>
      <c r="J859" s="507"/>
      <c r="K859" s="507"/>
      <c r="L859" s="507"/>
      <c r="M859" s="507"/>
      <c r="N859" s="507"/>
      <c r="O859" s="507"/>
      <c r="P859" s="507"/>
      <c r="Q859" s="507"/>
      <c r="R859" s="507"/>
      <c r="S859" s="507"/>
      <c r="T859" s="506"/>
      <c r="U859" s="507"/>
      <c r="V859" s="507"/>
      <c r="W859" s="507"/>
      <c r="X859" s="507"/>
      <c r="Y859" s="507"/>
      <c r="Z859" s="507"/>
      <c r="AA859" s="507"/>
      <c r="AB859" s="507"/>
      <c r="AC859" s="507"/>
      <c r="AD859" s="507"/>
      <c r="AE859" s="506"/>
      <c r="AF859" s="507"/>
      <c r="AG859" s="507"/>
      <c r="AH859" s="507"/>
      <c r="AI859" s="507"/>
      <c r="AJ859" s="507"/>
      <c r="AK859" s="507"/>
    </row>
    <row r="860" spans="1:37" ht="12.75" customHeight="1">
      <c r="A860" s="504"/>
      <c r="B860" s="504"/>
      <c r="C860" s="504"/>
      <c r="D860" s="504"/>
      <c r="E860" s="504"/>
      <c r="F860" s="505"/>
      <c r="G860" s="505"/>
      <c r="H860" s="504"/>
      <c r="I860" s="506"/>
      <c r="J860" s="507"/>
      <c r="K860" s="507"/>
      <c r="L860" s="507"/>
      <c r="M860" s="507"/>
      <c r="N860" s="507"/>
      <c r="O860" s="507"/>
      <c r="P860" s="507"/>
      <c r="Q860" s="507"/>
      <c r="R860" s="507"/>
      <c r="S860" s="507"/>
      <c r="T860" s="506"/>
      <c r="U860" s="507"/>
      <c r="V860" s="507"/>
      <c r="W860" s="507"/>
      <c r="X860" s="507"/>
      <c r="Y860" s="507"/>
      <c r="Z860" s="507"/>
      <c r="AA860" s="507"/>
      <c r="AB860" s="507"/>
      <c r="AC860" s="507"/>
      <c r="AD860" s="507"/>
      <c r="AE860" s="506"/>
      <c r="AF860" s="507"/>
      <c r="AG860" s="507"/>
      <c r="AH860" s="507"/>
      <c r="AI860" s="507"/>
      <c r="AJ860" s="507"/>
      <c r="AK860" s="507"/>
    </row>
    <row r="861" spans="1:37" ht="12.75" customHeight="1">
      <c r="A861" s="504"/>
      <c r="B861" s="504"/>
      <c r="C861" s="504"/>
      <c r="D861" s="504"/>
      <c r="E861" s="504"/>
      <c r="F861" s="505"/>
      <c r="G861" s="505"/>
      <c r="H861" s="504"/>
      <c r="I861" s="506"/>
      <c r="J861" s="507"/>
      <c r="K861" s="507"/>
      <c r="L861" s="507"/>
      <c r="M861" s="507"/>
      <c r="N861" s="507"/>
      <c r="O861" s="507"/>
      <c r="P861" s="507"/>
      <c r="Q861" s="507"/>
      <c r="R861" s="507"/>
      <c r="S861" s="507"/>
      <c r="T861" s="506"/>
      <c r="U861" s="507"/>
      <c r="V861" s="507"/>
      <c r="W861" s="507"/>
      <c r="X861" s="507"/>
      <c r="Y861" s="507"/>
      <c r="Z861" s="507"/>
      <c r="AA861" s="507"/>
      <c r="AB861" s="507"/>
      <c r="AC861" s="507"/>
      <c r="AD861" s="507"/>
      <c r="AE861" s="506"/>
      <c r="AF861" s="507"/>
      <c r="AG861" s="507"/>
      <c r="AH861" s="507"/>
      <c r="AI861" s="507"/>
      <c r="AJ861" s="507"/>
      <c r="AK861" s="507"/>
    </row>
    <row r="862" spans="1:37" ht="12.75" customHeight="1">
      <c r="A862" s="504"/>
      <c r="B862" s="504"/>
      <c r="C862" s="504"/>
      <c r="D862" s="504"/>
      <c r="E862" s="504"/>
      <c r="F862" s="505"/>
      <c r="G862" s="505"/>
      <c r="H862" s="504"/>
      <c r="I862" s="506"/>
      <c r="J862" s="507"/>
      <c r="K862" s="507"/>
      <c r="L862" s="507"/>
      <c r="M862" s="507"/>
      <c r="N862" s="507"/>
      <c r="O862" s="507"/>
      <c r="P862" s="507"/>
      <c r="Q862" s="507"/>
      <c r="R862" s="507"/>
      <c r="S862" s="507"/>
      <c r="T862" s="506"/>
      <c r="U862" s="507"/>
      <c r="V862" s="507"/>
      <c r="W862" s="507"/>
      <c r="X862" s="507"/>
      <c r="Y862" s="507"/>
      <c r="Z862" s="507"/>
      <c r="AA862" s="507"/>
      <c r="AB862" s="507"/>
      <c r="AC862" s="507"/>
      <c r="AD862" s="507"/>
      <c r="AE862" s="506"/>
      <c r="AF862" s="507"/>
      <c r="AG862" s="507"/>
      <c r="AH862" s="507"/>
      <c r="AI862" s="507"/>
      <c r="AJ862" s="507"/>
      <c r="AK862" s="507"/>
    </row>
    <row r="863" spans="1:37" ht="12.75" customHeight="1">
      <c r="A863" s="504"/>
      <c r="B863" s="504"/>
      <c r="C863" s="504"/>
      <c r="D863" s="504"/>
      <c r="E863" s="504"/>
      <c r="F863" s="505"/>
      <c r="G863" s="505"/>
      <c r="H863" s="504"/>
      <c r="I863" s="506"/>
      <c r="J863" s="507"/>
      <c r="K863" s="507"/>
      <c r="L863" s="507"/>
      <c r="M863" s="507"/>
      <c r="N863" s="507"/>
      <c r="O863" s="507"/>
      <c r="P863" s="507"/>
      <c r="Q863" s="507"/>
      <c r="R863" s="507"/>
      <c r="S863" s="507"/>
      <c r="T863" s="506"/>
      <c r="U863" s="507"/>
      <c r="V863" s="507"/>
      <c r="W863" s="507"/>
      <c r="X863" s="507"/>
      <c r="Y863" s="507"/>
      <c r="Z863" s="507"/>
      <c r="AA863" s="507"/>
      <c r="AB863" s="507"/>
      <c r="AC863" s="507"/>
      <c r="AD863" s="507"/>
      <c r="AE863" s="506"/>
      <c r="AF863" s="507"/>
      <c r="AG863" s="507"/>
      <c r="AH863" s="507"/>
      <c r="AI863" s="507"/>
      <c r="AJ863" s="507"/>
      <c r="AK863" s="507"/>
    </row>
    <row r="864" spans="1:37" ht="12.75" customHeight="1">
      <c r="A864" s="504"/>
      <c r="B864" s="504"/>
      <c r="C864" s="504"/>
      <c r="D864" s="504"/>
      <c r="E864" s="504"/>
      <c r="F864" s="505"/>
      <c r="G864" s="505"/>
      <c r="H864" s="504"/>
      <c r="I864" s="506"/>
      <c r="J864" s="507"/>
      <c r="K864" s="507"/>
      <c r="L864" s="507"/>
      <c r="M864" s="507"/>
      <c r="N864" s="507"/>
      <c r="O864" s="507"/>
      <c r="P864" s="507"/>
      <c r="Q864" s="507"/>
      <c r="R864" s="507"/>
      <c r="S864" s="507"/>
      <c r="T864" s="506"/>
      <c r="U864" s="507"/>
      <c r="V864" s="507"/>
      <c r="W864" s="507"/>
      <c r="X864" s="507"/>
      <c r="Y864" s="507"/>
      <c r="Z864" s="507"/>
      <c r="AA864" s="507"/>
      <c r="AB864" s="507"/>
      <c r="AC864" s="507"/>
      <c r="AD864" s="507"/>
      <c r="AE864" s="506"/>
      <c r="AF864" s="507"/>
      <c r="AG864" s="507"/>
      <c r="AH864" s="507"/>
      <c r="AI864" s="507"/>
      <c r="AJ864" s="507"/>
      <c r="AK864" s="507"/>
    </row>
    <row r="865" spans="1:37" ht="12.75" customHeight="1">
      <c r="A865" s="504"/>
      <c r="B865" s="504"/>
      <c r="C865" s="504"/>
      <c r="D865" s="504"/>
      <c r="E865" s="504"/>
      <c r="F865" s="505"/>
      <c r="G865" s="505"/>
      <c r="H865" s="504"/>
      <c r="I865" s="506"/>
      <c r="J865" s="507"/>
      <c r="K865" s="507"/>
      <c r="L865" s="507"/>
      <c r="M865" s="507"/>
      <c r="N865" s="507"/>
      <c r="O865" s="507"/>
      <c r="P865" s="507"/>
      <c r="Q865" s="507"/>
      <c r="R865" s="507"/>
      <c r="S865" s="507"/>
      <c r="T865" s="506"/>
      <c r="U865" s="507"/>
      <c r="V865" s="507"/>
      <c r="W865" s="507"/>
      <c r="X865" s="507"/>
      <c r="Y865" s="507"/>
      <c r="Z865" s="507"/>
      <c r="AA865" s="507"/>
      <c r="AB865" s="507"/>
      <c r="AC865" s="507"/>
      <c r="AD865" s="507"/>
      <c r="AE865" s="506"/>
      <c r="AF865" s="507"/>
      <c r="AG865" s="507"/>
      <c r="AH865" s="507"/>
      <c r="AI865" s="507"/>
      <c r="AJ865" s="507"/>
      <c r="AK865" s="507"/>
    </row>
    <row r="866" spans="1:37" ht="12.75" customHeight="1">
      <c r="A866" s="504"/>
      <c r="B866" s="504"/>
      <c r="C866" s="504"/>
      <c r="D866" s="504"/>
      <c r="E866" s="504"/>
      <c r="F866" s="505"/>
      <c r="G866" s="505"/>
      <c r="H866" s="504"/>
      <c r="I866" s="506"/>
      <c r="J866" s="507"/>
      <c r="K866" s="507"/>
      <c r="L866" s="507"/>
      <c r="M866" s="507"/>
      <c r="N866" s="507"/>
      <c r="O866" s="507"/>
      <c r="P866" s="507"/>
      <c r="Q866" s="507"/>
      <c r="R866" s="507"/>
      <c r="S866" s="507"/>
      <c r="T866" s="506"/>
      <c r="U866" s="507"/>
      <c r="V866" s="507"/>
      <c r="W866" s="507"/>
      <c r="X866" s="507"/>
      <c r="Y866" s="507"/>
      <c r="Z866" s="507"/>
      <c r="AA866" s="507"/>
      <c r="AB866" s="507"/>
      <c r="AC866" s="507"/>
      <c r="AD866" s="507"/>
      <c r="AE866" s="506"/>
      <c r="AF866" s="507"/>
      <c r="AG866" s="507"/>
      <c r="AH866" s="507"/>
      <c r="AI866" s="507"/>
      <c r="AJ866" s="507"/>
      <c r="AK866" s="507"/>
    </row>
    <row r="867" spans="1:37" ht="12.75" customHeight="1">
      <c r="A867" s="504"/>
      <c r="B867" s="504"/>
      <c r="C867" s="504"/>
      <c r="D867" s="504"/>
      <c r="E867" s="504"/>
      <c r="F867" s="505"/>
      <c r="G867" s="505"/>
      <c r="H867" s="504"/>
      <c r="I867" s="506"/>
      <c r="J867" s="507"/>
      <c r="K867" s="507"/>
      <c r="L867" s="507"/>
      <c r="M867" s="507"/>
      <c r="N867" s="507"/>
      <c r="O867" s="507"/>
      <c r="P867" s="507"/>
      <c r="Q867" s="507"/>
      <c r="R867" s="507"/>
      <c r="S867" s="507"/>
      <c r="T867" s="506"/>
      <c r="U867" s="507"/>
      <c r="V867" s="507"/>
      <c r="W867" s="507"/>
      <c r="X867" s="507"/>
      <c r="Y867" s="507"/>
      <c r="Z867" s="507"/>
      <c r="AA867" s="507"/>
      <c r="AB867" s="507"/>
      <c r="AC867" s="507"/>
      <c r="AD867" s="507"/>
      <c r="AE867" s="506"/>
      <c r="AF867" s="507"/>
      <c r="AG867" s="507"/>
      <c r="AH867" s="507"/>
      <c r="AI867" s="507"/>
      <c r="AJ867" s="507"/>
      <c r="AK867" s="507"/>
    </row>
    <row r="868" spans="1:37" ht="12.75" customHeight="1">
      <c r="A868" s="504"/>
      <c r="B868" s="504"/>
      <c r="C868" s="504"/>
      <c r="D868" s="504"/>
      <c r="E868" s="504"/>
      <c r="F868" s="505"/>
      <c r="G868" s="505"/>
      <c r="H868" s="504"/>
      <c r="I868" s="506"/>
      <c r="J868" s="507"/>
      <c r="K868" s="507"/>
      <c r="L868" s="507"/>
      <c r="M868" s="507"/>
      <c r="N868" s="507"/>
      <c r="O868" s="507"/>
      <c r="P868" s="507"/>
      <c r="Q868" s="507"/>
      <c r="R868" s="507"/>
      <c r="S868" s="507"/>
      <c r="T868" s="506"/>
      <c r="U868" s="507"/>
      <c r="V868" s="507"/>
      <c r="W868" s="507"/>
      <c r="X868" s="507"/>
      <c r="Y868" s="507"/>
      <c r="Z868" s="507"/>
      <c r="AA868" s="507"/>
      <c r="AB868" s="507"/>
      <c r="AC868" s="507"/>
      <c r="AD868" s="507"/>
      <c r="AE868" s="506"/>
      <c r="AF868" s="507"/>
      <c r="AG868" s="507"/>
      <c r="AH868" s="507"/>
      <c r="AI868" s="507"/>
      <c r="AJ868" s="507"/>
      <c r="AK868" s="507"/>
    </row>
    <row r="869" spans="1:37" ht="12.75" customHeight="1">
      <c r="A869" s="504"/>
      <c r="B869" s="504"/>
      <c r="C869" s="504"/>
      <c r="D869" s="504"/>
      <c r="E869" s="504"/>
      <c r="F869" s="505"/>
      <c r="G869" s="505"/>
      <c r="H869" s="504"/>
      <c r="I869" s="506"/>
      <c r="J869" s="507"/>
      <c r="K869" s="507"/>
      <c r="L869" s="507"/>
      <c r="M869" s="507"/>
      <c r="N869" s="507"/>
      <c r="O869" s="507"/>
      <c r="P869" s="507"/>
      <c r="Q869" s="507"/>
      <c r="R869" s="507"/>
      <c r="S869" s="507"/>
      <c r="T869" s="506"/>
      <c r="U869" s="507"/>
      <c r="V869" s="507"/>
      <c r="W869" s="507"/>
      <c r="X869" s="507"/>
      <c r="Y869" s="507"/>
      <c r="Z869" s="507"/>
      <c r="AA869" s="507"/>
      <c r="AB869" s="507"/>
      <c r="AC869" s="507"/>
      <c r="AD869" s="507"/>
      <c r="AE869" s="506"/>
      <c r="AF869" s="507"/>
      <c r="AG869" s="507"/>
      <c r="AH869" s="507"/>
      <c r="AI869" s="507"/>
      <c r="AJ869" s="507"/>
      <c r="AK869" s="507"/>
    </row>
    <row r="870" spans="1:37" ht="12.75" customHeight="1">
      <c r="A870" s="504"/>
      <c r="B870" s="504"/>
      <c r="C870" s="504"/>
      <c r="D870" s="504"/>
      <c r="E870" s="504"/>
      <c r="F870" s="505"/>
      <c r="G870" s="505"/>
      <c r="H870" s="504"/>
      <c r="I870" s="506"/>
      <c r="J870" s="507"/>
      <c r="K870" s="507"/>
      <c r="L870" s="507"/>
      <c r="M870" s="507"/>
      <c r="N870" s="507"/>
      <c r="O870" s="507"/>
      <c r="P870" s="507"/>
      <c r="Q870" s="507"/>
      <c r="R870" s="507"/>
      <c r="S870" s="507"/>
      <c r="T870" s="506"/>
      <c r="U870" s="507"/>
      <c r="V870" s="507"/>
      <c r="W870" s="507"/>
      <c r="X870" s="507"/>
      <c r="Y870" s="507"/>
      <c r="Z870" s="507"/>
      <c r="AA870" s="507"/>
      <c r="AB870" s="507"/>
      <c r="AC870" s="507"/>
      <c r="AD870" s="507"/>
      <c r="AE870" s="506"/>
      <c r="AF870" s="507"/>
      <c r="AG870" s="507"/>
      <c r="AH870" s="507"/>
      <c r="AI870" s="507"/>
      <c r="AJ870" s="507"/>
      <c r="AK870" s="507"/>
    </row>
    <row r="871" spans="1:37" ht="12.75" customHeight="1">
      <c r="A871" s="504"/>
      <c r="B871" s="504"/>
      <c r="C871" s="504"/>
      <c r="D871" s="504"/>
      <c r="E871" s="504"/>
      <c r="F871" s="505"/>
      <c r="G871" s="505"/>
      <c r="H871" s="504"/>
      <c r="I871" s="506"/>
      <c r="J871" s="507"/>
      <c r="K871" s="507"/>
      <c r="L871" s="507"/>
      <c r="M871" s="507"/>
      <c r="N871" s="507"/>
      <c r="O871" s="507"/>
      <c r="P871" s="507"/>
      <c r="Q871" s="507"/>
      <c r="R871" s="507"/>
      <c r="S871" s="507"/>
      <c r="T871" s="506"/>
      <c r="U871" s="507"/>
      <c r="V871" s="507"/>
      <c r="W871" s="507"/>
      <c r="X871" s="507"/>
      <c r="Y871" s="507"/>
      <c r="Z871" s="507"/>
      <c r="AA871" s="507"/>
      <c r="AB871" s="507"/>
      <c r="AC871" s="507"/>
      <c r="AD871" s="507"/>
      <c r="AE871" s="506"/>
      <c r="AF871" s="507"/>
      <c r="AG871" s="507"/>
      <c r="AH871" s="507"/>
      <c r="AI871" s="507"/>
      <c r="AJ871" s="507"/>
      <c r="AK871" s="507"/>
    </row>
    <row r="872" spans="1:37" ht="12.75" customHeight="1">
      <c r="A872" s="504"/>
      <c r="B872" s="504"/>
      <c r="C872" s="504"/>
      <c r="D872" s="504"/>
      <c r="E872" s="504"/>
      <c r="F872" s="505"/>
      <c r="G872" s="505"/>
      <c r="H872" s="504"/>
      <c r="I872" s="506"/>
      <c r="J872" s="507"/>
      <c r="K872" s="507"/>
      <c r="L872" s="507"/>
      <c r="M872" s="507"/>
      <c r="N872" s="507"/>
      <c r="O872" s="507"/>
      <c r="P872" s="507"/>
      <c r="Q872" s="507"/>
      <c r="R872" s="507"/>
      <c r="S872" s="507"/>
      <c r="T872" s="506"/>
      <c r="U872" s="507"/>
      <c r="V872" s="507"/>
      <c r="W872" s="507"/>
      <c r="X872" s="507"/>
      <c r="Y872" s="507"/>
      <c r="Z872" s="507"/>
      <c r="AA872" s="507"/>
      <c r="AB872" s="507"/>
      <c r="AC872" s="507"/>
      <c r="AD872" s="507"/>
      <c r="AE872" s="506"/>
      <c r="AF872" s="507"/>
      <c r="AG872" s="507"/>
      <c r="AH872" s="507"/>
      <c r="AI872" s="507"/>
      <c r="AJ872" s="507"/>
      <c r="AK872" s="507"/>
    </row>
    <row r="873" spans="1:37" ht="12.75" customHeight="1">
      <c r="A873" s="504"/>
      <c r="B873" s="504"/>
      <c r="C873" s="504"/>
      <c r="D873" s="504"/>
      <c r="E873" s="504"/>
      <c r="F873" s="505"/>
      <c r="G873" s="505"/>
      <c r="H873" s="504"/>
      <c r="I873" s="506"/>
      <c r="J873" s="507"/>
      <c r="K873" s="507"/>
      <c r="L873" s="507"/>
      <c r="M873" s="507"/>
      <c r="N873" s="507"/>
      <c r="O873" s="507"/>
      <c r="P873" s="507"/>
      <c r="Q873" s="507"/>
      <c r="R873" s="507"/>
      <c r="S873" s="507"/>
      <c r="T873" s="506"/>
      <c r="U873" s="507"/>
      <c r="V873" s="507"/>
      <c r="W873" s="507"/>
      <c r="X873" s="507"/>
      <c r="Y873" s="507"/>
      <c r="Z873" s="507"/>
      <c r="AA873" s="507"/>
      <c r="AB873" s="507"/>
      <c r="AC873" s="507"/>
      <c r="AD873" s="507"/>
      <c r="AE873" s="506"/>
      <c r="AF873" s="507"/>
      <c r="AG873" s="507"/>
      <c r="AH873" s="507"/>
      <c r="AI873" s="507"/>
      <c r="AJ873" s="507"/>
      <c r="AK873" s="507"/>
    </row>
    <row r="874" spans="1:37" ht="12.75" customHeight="1">
      <c r="A874" s="504"/>
      <c r="B874" s="504"/>
      <c r="C874" s="504"/>
      <c r="D874" s="504"/>
      <c r="E874" s="504"/>
      <c r="F874" s="505"/>
      <c r="G874" s="505"/>
      <c r="H874" s="504"/>
      <c r="I874" s="506"/>
      <c r="J874" s="507"/>
      <c r="K874" s="507"/>
      <c r="L874" s="507"/>
      <c r="M874" s="507"/>
      <c r="N874" s="507"/>
      <c r="O874" s="507"/>
      <c r="P874" s="507"/>
      <c r="Q874" s="507"/>
      <c r="R874" s="507"/>
      <c r="S874" s="507"/>
      <c r="T874" s="506"/>
      <c r="U874" s="507"/>
      <c r="V874" s="507"/>
      <c r="W874" s="507"/>
      <c r="X874" s="507"/>
      <c r="Y874" s="507"/>
      <c r="Z874" s="507"/>
      <c r="AA874" s="507"/>
      <c r="AB874" s="507"/>
      <c r="AC874" s="507"/>
      <c r="AD874" s="507"/>
      <c r="AE874" s="506"/>
      <c r="AF874" s="507"/>
      <c r="AG874" s="507"/>
      <c r="AH874" s="507"/>
      <c r="AI874" s="507"/>
      <c r="AJ874" s="507"/>
      <c r="AK874" s="507"/>
    </row>
    <row r="875" spans="1:37" ht="12.75" customHeight="1">
      <c r="A875" s="504"/>
      <c r="B875" s="504"/>
      <c r="C875" s="504"/>
      <c r="D875" s="504"/>
      <c r="E875" s="504"/>
      <c r="F875" s="505"/>
      <c r="G875" s="505"/>
      <c r="H875" s="504"/>
      <c r="I875" s="506"/>
      <c r="J875" s="507"/>
      <c r="K875" s="507"/>
      <c r="L875" s="507"/>
      <c r="M875" s="507"/>
      <c r="N875" s="507"/>
      <c r="O875" s="507"/>
      <c r="P875" s="507"/>
      <c r="Q875" s="507"/>
      <c r="R875" s="507"/>
      <c r="S875" s="507"/>
      <c r="T875" s="506"/>
      <c r="U875" s="507"/>
      <c r="V875" s="507"/>
      <c r="W875" s="507"/>
      <c r="X875" s="507"/>
      <c r="Y875" s="507"/>
      <c r="Z875" s="507"/>
      <c r="AA875" s="507"/>
      <c r="AB875" s="507"/>
      <c r="AC875" s="507"/>
      <c r="AD875" s="507"/>
      <c r="AE875" s="506"/>
      <c r="AF875" s="507"/>
      <c r="AG875" s="507"/>
      <c r="AH875" s="507"/>
      <c r="AI875" s="507"/>
      <c r="AJ875" s="507"/>
      <c r="AK875" s="507"/>
    </row>
    <row r="876" spans="1:37" ht="12.75" customHeight="1">
      <c r="A876" s="504"/>
      <c r="B876" s="504"/>
      <c r="C876" s="504"/>
      <c r="D876" s="504"/>
      <c r="E876" s="504"/>
      <c r="F876" s="505"/>
      <c r="G876" s="505"/>
      <c r="H876" s="504"/>
      <c r="I876" s="506"/>
      <c r="J876" s="507"/>
      <c r="K876" s="507"/>
      <c r="L876" s="507"/>
      <c r="M876" s="507"/>
      <c r="N876" s="507"/>
      <c r="O876" s="507"/>
      <c r="P876" s="507"/>
      <c r="Q876" s="507"/>
      <c r="R876" s="507"/>
      <c r="S876" s="507"/>
      <c r="T876" s="506"/>
      <c r="U876" s="507"/>
      <c r="V876" s="507"/>
      <c r="W876" s="507"/>
      <c r="X876" s="507"/>
      <c r="Y876" s="507"/>
      <c r="Z876" s="507"/>
      <c r="AA876" s="507"/>
      <c r="AB876" s="507"/>
      <c r="AC876" s="507"/>
      <c r="AD876" s="507"/>
      <c r="AE876" s="506"/>
      <c r="AF876" s="507"/>
      <c r="AG876" s="507"/>
      <c r="AH876" s="507"/>
      <c r="AI876" s="507"/>
      <c r="AJ876" s="507"/>
      <c r="AK876" s="507"/>
    </row>
    <row r="877" spans="1:37" ht="12.75" customHeight="1">
      <c r="A877" s="504"/>
      <c r="B877" s="504"/>
      <c r="C877" s="504"/>
      <c r="D877" s="504"/>
      <c r="E877" s="504"/>
      <c r="F877" s="505"/>
      <c r="G877" s="505"/>
      <c r="H877" s="504"/>
      <c r="I877" s="506"/>
      <c r="J877" s="507"/>
      <c r="K877" s="507"/>
      <c r="L877" s="507"/>
      <c r="M877" s="507"/>
      <c r="N877" s="507"/>
      <c r="O877" s="507"/>
      <c r="P877" s="507"/>
      <c r="Q877" s="507"/>
      <c r="R877" s="507"/>
      <c r="S877" s="507"/>
      <c r="T877" s="506"/>
      <c r="U877" s="507"/>
      <c r="V877" s="507"/>
      <c r="W877" s="507"/>
      <c r="X877" s="507"/>
      <c r="Y877" s="507"/>
      <c r="Z877" s="507"/>
      <c r="AA877" s="507"/>
      <c r="AB877" s="507"/>
      <c r="AC877" s="507"/>
      <c r="AD877" s="507"/>
      <c r="AE877" s="506"/>
      <c r="AF877" s="507"/>
      <c r="AG877" s="507"/>
      <c r="AH877" s="507"/>
      <c r="AI877" s="507"/>
      <c r="AJ877" s="507"/>
      <c r="AK877" s="507"/>
    </row>
    <row r="878" spans="1:37" ht="12.75" customHeight="1">
      <c r="A878" s="504"/>
      <c r="B878" s="504"/>
      <c r="C878" s="504"/>
      <c r="D878" s="504"/>
      <c r="E878" s="504"/>
      <c r="F878" s="505"/>
      <c r="G878" s="505"/>
      <c r="H878" s="504"/>
      <c r="I878" s="506"/>
      <c r="J878" s="507"/>
      <c r="K878" s="507"/>
      <c r="L878" s="507"/>
      <c r="M878" s="507"/>
      <c r="N878" s="507"/>
      <c r="O878" s="507"/>
      <c r="P878" s="507"/>
      <c r="Q878" s="507"/>
      <c r="R878" s="507"/>
      <c r="S878" s="507"/>
      <c r="T878" s="506"/>
      <c r="U878" s="507"/>
      <c r="V878" s="507"/>
      <c r="W878" s="507"/>
      <c r="X878" s="507"/>
      <c r="Y878" s="507"/>
      <c r="Z878" s="507"/>
      <c r="AA878" s="507"/>
      <c r="AB878" s="507"/>
      <c r="AC878" s="507"/>
      <c r="AD878" s="507"/>
      <c r="AE878" s="506"/>
      <c r="AF878" s="507"/>
      <c r="AG878" s="507"/>
      <c r="AH878" s="507"/>
      <c r="AI878" s="507"/>
      <c r="AJ878" s="507"/>
      <c r="AK878" s="507"/>
    </row>
    <row r="879" spans="1:37" ht="12.75" customHeight="1">
      <c r="A879" s="504"/>
      <c r="B879" s="504"/>
      <c r="C879" s="504"/>
      <c r="D879" s="504"/>
      <c r="E879" s="504"/>
      <c r="F879" s="505"/>
      <c r="G879" s="505"/>
      <c r="H879" s="504"/>
      <c r="I879" s="506"/>
      <c r="J879" s="507"/>
      <c r="K879" s="507"/>
      <c r="L879" s="507"/>
      <c r="M879" s="507"/>
      <c r="N879" s="507"/>
      <c r="O879" s="507"/>
      <c r="P879" s="507"/>
      <c r="Q879" s="507"/>
      <c r="R879" s="507"/>
      <c r="S879" s="507"/>
      <c r="T879" s="506"/>
      <c r="U879" s="507"/>
      <c r="V879" s="507"/>
      <c r="W879" s="507"/>
      <c r="X879" s="507"/>
      <c r="Y879" s="507"/>
      <c r="Z879" s="507"/>
      <c r="AA879" s="507"/>
      <c r="AB879" s="507"/>
      <c r="AC879" s="507"/>
      <c r="AD879" s="507"/>
      <c r="AE879" s="506"/>
      <c r="AF879" s="507"/>
      <c r="AG879" s="507"/>
      <c r="AH879" s="507"/>
      <c r="AI879" s="507"/>
      <c r="AJ879" s="507"/>
      <c r="AK879" s="507"/>
    </row>
    <row r="880" spans="1:37" ht="12.75" customHeight="1">
      <c r="A880" s="504"/>
      <c r="B880" s="504"/>
      <c r="C880" s="504"/>
      <c r="D880" s="504"/>
      <c r="E880" s="504"/>
      <c r="F880" s="505"/>
      <c r="G880" s="505"/>
      <c r="H880" s="504"/>
      <c r="I880" s="506"/>
      <c r="J880" s="507"/>
      <c r="K880" s="507"/>
      <c r="L880" s="507"/>
      <c r="M880" s="507"/>
      <c r="N880" s="507"/>
      <c r="O880" s="507"/>
      <c r="P880" s="507"/>
      <c r="Q880" s="507"/>
      <c r="R880" s="507"/>
      <c r="S880" s="507"/>
      <c r="T880" s="506"/>
      <c r="U880" s="507"/>
      <c r="V880" s="507"/>
      <c r="W880" s="507"/>
      <c r="X880" s="507"/>
      <c r="Y880" s="507"/>
      <c r="Z880" s="507"/>
      <c r="AA880" s="507"/>
      <c r="AB880" s="507"/>
      <c r="AC880" s="507"/>
      <c r="AD880" s="507"/>
      <c r="AE880" s="506"/>
      <c r="AF880" s="507"/>
      <c r="AG880" s="507"/>
      <c r="AH880" s="507"/>
      <c r="AI880" s="507"/>
      <c r="AJ880" s="507"/>
      <c r="AK880" s="507"/>
    </row>
    <row r="881" spans="1:37" ht="12.75" customHeight="1">
      <c r="A881" s="504"/>
      <c r="B881" s="504"/>
      <c r="C881" s="504"/>
      <c r="D881" s="504"/>
      <c r="E881" s="504"/>
      <c r="F881" s="505"/>
      <c r="G881" s="505"/>
      <c r="H881" s="504"/>
      <c r="I881" s="506"/>
      <c r="J881" s="507"/>
      <c r="K881" s="507"/>
      <c r="L881" s="507"/>
      <c r="M881" s="507"/>
      <c r="N881" s="507"/>
      <c r="O881" s="507"/>
      <c r="P881" s="507"/>
      <c r="Q881" s="507"/>
      <c r="R881" s="507"/>
      <c r="S881" s="507"/>
      <c r="T881" s="506"/>
      <c r="U881" s="507"/>
      <c r="V881" s="507"/>
      <c r="W881" s="507"/>
      <c r="X881" s="507"/>
      <c r="Y881" s="507"/>
      <c r="Z881" s="507"/>
      <c r="AA881" s="507"/>
      <c r="AB881" s="507"/>
      <c r="AC881" s="507"/>
      <c r="AD881" s="507"/>
      <c r="AE881" s="506"/>
      <c r="AF881" s="507"/>
      <c r="AG881" s="507"/>
      <c r="AH881" s="507"/>
      <c r="AI881" s="507"/>
      <c r="AJ881" s="507"/>
      <c r="AK881" s="507"/>
    </row>
    <row r="882" spans="1:37" ht="12.75" customHeight="1">
      <c r="A882" s="504"/>
      <c r="B882" s="504"/>
      <c r="C882" s="504"/>
      <c r="D882" s="504"/>
      <c r="E882" s="504"/>
      <c r="F882" s="505"/>
      <c r="G882" s="505"/>
      <c r="H882" s="504"/>
      <c r="I882" s="506"/>
      <c r="J882" s="507"/>
      <c r="K882" s="507"/>
      <c r="L882" s="507"/>
      <c r="M882" s="507"/>
      <c r="N882" s="507"/>
      <c r="O882" s="507"/>
      <c r="P882" s="507"/>
      <c r="Q882" s="507"/>
      <c r="R882" s="507"/>
      <c r="S882" s="507"/>
      <c r="T882" s="506"/>
      <c r="U882" s="507"/>
      <c r="V882" s="507"/>
      <c r="W882" s="507"/>
      <c r="X882" s="507"/>
      <c r="Y882" s="507"/>
      <c r="Z882" s="507"/>
      <c r="AA882" s="507"/>
      <c r="AB882" s="507"/>
      <c r="AC882" s="507"/>
      <c r="AD882" s="507"/>
      <c r="AE882" s="506"/>
      <c r="AF882" s="507"/>
      <c r="AG882" s="507"/>
      <c r="AH882" s="507"/>
      <c r="AI882" s="507"/>
      <c r="AJ882" s="507"/>
      <c r="AK882" s="507"/>
    </row>
    <row r="883" spans="1:37" ht="12.75" customHeight="1">
      <c r="A883" s="504"/>
      <c r="B883" s="504"/>
      <c r="C883" s="504"/>
      <c r="D883" s="504"/>
      <c r="E883" s="504"/>
      <c r="F883" s="505"/>
      <c r="G883" s="505"/>
      <c r="H883" s="504"/>
      <c r="I883" s="506"/>
      <c r="J883" s="507"/>
      <c r="K883" s="507"/>
      <c r="L883" s="507"/>
      <c r="M883" s="507"/>
      <c r="N883" s="507"/>
      <c r="O883" s="507"/>
      <c r="P883" s="507"/>
      <c r="Q883" s="507"/>
      <c r="R883" s="507"/>
      <c r="S883" s="507"/>
      <c r="T883" s="506"/>
      <c r="U883" s="507"/>
      <c r="V883" s="507"/>
      <c r="W883" s="507"/>
      <c r="X883" s="507"/>
      <c r="Y883" s="507"/>
      <c r="Z883" s="507"/>
      <c r="AA883" s="507"/>
      <c r="AB883" s="507"/>
      <c r="AC883" s="507"/>
      <c r="AD883" s="507"/>
      <c r="AE883" s="506"/>
      <c r="AF883" s="507"/>
      <c r="AG883" s="507"/>
      <c r="AH883" s="507"/>
      <c r="AI883" s="507"/>
      <c r="AJ883" s="507"/>
      <c r="AK883" s="507"/>
    </row>
    <row r="884" spans="1:37" ht="12.75" customHeight="1">
      <c r="A884" s="504"/>
      <c r="B884" s="504"/>
      <c r="C884" s="504"/>
      <c r="D884" s="504"/>
      <c r="E884" s="504"/>
      <c r="F884" s="505"/>
      <c r="G884" s="505"/>
      <c r="H884" s="504"/>
      <c r="I884" s="506"/>
      <c r="J884" s="507"/>
      <c r="K884" s="507"/>
      <c r="L884" s="507"/>
      <c r="M884" s="507"/>
      <c r="N884" s="507"/>
      <c r="O884" s="507"/>
      <c r="P884" s="507"/>
      <c r="Q884" s="507"/>
      <c r="R884" s="507"/>
      <c r="S884" s="507"/>
      <c r="T884" s="506"/>
      <c r="U884" s="507"/>
      <c r="V884" s="507"/>
      <c r="W884" s="507"/>
      <c r="X884" s="507"/>
      <c r="Y884" s="507"/>
      <c r="Z884" s="507"/>
      <c r="AA884" s="507"/>
      <c r="AB884" s="507"/>
      <c r="AC884" s="507"/>
      <c r="AD884" s="507"/>
      <c r="AE884" s="506"/>
      <c r="AF884" s="507"/>
      <c r="AG884" s="507"/>
      <c r="AH884" s="507"/>
      <c r="AI884" s="507"/>
      <c r="AJ884" s="507"/>
      <c r="AK884" s="507"/>
    </row>
    <row r="885" spans="1:37" ht="12.75" customHeight="1">
      <c r="A885" s="504"/>
      <c r="B885" s="504"/>
      <c r="C885" s="504"/>
      <c r="D885" s="504"/>
      <c r="E885" s="504"/>
      <c r="F885" s="505"/>
      <c r="G885" s="505"/>
      <c r="H885" s="504"/>
      <c r="I885" s="506"/>
      <c r="J885" s="507"/>
      <c r="K885" s="507"/>
      <c r="L885" s="507"/>
      <c r="M885" s="507"/>
      <c r="N885" s="507"/>
      <c r="O885" s="507"/>
      <c r="P885" s="507"/>
      <c r="Q885" s="507"/>
      <c r="R885" s="507"/>
      <c r="S885" s="507"/>
      <c r="T885" s="506"/>
      <c r="U885" s="507"/>
      <c r="V885" s="507"/>
      <c r="W885" s="507"/>
      <c r="X885" s="507"/>
      <c r="Y885" s="507"/>
      <c r="Z885" s="507"/>
      <c r="AA885" s="507"/>
      <c r="AB885" s="507"/>
      <c r="AC885" s="507"/>
      <c r="AD885" s="507"/>
      <c r="AE885" s="506"/>
      <c r="AF885" s="507"/>
      <c r="AG885" s="507"/>
      <c r="AH885" s="507"/>
      <c r="AI885" s="507"/>
      <c r="AJ885" s="507"/>
      <c r="AK885" s="507"/>
    </row>
    <row r="886" spans="1:37" ht="12.75" customHeight="1">
      <c r="A886" s="504"/>
      <c r="B886" s="504"/>
      <c r="C886" s="504"/>
      <c r="D886" s="504"/>
      <c r="E886" s="504"/>
      <c r="F886" s="505"/>
      <c r="G886" s="505"/>
      <c r="H886" s="504"/>
      <c r="I886" s="506"/>
      <c r="J886" s="507"/>
      <c r="K886" s="507"/>
      <c r="L886" s="507"/>
      <c r="M886" s="507"/>
      <c r="N886" s="507"/>
      <c r="O886" s="507"/>
      <c r="P886" s="507"/>
      <c r="Q886" s="507"/>
      <c r="R886" s="507"/>
      <c r="S886" s="507"/>
      <c r="T886" s="506"/>
      <c r="U886" s="507"/>
      <c r="V886" s="507"/>
      <c r="W886" s="507"/>
      <c r="X886" s="507"/>
      <c r="Y886" s="507"/>
      <c r="Z886" s="507"/>
      <c r="AA886" s="507"/>
      <c r="AB886" s="507"/>
      <c r="AC886" s="507"/>
      <c r="AD886" s="507"/>
      <c r="AE886" s="506"/>
      <c r="AF886" s="507"/>
      <c r="AG886" s="507"/>
      <c r="AH886" s="507"/>
      <c r="AI886" s="507"/>
      <c r="AJ886" s="507"/>
      <c r="AK886" s="507"/>
    </row>
    <row r="887" spans="1:37" ht="12.75" customHeight="1">
      <c r="A887" s="504"/>
      <c r="B887" s="504"/>
      <c r="C887" s="504"/>
      <c r="D887" s="504"/>
      <c r="E887" s="504"/>
      <c r="F887" s="505"/>
      <c r="G887" s="505"/>
      <c r="H887" s="504"/>
      <c r="I887" s="506"/>
      <c r="J887" s="507"/>
      <c r="K887" s="507"/>
      <c r="L887" s="507"/>
      <c r="M887" s="507"/>
      <c r="N887" s="507"/>
      <c r="O887" s="507"/>
      <c r="P887" s="507"/>
      <c r="Q887" s="507"/>
      <c r="R887" s="507"/>
      <c r="S887" s="507"/>
      <c r="T887" s="506"/>
      <c r="U887" s="507"/>
      <c r="V887" s="507"/>
      <c r="W887" s="507"/>
      <c r="X887" s="507"/>
      <c r="Y887" s="507"/>
      <c r="Z887" s="507"/>
      <c r="AA887" s="507"/>
      <c r="AB887" s="507"/>
      <c r="AC887" s="507"/>
      <c r="AD887" s="507"/>
      <c r="AE887" s="506"/>
      <c r="AF887" s="507"/>
      <c r="AG887" s="507"/>
      <c r="AH887" s="507"/>
      <c r="AI887" s="507"/>
      <c r="AJ887" s="507"/>
      <c r="AK887" s="507"/>
    </row>
    <row r="888" spans="1:37" ht="12.75" customHeight="1">
      <c r="A888" s="504"/>
      <c r="B888" s="504"/>
      <c r="C888" s="504"/>
      <c r="D888" s="504"/>
      <c r="E888" s="504"/>
      <c r="F888" s="505"/>
      <c r="G888" s="505"/>
      <c r="H888" s="504"/>
      <c r="I888" s="506"/>
      <c r="J888" s="507"/>
      <c r="K888" s="507"/>
      <c r="L888" s="507"/>
      <c r="M888" s="507"/>
      <c r="N888" s="507"/>
      <c r="O888" s="507"/>
      <c r="P888" s="507"/>
      <c r="Q888" s="507"/>
      <c r="R888" s="507"/>
      <c r="S888" s="507"/>
      <c r="T888" s="506"/>
      <c r="U888" s="507"/>
      <c r="V888" s="507"/>
      <c r="W888" s="507"/>
      <c r="X888" s="507"/>
      <c r="Y888" s="507"/>
      <c r="Z888" s="507"/>
      <c r="AA888" s="507"/>
      <c r="AB888" s="507"/>
      <c r="AC888" s="507"/>
      <c r="AD888" s="507"/>
      <c r="AE888" s="506"/>
      <c r="AF888" s="507"/>
      <c r="AG888" s="507"/>
      <c r="AH888" s="507"/>
      <c r="AI888" s="507"/>
      <c r="AJ888" s="507"/>
      <c r="AK888" s="507"/>
    </row>
    <row r="889" spans="1:37" ht="12.75" customHeight="1">
      <c r="A889" s="504"/>
      <c r="B889" s="504"/>
      <c r="C889" s="504"/>
      <c r="D889" s="504"/>
      <c r="E889" s="504"/>
      <c r="F889" s="505"/>
      <c r="G889" s="505"/>
      <c r="H889" s="504"/>
      <c r="I889" s="506"/>
      <c r="J889" s="507"/>
      <c r="K889" s="507"/>
      <c r="L889" s="507"/>
      <c r="M889" s="507"/>
      <c r="N889" s="507"/>
      <c r="O889" s="507"/>
      <c r="P889" s="507"/>
      <c r="Q889" s="507"/>
      <c r="R889" s="507"/>
      <c r="S889" s="507"/>
      <c r="T889" s="506"/>
      <c r="U889" s="507"/>
      <c r="V889" s="507"/>
      <c r="W889" s="507"/>
      <c r="X889" s="507"/>
      <c r="Y889" s="507"/>
      <c r="Z889" s="507"/>
      <c r="AA889" s="507"/>
      <c r="AB889" s="507"/>
      <c r="AC889" s="507"/>
      <c r="AD889" s="507"/>
      <c r="AE889" s="506"/>
      <c r="AF889" s="507"/>
      <c r="AG889" s="507"/>
      <c r="AH889" s="507"/>
      <c r="AI889" s="507"/>
      <c r="AJ889" s="507"/>
      <c r="AK889" s="507"/>
    </row>
    <row r="890" spans="1:37" ht="12.75" customHeight="1">
      <c r="A890" s="504"/>
      <c r="B890" s="504"/>
      <c r="C890" s="504"/>
      <c r="D890" s="504"/>
      <c r="E890" s="504"/>
      <c r="F890" s="505"/>
      <c r="G890" s="505"/>
      <c r="H890" s="504"/>
      <c r="I890" s="506"/>
      <c r="J890" s="507"/>
      <c r="K890" s="507"/>
      <c r="L890" s="507"/>
      <c r="M890" s="507"/>
      <c r="N890" s="507"/>
      <c r="O890" s="507"/>
      <c r="P890" s="507"/>
      <c r="Q890" s="507"/>
      <c r="R890" s="507"/>
      <c r="S890" s="507"/>
      <c r="T890" s="506"/>
      <c r="U890" s="507"/>
      <c r="V890" s="507"/>
      <c r="W890" s="507"/>
      <c r="X890" s="507"/>
      <c r="Y890" s="507"/>
      <c r="Z890" s="507"/>
      <c r="AA890" s="507"/>
      <c r="AB890" s="507"/>
      <c r="AC890" s="507"/>
      <c r="AD890" s="507"/>
      <c r="AE890" s="506"/>
      <c r="AF890" s="507"/>
      <c r="AG890" s="507"/>
      <c r="AH890" s="507"/>
      <c r="AI890" s="507"/>
      <c r="AJ890" s="507"/>
      <c r="AK890" s="507"/>
    </row>
    <row r="891" spans="1:37" ht="12.75" customHeight="1">
      <c r="A891" s="504"/>
      <c r="B891" s="504"/>
      <c r="C891" s="504"/>
      <c r="D891" s="504"/>
      <c r="E891" s="504"/>
      <c r="F891" s="505"/>
      <c r="G891" s="505"/>
      <c r="H891" s="504"/>
      <c r="I891" s="506"/>
      <c r="J891" s="507"/>
      <c r="K891" s="507"/>
      <c r="L891" s="507"/>
      <c r="M891" s="507"/>
      <c r="N891" s="507"/>
      <c r="O891" s="507"/>
      <c r="P891" s="507"/>
      <c r="Q891" s="507"/>
      <c r="R891" s="507"/>
      <c r="S891" s="507"/>
      <c r="T891" s="506"/>
      <c r="U891" s="507"/>
      <c r="V891" s="507"/>
      <c r="W891" s="507"/>
      <c r="X891" s="507"/>
      <c r="Y891" s="507"/>
      <c r="Z891" s="507"/>
      <c r="AA891" s="507"/>
      <c r="AB891" s="507"/>
      <c r="AC891" s="507"/>
      <c r="AD891" s="507"/>
      <c r="AE891" s="506"/>
      <c r="AF891" s="507"/>
      <c r="AG891" s="507"/>
      <c r="AH891" s="507"/>
      <c r="AI891" s="507"/>
      <c r="AJ891" s="507"/>
      <c r="AK891" s="507"/>
    </row>
    <row r="892" spans="1:37" ht="12.75" customHeight="1">
      <c r="A892" s="504"/>
      <c r="B892" s="504"/>
      <c r="C892" s="504"/>
      <c r="D892" s="504"/>
      <c r="E892" s="504"/>
      <c r="F892" s="505"/>
      <c r="G892" s="505"/>
      <c r="H892" s="504"/>
      <c r="I892" s="506"/>
      <c r="J892" s="507"/>
      <c r="K892" s="507"/>
      <c r="L892" s="507"/>
      <c r="M892" s="507"/>
      <c r="N892" s="507"/>
      <c r="O892" s="507"/>
      <c r="P892" s="507"/>
      <c r="Q892" s="507"/>
      <c r="R892" s="507"/>
      <c r="S892" s="507"/>
      <c r="T892" s="506"/>
      <c r="U892" s="507"/>
      <c r="V892" s="507"/>
      <c r="W892" s="507"/>
      <c r="X892" s="507"/>
      <c r="Y892" s="507"/>
      <c r="Z892" s="507"/>
      <c r="AA892" s="507"/>
      <c r="AB892" s="507"/>
      <c r="AC892" s="507"/>
      <c r="AD892" s="507"/>
      <c r="AE892" s="506"/>
      <c r="AF892" s="507"/>
      <c r="AG892" s="507"/>
      <c r="AH892" s="507"/>
      <c r="AI892" s="507"/>
      <c r="AJ892" s="507"/>
      <c r="AK892" s="507"/>
    </row>
    <row r="893" spans="1:37" ht="12.75" customHeight="1">
      <c r="A893" s="504"/>
      <c r="B893" s="504"/>
      <c r="C893" s="504"/>
      <c r="D893" s="504"/>
      <c r="E893" s="504"/>
      <c r="F893" s="505"/>
      <c r="G893" s="505"/>
      <c r="H893" s="504"/>
      <c r="I893" s="506"/>
      <c r="J893" s="507"/>
      <c r="K893" s="507"/>
      <c r="L893" s="507"/>
      <c r="M893" s="507"/>
      <c r="N893" s="507"/>
      <c r="O893" s="507"/>
      <c r="P893" s="507"/>
      <c r="Q893" s="507"/>
      <c r="R893" s="507"/>
      <c r="S893" s="507"/>
      <c r="T893" s="506"/>
      <c r="U893" s="507"/>
      <c r="V893" s="507"/>
      <c r="W893" s="507"/>
      <c r="X893" s="507"/>
      <c r="Y893" s="507"/>
      <c r="Z893" s="507"/>
      <c r="AA893" s="507"/>
      <c r="AB893" s="507"/>
      <c r="AC893" s="507"/>
      <c r="AD893" s="507"/>
      <c r="AE893" s="506"/>
      <c r="AF893" s="507"/>
      <c r="AG893" s="507"/>
      <c r="AH893" s="507"/>
      <c r="AI893" s="507"/>
      <c r="AJ893" s="507"/>
      <c r="AK893" s="507"/>
    </row>
    <row r="894" spans="1:37" ht="12.75" customHeight="1">
      <c r="A894" s="504"/>
      <c r="B894" s="504"/>
      <c r="C894" s="504"/>
      <c r="D894" s="504"/>
      <c r="E894" s="504"/>
      <c r="F894" s="505"/>
      <c r="G894" s="505"/>
      <c r="H894" s="504"/>
      <c r="I894" s="506"/>
      <c r="J894" s="507"/>
      <c r="K894" s="507"/>
      <c r="L894" s="507"/>
      <c r="M894" s="507"/>
      <c r="N894" s="507"/>
      <c r="O894" s="507"/>
      <c r="P894" s="507"/>
      <c r="Q894" s="507"/>
      <c r="R894" s="507"/>
      <c r="S894" s="507"/>
      <c r="T894" s="506"/>
      <c r="U894" s="507"/>
      <c r="V894" s="507"/>
      <c r="W894" s="507"/>
      <c r="X894" s="507"/>
      <c r="Y894" s="507"/>
      <c r="Z894" s="507"/>
      <c r="AA894" s="507"/>
      <c r="AB894" s="507"/>
      <c r="AC894" s="507"/>
      <c r="AD894" s="507"/>
      <c r="AE894" s="506"/>
      <c r="AF894" s="507"/>
      <c r="AG894" s="507"/>
      <c r="AH894" s="507"/>
      <c r="AI894" s="507"/>
      <c r="AJ894" s="507"/>
      <c r="AK894" s="507"/>
    </row>
    <row r="895" spans="1:37" ht="12.75" customHeight="1">
      <c r="A895" s="504"/>
      <c r="B895" s="504"/>
      <c r="C895" s="504"/>
      <c r="D895" s="504"/>
      <c r="E895" s="504"/>
      <c r="F895" s="505"/>
      <c r="G895" s="505"/>
      <c r="H895" s="504"/>
      <c r="I895" s="506"/>
      <c r="J895" s="507"/>
      <c r="K895" s="507"/>
      <c r="L895" s="507"/>
      <c r="M895" s="507"/>
      <c r="N895" s="507"/>
      <c r="O895" s="507"/>
      <c r="P895" s="507"/>
      <c r="Q895" s="507"/>
      <c r="R895" s="507"/>
      <c r="S895" s="507"/>
      <c r="T895" s="506"/>
      <c r="U895" s="507"/>
      <c r="V895" s="507"/>
      <c r="W895" s="507"/>
      <c r="X895" s="507"/>
      <c r="Y895" s="507"/>
      <c r="Z895" s="507"/>
      <c r="AA895" s="507"/>
      <c r="AB895" s="507"/>
      <c r="AC895" s="507"/>
      <c r="AD895" s="507"/>
      <c r="AE895" s="506"/>
      <c r="AF895" s="507"/>
      <c r="AG895" s="507"/>
      <c r="AH895" s="507"/>
      <c r="AI895" s="507"/>
      <c r="AJ895" s="507"/>
      <c r="AK895" s="507"/>
    </row>
    <row r="896" spans="1:37" ht="12.75" customHeight="1">
      <c r="A896" s="504"/>
      <c r="B896" s="504"/>
      <c r="C896" s="504"/>
      <c r="D896" s="504"/>
      <c r="E896" s="504"/>
      <c r="F896" s="505"/>
      <c r="G896" s="505"/>
      <c r="H896" s="504"/>
      <c r="I896" s="506"/>
      <c r="J896" s="507"/>
      <c r="K896" s="507"/>
      <c r="L896" s="507"/>
      <c r="M896" s="507"/>
      <c r="N896" s="507"/>
      <c r="O896" s="507"/>
      <c r="P896" s="507"/>
      <c r="Q896" s="507"/>
      <c r="R896" s="507"/>
      <c r="S896" s="507"/>
      <c r="T896" s="506"/>
      <c r="U896" s="507"/>
      <c r="V896" s="507"/>
      <c r="W896" s="507"/>
      <c r="X896" s="507"/>
      <c r="Y896" s="507"/>
      <c r="Z896" s="507"/>
      <c r="AA896" s="507"/>
      <c r="AB896" s="507"/>
      <c r="AC896" s="507"/>
      <c r="AD896" s="507"/>
      <c r="AE896" s="506"/>
      <c r="AF896" s="507"/>
      <c r="AG896" s="507"/>
      <c r="AH896" s="507"/>
      <c r="AI896" s="507"/>
      <c r="AJ896" s="507"/>
      <c r="AK896" s="507"/>
    </row>
    <row r="897" spans="1:37" ht="12.75" customHeight="1">
      <c r="A897" s="504"/>
      <c r="B897" s="504"/>
      <c r="C897" s="504"/>
      <c r="D897" s="504"/>
      <c r="E897" s="504"/>
      <c r="F897" s="505"/>
      <c r="G897" s="505"/>
      <c r="H897" s="504"/>
      <c r="I897" s="506"/>
      <c r="J897" s="507"/>
      <c r="K897" s="507"/>
      <c r="L897" s="507"/>
      <c r="M897" s="507"/>
      <c r="N897" s="507"/>
      <c r="O897" s="507"/>
      <c r="P897" s="507"/>
      <c r="Q897" s="507"/>
      <c r="R897" s="507"/>
      <c r="S897" s="507"/>
      <c r="T897" s="506"/>
      <c r="U897" s="507"/>
      <c r="V897" s="507"/>
      <c r="W897" s="507"/>
      <c r="X897" s="507"/>
      <c r="Y897" s="507"/>
      <c r="Z897" s="507"/>
      <c r="AA897" s="507"/>
      <c r="AB897" s="507"/>
      <c r="AC897" s="507"/>
      <c r="AD897" s="507"/>
      <c r="AE897" s="506"/>
      <c r="AF897" s="507"/>
      <c r="AG897" s="507"/>
      <c r="AH897" s="507"/>
      <c r="AI897" s="507"/>
      <c r="AJ897" s="507"/>
      <c r="AK897" s="507"/>
    </row>
    <row r="898" spans="1:37" ht="12.75" customHeight="1">
      <c r="A898" s="504"/>
      <c r="B898" s="504"/>
      <c r="C898" s="504"/>
      <c r="D898" s="504"/>
      <c r="E898" s="504"/>
      <c r="F898" s="505"/>
      <c r="G898" s="505"/>
      <c r="H898" s="504"/>
      <c r="I898" s="506"/>
      <c r="J898" s="507"/>
      <c r="K898" s="507"/>
      <c r="L898" s="507"/>
      <c r="M898" s="507"/>
      <c r="N898" s="507"/>
      <c r="O898" s="507"/>
      <c r="P898" s="507"/>
      <c r="Q898" s="507"/>
      <c r="R898" s="507"/>
      <c r="S898" s="507"/>
      <c r="T898" s="506"/>
      <c r="U898" s="507"/>
      <c r="V898" s="507"/>
      <c r="W898" s="507"/>
      <c r="X898" s="507"/>
      <c r="Y898" s="507"/>
      <c r="Z898" s="507"/>
      <c r="AA898" s="507"/>
      <c r="AB898" s="507"/>
      <c r="AC898" s="507"/>
      <c r="AD898" s="507"/>
      <c r="AE898" s="506"/>
      <c r="AF898" s="507"/>
      <c r="AG898" s="507"/>
      <c r="AH898" s="507"/>
      <c r="AI898" s="507"/>
      <c r="AJ898" s="507"/>
      <c r="AK898" s="507"/>
    </row>
    <row r="899" spans="1:37" ht="12.75" customHeight="1">
      <c r="A899" s="504"/>
      <c r="B899" s="504"/>
      <c r="C899" s="504"/>
      <c r="D899" s="504"/>
      <c r="E899" s="504"/>
      <c r="F899" s="505"/>
      <c r="G899" s="505"/>
      <c r="H899" s="504"/>
      <c r="I899" s="506"/>
      <c r="J899" s="507"/>
      <c r="K899" s="507"/>
      <c r="L899" s="507"/>
      <c r="M899" s="507"/>
      <c r="N899" s="507"/>
      <c r="O899" s="507"/>
      <c r="P899" s="507"/>
      <c r="Q899" s="507"/>
      <c r="R899" s="507"/>
      <c r="S899" s="507"/>
      <c r="T899" s="506"/>
      <c r="U899" s="507"/>
      <c r="V899" s="507"/>
      <c r="W899" s="507"/>
      <c r="X899" s="507"/>
      <c r="Y899" s="507"/>
      <c r="Z899" s="507"/>
      <c r="AA899" s="507"/>
      <c r="AB899" s="507"/>
      <c r="AC899" s="507"/>
      <c r="AD899" s="507"/>
      <c r="AE899" s="506"/>
      <c r="AF899" s="507"/>
      <c r="AG899" s="507"/>
      <c r="AH899" s="507"/>
      <c r="AI899" s="507"/>
      <c r="AJ899" s="507"/>
      <c r="AK899" s="507"/>
    </row>
    <row r="900" spans="1:37" ht="12.75" customHeight="1">
      <c r="A900" s="504"/>
      <c r="B900" s="504"/>
      <c r="C900" s="504"/>
      <c r="D900" s="504"/>
      <c r="E900" s="504"/>
      <c r="F900" s="505"/>
      <c r="G900" s="505"/>
      <c r="H900" s="504"/>
      <c r="I900" s="506"/>
      <c r="J900" s="507"/>
      <c r="K900" s="507"/>
      <c r="L900" s="507"/>
      <c r="M900" s="507"/>
      <c r="N900" s="507"/>
      <c r="O900" s="507"/>
      <c r="P900" s="507"/>
      <c r="Q900" s="507"/>
      <c r="R900" s="507"/>
      <c r="S900" s="507"/>
      <c r="T900" s="506"/>
      <c r="U900" s="507"/>
      <c r="V900" s="507"/>
      <c r="W900" s="507"/>
      <c r="X900" s="507"/>
      <c r="Y900" s="507"/>
      <c r="Z900" s="507"/>
      <c r="AA900" s="507"/>
      <c r="AB900" s="507"/>
      <c r="AC900" s="507"/>
      <c r="AD900" s="507"/>
      <c r="AE900" s="506"/>
      <c r="AF900" s="507"/>
      <c r="AG900" s="507"/>
      <c r="AH900" s="507"/>
      <c r="AI900" s="507"/>
      <c r="AJ900" s="507"/>
      <c r="AK900" s="507"/>
    </row>
    <row r="901" spans="1:37" ht="12.75" customHeight="1">
      <c r="A901" s="504"/>
      <c r="B901" s="504"/>
      <c r="C901" s="504"/>
      <c r="D901" s="504"/>
      <c r="E901" s="504"/>
      <c r="F901" s="505"/>
      <c r="G901" s="505"/>
      <c r="H901" s="504"/>
      <c r="I901" s="506"/>
      <c r="J901" s="507"/>
      <c r="K901" s="507"/>
      <c r="L901" s="507"/>
      <c r="M901" s="507"/>
      <c r="N901" s="507"/>
      <c r="O901" s="507"/>
      <c r="P901" s="507"/>
      <c r="Q901" s="507"/>
      <c r="R901" s="507"/>
      <c r="S901" s="507"/>
      <c r="T901" s="506"/>
      <c r="U901" s="507"/>
      <c r="V901" s="507"/>
      <c r="W901" s="507"/>
      <c r="X901" s="507"/>
      <c r="Y901" s="507"/>
      <c r="Z901" s="507"/>
      <c r="AA901" s="507"/>
      <c r="AB901" s="507"/>
      <c r="AC901" s="507"/>
      <c r="AD901" s="507"/>
      <c r="AE901" s="506"/>
      <c r="AF901" s="507"/>
      <c r="AG901" s="507"/>
      <c r="AH901" s="507"/>
      <c r="AI901" s="507"/>
      <c r="AJ901" s="507"/>
      <c r="AK901" s="507"/>
    </row>
    <row r="902" spans="1:37" ht="12.75" customHeight="1">
      <c r="A902" s="504"/>
      <c r="B902" s="504"/>
      <c r="C902" s="504"/>
      <c r="D902" s="504"/>
      <c r="E902" s="504"/>
      <c r="F902" s="505"/>
      <c r="G902" s="505"/>
      <c r="H902" s="504"/>
      <c r="I902" s="506"/>
      <c r="J902" s="507"/>
      <c r="K902" s="507"/>
      <c r="L902" s="507"/>
      <c r="M902" s="507"/>
      <c r="N902" s="507"/>
      <c r="O902" s="507"/>
      <c r="P902" s="507"/>
      <c r="Q902" s="507"/>
      <c r="R902" s="507"/>
      <c r="S902" s="507"/>
      <c r="T902" s="506"/>
      <c r="U902" s="507"/>
      <c r="V902" s="507"/>
      <c r="W902" s="507"/>
      <c r="X902" s="507"/>
      <c r="Y902" s="507"/>
      <c r="Z902" s="507"/>
      <c r="AA902" s="507"/>
      <c r="AB902" s="507"/>
      <c r="AC902" s="507"/>
      <c r="AD902" s="507"/>
      <c r="AE902" s="506"/>
      <c r="AF902" s="507"/>
      <c r="AG902" s="507"/>
      <c r="AH902" s="507"/>
      <c r="AI902" s="507"/>
      <c r="AJ902" s="507"/>
      <c r="AK902" s="507"/>
    </row>
    <row r="903" spans="1:37" ht="12.75" customHeight="1">
      <c r="A903" s="504"/>
      <c r="B903" s="504"/>
      <c r="C903" s="504"/>
      <c r="D903" s="504"/>
      <c r="E903" s="504"/>
      <c r="F903" s="505"/>
      <c r="G903" s="505"/>
      <c r="H903" s="504"/>
      <c r="I903" s="506"/>
      <c r="J903" s="507"/>
      <c r="K903" s="507"/>
      <c r="L903" s="507"/>
      <c r="M903" s="507"/>
      <c r="N903" s="507"/>
      <c r="O903" s="507"/>
      <c r="P903" s="507"/>
      <c r="Q903" s="507"/>
      <c r="R903" s="507"/>
      <c r="S903" s="507"/>
      <c r="T903" s="506"/>
      <c r="U903" s="507"/>
      <c r="V903" s="507"/>
      <c r="W903" s="507"/>
      <c r="X903" s="507"/>
      <c r="Y903" s="507"/>
      <c r="Z903" s="507"/>
      <c r="AA903" s="507"/>
      <c r="AB903" s="507"/>
      <c r="AC903" s="507"/>
      <c r="AD903" s="507"/>
      <c r="AE903" s="506"/>
      <c r="AF903" s="507"/>
      <c r="AG903" s="507"/>
      <c r="AH903" s="507"/>
      <c r="AI903" s="507"/>
      <c r="AJ903" s="507"/>
      <c r="AK903" s="507"/>
    </row>
    <row r="904" spans="1:37" ht="12.75" customHeight="1">
      <c r="A904" s="504"/>
      <c r="B904" s="504"/>
      <c r="C904" s="504"/>
      <c r="D904" s="504"/>
      <c r="E904" s="504"/>
      <c r="F904" s="505"/>
      <c r="G904" s="505"/>
      <c r="H904" s="504"/>
      <c r="I904" s="506"/>
      <c r="J904" s="507"/>
      <c r="K904" s="507"/>
      <c r="L904" s="507"/>
      <c r="M904" s="507"/>
      <c r="N904" s="507"/>
      <c r="O904" s="507"/>
      <c r="P904" s="507"/>
      <c r="Q904" s="507"/>
      <c r="R904" s="507"/>
      <c r="S904" s="507"/>
      <c r="T904" s="506"/>
      <c r="U904" s="507"/>
      <c r="V904" s="507"/>
      <c r="W904" s="507"/>
      <c r="X904" s="507"/>
      <c r="Y904" s="507"/>
      <c r="Z904" s="507"/>
      <c r="AA904" s="507"/>
      <c r="AB904" s="507"/>
      <c r="AC904" s="507"/>
      <c r="AD904" s="507"/>
      <c r="AE904" s="506"/>
      <c r="AF904" s="507"/>
      <c r="AG904" s="507"/>
      <c r="AH904" s="507"/>
      <c r="AI904" s="507"/>
      <c r="AJ904" s="507"/>
      <c r="AK904" s="507"/>
    </row>
    <row r="905" spans="1:37" ht="12.75" customHeight="1">
      <c r="A905" s="504"/>
      <c r="B905" s="504"/>
      <c r="C905" s="504"/>
      <c r="D905" s="504"/>
      <c r="E905" s="504"/>
      <c r="F905" s="505"/>
      <c r="G905" s="505"/>
      <c r="H905" s="504"/>
      <c r="I905" s="506"/>
      <c r="J905" s="507"/>
      <c r="K905" s="507"/>
      <c r="L905" s="507"/>
      <c r="M905" s="507"/>
      <c r="N905" s="507"/>
      <c r="O905" s="507"/>
      <c r="P905" s="507"/>
      <c r="Q905" s="507"/>
      <c r="R905" s="507"/>
      <c r="S905" s="507"/>
      <c r="T905" s="506"/>
      <c r="U905" s="507"/>
      <c r="V905" s="507"/>
      <c r="W905" s="507"/>
      <c r="X905" s="507"/>
      <c r="Y905" s="507"/>
      <c r="Z905" s="507"/>
      <c r="AA905" s="507"/>
      <c r="AB905" s="507"/>
      <c r="AC905" s="507"/>
      <c r="AD905" s="507"/>
      <c r="AE905" s="506"/>
      <c r="AF905" s="507"/>
      <c r="AG905" s="507"/>
      <c r="AH905" s="507"/>
      <c r="AI905" s="507"/>
      <c r="AJ905" s="507"/>
      <c r="AK905" s="507"/>
    </row>
    <row r="906" spans="1:37" ht="12.75" customHeight="1">
      <c r="A906" s="504"/>
      <c r="B906" s="504"/>
      <c r="C906" s="504"/>
      <c r="D906" s="504"/>
      <c r="E906" s="504"/>
      <c r="F906" s="505"/>
      <c r="G906" s="505"/>
      <c r="H906" s="504"/>
      <c r="I906" s="506"/>
      <c r="J906" s="507"/>
      <c r="K906" s="507"/>
      <c r="L906" s="507"/>
      <c r="M906" s="507"/>
      <c r="N906" s="507"/>
      <c r="O906" s="507"/>
      <c r="P906" s="507"/>
      <c r="Q906" s="507"/>
      <c r="R906" s="507"/>
      <c r="S906" s="507"/>
      <c r="T906" s="506"/>
      <c r="U906" s="507"/>
      <c r="V906" s="507"/>
      <c r="W906" s="507"/>
      <c r="X906" s="507"/>
      <c r="Y906" s="507"/>
      <c r="Z906" s="507"/>
      <c r="AA906" s="507"/>
      <c r="AB906" s="507"/>
      <c r="AC906" s="507"/>
      <c r="AD906" s="507"/>
      <c r="AE906" s="506"/>
      <c r="AF906" s="507"/>
      <c r="AG906" s="507"/>
      <c r="AH906" s="507"/>
      <c r="AI906" s="507"/>
      <c r="AJ906" s="507"/>
      <c r="AK906" s="507"/>
    </row>
    <row r="907" spans="1:37" ht="12.75" customHeight="1">
      <c r="A907" s="504"/>
      <c r="B907" s="504"/>
      <c r="C907" s="504"/>
      <c r="D907" s="504"/>
      <c r="E907" s="504"/>
      <c r="F907" s="505"/>
      <c r="G907" s="505"/>
      <c r="H907" s="504"/>
      <c r="I907" s="506"/>
      <c r="J907" s="507"/>
      <c r="K907" s="507"/>
      <c r="L907" s="507"/>
      <c r="M907" s="507"/>
      <c r="N907" s="507"/>
      <c r="O907" s="507"/>
      <c r="P907" s="507"/>
      <c r="Q907" s="507"/>
      <c r="R907" s="507"/>
      <c r="S907" s="507"/>
      <c r="T907" s="506"/>
      <c r="U907" s="507"/>
      <c r="V907" s="507"/>
      <c r="W907" s="507"/>
      <c r="X907" s="507"/>
      <c r="Y907" s="507"/>
      <c r="Z907" s="507"/>
      <c r="AA907" s="507"/>
      <c r="AB907" s="507"/>
      <c r="AC907" s="507"/>
      <c r="AD907" s="507"/>
      <c r="AE907" s="506"/>
      <c r="AF907" s="507"/>
      <c r="AG907" s="507"/>
      <c r="AH907" s="507"/>
      <c r="AI907" s="507"/>
      <c r="AJ907" s="507"/>
      <c r="AK907" s="507"/>
    </row>
    <row r="908" spans="1:37" ht="12.75" customHeight="1">
      <c r="A908" s="504"/>
      <c r="B908" s="504"/>
      <c r="C908" s="504"/>
      <c r="D908" s="504"/>
      <c r="E908" s="504"/>
      <c r="F908" s="505"/>
      <c r="G908" s="505"/>
      <c r="H908" s="504"/>
      <c r="I908" s="506"/>
      <c r="J908" s="507"/>
      <c r="K908" s="507"/>
      <c r="L908" s="507"/>
      <c r="M908" s="507"/>
      <c r="N908" s="507"/>
      <c r="O908" s="507"/>
      <c r="P908" s="507"/>
      <c r="Q908" s="507"/>
      <c r="R908" s="507"/>
      <c r="S908" s="507"/>
      <c r="T908" s="506"/>
      <c r="U908" s="507"/>
      <c r="V908" s="507"/>
      <c r="W908" s="507"/>
      <c r="X908" s="507"/>
      <c r="Y908" s="507"/>
      <c r="Z908" s="507"/>
      <c r="AA908" s="507"/>
      <c r="AB908" s="507"/>
      <c r="AC908" s="507"/>
      <c r="AD908" s="507"/>
      <c r="AE908" s="506"/>
      <c r="AF908" s="507"/>
      <c r="AG908" s="507"/>
      <c r="AH908" s="507"/>
      <c r="AI908" s="507"/>
      <c r="AJ908" s="507"/>
      <c r="AK908" s="507"/>
    </row>
    <row r="909" spans="1:37" ht="12.75" customHeight="1">
      <c r="A909" s="504"/>
      <c r="B909" s="504"/>
      <c r="C909" s="504"/>
      <c r="D909" s="504"/>
      <c r="E909" s="504"/>
      <c r="F909" s="505"/>
      <c r="G909" s="505"/>
      <c r="H909" s="504"/>
      <c r="I909" s="506"/>
      <c r="J909" s="507"/>
      <c r="K909" s="507"/>
      <c r="L909" s="507"/>
      <c r="M909" s="507"/>
      <c r="N909" s="507"/>
      <c r="O909" s="507"/>
      <c r="P909" s="507"/>
      <c r="Q909" s="507"/>
      <c r="R909" s="507"/>
      <c r="S909" s="507"/>
      <c r="T909" s="506"/>
      <c r="U909" s="507"/>
      <c r="V909" s="507"/>
      <c r="W909" s="507"/>
      <c r="X909" s="507"/>
      <c r="Y909" s="507"/>
      <c r="Z909" s="507"/>
      <c r="AA909" s="507"/>
      <c r="AB909" s="507"/>
      <c r="AC909" s="507"/>
      <c r="AD909" s="507"/>
      <c r="AE909" s="506"/>
      <c r="AF909" s="507"/>
      <c r="AG909" s="507"/>
      <c r="AH909" s="507"/>
      <c r="AI909" s="507"/>
      <c r="AJ909" s="507"/>
      <c r="AK909" s="507"/>
    </row>
    <row r="910" spans="1:37" ht="12.75" customHeight="1">
      <c r="A910" s="504"/>
      <c r="B910" s="504"/>
      <c r="C910" s="504"/>
      <c r="D910" s="504"/>
      <c r="E910" s="504"/>
      <c r="F910" s="505"/>
      <c r="G910" s="505"/>
      <c r="H910" s="504"/>
      <c r="I910" s="506"/>
      <c r="J910" s="507"/>
      <c r="K910" s="507"/>
      <c r="L910" s="507"/>
      <c r="M910" s="507"/>
      <c r="N910" s="507"/>
      <c r="O910" s="507"/>
      <c r="P910" s="507"/>
      <c r="Q910" s="507"/>
      <c r="R910" s="507"/>
      <c r="S910" s="507"/>
      <c r="T910" s="506"/>
      <c r="U910" s="507"/>
      <c r="V910" s="507"/>
      <c r="W910" s="507"/>
      <c r="X910" s="507"/>
      <c r="Y910" s="507"/>
      <c r="Z910" s="507"/>
      <c r="AA910" s="507"/>
      <c r="AB910" s="507"/>
      <c r="AC910" s="507"/>
      <c r="AD910" s="507"/>
      <c r="AE910" s="506"/>
      <c r="AF910" s="507"/>
      <c r="AG910" s="507"/>
      <c r="AH910" s="507"/>
      <c r="AI910" s="507"/>
      <c r="AJ910" s="507"/>
      <c r="AK910" s="507"/>
    </row>
    <row r="911" spans="1:37" ht="12.75" customHeight="1">
      <c r="A911" s="504"/>
      <c r="B911" s="504"/>
      <c r="C911" s="504"/>
      <c r="D911" s="504"/>
      <c r="E911" s="504"/>
      <c r="F911" s="505"/>
      <c r="G911" s="505"/>
      <c r="H911" s="504"/>
      <c r="I911" s="506"/>
      <c r="J911" s="507"/>
      <c r="K911" s="507"/>
      <c r="L911" s="507"/>
      <c r="M911" s="507"/>
      <c r="N911" s="507"/>
      <c r="O911" s="507"/>
      <c r="P911" s="507"/>
      <c r="Q911" s="507"/>
      <c r="R911" s="507"/>
      <c r="S911" s="507"/>
      <c r="T911" s="506"/>
      <c r="U911" s="507"/>
      <c r="V911" s="507"/>
      <c r="W911" s="507"/>
      <c r="X911" s="507"/>
      <c r="Y911" s="507"/>
      <c r="Z911" s="507"/>
      <c r="AA911" s="507"/>
      <c r="AB911" s="507"/>
      <c r="AC911" s="507"/>
      <c r="AD911" s="507"/>
      <c r="AE911" s="506"/>
      <c r="AF911" s="507"/>
      <c r="AG911" s="507"/>
      <c r="AH911" s="507"/>
      <c r="AI911" s="507"/>
      <c r="AJ911" s="507"/>
      <c r="AK911" s="507"/>
    </row>
    <row r="912" spans="1:37" ht="12.75" customHeight="1">
      <c r="A912" s="504"/>
      <c r="B912" s="504"/>
      <c r="C912" s="504"/>
      <c r="D912" s="504"/>
      <c r="E912" s="504"/>
      <c r="F912" s="505"/>
      <c r="G912" s="505"/>
      <c r="H912" s="504"/>
      <c r="I912" s="506"/>
      <c r="J912" s="507"/>
      <c r="K912" s="507"/>
      <c r="L912" s="507"/>
      <c r="M912" s="507"/>
      <c r="N912" s="507"/>
      <c r="O912" s="507"/>
      <c r="P912" s="507"/>
      <c r="Q912" s="507"/>
      <c r="R912" s="507"/>
      <c r="S912" s="507"/>
      <c r="T912" s="506"/>
      <c r="U912" s="507"/>
      <c r="V912" s="507"/>
      <c r="W912" s="507"/>
      <c r="X912" s="507"/>
      <c r="Y912" s="507"/>
      <c r="Z912" s="507"/>
      <c r="AA912" s="507"/>
      <c r="AB912" s="507"/>
      <c r="AC912" s="507"/>
      <c r="AD912" s="507"/>
      <c r="AE912" s="506"/>
      <c r="AF912" s="507"/>
      <c r="AG912" s="507"/>
      <c r="AH912" s="507"/>
      <c r="AI912" s="507"/>
      <c r="AJ912" s="507"/>
      <c r="AK912" s="507"/>
    </row>
    <row r="913" spans="1:37" ht="12.75" customHeight="1">
      <c r="A913" s="504"/>
      <c r="B913" s="504"/>
      <c r="C913" s="504"/>
      <c r="D913" s="504"/>
      <c r="E913" s="504"/>
      <c r="F913" s="505"/>
      <c r="G913" s="505"/>
      <c r="H913" s="504"/>
      <c r="I913" s="506"/>
      <c r="J913" s="507"/>
      <c r="K913" s="507"/>
      <c r="L913" s="507"/>
      <c r="M913" s="507"/>
      <c r="N913" s="507"/>
      <c r="O913" s="507"/>
      <c r="P913" s="507"/>
      <c r="Q913" s="507"/>
      <c r="R913" s="507"/>
      <c r="S913" s="507"/>
      <c r="T913" s="506"/>
      <c r="U913" s="507"/>
      <c r="V913" s="507"/>
      <c r="W913" s="507"/>
      <c r="X913" s="507"/>
      <c r="Y913" s="507"/>
      <c r="Z913" s="507"/>
      <c r="AA913" s="507"/>
      <c r="AB913" s="507"/>
      <c r="AC913" s="507"/>
      <c r="AD913" s="507"/>
      <c r="AE913" s="506"/>
      <c r="AF913" s="507"/>
      <c r="AG913" s="507"/>
      <c r="AH913" s="507"/>
      <c r="AI913" s="507"/>
      <c r="AJ913" s="507"/>
      <c r="AK913" s="507"/>
    </row>
    <row r="914" spans="1:37" ht="12.75" customHeight="1">
      <c r="A914" s="504"/>
      <c r="B914" s="504"/>
      <c r="C914" s="504"/>
      <c r="D914" s="504"/>
      <c r="E914" s="504"/>
      <c r="F914" s="505"/>
      <c r="G914" s="505"/>
      <c r="H914" s="504"/>
      <c r="I914" s="506"/>
      <c r="J914" s="507"/>
      <c r="K914" s="507"/>
      <c r="L914" s="507"/>
      <c r="M914" s="507"/>
      <c r="N914" s="507"/>
      <c r="O914" s="507"/>
      <c r="P914" s="507"/>
      <c r="Q914" s="507"/>
      <c r="R914" s="507"/>
      <c r="S914" s="507"/>
      <c r="T914" s="506"/>
      <c r="U914" s="507"/>
      <c r="V914" s="507"/>
      <c r="W914" s="507"/>
      <c r="X914" s="507"/>
      <c r="Y914" s="507"/>
      <c r="Z914" s="507"/>
      <c r="AA914" s="507"/>
      <c r="AB914" s="507"/>
      <c r="AC914" s="507"/>
      <c r="AD914" s="507"/>
      <c r="AE914" s="506"/>
      <c r="AF914" s="507"/>
      <c r="AG914" s="507"/>
      <c r="AH914" s="507"/>
      <c r="AI914" s="507"/>
      <c r="AJ914" s="507"/>
      <c r="AK914" s="507"/>
    </row>
    <row r="915" spans="1:37" ht="12.75" customHeight="1">
      <c r="A915" s="504"/>
      <c r="B915" s="504"/>
      <c r="C915" s="504"/>
      <c r="D915" s="504"/>
      <c r="E915" s="504"/>
      <c r="F915" s="505"/>
      <c r="G915" s="505"/>
      <c r="H915" s="504"/>
      <c r="I915" s="506"/>
      <c r="J915" s="507"/>
      <c r="K915" s="507"/>
      <c r="L915" s="507"/>
      <c r="M915" s="507"/>
      <c r="N915" s="507"/>
      <c r="O915" s="507"/>
      <c r="P915" s="507"/>
      <c r="Q915" s="507"/>
      <c r="R915" s="507"/>
      <c r="S915" s="507"/>
      <c r="T915" s="506"/>
      <c r="U915" s="507"/>
      <c r="V915" s="507"/>
      <c r="W915" s="507"/>
      <c r="X915" s="507"/>
      <c r="Y915" s="507"/>
      <c r="Z915" s="507"/>
      <c r="AA915" s="507"/>
      <c r="AB915" s="507"/>
      <c r="AC915" s="507"/>
      <c r="AD915" s="507"/>
      <c r="AE915" s="506"/>
      <c r="AF915" s="507"/>
      <c r="AG915" s="507"/>
      <c r="AH915" s="507"/>
      <c r="AI915" s="507"/>
      <c r="AJ915" s="507"/>
      <c r="AK915" s="507"/>
    </row>
    <row r="916" spans="1:37" ht="12.75" customHeight="1">
      <c r="A916" s="504"/>
      <c r="B916" s="504"/>
      <c r="C916" s="504"/>
      <c r="D916" s="504"/>
      <c r="E916" s="504"/>
      <c r="F916" s="505"/>
      <c r="G916" s="505"/>
      <c r="H916" s="504"/>
      <c r="I916" s="506"/>
      <c r="J916" s="507"/>
      <c r="K916" s="507"/>
      <c r="L916" s="507"/>
      <c r="M916" s="507"/>
      <c r="N916" s="507"/>
      <c r="O916" s="507"/>
      <c r="P916" s="507"/>
      <c r="Q916" s="507"/>
      <c r="R916" s="507"/>
      <c r="S916" s="507"/>
      <c r="T916" s="506"/>
      <c r="U916" s="507"/>
      <c r="V916" s="507"/>
      <c r="W916" s="507"/>
      <c r="X916" s="507"/>
      <c r="Y916" s="507"/>
      <c r="Z916" s="507"/>
      <c r="AA916" s="507"/>
      <c r="AB916" s="507"/>
      <c r="AC916" s="507"/>
      <c r="AD916" s="507"/>
      <c r="AE916" s="506"/>
      <c r="AF916" s="507"/>
      <c r="AG916" s="507"/>
      <c r="AH916" s="507"/>
      <c r="AI916" s="507"/>
      <c r="AJ916" s="507"/>
      <c r="AK916" s="507"/>
    </row>
    <row r="917" spans="1:37" ht="12.75" customHeight="1">
      <c r="A917" s="504"/>
      <c r="B917" s="504"/>
      <c r="C917" s="504"/>
      <c r="D917" s="504"/>
      <c r="E917" s="504"/>
      <c r="F917" s="505"/>
      <c r="G917" s="505"/>
      <c r="H917" s="504"/>
      <c r="I917" s="506"/>
      <c r="J917" s="507"/>
      <c r="K917" s="507"/>
      <c r="L917" s="507"/>
      <c r="M917" s="507"/>
      <c r="N917" s="507"/>
      <c r="O917" s="507"/>
      <c r="P917" s="507"/>
      <c r="Q917" s="507"/>
      <c r="R917" s="507"/>
      <c r="S917" s="507"/>
      <c r="T917" s="506"/>
      <c r="U917" s="507"/>
      <c r="V917" s="507"/>
      <c r="W917" s="507"/>
      <c r="X917" s="507"/>
      <c r="Y917" s="507"/>
      <c r="Z917" s="507"/>
      <c r="AA917" s="507"/>
      <c r="AB917" s="507"/>
      <c r="AC917" s="507"/>
      <c r="AD917" s="507"/>
      <c r="AE917" s="506"/>
      <c r="AF917" s="507"/>
      <c r="AG917" s="507"/>
      <c r="AH917" s="507"/>
      <c r="AI917" s="507"/>
      <c r="AJ917" s="507"/>
      <c r="AK917" s="507"/>
    </row>
    <row r="918" spans="1:37" ht="12.75" customHeight="1">
      <c r="A918" s="504"/>
      <c r="B918" s="504"/>
      <c r="C918" s="504"/>
      <c r="D918" s="504"/>
      <c r="E918" s="504"/>
      <c r="F918" s="505"/>
      <c r="G918" s="505"/>
      <c r="H918" s="504"/>
      <c r="I918" s="506"/>
      <c r="J918" s="507"/>
      <c r="K918" s="507"/>
      <c r="L918" s="507"/>
      <c r="M918" s="507"/>
      <c r="N918" s="507"/>
      <c r="O918" s="507"/>
      <c r="P918" s="507"/>
      <c r="Q918" s="507"/>
      <c r="R918" s="507"/>
      <c r="S918" s="507"/>
      <c r="T918" s="506"/>
      <c r="U918" s="507"/>
      <c r="V918" s="507"/>
      <c r="W918" s="507"/>
      <c r="X918" s="507"/>
      <c r="Y918" s="507"/>
      <c r="Z918" s="507"/>
      <c r="AA918" s="507"/>
      <c r="AB918" s="507"/>
      <c r="AC918" s="507"/>
      <c r="AD918" s="507"/>
      <c r="AE918" s="506"/>
      <c r="AF918" s="507"/>
      <c r="AG918" s="507"/>
      <c r="AH918" s="507"/>
      <c r="AI918" s="507"/>
      <c r="AJ918" s="507"/>
      <c r="AK918" s="507"/>
    </row>
    <row r="919" spans="1:37" ht="12.75" customHeight="1">
      <c r="A919" s="504"/>
      <c r="B919" s="504"/>
      <c r="C919" s="504"/>
      <c r="D919" s="504"/>
      <c r="E919" s="504"/>
      <c r="F919" s="505"/>
      <c r="G919" s="505"/>
      <c r="H919" s="504"/>
      <c r="I919" s="506"/>
      <c r="J919" s="507"/>
      <c r="K919" s="507"/>
      <c r="L919" s="507"/>
      <c r="M919" s="507"/>
      <c r="N919" s="507"/>
      <c r="O919" s="507"/>
      <c r="P919" s="507"/>
      <c r="Q919" s="507"/>
      <c r="R919" s="507"/>
      <c r="S919" s="507"/>
      <c r="T919" s="506"/>
      <c r="U919" s="507"/>
      <c r="V919" s="507"/>
      <c r="W919" s="507"/>
      <c r="X919" s="507"/>
      <c r="Y919" s="507"/>
      <c r="Z919" s="507"/>
      <c r="AA919" s="507"/>
      <c r="AB919" s="507"/>
      <c r="AC919" s="507"/>
      <c r="AD919" s="507"/>
      <c r="AE919" s="506"/>
      <c r="AF919" s="507"/>
      <c r="AG919" s="507"/>
      <c r="AH919" s="507"/>
      <c r="AI919" s="507"/>
      <c r="AJ919" s="507"/>
      <c r="AK919" s="507"/>
    </row>
    <row r="920" spans="1:37" ht="12.75" customHeight="1">
      <c r="A920" s="504"/>
      <c r="B920" s="504"/>
      <c r="C920" s="504"/>
      <c r="D920" s="504"/>
      <c r="E920" s="504"/>
      <c r="F920" s="505"/>
      <c r="G920" s="505"/>
      <c r="H920" s="504"/>
      <c r="I920" s="506"/>
      <c r="J920" s="507"/>
      <c r="K920" s="507"/>
      <c r="L920" s="507"/>
      <c r="M920" s="507"/>
      <c r="N920" s="507"/>
      <c r="O920" s="507"/>
      <c r="P920" s="507"/>
      <c r="Q920" s="507"/>
      <c r="R920" s="507"/>
      <c r="S920" s="507"/>
      <c r="T920" s="506"/>
      <c r="U920" s="507"/>
      <c r="V920" s="507"/>
      <c r="W920" s="507"/>
      <c r="X920" s="507"/>
      <c r="Y920" s="507"/>
      <c r="Z920" s="507"/>
      <c r="AA920" s="507"/>
      <c r="AB920" s="507"/>
      <c r="AC920" s="507"/>
      <c r="AD920" s="507"/>
      <c r="AE920" s="506"/>
      <c r="AF920" s="507"/>
      <c r="AG920" s="507"/>
      <c r="AH920" s="507"/>
      <c r="AI920" s="507"/>
      <c r="AJ920" s="507"/>
      <c r="AK920" s="507"/>
    </row>
    <row r="921" spans="1:37" ht="12.75" customHeight="1">
      <c r="A921" s="504"/>
      <c r="B921" s="504"/>
      <c r="C921" s="504"/>
      <c r="D921" s="504"/>
      <c r="E921" s="504"/>
      <c r="F921" s="505"/>
      <c r="G921" s="505"/>
      <c r="H921" s="504"/>
      <c r="I921" s="506"/>
      <c r="J921" s="507"/>
      <c r="K921" s="507"/>
      <c r="L921" s="507"/>
      <c r="M921" s="507"/>
      <c r="N921" s="507"/>
      <c r="O921" s="507"/>
      <c r="P921" s="507"/>
      <c r="Q921" s="507"/>
      <c r="R921" s="507"/>
      <c r="S921" s="507"/>
      <c r="T921" s="506"/>
      <c r="U921" s="507"/>
      <c r="V921" s="507"/>
      <c r="W921" s="507"/>
      <c r="X921" s="507"/>
      <c r="Y921" s="507"/>
      <c r="Z921" s="507"/>
      <c r="AA921" s="507"/>
      <c r="AB921" s="507"/>
      <c r="AC921" s="507"/>
      <c r="AD921" s="507"/>
      <c r="AE921" s="506"/>
      <c r="AF921" s="507"/>
      <c r="AG921" s="507"/>
      <c r="AH921" s="507"/>
      <c r="AI921" s="507"/>
      <c r="AJ921" s="507"/>
      <c r="AK921" s="507"/>
    </row>
    <row r="922" spans="1:37" ht="12.75" customHeight="1">
      <c r="A922" s="504"/>
      <c r="B922" s="504"/>
      <c r="C922" s="504"/>
      <c r="D922" s="504"/>
      <c r="E922" s="504"/>
      <c r="F922" s="505"/>
      <c r="G922" s="505"/>
      <c r="H922" s="504"/>
      <c r="I922" s="506"/>
      <c r="J922" s="507"/>
      <c r="K922" s="507"/>
      <c r="L922" s="507"/>
      <c r="M922" s="507"/>
      <c r="N922" s="507"/>
      <c r="O922" s="507"/>
      <c r="P922" s="507"/>
      <c r="Q922" s="507"/>
      <c r="R922" s="507"/>
      <c r="S922" s="507"/>
      <c r="T922" s="506"/>
      <c r="U922" s="507"/>
      <c r="V922" s="507"/>
      <c r="W922" s="507"/>
      <c r="X922" s="507"/>
      <c r="Y922" s="507"/>
      <c r="Z922" s="507"/>
      <c r="AA922" s="507"/>
      <c r="AB922" s="507"/>
      <c r="AC922" s="507"/>
      <c r="AD922" s="507"/>
      <c r="AE922" s="506"/>
      <c r="AF922" s="507"/>
      <c r="AG922" s="507"/>
      <c r="AH922" s="507"/>
      <c r="AI922" s="507"/>
      <c r="AJ922" s="507"/>
      <c r="AK922" s="507"/>
    </row>
    <row r="923" spans="1:37" ht="12.75" customHeight="1">
      <c r="A923" s="504"/>
      <c r="B923" s="504"/>
      <c r="C923" s="504"/>
      <c r="D923" s="504"/>
      <c r="E923" s="504"/>
      <c r="F923" s="505"/>
      <c r="G923" s="505"/>
      <c r="H923" s="504"/>
      <c r="I923" s="506"/>
      <c r="J923" s="507"/>
      <c r="K923" s="507"/>
      <c r="L923" s="507"/>
      <c r="M923" s="507"/>
      <c r="N923" s="507"/>
      <c r="O923" s="507"/>
      <c r="P923" s="507"/>
      <c r="Q923" s="507"/>
      <c r="R923" s="507"/>
      <c r="S923" s="507"/>
      <c r="T923" s="506"/>
      <c r="U923" s="507"/>
      <c r="V923" s="507"/>
      <c r="W923" s="507"/>
      <c r="X923" s="507"/>
      <c r="Y923" s="507"/>
      <c r="Z923" s="507"/>
      <c r="AA923" s="507"/>
      <c r="AB923" s="507"/>
      <c r="AC923" s="507"/>
      <c r="AD923" s="507"/>
      <c r="AE923" s="506"/>
      <c r="AF923" s="507"/>
      <c r="AG923" s="507"/>
      <c r="AH923" s="507"/>
      <c r="AI923" s="507"/>
      <c r="AJ923" s="507"/>
      <c r="AK923" s="507"/>
    </row>
    <row r="924" spans="1:37" ht="12.75" customHeight="1">
      <c r="A924" s="504"/>
      <c r="B924" s="504"/>
      <c r="C924" s="504"/>
      <c r="D924" s="504"/>
      <c r="E924" s="504"/>
      <c r="F924" s="505"/>
      <c r="G924" s="505"/>
      <c r="H924" s="504"/>
      <c r="I924" s="506"/>
      <c r="J924" s="507"/>
      <c r="K924" s="507"/>
      <c r="L924" s="507"/>
      <c r="M924" s="507"/>
      <c r="N924" s="507"/>
      <c r="O924" s="507"/>
      <c r="P924" s="507"/>
      <c r="Q924" s="507"/>
      <c r="R924" s="507"/>
      <c r="S924" s="507"/>
      <c r="T924" s="506"/>
      <c r="U924" s="507"/>
      <c r="V924" s="507"/>
      <c r="W924" s="507"/>
      <c r="X924" s="507"/>
      <c r="Y924" s="507"/>
      <c r="Z924" s="507"/>
      <c r="AA924" s="507"/>
      <c r="AB924" s="507"/>
      <c r="AC924" s="507"/>
      <c r="AD924" s="507"/>
      <c r="AE924" s="506"/>
      <c r="AF924" s="507"/>
      <c r="AG924" s="507"/>
      <c r="AH924" s="507"/>
      <c r="AI924" s="507"/>
      <c r="AJ924" s="507"/>
      <c r="AK924" s="507"/>
    </row>
    <row r="925" spans="1:37" ht="12.75" customHeight="1">
      <c r="A925" s="504"/>
      <c r="B925" s="504"/>
      <c r="C925" s="504"/>
      <c r="D925" s="504"/>
      <c r="E925" s="504"/>
      <c r="F925" s="505"/>
      <c r="G925" s="505"/>
      <c r="H925" s="504"/>
      <c r="I925" s="506"/>
      <c r="J925" s="507"/>
      <c r="K925" s="507"/>
      <c r="L925" s="507"/>
      <c r="M925" s="507"/>
      <c r="N925" s="507"/>
      <c r="O925" s="507"/>
      <c r="P925" s="507"/>
      <c r="Q925" s="507"/>
      <c r="R925" s="507"/>
      <c r="S925" s="507"/>
      <c r="T925" s="506"/>
      <c r="U925" s="507"/>
      <c r="V925" s="507"/>
      <c r="W925" s="507"/>
      <c r="X925" s="507"/>
      <c r="Y925" s="507"/>
      <c r="Z925" s="507"/>
      <c r="AA925" s="507"/>
      <c r="AB925" s="507"/>
      <c r="AC925" s="507"/>
      <c r="AD925" s="507"/>
      <c r="AE925" s="506"/>
      <c r="AF925" s="507"/>
      <c r="AG925" s="507"/>
      <c r="AH925" s="507"/>
      <c r="AI925" s="507"/>
      <c r="AJ925" s="507"/>
      <c r="AK925" s="507"/>
    </row>
    <row r="926" spans="1:37" ht="12.75" customHeight="1">
      <c r="A926" s="504"/>
      <c r="B926" s="504"/>
      <c r="C926" s="504"/>
      <c r="D926" s="504"/>
      <c r="E926" s="504"/>
      <c r="F926" s="505"/>
      <c r="G926" s="505"/>
      <c r="H926" s="504"/>
      <c r="I926" s="506"/>
      <c r="J926" s="507"/>
      <c r="K926" s="507"/>
      <c r="L926" s="507"/>
      <c r="M926" s="507"/>
      <c r="N926" s="507"/>
      <c r="O926" s="507"/>
      <c r="P926" s="507"/>
      <c r="Q926" s="507"/>
      <c r="R926" s="507"/>
      <c r="S926" s="507"/>
      <c r="T926" s="506"/>
      <c r="U926" s="507"/>
      <c r="V926" s="507"/>
      <c r="W926" s="507"/>
      <c r="X926" s="507"/>
      <c r="Y926" s="507"/>
      <c r="Z926" s="507"/>
      <c r="AA926" s="507"/>
      <c r="AB926" s="507"/>
      <c r="AC926" s="507"/>
      <c r="AD926" s="507"/>
      <c r="AE926" s="506"/>
      <c r="AF926" s="507"/>
      <c r="AG926" s="507"/>
      <c r="AH926" s="507"/>
      <c r="AI926" s="507"/>
      <c r="AJ926" s="507"/>
      <c r="AK926" s="507"/>
    </row>
    <row r="927" spans="1:37" ht="12.75" customHeight="1">
      <c r="A927" s="504"/>
      <c r="B927" s="504"/>
      <c r="C927" s="504"/>
      <c r="D927" s="504"/>
      <c r="E927" s="504"/>
      <c r="F927" s="505"/>
      <c r="G927" s="505"/>
      <c r="H927" s="504"/>
      <c r="I927" s="506"/>
      <c r="J927" s="507"/>
      <c r="K927" s="507"/>
      <c r="L927" s="507"/>
      <c r="M927" s="507"/>
      <c r="N927" s="507"/>
      <c r="O927" s="507"/>
      <c r="P927" s="507"/>
      <c r="Q927" s="507"/>
      <c r="R927" s="507"/>
      <c r="S927" s="507"/>
      <c r="T927" s="506"/>
      <c r="U927" s="507"/>
      <c r="V927" s="507"/>
      <c r="W927" s="507"/>
      <c r="X927" s="507"/>
      <c r="Y927" s="507"/>
      <c r="Z927" s="507"/>
      <c r="AA927" s="507"/>
      <c r="AB927" s="507"/>
      <c r="AC927" s="507"/>
      <c r="AD927" s="507"/>
      <c r="AE927" s="506"/>
      <c r="AF927" s="507"/>
      <c r="AG927" s="507"/>
      <c r="AH927" s="507"/>
      <c r="AI927" s="507"/>
      <c r="AJ927" s="507"/>
      <c r="AK927" s="507"/>
    </row>
    <row r="928" spans="1:37" ht="12.75" customHeight="1">
      <c r="A928" s="504"/>
      <c r="B928" s="504"/>
      <c r="C928" s="504"/>
      <c r="D928" s="504"/>
      <c r="E928" s="504"/>
      <c r="F928" s="505"/>
      <c r="G928" s="505"/>
      <c r="H928" s="504"/>
      <c r="I928" s="506"/>
      <c r="J928" s="507"/>
      <c r="K928" s="507"/>
      <c r="L928" s="507"/>
      <c r="M928" s="507"/>
      <c r="N928" s="507"/>
      <c r="O928" s="507"/>
      <c r="P928" s="507"/>
      <c r="Q928" s="507"/>
      <c r="R928" s="507"/>
      <c r="S928" s="507"/>
      <c r="T928" s="506"/>
      <c r="U928" s="507"/>
      <c r="V928" s="507"/>
      <c r="W928" s="507"/>
      <c r="X928" s="507"/>
      <c r="Y928" s="507"/>
      <c r="Z928" s="507"/>
      <c r="AA928" s="507"/>
      <c r="AB928" s="507"/>
      <c r="AC928" s="507"/>
      <c r="AD928" s="507"/>
      <c r="AE928" s="506"/>
      <c r="AF928" s="507"/>
      <c r="AG928" s="507"/>
      <c r="AH928" s="507"/>
      <c r="AI928" s="507"/>
      <c r="AJ928" s="507"/>
      <c r="AK928" s="507"/>
    </row>
    <row r="929" spans="1:37" ht="12.75" customHeight="1">
      <c r="A929" s="504"/>
      <c r="B929" s="504"/>
      <c r="C929" s="504"/>
      <c r="D929" s="504"/>
      <c r="E929" s="504"/>
      <c r="F929" s="505"/>
      <c r="G929" s="505"/>
      <c r="H929" s="504"/>
      <c r="I929" s="506"/>
      <c r="J929" s="507"/>
      <c r="K929" s="507"/>
      <c r="L929" s="507"/>
      <c r="M929" s="507"/>
      <c r="N929" s="507"/>
      <c r="O929" s="507"/>
      <c r="P929" s="507"/>
      <c r="Q929" s="507"/>
      <c r="R929" s="507"/>
      <c r="S929" s="507"/>
      <c r="T929" s="506"/>
      <c r="U929" s="507"/>
      <c r="V929" s="507"/>
      <c r="W929" s="507"/>
      <c r="X929" s="507"/>
      <c r="Y929" s="507"/>
      <c r="Z929" s="507"/>
      <c r="AA929" s="507"/>
      <c r="AB929" s="507"/>
      <c r="AC929" s="507"/>
      <c r="AD929" s="507"/>
      <c r="AE929" s="506"/>
      <c r="AF929" s="507"/>
      <c r="AG929" s="507"/>
      <c r="AH929" s="507"/>
      <c r="AI929" s="507"/>
      <c r="AJ929" s="507"/>
      <c r="AK929" s="507"/>
    </row>
    <row r="930" spans="1:37" ht="12.75" customHeight="1">
      <c r="A930" s="504"/>
      <c r="B930" s="504"/>
      <c r="C930" s="504"/>
      <c r="D930" s="504"/>
      <c r="E930" s="504"/>
      <c r="F930" s="505"/>
      <c r="G930" s="505"/>
      <c r="H930" s="504"/>
      <c r="I930" s="506"/>
      <c r="J930" s="507"/>
      <c r="K930" s="507"/>
      <c r="L930" s="507"/>
      <c r="M930" s="507"/>
      <c r="N930" s="507"/>
      <c r="O930" s="507"/>
      <c r="P930" s="507"/>
      <c r="Q930" s="507"/>
      <c r="R930" s="507"/>
      <c r="S930" s="507"/>
      <c r="T930" s="506"/>
      <c r="U930" s="507"/>
      <c r="V930" s="507"/>
      <c r="W930" s="507"/>
      <c r="X930" s="507"/>
      <c r="Y930" s="507"/>
      <c r="Z930" s="507"/>
      <c r="AA930" s="507"/>
      <c r="AB930" s="507"/>
      <c r="AC930" s="507"/>
      <c r="AD930" s="507"/>
      <c r="AE930" s="506"/>
      <c r="AF930" s="507"/>
      <c r="AG930" s="507"/>
      <c r="AH930" s="507"/>
      <c r="AI930" s="507"/>
      <c r="AJ930" s="507"/>
      <c r="AK930" s="507"/>
    </row>
    <row r="931" spans="1:37" ht="12.75" customHeight="1">
      <c r="A931" s="504"/>
      <c r="B931" s="504"/>
      <c r="C931" s="504"/>
      <c r="D931" s="504"/>
      <c r="E931" s="504"/>
      <c r="F931" s="505"/>
      <c r="G931" s="505"/>
      <c r="H931" s="504"/>
      <c r="I931" s="506"/>
      <c r="J931" s="507"/>
      <c r="K931" s="507"/>
      <c r="L931" s="507"/>
      <c r="M931" s="507"/>
      <c r="N931" s="507"/>
      <c r="O931" s="507"/>
      <c r="P931" s="507"/>
      <c r="Q931" s="507"/>
      <c r="R931" s="507"/>
      <c r="S931" s="507"/>
      <c r="T931" s="506"/>
      <c r="U931" s="507"/>
      <c r="V931" s="507"/>
      <c r="W931" s="507"/>
      <c r="X931" s="507"/>
      <c r="Y931" s="507"/>
      <c r="Z931" s="507"/>
      <c r="AA931" s="507"/>
      <c r="AB931" s="507"/>
      <c r="AC931" s="507"/>
      <c r="AD931" s="507"/>
      <c r="AE931" s="506"/>
      <c r="AF931" s="507"/>
      <c r="AG931" s="507"/>
      <c r="AH931" s="507"/>
      <c r="AI931" s="507"/>
      <c r="AJ931" s="507"/>
      <c r="AK931" s="507"/>
    </row>
    <row r="932" spans="1:37" ht="12.75" customHeight="1">
      <c r="A932" s="504"/>
      <c r="B932" s="504"/>
      <c r="C932" s="504"/>
      <c r="D932" s="504"/>
      <c r="E932" s="504"/>
      <c r="F932" s="505"/>
      <c r="G932" s="505"/>
      <c r="H932" s="504"/>
      <c r="I932" s="506"/>
      <c r="J932" s="507"/>
      <c r="K932" s="507"/>
      <c r="L932" s="507"/>
      <c r="M932" s="507"/>
      <c r="N932" s="507"/>
      <c r="O932" s="507"/>
      <c r="P932" s="507"/>
      <c r="Q932" s="507"/>
      <c r="R932" s="507"/>
      <c r="S932" s="507"/>
      <c r="T932" s="506"/>
      <c r="U932" s="507"/>
      <c r="V932" s="507"/>
      <c r="W932" s="507"/>
      <c r="X932" s="507"/>
      <c r="Y932" s="507"/>
      <c r="Z932" s="507"/>
      <c r="AA932" s="507"/>
      <c r="AB932" s="507"/>
      <c r="AC932" s="507"/>
      <c r="AD932" s="507"/>
      <c r="AE932" s="506"/>
      <c r="AF932" s="507"/>
      <c r="AG932" s="507"/>
      <c r="AH932" s="507"/>
      <c r="AI932" s="507"/>
      <c r="AJ932" s="507"/>
      <c r="AK932" s="507"/>
    </row>
    <row r="933" spans="1:37" ht="12.75" customHeight="1">
      <c r="A933" s="504"/>
      <c r="B933" s="504"/>
      <c r="C933" s="504"/>
      <c r="D933" s="504"/>
      <c r="E933" s="504"/>
      <c r="F933" s="505"/>
      <c r="G933" s="505"/>
      <c r="H933" s="504"/>
      <c r="I933" s="506"/>
      <c r="J933" s="507"/>
      <c r="K933" s="507"/>
      <c r="L933" s="507"/>
      <c r="M933" s="507"/>
      <c r="N933" s="507"/>
      <c r="O933" s="507"/>
      <c r="P933" s="507"/>
      <c r="Q933" s="507"/>
      <c r="R933" s="507"/>
      <c r="S933" s="507"/>
      <c r="T933" s="506"/>
      <c r="U933" s="507"/>
      <c r="V933" s="507"/>
      <c r="W933" s="507"/>
      <c r="X933" s="507"/>
      <c r="Y933" s="507"/>
      <c r="Z933" s="507"/>
      <c r="AA933" s="507"/>
      <c r="AB933" s="507"/>
      <c r="AC933" s="507"/>
      <c r="AD933" s="507"/>
      <c r="AE933" s="506"/>
      <c r="AF933" s="507"/>
      <c r="AG933" s="507"/>
      <c r="AH933" s="507"/>
      <c r="AI933" s="507"/>
      <c r="AJ933" s="507"/>
      <c r="AK933" s="507"/>
    </row>
    <row r="934" spans="1:37" ht="12.75" customHeight="1">
      <c r="A934" s="504"/>
      <c r="B934" s="504"/>
      <c r="C934" s="504"/>
      <c r="D934" s="504"/>
      <c r="E934" s="504"/>
      <c r="F934" s="505"/>
      <c r="G934" s="505"/>
      <c r="H934" s="504"/>
      <c r="I934" s="506"/>
      <c r="J934" s="507"/>
      <c r="K934" s="507"/>
      <c r="L934" s="507"/>
      <c r="M934" s="507"/>
      <c r="N934" s="507"/>
      <c r="O934" s="507"/>
      <c r="P934" s="507"/>
      <c r="Q934" s="507"/>
      <c r="R934" s="507"/>
      <c r="S934" s="507"/>
      <c r="T934" s="506"/>
      <c r="U934" s="507"/>
      <c r="V934" s="507"/>
      <c r="W934" s="507"/>
      <c r="X934" s="507"/>
      <c r="Y934" s="507"/>
      <c r="Z934" s="507"/>
      <c r="AA934" s="507"/>
      <c r="AB934" s="507"/>
      <c r="AC934" s="507"/>
      <c r="AD934" s="507"/>
      <c r="AE934" s="506"/>
      <c r="AF934" s="507"/>
      <c r="AG934" s="507"/>
      <c r="AH934" s="507"/>
      <c r="AI934" s="507"/>
      <c r="AJ934" s="507"/>
      <c r="AK934" s="507"/>
    </row>
    <row r="935" spans="1:37" ht="12.75" customHeight="1">
      <c r="A935" s="504"/>
      <c r="B935" s="504"/>
      <c r="C935" s="504"/>
      <c r="D935" s="504"/>
      <c r="E935" s="504"/>
      <c r="F935" s="505"/>
      <c r="G935" s="505"/>
      <c r="H935" s="504"/>
      <c r="I935" s="506"/>
      <c r="J935" s="507"/>
      <c r="K935" s="507"/>
      <c r="L935" s="507"/>
      <c r="M935" s="507"/>
      <c r="N935" s="507"/>
      <c r="O935" s="507"/>
      <c r="P935" s="507"/>
      <c r="Q935" s="507"/>
      <c r="R935" s="507"/>
      <c r="S935" s="507"/>
      <c r="T935" s="506"/>
      <c r="U935" s="507"/>
      <c r="V935" s="507"/>
      <c r="W935" s="507"/>
      <c r="X935" s="507"/>
      <c r="Y935" s="507"/>
      <c r="Z935" s="507"/>
      <c r="AA935" s="507"/>
      <c r="AB935" s="507"/>
      <c r="AC935" s="507"/>
      <c r="AD935" s="507"/>
      <c r="AE935" s="506"/>
      <c r="AF935" s="507"/>
      <c r="AG935" s="507"/>
      <c r="AH935" s="507"/>
      <c r="AI935" s="507"/>
      <c r="AJ935" s="507"/>
      <c r="AK935" s="507"/>
    </row>
    <row r="936" spans="1:37" ht="12.75" customHeight="1">
      <c r="A936" s="504"/>
      <c r="B936" s="504"/>
      <c r="C936" s="504"/>
      <c r="D936" s="504"/>
      <c r="E936" s="504"/>
      <c r="F936" s="505"/>
      <c r="G936" s="505"/>
      <c r="H936" s="504"/>
      <c r="I936" s="506"/>
      <c r="J936" s="507"/>
      <c r="K936" s="507"/>
      <c r="L936" s="507"/>
      <c r="M936" s="507"/>
      <c r="N936" s="507"/>
      <c r="O936" s="507"/>
      <c r="P936" s="507"/>
      <c r="Q936" s="507"/>
      <c r="R936" s="507"/>
      <c r="S936" s="507"/>
      <c r="T936" s="506"/>
      <c r="U936" s="507"/>
      <c r="V936" s="507"/>
      <c r="W936" s="507"/>
      <c r="X936" s="507"/>
      <c r="Y936" s="507"/>
      <c r="Z936" s="507"/>
      <c r="AA936" s="507"/>
      <c r="AB936" s="507"/>
      <c r="AC936" s="507"/>
      <c r="AD936" s="507"/>
      <c r="AE936" s="506"/>
      <c r="AF936" s="507"/>
      <c r="AG936" s="507"/>
      <c r="AH936" s="507"/>
      <c r="AI936" s="507"/>
      <c r="AJ936" s="507"/>
      <c r="AK936" s="507"/>
    </row>
    <row r="937" spans="1:37" ht="12.75" customHeight="1">
      <c r="A937" s="504"/>
      <c r="B937" s="504"/>
      <c r="C937" s="504"/>
      <c r="D937" s="504"/>
      <c r="E937" s="504"/>
      <c r="F937" s="505"/>
      <c r="G937" s="505"/>
      <c r="H937" s="504"/>
      <c r="I937" s="506"/>
      <c r="J937" s="507"/>
      <c r="K937" s="507"/>
      <c r="L937" s="507"/>
      <c r="M937" s="507"/>
      <c r="N937" s="507"/>
      <c r="O937" s="507"/>
      <c r="P937" s="507"/>
      <c r="Q937" s="507"/>
      <c r="R937" s="507"/>
      <c r="S937" s="507"/>
      <c r="T937" s="506"/>
      <c r="U937" s="507"/>
      <c r="V937" s="507"/>
      <c r="W937" s="507"/>
      <c r="X937" s="507"/>
      <c r="Y937" s="507"/>
      <c r="Z937" s="507"/>
      <c r="AA937" s="507"/>
      <c r="AB937" s="507"/>
      <c r="AC937" s="507"/>
      <c r="AD937" s="507"/>
      <c r="AE937" s="506"/>
      <c r="AF937" s="507"/>
      <c r="AG937" s="507"/>
      <c r="AH937" s="507"/>
      <c r="AI937" s="507"/>
      <c r="AJ937" s="507"/>
      <c r="AK937" s="507"/>
    </row>
    <row r="938" spans="1:37" ht="12.75" customHeight="1">
      <c r="A938" s="504"/>
      <c r="B938" s="504"/>
      <c r="C938" s="504"/>
      <c r="D938" s="504"/>
      <c r="E938" s="504"/>
      <c r="F938" s="505"/>
      <c r="G938" s="505"/>
      <c r="H938" s="504"/>
      <c r="I938" s="506"/>
      <c r="J938" s="507"/>
      <c r="K938" s="507"/>
      <c r="L938" s="507"/>
      <c r="M938" s="507"/>
      <c r="N938" s="507"/>
      <c r="O938" s="507"/>
      <c r="P938" s="507"/>
      <c r="Q938" s="507"/>
      <c r="R938" s="507"/>
      <c r="S938" s="507"/>
      <c r="T938" s="506"/>
      <c r="U938" s="507"/>
      <c r="V938" s="507"/>
      <c r="W938" s="507"/>
      <c r="X938" s="507"/>
      <c r="Y938" s="507"/>
      <c r="Z938" s="507"/>
      <c r="AA938" s="507"/>
      <c r="AB938" s="507"/>
      <c r="AC938" s="507"/>
      <c r="AD938" s="507"/>
      <c r="AE938" s="506"/>
      <c r="AF938" s="507"/>
      <c r="AG938" s="507"/>
      <c r="AH938" s="507"/>
      <c r="AI938" s="507"/>
      <c r="AJ938" s="507"/>
      <c r="AK938" s="507"/>
    </row>
    <row r="939" spans="1:37" ht="12.75" customHeight="1">
      <c r="A939" s="504"/>
      <c r="B939" s="504"/>
      <c r="C939" s="504"/>
      <c r="D939" s="504"/>
      <c r="E939" s="504"/>
      <c r="F939" s="505"/>
      <c r="G939" s="505"/>
      <c r="H939" s="504"/>
      <c r="I939" s="506"/>
      <c r="J939" s="507"/>
      <c r="K939" s="507"/>
      <c r="L939" s="507"/>
      <c r="M939" s="507"/>
      <c r="N939" s="507"/>
      <c r="O939" s="507"/>
      <c r="P939" s="507"/>
      <c r="Q939" s="507"/>
      <c r="R939" s="507"/>
      <c r="S939" s="507"/>
      <c r="T939" s="506"/>
      <c r="U939" s="507"/>
      <c r="V939" s="507"/>
      <c r="W939" s="507"/>
      <c r="X939" s="507"/>
      <c r="Y939" s="507"/>
      <c r="Z939" s="507"/>
      <c r="AA939" s="507"/>
      <c r="AB939" s="507"/>
      <c r="AC939" s="507"/>
      <c r="AD939" s="507"/>
      <c r="AE939" s="506"/>
      <c r="AF939" s="507"/>
      <c r="AG939" s="507"/>
      <c r="AH939" s="507"/>
      <c r="AI939" s="507"/>
      <c r="AJ939" s="507"/>
      <c r="AK939" s="507"/>
    </row>
    <row r="940" spans="1:37" ht="12.75" customHeight="1">
      <c r="A940" s="504"/>
      <c r="B940" s="504"/>
      <c r="C940" s="504"/>
      <c r="D940" s="504"/>
      <c r="E940" s="504"/>
      <c r="F940" s="505"/>
      <c r="G940" s="505"/>
      <c r="H940" s="504"/>
      <c r="I940" s="506"/>
      <c r="J940" s="507"/>
      <c r="K940" s="507"/>
      <c r="L940" s="507"/>
      <c r="M940" s="507"/>
      <c r="N940" s="507"/>
      <c r="O940" s="507"/>
      <c r="P940" s="507"/>
      <c r="Q940" s="507"/>
      <c r="R940" s="507"/>
      <c r="S940" s="507"/>
      <c r="T940" s="506"/>
      <c r="U940" s="507"/>
      <c r="V940" s="507"/>
      <c r="W940" s="507"/>
      <c r="X940" s="507"/>
      <c r="Y940" s="507"/>
      <c r="Z940" s="507"/>
      <c r="AA940" s="507"/>
      <c r="AB940" s="507"/>
      <c r="AC940" s="507"/>
      <c r="AD940" s="507"/>
      <c r="AE940" s="506"/>
      <c r="AF940" s="507"/>
      <c r="AG940" s="507"/>
      <c r="AH940" s="507"/>
      <c r="AI940" s="507"/>
      <c r="AJ940" s="507"/>
      <c r="AK940" s="507"/>
    </row>
    <row r="941" spans="1:37" ht="12.75" customHeight="1">
      <c r="A941" s="504"/>
      <c r="B941" s="504"/>
      <c r="C941" s="504"/>
      <c r="D941" s="504"/>
      <c r="E941" s="504"/>
      <c r="F941" s="505"/>
      <c r="G941" s="505"/>
      <c r="H941" s="504"/>
      <c r="I941" s="506"/>
      <c r="J941" s="507"/>
      <c r="K941" s="507"/>
      <c r="L941" s="507"/>
      <c r="M941" s="507"/>
      <c r="N941" s="507"/>
      <c r="O941" s="507"/>
      <c r="P941" s="507"/>
      <c r="Q941" s="507"/>
      <c r="R941" s="507"/>
      <c r="S941" s="507"/>
      <c r="T941" s="506"/>
      <c r="U941" s="507"/>
      <c r="V941" s="507"/>
      <c r="W941" s="507"/>
      <c r="X941" s="507"/>
      <c r="Y941" s="507"/>
      <c r="Z941" s="507"/>
      <c r="AA941" s="507"/>
      <c r="AB941" s="507"/>
      <c r="AC941" s="507"/>
      <c r="AD941" s="507"/>
      <c r="AE941" s="506"/>
      <c r="AF941" s="507"/>
      <c r="AG941" s="507"/>
      <c r="AH941" s="507"/>
      <c r="AI941" s="507"/>
      <c r="AJ941" s="507"/>
      <c r="AK941" s="507"/>
    </row>
    <row r="942" spans="1:37" ht="12.75" customHeight="1">
      <c r="A942" s="504"/>
      <c r="B942" s="504"/>
      <c r="C942" s="504"/>
      <c r="D942" s="504"/>
      <c r="E942" s="504"/>
      <c r="F942" s="505"/>
      <c r="G942" s="505"/>
      <c r="H942" s="504"/>
      <c r="I942" s="506"/>
      <c r="J942" s="507"/>
      <c r="K942" s="507"/>
      <c r="L942" s="507"/>
      <c r="M942" s="507"/>
      <c r="N942" s="507"/>
      <c r="O942" s="507"/>
      <c r="P942" s="507"/>
      <c r="Q942" s="507"/>
      <c r="R942" s="507"/>
      <c r="S942" s="507"/>
      <c r="T942" s="506"/>
      <c r="U942" s="507"/>
      <c r="V942" s="507"/>
      <c r="W942" s="507"/>
      <c r="X942" s="507"/>
      <c r="Y942" s="507"/>
      <c r="Z942" s="507"/>
      <c r="AA942" s="507"/>
      <c r="AB942" s="507"/>
      <c r="AC942" s="507"/>
      <c r="AD942" s="507"/>
      <c r="AE942" s="506"/>
      <c r="AF942" s="507"/>
      <c r="AG942" s="507"/>
      <c r="AH942" s="507"/>
      <c r="AI942" s="507"/>
      <c r="AJ942" s="507"/>
      <c r="AK942" s="507"/>
    </row>
    <row r="943" spans="1:37" ht="12.75" customHeight="1">
      <c r="A943" s="504"/>
      <c r="B943" s="504"/>
      <c r="C943" s="504"/>
      <c r="D943" s="504"/>
      <c r="E943" s="504"/>
      <c r="F943" s="505"/>
      <c r="G943" s="505"/>
      <c r="H943" s="504"/>
      <c r="I943" s="506"/>
      <c r="J943" s="507"/>
      <c r="K943" s="507"/>
      <c r="L943" s="507"/>
      <c r="M943" s="507"/>
      <c r="N943" s="507"/>
      <c r="O943" s="507"/>
      <c r="P943" s="507"/>
      <c r="Q943" s="507"/>
      <c r="R943" s="507"/>
      <c r="S943" s="507"/>
      <c r="T943" s="506"/>
      <c r="U943" s="507"/>
      <c r="V943" s="507"/>
      <c r="W943" s="507"/>
      <c r="X943" s="507"/>
      <c r="Y943" s="507"/>
      <c r="Z943" s="507"/>
      <c r="AA943" s="507"/>
      <c r="AB943" s="507"/>
      <c r="AC943" s="507"/>
      <c r="AD943" s="507"/>
      <c r="AE943" s="506"/>
      <c r="AF943" s="507"/>
      <c r="AG943" s="507"/>
      <c r="AH943" s="507"/>
      <c r="AI943" s="507"/>
      <c r="AJ943" s="507"/>
      <c r="AK943" s="507"/>
    </row>
    <row r="944" spans="1:37" ht="12.75" customHeight="1">
      <c r="A944" s="504"/>
      <c r="B944" s="504"/>
      <c r="C944" s="504"/>
      <c r="D944" s="504"/>
      <c r="E944" s="504"/>
      <c r="F944" s="505"/>
      <c r="G944" s="505"/>
      <c r="H944" s="504"/>
      <c r="I944" s="506"/>
      <c r="J944" s="507"/>
      <c r="K944" s="507"/>
      <c r="L944" s="507"/>
      <c r="M944" s="507"/>
      <c r="N944" s="507"/>
      <c r="O944" s="507"/>
      <c r="P944" s="507"/>
      <c r="Q944" s="507"/>
      <c r="R944" s="507"/>
      <c r="S944" s="507"/>
      <c r="T944" s="506"/>
      <c r="U944" s="507"/>
      <c r="V944" s="507"/>
      <c r="W944" s="507"/>
      <c r="X944" s="507"/>
      <c r="Y944" s="507"/>
      <c r="Z944" s="507"/>
      <c r="AA944" s="507"/>
      <c r="AB944" s="507"/>
      <c r="AC944" s="507"/>
      <c r="AD944" s="507"/>
      <c r="AE944" s="506"/>
      <c r="AF944" s="507"/>
      <c r="AG944" s="507"/>
      <c r="AH944" s="507"/>
      <c r="AI944" s="507"/>
      <c r="AJ944" s="507"/>
      <c r="AK944" s="507"/>
    </row>
    <row r="945" spans="1:37" ht="12.75" customHeight="1">
      <c r="A945" s="504"/>
      <c r="B945" s="504"/>
      <c r="C945" s="504"/>
      <c r="D945" s="504"/>
      <c r="E945" s="504"/>
      <c r="F945" s="505"/>
      <c r="G945" s="505"/>
      <c r="H945" s="504"/>
      <c r="I945" s="506"/>
      <c r="J945" s="507"/>
      <c r="K945" s="507"/>
      <c r="L945" s="507"/>
      <c r="M945" s="507"/>
      <c r="N945" s="507"/>
      <c r="O945" s="507"/>
      <c r="P945" s="507"/>
      <c r="Q945" s="507"/>
      <c r="R945" s="507"/>
      <c r="S945" s="507"/>
      <c r="T945" s="506"/>
      <c r="U945" s="507"/>
      <c r="V945" s="507"/>
      <c r="W945" s="507"/>
      <c r="X945" s="507"/>
      <c r="Y945" s="507"/>
      <c r="Z945" s="507"/>
      <c r="AA945" s="507"/>
      <c r="AB945" s="507"/>
      <c r="AC945" s="507"/>
      <c r="AD945" s="507"/>
      <c r="AE945" s="506"/>
      <c r="AF945" s="507"/>
      <c r="AG945" s="507"/>
      <c r="AH945" s="507"/>
      <c r="AI945" s="507"/>
      <c r="AJ945" s="507"/>
      <c r="AK945" s="507"/>
    </row>
    <row r="946" spans="1:37" ht="12.75" customHeight="1">
      <c r="A946" s="504"/>
      <c r="B946" s="504"/>
      <c r="C946" s="504"/>
      <c r="D946" s="504"/>
      <c r="E946" s="504"/>
      <c r="F946" s="505"/>
      <c r="G946" s="505"/>
      <c r="H946" s="504"/>
      <c r="I946" s="506"/>
      <c r="J946" s="507"/>
      <c r="K946" s="507"/>
      <c r="L946" s="507"/>
      <c r="M946" s="507"/>
      <c r="N946" s="507"/>
      <c r="O946" s="507"/>
      <c r="P946" s="507"/>
      <c r="Q946" s="507"/>
      <c r="R946" s="507"/>
      <c r="S946" s="507"/>
      <c r="T946" s="506"/>
      <c r="U946" s="507"/>
      <c r="V946" s="507"/>
      <c r="W946" s="507"/>
      <c r="X946" s="507"/>
      <c r="Y946" s="507"/>
      <c r="Z946" s="507"/>
      <c r="AA946" s="507"/>
      <c r="AB946" s="507"/>
      <c r="AC946" s="507"/>
      <c r="AD946" s="507"/>
      <c r="AE946" s="506"/>
      <c r="AF946" s="507"/>
      <c r="AG946" s="507"/>
      <c r="AH946" s="507"/>
      <c r="AI946" s="507"/>
      <c r="AJ946" s="507"/>
      <c r="AK946" s="507"/>
    </row>
    <row r="947" spans="1:37" ht="12.75" customHeight="1">
      <c r="A947" s="504"/>
      <c r="B947" s="504"/>
      <c r="C947" s="504"/>
      <c r="D947" s="504"/>
      <c r="E947" s="504"/>
      <c r="F947" s="505"/>
      <c r="G947" s="505"/>
      <c r="H947" s="504"/>
      <c r="I947" s="506"/>
      <c r="J947" s="507"/>
      <c r="K947" s="507"/>
      <c r="L947" s="507"/>
      <c r="M947" s="507"/>
      <c r="N947" s="507"/>
      <c r="O947" s="507"/>
      <c r="P947" s="507"/>
      <c r="Q947" s="507"/>
      <c r="R947" s="507"/>
      <c r="S947" s="507"/>
      <c r="T947" s="506"/>
      <c r="U947" s="507"/>
      <c r="V947" s="507"/>
      <c r="W947" s="507"/>
      <c r="X947" s="507"/>
      <c r="Y947" s="507"/>
      <c r="Z947" s="507"/>
      <c r="AA947" s="507"/>
      <c r="AB947" s="507"/>
      <c r="AC947" s="507"/>
      <c r="AD947" s="507"/>
      <c r="AE947" s="506"/>
      <c r="AF947" s="507"/>
      <c r="AG947" s="507"/>
      <c r="AH947" s="507"/>
      <c r="AI947" s="507"/>
      <c r="AJ947" s="507"/>
      <c r="AK947" s="507"/>
    </row>
    <row r="948" spans="1:37" ht="12.75" customHeight="1">
      <c r="A948" s="504"/>
      <c r="B948" s="504"/>
      <c r="C948" s="504"/>
      <c r="D948" s="504"/>
      <c r="E948" s="504"/>
      <c r="F948" s="505"/>
      <c r="G948" s="505"/>
      <c r="H948" s="504"/>
      <c r="I948" s="506"/>
      <c r="J948" s="507"/>
      <c r="K948" s="507"/>
      <c r="L948" s="507"/>
      <c r="M948" s="507"/>
      <c r="N948" s="507"/>
      <c r="O948" s="507"/>
      <c r="P948" s="507"/>
      <c r="Q948" s="507"/>
      <c r="R948" s="507"/>
      <c r="S948" s="507"/>
      <c r="T948" s="506"/>
      <c r="U948" s="507"/>
      <c r="V948" s="507"/>
      <c r="W948" s="507"/>
      <c r="X948" s="507"/>
      <c r="Y948" s="507"/>
      <c r="Z948" s="507"/>
      <c r="AA948" s="507"/>
      <c r="AB948" s="507"/>
      <c r="AC948" s="507"/>
      <c r="AD948" s="507"/>
      <c r="AE948" s="506"/>
      <c r="AF948" s="507"/>
      <c r="AG948" s="507"/>
      <c r="AH948" s="507"/>
      <c r="AI948" s="507"/>
      <c r="AJ948" s="507"/>
      <c r="AK948" s="507"/>
    </row>
    <row r="949" spans="1:37" ht="12.75" customHeight="1">
      <c r="A949" s="504"/>
      <c r="B949" s="504"/>
      <c r="C949" s="504"/>
      <c r="D949" s="504"/>
      <c r="E949" s="504"/>
      <c r="F949" s="505"/>
      <c r="G949" s="505"/>
      <c r="H949" s="504"/>
      <c r="I949" s="506"/>
      <c r="J949" s="507"/>
      <c r="K949" s="507"/>
      <c r="L949" s="507"/>
      <c r="M949" s="507"/>
      <c r="N949" s="507"/>
      <c r="O949" s="507"/>
      <c r="P949" s="507"/>
      <c r="Q949" s="507"/>
      <c r="R949" s="507"/>
      <c r="S949" s="507"/>
      <c r="T949" s="506"/>
      <c r="U949" s="507"/>
      <c r="V949" s="507"/>
      <c r="W949" s="507"/>
      <c r="X949" s="507"/>
      <c r="Y949" s="507"/>
      <c r="Z949" s="507"/>
      <c r="AA949" s="507"/>
      <c r="AB949" s="507"/>
      <c r="AC949" s="507"/>
      <c r="AD949" s="507"/>
      <c r="AE949" s="506"/>
      <c r="AF949" s="507"/>
      <c r="AG949" s="507"/>
      <c r="AH949" s="507"/>
      <c r="AI949" s="507"/>
      <c r="AJ949" s="507"/>
      <c r="AK949" s="507"/>
    </row>
    <row r="950" spans="1:37" ht="12.75" customHeight="1">
      <c r="A950" s="504"/>
      <c r="B950" s="504"/>
      <c r="C950" s="504"/>
      <c r="D950" s="504"/>
      <c r="E950" s="504"/>
      <c r="F950" s="505"/>
      <c r="G950" s="505"/>
      <c r="H950" s="504"/>
      <c r="I950" s="506"/>
      <c r="J950" s="507"/>
      <c r="K950" s="507"/>
      <c r="L950" s="507"/>
      <c r="M950" s="507"/>
      <c r="N950" s="507"/>
      <c r="O950" s="507"/>
      <c r="P950" s="507"/>
      <c r="Q950" s="507"/>
      <c r="R950" s="507"/>
      <c r="S950" s="507"/>
      <c r="T950" s="506"/>
      <c r="U950" s="507"/>
      <c r="V950" s="507"/>
      <c r="W950" s="507"/>
      <c r="X950" s="507"/>
      <c r="Y950" s="507"/>
      <c r="Z950" s="507"/>
      <c r="AA950" s="507"/>
      <c r="AB950" s="507"/>
      <c r="AC950" s="507"/>
      <c r="AD950" s="507"/>
      <c r="AE950" s="506"/>
      <c r="AF950" s="507"/>
      <c r="AG950" s="507"/>
      <c r="AH950" s="507"/>
      <c r="AI950" s="507"/>
      <c r="AJ950" s="507"/>
      <c r="AK950" s="507"/>
    </row>
    <row r="951" spans="1:37" ht="12.75" customHeight="1">
      <c r="A951" s="504"/>
      <c r="B951" s="504"/>
      <c r="C951" s="504"/>
      <c r="D951" s="504"/>
      <c r="E951" s="504"/>
      <c r="F951" s="505"/>
      <c r="G951" s="505"/>
      <c r="H951" s="504"/>
      <c r="I951" s="506"/>
      <c r="J951" s="507"/>
      <c r="K951" s="507"/>
      <c r="L951" s="507"/>
      <c r="M951" s="507"/>
      <c r="N951" s="507"/>
      <c r="O951" s="507"/>
      <c r="P951" s="507"/>
      <c r="Q951" s="507"/>
      <c r="R951" s="507"/>
      <c r="S951" s="507"/>
      <c r="T951" s="506"/>
      <c r="U951" s="507"/>
      <c r="V951" s="507"/>
      <c r="W951" s="507"/>
      <c r="X951" s="507"/>
      <c r="Y951" s="507"/>
      <c r="Z951" s="507"/>
      <c r="AA951" s="507"/>
      <c r="AB951" s="507"/>
      <c r="AC951" s="507"/>
      <c r="AD951" s="507"/>
      <c r="AE951" s="506"/>
      <c r="AF951" s="507"/>
      <c r="AG951" s="507"/>
      <c r="AH951" s="507"/>
      <c r="AI951" s="507"/>
      <c r="AJ951" s="507"/>
      <c r="AK951" s="507"/>
    </row>
    <row r="952" spans="1:37" ht="12.75" customHeight="1">
      <c r="A952" s="504"/>
      <c r="B952" s="504"/>
      <c r="C952" s="504"/>
      <c r="D952" s="504"/>
      <c r="E952" s="504"/>
      <c r="F952" s="505"/>
      <c r="G952" s="505"/>
      <c r="H952" s="504"/>
      <c r="I952" s="506"/>
      <c r="J952" s="507"/>
      <c r="K952" s="507"/>
      <c r="L952" s="507"/>
      <c r="M952" s="507"/>
      <c r="N952" s="507"/>
      <c r="O952" s="507"/>
      <c r="P952" s="507"/>
      <c r="Q952" s="507"/>
      <c r="R952" s="507"/>
      <c r="S952" s="507"/>
      <c r="T952" s="506"/>
      <c r="U952" s="507"/>
      <c r="V952" s="507"/>
      <c r="W952" s="507"/>
      <c r="X952" s="507"/>
      <c r="Y952" s="507"/>
      <c r="Z952" s="507"/>
      <c r="AA952" s="507"/>
      <c r="AB952" s="507"/>
      <c r="AC952" s="507"/>
      <c r="AD952" s="507"/>
      <c r="AE952" s="506"/>
      <c r="AF952" s="507"/>
      <c r="AG952" s="507"/>
      <c r="AH952" s="507"/>
      <c r="AI952" s="507"/>
      <c r="AJ952" s="507"/>
      <c r="AK952" s="507"/>
    </row>
    <row r="953" spans="1:37" ht="12.75" customHeight="1">
      <c r="A953" s="504"/>
      <c r="B953" s="504"/>
      <c r="C953" s="504"/>
      <c r="D953" s="504"/>
      <c r="E953" s="504"/>
      <c r="F953" s="505"/>
      <c r="G953" s="505"/>
      <c r="H953" s="504"/>
      <c r="I953" s="506"/>
      <c r="J953" s="507"/>
      <c r="K953" s="507"/>
      <c r="L953" s="507"/>
      <c r="M953" s="507"/>
      <c r="N953" s="507"/>
      <c r="O953" s="507"/>
      <c r="P953" s="507"/>
      <c r="Q953" s="507"/>
      <c r="R953" s="507"/>
      <c r="S953" s="507"/>
      <c r="T953" s="506"/>
      <c r="U953" s="507"/>
      <c r="V953" s="507"/>
      <c r="W953" s="507"/>
      <c r="X953" s="507"/>
      <c r="Y953" s="507"/>
      <c r="Z953" s="507"/>
      <c r="AA953" s="507"/>
      <c r="AB953" s="507"/>
      <c r="AC953" s="507"/>
      <c r="AD953" s="507"/>
      <c r="AE953" s="506"/>
      <c r="AF953" s="507"/>
      <c r="AG953" s="507"/>
      <c r="AH953" s="507"/>
      <c r="AI953" s="507"/>
      <c r="AJ953" s="507"/>
      <c r="AK953" s="507"/>
    </row>
    <row r="954" spans="1:37" ht="12.75" customHeight="1">
      <c r="A954" s="504"/>
      <c r="B954" s="504"/>
      <c r="C954" s="504"/>
      <c r="D954" s="504"/>
      <c r="E954" s="504"/>
      <c r="F954" s="505"/>
      <c r="G954" s="505"/>
      <c r="H954" s="504"/>
      <c r="I954" s="506"/>
      <c r="J954" s="507"/>
      <c r="K954" s="507"/>
      <c r="L954" s="507"/>
      <c r="M954" s="507"/>
      <c r="N954" s="507"/>
      <c r="O954" s="507"/>
      <c r="P954" s="507"/>
      <c r="Q954" s="507"/>
      <c r="R954" s="507"/>
      <c r="S954" s="507"/>
      <c r="T954" s="506"/>
      <c r="U954" s="507"/>
      <c r="V954" s="507"/>
      <c r="W954" s="507"/>
      <c r="X954" s="507"/>
      <c r="Y954" s="507"/>
      <c r="Z954" s="507"/>
      <c r="AA954" s="507"/>
      <c r="AB954" s="507"/>
      <c r="AC954" s="507"/>
      <c r="AD954" s="507"/>
      <c r="AE954" s="506"/>
      <c r="AF954" s="507"/>
      <c r="AG954" s="507"/>
      <c r="AH954" s="507"/>
      <c r="AI954" s="507"/>
      <c r="AJ954" s="507"/>
      <c r="AK954" s="507"/>
    </row>
    <row r="955" spans="1:37" ht="12.75" customHeight="1">
      <c r="A955" s="504"/>
      <c r="B955" s="504"/>
      <c r="C955" s="504"/>
      <c r="D955" s="504"/>
      <c r="E955" s="504"/>
      <c r="F955" s="505"/>
      <c r="G955" s="505"/>
      <c r="H955" s="504"/>
      <c r="I955" s="506"/>
      <c r="J955" s="507"/>
      <c r="K955" s="507"/>
      <c r="L955" s="507"/>
      <c r="M955" s="507"/>
      <c r="N955" s="507"/>
      <c r="O955" s="507"/>
      <c r="P955" s="507"/>
      <c r="Q955" s="507"/>
      <c r="R955" s="507"/>
      <c r="S955" s="507"/>
      <c r="T955" s="506"/>
      <c r="U955" s="507"/>
      <c r="V955" s="507"/>
      <c r="W955" s="507"/>
      <c r="X955" s="507"/>
      <c r="Y955" s="507"/>
      <c r="Z955" s="507"/>
      <c r="AA955" s="507"/>
      <c r="AB955" s="507"/>
      <c r="AC955" s="507"/>
      <c r="AD955" s="507"/>
      <c r="AE955" s="506"/>
      <c r="AF955" s="507"/>
      <c r="AG955" s="507"/>
      <c r="AH955" s="507"/>
      <c r="AI955" s="507"/>
      <c r="AJ955" s="507"/>
      <c r="AK955" s="507"/>
    </row>
    <row r="956" spans="1:37" ht="12.75" customHeight="1">
      <c r="A956" s="504"/>
      <c r="B956" s="504"/>
      <c r="C956" s="504"/>
      <c r="D956" s="504"/>
      <c r="E956" s="504"/>
      <c r="F956" s="505"/>
      <c r="G956" s="505"/>
      <c r="H956" s="504"/>
      <c r="I956" s="506"/>
      <c r="J956" s="507"/>
      <c r="K956" s="507"/>
      <c r="L956" s="507"/>
      <c r="M956" s="507"/>
      <c r="N956" s="507"/>
      <c r="O956" s="507"/>
      <c r="P956" s="507"/>
      <c r="Q956" s="507"/>
      <c r="R956" s="507"/>
      <c r="S956" s="507"/>
      <c r="T956" s="506"/>
      <c r="U956" s="507"/>
      <c r="V956" s="507"/>
      <c r="W956" s="507"/>
      <c r="X956" s="507"/>
      <c r="Y956" s="507"/>
      <c r="Z956" s="507"/>
      <c r="AA956" s="507"/>
      <c r="AB956" s="507"/>
      <c r="AC956" s="507"/>
      <c r="AD956" s="507"/>
      <c r="AE956" s="506"/>
      <c r="AF956" s="507"/>
      <c r="AG956" s="507"/>
      <c r="AH956" s="507"/>
      <c r="AI956" s="507"/>
      <c r="AJ956" s="507"/>
      <c r="AK956" s="507"/>
    </row>
    <row r="957" spans="1:37" ht="12.75" customHeight="1">
      <c r="A957" s="504"/>
      <c r="B957" s="504"/>
      <c r="C957" s="504"/>
      <c r="D957" s="504"/>
      <c r="E957" s="504"/>
      <c r="F957" s="505"/>
      <c r="G957" s="505"/>
      <c r="H957" s="504"/>
      <c r="I957" s="506"/>
      <c r="J957" s="507"/>
      <c r="K957" s="507"/>
      <c r="L957" s="507"/>
      <c r="M957" s="507"/>
      <c r="N957" s="507"/>
      <c r="O957" s="507"/>
      <c r="P957" s="507"/>
      <c r="Q957" s="507"/>
      <c r="R957" s="507"/>
      <c r="S957" s="507"/>
      <c r="T957" s="506"/>
      <c r="U957" s="507"/>
      <c r="V957" s="507"/>
      <c r="W957" s="507"/>
      <c r="X957" s="507"/>
      <c r="Y957" s="507"/>
      <c r="Z957" s="507"/>
      <c r="AA957" s="507"/>
      <c r="AB957" s="507"/>
      <c r="AC957" s="507"/>
      <c r="AD957" s="507"/>
      <c r="AE957" s="506"/>
      <c r="AF957" s="507"/>
      <c r="AG957" s="507"/>
      <c r="AH957" s="507"/>
      <c r="AI957" s="507"/>
      <c r="AJ957" s="507"/>
      <c r="AK957" s="507"/>
    </row>
    <row r="958" spans="1:37" ht="12.75" customHeight="1">
      <c r="A958" s="504"/>
      <c r="B958" s="504"/>
      <c r="C958" s="504"/>
      <c r="D958" s="504"/>
      <c r="E958" s="504"/>
      <c r="F958" s="505"/>
      <c r="G958" s="505"/>
      <c r="H958" s="504"/>
      <c r="I958" s="506"/>
      <c r="J958" s="507"/>
      <c r="K958" s="507"/>
      <c r="L958" s="507"/>
      <c r="M958" s="507"/>
      <c r="N958" s="507"/>
      <c r="O958" s="507"/>
      <c r="P958" s="507"/>
      <c r="Q958" s="507"/>
      <c r="R958" s="507"/>
      <c r="S958" s="507"/>
      <c r="T958" s="506"/>
      <c r="U958" s="507"/>
      <c r="V958" s="507"/>
      <c r="W958" s="507"/>
      <c r="X958" s="507"/>
      <c r="Y958" s="507"/>
      <c r="Z958" s="507"/>
      <c r="AA958" s="507"/>
      <c r="AB958" s="507"/>
      <c r="AC958" s="507"/>
      <c r="AD958" s="507"/>
      <c r="AE958" s="506"/>
      <c r="AF958" s="507"/>
      <c r="AG958" s="507"/>
      <c r="AH958" s="507"/>
      <c r="AI958" s="507"/>
      <c r="AJ958" s="507"/>
      <c r="AK958" s="507"/>
    </row>
    <row r="959" spans="1:37" ht="12.75" customHeight="1">
      <c r="A959" s="504"/>
      <c r="B959" s="504"/>
      <c r="C959" s="504"/>
      <c r="D959" s="504"/>
      <c r="E959" s="504"/>
      <c r="F959" s="505"/>
      <c r="G959" s="505"/>
      <c r="H959" s="504"/>
      <c r="I959" s="506"/>
      <c r="J959" s="507"/>
      <c r="K959" s="507"/>
      <c r="L959" s="507"/>
      <c r="M959" s="507"/>
      <c r="N959" s="507"/>
      <c r="O959" s="507"/>
      <c r="P959" s="507"/>
      <c r="Q959" s="507"/>
      <c r="R959" s="507"/>
      <c r="S959" s="507"/>
      <c r="T959" s="506"/>
      <c r="U959" s="507"/>
      <c r="V959" s="507"/>
      <c r="W959" s="507"/>
      <c r="X959" s="507"/>
      <c r="Y959" s="507"/>
      <c r="Z959" s="507"/>
      <c r="AA959" s="507"/>
      <c r="AB959" s="507"/>
      <c r="AC959" s="507"/>
      <c r="AD959" s="507"/>
      <c r="AE959" s="506"/>
      <c r="AF959" s="507"/>
      <c r="AG959" s="507"/>
      <c r="AH959" s="507"/>
      <c r="AI959" s="507"/>
      <c r="AJ959" s="507"/>
      <c r="AK959" s="507"/>
    </row>
    <row r="960" spans="1:37" ht="12.75" customHeight="1">
      <c r="A960" s="504"/>
      <c r="B960" s="504"/>
      <c r="C960" s="504"/>
      <c r="D960" s="504"/>
      <c r="E960" s="504"/>
      <c r="F960" s="505"/>
      <c r="G960" s="505"/>
      <c r="H960" s="504"/>
      <c r="I960" s="506"/>
      <c r="J960" s="507"/>
      <c r="K960" s="507"/>
      <c r="L960" s="507"/>
      <c r="M960" s="507"/>
      <c r="N960" s="507"/>
      <c r="O960" s="507"/>
      <c r="P960" s="507"/>
      <c r="Q960" s="507"/>
      <c r="R960" s="507"/>
      <c r="S960" s="507"/>
      <c r="T960" s="506"/>
      <c r="U960" s="507"/>
      <c r="V960" s="507"/>
      <c r="W960" s="507"/>
      <c r="X960" s="507"/>
      <c r="Y960" s="507"/>
      <c r="Z960" s="507"/>
      <c r="AA960" s="507"/>
      <c r="AB960" s="507"/>
      <c r="AC960" s="507"/>
      <c r="AD960" s="507"/>
      <c r="AE960" s="506"/>
      <c r="AF960" s="507"/>
      <c r="AG960" s="507"/>
      <c r="AH960" s="507"/>
      <c r="AI960" s="507"/>
      <c r="AJ960" s="507"/>
      <c r="AK960" s="507"/>
    </row>
    <row r="961" spans="1:37" ht="12.75" customHeight="1">
      <c r="A961" s="504"/>
      <c r="B961" s="504"/>
      <c r="C961" s="504"/>
      <c r="D961" s="504"/>
      <c r="E961" s="504"/>
      <c r="F961" s="505"/>
      <c r="G961" s="505"/>
      <c r="H961" s="504"/>
      <c r="I961" s="506"/>
      <c r="J961" s="507"/>
      <c r="K961" s="507"/>
      <c r="L961" s="507"/>
      <c r="M961" s="507"/>
      <c r="N961" s="507"/>
      <c r="O961" s="507"/>
      <c r="P961" s="507"/>
      <c r="Q961" s="507"/>
      <c r="R961" s="507"/>
      <c r="S961" s="507"/>
      <c r="T961" s="506"/>
      <c r="U961" s="507"/>
      <c r="V961" s="507"/>
      <c r="W961" s="507"/>
      <c r="X961" s="507"/>
      <c r="Y961" s="507"/>
      <c r="Z961" s="507"/>
      <c r="AA961" s="507"/>
      <c r="AB961" s="507"/>
      <c r="AC961" s="507"/>
      <c r="AD961" s="507"/>
      <c r="AE961" s="506"/>
      <c r="AF961" s="507"/>
      <c r="AG961" s="507"/>
      <c r="AH961" s="507"/>
      <c r="AI961" s="507"/>
      <c r="AJ961" s="507"/>
      <c r="AK961" s="507"/>
    </row>
    <row r="962" spans="1:37" ht="12.75" customHeight="1">
      <c r="A962" s="504"/>
      <c r="B962" s="504"/>
      <c r="C962" s="504"/>
      <c r="D962" s="504"/>
      <c r="E962" s="504"/>
      <c r="F962" s="505"/>
      <c r="G962" s="505"/>
      <c r="H962" s="504"/>
      <c r="I962" s="506"/>
      <c r="J962" s="507"/>
      <c r="K962" s="507"/>
      <c r="L962" s="507"/>
      <c r="M962" s="507"/>
      <c r="N962" s="507"/>
      <c r="O962" s="507"/>
      <c r="P962" s="507"/>
      <c r="Q962" s="507"/>
      <c r="R962" s="507"/>
      <c r="S962" s="507"/>
      <c r="T962" s="506"/>
      <c r="U962" s="507"/>
      <c r="V962" s="507"/>
      <c r="W962" s="507"/>
      <c r="X962" s="507"/>
      <c r="Y962" s="507"/>
      <c r="Z962" s="507"/>
      <c r="AA962" s="507"/>
      <c r="AB962" s="507"/>
      <c r="AC962" s="507"/>
      <c r="AD962" s="507"/>
      <c r="AE962" s="506"/>
      <c r="AF962" s="507"/>
      <c r="AG962" s="507"/>
      <c r="AH962" s="507"/>
      <c r="AI962" s="507"/>
      <c r="AJ962" s="507"/>
      <c r="AK962" s="507"/>
    </row>
    <row r="963" spans="1:37" ht="12.75" customHeight="1">
      <c r="A963" s="504"/>
      <c r="B963" s="504"/>
      <c r="C963" s="504"/>
      <c r="D963" s="504"/>
      <c r="E963" s="504"/>
      <c r="F963" s="505"/>
      <c r="G963" s="505"/>
      <c r="H963" s="504"/>
      <c r="I963" s="506"/>
      <c r="J963" s="507"/>
      <c r="K963" s="507"/>
      <c r="L963" s="507"/>
      <c r="M963" s="507"/>
      <c r="N963" s="507"/>
      <c r="O963" s="507"/>
      <c r="P963" s="507"/>
      <c r="Q963" s="507"/>
      <c r="R963" s="507"/>
      <c r="S963" s="507"/>
      <c r="T963" s="506"/>
      <c r="U963" s="507"/>
      <c r="V963" s="507"/>
      <c r="W963" s="507"/>
      <c r="X963" s="507"/>
      <c r="Y963" s="507"/>
      <c r="Z963" s="507"/>
      <c r="AA963" s="507"/>
      <c r="AB963" s="507"/>
      <c r="AC963" s="507"/>
      <c r="AD963" s="507"/>
      <c r="AE963" s="506"/>
      <c r="AF963" s="507"/>
      <c r="AG963" s="507"/>
      <c r="AH963" s="507"/>
      <c r="AI963" s="507"/>
      <c r="AJ963" s="507"/>
      <c r="AK963" s="507"/>
    </row>
    <row r="964" spans="1:37" ht="12.75" customHeight="1">
      <c r="A964" s="504"/>
      <c r="B964" s="504"/>
      <c r="C964" s="504"/>
      <c r="D964" s="504"/>
      <c r="E964" s="504"/>
      <c r="F964" s="505"/>
      <c r="G964" s="505"/>
      <c r="H964" s="504"/>
      <c r="I964" s="506"/>
      <c r="J964" s="507"/>
      <c r="K964" s="507"/>
      <c r="L964" s="507"/>
      <c r="M964" s="507"/>
      <c r="N964" s="507"/>
      <c r="O964" s="507"/>
      <c r="P964" s="507"/>
      <c r="Q964" s="507"/>
      <c r="R964" s="507"/>
      <c r="S964" s="507"/>
      <c r="T964" s="506"/>
      <c r="U964" s="507"/>
      <c r="V964" s="507"/>
      <c r="W964" s="507"/>
      <c r="X964" s="507"/>
      <c r="Y964" s="507"/>
      <c r="Z964" s="507"/>
      <c r="AA964" s="507"/>
      <c r="AB964" s="507"/>
      <c r="AC964" s="507"/>
      <c r="AD964" s="507"/>
      <c r="AE964" s="506"/>
      <c r="AF964" s="507"/>
      <c r="AG964" s="507"/>
      <c r="AH964" s="507"/>
      <c r="AI964" s="507"/>
      <c r="AJ964" s="507"/>
      <c r="AK964" s="507"/>
    </row>
    <row r="965" spans="1:37" ht="12.75" customHeight="1">
      <c r="A965" s="504"/>
      <c r="B965" s="504"/>
      <c r="C965" s="504"/>
      <c r="D965" s="504"/>
      <c r="E965" s="504"/>
      <c r="F965" s="505"/>
      <c r="G965" s="505"/>
      <c r="H965" s="504"/>
      <c r="I965" s="506"/>
      <c r="J965" s="507"/>
      <c r="K965" s="507"/>
      <c r="L965" s="507"/>
      <c r="M965" s="507"/>
      <c r="N965" s="507"/>
      <c r="O965" s="507"/>
      <c r="P965" s="507"/>
      <c r="Q965" s="507"/>
      <c r="R965" s="507"/>
      <c r="S965" s="507"/>
      <c r="T965" s="506"/>
      <c r="U965" s="507"/>
      <c r="V965" s="507"/>
      <c r="W965" s="507"/>
      <c r="X965" s="507"/>
      <c r="Y965" s="507"/>
      <c r="Z965" s="507"/>
      <c r="AA965" s="507"/>
      <c r="AB965" s="507"/>
      <c r="AC965" s="507"/>
      <c r="AD965" s="507"/>
      <c r="AE965" s="506"/>
      <c r="AF965" s="507"/>
      <c r="AG965" s="507"/>
      <c r="AH965" s="507"/>
      <c r="AI965" s="507"/>
      <c r="AJ965" s="507"/>
      <c r="AK965" s="507"/>
    </row>
    <row r="966" spans="1:37" ht="12.75" customHeight="1">
      <c r="A966" s="504"/>
      <c r="B966" s="504"/>
      <c r="C966" s="504"/>
      <c r="D966" s="504"/>
      <c r="E966" s="504"/>
      <c r="F966" s="505"/>
      <c r="G966" s="505"/>
      <c r="H966" s="504"/>
      <c r="I966" s="506"/>
      <c r="J966" s="507"/>
      <c r="K966" s="507"/>
      <c r="L966" s="507"/>
      <c r="M966" s="507"/>
      <c r="N966" s="507"/>
      <c r="O966" s="507"/>
      <c r="P966" s="507"/>
      <c r="Q966" s="507"/>
      <c r="R966" s="507"/>
      <c r="S966" s="507"/>
      <c r="T966" s="506"/>
      <c r="U966" s="507"/>
      <c r="V966" s="507"/>
      <c r="W966" s="507"/>
      <c r="X966" s="507"/>
      <c r="Y966" s="507"/>
      <c r="Z966" s="507"/>
      <c r="AA966" s="507"/>
      <c r="AB966" s="507"/>
      <c r="AC966" s="507"/>
      <c r="AD966" s="507"/>
      <c r="AE966" s="506"/>
      <c r="AF966" s="507"/>
      <c r="AG966" s="507"/>
      <c r="AH966" s="507"/>
      <c r="AI966" s="507"/>
      <c r="AJ966" s="507"/>
      <c r="AK966" s="507"/>
    </row>
    <row r="967" spans="1:37" ht="12.75" customHeight="1">
      <c r="A967" s="504"/>
      <c r="B967" s="504"/>
      <c r="C967" s="504"/>
      <c r="D967" s="504"/>
      <c r="E967" s="504"/>
      <c r="F967" s="505"/>
      <c r="G967" s="505"/>
      <c r="H967" s="504"/>
      <c r="I967" s="506"/>
      <c r="J967" s="507"/>
      <c r="K967" s="507"/>
      <c r="L967" s="507"/>
      <c r="M967" s="507"/>
      <c r="N967" s="507"/>
      <c r="O967" s="507"/>
      <c r="P967" s="507"/>
      <c r="Q967" s="507"/>
      <c r="R967" s="507"/>
      <c r="S967" s="507"/>
      <c r="T967" s="506"/>
      <c r="U967" s="507"/>
      <c r="V967" s="507"/>
      <c r="W967" s="507"/>
      <c r="X967" s="507"/>
      <c r="Y967" s="507"/>
      <c r="Z967" s="507"/>
      <c r="AA967" s="507"/>
      <c r="AB967" s="507"/>
      <c r="AC967" s="507"/>
      <c r="AD967" s="507"/>
      <c r="AE967" s="506"/>
      <c r="AF967" s="507"/>
      <c r="AG967" s="507"/>
      <c r="AH967" s="507"/>
      <c r="AI967" s="507"/>
      <c r="AJ967" s="507"/>
      <c r="AK967" s="507"/>
    </row>
    <row r="968" spans="1:37" ht="12.75" customHeight="1">
      <c r="A968" s="504"/>
      <c r="B968" s="504"/>
      <c r="C968" s="504"/>
      <c r="D968" s="504"/>
      <c r="E968" s="504"/>
      <c r="F968" s="505"/>
      <c r="G968" s="505"/>
      <c r="H968" s="504"/>
      <c r="I968" s="506"/>
      <c r="J968" s="507"/>
      <c r="K968" s="507"/>
      <c r="L968" s="507"/>
      <c r="M968" s="507"/>
      <c r="N968" s="507"/>
      <c r="O968" s="507"/>
      <c r="P968" s="507"/>
      <c r="Q968" s="507"/>
      <c r="R968" s="507"/>
      <c r="S968" s="507"/>
      <c r="T968" s="506"/>
      <c r="U968" s="507"/>
      <c r="V968" s="507"/>
      <c r="W968" s="507"/>
      <c r="X968" s="507"/>
      <c r="Y968" s="507"/>
      <c r="Z968" s="507"/>
      <c r="AA968" s="507"/>
      <c r="AB968" s="507"/>
      <c r="AC968" s="507"/>
      <c r="AD968" s="507"/>
      <c r="AE968" s="506"/>
      <c r="AF968" s="507"/>
      <c r="AG968" s="507"/>
      <c r="AH968" s="507"/>
      <c r="AI968" s="507"/>
      <c r="AJ968" s="507"/>
      <c r="AK968" s="507"/>
    </row>
    <row r="969" spans="1:37" ht="12.75" customHeight="1">
      <c r="A969" s="504"/>
      <c r="B969" s="504"/>
      <c r="C969" s="504"/>
      <c r="D969" s="504"/>
      <c r="E969" s="504"/>
      <c r="F969" s="505"/>
      <c r="G969" s="505"/>
      <c r="H969" s="504"/>
      <c r="I969" s="506"/>
      <c r="J969" s="507"/>
      <c r="K969" s="507"/>
      <c r="L969" s="507"/>
      <c r="M969" s="507"/>
      <c r="N969" s="507"/>
      <c r="O969" s="507"/>
      <c r="P969" s="507"/>
      <c r="Q969" s="507"/>
      <c r="R969" s="507"/>
      <c r="S969" s="507"/>
      <c r="T969" s="506"/>
      <c r="U969" s="507"/>
      <c r="V969" s="507"/>
      <c r="W969" s="507"/>
      <c r="X969" s="507"/>
      <c r="Y969" s="507"/>
      <c r="Z969" s="507"/>
      <c r="AA969" s="507"/>
      <c r="AB969" s="507"/>
      <c r="AC969" s="507"/>
      <c r="AD969" s="507"/>
      <c r="AE969" s="506"/>
      <c r="AF969" s="507"/>
      <c r="AG969" s="507"/>
      <c r="AH969" s="507"/>
      <c r="AI969" s="507"/>
      <c r="AJ969" s="507"/>
      <c r="AK969" s="507"/>
    </row>
    <row r="970" spans="1:37" ht="12.75" customHeight="1">
      <c r="A970" s="504"/>
      <c r="B970" s="504"/>
      <c r="C970" s="504"/>
      <c r="D970" s="504"/>
      <c r="E970" s="504"/>
      <c r="F970" s="505"/>
      <c r="G970" s="505"/>
      <c r="H970" s="504"/>
      <c r="I970" s="506"/>
      <c r="J970" s="507"/>
      <c r="K970" s="507"/>
      <c r="L970" s="507"/>
      <c r="M970" s="507"/>
      <c r="N970" s="507"/>
      <c r="O970" s="507"/>
      <c r="P970" s="507"/>
      <c r="Q970" s="507"/>
      <c r="R970" s="507"/>
      <c r="S970" s="507"/>
      <c r="T970" s="506"/>
      <c r="U970" s="507"/>
      <c r="V970" s="507"/>
      <c r="W970" s="507"/>
      <c r="X970" s="507"/>
      <c r="Y970" s="507"/>
      <c r="Z970" s="507"/>
      <c r="AA970" s="507"/>
      <c r="AB970" s="507"/>
      <c r="AC970" s="507"/>
      <c r="AD970" s="507"/>
      <c r="AE970" s="506"/>
      <c r="AF970" s="507"/>
      <c r="AG970" s="507"/>
      <c r="AH970" s="507"/>
      <c r="AI970" s="507"/>
      <c r="AJ970" s="507"/>
      <c r="AK970" s="507"/>
    </row>
    <row r="971" spans="1:37" ht="12.75" customHeight="1">
      <c r="A971" s="504"/>
      <c r="B971" s="504"/>
      <c r="C971" s="504"/>
      <c r="D971" s="504"/>
      <c r="E971" s="504"/>
      <c r="F971" s="505"/>
      <c r="G971" s="505"/>
      <c r="H971" s="504"/>
      <c r="I971" s="506"/>
      <c r="J971" s="507"/>
      <c r="K971" s="507"/>
      <c r="L971" s="507"/>
      <c r="M971" s="507"/>
      <c r="N971" s="507"/>
      <c r="O971" s="507"/>
      <c r="P971" s="507"/>
      <c r="Q971" s="507"/>
      <c r="R971" s="507"/>
      <c r="S971" s="507"/>
      <c r="T971" s="506"/>
      <c r="U971" s="507"/>
      <c r="V971" s="507"/>
      <c r="W971" s="507"/>
      <c r="X971" s="507"/>
      <c r="Y971" s="507"/>
      <c r="Z971" s="507"/>
      <c r="AA971" s="507"/>
      <c r="AB971" s="507"/>
      <c r="AC971" s="507"/>
      <c r="AD971" s="507"/>
      <c r="AE971" s="506"/>
      <c r="AF971" s="507"/>
      <c r="AG971" s="507"/>
      <c r="AH971" s="507"/>
      <c r="AI971" s="507"/>
      <c r="AJ971" s="507"/>
      <c r="AK971" s="507"/>
    </row>
    <row r="972" spans="1:37" ht="12.75" customHeight="1">
      <c r="A972" s="504"/>
      <c r="B972" s="504"/>
      <c r="C972" s="504"/>
      <c r="D972" s="504"/>
      <c r="E972" s="504"/>
      <c r="F972" s="505"/>
      <c r="G972" s="505"/>
      <c r="H972" s="504"/>
      <c r="I972" s="506"/>
      <c r="J972" s="507"/>
      <c r="K972" s="507"/>
      <c r="L972" s="507"/>
      <c r="M972" s="507"/>
      <c r="N972" s="507"/>
      <c r="O972" s="507"/>
      <c r="P972" s="507"/>
      <c r="Q972" s="507"/>
      <c r="R972" s="507"/>
      <c r="S972" s="507"/>
      <c r="T972" s="506"/>
      <c r="U972" s="507"/>
      <c r="V972" s="507"/>
      <c r="W972" s="507"/>
      <c r="X972" s="507"/>
      <c r="Y972" s="507"/>
      <c r="Z972" s="507"/>
      <c r="AA972" s="507"/>
      <c r="AB972" s="507"/>
      <c r="AC972" s="507"/>
      <c r="AD972" s="507"/>
      <c r="AE972" s="506"/>
      <c r="AF972" s="507"/>
      <c r="AG972" s="507"/>
      <c r="AH972" s="507"/>
      <c r="AI972" s="507"/>
      <c r="AJ972" s="507"/>
      <c r="AK972" s="507"/>
    </row>
    <row r="973" spans="1:37" ht="12.75" customHeight="1">
      <c r="A973" s="504"/>
      <c r="B973" s="504"/>
      <c r="C973" s="504"/>
      <c r="D973" s="504"/>
      <c r="E973" s="504"/>
      <c r="F973" s="505"/>
      <c r="G973" s="505"/>
      <c r="H973" s="504"/>
      <c r="I973" s="506"/>
      <c r="J973" s="507"/>
      <c r="K973" s="507"/>
      <c r="L973" s="507"/>
      <c r="M973" s="507"/>
      <c r="N973" s="507"/>
      <c r="O973" s="507"/>
      <c r="P973" s="507"/>
      <c r="Q973" s="507"/>
      <c r="R973" s="507"/>
      <c r="S973" s="507"/>
      <c r="T973" s="506"/>
      <c r="U973" s="507"/>
      <c r="V973" s="507"/>
      <c r="W973" s="507"/>
      <c r="X973" s="507"/>
      <c r="Y973" s="507"/>
      <c r="Z973" s="507"/>
      <c r="AA973" s="507"/>
      <c r="AB973" s="507"/>
      <c r="AC973" s="507"/>
      <c r="AD973" s="507"/>
      <c r="AE973" s="506"/>
      <c r="AF973" s="507"/>
      <c r="AG973" s="507"/>
      <c r="AH973" s="507"/>
      <c r="AI973" s="507"/>
      <c r="AJ973" s="507"/>
      <c r="AK973" s="507"/>
    </row>
    <row r="974" spans="1:37" ht="12.75" customHeight="1">
      <c r="A974" s="504"/>
      <c r="B974" s="504"/>
      <c r="C974" s="504"/>
      <c r="D974" s="504"/>
      <c r="E974" s="504"/>
      <c r="F974" s="505"/>
      <c r="G974" s="505"/>
      <c r="H974" s="504"/>
      <c r="I974" s="506"/>
      <c r="J974" s="507"/>
      <c r="K974" s="507"/>
      <c r="L974" s="507"/>
      <c r="M974" s="507"/>
      <c r="N974" s="507"/>
      <c r="O974" s="507"/>
      <c r="P974" s="507"/>
      <c r="Q974" s="507"/>
      <c r="R974" s="507"/>
      <c r="S974" s="507"/>
      <c r="T974" s="506"/>
      <c r="U974" s="507"/>
      <c r="V974" s="507"/>
      <c r="W974" s="507"/>
      <c r="X974" s="507"/>
      <c r="Y974" s="507"/>
      <c r="Z974" s="507"/>
      <c r="AA974" s="507"/>
      <c r="AB974" s="507"/>
      <c r="AC974" s="507"/>
      <c r="AD974" s="507"/>
      <c r="AE974" s="506"/>
      <c r="AF974" s="507"/>
      <c r="AG974" s="507"/>
      <c r="AH974" s="507"/>
      <c r="AI974" s="507"/>
      <c r="AJ974" s="507"/>
      <c r="AK974" s="507"/>
    </row>
    <row r="975" spans="1:37" ht="12.75" customHeight="1">
      <c r="A975" s="504"/>
      <c r="B975" s="504"/>
      <c r="C975" s="504"/>
      <c r="D975" s="504"/>
      <c r="E975" s="504"/>
      <c r="F975" s="505"/>
      <c r="G975" s="505"/>
      <c r="H975" s="504"/>
      <c r="I975" s="506"/>
      <c r="J975" s="507"/>
      <c r="K975" s="507"/>
      <c r="L975" s="507"/>
      <c r="M975" s="507"/>
      <c r="N975" s="507"/>
      <c r="O975" s="507"/>
      <c r="P975" s="507"/>
      <c r="Q975" s="507"/>
      <c r="R975" s="507"/>
      <c r="S975" s="507"/>
      <c r="T975" s="506"/>
      <c r="U975" s="507"/>
      <c r="V975" s="507"/>
      <c r="W975" s="507"/>
      <c r="X975" s="507"/>
      <c r="Y975" s="507"/>
      <c r="Z975" s="507"/>
      <c r="AA975" s="507"/>
      <c r="AB975" s="507"/>
      <c r="AC975" s="507"/>
      <c r="AD975" s="507"/>
      <c r="AE975" s="506"/>
      <c r="AF975" s="507"/>
      <c r="AG975" s="507"/>
      <c r="AH975" s="507"/>
      <c r="AI975" s="507"/>
      <c r="AJ975" s="507"/>
      <c r="AK975" s="507"/>
    </row>
    <row r="976" spans="1:37" ht="12.75" customHeight="1">
      <c r="A976" s="504"/>
      <c r="B976" s="504"/>
      <c r="C976" s="504"/>
      <c r="D976" s="504"/>
      <c r="E976" s="504"/>
      <c r="F976" s="505"/>
      <c r="G976" s="505"/>
      <c r="H976" s="504"/>
      <c r="I976" s="506"/>
      <c r="J976" s="507"/>
      <c r="K976" s="507"/>
      <c r="L976" s="507"/>
      <c r="M976" s="507"/>
      <c r="N976" s="507"/>
      <c r="O976" s="507"/>
      <c r="P976" s="507"/>
      <c r="Q976" s="507"/>
      <c r="R976" s="507"/>
      <c r="S976" s="507"/>
      <c r="T976" s="506"/>
      <c r="U976" s="507"/>
      <c r="V976" s="507"/>
      <c r="W976" s="507"/>
      <c r="X976" s="507"/>
      <c r="Y976" s="507"/>
      <c r="Z976" s="507"/>
      <c r="AA976" s="507"/>
      <c r="AB976" s="507"/>
      <c r="AC976" s="507"/>
      <c r="AD976" s="507"/>
      <c r="AE976" s="506"/>
      <c r="AF976" s="507"/>
      <c r="AG976" s="507"/>
      <c r="AH976" s="507"/>
      <c r="AI976" s="507"/>
      <c r="AJ976" s="507"/>
      <c r="AK976" s="507"/>
    </row>
    <row r="977" spans="1:37" ht="12.75" customHeight="1">
      <c r="A977" s="504"/>
      <c r="B977" s="504"/>
      <c r="C977" s="504"/>
      <c r="D977" s="504"/>
      <c r="E977" s="504"/>
      <c r="F977" s="505"/>
      <c r="G977" s="505"/>
      <c r="H977" s="504"/>
      <c r="I977" s="506"/>
      <c r="J977" s="507"/>
      <c r="K977" s="507"/>
      <c r="L977" s="507"/>
      <c r="M977" s="507"/>
      <c r="N977" s="507"/>
      <c r="O977" s="507"/>
      <c r="P977" s="507"/>
      <c r="Q977" s="507"/>
      <c r="R977" s="507"/>
      <c r="S977" s="507"/>
      <c r="T977" s="506"/>
      <c r="U977" s="507"/>
      <c r="V977" s="507"/>
      <c r="W977" s="507"/>
      <c r="X977" s="507"/>
      <c r="Y977" s="507"/>
      <c r="Z977" s="507"/>
      <c r="AA977" s="507"/>
      <c r="AB977" s="507"/>
      <c r="AC977" s="507"/>
      <c r="AD977" s="507"/>
      <c r="AE977" s="506"/>
      <c r="AF977" s="507"/>
      <c r="AG977" s="507"/>
      <c r="AH977" s="507"/>
      <c r="AI977" s="507"/>
      <c r="AJ977" s="507"/>
      <c r="AK977" s="507"/>
    </row>
    <row r="978" spans="1:37" ht="12.75" customHeight="1">
      <c r="A978" s="504"/>
      <c r="B978" s="504"/>
      <c r="C978" s="504"/>
      <c r="D978" s="504"/>
      <c r="E978" s="504"/>
      <c r="F978" s="505"/>
      <c r="G978" s="505"/>
      <c r="H978" s="504"/>
      <c r="I978" s="506"/>
      <c r="J978" s="507"/>
      <c r="K978" s="507"/>
      <c r="L978" s="507"/>
      <c r="M978" s="507"/>
      <c r="N978" s="507"/>
      <c r="O978" s="507"/>
      <c r="P978" s="507"/>
      <c r="Q978" s="507"/>
      <c r="R978" s="507"/>
      <c r="S978" s="507"/>
      <c r="T978" s="506"/>
      <c r="U978" s="507"/>
      <c r="V978" s="507"/>
      <c r="W978" s="507"/>
      <c r="X978" s="507"/>
      <c r="Y978" s="507"/>
      <c r="Z978" s="507"/>
      <c r="AA978" s="507"/>
      <c r="AB978" s="507"/>
      <c r="AC978" s="507"/>
      <c r="AD978" s="507"/>
      <c r="AE978" s="506"/>
      <c r="AF978" s="507"/>
      <c r="AG978" s="507"/>
      <c r="AH978" s="507"/>
      <c r="AI978" s="507"/>
      <c r="AJ978" s="507"/>
      <c r="AK978" s="507"/>
    </row>
    <row r="979" spans="1:37" ht="12.75" customHeight="1">
      <c r="A979" s="504"/>
      <c r="B979" s="504"/>
      <c r="C979" s="504"/>
      <c r="D979" s="504"/>
      <c r="E979" s="504"/>
      <c r="F979" s="505"/>
      <c r="G979" s="505"/>
      <c r="H979" s="504"/>
      <c r="I979" s="506"/>
      <c r="J979" s="507"/>
      <c r="K979" s="507"/>
      <c r="L979" s="507"/>
      <c r="M979" s="507"/>
      <c r="N979" s="507"/>
      <c r="O979" s="507"/>
      <c r="P979" s="507"/>
      <c r="Q979" s="507"/>
      <c r="R979" s="507"/>
      <c r="S979" s="507"/>
      <c r="T979" s="506"/>
      <c r="U979" s="507"/>
      <c r="V979" s="507"/>
      <c r="W979" s="507"/>
      <c r="X979" s="507"/>
      <c r="Y979" s="507"/>
      <c r="Z979" s="507"/>
      <c r="AA979" s="507"/>
      <c r="AB979" s="507"/>
      <c r="AC979" s="507"/>
      <c r="AD979" s="507"/>
      <c r="AE979" s="506"/>
      <c r="AF979" s="507"/>
      <c r="AG979" s="507"/>
      <c r="AH979" s="507"/>
      <c r="AI979" s="507"/>
      <c r="AJ979" s="507"/>
      <c r="AK979" s="507"/>
    </row>
    <row r="980" spans="1:37" ht="12.75" customHeight="1">
      <c r="A980" s="504"/>
      <c r="B980" s="504"/>
      <c r="C980" s="504"/>
      <c r="D980" s="504"/>
      <c r="E980" s="504"/>
      <c r="F980" s="505"/>
      <c r="G980" s="505"/>
      <c r="H980" s="504"/>
      <c r="I980" s="506"/>
      <c r="J980" s="507"/>
      <c r="K980" s="507"/>
      <c r="L980" s="507"/>
      <c r="M980" s="507"/>
      <c r="N980" s="507"/>
      <c r="O980" s="507"/>
      <c r="P980" s="507"/>
      <c r="Q980" s="507"/>
      <c r="R980" s="507"/>
      <c r="S980" s="507"/>
      <c r="T980" s="506"/>
      <c r="U980" s="507"/>
      <c r="V980" s="507"/>
      <c r="W980" s="507"/>
      <c r="X980" s="507"/>
      <c r="Y980" s="507"/>
      <c r="Z980" s="507"/>
      <c r="AA980" s="507"/>
      <c r="AB980" s="507"/>
      <c r="AC980" s="507"/>
      <c r="AD980" s="507"/>
      <c r="AE980" s="506"/>
      <c r="AF980" s="507"/>
      <c r="AG980" s="507"/>
      <c r="AH980" s="507"/>
      <c r="AI980" s="507"/>
      <c r="AJ980" s="507"/>
      <c r="AK980" s="507"/>
    </row>
    <row r="981" spans="1:37" ht="12.75" customHeight="1">
      <c r="A981" s="504"/>
      <c r="B981" s="504"/>
      <c r="C981" s="504"/>
      <c r="D981" s="504"/>
      <c r="E981" s="504"/>
      <c r="F981" s="505"/>
      <c r="G981" s="505"/>
      <c r="H981" s="504"/>
      <c r="I981" s="506"/>
      <c r="J981" s="507"/>
      <c r="K981" s="507"/>
      <c r="L981" s="507"/>
      <c r="M981" s="507"/>
      <c r="N981" s="507"/>
      <c r="O981" s="507"/>
      <c r="P981" s="507"/>
      <c r="Q981" s="507"/>
      <c r="R981" s="507"/>
      <c r="S981" s="507"/>
      <c r="T981" s="506"/>
      <c r="U981" s="507"/>
      <c r="V981" s="507"/>
      <c r="W981" s="507"/>
      <c r="X981" s="507"/>
      <c r="Y981" s="507"/>
      <c r="Z981" s="507"/>
      <c r="AA981" s="507"/>
      <c r="AB981" s="507"/>
      <c r="AC981" s="507"/>
      <c r="AD981" s="507"/>
      <c r="AE981" s="506"/>
      <c r="AF981" s="507"/>
      <c r="AG981" s="507"/>
      <c r="AH981" s="507"/>
      <c r="AI981" s="507"/>
      <c r="AJ981" s="507"/>
      <c r="AK981" s="507"/>
    </row>
    <row r="982" spans="1:37" ht="12.75" customHeight="1">
      <c r="A982" s="504"/>
      <c r="B982" s="504"/>
      <c r="C982" s="504"/>
      <c r="D982" s="504"/>
      <c r="E982" s="504"/>
      <c r="F982" s="505"/>
      <c r="G982" s="505"/>
      <c r="H982" s="504"/>
      <c r="I982" s="506"/>
      <c r="J982" s="507"/>
      <c r="K982" s="507"/>
      <c r="L982" s="507"/>
      <c r="M982" s="507"/>
      <c r="N982" s="507"/>
      <c r="O982" s="507"/>
      <c r="P982" s="507"/>
      <c r="Q982" s="507"/>
      <c r="R982" s="507"/>
      <c r="S982" s="507"/>
      <c r="T982" s="506"/>
      <c r="U982" s="507"/>
      <c r="V982" s="507"/>
      <c r="W982" s="507"/>
      <c r="X982" s="507"/>
      <c r="Y982" s="507"/>
      <c r="Z982" s="507"/>
      <c r="AA982" s="507"/>
      <c r="AB982" s="507"/>
      <c r="AC982" s="507"/>
      <c r="AD982" s="507"/>
      <c r="AE982" s="506"/>
      <c r="AF982" s="507"/>
      <c r="AG982" s="507"/>
      <c r="AH982" s="507"/>
      <c r="AI982" s="507"/>
      <c r="AJ982" s="507"/>
      <c r="AK982" s="507"/>
    </row>
    <row r="983" spans="1:37" ht="12.75" customHeight="1">
      <c r="A983" s="504"/>
      <c r="B983" s="504"/>
      <c r="C983" s="504"/>
      <c r="D983" s="504"/>
      <c r="E983" s="504"/>
      <c r="F983" s="505"/>
      <c r="G983" s="505"/>
      <c r="H983" s="504"/>
      <c r="I983" s="506"/>
      <c r="J983" s="507"/>
      <c r="K983" s="507"/>
      <c r="L983" s="507"/>
      <c r="M983" s="507"/>
      <c r="N983" s="507"/>
      <c r="O983" s="507"/>
      <c r="P983" s="507"/>
      <c r="Q983" s="507"/>
      <c r="R983" s="507"/>
      <c r="S983" s="507"/>
      <c r="T983" s="506"/>
      <c r="U983" s="507"/>
      <c r="V983" s="507"/>
      <c r="W983" s="507"/>
      <c r="X983" s="507"/>
      <c r="Y983" s="507"/>
      <c r="Z983" s="507"/>
      <c r="AA983" s="507"/>
      <c r="AB983" s="507"/>
      <c r="AC983" s="507"/>
      <c r="AD983" s="507"/>
      <c r="AE983" s="506"/>
      <c r="AF983" s="507"/>
      <c r="AG983" s="507"/>
      <c r="AH983" s="507"/>
      <c r="AI983" s="507"/>
      <c r="AJ983" s="507"/>
      <c r="AK983" s="507"/>
    </row>
    <row r="984" spans="1:37" ht="12.75" customHeight="1">
      <c r="A984" s="504"/>
      <c r="B984" s="504"/>
      <c r="C984" s="504"/>
      <c r="D984" s="504"/>
      <c r="E984" s="504"/>
      <c r="F984" s="505"/>
      <c r="G984" s="505"/>
      <c r="H984" s="504"/>
      <c r="I984" s="506"/>
      <c r="J984" s="507"/>
      <c r="K984" s="507"/>
      <c r="L984" s="507"/>
      <c r="M984" s="507"/>
      <c r="N984" s="507"/>
      <c r="O984" s="507"/>
      <c r="P984" s="507"/>
      <c r="Q984" s="507"/>
      <c r="R984" s="507"/>
      <c r="S984" s="507"/>
      <c r="T984" s="506"/>
      <c r="U984" s="507"/>
      <c r="V984" s="507"/>
      <c r="W984" s="507"/>
      <c r="X984" s="507"/>
      <c r="Y984" s="507"/>
      <c r="Z984" s="507"/>
      <c r="AA984" s="507"/>
      <c r="AB984" s="507"/>
      <c r="AC984" s="507"/>
      <c r="AD984" s="507"/>
      <c r="AE984" s="506"/>
      <c r="AF984" s="507"/>
      <c r="AG984" s="507"/>
      <c r="AH984" s="507"/>
      <c r="AI984" s="507"/>
      <c r="AJ984" s="507"/>
      <c r="AK984" s="507"/>
    </row>
    <row r="985" spans="1:37" ht="12.75" customHeight="1">
      <c r="A985" s="504"/>
      <c r="B985" s="504"/>
      <c r="C985" s="504"/>
      <c r="D985" s="504"/>
      <c r="E985" s="504"/>
      <c r="F985" s="505"/>
      <c r="G985" s="505"/>
      <c r="H985" s="504"/>
      <c r="I985" s="506"/>
      <c r="J985" s="507"/>
      <c r="K985" s="507"/>
      <c r="L985" s="507"/>
      <c r="M985" s="507"/>
      <c r="N985" s="507"/>
      <c r="O985" s="507"/>
      <c r="P985" s="507"/>
      <c r="Q985" s="507"/>
      <c r="R985" s="507"/>
      <c r="S985" s="507"/>
      <c r="T985" s="506"/>
      <c r="U985" s="507"/>
      <c r="V985" s="507"/>
      <c r="W985" s="507"/>
      <c r="X985" s="507"/>
      <c r="Y985" s="507"/>
      <c r="Z985" s="507"/>
      <c r="AA985" s="507"/>
      <c r="AB985" s="507"/>
      <c r="AC985" s="507"/>
      <c r="AD985" s="507"/>
      <c r="AE985" s="506"/>
      <c r="AF985" s="507"/>
      <c r="AG985" s="507"/>
      <c r="AH985" s="507"/>
      <c r="AI985" s="507"/>
      <c r="AJ985" s="507"/>
      <c r="AK985" s="507"/>
    </row>
    <row r="986" spans="1:37" ht="12.75" customHeight="1">
      <c r="A986" s="504"/>
      <c r="B986" s="504"/>
      <c r="C986" s="504"/>
      <c r="D986" s="504"/>
      <c r="E986" s="504"/>
      <c r="F986" s="505"/>
      <c r="G986" s="505"/>
      <c r="H986" s="504"/>
      <c r="I986" s="506"/>
      <c r="J986" s="507"/>
      <c r="K986" s="507"/>
      <c r="L986" s="507"/>
      <c r="M986" s="507"/>
      <c r="N986" s="507"/>
      <c r="O986" s="507"/>
      <c r="P986" s="507"/>
      <c r="Q986" s="507"/>
      <c r="R986" s="507"/>
      <c r="S986" s="507"/>
      <c r="T986" s="506"/>
      <c r="U986" s="507"/>
      <c r="V986" s="507"/>
      <c r="W986" s="507"/>
      <c r="X986" s="507"/>
      <c r="Y986" s="507"/>
      <c r="Z986" s="507"/>
      <c r="AA986" s="507"/>
      <c r="AB986" s="507"/>
      <c r="AC986" s="507"/>
      <c r="AD986" s="507"/>
      <c r="AE986" s="506"/>
      <c r="AF986" s="507"/>
      <c r="AG986" s="507"/>
      <c r="AH986" s="507"/>
      <c r="AI986" s="507"/>
      <c r="AJ986" s="507"/>
      <c r="AK986" s="507"/>
    </row>
    <row r="987" spans="1:37" ht="12.75" customHeight="1">
      <c r="A987" s="504"/>
      <c r="B987" s="504"/>
      <c r="C987" s="504"/>
      <c r="D987" s="504"/>
      <c r="E987" s="504"/>
      <c r="F987" s="505"/>
      <c r="G987" s="505"/>
      <c r="H987" s="504"/>
      <c r="I987" s="506"/>
      <c r="J987" s="507"/>
      <c r="K987" s="507"/>
      <c r="L987" s="507"/>
      <c r="M987" s="507"/>
      <c r="N987" s="507"/>
      <c r="O987" s="507"/>
      <c r="P987" s="507"/>
      <c r="Q987" s="507"/>
      <c r="R987" s="507"/>
      <c r="S987" s="507"/>
      <c r="T987" s="506"/>
      <c r="U987" s="507"/>
      <c r="V987" s="507"/>
      <c r="W987" s="507"/>
      <c r="X987" s="507"/>
      <c r="Y987" s="507"/>
      <c r="Z987" s="507"/>
      <c r="AA987" s="507"/>
      <c r="AB987" s="507"/>
      <c r="AC987" s="507"/>
      <c r="AD987" s="507"/>
      <c r="AE987" s="506"/>
      <c r="AF987" s="507"/>
      <c r="AG987" s="507"/>
      <c r="AH987" s="507"/>
      <c r="AI987" s="507"/>
      <c r="AJ987" s="507"/>
      <c r="AK987" s="507"/>
    </row>
    <row r="988" spans="1:37" ht="12.75" customHeight="1">
      <c r="A988" s="504"/>
      <c r="B988" s="504"/>
      <c r="C988" s="504"/>
      <c r="D988" s="504"/>
      <c r="E988" s="504"/>
      <c r="F988" s="505"/>
      <c r="G988" s="505"/>
      <c r="H988" s="504"/>
      <c r="I988" s="506"/>
      <c r="J988" s="507"/>
      <c r="K988" s="507"/>
      <c r="L988" s="507"/>
      <c r="M988" s="507"/>
      <c r="N988" s="507"/>
      <c r="O988" s="507"/>
      <c r="P988" s="507"/>
      <c r="Q988" s="507"/>
      <c r="R988" s="507"/>
      <c r="S988" s="507"/>
      <c r="T988" s="506"/>
      <c r="U988" s="507"/>
      <c r="V988" s="507"/>
      <c r="W988" s="507"/>
      <c r="X988" s="507"/>
      <c r="Y988" s="507"/>
      <c r="Z988" s="507"/>
      <c r="AA988" s="507"/>
      <c r="AB988" s="507"/>
      <c r="AC988" s="507"/>
      <c r="AD988" s="507"/>
      <c r="AE988" s="506"/>
      <c r="AF988" s="507"/>
      <c r="AG988" s="507"/>
      <c r="AH988" s="507"/>
      <c r="AI988" s="507"/>
      <c r="AJ988" s="507"/>
      <c r="AK988" s="507"/>
    </row>
    <row r="989" spans="1:37" ht="12.75" customHeight="1">
      <c r="A989" s="504"/>
      <c r="B989" s="504"/>
      <c r="C989" s="504"/>
      <c r="D989" s="504"/>
      <c r="E989" s="504"/>
      <c r="F989" s="505"/>
      <c r="G989" s="505"/>
      <c r="H989" s="504"/>
      <c r="I989" s="506"/>
      <c r="J989" s="507"/>
      <c r="K989" s="507"/>
      <c r="L989" s="507"/>
      <c r="M989" s="507"/>
      <c r="N989" s="507"/>
      <c r="O989" s="507"/>
      <c r="P989" s="507"/>
      <c r="Q989" s="507"/>
      <c r="R989" s="507"/>
      <c r="S989" s="507"/>
      <c r="T989" s="506"/>
      <c r="U989" s="507"/>
      <c r="V989" s="507"/>
      <c r="W989" s="507"/>
      <c r="X989" s="507"/>
      <c r="Y989" s="507"/>
      <c r="Z989" s="507"/>
      <c r="AA989" s="507"/>
      <c r="AB989" s="507"/>
      <c r="AC989" s="507"/>
      <c r="AD989" s="507"/>
      <c r="AE989" s="506"/>
      <c r="AF989" s="507"/>
      <c r="AG989" s="507"/>
      <c r="AH989" s="507"/>
      <c r="AI989" s="507"/>
      <c r="AJ989" s="507"/>
      <c r="AK989" s="507"/>
    </row>
    <row r="990" spans="1:37" ht="12.75" customHeight="1">
      <c r="A990" s="504"/>
      <c r="B990" s="504"/>
      <c r="C990" s="504"/>
      <c r="D990" s="504"/>
      <c r="E990" s="504"/>
      <c r="F990" s="505"/>
      <c r="G990" s="505"/>
      <c r="H990" s="504"/>
      <c r="I990" s="506"/>
      <c r="J990" s="507"/>
      <c r="K990" s="507"/>
      <c r="L990" s="507"/>
      <c r="M990" s="507"/>
      <c r="N990" s="507"/>
      <c r="O990" s="507"/>
      <c r="P990" s="507"/>
      <c r="Q990" s="507"/>
      <c r="R990" s="507"/>
      <c r="S990" s="507"/>
      <c r="T990" s="506"/>
      <c r="U990" s="507"/>
      <c r="V990" s="507"/>
      <c r="W990" s="507"/>
      <c r="X990" s="507"/>
      <c r="Y990" s="507"/>
      <c r="Z990" s="507"/>
      <c r="AA990" s="507"/>
      <c r="AB990" s="507"/>
      <c r="AC990" s="507"/>
      <c r="AD990" s="507"/>
      <c r="AE990" s="506"/>
      <c r="AF990" s="507"/>
      <c r="AG990" s="507"/>
      <c r="AH990" s="507"/>
      <c r="AI990" s="507"/>
      <c r="AJ990" s="507"/>
      <c r="AK990" s="507"/>
    </row>
    <row r="991" spans="1:37" ht="12.75" customHeight="1">
      <c r="A991" s="504"/>
      <c r="B991" s="504"/>
      <c r="C991" s="504"/>
      <c r="D991" s="504"/>
      <c r="E991" s="504"/>
      <c r="F991" s="505"/>
      <c r="G991" s="505"/>
      <c r="H991" s="504"/>
      <c r="I991" s="506"/>
      <c r="J991" s="507"/>
      <c r="K991" s="507"/>
      <c r="L991" s="507"/>
      <c r="M991" s="507"/>
      <c r="N991" s="507"/>
      <c r="O991" s="507"/>
      <c r="P991" s="507"/>
      <c r="Q991" s="507"/>
      <c r="R991" s="507"/>
      <c r="S991" s="507"/>
      <c r="T991" s="506"/>
      <c r="U991" s="507"/>
      <c r="V991" s="507"/>
      <c r="W991" s="507"/>
      <c r="X991" s="507"/>
      <c r="Y991" s="507"/>
      <c r="Z991" s="507"/>
      <c r="AA991" s="507"/>
      <c r="AB991" s="507"/>
      <c r="AC991" s="507"/>
      <c r="AD991" s="507"/>
      <c r="AE991" s="506"/>
      <c r="AF991" s="507"/>
      <c r="AG991" s="507"/>
      <c r="AH991" s="507"/>
      <c r="AI991" s="507"/>
      <c r="AJ991" s="507"/>
      <c r="AK991" s="507"/>
    </row>
    <row r="992" spans="1:37" ht="12.75" customHeight="1">
      <c r="A992" s="504"/>
      <c r="B992" s="504"/>
      <c r="C992" s="504"/>
      <c r="D992" s="504"/>
      <c r="E992" s="504"/>
      <c r="F992" s="505"/>
      <c r="G992" s="505"/>
      <c r="H992" s="504"/>
      <c r="I992" s="506"/>
      <c r="J992" s="507"/>
      <c r="K992" s="507"/>
      <c r="L992" s="507"/>
      <c r="M992" s="507"/>
      <c r="N992" s="507"/>
      <c r="O992" s="507"/>
      <c r="P992" s="507"/>
      <c r="Q992" s="507"/>
      <c r="R992" s="507"/>
      <c r="S992" s="507"/>
      <c r="T992" s="506"/>
      <c r="U992" s="507"/>
      <c r="V992" s="507"/>
      <c r="W992" s="507"/>
      <c r="X992" s="507"/>
      <c r="Y992" s="507"/>
      <c r="Z992" s="507"/>
      <c r="AA992" s="507"/>
      <c r="AB992" s="507"/>
      <c r="AC992" s="507"/>
      <c r="AD992" s="507"/>
      <c r="AE992" s="506"/>
      <c r="AF992" s="507"/>
      <c r="AG992" s="507"/>
      <c r="AH992" s="507"/>
      <c r="AI992" s="507"/>
      <c r="AJ992" s="507"/>
      <c r="AK992" s="507"/>
    </row>
    <row r="993" spans="1:37" ht="12.75" customHeight="1">
      <c r="A993" s="504"/>
      <c r="B993" s="504"/>
      <c r="C993" s="504"/>
      <c r="D993" s="504"/>
      <c r="E993" s="504"/>
      <c r="F993" s="505"/>
      <c r="G993" s="505"/>
      <c r="H993" s="504"/>
      <c r="I993" s="506"/>
      <c r="J993" s="507"/>
      <c r="K993" s="507"/>
      <c r="L993" s="507"/>
      <c r="M993" s="507"/>
      <c r="N993" s="507"/>
      <c r="O993" s="507"/>
      <c r="P993" s="507"/>
      <c r="Q993" s="507"/>
      <c r="R993" s="507"/>
      <c r="S993" s="507"/>
      <c r="T993" s="506"/>
      <c r="U993" s="507"/>
      <c r="V993" s="507"/>
      <c r="W993" s="507"/>
      <c r="X993" s="507"/>
      <c r="Y993" s="507"/>
      <c r="Z993" s="507"/>
      <c r="AA993" s="507"/>
      <c r="AB993" s="507"/>
      <c r="AC993" s="507"/>
      <c r="AD993" s="507"/>
      <c r="AE993" s="506"/>
      <c r="AF993" s="507"/>
      <c r="AG993" s="507"/>
      <c r="AH993" s="507"/>
      <c r="AI993" s="507"/>
      <c r="AJ993" s="507"/>
      <c r="AK993" s="507"/>
    </row>
    <row r="994" spans="1:37" ht="12.75" customHeight="1">
      <c r="A994" s="504"/>
      <c r="B994" s="504"/>
      <c r="C994" s="504"/>
      <c r="D994" s="504"/>
      <c r="E994" s="504"/>
      <c r="F994" s="505"/>
      <c r="G994" s="505"/>
      <c r="H994" s="504"/>
      <c r="I994" s="506"/>
      <c r="J994" s="507"/>
      <c r="K994" s="507"/>
      <c r="L994" s="507"/>
      <c r="M994" s="507"/>
      <c r="N994" s="507"/>
      <c r="O994" s="507"/>
      <c r="P994" s="507"/>
      <c r="Q994" s="507"/>
      <c r="R994" s="507"/>
      <c r="S994" s="507"/>
      <c r="T994" s="506"/>
      <c r="U994" s="507"/>
      <c r="V994" s="507"/>
      <c r="W994" s="507"/>
      <c r="X994" s="507"/>
      <c r="Y994" s="507"/>
      <c r="Z994" s="507"/>
      <c r="AA994" s="507"/>
      <c r="AB994" s="507"/>
      <c r="AC994" s="507"/>
      <c r="AD994" s="507"/>
      <c r="AE994" s="506"/>
      <c r="AF994" s="507"/>
      <c r="AG994" s="507"/>
      <c r="AH994" s="507"/>
      <c r="AI994" s="507"/>
      <c r="AJ994" s="507"/>
      <c r="AK994" s="507"/>
    </row>
    <row r="995" spans="1:37" ht="12.75" customHeight="1">
      <c r="A995" s="504"/>
      <c r="B995" s="504"/>
      <c r="C995" s="504"/>
      <c r="D995" s="504"/>
      <c r="E995" s="504"/>
      <c r="F995" s="505"/>
      <c r="G995" s="505"/>
      <c r="H995" s="504"/>
      <c r="I995" s="506"/>
      <c r="J995" s="507"/>
      <c r="K995" s="507"/>
      <c r="L995" s="507"/>
      <c r="M995" s="507"/>
      <c r="N995" s="507"/>
      <c r="O995" s="507"/>
      <c r="P995" s="507"/>
      <c r="Q995" s="507"/>
      <c r="R995" s="507"/>
      <c r="S995" s="507"/>
      <c r="T995" s="506"/>
      <c r="U995" s="507"/>
      <c r="V995" s="507"/>
      <c r="W995" s="507"/>
      <c r="X995" s="507"/>
      <c r="Y995" s="507"/>
      <c r="Z995" s="507"/>
      <c r="AA995" s="507"/>
      <c r="AB995" s="507"/>
      <c r="AC995" s="507"/>
      <c r="AD995" s="507"/>
      <c r="AE995" s="506"/>
      <c r="AF995" s="507"/>
      <c r="AG995" s="507"/>
      <c r="AH995" s="507"/>
      <c r="AI995" s="507"/>
      <c r="AJ995" s="507"/>
      <c r="AK995" s="507"/>
    </row>
    <row r="996" spans="1:37" ht="12.75" customHeight="1">
      <c r="A996" s="504"/>
      <c r="B996" s="504"/>
      <c r="C996" s="504"/>
      <c r="D996" s="504"/>
      <c r="E996" s="504"/>
      <c r="F996" s="505"/>
      <c r="G996" s="505"/>
      <c r="H996" s="504"/>
      <c r="I996" s="506"/>
      <c r="J996" s="507"/>
      <c r="K996" s="507"/>
      <c r="L996" s="507"/>
      <c r="M996" s="507"/>
      <c r="N996" s="507"/>
      <c r="O996" s="507"/>
      <c r="P996" s="507"/>
      <c r="Q996" s="507"/>
      <c r="R996" s="507"/>
      <c r="S996" s="507"/>
      <c r="T996" s="506"/>
      <c r="U996" s="507"/>
      <c r="V996" s="507"/>
      <c r="W996" s="507"/>
      <c r="X996" s="507"/>
      <c r="Y996" s="507"/>
      <c r="Z996" s="507"/>
      <c r="AA996" s="507"/>
      <c r="AB996" s="507"/>
      <c r="AC996" s="507"/>
      <c r="AD996" s="507"/>
      <c r="AE996" s="506"/>
      <c r="AF996" s="507"/>
      <c r="AG996" s="507"/>
      <c r="AH996" s="507"/>
      <c r="AI996" s="507"/>
      <c r="AJ996" s="507"/>
      <c r="AK996" s="507"/>
    </row>
    <row r="997" spans="1:37" ht="12.75" customHeight="1">
      <c r="A997" s="504"/>
      <c r="B997" s="504"/>
      <c r="C997" s="504"/>
      <c r="D997" s="504"/>
      <c r="E997" s="504"/>
      <c r="F997" s="505"/>
      <c r="G997" s="505"/>
      <c r="H997" s="504"/>
      <c r="I997" s="506"/>
      <c r="J997" s="507"/>
      <c r="K997" s="507"/>
      <c r="L997" s="507"/>
      <c r="M997" s="507"/>
      <c r="N997" s="507"/>
      <c r="O997" s="507"/>
      <c r="P997" s="507"/>
      <c r="Q997" s="507"/>
      <c r="R997" s="507"/>
      <c r="S997" s="507"/>
      <c r="T997" s="506"/>
      <c r="U997" s="507"/>
      <c r="V997" s="507"/>
      <c r="W997" s="507"/>
      <c r="X997" s="507"/>
      <c r="Y997" s="507"/>
      <c r="Z997" s="507"/>
      <c r="AA997" s="507"/>
      <c r="AB997" s="507"/>
      <c r="AC997" s="507"/>
      <c r="AD997" s="507"/>
      <c r="AE997" s="506"/>
      <c r="AF997" s="507"/>
      <c r="AG997" s="507"/>
      <c r="AH997" s="507"/>
      <c r="AI997" s="507"/>
      <c r="AJ997" s="507"/>
      <c r="AK997" s="507"/>
    </row>
    <row r="998" spans="1:37" ht="12.75" customHeight="1">
      <c r="A998" s="504"/>
      <c r="B998" s="504"/>
      <c r="C998" s="504"/>
      <c r="D998" s="504"/>
      <c r="E998" s="504"/>
      <c r="F998" s="505"/>
      <c r="G998" s="505"/>
      <c r="H998" s="504"/>
      <c r="I998" s="506"/>
      <c r="J998" s="507"/>
      <c r="K998" s="507"/>
      <c r="L998" s="507"/>
      <c r="M998" s="507"/>
      <c r="N998" s="507"/>
      <c r="O998" s="507"/>
      <c r="P998" s="507"/>
      <c r="Q998" s="507"/>
      <c r="R998" s="507"/>
      <c r="S998" s="507"/>
      <c r="T998" s="506"/>
      <c r="U998" s="507"/>
      <c r="V998" s="507"/>
      <c r="W998" s="507"/>
      <c r="X998" s="507"/>
      <c r="Y998" s="507"/>
      <c r="Z998" s="507"/>
      <c r="AA998" s="507"/>
      <c r="AB998" s="507"/>
      <c r="AC998" s="507"/>
      <c r="AD998" s="507"/>
      <c r="AE998" s="506"/>
      <c r="AF998" s="507"/>
      <c r="AG998" s="507"/>
      <c r="AH998" s="507"/>
      <c r="AI998" s="507"/>
      <c r="AJ998" s="507"/>
      <c r="AK998" s="507"/>
    </row>
    <row r="999" spans="1:37" ht="12.75" customHeight="1">
      <c r="A999" s="504"/>
      <c r="B999" s="504"/>
      <c r="C999" s="504"/>
      <c r="D999" s="504"/>
      <c r="E999" s="504"/>
      <c r="F999" s="505"/>
      <c r="G999" s="505"/>
      <c r="H999" s="504"/>
      <c r="I999" s="506"/>
      <c r="J999" s="507"/>
      <c r="K999" s="507"/>
      <c r="L999" s="507"/>
      <c r="M999" s="507"/>
      <c r="N999" s="507"/>
      <c r="O999" s="507"/>
      <c r="P999" s="507"/>
      <c r="Q999" s="507"/>
      <c r="R999" s="507"/>
      <c r="S999" s="507"/>
      <c r="T999" s="506"/>
      <c r="U999" s="507"/>
      <c r="V999" s="507"/>
      <c r="W999" s="507"/>
      <c r="X999" s="507"/>
      <c r="Y999" s="507"/>
      <c r="Z999" s="507"/>
      <c r="AA999" s="507"/>
      <c r="AB999" s="507"/>
      <c r="AC999" s="507"/>
      <c r="AD999" s="507"/>
      <c r="AE999" s="506"/>
      <c r="AF999" s="507"/>
      <c r="AG999" s="507"/>
      <c r="AH999" s="507"/>
      <c r="AI999" s="507"/>
      <c r="AJ999" s="507"/>
      <c r="AK999" s="507"/>
    </row>
    <row r="1000" spans="1:37" ht="12.75" customHeight="1">
      <c r="A1000" s="504"/>
      <c r="B1000" s="504"/>
      <c r="C1000" s="504"/>
      <c r="D1000" s="504"/>
      <c r="E1000" s="504"/>
      <c r="F1000" s="505"/>
      <c r="G1000" s="505"/>
      <c r="H1000" s="504"/>
      <c r="I1000" s="506"/>
      <c r="J1000" s="507"/>
      <c r="K1000" s="507"/>
      <c r="L1000" s="507"/>
      <c r="M1000" s="507"/>
      <c r="N1000" s="507"/>
      <c r="O1000" s="507"/>
      <c r="P1000" s="507"/>
      <c r="Q1000" s="507"/>
      <c r="R1000" s="507"/>
      <c r="S1000" s="507"/>
      <c r="T1000" s="506"/>
      <c r="U1000" s="507"/>
      <c r="V1000" s="507"/>
      <c r="W1000" s="507"/>
      <c r="X1000" s="507"/>
      <c r="Y1000" s="507"/>
      <c r="Z1000" s="507"/>
      <c r="AA1000" s="507"/>
      <c r="AB1000" s="507"/>
      <c r="AC1000" s="507"/>
      <c r="AD1000" s="507"/>
      <c r="AE1000" s="506"/>
      <c r="AF1000" s="507"/>
      <c r="AG1000" s="507"/>
      <c r="AH1000" s="507"/>
      <c r="AI1000" s="507"/>
      <c r="AJ1000" s="507"/>
      <c r="AK1000" s="507"/>
    </row>
  </sheetData>
  <autoFilter ref="C12:Q108" xr:uid="{00000000-0009-0000-0000-000008000000}"/>
  <mergeCells count="2">
    <mergeCell ref="C2:I2"/>
    <mergeCell ref="C3:I3"/>
  </mergeCells>
  <dataValidations count="1">
    <dataValidation type="list" allowBlank="1" showErrorMessage="1" sqref="D13:D96" xr:uid="{00000000-0002-0000-0800-000000000000}">
      <formula1>#REF!</formula1>
    </dataValidation>
  </dataValidations>
  <pageMargins left="0.7" right="0.7" top="0.75" bottom="0.75" header="0" footer="0"/>
  <pageSetup paperSize="3" orientation="landscape"/>
  <colBreaks count="1" manualBreakCount="1">
    <brk id="9"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sheetPr>
  <dimension ref="A1:AI1000"/>
  <sheetViews>
    <sheetView workbookViewId="0">
      <selection activeCell="C5" sqref="C5:C6"/>
    </sheetView>
  </sheetViews>
  <sheetFormatPr defaultColWidth="11.25" defaultRowHeight="15" customHeight="1"/>
  <cols>
    <col min="1" max="1" width="2.875" customWidth="1"/>
    <col min="2" max="2" width="12.125" customWidth="1"/>
    <col min="3" max="3" width="23.125" customWidth="1"/>
    <col min="4" max="4" width="19.875" customWidth="1"/>
    <col min="5" max="16" width="15.125" customWidth="1"/>
    <col min="17" max="35" width="14.625" customWidth="1"/>
  </cols>
  <sheetData>
    <row r="1" spans="1:35" ht="12.75" customHeight="1">
      <c r="A1" s="504"/>
      <c r="B1" s="504"/>
      <c r="C1" s="504"/>
      <c r="D1" s="504"/>
      <c r="E1" s="504"/>
      <c r="F1" s="505"/>
      <c r="G1" s="505"/>
      <c r="H1" s="504"/>
      <c r="I1" s="506"/>
      <c r="J1" s="507"/>
      <c r="K1" s="507"/>
      <c r="L1" s="507"/>
      <c r="M1" s="507"/>
      <c r="N1" s="507"/>
      <c r="O1" s="507"/>
      <c r="P1" s="507"/>
      <c r="Q1" s="507"/>
      <c r="R1" s="507"/>
      <c r="S1" s="507"/>
      <c r="T1" s="506"/>
      <c r="U1" s="507"/>
      <c r="V1" s="507"/>
      <c r="W1" s="507"/>
      <c r="X1" s="507"/>
      <c r="Y1" s="507"/>
      <c r="Z1" s="507"/>
      <c r="AA1" s="507"/>
      <c r="AB1" s="507"/>
      <c r="AC1" s="507"/>
      <c r="AD1" s="507"/>
      <c r="AE1" s="506"/>
      <c r="AF1" s="507"/>
      <c r="AG1" s="507"/>
      <c r="AH1" s="507"/>
      <c r="AI1" s="507"/>
    </row>
    <row r="2" spans="1:35" ht="25.5" customHeight="1">
      <c r="A2" s="504"/>
      <c r="B2" s="181" t="s">
        <v>59</v>
      </c>
      <c r="C2" s="634" t="s">
        <v>292</v>
      </c>
      <c r="D2" s="585"/>
      <c r="E2" s="585"/>
      <c r="F2" s="585"/>
      <c r="G2" s="585"/>
      <c r="H2" s="585"/>
      <c r="I2" s="586"/>
      <c r="J2" s="507"/>
      <c r="K2" s="507"/>
      <c r="L2" s="507"/>
      <c r="M2" s="507"/>
      <c r="N2" s="507"/>
      <c r="O2" s="507"/>
      <c r="P2" s="507"/>
      <c r="Q2" s="507"/>
      <c r="R2" s="507"/>
      <c r="S2" s="507"/>
      <c r="T2" s="506"/>
      <c r="U2" s="507"/>
      <c r="V2" s="507"/>
      <c r="W2" s="507"/>
      <c r="X2" s="507"/>
      <c r="Y2" s="507"/>
      <c r="Z2" s="507"/>
      <c r="AA2" s="507"/>
      <c r="AB2" s="507"/>
      <c r="AC2" s="507"/>
      <c r="AD2" s="507"/>
      <c r="AE2" s="506"/>
      <c r="AF2" s="507"/>
      <c r="AG2" s="507"/>
      <c r="AH2" s="507"/>
      <c r="AI2" s="507"/>
    </row>
    <row r="3" spans="1:35" ht="269.25" customHeight="1">
      <c r="A3" s="504"/>
      <c r="B3" s="183" t="s">
        <v>103</v>
      </c>
      <c r="C3" s="635" t="s">
        <v>293</v>
      </c>
      <c r="D3" s="588"/>
      <c r="E3" s="588"/>
      <c r="F3" s="588"/>
      <c r="G3" s="588"/>
      <c r="H3" s="588"/>
      <c r="I3" s="589"/>
      <c r="J3" s="507"/>
      <c r="K3" s="507"/>
      <c r="L3" s="507"/>
      <c r="M3" s="507"/>
      <c r="N3" s="507"/>
      <c r="O3" s="507"/>
      <c r="P3" s="507"/>
      <c r="Q3" s="507"/>
      <c r="R3" s="507"/>
      <c r="S3" s="507"/>
      <c r="T3" s="506"/>
      <c r="U3" s="507"/>
      <c r="V3" s="507"/>
      <c r="W3" s="507"/>
      <c r="X3" s="507"/>
      <c r="Y3" s="507"/>
      <c r="Z3" s="507"/>
      <c r="AA3" s="507"/>
      <c r="AB3" s="507"/>
      <c r="AC3" s="507"/>
      <c r="AD3" s="507"/>
      <c r="AE3" s="506"/>
      <c r="AF3" s="507"/>
      <c r="AG3" s="507"/>
      <c r="AH3" s="507"/>
      <c r="AI3" s="507"/>
    </row>
    <row r="4" spans="1:35" ht="12.75" customHeight="1">
      <c r="A4" s="504"/>
      <c r="B4" s="504"/>
      <c r="C4" s="504"/>
      <c r="D4" s="504"/>
      <c r="E4" s="504"/>
      <c r="F4" s="505"/>
      <c r="G4" s="505"/>
      <c r="H4" s="504"/>
      <c r="I4" s="506"/>
      <c r="J4" s="507"/>
      <c r="K4" s="507"/>
      <c r="L4" s="507"/>
      <c r="M4" s="507"/>
      <c r="N4" s="507"/>
      <c r="O4" s="507"/>
      <c r="P4" s="507"/>
      <c r="Q4" s="507"/>
      <c r="R4" s="507"/>
      <c r="S4" s="507"/>
      <c r="T4" s="506"/>
      <c r="U4" s="507"/>
      <c r="V4" s="507"/>
      <c r="W4" s="507"/>
      <c r="X4" s="507"/>
      <c r="Y4" s="507"/>
      <c r="Z4" s="507"/>
      <c r="AA4" s="507"/>
      <c r="AB4" s="507"/>
      <c r="AC4" s="507"/>
      <c r="AD4" s="507"/>
      <c r="AE4" s="506"/>
      <c r="AF4" s="507"/>
      <c r="AG4" s="507"/>
      <c r="AH4" s="507"/>
      <c r="AI4" s="507"/>
    </row>
    <row r="5" spans="1:35" ht="12.75" customHeight="1">
      <c r="A5" s="504"/>
      <c r="B5" s="184" t="s">
        <v>105</v>
      </c>
      <c r="C5" s="185" t="str">
        <f>'Read Me'!B10</f>
        <v>WestLight Energy</v>
      </c>
      <c r="D5" s="507"/>
      <c r="E5" s="507"/>
      <c r="F5" s="507"/>
      <c r="G5" s="507"/>
      <c r="H5" s="507"/>
      <c r="I5" s="507"/>
      <c r="J5" s="507"/>
      <c r="K5" s="507"/>
      <c r="L5" s="507"/>
      <c r="M5" s="507"/>
      <c r="N5" s="507"/>
      <c r="O5" s="507"/>
      <c r="P5" s="507"/>
      <c r="Q5" s="507"/>
      <c r="R5" s="507"/>
      <c r="S5" s="507"/>
      <c r="T5" s="506"/>
      <c r="U5" s="507"/>
      <c r="V5" s="507"/>
      <c r="W5" s="507"/>
      <c r="X5" s="507"/>
      <c r="Y5" s="507"/>
      <c r="Z5" s="507"/>
      <c r="AA5" s="507"/>
      <c r="AB5" s="507"/>
      <c r="AC5" s="507"/>
      <c r="AD5" s="507"/>
      <c r="AE5" s="506"/>
      <c r="AF5" s="507"/>
      <c r="AG5" s="507"/>
      <c r="AH5" s="507"/>
      <c r="AI5" s="507"/>
    </row>
    <row r="6" spans="1:35" ht="16.5" customHeight="1">
      <c r="A6" s="504"/>
      <c r="B6" s="27" t="s">
        <v>106</v>
      </c>
      <c r="C6" s="186" t="str">
        <f>'Read Me'!B11</f>
        <v>2028-2035</v>
      </c>
      <c r="D6" s="507"/>
      <c r="E6" s="507"/>
      <c r="F6" s="507"/>
      <c r="G6" s="507"/>
      <c r="H6" s="507"/>
      <c r="I6" s="507"/>
      <c r="J6" s="507"/>
      <c r="K6" s="507"/>
      <c r="L6" s="507"/>
      <c r="M6" s="507"/>
      <c r="N6" s="507"/>
      <c r="O6" s="507"/>
      <c r="P6" s="507"/>
      <c r="Q6" s="507"/>
      <c r="R6" s="507"/>
      <c r="S6" s="507"/>
      <c r="T6" s="506"/>
      <c r="U6" s="507"/>
      <c r="V6" s="507"/>
      <c r="W6" s="507"/>
      <c r="X6" s="507"/>
      <c r="Y6" s="507"/>
      <c r="Z6" s="507"/>
      <c r="AA6" s="507"/>
      <c r="AB6" s="507"/>
      <c r="AC6" s="507"/>
      <c r="AD6" s="507"/>
      <c r="AE6" s="506"/>
      <c r="AF6" s="507"/>
      <c r="AG6" s="507"/>
      <c r="AH6" s="507"/>
      <c r="AI6" s="507"/>
    </row>
    <row r="7" spans="1:35" ht="12.75" customHeight="1">
      <c r="A7" s="504"/>
      <c r="B7" s="518"/>
      <c r="C7" s="187"/>
      <c r="D7" s="507"/>
      <c r="E7" s="507"/>
      <c r="F7" s="507"/>
      <c r="G7" s="507"/>
      <c r="H7" s="507"/>
      <c r="I7" s="507"/>
      <c r="J7" s="511"/>
      <c r="K7" s="511"/>
      <c r="L7" s="511"/>
      <c r="M7" s="511"/>
      <c r="N7" s="511"/>
      <c r="O7" s="511"/>
      <c r="P7" s="511"/>
      <c r="Q7" s="511"/>
      <c r="R7" s="507"/>
      <c r="S7" s="507"/>
      <c r="T7" s="506"/>
      <c r="U7" s="507"/>
      <c r="V7" s="507"/>
      <c r="W7" s="507"/>
      <c r="X7" s="511"/>
      <c r="Y7" s="511"/>
      <c r="Z7" s="511"/>
      <c r="AA7" s="511"/>
      <c r="AB7" s="511"/>
      <c r="AC7" s="511"/>
      <c r="AD7" s="511"/>
      <c r="AE7" s="519"/>
      <c r="AF7" s="511"/>
      <c r="AG7" s="511"/>
      <c r="AH7" s="511"/>
      <c r="AI7" s="511"/>
    </row>
    <row r="8" spans="1:35" ht="12.75" customHeight="1">
      <c r="A8" s="504"/>
      <c r="B8" s="510"/>
      <c r="C8" s="504"/>
      <c r="D8" s="510"/>
      <c r="E8" s="504"/>
      <c r="F8" s="505"/>
      <c r="G8" s="505"/>
      <c r="H8" s="504"/>
      <c r="I8" s="520"/>
      <c r="J8" s="512"/>
      <c r="K8" s="512"/>
      <c r="L8" s="512"/>
      <c r="M8" s="512"/>
      <c r="N8" s="512"/>
      <c r="O8" s="512"/>
      <c r="P8" s="512"/>
      <c r="Q8" s="512"/>
      <c r="R8" s="507"/>
      <c r="S8" s="507"/>
      <c r="T8" s="506"/>
      <c r="U8" s="507"/>
      <c r="V8" s="507"/>
      <c r="W8" s="507"/>
      <c r="X8" s="512"/>
      <c r="Y8" s="512"/>
      <c r="Z8" s="512"/>
      <c r="AA8" s="512"/>
      <c r="AB8" s="512"/>
      <c r="AC8" s="512"/>
      <c r="AD8" s="512"/>
      <c r="AE8" s="520"/>
      <c r="AF8" s="512"/>
      <c r="AG8" s="512"/>
      <c r="AH8" s="512"/>
      <c r="AI8" s="512"/>
    </row>
    <row r="9" spans="1:35" ht="15.75" customHeight="1">
      <c r="A9" s="182"/>
      <c r="B9" s="504"/>
      <c r="C9" s="504"/>
      <c r="D9" s="188"/>
      <c r="E9" s="505"/>
      <c r="F9" s="505"/>
      <c r="G9" s="505"/>
      <c r="H9" s="505"/>
      <c r="I9" s="505"/>
      <c r="J9" s="505"/>
      <c r="K9" s="505"/>
      <c r="L9" s="505"/>
      <c r="M9" s="505"/>
      <c r="N9" s="505"/>
      <c r="O9" s="505"/>
      <c r="P9" s="505"/>
      <c r="Q9" s="505"/>
      <c r="R9" s="182"/>
      <c r="S9" s="182"/>
      <c r="T9" s="182"/>
      <c r="U9" s="182"/>
      <c r="V9" s="182"/>
      <c r="W9" s="182"/>
      <c r="X9" s="505"/>
      <c r="Y9" s="505"/>
      <c r="Z9" s="505"/>
      <c r="AA9" s="505"/>
      <c r="AB9" s="505"/>
      <c r="AC9" s="505"/>
      <c r="AD9" s="505"/>
      <c r="AE9" s="505"/>
      <c r="AF9" s="505"/>
      <c r="AG9" s="505"/>
      <c r="AH9" s="505"/>
      <c r="AI9" s="505"/>
    </row>
    <row r="10" spans="1:35" ht="12.75" customHeight="1">
      <c r="A10" s="504"/>
      <c r="B10" s="504"/>
      <c r="C10" s="504" t="s">
        <v>294</v>
      </c>
      <c r="D10" s="504"/>
      <c r="E10" s="504"/>
      <c r="F10" s="505"/>
      <c r="G10" s="505"/>
      <c r="H10" s="504"/>
      <c r="I10" s="506"/>
      <c r="J10" s="507"/>
      <c r="K10" s="507"/>
      <c r="L10" s="507"/>
      <c r="M10" s="507"/>
      <c r="N10" s="507"/>
      <c r="O10" s="507"/>
      <c r="P10" s="507"/>
      <c r="Q10" s="507"/>
      <c r="R10" s="507"/>
      <c r="S10" s="507"/>
      <c r="T10" s="506"/>
      <c r="U10" s="507"/>
      <c r="V10" s="507"/>
      <c r="W10" s="507"/>
      <c r="X10" s="507"/>
      <c r="Y10" s="507"/>
      <c r="Z10" s="507"/>
      <c r="AA10" s="507"/>
      <c r="AB10" s="507"/>
      <c r="AC10" s="507"/>
      <c r="AD10" s="507"/>
      <c r="AE10" s="506"/>
      <c r="AF10" s="507"/>
      <c r="AG10" s="507"/>
      <c r="AH10" s="507"/>
      <c r="AI10" s="507"/>
    </row>
    <row r="11" spans="1:35" ht="13.5" customHeight="1">
      <c r="A11" s="504"/>
      <c r="B11" s="504"/>
      <c r="C11" s="208"/>
      <c r="D11" s="636" t="s">
        <v>295</v>
      </c>
      <c r="E11" s="637"/>
      <c r="F11" s="638"/>
      <c r="G11" s="636" t="s">
        <v>42</v>
      </c>
      <c r="H11" s="637"/>
      <c r="I11" s="637"/>
      <c r="J11" s="637"/>
      <c r="K11" s="637"/>
      <c r="L11" s="637"/>
      <c r="M11" s="637"/>
      <c r="N11" s="637"/>
      <c r="O11" s="638"/>
      <c r="P11" s="507"/>
      <c r="Q11" s="507"/>
      <c r="R11" s="507"/>
      <c r="S11" s="507"/>
      <c r="T11" s="506"/>
      <c r="U11" s="507"/>
      <c r="V11" s="507"/>
      <c r="W11" s="507"/>
      <c r="X11" s="507"/>
      <c r="Y11" s="507"/>
      <c r="Z11" s="507"/>
      <c r="AA11" s="507"/>
      <c r="AB11" s="507"/>
      <c r="AC11" s="507"/>
      <c r="AD11" s="507"/>
      <c r="AE11" s="506"/>
      <c r="AF11" s="507"/>
      <c r="AG11" s="507"/>
      <c r="AH11" s="507"/>
      <c r="AI11" s="507"/>
    </row>
    <row r="12" spans="1:35" ht="12.75" customHeight="1">
      <c r="A12" s="504"/>
      <c r="B12" s="504"/>
      <c r="C12" s="190" t="s">
        <v>219</v>
      </c>
      <c r="D12" s="190" t="s">
        <v>296</v>
      </c>
      <c r="E12" s="209" t="s">
        <v>297</v>
      </c>
      <c r="F12" s="191" t="s">
        <v>298</v>
      </c>
      <c r="G12" s="191" t="s">
        <v>299</v>
      </c>
      <c r="H12" s="191" t="s">
        <v>300</v>
      </c>
      <c r="I12" s="191" t="s">
        <v>301</v>
      </c>
      <c r="J12" s="191" t="s">
        <v>302</v>
      </c>
      <c r="K12" s="191" t="s">
        <v>303</v>
      </c>
      <c r="L12" s="191" t="s">
        <v>304</v>
      </c>
      <c r="M12" s="191" t="s">
        <v>305</v>
      </c>
      <c r="N12" s="191" t="s">
        <v>306</v>
      </c>
      <c r="O12" s="210" t="s">
        <v>307</v>
      </c>
      <c r="P12" s="507"/>
      <c r="Q12" s="507"/>
      <c r="R12" s="507"/>
      <c r="S12" s="507"/>
      <c r="T12" s="506"/>
      <c r="U12" s="507"/>
      <c r="V12" s="507"/>
      <c r="W12" s="507"/>
      <c r="X12" s="507"/>
      <c r="Y12" s="507"/>
      <c r="Z12" s="507"/>
      <c r="AA12" s="507"/>
      <c r="AB12" s="506"/>
      <c r="AC12" s="507"/>
      <c r="AD12" s="507"/>
      <c r="AE12" s="507"/>
      <c r="AF12" s="507"/>
      <c r="AG12" s="507"/>
      <c r="AH12" s="507"/>
      <c r="AI12" s="507"/>
    </row>
    <row r="13" spans="1:35" ht="13.5" customHeight="1">
      <c r="A13" s="504"/>
      <c r="B13" s="504"/>
      <c r="C13" s="521">
        <v>2028</v>
      </c>
      <c r="D13" s="211">
        <v>5431631.2970458027</v>
      </c>
      <c r="E13" s="212">
        <f t="array" ref="E13">_xlfn.XLOOKUP(1, ($C$29:$C$69=$C13)*($D$29:$D$69=$C$5), E$29:E$69)</f>
        <v>5431631.2970458027</v>
      </c>
      <c r="F13" s="213">
        <f t="shared" ref="F13:F23" si="0">D13/E13</f>
        <v>1</v>
      </c>
      <c r="G13" s="194"/>
      <c r="H13" s="194"/>
      <c r="I13" s="194"/>
      <c r="J13" s="214" t="e">
        <f t="array" ref="J13">_xlfn.XLOOKUP(1, ($C$29:$C$60=$C13)*($D$29:$D$60=$C$5), F$29:F$60)</f>
        <v>#N/A</v>
      </c>
      <c r="K13" s="214" t="e">
        <f t="array" ref="K13">_xlfn.XLOOKUP(1, ($C$29:$C$60=$C13)*($D$29:$D$60=$C$5), G$29:G$60)</f>
        <v>#N/A</v>
      </c>
      <c r="L13" s="214" t="e">
        <f t="array" ref="L13">_xlfn.XLOOKUP(1, ($C$29:$C$60=$C13)*($D$29:$D$60=$C$5), H$29:H$60)</f>
        <v>#N/A</v>
      </c>
      <c r="M13" s="213" t="e">
        <f t="shared" ref="M13:O13" si="1">G13/J13</f>
        <v>#N/A</v>
      </c>
      <c r="N13" s="213" t="e">
        <f t="shared" si="1"/>
        <v>#N/A</v>
      </c>
      <c r="O13" s="213" t="e">
        <f t="shared" si="1"/>
        <v>#N/A</v>
      </c>
      <c r="P13" s="507"/>
      <c r="Q13" s="507"/>
      <c r="R13" s="507"/>
      <c r="S13" s="507"/>
      <c r="T13" s="506"/>
      <c r="U13" s="507"/>
      <c r="V13" s="507"/>
      <c r="W13" s="507"/>
      <c r="X13" s="507"/>
      <c r="Y13" s="507"/>
      <c r="Z13" s="507"/>
      <c r="AA13" s="507"/>
      <c r="AB13" s="506"/>
      <c r="AC13" s="507"/>
      <c r="AD13" s="507"/>
      <c r="AE13" s="507"/>
      <c r="AF13" s="507"/>
      <c r="AG13" s="507"/>
      <c r="AH13" s="507"/>
      <c r="AI13" s="507"/>
    </row>
    <row r="14" spans="1:35" ht="12.75" customHeight="1">
      <c r="A14" s="504"/>
      <c r="B14" s="504"/>
      <c r="C14" s="521">
        <v>2029</v>
      </c>
      <c r="D14" s="211">
        <v>11583015.196718315</v>
      </c>
      <c r="E14" s="212">
        <f t="array" ref="E14">_xlfn.XLOOKUP(1, ($C$29:$C$69=$C14)*($D$29:$D$69=$C$5), E$29:E$69)</f>
        <v>11583015.196718315</v>
      </c>
      <c r="F14" s="213">
        <f t="shared" si="0"/>
        <v>1</v>
      </c>
      <c r="G14" s="194"/>
      <c r="H14" s="194"/>
      <c r="I14" s="194"/>
      <c r="J14" s="214" t="e">
        <f t="array" ref="J14">_xlfn.XLOOKUP(1, ($C$29:$C$60=$C14)*($D$29:$D$60=$C$5), F$29:F$60)</f>
        <v>#N/A</v>
      </c>
      <c r="K14" s="214" t="e">
        <f t="array" ref="K14">_xlfn.XLOOKUP(1, ($C$29:$C$60=$C14)*($D$29:$D$60=$C$5), G$29:G$60)</f>
        <v>#N/A</v>
      </c>
      <c r="L14" s="214" t="e">
        <f t="array" ref="L14">_xlfn.XLOOKUP(1, ($C$29:$C$60=$C14)*($D$29:$D$60=$C$5), H$29:H$60)</f>
        <v>#N/A</v>
      </c>
      <c r="M14" s="213" t="e">
        <f t="shared" ref="M14:O14" si="2">G14/J14</f>
        <v>#N/A</v>
      </c>
      <c r="N14" s="213" t="e">
        <f t="shared" si="2"/>
        <v>#N/A</v>
      </c>
      <c r="O14" s="213" t="e">
        <f t="shared" si="2"/>
        <v>#N/A</v>
      </c>
      <c r="P14" s="507"/>
      <c r="Q14" s="506"/>
      <c r="R14" s="507"/>
      <c r="S14" s="507"/>
      <c r="T14" s="506"/>
      <c r="U14" s="507"/>
      <c r="V14" s="507"/>
      <c r="W14" s="507"/>
      <c r="X14" s="507"/>
      <c r="Y14" s="507"/>
      <c r="Z14" s="507"/>
      <c r="AA14" s="507"/>
      <c r="AB14" s="506"/>
      <c r="AC14" s="507"/>
      <c r="AD14" s="507"/>
      <c r="AE14" s="507"/>
      <c r="AF14" s="507"/>
      <c r="AG14" s="507"/>
      <c r="AH14" s="507"/>
      <c r="AI14" s="507"/>
    </row>
    <row r="15" spans="1:35" ht="12.75" customHeight="1">
      <c r="A15" s="504"/>
      <c r="B15" s="504"/>
      <c r="C15" s="521">
        <v>2030</v>
      </c>
      <c r="D15" s="211">
        <v>13058455.627004279</v>
      </c>
      <c r="E15" s="212">
        <f t="array" ref="E15">_xlfn.XLOOKUP(1, ($C$29:$C$69=$C15)*($D$29:$D$69=$C$5), E$29:E$69)</f>
        <v>13058455.627004279</v>
      </c>
      <c r="F15" s="213">
        <f t="shared" si="0"/>
        <v>1</v>
      </c>
      <c r="G15" s="194"/>
      <c r="H15" s="194"/>
      <c r="I15" s="194"/>
      <c r="J15" s="214" t="e">
        <f t="array" ref="J15">_xlfn.XLOOKUP(1, ($C$29:$C$60=$C15)*($D$29:$D$60=$C$5), F$29:F$60)</f>
        <v>#N/A</v>
      </c>
      <c r="K15" s="214" t="e">
        <f t="array" ref="K15">_xlfn.XLOOKUP(1, ($C$29:$C$60=$C15)*($D$29:$D$60=$C$5), G$29:G$60)</f>
        <v>#N/A</v>
      </c>
      <c r="L15" s="214" t="e">
        <f t="array" ref="L15">_xlfn.XLOOKUP(1, ($C$29:$C$60=$C15)*($D$29:$D$60=$C$5), H$29:H$60)</f>
        <v>#N/A</v>
      </c>
      <c r="M15" s="213" t="e">
        <f t="shared" ref="M15:O15" si="3">G15/J15</f>
        <v>#N/A</v>
      </c>
      <c r="N15" s="213" t="e">
        <f t="shared" si="3"/>
        <v>#N/A</v>
      </c>
      <c r="O15" s="213" t="e">
        <f t="shared" si="3"/>
        <v>#N/A</v>
      </c>
      <c r="P15" s="507"/>
      <c r="Q15" s="506"/>
      <c r="R15" s="507"/>
      <c r="S15" s="507"/>
      <c r="T15" s="507"/>
      <c r="U15" s="507"/>
      <c r="V15" s="507"/>
      <c r="W15" s="507"/>
      <c r="X15" s="507"/>
      <c r="Y15" s="507"/>
      <c r="Z15" s="507"/>
      <c r="AA15" s="507"/>
      <c r="AB15" s="506"/>
      <c r="AC15" s="507"/>
      <c r="AD15" s="507"/>
      <c r="AE15" s="507"/>
      <c r="AF15" s="507"/>
      <c r="AG15" s="507"/>
      <c r="AH15" s="507"/>
      <c r="AI15" s="507"/>
    </row>
    <row r="16" spans="1:35" ht="12.75" customHeight="1">
      <c r="A16" s="504"/>
      <c r="B16" s="504"/>
      <c r="C16" s="220">
        <v>2031</v>
      </c>
      <c r="D16" s="211">
        <v>14933030.83813677</v>
      </c>
      <c r="E16" s="212">
        <f t="array" ref="E16">_xlfn.XLOOKUP(1, ($C$29:$C$69=$C16)*($D$29:$D$69=$C$5), E$29:E$69)</f>
        <v>14933030.83813677</v>
      </c>
      <c r="F16" s="213">
        <f t="shared" si="0"/>
        <v>1</v>
      </c>
      <c r="G16" s="227"/>
      <c r="H16" s="227"/>
      <c r="I16" s="227"/>
      <c r="J16" s="214" t="e">
        <f t="array" ref="J16">_xlfn.XLOOKUP(1, ($C$29:$C$60=$C16)*($D$29:$D$60=$C$5), F$29:F$60)</f>
        <v>#N/A</v>
      </c>
      <c r="K16" s="214" t="e">
        <f t="array" ref="K16">_xlfn.XLOOKUP(1, ($C$29:$C$60=$C16)*($D$29:$D$60=$C$5), G$29:G$60)</f>
        <v>#N/A</v>
      </c>
      <c r="L16" s="214" t="e">
        <f t="array" ref="L16">_xlfn.XLOOKUP(1, ($C$29:$C$60=$C16)*($D$29:$D$60=$C$5), H$29:H$60)</f>
        <v>#N/A</v>
      </c>
      <c r="M16" s="213" t="e">
        <f t="shared" ref="M16:O16" si="4">G16/J16</f>
        <v>#N/A</v>
      </c>
      <c r="N16" s="213" t="e">
        <f t="shared" si="4"/>
        <v>#N/A</v>
      </c>
      <c r="O16" s="213" t="e">
        <f t="shared" si="4"/>
        <v>#N/A</v>
      </c>
      <c r="P16" s="507"/>
      <c r="Q16" s="506"/>
      <c r="R16" s="507"/>
      <c r="S16" s="507"/>
      <c r="T16" s="507"/>
      <c r="U16" s="507"/>
      <c r="V16" s="507"/>
      <c r="W16" s="507"/>
      <c r="X16" s="507"/>
      <c r="Y16" s="507"/>
      <c r="Z16" s="507"/>
      <c r="AA16" s="507"/>
      <c r="AB16" s="506"/>
      <c r="AC16" s="507"/>
      <c r="AD16" s="507"/>
      <c r="AE16" s="507"/>
      <c r="AF16" s="507"/>
      <c r="AG16" s="507"/>
      <c r="AH16" s="507"/>
      <c r="AI16" s="507"/>
    </row>
    <row r="17" spans="1:35" ht="12.75" customHeight="1">
      <c r="A17" s="504"/>
      <c r="B17" s="504"/>
      <c r="C17" s="229" t="s">
        <v>308</v>
      </c>
      <c r="D17" s="230">
        <f t="shared" ref="D17:E17" si="5">SUM(D13:D16)</f>
        <v>45006132.958905168</v>
      </c>
      <c r="E17" s="231">
        <f t="shared" si="5"/>
        <v>45006132.958905168</v>
      </c>
      <c r="F17" s="232">
        <f t="shared" si="0"/>
        <v>1</v>
      </c>
      <c r="G17" s="233">
        <f t="shared" ref="G17:L17" si="6">SUM(G13:G16)</f>
        <v>0</v>
      </c>
      <c r="H17" s="233">
        <f t="shared" si="6"/>
        <v>0</v>
      </c>
      <c r="I17" s="233">
        <f t="shared" si="6"/>
        <v>0</v>
      </c>
      <c r="J17" s="233" t="e">
        <f t="shared" si="6"/>
        <v>#N/A</v>
      </c>
      <c r="K17" s="233" t="e">
        <f t="shared" si="6"/>
        <v>#N/A</v>
      </c>
      <c r="L17" s="233" t="e">
        <f t="shared" si="6"/>
        <v>#N/A</v>
      </c>
      <c r="M17" s="232" t="e">
        <f t="shared" ref="M17:O17" si="7">G17/J17</f>
        <v>#N/A</v>
      </c>
      <c r="N17" s="232" t="e">
        <f t="shared" si="7"/>
        <v>#N/A</v>
      </c>
      <c r="O17" s="232" t="e">
        <f t="shared" si="7"/>
        <v>#N/A</v>
      </c>
      <c r="P17" s="507"/>
      <c r="Q17" s="506"/>
      <c r="R17" s="507"/>
      <c r="S17" s="507"/>
      <c r="T17" s="507"/>
      <c r="U17" s="507"/>
      <c r="V17" s="507"/>
      <c r="W17" s="507"/>
      <c r="X17" s="507"/>
      <c r="Y17" s="507"/>
      <c r="Z17" s="507"/>
      <c r="AA17" s="507"/>
      <c r="AB17" s="506"/>
      <c r="AC17" s="507"/>
      <c r="AD17" s="507"/>
      <c r="AE17" s="507"/>
      <c r="AF17" s="507"/>
      <c r="AG17" s="507"/>
      <c r="AH17" s="507"/>
      <c r="AI17" s="507"/>
    </row>
    <row r="18" spans="1:35" ht="12.75" customHeight="1">
      <c r="A18" s="504"/>
      <c r="B18" s="504"/>
      <c r="C18" s="521">
        <v>2032</v>
      </c>
      <c r="D18" s="211">
        <v>15511008.286002355</v>
      </c>
      <c r="E18" s="212">
        <f t="array" ref="E18">_xlfn.XLOOKUP(1, ($C$29:$C$69=$C18)*($D$29:$D$69=$C$5), E$29:E$69)</f>
        <v>15511008.286002355</v>
      </c>
      <c r="F18" s="213">
        <f t="shared" si="0"/>
        <v>1</v>
      </c>
      <c r="G18" s="522"/>
      <c r="H18" s="522"/>
      <c r="I18" s="522"/>
      <c r="J18" s="214" t="e">
        <f t="array" ref="J18">_xlfn.XLOOKUP(1, ($C$29:$C$60=$C18)*($D$29:$D$60=$C$5), F$29:F$60)</f>
        <v>#N/A</v>
      </c>
      <c r="K18" s="214" t="e">
        <f t="array" ref="K18">_xlfn.XLOOKUP(1, ($C$29:$C$60=$C18)*($D$29:$D$60=$C$5), G$29:G$60)</f>
        <v>#N/A</v>
      </c>
      <c r="L18" s="214" t="e">
        <f t="array" ref="L18">_xlfn.XLOOKUP(1, ($C$29:$C$60=$C18)*($D$29:$D$60=$C$5), H$29:H$60)</f>
        <v>#N/A</v>
      </c>
      <c r="M18" s="213" t="e">
        <f t="shared" ref="M18:O18" si="8">G18/J18</f>
        <v>#N/A</v>
      </c>
      <c r="N18" s="213" t="e">
        <f t="shared" si="8"/>
        <v>#N/A</v>
      </c>
      <c r="O18" s="213" t="e">
        <f t="shared" si="8"/>
        <v>#N/A</v>
      </c>
      <c r="P18" s="507"/>
      <c r="Q18" s="506"/>
      <c r="R18" s="507"/>
      <c r="S18" s="507"/>
      <c r="T18" s="507"/>
      <c r="U18" s="507"/>
      <c r="V18" s="507"/>
      <c r="W18" s="507"/>
      <c r="X18" s="507"/>
      <c r="Y18" s="507"/>
      <c r="Z18" s="507"/>
      <c r="AA18" s="507"/>
      <c r="AB18" s="506"/>
      <c r="AC18" s="507"/>
      <c r="AD18" s="507"/>
      <c r="AE18" s="507"/>
      <c r="AF18" s="507"/>
      <c r="AG18" s="507"/>
      <c r="AH18" s="507"/>
      <c r="AI18" s="507"/>
    </row>
    <row r="19" spans="1:35" ht="12.75" customHeight="1">
      <c r="A19" s="504"/>
      <c r="B19" s="504"/>
      <c r="C19" s="521">
        <v>2033</v>
      </c>
      <c r="D19" s="211">
        <v>16090662.629542783</v>
      </c>
      <c r="E19" s="212">
        <f t="array" ref="E19">_xlfn.XLOOKUP(1, ($C$29:$C$69=$C19)*($D$29:$D$69=$C$5), E$29:E$69)</f>
        <v>16090662.629542783</v>
      </c>
      <c r="F19" s="213">
        <f t="shared" si="0"/>
        <v>1</v>
      </c>
      <c r="G19" s="194"/>
      <c r="H19" s="194"/>
      <c r="I19" s="194"/>
      <c r="J19" s="214" t="e">
        <f t="array" ref="J19">_xlfn.XLOOKUP(1, ($C$29:$C$60=$C19)*($D$29:$D$60=$C$5), F$29:F$60)</f>
        <v>#N/A</v>
      </c>
      <c r="K19" s="214" t="e">
        <f t="array" ref="K19">_xlfn.XLOOKUP(1, ($C$29:$C$60=$C19)*($D$29:$D$60=$C$5), G$29:G$60)</f>
        <v>#N/A</v>
      </c>
      <c r="L19" s="214" t="e">
        <f t="array" ref="L19">_xlfn.XLOOKUP(1, ($C$29:$C$60=$C19)*($D$29:$D$60=$C$5), H$29:H$60)</f>
        <v>#N/A</v>
      </c>
      <c r="M19" s="213" t="e">
        <f t="shared" ref="M19:O19" si="9">G19/J19</f>
        <v>#N/A</v>
      </c>
      <c r="N19" s="213" t="e">
        <f t="shared" si="9"/>
        <v>#N/A</v>
      </c>
      <c r="O19" s="213" t="e">
        <f t="shared" si="9"/>
        <v>#N/A</v>
      </c>
      <c r="P19" s="507"/>
      <c r="Q19" s="506"/>
      <c r="R19" s="507"/>
      <c r="S19" s="507"/>
      <c r="T19" s="507"/>
      <c r="U19" s="507"/>
      <c r="V19" s="507"/>
      <c r="W19" s="507"/>
      <c r="X19" s="507"/>
      <c r="Y19" s="507"/>
      <c r="Z19" s="507"/>
      <c r="AA19" s="507"/>
      <c r="AB19" s="506"/>
      <c r="AC19" s="507"/>
      <c r="AD19" s="507"/>
      <c r="AE19" s="507"/>
      <c r="AF19" s="507"/>
      <c r="AG19" s="507"/>
      <c r="AH19" s="507"/>
      <c r="AI19" s="507"/>
    </row>
    <row r="20" spans="1:35" ht="12.75" customHeight="1">
      <c r="A20" s="504"/>
      <c r="B20" s="504"/>
      <c r="C20" s="521">
        <v>2034</v>
      </c>
      <c r="D20" s="211">
        <v>16678258.171076421</v>
      </c>
      <c r="E20" s="212">
        <f t="array" ref="E20">_xlfn.XLOOKUP(1, ($C$29:$C$69=$C20)*($D$29:$D$69=$C$5), E$29:E$69)</f>
        <v>16678258.171076421</v>
      </c>
      <c r="F20" s="213">
        <f t="shared" si="0"/>
        <v>1</v>
      </c>
      <c r="G20" s="194"/>
      <c r="H20" s="194"/>
      <c r="I20" s="194"/>
      <c r="J20" s="214" t="e">
        <f t="array" ref="J20">_xlfn.XLOOKUP(1, ($C$29:$C$60=$C20)*($D$29:$D$60=$C$5), F$29:F$60)</f>
        <v>#N/A</v>
      </c>
      <c r="K20" s="214" t="e">
        <f t="array" ref="K20">_xlfn.XLOOKUP(1, ($C$29:$C$60=$C20)*($D$29:$D$60=$C$5), G$29:G$60)</f>
        <v>#N/A</v>
      </c>
      <c r="L20" s="214" t="e">
        <f t="array" ref="L20">_xlfn.XLOOKUP(1, ($C$29:$C$60=$C20)*($D$29:$D$60=$C$5), H$29:H$60)</f>
        <v>#N/A</v>
      </c>
      <c r="M20" s="213" t="e">
        <f t="shared" ref="M20:O20" si="10">G20/J20</f>
        <v>#N/A</v>
      </c>
      <c r="N20" s="213" t="e">
        <f t="shared" si="10"/>
        <v>#N/A</v>
      </c>
      <c r="O20" s="213" t="e">
        <f t="shared" si="10"/>
        <v>#N/A</v>
      </c>
      <c r="P20" s="507"/>
      <c r="Q20" s="506"/>
      <c r="R20" s="507"/>
      <c r="S20" s="507"/>
      <c r="T20" s="507"/>
      <c r="U20" s="507"/>
      <c r="V20" s="507"/>
      <c r="W20" s="507"/>
      <c r="X20" s="507"/>
      <c r="Y20" s="507"/>
      <c r="Z20" s="507"/>
      <c r="AA20" s="507"/>
      <c r="AB20" s="506"/>
      <c r="AC20" s="507"/>
      <c r="AD20" s="507"/>
      <c r="AE20" s="507"/>
      <c r="AF20" s="507"/>
      <c r="AG20" s="507"/>
      <c r="AH20" s="507"/>
      <c r="AI20" s="507"/>
    </row>
    <row r="21" spans="1:35" ht="12.75" customHeight="1">
      <c r="A21" s="504"/>
      <c r="B21" s="504"/>
      <c r="C21" s="521">
        <v>2035</v>
      </c>
      <c r="D21" s="211">
        <v>17477290.925286457</v>
      </c>
      <c r="E21" s="212">
        <f t="array" ref="E21">_xlfn.XLOOKUP(1, ($C$29:$C$69=$C21)*($D$29:$D$69=$C$5), E$29:E$69)</f>
        <v>17477290.925286457</v>
      </c>
      <c r="F21" s="213">
        <f t="shared" si="0"/>
        <v>1</v>
      </c>
      <c r="G21" s="194"/>
      <c r="H21" s="194"/>
      <c r="I21" s="194"/>
      <c r="J21" s="214" t="e">
        <f t="array" ref="J21">_xlfn.XLOOKUP(1, ($C$29:$C$60=$C21)*($D$29:$D$60=$C$5), F$29:F$60)</f>
        <v>#N/A</v>
      </c>
      <c r="K21" s="214" t="e">
        <f t="array" ref="K21">_xlfn.XLOOKUP(1, ($C$29:$C$60=$C21)*($D$29:$D$60=$C$5), G$29:G$60)</f>
        <v>#N/A</v>
      </c>
      <c r="L21" s="214" t="e">
        <f t="array" ref="L21">_xlfn.XLOOKUP(1, ($C$29:$C$60=$C21)*($D$29:$D$60=$C$5), H$29:H$60)</f>
        <v>#N/A</v>
      </c>
      <c r="M21" s="213" t="e">
        <f t="shared" ref="M21:O21" si="11">G21/J21</f>
        <v>#N/A</v>
      </c>
      <c r="N21" s="213" t="e">
        <f t="shared" si="11"/>
        <v>#N/A</v>
      </c>
      <c r="O21" s="213" t="e">
        <f t="shared" si="11"/>
        <v>#N/A</v>
      </c>
      <c r="P21" s="507"/>
      <c r="Q21" s="506"/>
      <c r="R21" s="507"/>
      <c r="S21" s="507"/>
      <c r="T21" s="507"/>
      <c r="U21" s="507"/>
      <c r="V21" s="507"/>
      <c r="W21" s="507"/>
      <c r="X21" s="507"/>
      <c r="Y21" s="507"/>
      <c r="Z21" s="507"/>
      <c r="AA21" s="507"/>
      <c r="AB21" s="506"/>
      <c r="AC21" s="507"/>
      <c r="AD21" s="507"/>
      <c r="AE21" s="507"/>
      <c r="AF21" s="507"/>
      <c r="AG21" s="507"/>
      <c r="AH21" s="507"/>
      <c r="AI21" s="507"/>
    </row>
    <row r="22" spans="1:35" ht="12.75" customHeight="1">
      <c r="A22" s="504"/>
      <c r="B22" s="504"/>
      <c r="C22" s="229" t="s">
        <v>308</v>
      </c>
      <c r="D22" s="230">
        <f t="shared" ref="D22:E22" si="12">SUM(D18:D21)</f>
        <v>65757220.01190801</v>
      </c>
      <c r="E22" s="231">
        <f t="shared" si="12"/>
        <v>65757220.01190801</v>
      </c>
      <c r="F22" s="232">
        <f t="shared" si="0"/>
        <v>1</v>
      </c>
      <c r="G22" s="233">
        <f t="shared" ref="G22:L22" si="13">SUM(G18:G21)</f>
        <v>0</v>
      </c>
      <c r="H22" s="233">
        <f t="shared" si="13"/>
        <v>0</v>
      </c>
      <c r="I22" s="233">
        <f t="shared" si="13"/>
        <v>0</v>
      </c>
      <c r="J22" s="233" t="e">
        <f t="shared" si="13"/>
        <v>#N/A</v>
      </c>
      <c r="K22" s="233" t="e">
        <f t="shared" si="13"/>
        <v>#N/A</v>
      </c>
      <c r="L22" s="233" t="e">
        <f t="shared" si="13"/>
        <v>#N/A</v>
      </c>
      <c r="M22" s="232" t="e">
        <f t="shared" ref="M22:O22" si="14">G22/J22</f>
        <v>#N/A</v>
      </c>
      <c r="N22" s="232" t="e">
        <f t="shared" si="14"/>
        <v>#N/A</v>
      </c>
      <c r="O22" s="232" t="e">
        <f t="shared" si="14"/>
        <v>#N/A</v>
      </c>
      <c r="P22" s="507"/>
      <c r="Q22" s="506"/>
      <c r="R22" s="507"/>
      <c r="S22" s="507"/>
      <c r="T22" s="507"/>
      <c r="U22" s="507"/>
      <c r="V22" s="507"/>
      <c r="W22" s="507"/>
      <c r="X22" s="507"/>
      <c r="Y22" s="507"/>
      <c r="Z22" s="507"/>
      <c r="AA22" s="507"/>
      <c r="AB22" s="506"/>
      <c r="AC22" s="507"/>
      <c r="AD22" s="507"/>
      <c r="AE22" s="507"/>
      <c r="AF22" s="507"/>
      <c r="AG22" s="507"/>
      <c r="AH22" s="507"/>
      <c r="AI22" s="507"/>
    </row>
    <row r="23" spans="1:35" ht="12.75" customHeight="1">
      <c r="A23" s="504"/>
      <c r="B23" s="504"/>
      <c r="C23" s="523" t="s">
        <v>309</v>
      </c>
      <c r="D23" s="524">
        <f t="shared" ref="D23:E23" si="15">D22+D17</f>
        <v>110763352.97081318</v>
      </c>
      <c r="E23" s="525">
        <f t="shared" si="15"/>
        <v>110763352.97081318</v>
      </c>
      <c r="F23" s="526">
        <f t="shared" si="0"/>
        <v>1</v>
      </c>
      <c r="G23" s="527">
        <f t="shared" ref="G23:L23" si="16">G22+G17</f>
        <v>0</v>
      </c>
      <c r="H23" s="527">
        <f t="shared" si="16"/>
        <v>0</v>
      </c>
      <c r="I23" s="527">
        <f t="shared" si="16"/>
        <v>0</v>
      </c>
      <c r="J23" s="527" t="e">
        <f t="shared" si="16"/>
        <v>#N/A</v>
      </c>
      <c r="K23" s="527" t="e">
        <f t="shared" si="16"/>
        <v>#N/A</v>
      </c>
      <c r="L23" s="527" t="e">
        <f t="shared" si="16"/>
        <v>#N/A</v>
      </c>
      <c r="M23" s="526" t="e">
        <f t="shared" ref="M23:O23" si="17">G23/J23</f>
        <v>#N/A</v>
      </c>
      <c r="N23" s="526" t="e">
        <f t="shared" si="17"/>
        <v>#N/A</v>
      </c>
      <c r="O23" s="526" t="e">
        <f t="shared" si="17"/>
        <v>#N/A</v>
      </c>
      <c r="P23" s="507"/>
      <c r="Q23" s="506"/>
      <c r="R23" s="507"/>
      <c r="S23" s="507"/>
      <c r="T23" s="507"/>
      <c r="U23" s="507"/>
      <c r="V23" s="507"/>
      <c r="W23" s="507"/>
      <c r="X23" s="507"/>
      <c r="Y23" s="507"/>
      <c r="Z23" s="507"/>
      <c r="AA23" s="507"/>
      <c r="AB23" s="506"/>
      <c r="AC23" s="507"/>
      <c r="AD23" s="507"/>
      <c r="AE23" s="507"/>
      <c r="AF23" s="507"/>
      <c r="AG23" s="507"/>
      <c r="AH23" s="507"/>
      <c r="AI23" s="507"/>
    </row>
    <row r="24" spans="1:35" ht="12.75" customHeight="1">
      <c r="A24" s="504"/>
      <c r="B24" s="504"/>
      <c r="C24" s="504"/>
      <c r="D24" s="504"/>
      <c r="E24" s="504"/>
      <c r="F24" s="505"/>
      <c r="G24" s="505"/>
      <c r="H24" s="504"/>
      <c r="I24" s="506"/>
      <c r="J24" s="507"/>
      <c r="K24" s="507"/>
      <c r="L24" s="507"/>
      <c r="M24" s="507"/>
      <c r="N24" s="507"/>
      <c r="O24" s="507"/>
      <c r="P24" s="507"/>
      <c r="Q24" s="507"/>
      <c r="R24" s="507"/>
      <c r="S24" s="507"/>
      <c r="T24" s="506"/>
      <c r="U24" s="507"/>
      <c r="V24" s="507"/>
      <c r="W24" s="507"/>
      <c r="X24" s="507"/>
      <c r="Y24" s="507"/>
      <c r="Z24" s="507"/>
      <c r="AA24" s="507"/>
      <c r="AB24" s="507"/>
      <c r="AC24" s="507"/>
      <c r="AD24" s="507"/>
      <c r="AE24" s="506"/>
      <c r="AF24" s="507"/>
      <c r="AG24" s="507"/>
      <c r="AH24" s="507"/>
      <c r="AI24" s="507"/>
    </row>
    <row r="25" spans="1:35" ht="12.75" customHeight="1">
      <c r="A25" s="504"/>
      <c r="B25" s="504"/>
      <c r="C25" s="504"/>
      <c r="D25" s="504"/>
      <c r="E25" s="504"/>
      <c r="F25" s="505"/>
      <c r="G25" s="505"/>
      <c r="H25" s="504"/>
      <c r="I25" s="506"/>
      <c r="J25" s="507"/>
      <c r="K25" s="507"/>
      <c r="L25" s="507"/>
      <c r="M25" s="507"/>
      <c r="N25" s="507"/>
      <c r="O25" s="507"/>
      <c r="P25" s="507"/>
      <c r="Q25" s="507"/>
      <c r="R25" s="507"/>
      <c r="S25" s="507"/>
      <c r="T25" s="506"/>
      <c r="U25" s="507"/>
      <c r="V25" s="507"/>
      <c r="W25" s="507"/>
      <c r="X25" s="507"/>
      <c r="Y25" s="507"/>
      <c r="Z25" s="507"/>
      <c r="AA25" s="507"/>
      <c r="AB25" s="507"/>
      <c r="AC25" s="507"/>
      <c r="AD25" s="507"/>
      <c r="AE25" s="506"/>
      <c r="AF25" s="507"/>
      <c r="AG25" s="507"/>
      <c r="AH25" s="507"/>
      <c r="AI25" s="507"/>
    </row>
    <row r="26" spans="1:35" ht="12.75" customHeight="1">
      <c r="A26" s="504"/>
      <c r="B26" s="504"/>
      <c r="C26" s="528" t="s">
        <v>310</v>
      </c>
      <c r="D26" s="504"/>
      <c r="E26" s="504"/>
      <c r="F26" s="505"/>
      <c r="G26" s="505"/>
      <c r="H26" s="504"/>
      <c r="I26" s="506"/>
      <c r="J26" s="507"/>
      <c r="K26" s="507"/>
      <c r="L26" s="507"/>
      <c r="M26" s="507"/>
      <c r="N26" s="507"/>
      <c r="O26" s="507"/>
      <c r="P26" s="507"/>
      <c r="Q26" s="507"/>
      <c r="R26" s="507"/>
      <c r="S26" s="507"/>
      <c r="T26" s="506"/>
      <c r="U26" s="507"/>
      <c r="V26" s="507"/>
      <c r="W26" s="507"/>
      <c r="X26" s="507"/>
      <c r="Y26" s="507"/>
      <c r="Z26" s="507"/>
      <c r="AA26" s="507"/>
      <c r="AB26" s="507"/>
      <c r="AC26" s="507"/>
      <c r="AD26" s="507"/>
      <c r="AE26" s="506"/>
      <c r="AF26" s="507"/>
      <c r="AG26" s="507"/>
      <c r="AH26" s="507"/>
      <c r="AI26" s="507"/>
    </row>
    <row r="27" spans="1:35" ht="12.75" customHeight="1">
      <c r="A27" s="504"/>
      <c r="B27" s="504"/>
      <c r="C27" s="504"/>
      <c r="D27" s="504"/>
      <c r="E27" s="504"/>
      <c r="F27" s="505"/>
      <c r="G27" s="505"/>
      <c r="H27" s="504"/>
      <c r="I27" s="506"/>
      <c r="J27" s="507"/>
      <c r="K27" s="507"/>
      <c r="L27" s="507"/>
      <c r="M27" s="507"/>
      <c r="N27" s="507"/>
      <c r="O27" s="507"/>
      <c r="P27" s="507"/>
      <c r="Q27" s="507"/>
      <c r="R27" s="507"/>
      <c r="S27" s="507"/>
      <c r="T27" s="506"/>
      <c r="U27" s="507"/>
      <c r="V27" s="507"/>
      <c r="W27" s="507"/>
      <c r="X27" s="507"/>
      <c r="Y27" s="507"/>
      <c r="Z27" s="507"/>
      <c r="AA27" s="507"/>
      <c r="AB27" s="507"/>
      <c r="AC27" s="507"/>
      <c r="AD27" s="507"/>
      <c r="AE27" s="506"/>
      <c r="AF27" s="507"/>
      <c r="AG27" s="507"/>
      <c r="AH27" s="507"/>
      <c r="AI27" s="507"/>
    </row>
    <row r="28" spans="1:35" ht="12.75" customHeight="1">
      <c r="A28" s="504"/>
      <c r="B28" s="504"/>
      <c r="C28" s="255" t="s">
        <v>219</v>
      </c>
      <c r="D28" s="255" t="s">
        <v>311</v>
      </c>
      <c r="E28" s="255" t="s">
        <v>312</v>
      </c>
      <c r="F28" s="256" t="s">
        <v>313</v>
      </c>
      <c r="G28" s="256" t="s">
        <v>314</v>
      </c>
      <c r="H28" s="255" t="s">
        <v>315</v>
      </c>
      <c r="I28" s="506"/>
      <c r="J28" s="507"/>
      <c r="K28" s="507"/>
      <c r="L28" s="507"/>
      <c r="M28" s="507"/>
      <c r="N28" s="507"/>
      <c r="O28" s="507"/>
      <c r="P28" s="507"/>
      <c r="Q28" s="507"/>
      <c r="R28" s="507"/>
      <c r="S28" s="507"/>
      <c r="T28" s="506"/>
      <c r="U28" s="507"/>
      <c r="V28" s="507"/>
      <c r="W28" s="507"/>
      <c r="X28" s="507"/>
      <c r="Y28" s="507"/>
      <c r="Z28" s="507"/>
      <c r="AA28" s="507"/>
      <c r="AB28" s="507"/>
      <c r="AC28" s="507"/>
      <c r="AD28" s="507"/>
      <c r="AE28" s="506"/>
      <c r="AF28" s="507"/>
      <c r="AG28" s="507"/>
      <c r="AH28" s="507"/>
      <c r="AI28" s="507"/>
    </row>
    <row r="29" spans="1:35" ht="12.75" customHeight="1">
      <c r="A29" s="504"/>
      <c r="B29" s="504"/>
      <c r="C29" s="257">
        <v>2028</v>
      </c>
      <c r="D29" s="255" t="s">
        <v>16</v>
      </c>
      <c r="E29" s="255" t="s">
        <v>316</v>
      </c>
      <c r="F29" s="256" t="s">
        <v>317</v>
      </c>
      <c r="G29" s="256" t="s">
        <v>318</v>
      </c>
      <c r="H29" s="255" t="s">
        <v>319</v>
      </c>
      <c r="I29" s="506"/>
      <c r="J29" s="507"/>
      <c r="K29" s="507"/>
      <c r="L29" s="507"/>
      <c r="M29" s="507"/>
      <c r="N29" s="507"/>
      <c r="O29" s="507"/>
      <c r="P29" s="507"/>
      <c r="Q29" s="507"/>
      <c r="R29" s="507"/>
      <c r="S29" s="507"/>
      <c r="T29" s="506"/>
      <c r="U29" s="507"/>
      <c r="V29" s="507"/>
      <c r="W29" s="507"/>
      <c r="X29" s="507"/>
      <c r="Y29" s="507"/>
      <c r="Z29" s="507"/>
      <c r="AA29" s="507"/>
      <c r="AB29" s="507"/>
      <c r="AC29" s="507"/>
      <c r="AD29" s="507"/>
      <c r="AE29" s="506"/>
      <c r="AF29" s="507"/>
      <c r="AG29" s="507"/>
      <c r="AH29" s="507"/>
      <c r="AI29" s="507"/>
    </row>
    <row r="30" spans="1:35" ht="12.75" customHeight="1">
      <c r="A30" s="504"/>
      <c r="B30" s="504"/>
      <c r="C30" s="257">
        <v>2029</v>
      </c>
      <c r="D30" s="255" t="s">
        <v>16</v>
      </c>
      <c r="E30" s="255" t="s">
        <v>320</v>
      </c>
      <c r="F30" s="256" t="s">
        <v>321</v>
      </c>
      <c r="G30" s="256" t="s">
        <v>322</v>
      </c>
      <c r="H30" s="255" t="s">
        <v>323</v>
      </c>
      <c r="I30" s="506"/>
      <c r="J30" s="507"/>
      <c r="K30" s="507"/>
      <c r="L30" s="507"/>
      <c r="M30" s="507"/>
      <c r="N30" s="507"/>
      <c r="O30" s="507"/>
      <c r="P30" s="507"/>
      <c r="Q30" s="507"/>
      <c r="R30" s="507"/>
      <c r="S30" s="507"/>
      <c r="T30" s="506"/>
      <c r="U30" s="507"/>
      <c r="V30" s="507"/>
      <c r="W30" s="507"/>
      <c r="X30" s="507"/>
      <c r="Y30" s="507"/>
      <c r="Z30" s="507"/>
      <c r="AA30" s="507"/>
      <c r="AB30" s="507"/>
      <c r="AC30" s="507"/>
      <c r="AD30" s="507"/>
      <c r="AE30" s="506"/>
      <c r="AF30" s="507"/>
      <c r="AG30" s="507"/>
      <c r="AH30" s="507"/>
      <c r="AI30" s="507"/>
    </row>
    <row r="31" spans="1:35" ht="12.75" customHeight="1">
      <c r="A31" s="504"/>
      <c r="B31" s="504"/>
      <c r="C31" s="257">
        <v>2030</v>
      </c>
      <c r="D31" s="255" t="s">
        <v>16</v>
      </c>
      <c r="E31" s="255" t="s">
        <v>324</v>
      </c>
      <c r="F31" s="256" t="s">
        <v>325</v>
      </c>
      <c r="G31" s="256" t="s">
        <v>326</v>
      </c>
      <c r="H31" s="255" t="s">
        <v>327</v>
      </c>
      <c r="I31" s="506"/>
      <c r="J31" s="507"/>
      <c r="K31" s="507"/>
      <c r="L31" s="507"/>
      <c r="M31" s="507"/>
      <c r="N31" s="507"/>
      <c r="O31" s="507"/>
      <c r="P31" s="507"/>
      <c r="Q31" s="507"/>
      <c r="R31" s="507"/>
      <c r="S31" s="507"/>
      <c r="T31" s="506"/>
      <c r="U31" s="507"/>
      <c r="V31" s="507"/>
      <c r="W31" s="507"/>
      <c r="X31" s="507"/>
      <c r="Y31" s="507"/>
      <c r="Z31" s="507"/>
      <c r="AA31" s="507"/>
      <c r="AB31" s="507"/>
      <c r="AC31" s="507"/>
      <c r="AD31" s="507"/>
      <c r="AE31" s="506"/>
      <c r="AF31" s="507"/>
      <c r="AG31" s="507"/>
      <c r="AH31" s="507"/>
      <c r="AI31" s="507"/>
    </row>
    <row r="32" spans="1:35" ht="12.75" customHeight="1">
      <c r="A32" s="504"/>
      <c r="B32" s="504"/>
      <c r="C32" s="257">
        <v>2031</v>
      </c>
      <c r="D32" s="255" t="s">
        <v>16</v>
      </c>
      <c r="E32" s="255" t="s">
        <v>328</v>
      </c>
      <c r="F32" s="256" t="s">
        <v>329</v>
      </c>
      <c r="G32" s="256" t="s">
        <v>330</v>
      </c>
      <c r="H32" s="255" t="s">
        <v>331</v>
      </c>
      <c r="I32" s="506"/>
      <c r="J32" s="507"/>
      <c r="K32" s="507"/>
      <c r="L32" s="507"/>
      <c r="M32" s="507"/>
      <c r="N32" s="507"/>
      <c r="O32" s="507"/>
      <c r="P32" s="507"/>
      <c r="Q32" s="507"/>
      <c r="R32" s="507"/>
      <c r="S32" s="507"/>
      <c r="T32" s="506"/>
      <c r="U32" s="507"/>
      <c r="V32" s="507"/>
      <c r="W32" s="507"/>
      <c r="X32" s="507"/>
      <c r="Y32" s="507"/>
      <c r="Z32" s="507"/>
      <c r="AA32" s="507"/>
      <c r="AB32" s="507"/>
      <c r="AC32" s="507"/>
      <c r="AD32" s="507"/>
      <c r="AE32" s="506"/>
      <c r="AF32" s="507"/>
      <c r="AG32" s="507"/>
      <c r="AH32" s="507"/>
      <c r="AI32" s="507"/>
    </row>
    <row r="33" spans="1:35" ht="12.75" customHeight="1">
      <c r="A33" s="504"/>
      <c r="B33" s="504"/>
      <c r="C33" s="257">
        <v>2032</v>
      </c>
      <c r="D33" s="255" t="s">
        <v>16</v>
      </c>
      <c r="E33" s="255" t="s">
        <v>332</v>
      </c>
      <c r="F33" s="256" t="s">
        <v>333</v>
      </c>
      <c r="G33" s="256" t="s">
        <v>334</v>
      </c>
      <c r="H33" s="255" t="s">
        <v>335</v>
      </c>
      <c r="I33" s="506"/>
      <c r="J33" s="507"/>
      <c r="K33" s="507"/>
      <c r="L33" s="507"/>
      <c r="M33" s="507"/>
      <c r="N33" s="507"/>
      <c r="O33" s="507"/>
      <c r="P33" s="507"/>
      <c r="Q33" s="507"/>
      <c r="R33" s="507"/>
      <c r="S33" s="507"/>
      <c r="T33" s="506"/>
      <c r="U33" s="507"/>
      <c r="V33" s="507"/>
      <c r="W33" s="507"/>
      <c r="X33" s="507"/>
      <c r="Y33" s="507"/>
      <c r="Z33" s="507"/>
      <c r="AA33" s="507"/>
      <c r="AB33" s="507"/>
      <c r="AC33" s="507"/>
      <c r="AD33" s="507"/>
      <c r="AE33" s="506"/>
      <c r="AF33" s="507"/>
      <c r="AG33" s="507"/>
      <c r="AH33" s="507"/>
      <c r="AI33" s="507"/>
    </row>
    <row r="34" spans="1:35" ht="12.75" customHeight="1">
      <c r="A34" s="504"/>
      <c r="B34" s="504"/>
      <c r="C34" s="257">
        <v>2033</v>
      </c>
      <c r="D34" s="255" t="s">
        <v>16</v>
      </c>
      <c r="E34" s="255" t="s">
        <v>336</v>
      </c>
      <c r="F34" s="256" t="s">
        <v>337</v>
      </c>
      <c r="G34" s="256" t="s">
        <v>338</v>
      </c>
      <c r="H34" s="255" t="s">
        <v>339</v>
      </c>
      <c r="I34" s="506"/>
      <c r="J34" s="507"/>
      <c r="K34" s="507"/>
      <c r="L34" s="507"/>
      <c r="M34" s="507"/>
      <c r="N34" s="507"/>
      <c r="O34" s="507"/>
      <c r="P34" s="507"/>
      <c r="Q34" s="507"/>
      <c r="R34" s="507"/>
      <c r="S34" s="507"/>
      <c r="T34" s="506"/>
      <c r="U34" s="507"/>
      <c r="V34" s="507"/>
      <c r="W34" s="507"/>
      <c r="X34" s="507"/>
      <c r="Y34" s="507"/>
      <c r="Z34" s="507"/>
      <c r="AA34" s="507"/>
      <c r="AB34" s="507"/>
      <c r="AC34" s="507"/>
      <c r="AD34" s="507"/>
      <c r="AE34" s="506"/>
      <c r="AF34" s="507"/>
      <c r="AG34" s="507"/>
      <c r="AH34" s="507"/>
      <c r="AI34" s="507"/>
    </row>
    <row r="35" spans="1:35" ht="12.75" customHeight="1">
      <c r="A35" s="504"/>
      <c r="B35" s="504"/>
      <c r="C35" s="257">
        <v>2034</v>
      </c>
      <c r="D35" s="255" t="s">
        <v>16</v>
      </c>
      <c r="E35" s="255" t="s">
        <v>340</v>
      </c>
      <c r="F35" s="256" t="s">
        <v>341</v>
      </c>
      <c r="G35" s="256" t="s">
        <v>342</v>
      </c>
      <c r="H35" s="255" t="s">
        <v>343</v>
      </c>
      <c r="I35" s="506"/>
      <c r="J35" s="507"/>
      <c r="K35" s="507"/>
      <c r="L35" s="507"/>
      <c r="M35" s="507"/>
      <c r="N35" s="507"/>
      <c r="O35" s="507"/>
      <c r="P35" s="507"/>
      <c r="Q35" s="507"/>
      <c r="R35" s="507"/>
      <c r="S35" s="507"/>
      <c r="T35" s="506"/>
      <c r="U35" s="507"/>
      <c r="V35" s="507"/>
      <c r="W35" s="507"/>
      <c r="X35" s="507"/>
      <c r="Y35" s="507"/>
      <c r="Z35" s="507"/>
      <c r="AA35" s="507"/>
      <c r="AB35" s="507"/>
      <c r="AC35" s="507"/>
      <c r="AD35" s="507"/>
      <c r="AE35" s="506"/>
      <c r="AF35" s="507"/>
      <c r="AG35" s="507"/>
      <c r="AH35" s="507"/>
      <c r="AI35" s="507"/>
    </row>
    <row r="36" spans="1:35" ht="12.75" customHeight="1">
      <c r="A36" s="504"/>
      <c r="B36" s="504"/>
      <c r="C36" s="257">
        <v>2035</v>
      </c>
      <c r="D36" s="255" t="s">
        <v>16</v>
      </c>
      <c r="E36" s="255" t="s">
        <v>344</v>
      </c>
      <c r="F36" s="256" t="s">
        <v>345</v>
      </c>
      <c r="G36" s="256" t="s">
        <v>346</v>
      </c>
      <c r="H36" s="255" t="s">
        <v>347</v>
      </c>
      <c r="I36" s="506"/>
      <c r="J36" s="507"/>
      <c r="K36" s="507"/>
      <c r="L36" s="507"/>
      <c r="M36" s="507"/>
      <c r="N36" s="507"/>
      <c r="O36" s="507"/>
      <c r="P36" s="507"/>
      <c r="Q36" s="507"/>
      <c r="R36" s="507"/>
      <c r="S36" s="507"/>
      <c r="T36" s="506"/>
      <c r="U36" s="507"/>
      <c r="V36" s="507"/>
      <c r="W36" s="507"/>
      <c r="X36" s="507"/>
      <c r="Y36" s="507"/>
      <c r="Z36" s="507"/>
      <c r="AA36" s="507"/>
      <c r="AB36" s="507"/>
      <c r="AC36" s="507"/>
      <c r="AD36" s="507"/>
      <c r="AE36" s="506"/>
      <c r="AF36" s="507"/>
      <c r="AG36" s="507"/>
      <c r="AH36" s="507"/>
      <c r="AI36" s="507"/>
    </row>
    <row r="37" spans="1:35" ht="12.75" customHeight="1">
      <c r="A37" s="504"/>
      <c r="B37" s="504"/>
      <c r="C37" s="257">
        <v>2028</v>
      </c>
      <c r="D37" s="255" t="s">
        <v>25</v>
      </c>
      <c r="E37" s="255" t="s">
        <v>348</v>
      </c>
      <c r="F37" s="256" t="s">
        <v>317</v>
      </c>
      <c r="G37" s="256" t="s">
        <v>349</v>
      </c>
      <c r="H37" s="255" t="s">
        <v>350</v>
      </c>
      <c r="I37" s="506"/>
      <c r="J37" s="507"/>
      <c r="K37" s="507"/>
      <c r="L37" s="507"/>
      <c r="M37" s="507"/>
      <c r="N37" s="507"/>
      <c r="O37" s="507"/>
      <c r="P37" s="507"/>
      <c r="Q37" s="507"/>
      <c r="R37" s="507"/>
      <c r="S37" s="507"/>
      <c r="T37" s="506"/>
      <c r="U37" s="507"/>
      <c r="V37" s="507"/>
      <c r="W37" s="507"/>
      <c r="X37" s="507"/>
      <c r="Y37" s="507"/>
      <c r="Z37" s="507"/>
      <c r="AA37" s="507"/>
      <c r="AB37" s="507"/>
      <c r="AC37" s="507"/>
      <c r="AD37" s="507"/>
      <c r="AE37" s="506"/>
      <c r="AF37" s="507"/>
      <c r="AG37" s="507"/>
      <c r="AH37" s="507"/>
      <c r="AI37" s="507"/>
    </row>
    <row r="38" spans="1:35" ht="12.75" customHeight="1">
      <c r="A38" s="504"/>
      <c r="B38" s="504"/>
      <c r="C38" s="257">
        <v>2029</v>
      </c>
      <c r="D38" s="255" t="s">
        <v>25</v>
      </c>
      <c r="E38" s="255" t="s">
        <v>351</v>
      </c>
      <c r="F38" s="256" t="s">
        <v>321</v>
      </c>
      <c r="G38" s="256" t="s">
        <v>352</v>
      </c>
      <c r="H38" s="255" t="s">
        <v>350</v>
      </c>
      <c r="I38" s="506"/>
      <c r="J38" s="507"/>
      <c r="K38" s="507"/>
      <c r="L38" s="507"/>
      <c r="M38" s="507"/>
      <c r="N38" s="507"/>
      <c r="O38" s="507"/>
      <c r="P38" s="507"/>
      <c r="Q38" s="507"/>
      <c r="R38" s="507"/>
      <c r="S38" s="507"/>
      <c r="T38" s="506"/>
      <c r="U38" s="507"/>
      <c r="V38" s="507"/>
      <c r="W38" s="507"/>
      <c r="X38" s="507"/>
      <c r="Y38" s="507"/>
      <c r="Z38" s="507"/>
      <c r="AA38" s="507"/>
      <c r="AB38" s="507"/>
      <c r="AC38" s="507"/>
      <c r="AD38" s="507"/>
      <c r="AE38" s="506"/>
      <c r="AF38" s="507"/>
      <c r="AG38" s="507"/>
      <c r="AH38" s="507"/>
      <c r="AI38" s="507"/>
    </row>
    <row r="39" spans="1:35" ht="12.75" customHeight="1">
      <c r="A39" s="504"/>
      <c r="B39" s="504"/>
      <c r="C39" s="257">
        <v>2030</v>
      </c>
      <c r="D39" s="255" t="s">
        <v>25</v>
      </c>
      <c r="E39" s="255" t="s">
        <v>353</v>
      </c>
      <c r="F39" s="256" t="s">
        <v>325</v>
      </c>
      <c r="G39" s="256" t="s">
        <v>354</v>
      </c>
      <c r="H39" s="255" t="s">
        <v>350</v>
      </c>
      <c r="I39" s="506"/>
      <c r="J39" s="507"/>
      <c r="K39" s="507"/>
      <c r="L39" s="507"/>
      <c r="M39" s="507"/>
      <c r="N39" s="507"/>
      <c r="O39" s="507"/>
      <c r="P39" s="507"/>
      <c r="Q39" s="507"/>
      <c r="R39" s="507"/>
      <c r="S39" s="507"/>
      <c r="T39" s="506"/>
      <c r="U39" s="507"/>
      <c r="V39" s="507"/>
      <c r="W39" s="507"/>
      <c r="X39" s="507"/>
      <c r="Y39" s="507"/>
      <c r="Z39" s="507"/>
      <c r="AA39" s="507"/>
      <c r="AB39" s="507"/>
      <c r="AC39" s="507"/>
      <c r="AD39" s="507"/>
      <c r="AE39" s="506"/>
      <c r="AF39" s="507"/>
      <c r="AG39" s="507"/>
      <c r="AH39" s="507"/>
      <c r="AI39" s="507"/>
    </row>
    <row r="40" spans="1:35" ht="12.75" customHeight="1">
      <c r="A40" s="504"/>
      <c r="B40" s="504"/>
      <c r="C40" s="257">
        <v>2031</v>
      </c>
      <c r="D40" s="255" t="s">
        <v>25</v>
      </c>
      <c r="E40" s="255" t="s">
        <v>355</v>
      </c>
      <c r="F40" s="256" t="s">
        <v>329</v>
      </c>
      <c r="G40" s="256" t="s">
        <v>356</v>
      </c>
      <c r="H40" s="255" t="s">
        <v>350</v>
      </c>
      <c r="I40" s="506"/>
      <c r="J40" s="507"/>
      <c r="K40" s="507"/>
      <c r="L40" s="507"/>
      <c r="M40" s="507"/>
      <c r="N40" s="507"/>
      <c r="O40" s="507"/>
      <c r="P40" s="507"/>
      <c r="Q40" s="507"/>
      <c r="R40" s="507"/>
      <c r="S40" s="507"/>
      <c r="T40" s="506"/>
      <c r="U40" s="507"/>
      <c r="V40" s="507"/>
      <c r="W40" s="507"/>
      <c r="X40" s="507"/>
      <c r="Y40" s="507"/>
      <c r="Z40" s="507"/>
      <c r="AA40" s="507"/>
      <c r="AB40" s="507"/>
      <c r="AC40" s="507"/>
      <c r="AD40" s="507"/>
      <c r="AE40" s="506"/>
      <c r="AF40" s="507"/>
      <c r="AG40" s="507"/>
      <c r="AH40" s="507"/>
      <c r="AI40" s="507"/>
    </row>
    <row r="41" spans="1:35" ht="12.75" customHeight="1">
      <c r="A41" s="504"/>
      <c r="B41" s="504"/>
      <c r="C41" s="257">
        <v>2032</v>
      </c>
      <c r="D41" s="255" t="s">
        <v>25</v>
      </c>
      <c r="E41" s="255" t="s">
        <v>357</v>
      </c>
      <c r="F41" s="256" t="s">
        <v>333</v>
      </c>
      <c r="G41" s="256" t="s">
        <v>358</v>
      </c>
      <c r="H41" s="255" t="s">
        <v>350</v>
      </c>
      <c r="I41" s="506"/>
      <c r="J41" s="507"/>
      <c r="K41" s="507"/>
      <c r="L41" s="507"/>
      <c r="M41" s="507"/>
      <c r="N41" s="507"/>
      <c r="O41" s="507"/>
      <c r="P41" s="507"/>
      <c r="Q41" s="507"/>
      <c r="R41" s="507"/>
      <c r="S41" s="507"/>
      <c r="T41" s="506"/>
      <c r="U41" s="507"/>
      <c r="V41" s="507"/>
      <c r="W41" s="507"/>
      <c r="X41" s="507"/>
      <c r="Y41" s="507"/>
      <c r="Z41" s="507"/>
      <c r="AA41" s="507"/>
      <c r="AB41" s="507"/>
      <c r="AC41" s="507"/>
      <c r="AD41" s="507"/>
      <c r="AE41" s="506"/>
      <c r="AF41" s="507"/>
      <c r="AG41" s="507"/>
      <c r="AH41" s="507"/>
      <c r="AI41" s="507"/>
    </row>
    <row r="42" spans="1:35" ht="12.75" customHeight="1">
      <c r="A42" s="504"/>
      <c r="B42" s="504"/>
      <c r="C42" s="257">
        <v>2033</v>
      </c>
      <c r="D42" s="255" t="s">
        <v>25</v>
      </c>
      <c r="E42" s="255" t="s">
        <v>359</v>
      </c>
      <c r="F42" s="256" t="s">
        <v>337</v>
      </c>
      <c r="G42" s="256" t="s">
        <v>360</v>
      </c>
      <c r="H42" s="255" t="s">
        <v>350</v>
      </c>
      <c r="I42" s="506"/>
      <c r="J42" s="507"/>
      <c r="K42" s="507"/>
      <c r="L42" s="507"/>
      <c r="M42" s="507"/>
      <c r="N42" s="507"/>
      <c r="O42" s="507"/>
      <c r="P42" s="507"/>
      <c r="Q42" s="507"/>
      <c r="R42" s="507"/>
      <c r="S42" s="507"/>
      <c r="T42" s="506"/>
      <c r="U42" s="507"/>
      <c r="V42" s="507"/>
      <c r="W42" s="507"/>
      <c r="X42" s="507"/>
      <c r="Y42" s="507"/>
      <c r="Z42" s="507"/>
      <c r="AA42" s="507"/>
      <c r="AB42" s="507"/>
      <c r="AC42" s="507"/>
      <c r="AD42" s="507"/>
      <c r="AE42" s="506"/>
      <c r="AF42" s="507"/>
      <c r="AG42" s="507"/>
      <c r="AH42" s="507"/>
      <c r="AI42" s="507"/>
    </row>
    <row r="43" spans="1:35" ht="12.75" customHeight="1">
      <c r="A43" s="504"/>
      <c r="B43" s="504"/>
      <c r="C43" s="257">
        <v>2034</v>
      </c>
      <c r="D43" s="255" t="s">
        <v>25</v>
      </c>
      <c r="E43" s="255" t="s">
        <v>361</v>
      </c>
      <c r="F43" s="256" t="s">
        <v>341</v>
      </c>
      <c r="G43" s="256" t="s">
        <v>362</v>
      </c>
      <c r="H43" s="255" t="s">
        <v>350</v>
      </c>
      <c r="I43" s="506"/>
      <c r="J43" s="507"/>
      <c r="K43" s="507"/>
      <c r="L43" s="507"/>
      <c r="M43" s="507"/>
      <c r="N43" s="507"/>
      <c r="O43" s="507"/>
      <c r="P43" s="507"/>
      <c r="Q43" s="507"/>
      <c r="R43" s="507"/>
      <c r="S43" s="507"/>
      <c r="T43" s="506"/>
      <c r="U43" s="507"/>
      <c r="V43" s="507"/>
      <c r="W43" s="507"/>
      <c r="X43" s="507"/>
      <c r="Y43" s="507"/>
      <c r="Z43" s="507"/>
      <c r="AA43" s="507"/>
      <c r="AB43" s="507"/>
      <c r="AC43" s="507"/>
      <c r="AD43" s="507"/>
      <c r="AE43" s="506"/>
      <c r="AF43" s="507"/>
      <c r="AG43" s="507"/>
      <c r="AH43" s="507"/>
      <c r="AI43" s="507"/>
    </row>
    <row r="44" spans="1:35" ht="12.75" customHeight="1">
      <c r="A44" s="504"/>
      <c r="B44" s="504"/>
      <c r="C44" s="257">
        <v>2035</v>
      </c>
      <c r="D44" s="255" t="s">
        <v>25</v>
      </c>
      <c r="E44" s="255" t="s">
        <v>363</v>
      </c>
      <c r="F44" s="256" t="s">
        <v>345</v>
      </c>
      <c r="G44" s="256" t="s">
        <v>364</v>
      </c>
      <c r="H44" s="255" t="s">
        <v>350</v>
      </c>
      <c r="I44" s="506"/>
      <c r="J44" s="507"/>
      <c r="K44" s="507"/>
      <c r="L44" s="507"/>
      <c r="M44" s="507"/>
      <c r="N44" s="507"/>
      <c r="O44" s="507"/>
      <c r="P44" s="507"/>
      <c r="Q44" s="507"/>
      <c r="R44" s="507"/>
      <c r="S44" s="507"/>
      <c r="T44" s="506"/>
      <c r="U44" s="507"/>
      <c r="V44" s="507"/>
      <c r="W44" s="507"/>
      <c r="X44" s="507"/>
      <c r="Y44" s="507"/>
      <c r="Z44" s="507"/>
      <c r="AA44" s="507"/>
      <c r="AB44" s="507"/>
      <c r="AC44" s="507"/>
      <c r="AD44" s="507"/>
      <c r="AE44" s="506"/>
      <c r="AF44" s="507"/>
      <c r="AG44" s="507"/>
      <c r="AH44" s="507"/>
      <c r="AI44" s="507"/>
    </row>
    <row r="45" spans="1:35" ht="12.75" customHeight="1">
      <c r="A45" s="504"/>
      <c r="B45" s="504"/>
      <c r="C45" s="257">
        <v>2028</v>
      </c>
      <c r="D45" s="255" t="s">
        <v>32</v>
      </c>
      <c r="E45" s="255" t="s">
        <v>365</v>
      </c>
      <c r="F45" s="256" t="s">
        <v>350</v>
      </c>
      <c r="G45" s="256" t="s">
        <v>350</v>
      </c>
      <c r="H45" s="255" t="s">
        <v>366</v>
      </c>
      <c r="I45" s="506"/>
      <c r="J45" s="507"/>
      <c r="K45" s="507"/>
      <c r="L45" s="507"/>
      <c r="M45" s="507"/>
      <c r="N45" s="507"/>
      <c r="O45" s="507"/>
      <c r="P45" s="507"/>
      <c r="Q45" s="507"/>
      <c r="R45" s="507"/>
      <c r="S45" s="507"/>
      <c r="T45" s="506"/>
      <c r="U45" s="507"/>
      <c r="V45" s="507"/>
      <c r="W45" s="507"/>
      <c r="X45" s="507"/>
      <c r="Y45" s="507"/>
      <c r="Z45" s="507"/>
      <c r="AA45" s="507"/>
      <c r="AB45" s="507"/>
      <c r="AC45" s="507"/>
      <c r="AD45" s="507"/>
      <c r="AE45" s="506"/>
      <c r="AF45" s="507"/>
      <c r="AG45" s="507"/>
      <c r="AH45" s="507"/>
      <c r="AI45" s="507"/>
    </row>
    <row r="46" spans="1:35" ht="12.75" customHeight="1">
      <c r="A46" s="504"/>
      <c r="B46" s="504"/>
      <c r="C46" s="257">
        <v>2029</v>
      </c>
      <c r="D46" s="255" t="s">
        <v>32</v>
      </c>
      <c r="E46" s="255" t="s">
        <v>367</v>
      </c>
      <c r="F46" s="256" t="s">
        <v>350</v>
      </c>
      <c r="G46" s="256" t="s">
        <v>350</v>
      </c>
      <c r="H46" s="255" t="s">
        <v>368</v>
      </c>
      <c r="I46" s="506"/>
      <c r="J46" s="507"/>
      <c r="K46" s="507"/>
      <c r="L46" s="507"/>
      <c r="M46" s="507"/>
      <c r="N46" s="507"/>
      <c r="O46" s="507"/>
      <c r="P46" s="507"/>
      <c r="Q46" s="507"/>
      <c r="R46" s="507"/>
      <c r="S46" s="507"/>
      <c r="T46" s="506"/>
      <c r="U46" s="507"/>
      <c r="V46" s="507"/>
      <c r="W46" s="507"/>
      <c r="X46" s="507"/>
      <c r="Y46" s="507"/>
      <c r="Z46" s="507"/>
      <c r="AA46" s="507"/>
      <c r="AB46" s="507"/>
      <c r="AC46" s="507"/>
      <c r="AD46" s="507"/>
      <c r="AE46" s="506"/>
      <c r="AF46" s="507"/>
      <c r="AG46" s="507"/>
      <c r="AH46" s="507"/>
      <c r="AI46" s="507"/>
    </row>
    <row r="47" spans="1:35" ht="12.75" customHeight="1">
      <c r="A47" s="504"/>
      <c r="B47" s="504"/>
      <c r="C47" s="257">
        <v>2030</v>
      </c>
      <c r="D47" s="255" t="s">
        <v>32</v>
      </c>
      <c r="E47" s="255" t="s">
        <v>369</v>
      </c>
      <c r="F47" s="256" t="s">
        <v>350</v>
      </c>
      <c r="G47" s="256" t="s">
        <v>350</v>
      </c>
      <c r="H47" s="255" t="s">
        <v>370</v>
      </c>
      <c r="I47" s="506"/>
      <c r="J47" s="507"/>
      <c r="K47" s="507"/>
      <c r="L47" s="507"/>
      <c r="M47" s="507"/>
      <c r="N47" s="507"/>
      <c r="O47" s="507"/>
      <c r="P47" s="507"/>
      <c r="Q47" s="507"/>
      <c r="R47" s="507"/>
      <c r="S47" s="507"/>
      <c r="T47" s="506"/>
      <c r="U47" s="507"/>
      <c r="V47" s="507"/>
      <c r="W47" s="507"/>
      <c r="X47" s="507"/>
      <c r="Y47" s="507"/>
      <c r="Z47" s="507"/>
      <c r="AA47" s="507"/>
      <c r="AB47" s="507"/>
      <c r="AC47" s="507"/>
      <c r="AD47" s="507"/>
      <c r="AE47" s="506"/>
      <c r="AF47" s="507"/>
      <c r="AG47" s="507"/>
      <c r="AH47" s="507"/>
      <c r="AI47" s="507"/>
    </row>
    <row r="48" spans="1:35" ht="12.75" customHeight="1">
      <c r="A48" s="504"/>
      <c r="B48" s="504"/>
      <c r="C48" s="257">
        <v>2031</v>
      </c>
      <c r="D48" s="255" t="s">
        <v>32</v>
      </c>
      <c r="E48" s="255" t="s">
        <v>371</v>
      </c>
      <c r="F48" s="256" t="s">
        <v>350</v>
      </c>
      <c r="G48" s="256" t="s">
        <v>350</v>
      </c>
      <c r="H48" s="255" t="s">
        <v>372</v>
      </c>
      <c r="I48" s="506"/>
      <c r="J48" s="507"/>
      <c r="K48" s="507"/>
      <c r="L48" s="507"/>
      <c r="M48" s="507"/>
      <c r="N48" s="507"/>
      <c r="O48" s="507"/>
      <c r="P48" s="507"/>
      <c r="Q48" s="507"/>
      <c r="R48" s="507"/>
      <c r="S48" s="507"/>
      <c r="T48" s="506"/>
      <c r="U48" s="507"/>
      <c r="V48" s="507"/>
      <c r="W48" s="507"/>
      <c r="X48" s="507"/>
      <c r="Y48" s="507"/>
      <c r="Z48" s="507"/>
      <c r="AA48" s="507"/>
      <c r="AB48" s="507"/>
      <c r="AC48" s="507"/>
      <c r="AD48" s="507"/>
      <c r="AE48" s="506"/>
      <c r="AF48" s="507"/>
      <c r="AG48" s="507"/>
      <c r="AH48" s="507"/>
      <c r="AI48" s="507"/>
    </row>
    <row r="49" spans="1:35" ht="12.75" customHeight="1">
      <c r="A49" s="504"/>
      <c r="B49" s="504"/>
      <c r="C49" s="257">
        <v>2032</v>
      </c>
      <c r="D49" s="255" t="s">
        <v>32</v>
      </c>
      <c r="E49" s="255" t="s">
        <v>373</v>
      </c>
      <c r="F49" s="256" t="s">
        <v>350</v>
      </c>
      <c r="G49" s="256" t="s">
        <v>350</v>
      </c>
      <c r="H49" s="255" t="s">
        <v>374</v>
      </c>
      <c r="I49" s="506"/>
      <c r="J49" s="507"/>
      <c r="K49" s="507"/>
      <c r="L49" s="507"/>
      <c r="M49" s="507"/>
      <c r="N49" s="507"/>
      <c r="O49" s="507"/>
      <c r="P49" s="507"/>
      <c r="Q49" s="507"/>
      <c r="R49" s="507"/>
      <c r="S49" s="507"/>
      <c r="T49" s="506"/>
      <c r="U49" s="507"/>
      <c r="V49" s="507"/>
      <c r="W49" s="507"/>
      <c r="X49" s="507"/>
      <c r="Y49" s="507"/>
      <c r="Z49" s="507"/>
      <c r="AA49" s="507"/>
      <c r="AB49" s="507"/>
      <c r="AC49" s="507"/>
      <c r="AD49" s="507"/>
      <c r="AE49" s="506"/>
      <c r="AF49" s="507"/>
      <c r="AG49" s="507"/>
      <c r="AH49" s="507"/>
      <c r="AI49" s="507"/>
    </row>
    <row r="50" spans="1:35" ht="12.75" customHeight="1">
      <c r="A50" s="504"/>
      <c r="B50" s="504"/>
      <c r="C50" s="257">
        <v>2033</v>
      </c>
      <c r="D50" s="255" t="s">
        <v>32</v>
      </c>
      <c r="E50" s="255" t="s">
        <v>375</v>
      </c>
      <c r="F50" s="256" t="s">
        <v>350</v>
      </c>
      <c r="G50" s="256" t="s">
        <v>350</v>
      </c>
      <c r="H50" s="255" t="s">
        <v>376</v>
      </c>
      <c r="I50" s="506"/>
      <c r="J50" s="507"/>
      <c r="K50" s="507"/>
      <c r="L50" s="507"/>
      <c r="M50" s="507"/>
      <c r="N50" s="507"/>
      <c r="O50" s="507"/>
      <c r="P50" s="507"/>
      <c r="Q50" s="507"/>
      <c r="R50" s="507"/>
      <c r="S50" s="507"/>
      <c r="T50" s="506"/>
      <c r="U50" s="507"/>
      <c r="V50" s="507"/>
      <c r="W50" s="507"/>
      <c r="X50" s="507"/>
      <c r="Y50" s="507"/>
      <c r="Z50" s="507"/>
      <c r="AA50" s="507"/>
      <c r="AB50" s="507"/>
      <c r="AC50" s="507"/>
      <c r="AD50" s="507"/>
      <c r="AE50" s="506"/>
      <c r="AF50" s="507"/>
      <c r="AG50" s="507"/>
      <c r="AH50" s="507"/>
      <c r="AI50" s="507"/>
    </row>
    <row r="51" spans="1:35" ht="12.75" customHeight="1">
      <c r="A51" s="504"/>
      <c r="B51" s="504"/>
      <c r="C51" s="257">
        <v>2034</v>
      </c>
      <c r="D51" s="255" t="s">
        <v>32</v>
      </c>
      <c r="E51" s="255" t="s">
        <v>377</v>
      </c>
      <c r="F51" s="256" t="s">
        <v>350</v>
      </c>
      <c r="G51" s="256" t="s">
        <v>350</v>
      </c>
      <c r="H51" s="255" t="s">
        <v>323</v>
      </c>
      <c r="I51" s="506"/>
      <c r="J51" s="507"/>
      <c r="K51" s="507"/>
      <c r="L51" s="507"/>
      <c r="M51" s="507"/>
      <c r="N51" s="507"/>
      <c r="O51" s="507"/>
      <c r="P51" s="507"/>
      <c r="Q51" s="507"/>
      <c r="R51" s="507"/>
      <c r="S51" s="507"/>
      <c r="T51" s="506"/>
      <c r="U51" s="507"/>
      <c r="V51" s="507"/>
      <c r="W51" s="507"/>
      <c r="X51" s="507"/>
      <c r="Y51" s="507"/>
      <c r="Z51" s="507"/>
      <c r="AA51" s="507"/>
      <c r="AB51" s="507"/>
      <c r="AC51" s="507"/>
      <c r="AD51" s="507"/>
      <c r="AE51" s="506"/>
      <c r="AF51" s="507"/>
      <c r="AG51" s="507"/>
      <c r="AH51" s="507"/>
      <c r="AI51" s="507"/>
    </row>
    <row r="52" spans="1:35" ht="12.75" customHeight="1">
      <c r="A52" s="504"/>
      <c r="B52" s="504"/>
      <c r="C52" s="257">
        <v>2035</v>
      </c>
      <c r="D52" s="255" t="s">
        <v>32</v>
      </c>
      <c r="E52" s="255" t="s">
        <v>378</v>
      </c>
      <c r="F52" s="256" t="s">
        <v>350</v>
      </c>
      <c r="G52" s="256" t="s">
        <v>350</v>
      </c>
      <c r="H52" s="255" t="s">
        <v>379</v>
      </c>
      <c r="I52" s="506"/>
      <c r="J52" s="507"/>
      <c r="K52" s="507"/>
      <c r="L52" s="507"/>
      <c r="M52" s="507"/>
      <c r="N52" s="507"/>
      <c r="O52" s="507"/>
      <c r="P52" s="507"/>
      <c r="Q52" s="507"/>
      <c r="R52" s="507"/>
      <c r="S52" s="507"/>
      <c r="T52" s="506"/>
      <c r="U52" s="507"/>
      <c r="V52" s="507"/>
      <c r="W52" s="507"/>
      <c r="X52" s="507"/>
      <c r="Y52" s="507"/>
      <c r="Z52" s="507"/>
      <c r="AA52" s="507"/>
      <c r="AB52" s="507"/>
      <c r="AC52" s="507"/>
      <c r="AD52" s="507"/>
      <c r="AE52" s="506"/>
      <c r="AF52" s="507"/>
      <c r="AG52" s="507"/>
      <c r="AH52" s="507"/>
      <c r="AI52" s="507"/>
    </row>
    <row r="53" spans="1:35" ht="12.75" customHeight="1">
      <c r="A53" s="504"/>
      <c r="B53" s="504"/>
      <c r="C53" s="257">
        <v>2028</v>
      </c>
      <c r="D53" s="255" t="s">
        <v>39</v>
      </c>
      <c r="E53" s="256" t="s">
        <v>380</v>
      </c>
      <c r="F53" s="256" t="s">
        <v>381</v>
      </c>
      <c r="G53" s="255" t="s">
        <v>382</v>
      </c>
      <c r="H53" s="255" t="s">
        <v>383</v>
      </c>
      <c r="I53" s="506"/>
      <c r="J53" s="507"/>
      <c r="K53" s="507"/>
      <c r="L53" s="507"/>
      <c r="M53" s="507"/>
      <c r="N53" s="507"/>
      <c r="O53" s="507"/>
      <c r="P53" s="507"/>
      <c r="Q53" s="507"/>
      <c r="R53" s="507"/>
      <c r="S53" s="507"/>
      <c r="T53" s="506"/>
      <c r="U53" s="507"/>
      <c r="V53" s="507"/>
      <c r="W53" s="507"/>
      <c r="X53" s="507"/>
      <c r="Y53" s="507"/>
      <c r="Z53" s="507"/>
      <c r="AA53" s="507"/>
      <c r="AB53" s="507"/>
      <c r="AC53" s="507"/>
      <c r="AD53" s="507"/>
      <c r="AE53" s="506"/>
      <c r="AF53" s="507"/>
      <c r="AG53" s="507"/>
      <c r="AH53" s="507"/>
      <c r="AI53" s="507"/>
    </row>
    <row r="54" spans="1:35" ht="12.75" customHeight="1">
      <c r="A54" s="504"/>
      <c r="B54" s="504"/>
      <c r="C54" s="257">
        <v>2029</v>
      </c>
      <c r="D54" s="255" t="s">
        <v>39</v>
      </c>
      <c r="E54" s="256" t="s">
        <v>384</v>
      </c>
      <c r="F54" s="256" t="s">
        <v>385</v>
      </c>
      <c r="G54" s="255" t="s">
        <v>386</v>
      </c>
      <c r="H54" s="255" t="s">
        <v>383</v>
      </c>
      <c r="I54" s="506"/>
      <c r="J54" s="507"/>
      <c r="K54" s="507"/>
      <c r="L54" s="507"/>
      <c r="M54" s="507"/>
      <c r="N54" s="507"/>
      <c r="O54" s="507"/>
      <c r="P54" s="507"/>
      <c r="Q54" s="507"/>
      <c r="R54" s="507"/>
      <c r="S54" s="507"/>
      <c r="T54" s="506"/>
      <c r="U54" s="507"/>
      <c r="V54" s="507"/>
      <c r="W54" s="507"/>
      <c r="X54" s="507"/>
      <c r="Y54" s="507"/>
      <c r="Z54" s="507"/>
      <c r="AA54" s="507"/>
      <c r="AB54" s="507"/>
      <c r="AC54" s="507"/>
      <c r="AD54" s="507"/>
      <c r="AE54" s="506"/>
      <c r="AF54" s="507"/>
      <c r="AG54" s="507"/>
      <c r="AH54" s="507"/>
      <c r="AI54" s="507"/>
    </row>
    <row r="55" spans="1:35" ht="12.75" customHeight="1">
      <c r="A55" s="504"/>
      <c r="B55" s="504"/>
      <c r="C55" s="257">
        <v>2030</v>
      </c>
      <c r="D55" s="255" t="s">
        <v>39</v>
      </c>
      <c r="E55" s="256" t="s">
        <v>387</v>
      </c>
      <c r="F55" s="256" t="s">
        <v>388</v>
      </c>
      <c r="G55" s="255" t="s">
        <v>389</v>
      </c>
      <c r="H55" s="255" t="s">
        <v>383</v>
      </c>
      <c r="I55" s="506"/>
      <c r="J55" s="507"/>
      <c r="K55" s="507"/>
      <c r="L55" s="507"/>
      <c r="M55" s="507"/>
      <c r="N55" s="507"/>
      <c r="O55" s="507"/>
      <c r="P55" s="507"/>
      <c r="Q55" s="507"/>
      <c r="R55" s="507"/>
      <c r="S55" s="507"/>
      <c r="T55" s="506"/>
      <c r="U55" s="507"/>
      <c r="V55" s="507"/>
      <c r="W55" s="507"/>
      <c r="X55" s="507"/>
      <c r="Y55" s="507"/>
      <c r="Z55" s="507"/>
      <c r="AA55" s="507"/>
      <c r="AB55" s="507"/>
      <c r="AC55" s="507"/>
      <c r="AD55" s="507"/>
      <c r="AE55" s="506"/>
      <c r="AF55" s="507"/>
      <c r="AG55" s="507"/>
      <c r="AH55" s="507"/>
      <c r="AI55" s="507"/>
    </row>
    <row r="56" spans="1:35" ht="12.75" customHeight="1">
      <c r="A56" s="504"/>
      <c r="B56" s="504"/>
      <c r="C56" s="257">
        <v>2031</v>
      </c>
      <c r="D56" s="255" t="s">
        <v>39</v>
      </c>
      <c r="E56" s="256" t="s">
        <v>390</v>
      </c>
      <c r="F56" s="256" t="s">
        <v>391</v>
      </c>
      <c r="G56" s="255" t="s">
        <v>392</v>
      </c>
      <c r="H56" s="255" t="s">
        <v>393</v>
      </c>
      <c r="I56" s="506"/>
      <c r="J56" s="507"/>
      <c r="K56" s="507"/>
      <c r="L56" s="507"/>
      <c r="M56" s="507"/>
      <c r="N56" s="507"/>
      <c r="O56" s="507"/>
      <c r="P56" s="507"/>
      <c r="Q56" s="507"/>
      <c r="R56" s="507"/>
      <c r="S56" s="507"/>
      <c r="T56" s="506"/>
      <c r="U56" s="507"/>
      <c r="V56" s="507"/>
      <c r="W56" s="507"/>
      <c r="X56" s="507"/>
      <c r="Y56" s="507"/>
      <c r="Z56" s="507"/>
      <c r="AA56" s="507"/>
      <c r="AB56" s="507"/>
      <c r="AC56" s="507"/>
      <c r="AD56" s="507"/>
      <c r="AE56" s="506"/>
      <c r="AF56" s="507"/>
      <c r="AG56" s="507"/>
      <c r="AH56" s="507"/>
      <c r="AI56" s="507"/>
    </row>
    <row r="57" spans="1:35" ht="12.75" customHeight="1">
      <c r="A57" s="504"/>
      <c r="B57" s="504"/>
      <c r="C57" s="257">
        <v>2032</v>
      </c>
      <c r="D57" s="255" t="s">
        <v>39</v>
      </c>
      <c r="E57" s="256" t="s">
        <v>394</v>
      </c>
      <c r="F57" s="256" t="s">
        <v>395</v>
      </c>
      <c r="G57" s="255" t="s">
        <v>396</v>
      </c>
      <c r="H57" s="255" t="s">
        <v>393</v>
      </c>
      <c r="I57" s="506"/>
      <c r="J57" s="507"/>
      <c r="K57" s="507"/>
      <c r="L57" s="507"/>
      <c r="M57" s="507"/>
      <c r="N57" s="507"/>
      <c r="O57" s="507"/>
      <c r="P57" s="507"/>
      <c r="Q57" s="507"/>
      <c r="R57" s="507"/>
      <c r="S57" s="507"/>
      <c r="T57" s="506"/>
      <c r="U57" s="507"/>
      <c r="V57" s="507"/>
      <c r="W57" s="507"/>
      <c r="X57" s="507"/>
      <c r="Y57" s="507"/>
      <c r="Z57" s="507"/>
      <c r="AA57" s="507"/>
      <c r="AB57" s="507"/>
      <c r="AC57" s="507"/>
      <c r="AD57" s="507"/>
      <c r="AE57" s="506"/>
      <c r="AF57" s="507"/>
      <c r="AG57" s="507"/>
      <c r="AH57" s="507"/>
      <c r="AI57" s="507"/>
    </row>
    <row r="58" spans="1:35" ht="12.75" customHeight="1">
      <c r="A58" s="504"/>
      <c r="B58" s="504"/>
      <c r="C58" s="257">
        <v>2033</v>
      </c>
      <c r="D58" s="255" t="s">
        <v>39</v>
      </c>
      <c r="E58" s="256" t="s">
        <v>397</v>
      </c>
      <c r="F58" s="256" t="s">
        <v>398</v>
      </c>
      <c r="G58" s="255" t="s">
        <v>399</v>
      </c>
      <c r="H58" s="255" t="s">
        <v>393</v>
      </c>
      <c r="I58" s="506"/>
      <c r="J58" s="507"/>
      <c r="K58" s="507"/>
      <c r="L58" s="507"/>
      <c r="M58" s="507"/>
      <c r="N58" s="507"/>
      <c r="O58" s="507"/>
      <c r="P58" s="507"/>
      <c r="Q58" s="507"/>
      <c r="R58" s="507"/>
      <c r="S58" s="507"/>
      <c r="T58" s="506"/>
      <c r="U58" s="507"/>
      <c r="V58" s="507"/>
      <c r="W58" s="507"/>
      <c r="X58" s="507"/>
      <c r="Y58" s="507"/>
      <c r="Z58" s="507"/>
      <c r="AA58" s="507"/>
      <c r="AB58" s="507"/>
      <c r="AC58" s="507"/>
      <c r="AD58" s="507"/>
      <c r="AE58" s="506"/>
      <c r="AF58" s="507"/>
      <c r="AG58" s="507"/>
      <c r="AH58" s="507"/>
      <c r="AI58" s="507"/>
    </row>
    <row r="59" spans="1:35" ht="12.75" customHeight="1">
      <c r="A59" s="504"/>
      <c r="B59" s="504"/>
      <c r="C59" s="257">
        <v>2034</v>
      </c>
      <c r="D59" s="255" t="s">
        <v>39</v>
      </c>
      <c r="E59" s="256" t="s">
        <v>400</v>
      </c>
      <c r="F59" s="256" t="s">
        <v>401</v>
      </c>
      <c r="G59" s="255" t="s">
        <v>402</v>
      </c>
      <c r="H59" s="255" t="s">
        <v>393</v>
      </c>
      <c r="I59" s="506"/>
      <c r="J59" s="507"/>
      <c r="K59" s="507"/>
      <c r="L59" s="507"/>
      <c r="M59" s="507"/>
      <c r="N59" s="507"/>
      <c r="O59" s="507"/>
      <c r="P59" s="507"/>
      <c r="Q59" s="507"/>
      <c r="R59" s="507"/>
      <c r="S59" s="507"/>
      <c r="T59" s="506"/>
      <c r="U59" s="507"/>
      <c r="V59" s="507"/>
      <c r="W59" s="507"/>
      <c r="X59" s="507"/>
      <c r="Y59" s="507"/>
      <c r="Z59" s="507"/>
      <c r="AA59" s="507"/>
      <c r="AB59" s="507"/>
      <c r="AC59" s="507"/>
      <c r="AD59" s="507"/>
      <c r="AE59" s="506"/>
      <c r="AF59" s="507"/>
      <c r="AG59" s="507"/>
      <c r="AH59" s="507"/>
      <c r="AI59" s="507"/>
    </row>
    <row r="60" spans="1:35" ht="12.75" customHeight="1">
      <c r="A60" s="504"/>
      <c r="B60" s="504"/>
      <c r="C60" s="257">
        <v>2035</v>
      </c>
      <c r="D60" s="255" t="s">
        <v>39</v>
      </c>
      <c r="E60" s="256" t="s">
        <v>403</v>
      </c>
      <c r="F60" s="256" t="s">
        <v>404</v>
      </c>
      <c r="G60" s="255" t="s">
        <v>405</v>
      </c>
      <c r="H60" s="255" t="s">
        <v>393</v>
      </c>
      <c r="I60" s="506"/>
      <c r="J60" s="507"/>
      <c r="K60" s="507"/>
      <c r="L60" s="507"/>
      <c r="M60" s="507"/>
      <c r="N60" s="507"/>
      <c r="O60" s="507"/>
      <c r="P60" s="507"/>
      <c r="Q60" s="507"/>
      <c r="R60" s="507"/>
      <c r="S60" s="507"/>
      <c r="T60" s="506"/>
      <c r="U60" s="507"/>
      <c r="V60" s="507"/>
      <c r="W60" s="507"/>
      <c r="X60" s="507"/>
      <c r="Y60" s="507"/>
      <c r="Z60" s="507"/>
      <c r="AA60" s="507"/>
      <c r="AB60" s="507"/>
      <c r="AC60" s="507"/>
      <c r="AD60" s="507"/>
      <c r="AE60" s="506"/>
      <c r="AF60" s="507"/>
      <c r="AG60" s="507"/>
      <c r="AH60" s="507"/>
      <c r="AI60" s="507"/>
    </row>
    <row r="61" spans="1:35" ht="12.75" customHeight="1">
      <c r="A61" s="504"/>
      <c r="B61" s="504"/>
      <c r="C61" s="257">
        <v>2028</v>
      </c>
      <c r="D61" s="255" t="s">
        <v>13</v>
      </c>
      <c r="E61" s="258">
        <v>5431631.2970458027</v>
      </c>
      <c r="F61" s="256" t="s">
        <v>350</v>
      </c>
      <c r="G61" s="256" t="s">
        <v>350</v>
      </c>
      <c r="H61" s="256" t="s">
        <v>350</v>
      </c>
      <c r="I61" s="506"/>
      <c r="J61" s="507"/>
      <c r="K61" s="507"/>
      <c r="L61" s="507"/>
      <c r="M61" s="507"/>
      <c r="N61" s="507"/>
      <c r="O61" s="507"/>
      <c r="P61" s="507"/>
      <c r="Q61" s="507"/>
      <c r="R61" s="507"/>
      <c r="S61" s="507"/>
      <c r="T61" s="506"/>
      <c r="U61" s="507"/>
      <c r="V61" s="507"/>
      <c r="W61" s="507"/>
      <c r="X61" s="507"/>
      <c r="Y61" s="507"/>
      <c r="Z61" s="507"/>
      <c r="AA61" s="507"/>
      <c r="AB61" s="507"/>
      <c r="AC61" s="507"/>
      <c r="AD61" s="507"/>
      <c r="AE61" s="506"/>
      <c r="AF61" s="507"/>
      <c r="AG61" s="507"/>
      <c r="AH61" s="507"/>
      <c r="AI61" s="507"/>
    </row>
    <row r="62" spans="1:35" ht="12.75" customHeight="1">
      <c r="A62" s="504"/>
      <c r="B62" s="504"/>
      <c r="C62" s="257">
        <v>2029</v>
      </c>
      <c r="D62" s="255" t="s">
        <v>13</v>
      </c>
      <c r="E62" s="258">
        <v>11583015.196718315</v>
      </c>
      <c r="F62" s="256" t="s">
        <v>350</v>
      </c>
      <c r="G62" s="256" t="s">
        <v>350</v>
      </c>
      <c r="H62" s="256" t="s">
        <v>350</v>
      </c>
      <c r="I62" s="506"/>
      <c r="J62" s="507"/>
      <c r="K62" s="507"/>
      <c r="L62" s="507"/>
      <c r="M62" s="507"/>
      <c r="N62" s="507"/>
      <c r="O62" s="507"/>
      <c r="P62" s="507"/>
      <c r="Q62" s="507"/>
      <c r="R62" s="507"/>
      <c r="S62" s="507"/>
      <c r="T62" s="506"/>
      <c r="U62" s="507"/>
      <c r="V62" s="507"/>
      <c r="W62" s="507"/>
      <c r="X62" s="507"/>
      <c r="Y62" s="507"/>
      <c r="Z62" s="507"/>
      <c r="AA62" s="507"/>
      <c r="AB62" s="507"/>
      <c r="AC62" s="507"/>
      <c r="AD62" s="507"/>
      <c r="AE62" s="506"/>
      <c r="AF62" s="507"/>
      <c r="AG62" s="507"/>
      <c r="AH62" s="507"/>
      <c r="AI62" s="507"/>
    </row>
    <row r="63" spans="1:35" ht="12.75" customHeight="1">
      <c r="A63" s="504"/>
      <c r="B63" s="504"/>
      <c r="C63" s="257">
        <v>2030</v>
      </c>
      <c r="D63" s="255" t="s">
        <v>13</v>
      </c>
      <c r="E63" s="258">
        <v>13058455.627004279</v>
      </c>
      <c r="F63" s="256" t="s">
        <v>350</v>
      </c>
      <c r="G63" s="256" t="s">
        <v>350</v>
      </c>
      <c r="H63" s="256" t="s">
        <v>350</v>
      </c>
      <c r="I63" s="506"/>
      <c r="J63" s="507"/>
      <c r="K63" s="507"/>
      <c r="L63" s="507"/>
      <c r="M63" s="507"/>
      <c r="N63" s="507"/>
      <c r="O63" s="507"/>
      <c r="P63" s="507"/>
      <c r="Q63" s="507"/>
      <c r="R63" s="507"/>
      <c r="S63" s="507"/>
      <c r="T63" s="506"/>
      <c r="U63" s="507"/>
      <c r="V63" s="507"/>
      <c r="W63" s="507"/>
      <c r="X63" s="507"/>
      <c r="Y63" s="507"/>
      <c r="Z63" s="507"/>
      <c r="AA63" s="507"/>
      <c r="AB63" s="507"/>
      <c r="AC63" s="507"/>
      <c r="AD63" s="507"/>
      <c r="AE63" s="506"/>
      <c r="AF63" s="507"/>
      <c r="AG63" s="507"/>
      <c r="AH63" s="507"/>
      <c r="AI63" s="507"/>
    </row>
    <row r="64" spans="1:35" ht="12.75" customHeight="1">
      <c r="A64" s="504"/>
      <c r="B64" s="504"/>
      <c r="C64" s="257">
        <v>2031</v>
      </c>
      <c r="D64" s="255" t="s">
        <v>13</v>
      </c>
      <c r="E64" s="258">
        <v>14933030.83813677</v>
      </c>
      <c r="F64" s="256" t="s">
        <v>350</v>
      </c>
      <c r="G64" s="256" t="s">
        <v>350</v>
      </c>
      <c r="H64" s="256" t="s">
        <v>350</v>
      </c>
      <c r="I64" s="506"/>
      <c r="J64" s="507"/>
      <c r="K64" s="507"/>
      <c r="L64" s="507"/>
      <c r="M64" s="507"/>
      <c r="N64" s="507"/>
      <c r="O64" s="507"/>
      <c r="P64" s="507"/>
      <c r="Q64" s="507"/>
      <c r="R64" s="507"/>
      <c r="S64" s="507"/>
      <c r="T64" s="506"/>
      <c r="U64" s="507"/>
      <c r="V64" s="507"/>
      <c r="W64" s="507"/>
      <c r="X64" s="507"/>
      <c r="Y64" s="507"/>
      <c r="Z64" s="507"/>
      <c r="AA64" s="507"/>
      <c r="AB64" s="507"/>
      <c r="AC64" s="507"/>
      <c r="AD64" s="507"/>
      <c r="AE64" s="506"/>
      <c r="AF64" s="507"/>
      <c r="AG64" s="507"/>
      <c r="AH64" s="507"/>
      <c r="AI64" s="507"/>
    </row>
    <row r="65" spans="1:35" ht="12.75" customHeight="1">
      <c r="A65" s="504"/>
      <c r="B65" s="504"/>
      <c r="C65" s="257">
        <v>2032</v>
      </c>
      <c r="D65" s="255" t="s">
        <v>13</v>
      </c>
      <c r="E65" s="258">
        <v>15511008.286002355</v>
      </c>
      <c r="F65" s="256" t="s">
        <v>350</v>
      </c>
      <c r="G65" s="256" t="s">
        <v>350</v>
      </c>
      <c r="H65" s="256" t="s">
        <v>350</v>
      </c>
      <c r="I65" s="506"/>
      <c r="J65" s="507"/>
      <c r="K65" s="507"/>
      <c r="L65" s="507"/>
      <c r="M65" s="507"/>
      <c r="N65" s="507"/>
      <c r="O65" s="507"/>
      <c r="P65" s="507"/>
      <c r="Q65" s="507"/>
      <c r="R65" s="507"/>
      <c r="S65" s="507"/>
      <c r="T65" s="506"/>
      <c r="U65" s="507"/>
      <c r="V65" s="507"/>
      <c r="W65" s="507"/>
      <c r="X65" s="507"/>
      <c r="Y65" s="507"/>
      <c r="Z65" s="507"/>
      <c r="AA65" s="507"/>
      <c r="AB65" s="507"/>
      <c r="AC65" s="507"/>
      <c r="AD65" s="507"/>
      <c r="AE65" s="506"/>
      <c r="AF65" s="507"/>
      <c r="AG65" s="507"/>
      <c r="AH65" s="507"/>
      <c r="AI65" s="507"/>
    </row>
    <row r="66" spans="1:35" ht="12.75" customHeight="1">
      <c r="A66" s="504"/>
      <c r="B66" s="504"/>
      <c r="C66" s="257">
        <v>2033</v>
      </c>
      <c r="D66" s="255" t="s">
        <v>13</v>
      </c>
      <c r="E66" s="258">
        <v>16090662.629542783</v>
      </c>
      <c r="F66" s="256" t="s">
        <v>350</v>
      </c>
      <c r="G66" s="256" t="s">
        <v>350</v>
      </c>
      <c r="H66" s="256" t="s">
        <v>350</v>
      </c>
      <c r="I66" s="506"/>
      <c r="J66" s="507"/>
      <c r="K66" s="507"/>
      <c r="L66" s="507"/>
      <c r="M66" s="507"/>
      <c r="N66" s="507"/>
      <c r="O66" s="507"/>
      <c r="P66" s="507"/>
      <c r="Q66" s="507"/>
      <c r="R66" s="507"/>
      <c r="S66" s="507"/>
      <c r="T66" s="506"/>
      <c r="U66" s="507"/>
      <c r="V66" s="507"/>
      <c r="W66" s="507"/>
      <c r="X66" s="507"/>
      <c r="Y66" s="507"/>
      <c r="Z66" s="507"/>
      <c r="AA66" s="507"/>
      <c r="AB66" s="507"/>
      <c r="AC66" s="507"/>
      <c r="AD66" s="507"/>
      <c r="AE66" s="506"/>
      <c r="AF66" s="507"/>
      <c r="AG66" s="507"/>
      <c r="AH66" s="507"/>
      <c r="AI66" s="507"/>
    </row>
    <row r="67" spans="1:35" ht="12.75" customHeight="1">
      <c r="A67" s="504"/>
      <c r="B67" s="504"/>
      <c r="C67" s="257">
        <v>2034</v>
      </c>
      <c r="D67" s="255" t="s">
        <v>13</v>
      </c>
      <c r="E67" s="258">
        <v>16678258.171076421</v>
      </c>
      <c r="F67" s="256" t="s">
        <v>350</v>
      </c>
      <c r="G67" s="256" t="s">
        <v>350</v>
      </c>
      <c r="H67" s="256" t="s">
        <v>350</v>
      </c>
      <c r="I67" s="506"/>
      <c r="J67" s="507"/>
      <c r="K67" s="507"/>
      <c r="L67" s="507"/>
      <c r="M67" s="507"/>
      <c r="N67" s="507"/>
      <c r="O67" s="507"/>
      <c r="P67" s="507"/>
      <c r="Q67" s="507"/>
      <c r="R67" s="507"/>
      <c r="S67" s="507"/>
      <c r="T67" s="506"/>
      <c r="U67" s="507"/>
      <c r="V67" s="507"/>
      <c r="W67" s="507"/>
      <c r="X67" s="507"/>
      <c r="Y67" s="507"/>
      <c r="Z67" s="507"/>
      <c r="AA67" s="507"/>
      <c r="AB67" s="507"/>
      <c r="AC67" s="507"/>
      <c r="AD67" s="507"/>
      <c r="AE67" s="506"/>
      <c r="AF67" s="507"/>
      <c r="AG67" s="507"/>
      <c r="AH67" s="507"/>
      <c r="AI67" s="507"/>
    </row>
    <row r="68" spans="1:35" ht="12.75" customHeight="1">
      <c r="A68" s="504"/>
      <c r="B68" s="504"/>
      <c r="C68" s="257">
        <v>2035</v>
      </c>
      <c r="D68" s="255" t="s">
        <v>13</v>
      </c>
      <c r="E68" s="258">
        <v>17477290.925286457</v>
      </c>
      <c r="F68" s="256" t="s">
        <v>350</v>
      </c>
      <c r="G68" s="256" t="s">
        <v>350</v>
      </c>
      <c r="H68" s="256" t="s">
        <v>350</v>
      </c>
      <c r="I68" s="506"/>
      <c r="J68" s="507"/>
      <c r="K68" s="507"/>
      <c r="L68" s="507"/>
      <c r="M68" s="507"/>
      <c r="N68" s="507"/>
      <c r="O68" s="507"/>
      <c r="P68" s="507"/>
      <c r="Q68" s="507"/>
      <c r="R68" s="507"/>
      <c r="S68" s="507"/>
      <c r="T68" s="506"/>
      <c r="U68" s="507"/>
      <c r="V68" s="507"/>
      <c r="W68" s="507"/>
      <c r="X68" s="507"/>
      <c r="Y68" s="507"/>
      <c r="Z68" s="507"/>
      <c r="AA68" s="507"/>
      <c r="AB68" s="507"/>
      <c r="AC68" s="507"/>
      <c r="AD68" s="507"/>
      <c r="AE68" s="506"/>
      <c r="AF68" s="507"/>
      <c r="AG68" s="507"/>
      <c r="AH68" s="507"/>
      <c r="AI68" s="507"/>
    </row>
    <row r="69" spans="1:35" ht="12.75" customHeight="1">
      <c r="A69" s="504"/>
      <c r="B69" s="504"/>
      <c r="C69" s="504"/>
      <c r="D69" s="504"/>
      <c r="E69" s="504"/>
      <c r="F69" s="505"/>
      <c r="G69" s="505"/>
      <c r="H69" s="504"/>
      <c r="I69" s="506"/>
      <c r="J69" s="507"/>
      <c r="K69" s="507"/>
      <c r="L69" s="507"/>
      <c r="M69" s="507"/>
      <c r="N69" s="507"/>
      <c r="O69" s="507"/>
      <c r="P69" s="507"/>
      <c r="Q69" s="507"/>
      <c r="R69" s="507"/>
      <c r="S69" s="507"/>
      <c r="T69" s="506"/>
      <c r="U69" s="507"/>
      <c r="V69" s="507"/>
      <c r="W69" s="507"/>
      <c r="X69" s="507"/>
      <c r="Y69" s="507"/>
      <c r="Z69" s="507"/>
      <c r="AA69" s="507"/>
      <c r="AB69" s="507"/>
      <c r="AC69" s="507"/>
      <c r="AD69" s="507"/>
      <c r="AE69" s="506"/>
      <c r="AF69" s="507"/>
      <c r="AG69" s="507"/>
      <c r="AH69" s="507"/>
      <c r="AI69" s="507"/>
    </row>
    <row r="70" spans="1:35" ht="12.75" customHeight="1">
      <c r="A70" s="504"/>
      <c r="B70" s="504"/>
      <c r="C70" s="504"/>
      <c r="D70" s="504"/>
      <c r="E70" s="504"/>
      <c r="F70" s="505"/>
      <c r="G70" s="505"/>
      <c r="H70" s="504"/>
      <c r="I70" s="506"/>
      <c r="J70" s="507"/>
      <c r="K70" s="507"/>
      <c r="L70" s="507"/>
      <c r="M70" s="507"/>
      <c r="N70" s="507"/>
      <c r="O70" s="507"/>
      <c r="P70" s="507"/>
      <c r="Q70" s="507"/>
      <c r="R70" s="507"/>
      <c r="S70" s="507"/>
      <c r="T70" s="506"/>
      <c r="U70" s="507"/>
      <c r="V70" s="507"/>
      <c r="W70" s="507"/>
      <c r="X70" s="507"/>
      <c r="Y70" s="507"/>
      <c r="Z70" s="507"/>
      <c r="AA70" s="507"/>
      <c r="AB70" s="507"/>
      <c r="AC70" s="507"/>
      <c r="AD70" s="507"/>
      <c r="AE70" s="506"/>
      <c r="AF70" s="507"/>
      <c r="AG70" s="507"/>
      <c r="AH70" s="507"/>
      <c r="AI70" s="507"/>
    </row>
    <row r="71" spans="1:35" ht="12.75" customHeight="1">
      <c r="A71" s="504"/>
      <c r="B71" s="504"/>
      <c r="C71" s="504"/>
      <c r="D71" s="504"/>
      <c r="E71" s="504"/>
      <c r="F71" s="505"/>
      <c r="G71" s="505"/>
      <c r="H71" s="504"/>
      <c r="I71" s="506"/>
      <c r="J71" s="507"/>
      <c r="K71" s="507"/>
      <c r="L71" s="507"/>
      <c r="M71" s="507"/>
      <c r="N71" s="507"/>
      <c r="O71" s="507"/>
      <c r="P71" s="507"/>
      <c r="Q71" s="507"/>
      <c r="R71" s="507"/>
      <c r="S71" s="507"/>
      <c r="T71" s="506"/>
      <c r="U71" s="507"/>
      <c r="V71" s="507"/>
      <c r="W71" s="507"/>
      <c r="X71" s="507"/>
      <c r="Y71" s="507"/>
      <c r="Z71" s="507"/>
      <c r="AA71" s="507"/>
      <c r="AB71" s="507"/>
      <c r="AC71" s="507"/>
      <c r="AD71" s="507"/>
      <c r="AE71" s="506"/>
      <c r="AF71" s="507"/>
      <c r="AG71" s="507"/>
      <c r="AH71" s="507"/>
      <c r="AI71" s="507"/>
    </row>
    <row r="72" spans="1:35" ht="12.75" customHeight="1">
      <c r="A72" s="504"/>
      <c r="B72" s="504"/>
      <c r="C72" s="504"/>
      <c r="D72" s="504"/>
      <c r="E72" s="504"/>
      <c r="F72" s="505"/>
      <c r="G72" s="505"/>
      <c r="H72" s="504"/>
      <c r="I72" s="506"/>
      <c r="J72" s="507"/>
      <c r="K72" s="507"/>
      <c r="L72" s="507"/>
      <c r="M72" s="507"/>
      <c r="N72" s="507"/>
      <c r="O72" s="507"/>
      <c r="P72" s="507"/>
      <c r="Q72" s="507"/>
      <c r="R72" s="507"/>
      <c r="S72" s="507"/>
      <c r="T72" s="506"/>
      <c r="U72" s="507"/>
      <c r="V72" s="507"/>
      <c r="W72" s="507"/>
      <c r="X72" s="507"/>
      <c r="Y72" s="507"/>
      <c r="Z72" s="507"/>
      <c r="AA72" s="507"/>
      <c r="AB72" s="507"/>
      <c r="AC72" s="507"/>
      <c r="AD72" s="507"/>
      <c r="AE72" s="506"/>
      <c r="AF72" s="507"/>
      <c r="AG72" s="507"/>
      <c r="AH72" s="507"/>
      <c r="AI72" s="507"/>
    </row>
    <row r="73" spans="1:35" ht="12.75" customHeight="1">
      <c r="A73" s="504"/>
      <c r="B73" s="504"/>
      <c r="C73" s="504"/>
      <c r="D73" s="504"/>
      <c r="E73" s="504"/>
      <c r="F73" s="505"/>
      <c r="G73" s="505"/>
      <c r="H73" s="504"/>
      <c r="I73" s="506"/>
      <c r="J73" s="507"/>
      <c r="K73" s="507"/>
      <c r="L73" s="507"/>
      <c r="M73" s="507"/>
      <c r="N73" s="507"/>
      <c r="O73" s="507"/>
      <c r="P73" s="507"/>
      <c r="Q73" s="507"/>
      <c r="R73" s="507"/>
      <c r="S73" s="507"/>
      <c r="T73" s="506"/>
      <c r="U73" s="507"/>
      <c r="V73" s="507"/>
      <c r="W73" s="507"/>
      <c r="X73" s="507"/>
      <c r="Y73" s="507"/>
      <c r="Z73" s="507"/>
      <c r="AA73" s="507"/>
      <c r="AB73" s="507"/>
      <c r="AC73" s="507"/>
      <c r="AD73" s="507"/>
      <c r="AE73" s="506"/>
      <c r="AF73" s="507"/>
      <c r="AG73" s="507"/>
      <c r="AH73" s="507"/>
      <c r="AI73" s="507"/>
    </row>
    <row r="74" spans="1:35" ht="12.75" customHeight="1">
      <c r="A74" s="504"/>
      <c r="B74" s="504"/>
      <c r="C74" s="504"/>
      <c r="D74" s="504"/>
      <c r="E74" s="504"/>
      <c r="F74" s="505"/>
      <c r="G74" s="505"/>
      <c r="H74" s="504"/>
      <c r="I74" s="506"/>
      <c r="J74" s="507"/>
      <c r="K74" s="507"/>
      <c r="L74" s="507"/>
      <c r="M74" s="507"/>
      <c r="N74" s="507"/>
      <c r="O74" s="507"/>
      <c r="P74" s="507"/>
      <c r="Q74" s="507"/>
      <c r="R74" s="507"/>
      <c r="S74" s="507"/>
      <c r="T74" s="506"/>
      <c r="U74" s="507"/>
      <c r="V74" s="507"/>
      <c r="W74" s="507"/>
      <c r="X74" s="507"/>
      <c r="Y74" s="507"/>
      <c r="Z74" s="507"/>
      <c r="AA74" s="507"/>
      <c r="AB74" s="507"/>
      <c r="AC74" s="507"/>
      <c r="AD74" s="507"/>
      <c r="AE74" s="506"/>
      <c r="AF74" s="507"/>
      <c r="AG74" s="507"/>
      <c r="AH74" s="507"/>
      <c r="AI74" s="507"/>
    </row>
    <row r="75" spans="1:35" ht="12.75" customHeight="1">
      <c r="A75" s="504"/>
      <c r="B75" s="504"/>
      <c r="C75" s="504"/>
      <c r="D75" s="504"/>
      <c r="E75" s="504"/>
      <c r="F75" s="505"/>
      <c r="G75" s="505"/>
      <c r="H75" s="504"/>
      <c r="I75" s="506"/>
      <c r="J75" s="507"/>
      <c r="K75" s="507"/>
      <c r="L75" s="507"/>
      <c r="M75" s="507"/>
      <c r="N75" s="507"/>
      <c r="O75" s="507"/>
      <c r="P75" s="507"/>
      <c r="Q75" s="507"/>
      <c r="R75" s="507"/>
      <c r="S75" s="507"/>
      <c r="T75" s="506"/>
      <c r="U75" s="507"/>
      <c r="V75" s="507"/>
      <c r="W75" s="507"/>
      <c r="X75" s="507"/>
      <c r="Y75" s="507"/>
      <c r="Z75" s="507"/>
      <c r="AA75" s="507"/>
      <c r="AB75" s="507"/>
      <c r="AC75" s="507"/>
      <c r="AD75" s="507"/>
      <c r="AE75" s="506"/>
      <c r="AF75" s="507"/>
      <c r="AG75" s="507"/>
      <c r="AH75" s="507"/>
      <c r="AI75" s="507"/>
    </row>
    <row r="76" spans="1:35" ht="12.75" customHeight="1">
      <c r="A76" s="504"/>
      <c r="B76" s="504"/>
      <c r="C76" s="504"/>
      <c r="D76" s="504"/>
      <c r="E76" s="504"/>
      <c r="F76" s="505"/>
      <c r="G76" s="505"/>
      <c r="H76" s="504"/>
      <c r="I76" s="506"/>
      <c r="J76" s="507"/>
      <c r="K76" s="507"/>
      <c r="L76" s="507"/>
      <c r="M76" s="507"/>
      <c r="N76" s="507"/>
      <c r="O76" s="507"/>
      <c r="P76" s="507"/>
      <c r="Q76" s="507"/>
      <c r="R76" s="507"/>
      <c r="S76" s="507"/>
      <c r="T76" s="506"/>
      <c r="U76" s="507"/>
      <c r="V76" s="507"/>
      <c r="W76" s="507"/>
      <c r="X76" s="507"/>
      <c r="Y76" s="507"/>
      <c r="Z76" s="507"/>
      <c r="AA76" s="507"/>
      <c r="AB76" s="507"/>
      <c r="AC76" s="507"/>
      <c r="AD76" s="507"/>
      <c r="AE76" s="506"/>
      <c r="AF76" s="507"/>
      <c r="AG76" s="507"/>
      <c r="AH76" s="507"/>
      <c r="AI76" s="507"/>
    </row>
    <row r="77" spans="1:35" ht="12.75" customHeight="1">
      <c r="A77" s="504"/>
      <c r="B77" s="504"/>
      <c r="C77" s="504"/>
      <c r="D77" s="504"/>
      <c r="E77" s="504"/>
      <c r="F77" s="505"/>
      <c r="G77" s="505"/>
      <c r="H77" s="504"/>
      <c r="I77" s="506"/>
      <c r="J77" s="507"/>
      <c r="K77" s="507"/>
      <c r="L77" s="507"/>
      <c r="M77" s="507"/>
      <c r="N77" s="507"/>
      <c r="O77" s="507"/>
      <c r="P77" s="507"/>
      <c r="Q77" s="507"/>
      <c r="R77" s="507"/>
      <c r="S77" s="507"/>
      <c r="T77" s="506"/>
      <c r="U77" s="507"/>
      <c r="V77" s="507"/>
      <c r="W77" s="507"/>
      <c r="X77" s="507"/>
      <c r="Y77" s="507"/>
      <c r="Z77" s="507"/>
      <c r="AA77" s="507"/>
      <c r="AB77" s="507"/>
      <c r="AC77" s="507"/>
      <c r="AD77" s="507"/>
      <c r="AE77" s="506"/>
      <c r="AF77" s="507"/>
      <c r="AG77" s="507"/>
      <c r="AH77" s="507"/>
      <c r="AI77" s="507"/>
    </row>
    <row r="78" spans="1:35" ht="12.75" customHeight="1">
      <c r="A78" s="504"/>
      <c r="B78" s="504"/>
      <c r="C78" s="504"/>
      <c r="D78" s="504"/>
      <c r="E78" s="504"/>
      <c r="F78" s="505"/>
      <c r="G78" s="505"/>
      <c r="H78" s="504"/>
      <c r="I78" s="506"/>
      <c r="J78" s="507"/>
      <c r="K78" s="507"/>
      <c r="L78" s="507"/>
      <c r="M78" s="507"/>
      <c r="N78" s="507"/>
      <c r="O78" s="507"/>
      <c r="P78" s="507"/>
      <c r="Q78" s="507"/>
      <c r="R78" s="507"/>
      <c r="S78" s="507"/>
      <c r="T78" s="506"/>
      <c r="U78" s="507"/>
      <c r="V78" s="507"/>
      <c r="W78" s="507"/>
      <c r="X78" s="507"/>
      <c r="Y78" s="507"/>
      <c r="Z78" s="507"/>
      <c r="AA78" s="507"/>
      <c r="AB78" s="507"/>
      <c r="AC78" s="507"/>
      <c r="AD78" s="507"/>
      <c r="AE78" s="506"/>
      <c r="AF78" s="507"/>
      <c r="AG78" s="507"/>
      <c r="AH78" s="507"/>
      <c r="AI78" s="507"/>
    </row>
    <row r="79" spans="1:35" ht="12.75" customHeight="1">
      <c r="A79" s="504"/>
      <c r="B79" s="504"/>
      <c r="C79" s="504"/>
      <c r="D79" s="504"/>
      <c r="E79" s="504"/>
      <c r="F79" s="505"/>
      <c r="G79" s="505"/>
      <c r="H79" s="504"/>
      <c r="I79" s="506"/>
      <c r="J79" s="507"/>
      <c r="K79" s="507"/>
      <c r="L79" s="507"/>
      <c r="M79" s="507"/>
      <c r="N79" s="507"/>
      <c r="O79" s="507"/>
      <c r="P79" s="507"/>
      <c r="Q79" s="507"/>
      <c r="R79" s="507"/>
      <c r="S79" s="507"/>
      <c r="T79" s="506"/>
      <c r="U79" s="507"/>
      <c r="V79" s="507"/>
      <c r="W79" s="507"/>
      <c r="X79" s="507"/>
      <c r="Y79" s="507"/>
      <c r="Z79" s="507"/>
      <c r="AA79" s="507"/>
      <c r="AB79" s="507"/>
      <c r="AC79" s="507"/>
      <c r="AD79" s="507"/>
      <c r="AE79" s="506"/>
      <c r="AF79" s="507"/>
      <c r="AG79" s="507"/>
      <c r="AH79" s="507"/>
      <c r="AI79" s="507"/>
    </row>
    <row r="80" spans="1:35" ht="12.75" customHeight="1">
      <c r="A80" s="504"/>
      <c r="B80" s="504"/>
      <c r="C80" s="504"/>
      <c r="D80" s="504"/>
      <c r="E80" s="504"/>
      <c r="F80" s="505"/>
      <c r="G80" s="505"/>
      <c r="H80" s="504"/>
      <c r="I80" s="506"/>
      <c r="J80" s="507"/>
      <c r="K80" s="507"/>
      <c r="L80" s="507"/>
      <c r="M80" s="507"/>
      <c r="N80" s="507"/>
      <c r="O80" s="507"/>
      <c r="P80" s="507"/>
      <c r="Q80" s="507"/>
      <c r="R80" s="507"/>
      <c r="S80" s="507"/>
      <c r="T80" s="506"/>
      <c r="U80" s="507"/>
      <c r="V80" s="507"/>
      <c r="W80" s="507"/>
      <c r="X80" s="507"/>
      <c r="Y80" s="507"/>
      <c r="Z80" s="507"/>
      <c r="AA80" s="507"/>
      <c r="AB80" s="507"/>
      <c r="AC80" s="507"/>
      <c r="AD80" s="507"/>
      <c r="AE80" s="506"/>
      <c r="AF80" s="507"/>
      <c r="AG80" s="507"/>
      <c r="AH80" s="507"/>
      <c r="AI80" s="507"/>
    </row>
    <row r="81" spans="1:35" ht="12.75" customHeight="1">
      <c r="A81" s="504"/>
      <c r="B81" s="504"/>
      <c r="C81" s="504"/>
      <c r="D81" s="504"/>
      <c r="E81" s="504"/>
      <c r="F81" s="505"/>
      <c r="G81" s="505"/>
      <c r="H81" s="504"/>
      <c r="I81" s="506"/>
      <c r="J81" s="507"/>
      <c r="K81" s="507"/>
      <c r="L81" s="507"/>
      <c r="M81" s="507"/>
      <c r="N81" s="507"/>
      <c r="O81" s="507"/>
      <c r="P81" s="507"/>
      <c r="Q81" s="507"/>
      <c r="R81" s="507"/>
      <c r="S81" s="507"/>
      <c r="T81" s="506"/>
      <c r="U81" s="507"/>
      <c r="V81" s="507"/>
      <c r="W81" s="507"/>
      <c r="X81" s="507"/>
      <c r="Y81" s="507"/>
      <c r="Z81" s="507"/>
      <c r="AA81" s="507"/>
      <c r="AB81" s="507"/>
      <c r="AC81" s="507"/>
      <c r="AD81" s="507"/>
      <c r="AE81" s="506"/>
      <c r="AF81" s="507"/>
      <c r="AG81" s="507"/>
      <c r="AH81" s="507"/>
      <c r="AI81" s="507"/>
    </row>
    <row r="82" spans="1:35" ht="12.75" customHeight="1">
      <c r="A82" s="504"/>
      <c r="B82" s="504"/>
      <c r="C82" s="504"/>
      <c r="D82" s="504"/>
      <c r="E82" s="504"/>
      <c r="F82" s="505"/>
      <c r="G82" s="505"/>
      <c r="H82" s="504"/>
      <c r="I82" s="506"/>
      <c r="J82" s="507"/>
      <c r="K82" s="507"/>
      <c r="L82" s="507"/>
      <c r="M82" s="507"/>
      <c r="N82" s="507"/>
      <c r="O82" s="507"/>
      <c r="P82" s="507"/>
      <c r="Q82" s="507"/>
      <c r="R82" s="507"/>
      <c r="S82" s="507"/>
      <c r="T82" s="506"/>
      <c r="U82" s="507"/>
      <c r="V82" s="507"/>
      <c r="W82" s="507"/>
      <c r="X82" s="507"/>
      <c r="Y82" s="507"/>
      <c r="Z82" s="507"/>
      <c r="AA82" s="507"/>
      <c r="AB82" s="507"/>
      <c r="AC82" s="507"/>
      <c r="AD82" s="507"/>
      <c r="AE82" s="506"/>
      <c r="AF82" s="507"/>
      <c r="AG82" s="507"/>
      <c r="AH82" s="507"/>
      <c r="AI82" s="507"/>
    </row>
    <row r="83" spans="1:35" ht="12.75" customHeight="1">
      <c r="A83" s="504"/>
      <c r="B83" s="504"/>
      <c r="C83" s="504"/>
      <c r="D83" s="504"/>
      <c r="E83" s="504"/>
      <c r="F83" s="505"/>
      <c r="G83" s="505"/>
      <c r="H83" s="504"/>
      <c r="I83" s="506"/>
      <c r="J83" s="507"/>
      <c r="K83" s="507"/>
      <c r="L83" s="507"/>
      <c r="M83" s="507"/>
      <c r="N83" s="507"/>
      <c r="O83" s="507"/>
      <c r="P83" s="507"/>
      <c r="Q83" s="507"/>
      <c r="R83" s="507"/>
      <c r="S83" s="507"/>
      <c r="T83" s="506"/>
      <c r="U83" s="507"/>
      <c r="V83" s="507"/>
      <c r="W83" s="507"/>
      <c r="X83" s="507"/>
      <c r="Y83" s="507"/>
      <c r="Z83" s="507"/>
      <c r="AA83" s="507"/>
      <c r="AB83" s="507"/>
      <c r="AC83" s="507"/>
      <c r="AD83" s="507"/>
      <c r="AE83" s="506"/>
      <c r="AF83" s="507"/>
      <c r="AG83" s="507"/>
      <c r="AH83" s="507"/>
      <c r="AI83" s="507"/>
    </row>
    <row r="84" spans="1:35" ht="12.75" customHeight="1">
      <c r="A84" s="504"/>
      <c r="B84" s="504"/>
      <c r="C84" s="504"/>
      <c r="D84" s="504"/>
      <c r="E84" s="504"/>
      <c r="F84" s="505"/>
      <c r="G84" s="505"/>
      <c r="H84" s="504"/>
      <c r="I84" s="506"/>
      <c r="J84" s="507"/>
      <c r="K84" s="507"/>
      <c r="L84" s="507"/>
      <c r="M84" s="507"/>
      <c r="N84" s="507"/>
      <c r="O84" s="507"/>
      <c r="P84" s="507"/>
      <c r="Q84" s="507"/>
      <c r="R84" s="507"/>
      <c r="S84" s="507"/>
      <c r="T84" s="506"/>
      <c r="U84" s="507"/>
      <c r="V84" s="507"/>
      <c r="W84" s="507"/>
      <c r="X84" s="507"/>
      <c r="Y84" s="507"/>
      <c r="Z84" s="507"/>
      <c r="AA84" s="507"/>
      <c r="AB84" s="507"/>
      <c r="AC84" s="507"/>
      <c r="AD84" s="507"/>
      <c r="AE84" s="506"/>
      <c r="AF84" s="507"/>
      <c r="AG84" s="507"/>
      <c r="AH84" s="507"/>
      <c r="AI84" s="507"/>
    </row>
    <row r="85" spans="1:35" ht="12.75" customHeight="1">
      <c r="A85" s="504"/>
      <c r="B85" s="504"/>
      <c r="C85" s="504"/>
      <c r="D85" s="504"/>
      <c r="E85" s="504"/>
      <c r="F85" s="505"/>
      <c r="G85" s="505"/>
      <c r="H85" s="504"/>
      <c r="I85" s="506"/>
      <c r="J85" s="507"/>
      <c r="K85" s="507"/>
      <c r="L85" s="507"/>
      <c r="M85" s="507"/>
      <c r="N85" s="507"/>
      <c r="O85" s="507"/>
      <c r="P85" s="507"/>
      <c r="Q85" s="507"/>
      <c r="R85" s="507"/>
      <c r="S85" s="507"/>
      <c r="T85" s="506"/>
      <c r="U85" s="507"/>
      <c r="V85" s="507"/>
      <c r="W85" s="507"/>
      <c r="X85" s="507"/>
      <c r="Y85" s="507"/>
      <c r="Z85" s="507"/>
      <c r="AA85" s="507"/>
      <c r="AB85" s="507"/>
      <c r="AC85" s="507"/>
      <c r="AD85" s="507"/>
      <c r="AE85" s="506"/>
      <c r="AF85" s="507"/>
      <c r="AG85" s="507"/>
      <c r="AH85" s="507"/>
      <c r="AI85" s="507"/>
    </row>
    <row r="86" spans="1:35" ht="12.75" customHeight="1">
      <c r="A86" s="504"/>
      <c r="B86" s="504"/>
      <c r="C86" s="504"/>
      <c r="D86" s="504"/>
      <c r="E86" s="504"/>
      <c r="F86" s="505"/>
      <c r="G86" s="505"/>
      <c r="H86" s="504"/>
      <c r="I86" s="506"/>
      <c r="J86" s="507"/>
      <c r="K86" s="507"/>
      <c r="L86" s="507"/>
      <c r="M86" s="507"/>
      <c r="N86" s="507"/>
      <c r="O86" s="507"/>
      <c r="P86" s="507"/>
      <c r="Q86" s="507"/>
      <c r="R86" s="507"/>
      <c r="S86" s="507"/>
      <c r="T86" s="506"/>
      <c r="U86" s="507"/>
      <c r="V86" s="507"/>
      <c r="W86" s="507"/>
      <c r="X86" s="507"/>
      <c r="Y86" s="507"/>
      <c r="Z86" s="507"/>
      <c r="AA86" s="507"/>
      <c r="AB86" s="507"/>
      <c r="AC86" s="507"/>
      <c r="AD86" s="507"/>
      <c r="AE86" s="506"/>
      <c r="AF86" s="507"/>
      <c r="AG86" s="507"/>
      <c r="AH86" s="507"/>
      <c r="AI86" s="507"/>
    </row>
    <row r="87" spans="1:35" ht="12.75" customHeight="1">
      <c r="A87" s="504"/>
      <c r="B87" s="504"/>
      <c r="C87" s="504"/>
      <c r="D87" s="504"/>
      <c r="E87" s="504"/>
      <c r="F87" s="505"/>
      <c r="G87" s="505"/>
      <c r="H87" s="504"/>
      <c r="I87" s="506"/>
      <c r="J87" s="507"/>
      <c r="K87" s="507"/>
      <c r="L87" s="507"/>
      <c r="M87" s="507"/>
      <c r="N87" s="507"/>
      <c r="O87" s="507"/>
      <c r="P87" s="507"/>
      <c r="Q87" s="507"/>
      <c r="R87" s="507"/>
      <c r="S87" s="507"/>
      <c r="T87" s="506"/>
      <c r="U87" s="507"/>
      <c r="V87" s="507"/>
      <c r="W87" s="507"/>
      <c r="X87" s="507"/>
      <c r="Y87" s="507"/>
      <c r="Z87" s="507"/>
      <c r="AA87" s="507"/>
      <c r="AB87" s="507"/>
      <c r="AC87" s="507"/>
      <c r="AD87" s="507"/>
      <c r="AE87" s="506"/>
      <c r="AF87" s="507"/>
      <c r="AG87" s="507"/>
      <c r="AH87" s="507"/>
      <c r="AI87" s="507"/>
    </row>
    <row r="88" spans="1:35" ht="12.75" customHeight="1">
      <c r="A88" s="504"/>
      <c r="B88" s="504"/>
      <c r="C88" s="504"/>
      <c r="D88" s="504"/>
      <c r="E88" s="504"/>
      <c r="F88" s="505"/>
      <c r="G88" s="505"/>
      <c r="H88" s="504"/>
      <c r="I88" s="506"/>
      <c r="J88" s="507"/>
      <c r="K88" s="507"/>
      <c r="L88" s="507"/>
      <c r="M88" s="507"/>
      <c r="N88" s="507"/>
      <c r="O88" s="507"/>
      <c r="P88" s="507"/>
      <c r="Q88" s="507"/>
      <c r="R88" s="507"/>
      <c r="S88" s="507"/>
      <c r="T88" s="506"/>
      <c r="U88" s="507"/>
      <c r="V88" s="507"/>
      <c r="W88" s="507"/>
      <c r="X88" s="507"/>
      <c r="Y88" s="507"/>
      <c r="Z88" s="507"/>
      <c r="AA88" s="507"/>
      <c r="AB88" s="507"/>
      <c r="AC88" s="507"/>
      <c r="AD88" s="507"/>
      <c r="AE88" s="506"/>
      <c r="AF88" s="507"/>
      <c r="AG88" s="507"/>
      <c r="AH88" s="507"/>
      <c r="AI88" s="507"/>
    </row>
    <row r="89" spans="1:35" ht="12.75" customHeight="1">
      <c r="A89" s="504"/>
      <c r="B89" s="504"/>
      <c r="C89" s="504"/>
      <c r="D89" s="504"/>
      <c r="E89" s="504"/>
      <c r="F89" s="505"/>
      <c r="G89" s="505"/>
      <c r="H89" s="504"/>
      <c r="I89" s="506"/>
      <c r="J89" s="507"/>
      <c r="K89" s="507"/>
      <c r="L89" s="507"/>
      <c r="M89" s="507"/>
      <c r="N89" s="507"/>
      <c r="O89" s="507"/>
      <c r="P89" s="507"/>
      <c r="Q89" s="507"/>
      <c r="R89" s="507"/>
      <c r="S89" s="507"/>
      <c r="T89" s="506"/>
      <c r="U89" s="507"/>
      <c r="V89" s="507"/>
      <c r="W89" s="507"/>
      <c r="X89" s="507"/>
      <c r="Y89" s="507"/>
      <c r="Z89" s="507"/>
      <c r="AA89" s="507"/>
      <c r="AB89" s="507"/>
      <c r="AC89" s="507"/>
      <c r="AD89" s="507"/>
      <c r="AE89" s="506"/>
      <c r="AF89" s="507"/>
      <c r="AG89" s="507"/>
      <c r="AH89" s="507"/>
      <c r="AI89" s="507"/>
    </row>
    <row r="90" spans="1:35" ht="12.75" customHeight="1">
      <c r="A90" s="504"/>
      <c r="B90" s="504"/>
      <c r="C90" s="504"/>
      <c r="D90" s="504"/>
      <c r="E90" s="504"/>
      <c r="F90" s="505"/>
      <c r="G90" s="505"/>
      <c r="H90" s="504"/>
      <c r="I90" s="506"/>
      <c r="J90" s="507"/>
      <c r="K90" s="507"/>
      <c r="L90" s="507"/>
      <c r="M90" s="507"/>
      <c r="N90" s="507"/>
      <c r="O90" s="507"/>
      <c r="P90" s="507"/>
      <c r="Q90" s="507"/>
      <c r="R90" s="507"/>
      <c r="S90" s="507"/>
      <c r="T90" s="506"/>
      <c r="U90" s="507"/>
      <c r="V90" s="507"/>
      <c r="W90" s="507"/>
      <c r="X90" s="507"/>
      <c r="Y90" s="507"/>
      <c r="Z90" s="507"/>
      <c r="AA90" s="507"/>
      <c r="AB90" s="507"/>
      <c r="AC90" s="507"/>
      <c r="AD90" s="507"/>
      <c r="AE90" s="506"/>
      <c r="AF90" s="507"/>
      <c r="AG90" s="507"/>
      <c r="AH90" s="507"/>
      <c r="AI90" s="507"/>
    </row>
    <row r="91" spans="1:35" ht="12.75" customHeight="1">
      <c r="A91" s="504"/>
      <c r="B91" s="504"/>
      <c r="C91" s="504"/>
      <c r="D91" s="504"/>
      <c r="E91" s="504"/>
      <c r="F91" s="505"/>
      <c r="G91" s="505"/>
      <c r="H91" s="504"/>
      <c r="I91" s="506"/>
      <c r="J91" s="507"/>
      <c r="K91" s="507"/>
      <c r="L91" s="507"/>
      <c r="M91" s="507"/>
      <c r="N91" s="507"/>
      <c r="O91" s="507"/>
      <c r="P91" s="507"/>
      <c r="Q91" s="507"/>
      <c r="R91" s="507"/>
      <c r="S91" s="507"/>
      <c r="T91" s="506"/>
      <c r="U91" s="507"/>
      <c r="V91" s="507"/>
      <c r="W91" s="507"/>
      <c r="X91" s="507"/>
      <c r="Y91" s="507"/>
      <c r="Z91" s="507"/>
      <c r="AA91" s="507"/>
      <c r="AB91" s="507"/>
      <c r="AC91" s="507"/>
      <c r="AD91" s="507"/>
      <c r="AE91" s="506"/>
      <c r="AF91" s="507"/>
      <c r="AG91" s="507"/>
      <c r="AH91" s="507"/>
      <c r="AI91" s="507"/>
    </row>
    <row r="92" spans="1:35" ht="12.75" customHeight="1">
      <c r="A92" s="504"/>
      <c r="B92" s="504"/>
      <c r="C92" s="504"/>
      <c r="D92" s="504"/>
      <c r="E92" s="504"/>
      <c r="F92" s="505"/>
      <c r="G92" s="505"/>
      <c r="H92" s="504"/>
      <c r="I92" s="506"/>
      <c r="J92" s="507"/>
      <c r="K92" s="507"/>
      <c r="L92" s="507"/>
      <c r="M92" s="507"/>
      <c r="N92" s="507"/>
      <c r="O92" s="507"/>
      <c r="P92" s="507"/>
      <c r="Q92" s="507"/>
      <c r="R92" s="507"/>
      <c r="S92" s="507"/>
      <c r="T92" s="506"/>
      <c r="U92" s="507"/>
      <c r="V92" s="507"/>
      <c r="W92" s="507"/>
      <c r="X92" s="507"/>
      <c r="Y92" s="507"/>
      <c r="Z92" s="507"/>
      <c r="AA92" s="507"/>
      <c r="AB92" s="507"/>
      <c r="AC92" s="507"/>
      <c r="AD92" s="507"/>
      <c r="AE92" s="506"/>
      <c r="AF92" s="507"/>
      <c r="AG92" s="507"/>
      <c r="AH92" s="507"/>
      <c r="AI92" s="507"/>
    </row>
    <row r="93" spans="1:35" ht="12.75" customHeight="1">
      <c r="A93" s="504"/>
      <c r="B93" s="504"/>
      <c r="C93" s="504"/>
      <c r="D93" s="504"/>
      <c r="E93" s="504"/>
      <c r="F93" s="505"/>
      <c r="G93" s="505"/>
      <c r="H93" s="504"/>
      <c r="I93" s="506"/>
      <c r="J93" s="507"/>
      <c r="K93" s="507"/>
      <c r="L93" s="507"/>
      <c r="M93" s="507"/>
      <c r="N93" s="507"/>
      <c r="O93" s="507"/>
      <c r="P93" s="507"/>
      <c r="Q93" s="507"/>
      <c r="R93" s="507"/>
      <c r="S93" s="507"/>
      <c r="T93" s="506"/>
      <c r="U93" s="507"/>
      <c r="V93" s="507"/>
      <c r="W93" s="507"/>
      <c r="X93" s="507"/>
      <c r="Y93" s="507"/>
      <c r="Z93" s="507"/>
      <c r="AA93" s="507"/>
      <c r="AB93" s="507"/>
      <c r="AC93" s="507"/>
      <c r="AD93" s="507"/>
      <c r="AE93" s="506"/>
      <c r="AF93" s="507"/>
      <c r="AG93" s="507"/>
      <c r="AH93" s="507"/>
      <c r="AI93" s="507"/>
    </row>
    <row r="94" spans="1:35" ht="12.75" customHeight="1">
      <c r="A94" s="504"/>
      <c r="B94" s="504"/>
      <c r="C94" s="504"/>
      <c r="D94" s="504"/>
      <c r="E94" s="504"/>
      <c r="F94" s="505"/>
      <c r="G94" s="505"/>
      <c r="H94" s="504"/>
      <c r="I94" s="506"/>
      <c r="J94" s="507"/>
      <c r="K94" s="507"/>
      <c r="L94" s="507"/>
      <c r="M94" s="507"/>
      <c r="N94" s="507"/>
      <c r="O94" s="507"/>
      <c r="P94" s="507"/>
      <c r="Q94" s="507"/>
      <c r="R94" s="507"/>
      <c r="S94" s="507"/>
      <c r="T94" s="506"/>
      <c r="U94" s="507"/>
      <c r="V94" s="507"/>
      <c r="W94" s="507"/>
      <c r="X94" s="507"/>
      <c r="Y94" s="507"/>
      <c r="Z94" s="507"/>
      <c r="AA94" s="507"/>
      <c r="AB94" s="507"/>
      <c r="AC94" s="507"/>
      <c r="AD94" s="507"/>
      <c r="AE94" s="506"/>
      <c r="AF94" s="507"/>
      <c r="AG94" s="507"/>
      <c r="AH94" s="507"/>
      <c r="AI94" s="507"/>
    </row>
    <row r="95" spans="1:35" ht="12.75" customHeight="1">
      <c r="A95" s="504"/>
      <c r="B95" s="504"/>
      <c r="C95" s="504"/>
      <c r="D95" s="504"/>
      <c r="E95" s="504"/>
      <c r="F95" s="505"/>
      <c r="G95" s="505"/>
      <c r="H95" s="504"/>
      <c r="I95" s="506"/>
      <c r="J95" s="507"/>
      <c r="K95" s="507"/>
      <c r="L95" s="507"/>
      <c r="M95" s="507"/>
      <c r="N95" s="507"/>
      <c r="O95" s="507"/>
      <c r="P95" s="507"/>
      <c r="Q95" s="507"/>
      <c r="R95" s="507"/>
      <c r="S95" s="507"/>
      <c r="T95" s="506"/>
      <c r="U95" s="507"/>
      <c r="V95" s="507"/>
      <c r="W95" s="507"/>
      <c r="X95" s="507"/>
      <c r="Y95" s="507"/>
      <c r="Z95" s="507"/>
      <c r="AA95" s="507"/>
      <c r="AB95" s="507"/>
      <c r="AC95" s="507"/>
      <c r="AD95" s="507"/>
      <c r="AE95" s="506"/>
      <c r="AF95" s="507"/>
      <c r="AG95" s="507"/>
      <c r="AH95" s="507"/>
      <c r="AI95" s="507"/>
    </row>
    <row r="96" spans="1:35" ht="12.75" customHeight="1">
      <c r="A96" s="504"/>
      <c r="B96" s="504"/>
      <c r="C96" s="504"/>
      <c r="D96" s="504"/>
      <c r="E96" s="504"/>
      <c r="F96" s="505"/>
      <c r="G96" s="505"/>
      <c r="H96" s="504"/>
      <c r="I96" s="506"/>
      <c r="J96" s="507"/>
      <c r="K96" s="507"/>
      <c r="L96" s="507"/>
      <c r="M96" s="507"/>
      <c r="N96" s="507"/>
      <c r="O96" s="507"/>
      <c r="P96" s="507"/>
      <c r="Q96" s="507"/>
      <c r="R96" s="507"/>
      <c r="S96" s="507"/>
      <c r="T96" s="506"/>
      <c r="U96" s="507"/>
      <c r="V96" s="507"/>
      <c r="W96" s="507"/>
      <c r="X96" s="507"/>
      <c r="Y96" s="507"/>
      <c r="Z96" s="507"/>
      <c r="AA96" s="507"/>
      <c r="AB96" s="507"/>
      <c r="AC96" s="507"/>
      <c r="AD96" s="507"/>
      <c r="AE96" s="506"/>
      <c r="AF96" s="507"/>
      <c r="AG96" s="507"/>
      <c r="AH96" s="507"/>
      <c r="AI96" s="507"/>
    </row>
    <row r="97" spans="1:35" ht="12.75" customHeight="1">
      <c r="A97" s="504"/>
      <c r="B97" s="504"/>
      <c r="C97" s="504"/>
      <c r="D97" s="504"/>
      <c r="E97" s="504"/>
      <c r="F97" s="505"/>
      <c r="G97" s="505"/>
      <c r="H97" s="504"/>
      <c r="I97" s="506"/>
      <c r="J97" s="507"/>
      <c r="K97" s="507"/>
      <c r="L97" s="507"/>
      <c r="M97" s="507"/>
      <c r="N97" s="507"/>
      <c r="O97" s="507"/>
      <c r="P97" s="507"/>
      <c r="Q97" s="507"/>
      <c r="R97" s="507"/>
      <c r="S97" s="507"/>
      <c r="T97" s="506"/>
      <c r="U97" s="507"/>
      <c r="V97" s="507"/>
      <c r="W97" s="507"/>
      <c r="X97" s="507"/>
      <c r="Y97" s="507"/>
      <c r="Z97" s="507"/>
      <c r="AA97" s="507"/>
      <c r="AB97" s="507"/>
      <c r="AC97" s="507"/>
      <c r="AD97" s="507"/>
      <c r="AE97" s="506"/>
      <c r="AF97" s="507"/>
      <c r="AG97" s="507"/>
      <c r="AH97" s="507"/>
      <c r="AI97" s="507"/>
    </row>
    <row r="98" spans="1:35" ht="12.75" customHeight="1">
      <c r="A98" s="504"/>
      <c r="B98" s="504"/>
      <c r="C98" s="504"/>
      <c r="D98" s="504"/>
      <c r="E98" s="504"/>
      <c r="F98" s="505"/>
      <c r="G98" s="505"/>
      <c r="H98" s="504"/>
      <c r="I98" s="506"/>
      <c r="J98" s="507"/>
      <c r="K98" s="507"/>
      <c r="L98" s="507"/>
      <c r="M98" s="507"/>
      <c r="N98" s="507"/>
      <c r="O98" s="507"/>
      <c r="P98" s="507"/>
      <c r="Q98" s="507"/>
      <c r="R98" s="507"/>
      <c r="S98" s="507"/>
      <c r="T98" s="506"/>
      <c r="U98" s="507"/>
      <c r="V98" s="507"/>
      <c r="W98" s="507"/>
      <c r="X98" s="507"/>
      <c r="Y98" s="507"/>
      <c r="Z98" s="507"/>
      <c r="AA98" s="507"/>
      <c r="AB98" s="507"/>
      <c r="AC98" s="507"/>
      <c r="AD98" s="507"/>
      <c r="AE98" s="506"/>
      <c r="AF98" s="507"/>
      <c r="AG98" s="507"/>
      <c r="AH98" s="507"/>
      <c r="AI98" s="507"/>
    </row>
    <row r="99" spans="1:35" ht="12.75" customHeight="1">
      <c r="A99" s="504"/>
      <c r="B99" s="504"/>
      <c r="C99" s="504"/>
      <c r="D99" s="504"/>
      <c r="E99" s="504"/>
      <c r="F99" s="505"/>
      <c r="G99" s="505"/>
      <c r="H99" s="504"/>
      <c r="I99" s="506"/>
      <c r="J99" s="507"/>
      <c r="K99" s="507"/>
      <c r="L99" s="507"/>
      <c r="M99" s="507"/>
      <c r="N99" s="507"/>
      <c r="O99" s="507"/>
      <c r="P99" s="507"/>
      <c r="Q99" s="507"/>
      <c r="R99" s="507"/>
      <c r="S99" s="507"/>
      <c r="T99" s="506"/>
      <c r="U99" s="507"/>
      <c r="V99" s="507"/>
      <c r="W99" s="507"/>
      <c r="X99" s="507"/>
      <c r="Y99" s="507"/>
      <c r="Z99" s="507"/>
      <c r="AA99" s="507"/>
      <c r="AB99" s="507"/>
      <c r="AC99" s="507"/>
      <c r="AD99" s="507"/>
      <c r="AE99" s="506"/>
      <c r="AF99" s="507"/>
      <c r="AG99" s="507"/>
      <c r="AH99" s="507"/>
      <c r="AI99" s="507"/>
    </row>
    <row r="100" spans="1:35" ht="12.75" customHeight="1">
      <c r="A100" s="504"/>
      <c r="B100" s="504"/>
      <c r="C100" s="504"/>
      <c r="D100" s="504"/>
      <c r="E100" s="504"/>
      <c r="F100" s="505"/>
      <c r="G100" s="505"/>
      <c r="H100" s="504"/>
      <c r="I100" s="506"/>
      <c r="J100" s="507"/>
      <c r="K100" s="507"/>
      <c r="L100" s="507"/>
      <c r="M100" s="507"/>
      <c r="N100" s="507"/>
      <c r="O100" s="507"/>
      <c r="P100" s="507"/>
      <c r="Q100" s="507"/>
      <c r="R100" s="507"/>
      <c r="S100" s="507"/>
      <c r="T100" s="506"/>
      <c r="U100" s="507"/>
      <c r="V100" s="507"/>
      <c r="W100" s="507"/>
      <c r="X100" s="507"/>
      <c r="Y100" s="507"/>
      <c r="Z100" s="507"/>
      <c r="AA100" s="507"/>
      <c r="AB100" s="507"/>
      <c r="AC100" s="507"/>
      <c r="AD100" s="507"/>
      <c r="AE100" s="506"/>
      <c r="AF100" s="507"/>
      <c r="AG100" s="507"/>
      <c r="AH100" s="507"/>
      <c r="AI100" s="507"/>
    </row>
    <row r="101" spans="1:35" ht="12.75" customHeight="1">
      <c r="A101" s="504"/>
      <c r="B101" s="504"/>
      <c r="C101" s="504"/>
      <c r="D101" s="504"/>
      <c r="E101" s="504"/>
      <c r="F101" s="505"/>
      <c r="G101" s="505"/>
      <c r="H101" s="504"/>
      <c r="I101" s="506"/>
      <c r="J101" s="507"/>
      <c r="K101" s="507"/>
      <c r="L101" s="507"/>
      <c r="M101" s="507"/>
      <c r="N101" s="507"/>
      <c r="O101" s="507"/>
      <c r="P101" s="507"/>
      <c r="Q101" s="507"/>
      <c r="R101" s="507"/>
      <c r="S101" s="507"/>
      <c r="T101" s="506"/>
      <c r="U101" s="507"/>
      <c r="V101" s="507"/>
      <c r="W101" s="507"/>
      <c r="X101" s="507"/>
      <c r="Y101" s="507"/>
      <c r="Z101" s="507"/>
      <c r="AA101" s="507"/>
      <c r="AB101" s="507"/>
      <c r="AC101" s="507"/>
      <c r="AD101" s="507"/>
      <c r="AE101" s="506"/>
      <c r="AF101" s="507"/>
      <c r="AG101" s="507"/>
      <c r="AH101" s="507"/>
      <c r="AI101" s="507"/>
    </row>
    <row r="102" spans="1:35" ht="12.75" customHeight="1">
      <c r="A102" s="504"/>
      <c r="B102" s="504"/>
      <c r="C102" s="504"/>
      <c r="D102" s="504"/>
      <c r="E102" s="504"/>
      <c r="F102" s="505"/>
      <c r="G102" s="505"/>
      <c r="H102" s="504"/>
      <c r="I102" s="506"/>
      <c r="J102" s="507"/>
      <c r="K102" s="507"/>
      <c r="L102" s="507"/>
      <c r="M102" s="507"/>
      <c r="N102" s="507"/>
      <c r="O102" s="507"/>
      <c r="P102" s="507"/>
      <c r="Q102" s="507"/>
      <c r="R102" s="507"/>
      <c r="S102" s="507"/>
      <c r="T102" s="506"/>
      <c r="U102" s="507"/>
      <c r="V102" s="507"/>
      <c r="W102" s="507"/>
      <c r="X102" s="507"/>
      <c r="Y102" s="507"/>
      <c r="Z102" s="507"/>
      <c r="AA102" s="507"/>
      <c r="AB102" s="507"/>
      <c r="AC102" s="507"/>
      <c r="AD102" s="507"/>
      <c r="AE102" s="506"/>
      <c r="AF102" s="507"/>
      <c r="AG102" s="507"/>
      <c r="AH102" s="507"/>
      <c r="AI102" s="507"/>
    </row>
    <row r="103" spans="1:35" ht="12.75" customHeight="1">
      <c r="A103" s="504"/>
      <c r="B103" s="504"/>
      <c r="C103" s="504"/>
      <c r="D103" s="504"/>
      <c r="E103" s="504"/>
      <c r="F103" s="505"/>
      <c r="G103" s="505"/>
      <c r="H103" s="504"/>
      <c r="I103" s="506"/>
      <c r="J103" s="507"/>
      <c r="K103" s="507"/>
      <c r="L103" s="507"/>
      <c r="M103" s="507"/>
      <c r="N103" s="507"/>
      <c r="O103" s="507"/>
      <c r="P103" s="507"/>
      <c r="Q103" s="507"/>
      <c r="R103" s="507"/>
      <c r="S103" s="507"/>
      <c r="T103" s="506"/>
      <c r="U103" s="507"/>
      <c r="V103" s="507"/>
      <c r="W103" s="507"/>
      <c r="X103" s="507"/>
      <c r="Y103" s="507"/>
      <c r="Z103" s="507"/>
      <c r="AA103" s="507"/>
      <c r="AB103" s="507"/>
      <c r="AC103" s="507"/>
      <c r="AD103" s="507"/>
      <c r="AE103" s="506"/>
      <c r="AF103" s="507"/>
      <c r="AG103" s="507"/>
      <c r="AH103" s="507"/>
      <c r="AI103" s="507"/>
    </row>
    <row r="104" spans="1:35" ht="12.75" customHeight="1">
      <c r="A104" s="504"/>
      <c r="B104" s="504"/>
      <c r="C104" s="504"/>
      <c r="D104" s="504"/>
      <c r="E104" s="504"/>
      <c r="F104" s="505"/>
      <c r="G104" s="505"/>
      <c r="H104" s="504"/>
      <c r="I104" s="506"/>
      <c r="J104" s="507"/>
      <c r="K104" s="507"/>
      <c r="L104" s="507"/>
      <c r="M104" s="507"/>
      <c r="N104" s="507"/>
      <c r="O104" s="507"/>
      <c r="P104" s="507"/>
      <c r="Q104" s="507"/>
      <c r="R104" s="507"/>
      <c r="S104" s="507"/>
      <c r="T104" s="506"/>
      <c r="U104" s="507"/>
      <c r="V104" s="507"/>
      <c r="W104" s="507"/>
      <c r="X104" s="507"/>
      <c r="Y104" s="507"/>
      <c r="Z104" s="507"/>
      <c r="AA104" s="507"/>
      <c r="AB104" s="507"/>
      <c r="AC104" s="507"/>
      <c r="AD104" s="507"/>
      <c r="AE104" s="506"/>
      <c r="AF104" s="507"/>
      <c r="AG104" s="507"/>
      <c r="AH104" s="507"/>
      <c r="AI104" s="507"/>
    </row>
    <row r="105" spans="1:35" ht="12.75" customHeight="1">
      <c r="A105" s="504"/>
      <c r="B105" s="504"/>
      <c r="C105" s="504"/>
      <c r="D105" s="504"/>
      <c r="E105" s="504"/>
      <c r="F105" s="505"/>
      <c r="G105" s="505"/>
      <c r="H105" s="504"/>
      <c r="I105" s="506"/>
      <c r="J105" s="507"/>
      <c r="K105" s="507"/>
      <c r="L105" s="507"/>
      <c r="M105" s="507"/>
      <c r="N105" s="507"/>
      <c r="O105" s="507"/>
      <c r="P105" s="507"/>
      <c r="Q105" s="507"/>
      <c r="R105" s="507"/>
      <c r="S105" s="507"/>
      <c r="T105" s="506"/>
      <c r="U105" s="507"/>
      <c r="V105" s="507"/>
      <c r="W105" s="507"/>
      <c r="X105" s="507"/>
      <c r="Y105" s="507"/>
      <c r="Z105" s="507"/>
      <c r="AA105" s="507"/>
      <c r="AB105" s="507"/>
      <c r="AC105" s="507"/>
      <c r="AD105" s="507"/>
      <c r="AE105" s="506"/>
      <c r="AF105" s="507"/>
      <c r="AG105" s="507"/>
      <c r="AH105" s="507"/>
      <c r="AI105" s="507"/>
    </row>
    <row r="106" spans="1:35" ht="12.75" customHeight="1">
      <c r="A106" s="504"/>
      <c r="B106" s="504"/>
      <c r="C106" s="504"/>
      <c r="D106" s="504"/>
      <c r="E106" s="504"/>
      <c r="F106" s="505"/>
      <c r="G106" s="505"/>
      <c r="H106" s="504"/>
      <c r="I106" s="506"/>
      <c r="J106" s="507"/>
      <c r="K106" s="507"/>
      <c r="L106" s="507"/>
      <c r="M106" s="507"/>
      <c r="N106" s="507"/>
      <c r="O106" s="507"/>
      <c r="P106" s="507"/>
      <c r="Q106" s="507"/>
      <c r="R106" s="507"/>
      <c r="S106" s="507"/>
      <c r="T106" s="506"/>
      <c r="U106" s="507"/>
      <c r="V106" s="507"/>
      <c r="W106" s="507"/>
      <c r="X106" s="507"/>
      <c r="Y106" s="507"/>
      <c r="Z106" s="507"/>
      <c r="AA106" s="507"/>
      <c r="AB106" s="507"/>
      <c r="AC106" s="507"/>
      <c r="AD106" s="507"/>
      <c r="AE106" s="506"/>
      <c r="AF106" s="507"/>
      <c r="AG106" s="507"/>
      <c r="AH106" s="507"/>
      <c r="AI106" s="507"/>
    </row>
    <row r="107" spans="1:35" ht="12.75" customHeight="1">
      <c r="A107" s="504"/>
      <c r="B107" s="504"/>
      <c r="C107" s="504"/>
      <c r="D107" s="504"/>
      <c r="E107" s="504"/>
      <c r="F107" s="505"/>
      <c r="G107" s="505"/>
      <c r="H107" s="504"/>
      <c r="I107" s="506"/>
      <c r="J107" s="507"/>
      <c r="K107" s="507"/>
      <c r="L107" s="507"/>
      <c r="M107" s="507"/>
      <c r="N107" s="507"/>
      <c r="O107" s="507"/>
      <c r="P107" s="507"/>
      <c r="Q107" s="507"/>
      <c r="R107" s="507"/>
      <c r="S107" s="507"/>
      <c r="T107" s="506"/>
      <c r="U107" s="507"/>
      <c r="V107" s="507"/>
      <c r="W107" s="507"/>
      <c r="X107" s="507"/>
      <c r="Y107" s="507"/>
      <c r="Z107" s="507"/>
      <c r="AA107" s="507"/>
      <c r="AB107" s="507"/>
      <c r="AC107" s="507"/>
      <c r="AD107" s="507"/>
      <c r="AE107" s="506"/>
      <c r="AF107" s="507"/>
      <c r="AG107" s="507"/>
      <c r="AH107" s="507"/>
      <c r="AI107" s="507"/>
    </row>
    <row r="108" spans="1:35" ht="12.75" customHeight="1">
      <c r="A108" s="504"/>
      <c r="B108" s="504"/>
      <c r="C108" s="504"/>
      <c r="D108" s="504"/>
      <c r="E108" s="504"/>
      <c r="F108" s="505"/>
      <c r="G108" s="505"/>
      <c r="H108" s="504"/>
      <c r="I108" s="506"/>
      <c r="J108" s="507"/>
      <c r="K108" s="507"/>
      <c r="L108" s="507"/>
      <c r="M108" s="507"/>
      <c r="N108" s="507"/>
      <c r="O108" s="507"/>
      <c r="P108" s="507"/>
      <c r="Q108" s="507"/>
      <c r="R108" s="507"/>
      <c r="S108" s="507"/>
      <c r="T108" s="506"/>
      <c r="U108" s="507"/>
      <c r="V108" s="507"/>
      <c r="W108" s="507"/>
      <c r="X108" s="507"/>
      <c r="Y108" s="507"/>
      <c r="Z108" s="507"/>
      <c r="AA108" s="507"/>
      <c r="AB108" s="507"/>
      <c r="AC108" s="507"/>
      <c r="AD108" s="507"/>
      <c r="AE108" s="506"/>
      <c r="AF108" s="507"/>
      <c r="AG108" s="507"/>
      <c r="AH108" s="507"/>
      <c r="AI108" s="507"/>
    </row>
    <row r="109" spans="1:35" ht="12.75" customHeight="1">
      <c r="A109" s="504"/>
      <c r="B109" s="504"/>
      <c r="C109" s="504"/>
      <c r="D109" s="504"/>
      <c r="E109" s="504"/>
      <c r="F109" s="505"/>
      <c r="G109" s="505"/>
      <c r="H109" s="504"/>
      <c r="I109" s="506"/>
      <c r="J109" s="507"/>
      <c r="K109" s="507"/>
      <c r="L109" s="507"/>
      <c r="M109" s="507"/>
      <c r="N109" s="507"/>
      <c r="O109" s="507"/>
      <c r="P109" s="507"/>
      <c r="Q109" s="507"/>
      <c r="R109" s="507"/>
      <c r="S109" s="507"/>
      <c r="T109" s="506"/>
      <c r="U109" s="507"/>
      <c r="V109" s="507"/>
      <c r="W109" s="507"/>
      <c r="X109" s="507"/>
      <c r="Y109" s="507"/>
      <c r="Z109" s="507"/>
      <c r="AA109" s="507"/>
      <c r="AB109" s="507"/>
      <c r="AC109" s="507"/>
      <c r="AD109" s="507"/>
      <c r="AE109" s="506"/>
      <c r="AF109" s="507"/>
      <c r="AG109" s="507"/>
      <c r="AH109" s="507"/>
      <c r="AI109" s="507"/>
    </row>
    <row r="110" spans="1:35" ht="12.75" customHeight="1">
      <c r="A110" s="504"/>
      <c r="B110" s="504"/>
      <c r="C110" s="504"/>
      <c r="D110" s="504"/>
      <c r="E110" s="504"/>
      <c r="F110" s="505"/>
      <c r="G110" s="505"/>
      <c r="H110" s="504"/>
      <c r="I110" s="506"/>
      <c r="J110" s="507"/>
      <c r="K110" s="507"/>
      <c r="L110" s="507"/>
      <c r="M110" s="507"/>
      <c r="N110" s="507"/>
      <c r="O110" s="507"/>
      <c r="P110" s="507"/>
      <c r="Q110" s="507"/>
      <c r="R110" s="507"/>
      <c r="S110" s="507"/>
      <c r="T110" s="506"/>
      <c r="U110" s="507"/>
      <c r="V110" s="507"/>
      <c r="W110" s="507"/>
      <c r="X110" s="507"/>
      <c r="Y110" s="507"/>
      <c r="Z110" s="507"/>
      <c r="AA110" s="507"/>
      <c r="AB110" s="507"/>
      <c r="AC110" s="507"/>
      <c r="AD110" s="507"/>
      <c r="AE110" s="506"/>
      <c r="AF110" s="507"/>
      <c r="AG110" s="507"/>
      <c r="AH110" s="507"/>
      <c r="AI110" s="507"/>
    </row>
    <row r="111" spans="1:35" ht="12.75" customHeight="1">
      <c r="A111" s="504"/>
      <c r="B111" s="504"/>
      <c r="C111" s="504"/>
      <c r="D111" s="504"/>
      <c r="E111" s="504"/>
      <c r="F111" s="505"/>
      <c r="G111" s="505"/>
      <c r="H111" s="504"/>
      <c r="I111" s="506"/>
      <c r="J111" s="507"/>
      <c r="K111" s="507"/>
      <c r="L111" s="507"/>
      <c r="M111" s="507"/>
      <c r="N111" s="507"/>
      <c r="O111" s="507"/>
      <c r="P111" s="507"/>
      <c r="Q111" s="507"/>
      <c r="R111" s="507"/>
      <c r="S111" s="507"/>
      <c r="T111" s="506"/>
      <c r="U111" s="507"/>
      <c r="V111" s="507"/>
      <c r="W111" s="507"/>
      <c r="X111" s="507"/>
      <c r="Y111" s="507"/>
      <c r="Z111" s="507"/>
      <c r="AA111" s="507"/>
      <c r="AB111" s="507"/>
      <c r="AC111" s="507"/>
      <c r="AD111" s="507"/>
      <c r="AE111" s="506"/>
      <c r="AF111" s="507"/>
      <c r="AG111" s="507"/>
      <c r="AH111" s="507"/>
      <c r="AI111" s="507"/>
    </row>
    <row r="112" spans="1:35" ht="12.75" customHeight="1">
      <c r="A112" s="504"/>
      <c r="B112" s="504"/>
      <c r="C112" s="504"/>
      <c r="D112" s="504"/>
      <c r="E112" s="504"/>
      <c r="F112" s="505"/>
      <c r="G112" s="505"/>
      <c r="H112" s="504"/>
      <c r="I112" s="506"/>
      <c r="J112" s="507"/>
      <c r="K112" s="507"/>
      <c r="L112" s="507"/>
      <c r="M112" s="507"/>
      <c r="N112" s="507"/>
      <c r="O112" s="507"/>
      <c r="P112" s="507"/>
      <c r="Q112" s="507"/>
      <c r="R112" s="507"/>
      <c r="S112" s="507"/>
      <c r="T112" s="506"/>
      <c r="U112" s="507"/>
      <c r="V112" s="507"/>
      <c r="W112" s="507"/>
      <c r="X112" s="507"/>
      <c r="Y112" s="507"/>
      <c r="Z112" s="507"/>
      <c r="AA112" s="507"/>
      <c r="AB112" s="507"/>
      <c r="AC112" s="507"/>
      <c r="AD112" s="507"/>
      <c r="AE112" s="506"/>
      <c r="AF112" s="507"/>
      <c r="AG112" s="507"/>
      <c r="AH112" s="507"/>
      <c r="AI112" s="507"/>
    </row>
    <row r="113" spans="1:35" ht="12.75" customHeight="1">
      <c r="A113" s="504"/>
      <c r="B113" s="504"/>
      <c r="C113" s="504"/>
      <c r="D113" s="504"/>
      <c r="E113" s="504"/>
      <c r="F113" s="505"/>
      <c r="G113" s="505"/>
      <c r="H113" s="504"/>
      <c r="I113" s="506"/>
      <c r="J113" s="507"/>
      <c r="K113" s="507"/>
      <c r="L113" s="507"/>
      <c r="M113" s="507"/>
      <c r="N113" s="507"/>
      <c r="O113" s="507"/>
      <c r="P113" s="507"/>
      <c r="Q113" s="507"/>
      <c r="R113" s="507"/>
      <c r="S113" s="507"/>
      <c r="T113" s="506"/>
      <c r="U113" s="507"/>
      <c r="V113" s="507"/>
      <c r="W113" s="507"/>
      <c r="X113" s="507"/>
      <c r="Y113" s="507"/>
      <c r="Z113" s="507"/>
      <c r="AA113" s="507"/>
      <c r="AB113" s="507"/>
      <c r="AC113" s="507"/>
      <c r="AD113" s="507"/>
      <c r="AE113" s="506"/>
      <c r="AF113" s="507"/>
      <c r="AG113" s="507"/>
      <c r="AH113" s="507"/>
      <c r="AI113" s="507"/>
    </row>
    <row r="114" spans="1:35" ht="12.75" customHeight="1">
      <c r="A114" s="504"/>
      <c r="B114" s="504"/>
      <c r="C114" s="504"/>
      <c r="D114" s="504"/>
      <c r="E114" s="504"/>
      <c r="F114" s="505"/>
      <c r="G114" s="505"/>
      <c r="H114" s="504"/>
      <c r="I114" s="506"/>
      <c r="J114" s="507"/>
      <c r="K114" s="507"/>
      <c r="L114" s="507"/>
      <c r="M114" s="507"/>
      <c r="N114" s="507"/>
      <c r="O114" s="507"/>
      <c r="P114" s="507"/>
      <c r="Q114" s="507"/>
      <c r="R114" s="507"/>
      <c r="S114" s="507"/>
      <c r="T114" s="506"/>
      <c r="U114" s="507"/>
      <c r="V114" s="507"/>
      <c r="W114" s="507"/>
      <c r="X114" s="507"/>
      <c r="Y114" s="507"/>
      <c r="Z114" s="507"/>
      <c r="AA114" s="507"/>
      <c r="AB114" s="507"/>
      <c r="AC114" s="507"/>
      <c r="AD114" s="507"/>
      <c r="AE114" s="506"/>
      <c r="AF114" s="507"/>
      <c r="AG114" s="507"/>
      <c r="AH114" s="507"/>
      <c r="AI114" s="507"/>
    </row>
    <row r="115" spans="1:35" ht="12.75" customHeight="1">
      <c r="A115" s="504"/>
      <c r="B115" s="504"/>
      <c r="C115" s="504"/>
      <c r="D115" s="504"/>
      <c r="E115" s="504"/>
      <c r="F115" s="505"/>
      <c r="G115" s="505"/>
      <c r="H115" s="504"/>
      <c r="I115" s="506"/>
      <c r="J115" s="507"/>
      <c r="K115" s="507"/>
      <c r="L115" s="507"/>
      <c r="M115" s="507"/>
      <c r="N115" s="507"/>
      <c r="O115" s="507"/>
      <c r="P115" s="507"/>
      <c r="Q115" s="507"/>
      <c r="R115" s="507"/>
      <c r="S115" s="507"/>
      <c r="T115" s="506"/>
      <c r="U115" s="507"/>
      <c r="V115" s="507"/>
      <c r="W115" s="507"/>
      <c r="X115" s="507"/>
      <c r="Y115" s="507"/>
      <c r="Z115" s="507"/>
      <c r="AA115" s="507"/>
      <c r="AB115" s="507"/>
      <c r="AC115" s="507"/>
      <c r="AD115" s="507"/>
      <c r="AE115" s="506"/>
      <c r="AF115" s="507"/>
      <c r="AG115" s="507"/>
      <c r="AH115" s="507"/>
      <c r="AI115" s="507"/>
    </row>
    <row r="116" spans="1:35" ht="12.75" customHeight="1">
      <c r="A116" s="504"/>
      <c r="B116" s="504"/>
      <c r="C116" s="504"/>
      <c r="D116" s="504"/>
      <c r="E116" s="504"/>
      <c r="F116" s="505"/>
      <c r="G116" s="505"/>
      <c r="H116" s="504"/>
      <c r="I116" s="506"/>
      <c r="J116" s="507"/>
      <c r="K116" s="507"/>
      <c r="L116" s="507"/>
      <c r="M116" s="507"/>
      <c r="N116" s="507"/>
      <c r="O116" s="507"/>
      <c r="P116" s="507"/>
      <c r="Q116" s="507"/>
      <c r="R116" s="507"/>
      <c r="S116" s="507"/>
      <c r="T116" s="506"/>
      <c r="U116" s="507"/>
      <c r="V116" s="507"/>
      <c r="W116" s="507"/>
      <c r="X116" s="507"/>
      <c r="Y116" s="507"/>
      <c r="Z116" s="507"/>
      <c r="AA116" s="507"/>
      <c r="AB116" s="507"/>
      <c r="AC116" s="507"/>
      <c r="AD116" s="507"/>
      <c r="AE116" s="506"/>
      <c r="AF116" s="507"/>
      <c r="AG116" s="507"/>
      <c r="AH116" s="507"/>
      <c r="AI116" s="507"/>
    </row>
    <row r="117" spans="1:35" ht="12.75" customHeight="1">
      <c r="A117" s="504"/>
      <c r="B117" s="504"/>
      <c r="C117" s="504"/>
      <c r="D117" s="504"/>
      <c r="E117" s="504"/>
      <c r="F117" s="505"/>
      <c r="G117" s="505"/>
      <c r="H117" s="504"/>
      <c r="I117" s="506"/>
      <c r="J117" s="507"/>
      <c r="K117" s="507"/>
      <c r="L117" s="507"/>
      <c r="M117" s="507"/>
      <c r="N117" s="507"/>
      <c r="O117" s="507"/>
      <c r="P117" s="507"/>
      <c r="Q117" s="507"/>
      <c r="R117" s="507"/>
      <c r="S117" s="507"/>
      <c r="T117" s="506"/>
      <c r="U117" s="507"/>
      <c r="V117" s="507"/>
      <c r="W117" s="507"/>
      <c r="X117" s="507"/>
      <c r="Y117" s="507"/>
      <c r="Z117" s="507"/>
      <c r="AA117" s="507"/>
      <c r="AB117" s="507"/>
      <c r="AC117" s="507"/>
      <c r="AD117" s="507"/>
      <c r="AE117" s="506"/>
      <c r="AF117" s="507"/>
      <c r="AG117" s="507"/>
      <c r="AH117" s="507"/>
      <c r="AI117" s="507"/>
    </row>
    <row r="118" spans="1:35" ht="12.75" customHeight="1">
      <c r="A118" s="504"/>
      <c r="B118" s="504"/>
      <c r="C118" s="504"/>
      <c r="D118" s="504"/>
      <c r="E118" s="504"/>
      <c r="F118" s="505"/>
      <c r="G118" s="505"/>
      <c r="H118" s="504"/>
      <c r="I118" s="506"/>
      <c r="J118" s="507"/>
      <c r="K118" s="507"/>
      <c r="L118" s="507"/>
      <c r="M118" s="507"/>
      <c r="N118" s="507"/>
      <c r="O118" s="507"/>
      <c r="P118" s="507"/>
      <c r="Q118" s="507"/>
      <c r="R118" s="507"/>
      <c r="S118" s="507"/>
      <c r="T118" s="506"/>
      <c r="U118" s="507"/>
      <c r="V118" s="507"/>
      <c r="W118" s="507"/>
      <c r="X118" s="507"/>
      <c r="Y118" s="507"/>
      <c r="Z118" s="507"/>
      <c r="AA118" s="507"/>
      <c r="AB118" s="507"/>
      <c r="AC118" s="507"/>
      <c r="AD118" s="507"/>
      <c r="AE118" s="506"/>
      <c r="AF118" s="507"/>
      <c r="AG118" s="507"/>
      <c r="AH118" s="507"/>
      <c r="AI118" s="507"/>
    </row>
    <row r="119" spans="1:35" ht="12.75" customHeight="1">
      <c r="A119" s="504"/>
      <c r="B119" s="504"/>
      <c r="C119" s="504"/>
      <c r="D119" s="504"/>
      <c r="E119" s="504"/>
      <c r="F119" s="505"/>
      <c r="G119" s="505"/>
      <c r="H119" s="504"/>
      <c r="I119" s="506"/>
      <c r="J119" s="507"/>
      <c r="K119" s="507"/>
      <c r="L119" s="507"/>
      <c r="M119" s="507"/>
      <c r="N119" s="507"/>
      <c r="O119" s="507"/>
      <c r="P119" s="507"/>
      <c r="Q119" s="507"/>
      <c r="R119" s="507"/>
      <c r="S119" s="507"/>
      <c r="T119" s="506"/>
      <c r="U119" s="507"/>
      <c r="V119" s="507"/>
      <c r="W119" s="507"/>
      <c r="X119" s="507"/>
      <c r="Y119" s="507"/>
      <c r="Z119" s="507"/>
      <c r="AA119" s="507"/>
      <c r="AB119" s="507"/>
      <c r="AC119" s="507"/>
      <c r="AD119" s="507"/>
      <c r="AE119" s="506"/>
      <c r="AF119" s="507"/>
      <c r="AG119" s="507"/>
      <c r="AH119" s="507"/>
      <c r="AI119" s="507"/>
    </row>
    <row r="120" spans="1:35" ht="12.75" customHeight="1">
      <c r="A120" s="504"/>
      <c r="B120" s="504"/>
      <c r="C120" s="504"/>
      <c r="D120" s="504"/>
      <c r="E120" s="504"/>
      <c r="F120" s="505"/>
      <c r="G120" s="505"/>
      <c r="H120" s="504"/>
      <c r="I120" s="506"/>
      <c r="J120" s="507"/>
      <c r="K120" s="507"/>
      <c r="L120" s="507"/>
      <c r="M120" s="507"/>
      <c r="N120" s="507"/>
      <c r="O120" s="507"/>
      <c r="P120" s="507"/>
      <c r="Q120" s="507"/>
      <c r="R120" s="507"/>
      <c r="S120" s="507"/>
      <c r="T120" s="506"/>
      <c r="U120" s="507"/>
      <c r="V120" s="507"/>
      <c r="W120" s="507"/>
      <c r="X120" s="507"/>
      <c r="Y120" s="507"/>
      <c r="Z120" s="507"/>
      <c r="AA120" s="507"/>
      <c r="AB120" s="507"/>
      <c r="AC120" s="507"/>
      <c r="AD120" s="507"/>
      <c r="AE120" s="506"/>
      <c r="AF120" s="507"/>
      <c r="AG120" s="507"/>
      <c r="AH120" s="507"/>
      <c r="AI120" s="507"/>
    </row>
    <row r="121" spans="1:35" ht="12.75" customHeight="1">
      <c r="A121" s="504"/>
      <c r="B121" s="504"/>
      <c r="C121" s="504"/>
      <c r="D121" s="504"/>
      <c r="E121" s="504"/>
      <c r="F121" s="505"/>
      <c r="G121" s="505"/>
      <c r="H121" s="504"/>
      <c r="I121" s="506"/>
      <c r="J121" s="507"/>
      <c r="K121" s="507"/>
      <c r="L121" s="507"/>
      <c r="M121" s="507"/>
      <c r="N121" s="507"/>
      <c r="O121" s="507"/>
      <c r="P121" s="507"/>
      <c r="Q121" s="507"/>
      <c r="R121" s="507"/>
      <c r="S121" s="507"/>
      <c r="T121" s="506"/>
      <c r="U121" s="507"/>
      <c r="V121" s="507"/>
      <c r="W121" s="507"/>
      <c r="X121" s="507"/>
      <c r="Y121" s="507"/>
      <c r="Z121" s="507"/>
      <c r="AA121" s="507"/>
      <c r="AB121" s="507"/>
      <c r="AC121" s="507"/>
      <c r="AD121" s="507"/>
      <c r="AE121" s="506"/>
      <c r="AF121" s="507"/>
      <c r="AG121" s="507"/>
      <c r="AH121" s="507"/>
      <c r="AI121" s="507"/>
    </row>
    <row r="122" spans="1:35" ht="12.75" customHeight="1">
      <c r="A122" s="504"/>
      <c r="B122" s="504"/>
      <c r="C122" s="504"/>
      <c r="D122" s="504"/>
      <c r="E122" s="504"/>
      <c r="F122" s="505"/>
      <c r="G122" s="505"/>
      <c r="H122" s="504"/>
      <c r="I122" s="506"/>
      <c r="J122" s="507"/>
      <c r="K122" s="507"/>
      <c r="L122" s="507"/>
      <c r="M122" s="507"/>
      <c r="N122" s="507"/>
      <c r="O122" s="507"/>
      <c r="P122" s="507"/>
      <c r="Q122" s="507"/>
      <c r="R122" s="507"/>
      <c r="S122" s="507"/>
      <c r="T122" s="506"/>
      <c r="U122" s="507"/>
      <c r="V122" s="507"/>
      <c r="W122" s="507"/>
      <c r="X122" s="507"/>
      <c r="Y122" s="507"/>
      <c r="Z122" s="507"/>
      <c r="AA122" s="507"/>
      <c r="AB122" s="507"/>
      <c r="AC122" s="507"/>
      <c r="AD122" s="507"/>
      <c r="AE122" s="506"/>
      <c r="AF122" s="507"/>
      <c r="AG122" s="507"/>
      <c r="AH122" s="507"/>
      <c r="AI122" s="507"/>
    </row>
    <row r="123" spans="1:35" ht="12.75" customHeight="1">
      <c r="A123" s="504"/>
      <c r="B123" s="504"/>
      <c r="C123" s="504"/>
      <c r="D123" s="504"/>
      <c r="E123" s="504"/>
      <c r="F123" s="505"/>
      <c r="G123" s="505"/>
      <c r="H123" s="504"/>
      <c r="I123" s="506"/>
      <c r="J123" s="507"/>
      <c r="K123" s="507"/>
      <c r="L123" s="507"/>
      <c r="M123" s="507"/>
      <c r="N123" s="507"/>
      <c r="O123" s="507"/>
      <c r="P123" s="507"/>
      <c r="Q123" s="507"/>
      <c r="R123" s="507"/>
      <c r="S123" s="507"/>
      <c r="T123" s="506"/>
      <c r="U123" s="507"/>
      <c r="V123" s="507"/>
      <c r="W123" s="507"/>
      <c r="X123" s="507"/>
      <c r="Y123" s="507"/>
      <c r="Z123" s="507"/>
      <c r="AA123" s="507"/>
      <c r="AB123" s="507"/>
      <c r="AC123" s="507"/>
      <c r="AD123" s="507"/>
      <c r="AE123" s="506"/>
      <c r="AF123" s="507"/>
      <c r="AG123" s="507"/>
      <c r="AH123" s="507"/>
      <c r="AI123" s="507"/>
    </row>
    <row r="124" spans="1:35" ht="12.75" customHeight="1">
      <c r="A124" s="504"/>
      <c r="B124" s="504"/>
      <c r="C124" s="504"/>
      <c r="D124" s="504"/>
      <c r="E124" s="504"/>
      <c r="F124" s="505"/>
      <c r="G124" s="505"/>
      <c r="H124" s="504"/>
      <c r="I124" s="506"/>
      <c r="J124" s="507"/>
      <c r="K124" s="507"/>
      <c r="L124" s="507"/>
      <c r="M124" s="507"/>
      <c r="N124" s="507"/>
      <c r="O124" s="507"/>
      <c r="P124" s="507"/>
      <c r="Q124" s="507"/>
      <c r="R124" s="507"/>
      <c r="S124" s="507"/>
      <c r="T124" s="506"/>
      <c r="U124" s="507"/>
      <c r="V124" s="507"/>
      <c r="W124" s="507"/>
      <c r="X124" s="507"/>
      <c r="Y124" s="507"/>
      <c r="Z124" s="507"/>
      <c r="AA124" s="507"/>
      <c r="AB124" s="507"/>
      <c r="AC124" s="507"/>
      <c r="AD124" s="507"/>
      <c r="AE124" s="506"/>
      <c r="AF124" s="507"/>
      <c r="AG124" s="507"/>
      <c r="AH124" s="507"/>
      <c r="AI124" s="507"/>
    </row>
    <row r="125" spans="1:35" ht="12.75" customHeight="1">
      <c r="A125" s="504"/>
      <c r="B125" s="504"/>
      <c r="C125" s="504"/>
      <c r="D125" s="504"/>
      <c r="E125" s="504"/>
      <c r="F125" s="505"/>
      <c r="G125" s="505"/>
      <c r="H125" s="504"/>
      <c r="I125" s="506"/>
      <c r="J125" s="507"/>
      <c r="K125" s="507"/>
      <c r="L125" s="507"/>
      <c r="M125" s="507"/>
      <c r="N125" s="507"/>
      <c r="O125" s="507"/>
      <c r="P125" s="507"/>
      <c r="Q125" s="507"/>
      <c r="R125" s="507"/>
      <c r="S125" s="507"/>
      <c r="T125" s="506"/>
      <c r="U125" s="507"/>
      <c r="V125" s="507"/>
      <c r="W125" s="507"/>
      <c r="X125" s="507"/>
      <c r="Y125" s="507"/>
      <c r="Z125" s="507"/>
      <c r="AA125" s="507"/>
      <c r="AB125" s="507"/>
      <c r="AC125" s="507"/>
      <c r="AD125" s="507"/>
      <c r="AE125" s="506"/>
      <c r="AF125" s="507"/>
      <c r="AG125" s="507"/>
      <c r="AH125" s="507"/>
      <c r="AI125" s="507"/>
    </row>
    <row r="126" spans="1:35" ht="12.75" customHeight="1">
      <c r="A126" s="504"/>
      <c r="B126" s="504"/>
      <c r="C126" s="504"/>
      <c r="D126" s="504"/>
      <c r="E126" s="504"/>
      <c r="F126" s="505"/>
      <c r="G126" s="505"/>
      <c r="H126" s="504"/>
      <c r="I126" s="506"/>
      <c r="J126" s="507"/>
      <c r="K126" s="507"/>
      <c r="L126" s="507"/>
      <c r="M126" s="507"/>
      <c r="N126" s="507"/>
      <c r="O126" s="507"/>
      <c r="P126" s="507"/>
      <c r="Q126" s="507"/>
      <c r="R126" s="507"/>
      <c r="S126" s="507"/>
      <c r="T126" s="506"/>
      <c r="U126" s="507"/>
      <c r="V126" s="507"/>
      <c r="W126" s="507"/>
      <c r="X126" s="507"/>
      <c r="Y126" s="507"/>
      <c r="Z126" s="507"/>
      <c r="AA126" s="507"/>
      <c r="AB126" s="507"/>
      <c r="AC126" s="507"/>
      <c r="AD126" s="507"/>
      <c r="AE126" s="506"/>
      <c r="AF126" s="507"/>
      <c r="AG126" s="507"/>
      <c r="AH126" s="507"/>
      <c r="AI126" s="507"/>
    </row>
    <row r="127" spans="1:35" ht="12.75" customHeight="1">
      <c r="A127" s="504"/>
      <c r="B127" s="504"/>
      <c r="C127" s="504"/>
      <c r="D127" s="504"/>
      <c r="E127" s="504"/>
      <c r="F127" s="505"/>
      <c r="G127" s="505"/>
      <c r="H127" s="504"/>
      <c r="I127" s="506"/>
      <c r="J127" s="507"/>
      <c r="K127" s="507"/>
      <c r="L127" s="507"/>
      <c r="M127" s="507"/>
      <c r="N127" s="507"/>
      <c r="O127" s="507"/>
      <c r="P127" s="507"/>
      <c r="Q127" s="507"/>
      <c r="R127" s="507"/>
      <c r="S127" s="507"/>
      <c r="T127" s="506"/>
      <c r="U127" s="507"/>
      <c r="V127" s="507"/>
      <c r="W127" s="507"/>
      <c r="X127" s="507"/>
      <c r="Y127" s="507"/>
      <c r="Z127" s="507"/>
      <c r="AA127" s="507"/>
      <c r="AB127" s="507"/>
      <c r="AC127" s="507"/>
      <c r="AD127" s="507"/>
      <c r="AE127" s="506"/>
      <c r="AF127" s="507"/>
      <c r="AG127" s="507"/>
      <c r="AH127" s="507"/>
      <c r="AI127" s="507"/>
    </row>
    <row r="128" spans="1:35" ht="12.75" customHeight="1">
      <c r="A128" s="504"/>
      <c r="B128" s="504"/>
      <c r="C128" s="504"/>
      <c r="D128" s="504"/>
      <c r="E128" s="504"/>
      <c r="F128" s="505"/>
      <c r="G128" s="505"/>
      <c r="H128" s="504"/>
      <c r="I128" s="506"/>
      <c r="J128" s="507"/>
      <c r="K128" s="507"/>
      <c r="L128" s="507"/>
      <c r="M128" s="507"/>
      <c r="N128" s="507"/>
      <c r="O128" s="507"/>
      <c r="P128" s="507"/>
      <c r="Q128" s="507"/>
      <c r="R128" s="507"/>
      <c r="S128" s="507"/>
      <c r="T128" s="506"/>
      <c r="U128" s="507"/>
      <c r="V128" s="507"/>
      <c r="W128" s="507"/>
      <c r="X128" s="507"/>
      <c r="Y128" s="507"/>
      <c r="Z128" s="507"/>
      <c r="AA128" s="507"/>
      <c r="AB128" s="507"/>
      <c r="AC128" s="507"/>
      <c r="AD128" s="507"/>
      <c r="AE128" s="506"/>
      <c r="AF128" s="507"/>
      <c r="AG128" s="507"/>
      <c r="AH128" s="507"/>
      <c r="AI128" s="507"/>
    </row>
    <row r="129" spans="1:35" ht="12.75" customHeight="1">
      <c r="A129" s="504"/>
      <c r="B129" s="504"/>
      <c r="C129" s="504"/>
      <c r="D129" s="504"/>
      <c r="E129" s="504"/>
      <c r="F129" s="505"/>
      <c r="G129" s="505"/>
      <c r="H129" s="504"/>
      <c r="I129" s="506"/>
      <c r="J129" s="507"/>
      <c r="K129" s="507"/>
      <c r="L129" s="507"/>
      <c r="M129" s="507"/>
      <c r="N129" s="507"/>
      <c r="O129" s="507"/>
      <c r="P129" s="507"/>
      <c r="Q129" s="507"/>
      <c r="R129" s="507"/>
      <c r="S129" s="507"/>
      <c r="T129" s="506"/>
      <c r="U129" s="507"/>
      <c r="V129" s="507"/>
      <c r="W129" s="507"/>
      <c r="X129" s="507"/>
      <c r="Y129" s="507"/>
      <c r="Z129" s="507"/>
      <c r="AA129" s="507"/>
      <c r="AB129" s="507"/>
      <c r="AC129" s="507"/>
      <c r="AD129" s="507"/>
      <c r="AE129" s="506"/>
      <c r="AF129" s="507"/>
      <c r="AG129" s="507"/>
      <c r="AH129" s="507"/>
      <c r="AI129" s="507"/>
    </row>
    <row r="130" spans="1:35" ht="12.75" customHeight="1">
      <c r="A130" s="504"/>
      <c r="B130" s="504"/>
      <c r="C130" s="504"/>
      <c r="D130" s="504"/>
      <c r="E130" s="504"/>
      <c r="F130" s="505"/>
      <c r="G130" s="505"/>
      <c r="H130" s="504"/>
      <c r="I130" s="506"/>
      <c r="J130" s="507"/>
      <c r="K130" s="507"/>
      <c r="L130" s="507"/>
      <c r="M130" s="507"/>
      <c r="N130" s="507"/>
      <c r="O130" s="507"/>
      <c r="P130" s="507"/>
      <c r="Q130" s="507"/>
      <c r="R130" s="507"/>
      <c r="S130" s="507"/>
      <c r="T130" s="506"/>
      <c r="U130" s="507"/>
      <c r="V130" s="507"/>
      <c r="W130" s="507"/>
      <c r="X130" s="507"/>
      <c r="Y130" s="507"/>
      <c r="Z130" s="507"/>
      <c r="AA130" s="507"/>
      <c r="AB130" s="507"/>
      <c r="AC130" s="507"/>
      <c r="AD130" s="507"/>
      <c r="AE130" s="506"/>
      <c r="AF130" s="507"/>
      <c r="AG130" s="507"/>
      <c r="AH130" s="507"/>
      <c r="AI130" s="507"/>
    </row>
    <row r="131" spans="1:35" ht="12.75" customHeight="1">
      <c r="A131" s="504"/>
      <c r="B131" s="504"/>
      <c r="C131" s="504"/>
      <c r="D131" s="504"/>
      <c r="E131" s="504"/>
      <c r="F131" s="505"/>
      <c r="G131" s="505"/>
      <c r="H131" s="504"/>
      <c r="I131" s="506"/>
      <c r="J131" s="507"/>
      <c r="K131" s="507"/>
      <c r="L131" s="507"/>
      <c r="M131" s="507"/>
      <c r="N131" s="507"/>
      <c r="O131" s="507"/>
      <c r="P131" s="507"/>
      <c r="Q131" s="507"/>
      <c r="R131" s="507"/>
      <c r="S131" s="507"/>
      <c r="T131" s="506"/>
      <c r="U131" s="507"/>
      <c r="V131" s="507"/>
      <c r="W131" s="507"/>
      <c r="X131" s="507"/>
      <c r="Y131" s="507"/>
      <c r="Z131" s="507"/>
      <c r="AA131" s="507"/>
      <c r="AB131" s="507"/>
      <c r="AC131" s="507"/>
      <c r="AD131" s="507"/>
      <c r="AE131" s="506"/>
      <c r="AF131" s="507"/>
      <c r="AG131" s="507"/>
      <c r="AH131" s="507"/>
      <c r="AI131" s="507"/>
    </row>
    <row r="132" spans="1:35" ht="12.75" customHeight="1">
      <c r="A132" s="504"/>
      <c r="B132" s="504"/>
      <c r="C132" s="504"/>
      <c r="D132" s="504"/>
      <c r="E132" s="504"/>
      <c r="F132" s="505"/>
      <c r="G132" s="505"/>
      <c r="H132" s="504"/>
      <c r="I132" s="506"/>
      <c r="J132" s="507"/>
      <c r="K132" s="507"/>
      <c r="L132" s="507"/>
      <c r="M132" s="507"/>
      <c r="N132" s="507"/>
      <c r="O132" s="507"/>
      <c r="P132" s="507"/>
      <c r="Q132" s="507"/>
      <c r="R132" s="507"/>
      <c r="S132" s="507"/>
      <c r="T132" s="506"/>
      <c r="U132" s="507"/>
      <c r="V132" s="507"/>
      <c r="W132" s="507"/>
      <c r="X132" s="507"/>
      <c r="Y132" s="507"/>
      <c r="Z132" s="507"/>
      <c r="AA132" s="507"/>
      <c r="AB132" s="507"/>
      <c r="AC132" s="507"/>
      <c r="AD132" s="507"/>
      <c r="AE132" s="506"/>
      <c r="AF132" s="507"/>
      <c r="AG132" s="507"/>
      <c r="AH132" s="507"/>
      <c r="AI132" s="507"/>
    </row>
    <row r="133" spans="1:35" ht="12.75" customHeight="1">
      <c r="A133" s="504"/>
      <c r="B133" s="504"/>
      <c r="C133" s="504"/>
      <c r="D133" s="504"/>
      <c r="E133" s="504"/>
      <c r="F133" s="505"/>
      <c r="G133" s="505"/>
      <c r="H133" s="504"/>
      <c r="I133" s="506"/>
      <c r="J133" s="507"/>
      <c r="K133" s="507"/>
      <c r="L133" s="507"/>
      <c r="M133" s="507"/>
      <c r="N133" s="507"/>
      <c r="O133" s="507"/>
      <c r="P133" s="507"/>
      <c r="Q133" s="507"/>
      <c r="R133" s="507"/>
      <c r="S133" s="507"/>
      <c r="T133" s="506"/>
      <c r="U133" s="507"/>
      <c r="V133" s="507"/>
      <c r="W133" s="507"/>
      <c r="X133" s="507"/>
      <c r="Y133" s="507"/>
      <c r="Z133" s="507"/>
      <c r="AA133" s="507"/>
      <c r="AB133" s="507"/>
      <c r="AC133" s="507"/>
      <c r="AD133" s="507"/>
      <c r="AE133" s="506"/>
      <c r="AF133" s="507"/>
      <c r="AG133" s="507"/>
      <c r="AH133" s="507"/>
      <c r="AI133" s="507"/>
    </row>
    <row r="134" spans="1:35" ht="12.75" customHeight="1">
      <c r="A134" s="504"/>
      <c r="B134" s="504"/>
      <c r="C134" s="504"/>
      <c r="D134" s="504"/>
      <c r="E134" s="504"/>
      <c r="F134" s="505"/>
      <c r="G134" s="505"/>
      <c r="H134" s="504"/>
      <c r="I134" s="506"/>
      <c r="J134" s="507"/>
      <c r="K134" s="507"/>
      <c r="L134" s="507"/>
      <c r="M134" s="507"/>
      <c r="N134" s="507"/>
      <c r="O134" s="507"/>
      <c r="P134" s="507"/>
      <c r="Q134" s="507"/>
      <c r="R134" s="507"/>
      <c r="S134" s="507"/>
      <c r="T134" s="506"/>
      <c r="U134" s="507"/>
      <c r="V134" s="507"/>
      <c r="W134" s="507"/>
      <c r="X134" s="507"/>
      <c r="Y134" s="507"/>
      <c r="Z134" s="507"/>
      <c r="AA134" s="507"/>
      <c r="AB134" s="507"/>
      <c r="AC134" s="507"/>
      <c r="AD134" s="507"/>
      <c r="AE134" s="506"/>
      <c r="AF134" s="507"/>
      <c r="AG134" s="507"/>
      <c r="AH134" s="507"/>
      <c r="AI134" s="507"/>
    </row>
    <row r="135" spans="1:35" ht="12.75" customHeight="1">
      <c r="A135" s="504"/>
      <c r="B135" s="504"/>
      <c r="C135" s="504"/>
      <c r="D135" s="504"/>
      <c r="E135" s="504"/>
      <c r="F135" s="505"/>
      <c r="G135" s="505"/>
      <c r="H135" s="504"/>
      <c r="I135" s="506"/>
      <c r="J135" s="507"/>
      <c r="K135" s="507"/>
      <c r="L135" s="507"/>
      <c r="M135" s="507"/>
      <c r="N135" s="507"/>
      <c r="O135" s="507"/>
      <c r="P135" s="507"/>
      <c r="Q135" s="507"/>
      <c r="R135" s="507"/>
      <c r="S135" s="507"/>
      <c r="T135" s="506"/>
      <c r="U135" s="507"/>
      <c r="V135" s="507"/>
      <c r="W135" s="507"/>
      <c r="X135" s="507"/>
      <c r="Y135" s="507"/>
      <c r="Z135" s="507"/>
      <c r="AA135" s="507"/>
      <c r="AB135" s="507"/>
      <c r="AC135" s="507"/>
      <c r="AD135" s="507"/>
      <c r="AE135" s="506"/>
      <c r="AF135" s="507"/>
      <c r="AG135" s="507"/>
      <c r="AH135" s="507"/>
      <c r="AI135" s="507"/>
    </row>
    <row r="136" spans="1:35" ht="12.75" customHeight="1">
      <c r="A136" s="504"/>
      <c r="B136" s="504"/>
      <c r="C136" s="504"/>
      <c r="D136" s="504"/>
      <c r="E136" s="504"/>
      <c r="F136" s="505"/>
      <c r="G136" s="505"/>
      <c r="H136" s="504"/>
      <c r="I136" s="506"/>
      <c r="J136" s="507"/>
      <c r="K136" s="507"/>
      <c r="L136" s="507"/>
      <c r="M136" s="507"/>
      <c r="N136" s="507"/>
      <c r="O136" s="507"/>
      <c r="P136" s="507"/>
      <c r="Q136" s="507"/>
      <c r="R136" s="507"/>
      <c r="S136" s="507"/>
      <c r="T136" s="506"/>
      <c r="U136" s="507"/>
      <c r="V136" s="507"/>
      <c r="W136" s="507"/>
      <c r="X136" s="507"/>
      <c r="Y136" s="507"/>
      <c r="Z136" s="507"/>
      <c r="AA136" s="507"/>
      <c r="AB136" s="507"/>
      <c r="AC136" s="507"/>
      <c r="AD136" s="507"/>
      <c r="AE136" s="506"/>
      <c r="AF136" s="507"/>
      <c r="AG136" s="507"/>
      <c r="AH136" s="507"/>
      <c r="AI136" s="507"/>
    </row>
    <row r="137" spans="1:35" ht="12.75" customHeight="1">
      <c r="A137" s="504"/>
      <c r="B137" s="504"/>
      <c r="C137" s="504"/>
      <c r="D137" s="504"/>
      <c r="E137" s="504"/>
      <c r="F137" s="505"/>
      <c r="G137" s="505"/>
      <c r="H137" s="504"/>
      <c r="I137" s="506"/>
      <c r="J137" s="507"/>
      <c r="K137" s="507"/>
      <c r="L137" s="507"/>
      <c r="M137" s="507"/>
      <c r="N137" s="507"/>
      <c r="O137" s="507"/>
      <c r="P137" s="507"/>
      <c r="Q137" s="507"/>
      <c r="R137" s="507"/>
      <c r="S137" s="507"/>
      <c r="T137" s="506"/>
      <c r="U137" s="507"/>
      <c r="V137" s="507"/>
      <c r="W137" s="507"/>
      <c r="X137" s="507"/>
      <c r="Y137" s="507"/>
      <c r="Z137" s="507"/>
      <c r="AA137" s="507"/>
      <c r="AB137" s="507"/>
      <c r="AC137" s="507"/>
      <c r="AD137" s="507"/>
      <c r="AE137" s="506"/>
      <c r="AF137" s="507"/>
      <c r="AG137" s="507"/>
      <c r="AH137" s="507"/>
      <c r="AI137" s="507"/>
    </row>
    <row r="138" spans="1:35" ht="12.75" customHeight="1">
      <c r="A138" s="504"/>
      <c r="B138" s="504"/>
      <c r="C138" s="504"/>
      <c r="D138" s="504"/>
      <c r="E138" s="504"/>
      <c r="F138" s="505"/>
      <c r="G138" s="505"/>
      <c r="H138" s="504"/>
      <c r="I138" s="506"/>
      <c r="J138" s="507"/>
      <c r="K138" s="507"/>
      <c r="L138" s="507"/>
      <c r="M138" s="507"/>
      <c r="N138" s="507"/>
      <c r="O138" s="507"/>
      <c r="P138" s="507"/>
      <c r="Q138" s="507"/>
      <c r="R138" s="507"/>
      <c r="S138" s="507"/>
      <c r="T138" s="506"/>
      <c r="U138" s="507"/>
      <c r="V138" s="507"/>
      <c r="W138" s="507"/>
      <c r="X138" s="507"/>
      <c r="Y138" s="507"/>
      <c r="Z138" s="507"/>
      <c r="AA138" s="507"/>
      <c r="AB138" s="507"/>
      <c r="AC138" s="507"/>
      <c r="AD138" s="507"/>
      <c r="AE138" s="506"/>
      <c r="AF138" s="507"/>
      <c r="AG138" s="507"/>
      <c r="AH138" s="507"/>
      <c r="AI138" s="507"/>
    </row>
    <row r="139" spans="1:35" ht="12.75" customHeight="1">
      <c r="A139" s="504"/>
      <c r="B139" s="504"/>
      <c r="C139" s="504"/>
      <c r="D139" s="504"/>
      <c r="E139" s="504"/>
      <c r="F139" s="505"/>
      <c r="G139" s="505"/>
      <c r="H139" s="504"/>
      <c r="I139" s="506"/>
      <c r="J139" s="507"/>
      <c r="K139" s="507"/>
      <c r="L139" s="507"/>
      <c r="M139" s="507"/>
      <c r="N139" s="507"/>
      <c r="O139" s="507"/>
      <c r="P139" s="507"/>
      <c r="Q139" s="507"/>
      <c r="R139" s="507"/>
      <c r="S139" s="507"/>
      <c r="T139" s="506"/>
      <c r="U139" s="507"/>
      <c r="V139" s="507"/>
      <c r="W139" s="507"/>
      <c r="X139" s="507"/>
      <c r="Y139" s="507"/>
      <c r="Z139" s="507"/>
      <c r="AA139" s="507"/>
      <c r="AB139" s="507"/>
      <c r="AC139" s="507"/>
      <c r="AD139" s="507"/>
      <c r="AE139" s="506"/>
      <c r="AF139" s="507"/>
      <c r="AG139" s="507"/>
      <c r="AH139" s="507"/>
      <c r="AI139" s="507"/>
    </row>
    <row r="140" spans="1:35" ht="12.75" customHeight="1">
      <c r="A140" s="504"/>
      <c r="B140" s="504"/>
      <c r="C140" s="504"/>
      <c r="D140" s="504"/>
      <c r="E140" s="504"/>
      <c r="F140" s="505"/>
      <c r="G140" s="505"/>
      <c r="H140" s="504"/>
      <c r="I140" s="506"/>
      <c r="J140" s="507"/>
      <c r="K140" s="507"/>
      <c r="L140" s="507"/>
      <c r="M140" s="507"/>
      <c r="N140" s="507"/>
      <c r="O140" s="507"/>
      <c r="P140" s="507"/>
      <c r="Q140" s="507"/>
      <c r="R140" s="507"/>
      <c r="S140" s="507"/>
      <c r="T140" s="506"/>
      <c r="U140" s="507"/>
      <c r="V140" s="507"/>
      <c r="W140" s="507"/>
      <c r="X140" s="507"/>
      <c r="Y140" s="507"/>
      <c r="Z140" s="507"/>
      <c r="AA140" s="507"/>
      <c r="AB140" s="507"/>
      <c r="AC140" s="507"/>
      <c r="AD140" s="507"/>
      <c r="AE140" s="506"/>
      <c r="AF140" s="507"/>
      <c r="AG140" s="507"/>
      <c r="AH140" s="507"/>
      <c r="AI140" s="507"/>
    </row>
    <row r="141" spans="1:35" ht="12.75" customHeight="1">
      <c r="A141" s="504"/>
      <c r="B141" s="504"/>
      <c r="C141" s="504"/>
      <c r="D141" s="504"/>
      <c r="E141" s="504"/>
      <c r="F141" s="505"/>
      <c r="G141" s="505"/>
      <c r="H141" s="504"/>
      <c r="I141" s="506"/>
      <c r="J141" s="507"/>
      <c r="K141" s="507"/>
      <c r="L141" s="507"/>
      <c r="M141" s="507"/>
      <c r="N141" s="507"/>
      <c r="O141" s="507"/>
      <c r="P141" s="507"/>
      <c r="Q141" s="507"/>
      <c r="R141" s="507"/>
      <c r="S141" s="507"/>
      <c r="T141" s="506"/>
      <c r="U141" s="507"/>
      <c r="V141" s="507"/>
      <c r="W141" s="507"/>
      <c r="X141" s="507"/>
      <c r="Y141" s="507"/>
      <c r="Z141" s="507"/>
      <c r="AA141" s="507"/>
      <c r="AB141" s="507"/>
      <c r="AC141" s="507"/>
      <c r="AD141" s="507"/>
      <c r="AE141" s="506"/>
      <c r="AF141" s="507"/>
      <c r="AG141" s="507"/>
      <c r="AH141" s="507"/>
      <c r="AI141" s="507"/>
    </row>
    <row r="142" spans="1:35" ht="12.75" customHeight="1">
      <c r="A142" s="504"/>
      <c r="B142" s="504"/>
      <c r="C142" s="504"/>
      <c r="D142" s="504"/>
      <c r="E142" s="504"/>
      <c r="F142" s="505"/>
      <c r="G142" s="505"/>
      <c r="H142" s="504"/>
      <c r="I142" s="506"/>
      <c r="J142" s="507"/>
      <c r="K142" s="507"/>
      <c r="L142" s="507"/>
      <c r="M142" s="507"/>
      <c r="N142" s="507"/>
      <c r="O142" s="507"/>
      <c r="P142" s="507"/>
      <c r="Q142" s="507"/>
      <c r="R142" s="507"/>
      <c r="S142" s="507"/>
      <c r="T142" s="506"/>
      <c r="U142" s="507"/>
      <c r="V142" s="507"/>
      <c r="W142" s="507"/>
      <c r="X142" s="507"/>
      <c r="Y142" s="507"/>
      <c r="Z142" s="507"/>
      <c r="AA142" s="507"/>
      <c r="AB142" s="507"/>
      <c r="AC142" s="507"/>
      <c r="AD142" s="507"/>
      <c r="AE142" s="506"/>
      <c r="AF142" s="507"/>
      <c r="AG142" s="507"/>
      <c r="AH142" s="507"/>
      <c r="AI142" s="507"/>
    </row>
    <row r="143" spans="1:35" ht="12.75" customHeight="1">
      <c r="A143" s="504"/>
      <c r="B143" s="504"/>
      <c r="C143" s="504"/>
      <c r="D143" s="504"/>
      <c r="E143" s="504"/>
      <c r="F143" s="505"/>
      <c r="G143" s="505"/>
      <c r="H143" s="504"/>
      <c r="I143" s="506"/>
      <c r="J143" s="507"/>
      <c r="K143" s="507"/>
      <c r="L143" s="507"/>
      <c r="M143" s="507"/>
      <c r="N143" s="507"/>
      <c r="O143" s="507"/>
      <c r="P143" s="507"/>
      <c r="Q143" s="507"/>
      <c r="R143" s="507"/>
      <c r="S143" s="507"/>
      <c r="T143" s="506"/>
      <c r="U143" s="507"/>
      <c r="V143" s="507"/>
      <c r="W143" s="507"/>
      <c r="X143" s="507"/>
      <c r="Y143" s="507"/>
      <c r="Z143" s="507"/>
      <c r="AA143" s="507"/>
      <c r="AB143" s="507"/>
      <c r="AC143" s="507"/>
      <c r="AD143" s="507"/>
      <c r="AE143" s="506"/>
      <c r="AF143" s="507"/>
      <c r="AG143" s="507"/>
      <c r="AH143" s="507"/>
      <c r="AI143" s="507"/>
    </row>
    <row r="144" spans="1:35" ht="12.75" customHeight="1">
      <c r="A144" s="504"/>
      <c r="B144" s="504"/>
      <c r="C144" s="504"/>
      <c r="D144" s="504"/>
      <c r="E144" s="504"/>
      <c r="F144" s="505"/>
      <c r="G144" s="505"/>
      <c r="H144" s="504"/>
      <c r="I144" s="506"/>
      <c r="J144" s="507"/>
      <c r="K144" s="507"/>
      <c r="L144" s="507"/>
      <c r="M144" s="507"/>
      <c r="N144" s="507"/>
      <c r="O144" s="507"/>
      <c r="P144" s="507"/>
      <c r="Q144" s="507"/>
      <c r="R144" s="507"/>
      <c r="S144" s="507"/>
      <c r="T144" s="506"/>
      <c r="U144" s="507"/>
      <c r="V144" s="507"/>
      <c r="W144" s="507"/>
      <c r="X144" s="507"/>
      <c r="Y144" s="507"/>
      <c r="Z144" s="507"/>
      <c r="AA144" s="507"/>
      <c r="AB144" s="507"/>
      <c r="AC144" s="507"/>
      <c r="AD144" s="507"/>
      <c r="AE144" s="506"/>
      <c r="AF144" s="507"/>
      <c r="AG144" s="507"/>
      <c r="AH144" s="507"/>
      <c r="AI144" s="507"/>
    </row>
    <row r="145" spans="1:35" ht="12.75" customHeight="1">
      <c r="A145" s="504"/>
      <c r="B145" s="504"/>
      <c r="C145" s="504"/>
      <c r="D145" s="504"/>
      <c r="E145" s="504"/>
      <c r="F145" s="505"/>
      <c r="G145" s="505"/>
      <c r="H145" s="504"/>
      <c r="I145" s="506"/>
      <c r="J145" s="507"/>
      <c r="K145" s="507"/>
      <c r="L145" s="507"/>
      <c r="M145" s="507"/>
      <c r="N145" s="507"/>
      <c r="O145" s="507"/>
      <c r="P145" s="507"/>
      <c r="Q145" s="507"/>
      <c r="R145" s="507"/>
      <c r="S145" s="507"/>
      <c r="T145" s="506"/>
      <c r="U145" s="507"/>
      <c r="V145" s="507"/>
      <c r="W145" s="507"/>
      <c r="X145" s="507"/>
      <c r="Y145" s="507"/>
      <c r="Z145" s="507"/>
      <c r="AA145" s="507"/>
      <c r="AB145" s="507"/>
      <c r="AC145" s="507"/>
      <c r="AD145" s="507"/>
      <c r="AE145" s="506"/>
      <c r="AF145" s="507"/>
      <c r="AG145" s="507"/>
      <c r="AH145" s="507"/>
      <c r="AI145" s="507"/>
    </row>
    <row r="146" spans="1:35" ht="12.75" customHeight="1">
      <c r="A146" s="504"/>
      <c r="B146" s="504"/>
      <c r="C146" s="504"/>
      <c r="D146" s="504"/>
      <c r="E146" s="504"/>
      <c r="F146" s="505"/>
      <c r="G146" s="505"/>
      <c r="H146" s="504"/>
      <c r="I146" s="506"/>
      <c r="J146" s="507"/>
      <c r="K146" s="507"/>
      <c r="L146" s="507"/>
      <c r="M146" s="507"/>
      <c r="N146" s="507"/>
      <c r="O146" s="507"/>
      <c r="P146" s="507"/>
      <c r="Q146" s="507"/>
      <c r="R146" s="507"/>
      <c r="S146" s="507"/>
      <c r="T146" s="506"/>
      <c r="U146" s="507"/>
      <c r="V146" s="507"/>
      <c r="W146" s="507"/>
      <c r="X146" s="507"/>
      <c r="Y146" s="507"/>
      <c r="Z146" s="507"/>
      <c r="AA146" s="507"/>
      <c r="AB146" s="507"/>
      <c r="AC146" s="507"/>
      <c r="AD146" s="507"/>
      <c r="AE146" s="506"/>
      <c r="AF146" s="507"/>
      <c r="AG146" s="507"/>
      <c r="AH146" s="507"/>
      <c r="AI146" s="507"/>
    </row>
    <row r="147" spans="1:35" ht="12.75" customHeight="1">
      <c r="A147" s="504"/>
      <c r="B147" s="504"/>
      <c r="C147" s="504"/>
      <c r="D147" s="504"/>
      <c r="E147" s="504"/>
      <c r="F147" s="505"/>
      <c r="G147" s="505"/>
      <c r="H147" s="504"/>
      <c r="I147" s="506"/>
      <c r="J147" s="507"/>
      <c r="K147" s="507"/>
      <c r="L147" s="507"/>
      <c r="M147" s="507"/>
      <c r="N147" s="507"/>
      <c r="O147" s="507"/>
      <c r="P147" s="507"/>
      <c r="Q147" s="507"/>
      <c r="R147" s="507"/>
      <c r="S147" s="507"/>
      <c r="T147" s="506"/>
      <c r="U147" s="507"/>
      <c r="V147" s="507"/>
      <c r="W147" s="507"/>
      <c r="X147" s="507"/>
      <c r="Y147" s="507"/>
      <c r="Z147" s="507"/>
      <c r="AA147" s="507"/>
      <c r="AB147" s="507"/>
      <c r="AC147" s="507"/>
      <c r="AD147" s="507"/>
      <c r="AE147" s="506"/>
      <c r="AF147" s="507"/>
      <c r="AG147" s="507"/>
      <c r="AH147" s="507"/>
      <c r="AI147" s="507"/>
    </row>
    <row r="148" spans="1:35" ht="12.75" customHeight="1">
      <c r="A148" s="504"/>
      <c r="B148" s="504"/>
      <c r="C148" s="504"/>
      <c r="D148" s="504"/>
      <c r="E148" s="504"/>
      <c r="F148" s="505"/>
      <c r="G148" s="505"/>
      <c r="H148" s="504"/>
      <c r="I148" s="506"/>
      <c r="J148" s="507"/>
      <c r="K148" s="507"/>
      <c r="L148" s="507"/>
      <c r="M148" s="507"/>
      <c r="N148" s="507"/>
      <c r="O148" s="507"/>
      <c r="P148" s="507"/>
      <c r="Q148" s="507"/>
      <c r="R148" s="507"/>
      <c r="S148" s="507"/>
      <c r="T148" s="506"/>
      <c r="U148" s="507"/>
      <c r="V148" s="507"/>
      <c r="W148" s="507"/>
      <c r="X148" s="507"/>
      <c r="Y148" s="507"/>
      <c r="Z148" s="507"/>
      <c r="AA148" s="507"/>
      <c r="AB148" s="507"/>
      <c r="AC148" s="507"/>
      <c r="AD148" s="507"/>
      <c r="AE148" s="506"/>
      <c r="AF148" s="507"/>
      <c r="AG148" s="507"/>
      <c r="AH148" s="507"/>
      <c r="AI148" s="507"/>
    </row>
    <row r="149" spans="1:35" ht="12.75" customHeight="1">
      <c r="A149" s="504"/>
      <c r="B149" s="504"/>
      <c r="C149" s="504"/>
      <c r="D149" s="504"/>
      <c r="E149" s="504"/>
      <c r="F149" s="505"/>
      <c r="G149" s="505"/>
      <c r="H149" s="504"/>
      <c r="I149" s="506"/>
      <c r="J149" s="507"/>
      <c r="K149" s="507"/>
      <c r="L149" s="507"/>
      <c r="M149" s="507"/>
      <c r="N149" s="507"/>
      <c r="O149" s="507"/>
      <c r="P149" s="507"/>
      <c r="Q149" s="507"/>
      <c r="R149" s="507"/>
      <c r="S149" s="507"/>
      <c r="T149" s="506"/>
      <c r="U149" s="507"/>
      <c r="V149" s="507"/>
      <c r="W149" s="507"/>
      <c r="X149" s="507"/>
      <c r="Y149" s="507"/>
      <c r="Z149" s="507"/>
      <c r="AA149" s="507"/>
      <c r="AB149" s="507"/>
      <c r="AC149" s="507"/>
      <c r="AD149" s="507"/>
      <c r="AE149" s="506"/>
      <c r="AF149" s="507"/>
      <c r="AG149" s="507"/>
      <c r="AH149" s="507"/>
      <c r="AI149" s="507"/>
    </row>
    <row r="150" spans="1:35" ht="12.75" customHeight="1">
      <c r="A150" s="504"/>
      <c r="B150" s="504"/>
      <c r="C150" s="504"/>
      <c r="D150" s="504"/>
      <c r="E150" s="504"/>
      <c r="F150" s="505"/>
      <c r="G150" s="505"/>
      <c r="H150" s="504"/>
      <c r="I150" s="506"/>
      <c r="J150" s="507"/>
      <c r="K150" s="507"/>
      <c r="L150" s="507"/>
      <c r="M150" s="507"/>
      <c r="N150" s="507"/>
      <c r="O150" s="507"/>
      <c r="P150" s="507"/>
      <c r="Q150" s="507"/>
      <c r="R150" s="507"/>
      <c r="S150" s="507"/>
      <c r="T150" s="506"/>
      <c r="U150" s="507"/>
      <c r="V150" s="507"/>
      <c r="W150" s="507"/>
      <c r="X150" s="507"/>
      <c r="Y150" s="507"/>
      <c r="Z150" s="507"/>
      <c r="AA150" s="507"/>
      <c r="AB150" s="507"/>
      <c r="AC150" s="507"/>
      <c r="AD150" s="507"/>
      <c r="AE150" s="506"/>
      <c r="AF150" s="507"/>
      <c r="AG150" s="507"/>
      <c r="AH150" s="507"/>
      <c r="AI150" s="507"/>
    </row>
    <row r="151" spans="1:35" ht="12.75" customHeight="1">
      <c r="A151" s="504"/>
      <c r="B151" s="504"/>
      <c r="C151" s="504"/>
      <c r="D151" s="504"/>
      <c r="E151" s="504"/>
      <c r="F151" s="505"/>
      <c r="G151" s="505"/>
      <c r="H151" s="504"/>
      <c r="I151" s="506"/>
      <c r="J151" s="507"/>
      <c r="K151" s="507"/>
      <c r="L151" s="507"/>
      <c r="M151" s="507"/>
      <c r="N151" s="507"/>
      <c r="O151" s="507"/>
      <c r="P151" s="507"/>
      <c r="Q151" s="507"/>
      <c r="R151" s="507"/>
      <c r="S151" s="507"/>
      <c r="T151" s="506"/>
      <c r="U151" s="507"/>
      <c r="V151" s="507"/>
      <c r="W151" s="507"/>
      <c r="X151" s="507"/>
      <c r="Y151" s="507"/>
      <c r="Z151" s="507"/>
      <c r="AA151" s="507"/>
      <c r="AB151" s="507"/>
      <c r="AC151" s="507"/>
      <c r="AD151" s="507"/>
      <c r="AE151" s="506"/>
      <c r="AF151" s="507"/>
      <c r="AG151" s="507"/>
      <c r="AH151" s="507"/>
      <c r="AI151" s="507"/>
    </row>
    <row r="152" spans="1:35" ht="12.75" customHeight="1">
      <c r="A152" s="504"/>
      <c r="B152" s="504"/>
      <c r="C152" s="504"/>
      <c r="D152" s="504"/>
      <c r="E152" s="504"/>
      <c r="F152" s="505"/>
      <c r="G152" s="505"/>
      <c r="H152" s="504"/>
      <c r="I152" s="506"/>
      <c r="J152" s="507"/>
      <c r="K152" s="507"/>
      <c r="L152" s="507"/>
      <c r="M152" s="507"/>
      <c r="N152" s="507"/>
      <c r="O152" s="507"/>
      <c r="P152" s="507"/>
      <c r="Q152" s="507"/>
      <c r="R152" s="507"/>
      <c r="S152" s="507"/>
      <c r="T152" s="506"/>
      <c r="U152" s="507"/>
      <c r="V152" s="507"/>
      <c r="W152" s="507"/>
      <c r="X152" s="507"/>
      <c r="Y152" s="507"/>
      <c r="Z152" s="507"/>
      <c r="AA152" s="507"/>
      <c r="AB152" s="507"/>
      <c r="AC152" s="507"/>
      <c r="AD152" s="507"/>
      <c r="AE152" s="506"/>
      <c r="AF152" s="507"/>
      <c r="AG152" s="507"/>
      <c r="AH152" s="507"/>
      <c r="AI152" s="507"/>
    </row>
    <row r="153" spans="1:35" ht="12.75" customHeight="1">
      <c r="A153" s="504"/>
      <c r="B153" s="504"/>
      <c r="C153" s="504"/>
      <c r="D153" s="504"/>
      <c r="E153" s="504"/>
      <c r="F153" s="505"/>
      <c r="G153" s="505"/>
      <c r="H153" s="504"/>
      <c r="I153" s="506"/>
      <c r="J153" s="507"/>
      <c r="K153" s="507"/>
      <c r="L153" s="507"/>
      <c r="M153" s="507"/>
      <c r="N153" s="507"/>
      <c r="O153" s="507"/>
      <c r="P153" s="507"/>
      <c r="Q153" s="507"/>
      <c r="R153" s="507"/>
      <c r="S153" s="507"/>
      <c r="T153" s="506"/>
      <c r="U153" s="507"/>
      <c r="V153" s="507"/>
      <c r="W153" s="507"/>
      <c r="X153" s="507"/>
      <c r="Y153" s="507"/>
      <c r="Z153" s="507"/>
      <c r="AA153" s="507"/>
      <c r="AB153" s="507"/>
      <c r="AC153" s="507"/>
      <c r="AD153" s="507"/>
      <c r="AE153" s="506"/>
      <c r="AF153" s="507"/>
      <c r="AG153" s="507"/>
      <c r="AH153" s="507"/>
      <c r="AI153" s="507"/>
    </row>
    <row r="154" spans="1:35" ht="12.75" customHeight="1">
      <c r="A154" s="504"/>
      <c r="B154" s="504"/>
      <c r="C154" s="504"/>
      <c r="D154" s="504"/>
      <c r="E154" s="504"/>
      <c r="F154" s="505"/>
      <c r="G154" s="505"/>
      <c r="H154" s="504"/>
      <c r="I154" s="506"/>
      <c r="J154" s="507"/>
      <c r="K154" s="507"/>
      <c r="L154" s="507"/>
      <c r="M154" s="507"/>
      <c r="N154" s="507"/>
      <c r="O154" s="507"/>
      <c r="P154" s="507"/>
      <c r="Q154" s="507"/>
      <c r="R154" s="507"/>
      <c r="S154" s="507"/>
      <c r="T154" s="506"/>
      <c r="U154" s="507"/>
      <c r="V154" s="507"/>
      <c r="W154" s="507"/>
      <c r="X154" s="507"/>
      <c r="Y154" s="507"/>
      <c r="Z154" s="507"/>
      <c r="AA154" s="507"/>
      <c r="AB154" s="507"/>
      <c r="AC154" s="507"/>
      <c r="AD154" s="507"/>
      <c r="AE154" s="506"/>
      <c r="AF154" s="507"/>
      <c r="AG154" s="507"/>
      <c r="AH154" s="507"/>
      <c r="AI154" s="507"/>
    </row>
    <row r="155" spans="1:35" ht="12.75" customHeight="1">
      <c r="A155" s="504"/>
      <c r="B155" s="504"/>
      <c r="C155" s="504"/>
      <c r="D155" s="504"/>
      <c r="E155" s="504"/>
      <c r="F155" s="505"/>
      <c r="G155" s="505"/>
      <c r="H155" s="504"/>
      <c r="I155" s="506"/>
      <c r="J155" s="507"/>
      <c r="K155" s="507"/>
      <c r="L155" s="507"/>
      <c r="M155" s="507"/>
      <c r="N155" s="507"/>
      <c r="O155" s="507"/>
      <c r="P155" s="507"/>
      <c r="Q155" s="507"/>
      <c r="R155" s="507"/>
      <c r="S155" s="507"/>
      <c r="T155" s="506"/>
      <c r="U155" s="507"/>
      <c r="V155" s="507"/>
      <c r="W155" s="507"/>
      <c r="X155" s="507"/>
      <c r="Y155" s="507"/>
      <c r="Z155" s="507"/>
      <c r="AA155" s="507"/>
      <c r="AB155" s="507"/>
      <c r="AC155" s="507"/>
      <c r="AD155" s="507"/>
      <c r="AE155" s="506"/>
      <c r="AF155" s="507"/>
      <c r="AG155" s="507"/>
      <c r="AH155" s="507"/>
      <c r="AI155" s="507"/>
    </row>
    <row r="156" spans="1:35" ht="12.75" customHeight="1">
      <c r="A156" s="504"/>
      <c r="B156" s="504"/>
      <c r="C156" s="504"/>
      <c r="D156" s="504"/>
      <c r="E156" s="504"/>
      <c r="F156" s="505"/>
      <c r="G156" s="505"/>
      <c r="H156" s="504"/>
      <c r="I156" s="506"/>
      <c r="J156" s="507"/>
      <c r="K156" s="507"/>
      <c r="L156" s="507"/>
      <c r="M156" s="507"/>
      <c r="N156" s="507"/>
      <c r="O156" s="507"/>
      <c r="P156" s="507"/>
      <c r="Q156" s="507"/>
      <c r="R156" s="507"/>
      <c r="S156" s="507"/>
      <c r="T156" s="506"/>
      <c r="U156" s="507"/>
      <c r="V156" s="507"/>
      <c r="W156" s="507"/>
      <c r="X156" s="507"/>
      <c r="Y156" s="507"/>
      <c r="Z156" s="507"/>
      <c r="AA156" s="507"/>
      <c r="AB156" s="507"/>
      <c r="AC156" s="507"/>
      <c r="AD156" s="507"/>
      <c r="AE156" s="506"/>
      <c r="AF156" s="507"/>
      <c r="AG156" s="507"/>
      <c r="AH156" s="507"/>
      <c r="AI156" s="507"/>
    </row>
    <row r="157" spans="1:35" ht="12.75" customHeight="1">
      <c r="A157" s="504"/>
      <c r="B157" s="504"/>
      <c r="C157" s="504"/>
      <c r="D157" s="504"/>
      <c r="E157" s="504"/>
      <c r="F157" s="505"/>
      <c r="G157" s="505"/>
      <c r="H157" s="504"/>
      <c r="I157" s="506"/>
      <c r="J157" s="507"/>
      <c r="K157" s="507"/>
      <c r="L157" s="507"/>
      <c r="M157" s="507"/>
      <c r="N157" s="507"/>
      <c r="O157" s="507"/>
      <c r="P157" s="507"/>
      <c r="Q157" s="507"/>
      <c r="R157" s="507"/>
      <c r="S157" s="507"/>
      <c r="T157" s="506"/>
      <c r="U157" s="507"/>
      <c r="V157" s="507"/>
      <c r="W157" s="507"/>
      <c r="X157" s="507"/>
      <c r="Y157" s="507"/>
      <c r="Z157" s="507"/>
      <c r="AA157" s="507"/>
      <c r="AB157" s="507"/>
      <c r="AC157" s="507"/>
      <c r="AD157" s="507"/>
      <c r="AE157" s="506"/>
      <c r="AF157" s="507"/>
      <c r="AG157" s="507"/>
      <c r="AH157" s="507"/>
      <c r="AI157" s="507"/>
    </row>
    <row r="158" spans="1:35" ht="12.75" customHeight="1">
      <c r="A158" s="504"/>
      <c r="B158" s="504"/>
      <c r="C158" s="504"/>
      <c r="D158" s="504"/>
      <c r="E158" s="504"/>
      <c r="F158" s="505"/>
      <c r="G158" s="505"/>
      <c r="H158" s="504"/>
      <c r="I158" s="506"/>
      <c r="J158" s="507"/>
      <c r="K158" s="507"/>
      <c r="L158" s="507"/>
      <c r="M158" s="507"/>
      <c r="N158" s="507"/>
      <c r="O158" s="507"/>
      <c r="P158" s="507"/>
      <c r="Q158" s="507"/>
      <c r="R158" s="507"/>
      <c r="S158" s="507"/>
      <c r="T158" s="506"/>
      <c r="U158" s="507"/>
      <c r="V158" s="507"/>
      <c r="W158" s="507"/>
      <c r="X158" s="507"/>
      <c r="Y158" s="507"/>
      <c r="Z158" s="507"/>
      <c r="AA158" s="507"/>
      <c r="AB158" s="507"/>
      <c r="AC158" s="507"/>
      <c r="AD158" s="507"/>
      <c r="AE158" s="506"/>
      <c r="AF158" s="507"/>
      <c r="AG158" s="507"/>
      <c r="AH158" s="507"/>
      <c r="AI158" s="507"/>
    </row>
    <row r="159" spans="1:35" ht="12.75" customHeight="1">
      <c r="A159" s="504"/>
      <c r="B159" s="504"/>
      <c r="C159" s="504"/>
      <c r="D159" s="504"/>
      <c r="E159" s="504"/>
      <c r="F159" s="505"/>
      <c r="G159" s="505"/>
      <c r="H159" s="504"/>
      <c r="I159" s="506"/>
      <c r="J159" s="507"/>
      <c r="K159" s="507"/>
      <c r="L159" s="507"/>
      <c r="M159" s="507"/>
      <c r="N159" s="507"/>
      <c r="O159" s="507"/>
      <c r="P159" s="507"/>
      <c r="Q159" s="507"/>
      <c r="R159" s="507"/>
      <c r="S159" s="507"/>
      <c r="T159" s="506"/>
      <c r="U159" s="507"/>
      <c r="V159" s="507"/>
      <c r="W159" s="507"/>
      <c r="X159" s="507"/>
      <c r="Y159" s="507"/>
      <c r="Z159" s="507"/>
      <c r="AA159" s="507"/>
      <c r="AB159" s="507"/>
      <c r="AC159" s="507"/>
      <c r="AD159" s="507"/>
      <c r="AE159" s="506"/>
      <c r="AF159" s="507"/>
      <c r="AG159" s="507"/>
      <c r="AH159" s="507"/>
      <c r="AI159" s="507"/>
    </row>
    <row r="160" spans="1:35" ht="12.75" customHeight="1">
      <c r="A160" s="504"/>
      <c r="B160" s="504"/>
      <c r="C160" s="504"/>
      <c r="D160" s="504"/>
      <c r="E160" s="504"/>
      <c r="F160" s="505"/>
      <c r="G160" s="505"/>
      <c r="H160" s="504"/>
      <c r="I160" s="506"/>
      <c r="J160" s="507"/>
      <c r="K160" s="507"/>
      <c r="L160" s="507"/>
      <c r="M160" s="507"/>
      <c r="N160" s="507"/>
      <c r="O160" s="507"/>
      <c r="P160" s="507"/>
      <c r="Q160" s="507"/>
      <c r="R160" s="507"/>
      <c r="S160" s="507"/>
      <c r="T160" s="506"/>
      <c r="U160" s="507"/>
      <c r="V160" s="507"/>
      <c r="W160" s="507"/>
      <c r="X160" s="507"/>
      <c r="Y160" s="507"/>
      <c r="Z160" s="507"/>
      <c r="AA160" s="507"/>
      <c r="AB160" s="507"/>
      <c r="AC160" s="507"/>
      <c r="AD160" s="507"/>
      <c r="AE160" s="506"/>
      <c r="AF160" s="507"/>
      <c r="AG160" s="507"/>
      <c r="AH160" s="507"/>
      <c r="AI160" s="507"/>
    </row>
    <row r="161" spans="1:35" ht="12.75" customHeight="1">
      <c r="A161" s="504"/>
      <c r="B161" s="504"/>
      <c r="C161" s="504"/>
      <c r="D161" s="504"/>
      <c r="E161" s="504"/>
      <c r="F161" s="505"/>
      <c r="G161" s="505"/>
      <c r="H161" s="504"/>
      <c r="I161" s="506"/>
      <c r="J161" s="507"/>
      <c r="K161" s="507"/>
      <c r="L161" s="507"/>
      <c r="M161" s="507"/>
      <c r="N161" s="507"/>
      <c r="O161" s="507"/>
      <c r="P161" s="507"/>
      <c r="Q161" s="507"/>
      <c r="R161" s="507"/>
      <c r="S161" s="507"/>
      <c r="T161" s="506"/>
      <c r="U161" s="507"/>
      <c r="V161" s="507"/>
      <c r="W161" s="507"/>
      <c r="X161" s="507"/>
      <c r="Y161" s="507"/>
      <c r="Z161" s="507"/>
      <c r="AA161" s="507"/>
      <c r="AB161" s="507"/>
      <c r="AC161" s="507"/>
      <c r="AD161" s="507"/>
      <c r="AE161" s="506"/>
      <c r="AF161" s="507"/>
      <c r="AG161" s="507"/>
      <c r="AH161" s="507"/>
      <c r="AI161" s="507"/>
    </row>
    <row r="162" spans="1:35" ht="12.75" customHeight="1">
      <c r="A162" s="504"/>
      <c r="B162" s="504"/>
      <c r="C162" s="504"/>
      <c r="D162" s="504"/>
      <c r="E162" s="504"/>
      <c r="F162" s="505"/>
      <c r="G162" s="505"/>
      <c r="H162" s="504"/>
      <c r="I162" s="506"/>
      <c r="J162" s="507"/>
      <c r="K162" s="507"/>
      <c r="L162" s="507"/>
      <c r="M162" s="507"/>
      <c r="N162" s="507"/>
      <c r="O162" s="507"/>
      <c r="P162" s="507"/>
      <c r="Q162" s="507"/>
      <c r="R162" s="507"/>
      <c r="S162" s="507"/>
      <c r="T162" s="506"/>
      <c r="U162" s="507"/>
      <c r="V162" s="507"/>
      <c r="W162" s="507"/>
      <c r="X162" s="507"/>
      <c r="Y162" s="507"/>
      <c r="Z162" s="507"/>
      <c r="AA162" s="507"/>
      <c r="AB162" s="507"/>
      <c r="AC162" s="507"/>
      <c r="AD162" s="507"/>
      <c r="AE162" s="506"/>
      <c r="AF162" s="507"/>
      <c r="AG162" s="507"/>
      <c r="AH162" s="507"/>
      <c r="AI162" s="507"/>
    </row>
    <row r="163" spans="1:35" ht="12.75" customHeight="1">
      <c r="A163" s="504"/>
      <c r="B163" s="504"/>
      <c r="C163" s="504"/>
      <c r="D163" s="504"/>
      <c r="E163" s="504"/>
      <c r="F163" s="505"/>
      <c r="G163" s="505"/>
      <c r="H163" s="504"/>
      <c r="I163" s="506"/>
      <c r="J163" s="507"/>
      <c r="K163" s="507"/>
      <c r="L163" s="507"/>
      <c r="M163" s="507"/>
      <c r="N163" s="507"/>
      <c r="O163" s="507"/>
      <c r="P163" s="507"/>
      <c r="Q163" s="507"/>
      <c r="R163" s="507"/>
      <c r="S163" s="507"/>
      <c r="T163" s="506"/>
      <c r="U163" s="507"/>
      <c r="V163" s="507"/>
      <c r="W163" s="507"/>
      <c r="X163" s="507"/>
      <c r="Y163" s="507"/>
      <c r="Z163" s="507"/>
      <c r="AA163" s="507"/>
      <c r="AB163" s="507"/>
      <c r="AC163" s="507"/>
      <c r="AD163" s="507"/>
      <c r="AE163" s="506"/>
      <c r="AF163" s="507"/>
      <c r="AG163" s="507"/>
      <c r="AH163" s="507"/>
      <c r="AI163" s="507"/>
    </row>
    <row r="164" spans="1:35" ht="12.75" customHeight="1">
      <c r="A164" s="504"/>
      <c r="B164" s="504"/>
      <c r="C164" s="504"/>
      <c r="D164" s="504"/>
      <c r="E164" s="504"/>
      <c r="F164" s="505"/>
      <c r="G164" s="505"/>
      <c r="H164" s="504"/>
      <c r="I164" s="506"/>
      <c r="J164" s="507"/>
      <c r="K164" s="507"/>
      <c r="L164" s="507"/>
      <c r="M164" s="507"/>
      <c r="N164" s="507"/>
      <c r="O164" s="507"/>
      <c r="P164" s="507"/>
      <c r="Q164" s="507"/>
      <c r="R164" s="507"/>
      <c r="S164" s="507"/>
      <c r="T164" s="506"/>
      <c r="U164" s="507"/>
      <c r="V164" s="507"/>
      <c r="W164" s="507"/>
      <c r="X164" s="507"/>
      <c r="Y164" s="507"/>
      <c r="Z164" s="507"/>
      <c r="AA164" s="507"/>
      <c r="AB164" s="507"/>
      <c r="AC164" s="507"/>
      <c r="AD164" s="507"/>
      <c r="AE164" s="506"/>
      <c r="AF164" s="507"/>
      <c r="AG164" s="507"/>
      <c r="AH164" s="507"/>
      <c r="AI164" s="507"/>
    </row>
    <row r="165" spans="1:35" ht="12.75" customHeight="1">
      <c r="A165" s="504"/>
      <c r="B165" s="504"/>
      <c r="C165" s="504"/>
      <c r="D165" s="504"/>
      <c r="E165" s="504"/>
      <c r="F165" s="505"/>
      <c r="G165" s="505"/>
      <c r="H165" s="504"/>
      <c r="I165" s="506"/>
      <c r="J165" s="507"/>
      <c r="K165" s="507"/>
      <c r="L165" s="507"/>
      <c r="M165" s="507"/>
      <c r="N165" s="507"/>
      <c r="O165" s="507"/>
      <c r="P165" s="507"/>
      <c r="Q165" s="507"/>
      <c r="R165" s="507"/>
      <c r="S165" s="507"/>
      <c r="T165" s="506"/>
      <c r="U165" s="507"/>
      <c r="V165" s="507"/>
      <c r="W165" s="507"/>
      <c r="X165" s="507"/>
      <c r="Y165" s="507"/>
      <c r="Z165" s="507"/>
      <c r="AA165" s="507"/>
      <c r="AB165" s="507"/>
      <c r="AC165" s="507"/>
      <c r="AD165" s="507"/>
      <c r="AE165" s="506"/>
      <c r="AF165" s="507"/>
      <c r="AG165" s="507"/>
      <c r="AH165" s="507"/>
      <c r="AI165" s="507"/>
    </row>
    <row r="166" spans="1:35" ht="12.75" customHeight="1">
      <c r="A166" s="504"/>
      <c r="B166" s="504"/>
      <c r="C166" s="504"/>
      <c r="D166" s="504"/>
      <c r="E166" s="504"/>
      <c r="F166" s="505"/>
      <c r="G166" s="505"/>
      <c r="H166" s="504"/>
      <c r="I166" s="506"/>
      <c r="J166" s="507"/>
      <c r="K166" s="507"/>
      <c r="L166" s="507"/>
      <c r="M166" s="507"/>
      <c r="N166" s="507"/>
      <c r="O166" s="507"/>
      <c r="P166" s="507"/>
      <c r="Q166" s="507"/>
      <c r="R166" s="507"/>
      <c r="S166" s="507"/>
      <c r="T166" s="506"/>
      <c r="U166" s="507"/>
      <c r="V166" s="507"/>
      <c r="W166" s="507"/>
      <c r="X166" s="507"/>
      <c r="Y166" s="507"/>
      <c r="Z166" s="507"/>
      <c r="AA166" s="507"/>
      <c r="AB166" s="507"/>
      <c r="AC166" s="507"/>
      <c r="AD166" s="507"/>
      <c r="AE166" s="506"/>
      <c r="AF166" s="507"/>
      <c r="AG166" s="507"/>
      <c r="AH166" s="507"/>
      <c r="AI166" s="507"/>
    </row>
    <row r="167" spans="1:35" ht="12.75" customHeight="1">
      <c r="A167" s="504"/>
      <c r="B167" s="504"/>
      <c r="C167" s="504"/>
      <c r="D167" s="504"/>
      <c r="E167" s="504"/>
      <c r="F167" s="505"/>
      <c r="G167" s="505"/>
      <c r="H167" s="504"/>
      <c r="I167" s="506"/>
      <c r="J167" s="507"/>
      <c r="K167" s="507"/>
      <c r="L167" s="507"/>
      <c r="M167" s="507"/>
      <c r="N167" s="507"/>
      <c r="O167" s="507"/>
      <c r="P167" s="507"/>
      <c r="Q167" s="507"/>
      <c r="R167" s="507"/>
      <c r="S167" s="507"/>
      <c r="T167" s="506"/>
      <c r="U167" s="507"/>
      <c r="V167" s="507"/>
      <c r="W167" s="507"/>
      <c r="X167" s="507"/>
      <c r="Y167" s="507"/>
      <c r="Z167" s="507"/>
      <c r="AA167" s="507"/>
      <c r="AB167" s="507"/>
      <c r="AC167" s="507"/>
      <c r="AD167" s="507"/>
      <c r="AE167" s="506"/>
      <c r="AF167" s="507"/>
      <c r="AG167" s="507"/>
      <c r="AH167" s="507"/>
      <c r="AI167" s="507"/>
    </row>
    <row r="168" spans="1:35" ht="12.75" customHeight="1">
      <c r="A168" s="504"/>
      <c r="B168" s="504"/>
      <c r="C168" s="504"/>
      <c r="D168" s="504"/>
      <c r="E168" s="504"/>
      <c r="F168" s="505"/>
      <c r="G168" s="505"/>
      <c r="H168" s="504"/>
      <c r="I168" s="506"/>
      <c r="J168" s="507"/>
      <c r="K168" s="507"/>
      <c r="L168" s="507"/>
      <c r="M168" s="507"/>
      <c r="N168" s="507"/>
      <c r="O168" s="507"/>
      <c r="P168" s="507"/>
      <c r="Q168" s="507"/>
      <c r="R168" s="507"/>
      <c r="S168" s="507"/>
      <c r="T168" s="506"/>
      <c r="U168" s="507"/>
      <c r="V168" s="507"/>
      <c r="W168" s="507"/>
      <c r="X168" s="507"/>
      <c r="Y168" s="507"/>
      <c r="Z168" s="507"/>
      <c r="AA168" s="507"/>
      <c r="AB168" s="507"/>
      <c r="AC168" s="507"/>
      <c r="AD168" s="507"/>
      <c r="AE168" s="506"/>
      <c r="AF168" s="507"/>
      <c r="AG168" s="507"/>
      <c r="AH168" s="507"/>
      <c r="AI168" s="507"/>
    </row>
    <row r="169" spans="1:35" ht="12.75" customHeight="1">
      <c r="A169" s="504"/>
      <c r="B169" s="504"/>
      <c r="C169" s="504"/>
      <c r="D169" s="504"/>
      <c r="E169" s="504"/>
      <c r="F169" s="505"/>
      <c r="G169" s="505"/>
      <c r="H169" s="504"/>
      <c r="I169" s="506"/>
      <c r="J169" s="507"/>
      <c r="K169" s="507"/>
      <c r="L169" s="507"/>
      <c r="M169" s="507"/>
      <c r="N169" s="507"/>
      <c r="O169" s="507"/>
      <c r="P169" s="507"/>
      <c r="Q169" s="507"/>
      <c r="R169" s="507"/>
      <c r="S169" s="507"/>
      <c r="T169" s="506"/>
      <c r="U169" s="507"/>
      <c r="V169" s="507"/>
      <c r="W169" s="507"/>
      <c r="X169" s="507"/>
      <c r="Y169" s="507"/>
      <c r="Z169" s="507"/>
      <c r="AA169" s="507"/>
      <c r="AB169" s="507"/>
      <c r="AC169" s="507"/>
      <c r="AD169" s="507"/>
      <c r="AE169" s="506"/>
      <c r="AF169" s="507"/>
      <c r="AG169" s="507"/>
      <c r="AH169" s="507"/>
      <c r="AI169" s="507"/>
    </row>
    <row r="170" spans="1:35" ht="12.75" customHeight="1">
      <c r="A170" s="504"/>
      <c r="B170" s="504"/>
      <c r="C170" s="504"/>
      <c r="D170" s="504"/>
      <c r="E170" s="504"/>
      <c r="F170" s="505"/>
      <c r="G170" s="505"/>
      <c r="H170" s="504"/>
      <c r="I170" s="506"/>
      <c r="J170" s="507"/>
      <c r="K170" s="507"/>
      <c r="L170" s="507"/>
      <c r="M170" s="507"/>
      <c r="N170" s="507"/>
      <c r="O170" s="507"/>
      <c r="P170" s="507"/>
      <c r="Q170" s="507"/>
      <c r="R170" s="507"/>
      <c r="S170" s="507"/>
      <c r="T170" s="506"/>
      <c r="U170" s="507"/>
      <c r="V170" s="507"/>
      <c r="W170" s="507"/>
      <c r="X170" s="507"/>
      <c r="Y170" s="507"/>
      <c r="Z170" s="507"/>
      <c r="AA170" s="507"/>
      <c r="AB170" s="507"/>
      <c r="AC170" s="507"/>
      <c r="AD170" s="507"/>
      <c r="AE170" s="506"/>
      <c r="AF170" s="507"/>
      <c r="AG170" s="507"/>
      <c r="AH170" s="507"/>
      <c r="AI170" s="507"/>
    </row>
    <row r="171" spans="1:35" ht="12.75" customHeight="1">
      <c r="A171" s="504"/>
      <c r="B171" s="504"/>
      <c r="C171" s="504"/>
      <c r="D171" s="504"/>
      <c r="E171" s="504"/>
      <c r="F171" s="505"/>
      <c r="G171" s="505"/>
      <c r="H171" s="504"/>
      <c r="I171" s="506"/>
      <c r="J171" s="507"/>
      <c r="K171" s="507"/>
      <c r="L171" s="507"/>
      <c r="M171" s="507"/>
      <c r="N171" s="507"/>
      <c r="O171" s="507"/>
      <c r="P171" s="507"/>
      <c r="Q171" s="507"/>
      <c r="R171" s="507"/>
      <c r="S171" s="507"/>
      <c r="T171" s="506"/>
      <c r="U171" s="507"/>
      <c r="V171" s="507"/>
      <c r="W171" s="507"/>
      <c r="X171" s="507"/>
      <c r="Y171" s="507"/>
      <c r="Z171" s="507"/>
      <c r="AA171" s="507"/>
      <c r="AB171" s="507"/>
      <c r="AC171" s="507"/>
      <c r="AD171" s="507"/>
      <c r="AE171" s="506"/>
      <c r="AF171" s="507"/>
      <c r="AG171" s="507"/>
      <c r="AH171" s="507"/>
      <c r="AI171" s="507"/>
    </row>
    <row r="172" spans="1:35" ht="12.75" customHeight="1">
      <c r="A172" s="504"/>
      <c r="B172" s="504"/>
      <c r="C172" s="504"/>
      <c r="D172" s="504"/>
      <c r="E172" s="504"/>
      <c r="F172" s="505"/>
      <c r="G172" s="505"/>
      <c r="H172" s="504"/>
      <c r="I172" s="506"/>
      <c r="J172" s="507"/>
      <c r="K172" s="507"/>
      <c r="L172" s="507"/>
      <c r="M172" s="507"/>
      <c r="N172" s="507"/>
      <c r="O172" s="507"/>
      <c r="P172" s="507"/>
      <c r="Q172" s="507"/>
      <c r="R172" s="507"/>
      <c r="S172" s="507"/>
      <c r="T172" s="506"/>
      <c r="U172" s="507"/>
      <c r="V172" s="507"/>
      <c r="W172" s="507"/>
      <c r="X172" s="507"/>
      <c r="Y172" s="507"/>
      <c r="Z172" s="507"/>
      <c r="AA172" s="507"/>
      <c r="AB172" s="507"/>
      <c r="AC172" s="507"/>
      <c r="AD172" s="507"/>
      <c r="AE172" s="506"/>
      <c r="AF172" s="507"/>
      <c r="AG172" s="507"/>
      <c r="AH172" s="507"/>
      <c r="AI172" s="507"/>
    </row>
    <row r="173" spans="1:35" ht="12.75" customHeight="1">
      <c r="A173" s="504"/>
      <c r="B173" s="504"/>
      <c r="C173" s="504"/>
      <c r="D173" s="504"/>
      <c r="E173" s="504"/>
      <c r="F173" s="505"/>
      <c r="G173" s="505"/>
      <c r="H173" s="504"/>
      <c r="I173" s="506"/>
      <c r="J173" s="507"/>
      <c r="K173" s="507"/>
      <c r="L173" s="507"/>
      <c r="M173" s="507"/>
      <c r="N173" s="507"/>
      <c r="O173" s="507"/>
      <c r="P173" s="507"/>
      <c r="Q173" s="507"/>
      <c r="R173" s="507"/>
      <c r="S173" s="507"/>
      <c r="T173" s="506"/>
      <c r="U173" s="507"/>
      <c r="V173" s="507"/>
      <c r="W173" s="507"/>
      <c r="X173" s="507"/>
      <c r="Y173" s="507"/>
      <c r="Z173" s="507"/>
      <c r="AA173" s="507"/>
      <c r="AB173" s="507"/>
      <c r="AC173" s="507"/>
      <c r="AD173" s="507"/>
      <c r="AE173" s="506"/>
      <c r="AF173" s="507"/>
      <c r="AG173" s="507"/>
      <c r="AH173" s="507"/>
      <c r="AI173" s="507"/>
    </row>
    <row r="174" spans="1:35" ht="12.75" customHeight="1">
      <c r="A174" s="504"/>
      <c r="B174" s="504"/>
      <c r="C174" s="504"/>
      <c r="D174" s="504"/>
      <c r="E174" s="504"/>
      <c r="F174" s="505"/>
      <c r="G174" s="505"/>
      <c r="H174" s="504"/>
      <c r="I174" s="506"/>
      <c r="J174" s="507"/>
      <c r="K174" s="507"/>
      <c r="L174" s="507"/>
      <c r="M174" s="507"/>
      <c r="N174" s="507"/>
      <c r="O174" s="507"/>
      <c r="P174" s="507"/>
      <c r="Q174" s="507"/>
      <c r="R174" s="507"/>
      <c r="S174" s="507"/>
      <c r="T174" s="506"/>
      <c r="U174" s="507"/>
      <c r="V174" s="507"/>
      <c r="W174" s="507"/>
      <c r="X174" s="507"/>
      <c r="Y174" s="507"/>
      <c r="Z174" s="507"/>
      <c r="AA174" s="507"/>
      <c r="AB174" s="507"/>
      <c r="AC174" s="507"/>
      <c r="AD174" s="507"/>
      <c r="AE174" s="506"/>
      <c r="AF174" s="507"/>
      <c r="AG174" s="507"/>
      <c r="AH174" s="507"/>
      <c r="AI174" s="507"/>
    </row>
    <row r="175" spans="1:35" ht="12.75" customHeight="1">
      <c r="A175" s="504"/>
      <c r="B175" s="504"/>
      <c r="C175" s="504"/>
      <c r="D175" s="504"/>
      <c r="E175" s="504"/>
      <c r="F175" s="505"/>
      <c r="G175" s="505"/>
      <c r="H175" s="504"/>
      <c r="I175" s="506"/>
      <c r="J175" s="507"/>
      <c r="K175" s="507"/>
      <c r="L175" s="507"/>
      <c r="M175" s="507"/>
      <c r="N175" s="507"/>
      <c r="O175" s="507"/>
      <c r="P175" s="507"/>
      <c r="Q175" s="507"/>
      <c r="R175" s="507"/>
      <c r="S175" s="507"/>
      <c r="T175" s="506"/>
      <c r="U175" s="507"/>
      <c r="V175" s="507"/>
      <c r="W175" s="507"/>
      <c r="X175" s="507"/>
      <c r="Y175" s="507"/>
      <c r="Z175" s="507"/>
      <c r="AA175" s="507"/>
      <c r="AB175" s="507"/>
      <c r="AC175" s="507"/>
      <c r="AD175" s="507"/>
      <c r="AE175" s="506"/>
      <c r="AF175" s="507"/>
      <c r="AG175" s="507"/>
      <c r="AH175" s="507"/>
      <c r="AI175" s="507"/>
    </row>
    <row r="176" spans="1:35" ht="12.75" customHeight="1">
      <c r="A176" s="504"/>
      <c r="B176" s="504"/>
      <c r="C176" s="504"/>
      <c r="D176" s="504"/>
      <c r="E176" s="504"/>
      <c r="F176" s="505"/>
      <c r="G176" s="505"/>
      <c r="H176" s="504"/>
      <c r="I176" s="506"/>
      <c r="J176" s="507"/>
      <c r="K176" s="507"/>
      <c r="L176" s="507"/>
      <c r="M176" s="507"/>
      <c r="N176" s="507"/>
      <c r="O176" s="507"/>
      <c r="P176" s="507"/>
      <c r="Q176" s="507"/>
      <c r="R176" s="507"/>
      <c r="S176" s="507"/>
      <c r="T176" s="506"/>
      <c r="U176" s="507"/>
      <c r="V176" s="507"/>
      <c r="W176" s="507"/>
      <c r="X176" s="507"/>
      <c r="Y176" s="507"/>
      <c r="Z176" s="507"/>
      <c r="AA176" s="507"/>
      <c r="AB176" s="507"/>
      <c r="AC176" s="507"/>
      <c r="AD176" s="507"/>
      <c r="AE176" s="506"/>
      <c r="AF176" s="507"/>
      <c r="AG176" s="507"/>
      <c r="AH176" s="507"/>
      <c r="AI176" s="507"/>
    </row>
    <row r="177" spans="1:35" ht="12.75" customHeight="1">
      <c r="A177" s="504"/>
      <c r="B177" s="504"/>
      <c r="C177" s="504"/>
      <c r="D177" s="504"/>
      <c r="E177" s="504"/>
      <c r="F177" s="505"/>
      <c r="G177" s="505"/>
      <c r="H177" s="504"/>
      <c r="I177" s="506"/>
      <c r="J177" s="507"/>
      <c r="K177" s="507"/>
      <c r="L177" s="507"/>
      <c r="M177" s="507"/>
      <c r="N177" s="507"/>
      <c r="O177" s="507"/>
      <c r="P177" s="507"/>
      <c r="Q177" s="507"/>
      <c r="R177" s="507"/>
      <c r="S177" s="507"/>
      <c r="T177" s="506"/>
      <c r="U177" s="507"/>
      <c r="V177" s="507"/>
      <c r="W177" s="507"/>
      <c r="X177" s="507"/>
      <c r="Y177" s="507"/>
      <c r="Z177" s="507"/>
      <c r="AA177" s="507"/>
      <c r="AB177" s="507"/>
      <c r="AC177" s="507"/>
      <c r="AD177" s="507"/>
      <c r="AE177" s="506"/>
      <c r="AF177" s="507"/>
      <c r="AG177" s="507"/>
      <c r="AH177" s="507"/>
      <c r="AI177" s="507"/>
    </row>
    <row r="178" spans="1:35" ht="12.75" customHeight="1">
      <c r="A178" s="504"/>
      <c r="B178" s="504"/>
      <c r="C178" s="504"/>
      <c r="D178" s="504"/>
      <c r="E178" s="504"/>
      <c r="F178" s="505"/>
      <c r="G178" s="505"/>
      <c r="H178" s="504"/>
      <c r="I178" s="506"/>
      <c r="J178" s="507"/>
      <c r="K178" s="507"/>
      <c r="L178" s="507"/>
      <c r="M178" s="507"/>
      <c r="N178" s="507"/>
      <c r="O178" s="507"/>
      <c r="P178" s="507"/>
      <c r="Q178" s="507"/>
      <c r="R178" s="507"/>
      <c r="S178" s="507"/>
      <c r="T178" s="506"/>
      <c r="U178" s="507"/>
      <c r="V178" s="507"/>
      <c r="W178" s="507"/>
      <c r="X178" s="507"/>
      <c r="Y178" s="507"/>
      <c r="Z178" s="507"/>
      <c r="AA178" s="507"/>
      <c r="AB178" s="507"/>
      <c r="AC178" s="507"/>
      <c r="AD178" s="507"/>
      <c r="AE178" s="506"/>
      <c r="AF178" s="507"/>
      <c r="AG178" s="507"/>
      <c r="AH178" s="507"/>
      <c r="AI178" s="507"/>
    </row>
    <row r="179" spans="1:35" ht="12.75" customHeight="1">
      <c r="A179" s="504"/>
      <c r="B179" s="504"/>
      <c r="C179" s="504"/>
      <c r="D179" s="504"/>
      <c r="E179" s="504"/>
      <c r="F179" s="505"/>
      <c r="G179" s="505"/>
      <c r="H179" s="504"/>
      <c r="I179" s="506"/>
      <c r="J179" s="507"/>
      <c r="K179" s="507"/>
      <c r="L179" s="507"/>
      <c r="M179" s="507"/>
      <c r="N179" s="507"/>
      <c r="O179" s="507"/>
      <c r="P179" s="507"/>
      <c r="Q179" s="507"/>
      <c r="R179" s="507"/>
      <c r="S179" s="507"/>
      <c r="T179" s="506"/>
      <c r="U179" s="507"/>
      <c r="V179" s="507"/>
      <c r="W179" s="507"/>
      <c r="X179" s="507"/>
      <c r="Y179" s="507"/>
      <c r="Z179" s="507"/>
      <c r="AA179" s="507"/>
      <c r="AB179" s="507"/>
      <c r="AC179" s="507"/>
      <c r="AD179" s="507"/>
      <c r="AE179" s="506"/>
      <c r="AF179" s="507"/>
      <c r="AG179" s="507"/>
      <c r="AH179" s="507"/>
      <c r="AI179" s="507"/>
    </row>
    <row r="180" spans="1:35" ht="12.75" customHeight="1">
      <c r="A180" s="504"/>
      <c r="B180" s="504"/>
      <c r="C180" s="504"/>
      <c r="D180" s="504"/>
      <c r="E180" s="504"/>
      <c r="F180" s="505"/>
      <c r="G180" s="505"/>
      <c r="H180" s="504"/>
      <c r="I180" s="506"/>
      <c r="J180" s="507"/>
      <c r="K180" s="507"/>
      <c r="L180" s="507"/>
      <c r="M180" s="507"/>
      <c r="N180" s="507"/>
      <c r="O180" s="507"/>
      <c r="P180" s="507"/>
      <c r="Q180" s="507"/>
      <c r="R180" s="507"/>
      <c r="S180" s="507"/>
      <c r="T180" s="506"/>
      <c r="U180" s="507"/>
      <c r="V180" s="507"/>
      <c r="W180" s="507"/>
      <c r="X180" s="507"/>
      <c r="Y180" s="507"/>
      <c r="Z180" s="507"/>
      <c r="AA180" s="507"/>
      <c r="AB180" s="507"/>
      <c r="AC180" s="507"/>
      <c r="AD180" s="507"/>
      <c r="AE180" s="506"/>
      <c r="AF180" s="507"/>
      <c r="AG180" s="507"/>
      <c r="AH180" s="507"/>
      <c r="AI180" s="507"/>
    </row>
    <row r="181" spans="1:35" ht="12.75" customHeight="1">
      <c r="A181" s="504"/>
      <c r="B181" s="504"/>
      <c r="C181" s="504"/>
      <c r="D181" s="504"/>
      <c r="E181" s="504"/>
      <c r="F181" s="505"/>
      <c r="G181" s="505"/>
      <c r="H181" s="504"/>
      <c r="I181" s="506"/>
      <c r="J181" s="507"/>
      <c r="K181" s="507"/>
      <c r="L181" s="507"/>
      <c r="M181" s="507"/>
      <c r="N181" s="507"/>
      <c r="O181" s="507"/>
      <c r="P181" s="507"/>
      <c r="Q181" s="507"/>
      <c r="R181" s="507"/>
      <c r="S181" s="507"/>
      <c r="T181" s="506"/>
      <c r="U181" s="507"/>
      <c r="V181" s="507"/>
      <c r="W181" s="507"/>
      <c r="X181" s="507"/>
      <c r="Y181" s="507"/>
      <c r="Z181" s="507"/>
      <c r="AA181" s="507"/>
      <c r="AB181" s="507"/>
      <c r="AC181" s="507"/>
      <c r="AD181" s="507"/>
      <c r="AE181" s="506"/>
      <c r="AF181" s="507"/>
      <c r="AG181" s="507"/>
      <c r="AH181" s="507"/>
      <c r="AI181" s="507"/>
    </row>
    <row r="182" spans="1:35" ht="12.75" customHeight="1">
      <c r="A182" s="504"/>
      <c r="B182" s="504"/>
      <c r="C182" s="504"/>
      <c r="D182" s="504"/>
      <c r="E182" s="504"/>
      <c r="F182" s="505"/>
      <c r="G182" s="505"/>
      <c r="H182" s="504"/>
      <c r="I182" s="506"/>
      <c r="J182" s="507"/>
      <c r="K182" s="507"/>
      <c r="L182" s="507"/>
      <c r="M182" s="507"/>
      <c r="N182" s="507"/>
      <c r="O182" s="507"/>
      <c r="P182" s="507"/>
      <c r="Q182" s="507"/>
      <c r="R182" s="507"/>
      <c r="S182" s="507"/>
      <c r="T182" s="506"/>
      <c r="U182" s="507"/>
      <c r="V182" s="507"/>
      <c r="W182" s="507"/>
      <c r="X182" s="507"/>
      <c r="Y182" s="507"/>
      <c r="Z182" s="507"/>
      <c r="AA182" s="507"/>
      <c r="AB182" s="507"/>
      <c r="AC182" s="507"/>
      <c r="AD182" s="507"/>
      <c r="AE182" s="506"/>
      <c r="AF182" s="507"/>
      <c r="AG182" s="507"/>
      <c r="AH182" s="507"/>
      <c r="AI182" s="507"/>
    </row>
    <row r="183" spans="1:35" ht="12.75" customHeight="1">
      <c r="A183" s="504"/>
      <c r="B183" s="504"/>
      <c r="C183" s="504"/>
      <c r="D183" s="504"/>
      <c r="E183" s="504"/>
      <c r="F183" s="505"/>
      <c r="G183" s="505"/>
      <c r="H183" s="504"/>
      <c r="I183" s="506"/>
      <c r="J183" s="507"/>
      <c r="K183" s="507"/>
      <c r="L183" s="507"/>
      <c r="M183" s="507"/>
      <c r="N183" s="507"/>
      <c r="O183" s="507"/>
      <c r="P183" s="507"/>
      <c r="Q183" s="507"/>
      <c r="R183" s="507"/>
      <c r="S183" s="507"/>
      <c r="T183" s="506"/>
      <c r="U183" s="507"/>
      <c r="V183" s="507"/>
      <c r="W183" s="507"/>
      <c r="X183" s="507"/>
      <c r="Y183" s="507"/>
      <c r="Z183" s="507"/>
      <c r="AA183" s="507"/>
      <c r="AB183" s="507"/>
      <c r="AC183" s="507"/>
      <c r="AD183" s="507"/>
      <c r="AE183" s="506"/>
      <c r="AF183" s="507"/>
      <c r="AG183" s="507"/>
      <c r="AH183" s="507"/>
      <c r="AI183" s="507"/>
    </row>
    <row r="184" spans="1:35" ht="12.75" customHeight="1">
      <c r="A184" s="504"/>
      <c r="B184" s="504"/>
      <c r="C184" s="504"/>
      <c r="D184" s="504"/>
      <c r="E184" s="504"/>
      <c r="F184" s="505"/>
      <c r="G184" s="505"/>
      <c r="H184" s="504"/>
      <c r="I184" s="506"/>
      <c r="J184" s="507"/>
      <c r="K184" s="507"/>
      <c r="L184" s="507"/>
      <c r="M184" s="507"/>
      <c r="N184" s="507"/>
      <c r="O184" s="507"/>
      <c r="P184" s="507"/>
      <c r="Q184" s="507"/>
      <c r="R184" s="507"/>
      <c r="S184" s="507"/>
      <c r="T184" s="506"/>
      <c r="U184" s="507"/>
      <c r="V184" s="507"/>
      <c r="W184" s="507"/>
      <c r="X184" s="507"/>
      <c r="Y184" s="507"/>
      <c r="Z184" s="507"/>
      <c r="AA184" s="507"/>
      <c r="AB184" s="507"/>
      <c r="AC184" s="507"/>
      <c r="AD184" s="507"/>
      <c r="AE184" s="506"/>
      <c r="AF184" s="507"/>
      <c r="AG184" s="507"/>
      <c r="AH184" s="507"/>
      <c r="AI184" s="507"/>
    </row>
    <row r="185" spans="1:35" ht="12.75" customHeight="1">
      <c r="A185" s="504"/>
      <c r="B185" s="504"/>
      <c r="C185" s="504"/>
      <c r="D185" s="504"/>
      <c r="E185" s="504"/>
      <c r="F185" s="505"/>
      <c r="G185" s="505"/>
      <c r="H185" s="504"/>
      <c r="I185" s="506"/>
      <c r="J185" s="507"/>
      <c r="K185" s="507"/>
      <c r="L185" s="507"/>
      <c r="M185" s="507"/>
      <c r="N185" s="507"/>
      <c r="O185" s="507"/>
      <c r="P185" s="507"/>
      <c r="Q185" s="507"/>
      <c r="R185" s="507"/>
      <c r="S185" s="507"/>
      <c r="T185" s="506"/>
      <c r="U185" s="507"/>
      <c r="V185" s="507"/>
      <c r="W185" s="507"/>
      <c r="X185" s="507"/>
      <c r="Y185" s="507"/>
      <c r="Z185" s="507"/>
      <c r="AA185" s="507"/>
      <c r="AB185" s="507"/>
      <c r="AC185" s="507"/>
      <c r="AD185" s="507"/>
      <c r="AE185" s="506"/>
      <c r="AF185" s="507"/>
      <c r="AG185" s="507"/>
      <c r="AH185" s="507"/>
      <c r="AI185" s="507"/>
    </row>
    <row r="186" spans="1:35" ht="12.75" customHeight="1">
      <c r="A186" s="504"/>
      <c r="B186" s="504"/>
      <c r="C186" s="504"/>
      <c r="D186" s="504"/>
      <c r="E186" s="504"/>
      <c r="F186" s="505"/>
      <c r="G186" s="505"/>
      <c r="H186" s="504"/>
      <c r="I186" s="506"/>
      <c r="J186" s="507"/>
      <c r="K186" s="507"/>
      <c r="L186" s="507"/>
      <c r="M186" s="507"/>
      <c r="N186" s="507"/>
      <c r="O186" s="507"/>
      <c r="P186" s="507"/>
      <c r="Q186" s="507"/>
      <c r="R186" s="507"/>
      <c r="S186" s="507"/>
      <c r="T186" s="506"/>
      <c r="U186" s="507"/>
      <c r="V186" s="507"/>
      <c r="W186" s="507"/>
      <c r="X186" s="507"/>
      <c r="Y186" s="507"/>
      <c r="Z186" s="507"/>
      <c r="AA186" s="507"/>
      <c r="AB186" s="507"/>
      <c r="AC186" s="507"/>
      <c r="AD186" s="507"/>
      <c r="AE186" s="506"/>
      <c r="AF186" s="507"/>
      <c r="AG186" s="507"/>
      <c r="AH186" s="507"/>
      <c r="AI186" s="507"/>
    </row>
    <row r="187" spans="1:35" ht="12.75" customHeight="1">
      <c r="A187" s="504"/>
      <c r="B187" s="504"/>
      <c r="C187" s="504"/>
      <c r="D187" s="504"/>
      <c r="E187" s="504"/>
      <c r="F187" s="505"/>
      <c r="G187" s="505"/>
      <c r="H187" s="504"/>
      <c r="I187" s="506"/>
      <c r="J187" s="507"/>
      <c r="K187" s="507"/>
      <c r="L187" s="507"/>
      <c r="M187" s="507"/>
      <c r="N187" s="507"/>
      <c r="O187" s="507"/>
      <c r="P187" s="507"/>
      <c r="Q187" s="507"/>
      <c r="R187" s="507"/>
      <c r="S187" s="507"/>
      <c r="T187" s="506"/>
      <c r="U187" s="507"/>
      <c r="V187" s="507"/>
      <c r="W187" s="507"/>
      <c r="X187" s="507"/>
      <c r="Y187" s="507"/>
      <c r="Z187" s="507"/>
      <c r="AA187" s="507"/>
      <c r="AB187" s="507"/>
      <c r="AC187" s="507"/>
      <c r="AD187" s="507"/>
      <c r="AE187" s="506"/>
      <c r="AF187" s="507"/>
      <c r="AG187" s="507"/>
      <c r="AH187" s="507"/>
      <c r="AI187" s="507"/>
    </row>
    <row r="188" spans="1:35" ht="12.75" customHeight="1">
      <c r="A188" s="504"/>
      <c r="B188" s="504"/>
      <c r="C188" s="504"/>
      <c r="D188" s="504"/>
      <c r="E188" s="504"/>
      <c r="F188" s="505"/>
      <c r="G188" s="505"/>
      <c r="H188" s="504"/>
      <c r="I188" s="506"/>
      <c r="J188" s="507"/>
      <c r="K188" s="507"/>
      <c r="L188" s="507"/>
      <c r="M188" s="507"/>
      <c r="N188" s="507"/>
      <c r="O188" s="507"/>
      <c r="P188" s="507"/>
      <c r="Q188" s="507"/>
      <c r="R188" s="507"/>
      <c r="S188" s="507"/>
      <c r="T188" s="506"/>
      <c r="U188" s="507"/>
      <c r="V188" s="507"/>
      <c r="W188" s="507"/>
      <c r="X188" s="507"/>
      <c r="Y188" s="507"/>
      <c r="Z188" s="507"/>
      <c r="AA188" s="507"/>
      <c r="AB188" s="507"/>
      <c r="AC188" s="507"/>
      <c r="AD188" s="507"/>
      <c r="AE188" s="506"/>
      <c r="AF188" s="507"/>
      <c r="AG188" s="507"/>
      <c r="AH188" s="507"/>
      <c r="AI188" s="507"/>
    </row>
    <row r="189" spans="1:35" ht="12.75" customHeight="1">
      <c r="A189" s="504"/>
      <c r="B189" s="504"/>
      <c r="C189" s="504"/>
      <c r="D189" s="504"/>
      <c r="E189" s="504"/>
      <c r="F189" s="505"/>
      <c r="G189" s="505"/>
      <c r="H189" s="504"/>
      <c r="I189" s="506"/>
      <c r="J189" s="507"/>
      <c r="K189" s="507"/>
      <c r="L189" s="507"/>
      <c r="M189" s="507"/>
      <c r="N189" s="507"/>
      <c r="O189" s="507"/>
      <c r="P189" s="507"/>
      <c r="Q189" s="507"/>
      <c r="R189" s="507"/>
      <c r="S189" s="507"/>
      <c r="T189" s="506"/>
      <c r="U189" s="507"/>
      <c r="V189" s="507"/>
      <c r="W189" s="507"/>
      <c r="X189" s="507"/>
      <c r="Y189" s="507"/>
      <c r="Z189" s="507"/>
      <c r="AA189" s="507"/>
      <c r="AB189" s="507"/>
      <c r="AC189" s="507"/>
      <c r="AD189" s="507"/>
      <c r="AE189" s="506"/>
      <c r="AF189" s="507"/>
      <c r="AG189" s="507"/>
      <c r="AH189" s="507"/>
      <c r="AI189" s="507"/>
    </row>
    <row r="190" spans="1:35" ht="12.75" customHeight="1">
      <c r="A190" s="504"/>
      <c r="B190" s="504"/>
      <c r="C190" s="504"/>
      <c r="D190" s="504"/>
      <c r="E190" s="504"/>
      <c r="F190" s="505"/>
      <c r="G190" s="505"/>
      <c r="H190" s="504"/>
      <c r="I190" s="506"/>
      <c r="J190" s="507"/>
      <c r="K190" s="507"/>
      <c r="L190" s="507"/>
      <c r="M190" s="507"/>
      <c r="N190" s="507"/>
      <c r="O190" s="507"/>
      <c r="P190" s="507"/>
      <c r="Q190" s="507"/>
      <c r="R190" s="507"/>
      <c r="S190" s="507"/>
      <c r="T190" s="506"/>
      <c r="U190" s="507"/>
      <c r="V190" s="507"/>
      <c r="W190" s="507"/>
      <c r="X190" s="507"/>
      <c r="Y190" s="507"/>
      <c r="Z190" s="507"/>
      <c r="AA190" s="507"/>
      <c r="AB190" s="507"/>
      <c r="AC190" s="507"/>
      <c r="AD190" s="507"/>
      <c r="AE190" s="506"/>
      <c r="AF190" s="507"/>
      <c r="AG190" s="507"/>
      <c r="AH190" s="507"/>
      <c r="AI190" s="507"/>
    </row>
    <row r="191" spans="1:35" ht="12.75" customHeight="1">
      <c r="A191" s="504"/>
      <c r="B191" s="504"/>
      <c r="C191" s="504"/>
      <c r="D191" s="504"/>
      <c r="E191" s="504"/>
      <c r="F191" s="505"/>
      <c r="G191" s="505"/>
      <c r="H191" s="504"/>
      <c r="I191" s="506"/>
      <c r="J191" s="507"/>
      <c r="K191" s="507"/>
      <c r="L191" s="507"/>
      <c r="M191" s="507"/>
      <c r="N191" s="507"/>
      <c r="O191" s="507"/>
      <c r="P191" s="507"/>
      <c r="Q191" s="507"/>
      <c r="R191" s="507"/>
      <c r="S191" s="507"/>
      <c r="T191" s="506"/>
      <c r="U191" s="507"/>
      <c r="V191" s="507"/>
      <c r="W191" s="507"/>
      <c r="X191" s="507"/>
      <c r="Y191" s="507"/>
      <c r="Z191" s="507"/>
      <c r="AA191" s="507"/>
      <c r="AB191" s="507"/>
      <c r="AC191" s="507"/>
      <c r="AD191" s="507"/>
      <c r="AE191" s="506"/>
      <c r="AF191" s="507"/>
      <c r="AG191" s="507"/>
      <c r="AH191" s="507"/>
      <c r="AI191" s="507"/>
    </row>
    <row r="192" spans="1:35" ht="12.75" customHeight="1">
      <c r="A192" s="504"/>
      <c r="B192" s="504"/>
      <c r="C192" s="504"/>
      <c r="D192" s="504"/>
      <c r="E192" s="504"/>
      <c r="F192" s="505"/>
      <c r="G192" s="505"/>
      <c r="H192" s="504"/>
      <c r="I192" s="506"/>
      <c r="J192" s="507"/>
      <c r="K192" s="507"/>
      <c r="L192" s="507"/>
      <c r="M192" s="507"/>
      <c r="N192" s="507"/>
      <c r="O192" s="507"/>
      <c r="P192" s="507"/>
      <c r="Q192" s="507"/>
      <c r="R192" s="507"/>
      <c r="S192" s="507"/>
      <c r="T192" s="506"/>
      <c r="U192" s="507"/>
      <c r="V192" s="507"/>
      <c r="W192" s="507"/>
      <c r="X192" s="507"/>
      <c r="Y192" s="507"/>
      <c r="Z192" s="507"/>
      <c r="AA192" s="507"/>
      <c r="AB192" s="507"/>
      <c r="AC192" s="507"/>
      <c r="AD192" s="507"/>
      <c r="AE192" s="506"/>
      <c r="AF192" s="507"/>
      <c r="AG192" s="507"/>
      <c r="AH192" s="507"/>
      <c r="AI192" s="507"/>
    </row>
    <row r="193" spans="1:35" ht="12.75" customHeight="1">
      <c r="A193" s="504"/>
      <c r="B193" s="504"/>
      <c r="C193" s="504"/>
      <c r="D193" s="504"/>
      <c r="E193" s="504"/>
      <c r="F193" s="505"/>
      <c r="G193" s="505"/>
      <c r="H193" s="504"/>
      <c r="I193" s="506"/>
      <c r="J193" s="507"/>
      <c r="K193" s="507"/>
      <c r="L193" s="507"/>
      <c r="M193" s="507"/>
      <c r="N193" s="507"/>
      <c r="O193" s="507"/>
      <c r="P193" s="507"/>
      <c r="Q193" s="507"/>
      <c r="R193" s="507"/>
      <c r="S193" s="507"/>
      <c r="T193" s="506"/>
      <c r="U193" s="507"/>
      <c r="V193" s="507"/>
      <c r="W193" s="507"/>
      <c r="X193" s="507"/>
      <c r="Y193" s="507"/>
      <c r="Z193" s="507"/>
      <c r="AA193" s="507"/>
      <c r="AB193" s="507"/>
      <c r="AC193" s="507"/>
      <c r="AD193" s="507"/>
      <c r="AE193" s="506"/>
      <c r="AF193" s="507"/>
      <c r="AG193" s="507"/>
      <c r="AH193" s="507"/>
      <c r="AI193" s="507"/>
    </row>
    <row r="194" spans="1:35" ht="12.75" customHeight="1">
      <c r="A194" s="504"/>
      <c r="B194" s="504"/>
      <c r="C194" s="504"/>
      <c r="D194" s="504"/>
      <c r="E194" s="504"/>
      <c r="F194" s="505"/>
      <c r="G194" s="505"/>
      <c r="H194" s="504"/>
      <c r="I194" s="506"/>
      <c r="J194" s="507"/>
      <c r="K194" s="507"/>
      <c r="L194" s="507"/>
      <c r="M194" s="507"/>
      <c r="N194" s="507"/>
      <c r="O194" s="507"/>
      <c r="P194" s="507"/>
      <c r="Q194" s="507"/>
      <c r="R194" s="507"/>
      <c r="S194" s="507"/>
      <c r="T194" s="506"/>
      <c r="U194" s="507"/>
      <c r="V194" s="507"/>
      <c r="W194" s="507"/>
      <c r="X194" s="507"/>
      <c r="Y194" s="507"/>
      <c r="Z194" s="507"/>
      <c r="AA194" s="507"/>
      <c r="AB194" s="507"/>
      <c r="AC194" s="507"/>
      <c r="AD194" s="507"/>
      <c r="AE194" s="506"/>
      <c r="AF194" s="507"/>
      <c r="AG194" s="507"/>
      <c r="AH194" s="507"/>
      <c r="AI194" s="507"/>
    </row>
    <row r="195" spans="1:35" ht="12.75" customHeight="1">
      <c r="A195" s="504"/>
      <c r="B195" s="504"/>
      <c r="C195" s="504"/>
      <c r="D195" s="504"/>
      <c r="E195" s="504"/>
      <c r="F195" s="505"/>
      <c r="G195" s="505"/>
      <c r="H195" s="504"/>
      <c r="I195" s="506"/>
      <c r="J195" s="507"/>
      <c r="K195" s="507"/>
      <c r="L195" s="507"/>
      <c r="M195" s="507"/>
      <c r="N195" s="507"/>
      <c r="O195" s="507"/>
      <c r="P195" s="507"/>
      <c r="Q195" s="507"/>
      <c r="R195" s="507"/>
      <c r="S195" s="507"/>
      <c r="T195" s="506"/>
      <c r="U195" s="507"/>
      <c r="V195" s="507"/>
      <c r="W195" s="507"/>
      <c r="X195" s="507"/>
      <c r="Y195" s="507"/>
      <c r="Z195" s="507"/>
      <c r="AA195" s="507"/>
      <c r="AB195" s="507"/>
      <c r="AC195" s="507"/>
      <c r="AD195" s="507"/>
      <c r="AE195" s="506"/>
      <c r="AF195" s="507"/>
      <c r="AG195" s="507"/>
      <c r="AH195" s="507"/>
      <c r="AI195" s="507"/>
    </row>
    <row r="196" spans="1:35" ht="12.75" customHeight="1">
      <c r="A196" s="504"/>
      <c r="B196" s="504"/>
      <c r="C196" s="504"/>
      <c r="D196" s="504"/>
      <c r="E196" s="504"/>
      <c r="F196" s="505"/>
      <c r="G196" s="505"/>
      <c r="H196" s="504"/>
      <c r="I196" s="506"/>
      <c r="J196" s="507"/>
      <c r="K196" s="507"/>
      <c r="L196" s="507"/>
      <c r="M196" s="507"/>
      <c r="N196" s="507"/>
      <c r="O196" s="507"/>
      <c r="P196" s="507"/>
      <c r="Q196" s="507"/>
      <c r="R196" s="507"/>
      <c r="S196" s="507"/>
      <c r="T196" s="506"/>
      <c r="U196" s="507"/>
      <c r="V196" s="507"/>
      <c r="W196" s="507"/>
      <c r="X196" s="507"/>
      <c r="Y196" s="507"/>
      <c r="Z196" s="507"/>
      <c r="AA196" s="507"/>
      <c r="AB196" s="507"/>
      <c r="AC196" s="507"/>
      <c r="AD196" s="507"/>
      <c r="AE196" s="506"/>
      <c r="AF196" s="507"/>
      <c r="AG196" s="507"/>
      <c r="AH196" s="507"/>
      <c r="AI196" s="507"/>
    </row>
    <row r="197" spans="1:35" ht="12.75" customHeight="1">
      <c r="A197" s="504"/>
      <c r="B197" s="504"/>
      <c r="C197" s="504"/>
      <c r="D197" s="504"/>
      <c r="E197" s="504"/>
      <c r="F197" s="505"/>
      <c r="G197" s="505"/>
      <c r="H197" s="504"/>
      <c r="I197" s="506"/>
      <c r="J197" s="507"/>
      <c r="K197" s="507"/>
      <c r="L197" s="507"/>
      <c r="M197" s="507"/>
      <c r="N197" s="507"/>
      <c r="O197" s="507"/>
      <c r="P197" s="507"/>
      <c r="Q197" s="507"/>
      <c r="R197" s="507"/>
      <c r="S197" s="507"/>
      <c r="T197" s="506"/>
      <c r="U197" s="507"/>
      <c r="V197" s="507"/>
      <c r="W197" s="507"/>
      <c r="X197" s="507"/>
      <c r="Y197" s="507"/>
      <c r="Z197" s="507"/>
      <c r="AA197" s="507"/>
      <c r="AB197" s="507"/>
      <c r="AC197" s="507"/>
      <c r="AD197" s="507"/>
      <c r="AE197" s="506"/>
      <c r="AF197" s="507"/>
      <c r="AG197" s="507"/>
      <c r="AH197" s="507"/>
      <c r="AI197" s="507"/>
    </row>
    <row r="198" spans="1:35" ht="12.75" customHeight="1">
      <c r="A198" s="504"/>
      <c r="B198" s="504"/>
      <c r="C198" s="504"/>
      <c r="D198" s="504"/>
      <c r="E198" s="504"/>
      <c r="F198" s="505"/>
      <c r="G198" s="505"/>
      <c r="H198" s="504"/>
      <c r="I198" s="506"/>
      <c r="J198" s="507"/>
      <c r="K198" s="507"/>
      <c r="L198" s="507"/>
      <c r="M198" s="507"/>
      <c r="N198" s="507"/>
      <c r="O198" s="507"/>
      <c r="P198" s="507"/>
      <c r="Q198" s="507"/>
      <c r="R198" s="507"/>
      <c r="S198" s="507"/>
      <c r="T198" s="506"/>
      <c r="U198" s="507"/>
      <c r="V198" s="507"/>
      <c r="W198" s="507"/>
      <c r="X198" s="507"/>
      <c r="Y198" s="507"/>
      <c r="Z198" s="507"/>
      <c r="AA198" s="507"/>
      <c r="AB198" s="507"/>
      <c r="AC198" s="507"/>
      <c r="AD198" s="507"/>
      <c r="AE198" s="506"/>
      <c r="AF198" s="507"/>
      <c r="AG198" s="507"/>
      <c r="AH198" s="507"/>
      <c r="AI198" s="507"/>
    </row>
    <row r="199" spans="1:35" ht="12.75" customHeight="1">
      <c r="A199" s="504"/>
      <c r="B199" s="504"/>
      <c r="C199" s="504"/>
      <c r="D199" s="504"/>
      <c r="E199" s="504"/>
      <c r="F199" s="505"/>
      <c r="G199" s="505"/>
      <c r="H199" s="504"/>
      <c r="I199" s="506"/>
      <c r="J199" s="507"/>
      <c r="K199" s="507"/>
      <c r="L199" s="507"/>
      <c r="M199" s="507"/>
      <c r="N199" s="507"/>
      <c r="O199" s="507"/>
      <c r="P199" s="507"/>
      <c r="Q199" s="507"/>
      <c r="R199" s="507"/>
      <c r="S199" s="507"/>
      <c r="T199" s="506"/>
      <c r="U199" s="507"/>
      <c r="V199" s="507"/>
      <c r="W199" s="507"/>
      <c r="X199" s="507"/>
      <c r="Y199" s="507"/>
      <c r="Z199" s="507"/>
      <c r="AA199" s="507"/>
      <c r="AB199" s="507"/>
      <c r="AC199" s="507"/>
      <c r="AD199" s="507"/>
      <c r="AE199" s="506"/>
      <c r="AF199" s="507"/>
      <c r="AG199" s="507"/>
      <c r="AH199" s="507"/>
      <c r="AI199" s="507"/>
    </row>
    <row r="200" spans="1:35" ht="12.75" customHeight="1">
      <c r="A200" s="504"/>
      <c r="B200" s="504"/>
      <c r="C200" s="504"/>
      <c r="D200" s="504"/>
      <c r="E200" s="504"/>
      <c r="F200" s="505"/>
      <c r="G200" s="505"/>
      <c r="H200" s="504"/>
      <c r="I200" s="506"/>
      <c r="J200" s="507"/>
      <c r="K200" s="507"/>
      <c r="L200" s="507"/>
      <c r="M200" s="507"/>
      <c r="N200" s="507"/>
      <c r="O200" s="507"/>
      <c r="P200" s="507"/>
      <c r="Q200" s="507"/>
      <c r="R200" s="507"/>
      <c r="S200" s="507"/>
      <c r="T200" s="506"/>
      <c r="U200" s="507"/>
      <c r="V200" s="507"/>
      <c r="W200" s="507"/>
      <c r="X200" s="507"/>
      <c r="Y200" s="507"/>
      <c r="Z200" s="507"/>
      <c r="AA200" s="507"/>
      <c r="AB200" s="507"/>
      <c r="AC200" s="507"/>
      <c r="AD200" s="507"/>
      <c r="AE200" s="506"/>
      <c r="AF200" s="507"/>
      <c r="AG200" s="507"/>
      <c r="AH200" s="507"/>
      <c r="AI200" s="507"/>
    </row>
    <row r="201" spans="1:35" ht="12.75" customHeight="1">
      <c r="A201" s="504"/>
      <c r="B201" s="504"/>
      <c r="C201" s="504"/>
      <c r="D201" s="504"/>
      <c r="E201" s="504"/>
      <c r="F201" s="505"/>
      <c r="G201" s="505"/>
      <c r="H201" s="504"/>
      <c r="I201" s="506"/>
      <c r="J201" s="507"/>
      <c r="K201" s="507"/>
      <c r="L201" s="507"/>
      <c r="M201" s="507"/>
      <c r="N201" s="507"/>
      <c r="O201" s="507"/>
      <c r="P201" s="507"/>
      <c r="Q201" s="507"/>
      <c r="R201" s="507"/>
      <c r="S201" s="507"/>
      <c r="T201" s="506"/>
      <c r="U201" s="507"/>
      <c r="V201" s="507"/>
      <c r="W201" s="507"/>
      <c r="X201" s="507"/>
      <c r="Y201" s="507"/>
      <c r="Z201" s="507"/>
      <c r="AA201" s="507"/>
      <c r="AB201" s="507"/>
      <c r="AC201" s="507"/>
      <c r="AD201" s="507"/>
      <c r="AE201" s="506"/>
      <c r="AF201" s="507"/>
      <c r="AG201" s="507"/>
      <c r="AH201" s="507"/>
      <c r="AI201" s="507"/>
    </row>
    <row r="202" spans="1:35" ht="12.75" customHeight="1">
      <c r="A202" s="504"/>
      <c r="B202" s="504"/>
      <c r="C202" s="504"/>
      <c r="D202" s="504"/>
      <c r="E202" s="504"/>
      <c r="F202" s="505"/>
      <c r="G202" s="505"/>
      <c r="H202" s="504"/>
      <c r="I202" s="506"/>
      <c r="J202" s="507"/>
      <c r="K202" s="507"/>
      <c r="L202" s="507"/>
      <c r="M202" s="507"/>
      <c r="N202" s="507"/>
      <c r="O202" s="507"/>
      <c r="P202" s="507"/>
      <c r="Q202" s="507"/>
      <c r="R202" s="507"/>
      <c r="S202" s="507"/>
      <c r="T202" s="506"/>
      <c r="U202" s="507"/>
      <c r="V202" s="507"/>
      <c r="W202" s="507"/>
      <c r="X202" s="507"/>
      <c r="Y202" s="507"/>
      <c r="Z202" s="507"/>
      <c r="AA202" s="507"/>
      <c r="AB202" s="507"/>
      <c r="AC202" s="507"/>
      <c r="AD202" s="507"/>
      <c r="AE202" s="506"/>
      <c r="AF202" s="507"/>
      <c r="AG202" s="507"/>
      <c r="AH202" s="507"/>
      <c r="AI202" s="507"/>
    </row>
    <row r="203" spans="1:35" ht="12.75" customHeight="1">
      <c r="A203" s="504"/>
      <c r="B203" s="504"/>
      <c r="C203" s="504"/>
      <c r="D203" s="504"/>
      <c r="E203" s="504"/>
      <c r="F203" s="505"/>
      <c r="G203" s="505"/>
      <c r="H203" s="504"/>
      <c r="I203" s="506"/>
      <c r="J203" s="507"/>
      <c r="K203" s="507"/>
      <c r="L203" s="507"/>
      <c r="M203" s="507"/>
      <c r="N203" s="507"/>
      <c r="O203" s="507"/>
      <c r="P203" s="507"/>
      <c r="Q203" s="507"/>
      <c r="R203" s="507"/>
      <c r="S203" s="507"/>
      <c r="T203" s="506"/>
      <c r="U203" s="507"/>
      <c r="V203" s="507"/>
      <c r="W203" s="507"/>
      <c r="X203" s="507"/>
      <c r="Y203" s="507"/>
      <c r="Z203" s="507"/>
      <c r="AA203" s="507"/>
      <c r="AB203" s="507"/>
      <c r="AC203" s="507"/>
      <c r="AD203" s="507"/>
      <c r="AE203" s="506"/>
      <c r="AF203" s="507"/>
      <c r="AG203" s="507"/>
      <c r="AH203" s="507"/>
      <c r="AI203" s="507"/>
    </row>
    <row r="204" spans="1:35" ht="12.75" customHeight="1">
      <c r="A204" s="504"/>
      <c r="B204" s="504"/>
      <c r="C204" s="504"/>
      <c r="D204" s="504"/>
      <c r="E204" s="504"/>
      <c r="F204" s="505"/>
      <c r="G204" s="505"/>
      <c r="H204" s="504"/>
      <c r="I204" s="506"/>
      <c r="J204" s="507"/>
      <c r="K204" s="507"/>
      <c r="L204" s="507"/>
      <c r="M204" s="507"/>
      <c r="N204" s="507"/>
      <c r="O204" s="507"/>
      <c r="P204" s="507"/>
      <c r="Q204" s="507"/>
      <c r="R204" s="507"/>
      <c r="S204" s="507"/>
      <c r="T204" s="506"/>
      <c r="U204" s="507"/>
      <c r="V204" s="507"/>
      <c r="W204" s="507"/>
      <c r="X204" s="507"/>
      <c r="Y204" s="507"/>
      <c r="Z204" s="507"/>
      <c r="AA204" s="507"/>
      <c r="AB204" s="507"/>
      <c r="AC204" s="507"/>
      <c r="AD204" s="507"/>
      <c r="AE204" s="506"/>
      <c r="AF204" s="507"/>
      <c r="AG204" s="507"/>
      <c r="AH204" s="507"/>
      <c r="AI204" s="507"/>
    </row>
    <row r="205" spans="1:35" ht="12.75" customHeight="1">
      <c r="A205" s="504"/>
      <c r="B205" s="504"/>
      <c r="C205" s="504"/>
      <c r="D205" s="504"/>
      <c r="E205" s="504"/>
      <c r="F205" s="505"/>
      <c r="G205" s="505"/>
      <c r="H205" s="504"/>
      <c r="I205" s="506"/>
      <c r="J205" s="507"/>
      <c r="K205" s="507"/>
      <c r="L205" s="507"/>
      <c r="M205" s="507"/>
      <c r="N205" s="507"/>
      <c r="O205" s="507"/>
      <c r="P205" s="507"/>
      <c r="Q205" s="507"/>
      <c r="R205" s="507"/>
      <c r="S205" s="507"/>
      <c r="T205" s="506"/>
      <c r="U205" s="507"/>
      <c r="V205" s="507"/>
      <c r="W205" s="507"/>
      <c r="X205" s="507"/>
      <c r="Y205" s="507"/>
      <c r="Z205" s="507"/>
      <c r="AA205" s="507"/>
      <c r="AB205" s="507"/>
      <c r="AC205" s="507"/>
      <c r="AD205" s="507"/>
      <c r="AE205" s="506"/>
      <c r="AF205" s="507"/>
      <c r="AG205" s="507"/>
      <c r="AH205" s="507"/>
      <c r="AI205" s="507"/>
    </row>
    <row r="206" spans="1:35" ht="12.75" customHeight="1">
      <c r="A206" s="504"/>
      <c r="B206" s="504"/>
      <c r="C206" s="504"/>
      <c r="D206" s="504"/>
      <c r="E206" s="504"/>
      <c r="F206" s="505"/>
      <c r="G206" s="505"/>
      <c r="H206" s="504"/>
      <c r="I206" s="506"/>
      <c r="J206" s="507"/>
      <c r="K206" s="507"/>
      <c r="L206" s="507"/>
      <c r="M206" s="507"/>
      <c r="N206" s="507"/>
      <c r="O206" s="507"/>
      <c r="P206" s="507"/>
      <c r="Q206" s="507"/>
      <c r="R206" s="507"/>
      <c r="S206" s="507"/>
      <c r="T206" s="506"/>
      <c r="U206" s="507"/>
      <c r="V206" s="507"/>
      <c r="W206" s="507"/>
      <c r="X206" s="507"/>
      <c r="Y206" s="507"/>
      <c r="Z206" s="507"/>
      <c r="AA206" s="507"/>
      <c r="AB206" s="507"/>
      <c r="AC206" s="507"/>
      <c r="AD206" s="507"/>
      <c r="AE206" s="506"/>
      <c r="AF206" s="507"/>
      <c r="AG206" s="507"/>
      <c r="AH206" s="507"/>
      <c r="AI206" s="507"/>
    </row>
    <row r="207" spans="1:35" ht="12.75" customHeight="1">
      <c r="A207" s="504"/>
      <c r="B207" s="504"/>
      <c r="C207" s="504"/>
      <c r="D207" s="504"/>
      <c r="E207" s="504"/>
      <c r="F207" s="505"/>
      <c r="G207" s="505"/>
      <c r="H207" s="504"/>
      <c r="I207" s="506"/>
      <c r="J207" s="507"/>
      <c r="K207" s="507"/>
      <c r="L207" s="507"/>
      <c r="M207" s="507"/>
      <c r="N207" s="507"/>
      <c r="O207" s="507"/>
      <c r="P207" s="507"/>
      <c r="Q207" s="507"/>
      <c r="R207" s="507"/>
      <c r="S207" s="507"/>
      <c r="T207" s="506"/>
      <c r="U207" s="507"/>
      <c r="V207" s="507"/>
      <c r="W207" s="507"/>
      <c r="X207" s="507"/>
      <c r="Y207" s="507"/>
      <c r="Z207" s="507"/>
      <c r="AA207" s="507"/>
      <c r="AB207" s="507"/>
      <c r="AC207" s="507"/>
      <c r="AD207" s="507"/>
      <c r="AE207" s="506"/>
      <c r="AF207" s="507"/>
      <c r="AG207" s="507"/>
      <c r="AH207" s="507"/>
      <c r="AI207" s="507"/>
    </row>
    <row r="208" spans="1:35" ht="12.75" customHeight="1">
      <c r="A208" s="504"/>
      <c r="B208" s="504"/>
      <c r="C208" s="504"/>
      <c r="D208" s="504"/>
      <c r="E208" s="504"/>
      <c r="F208" s="505"/>
      <c r="G208" s="505"/>
      <c r="H208" s="504"/>
      <c r="I208" s="506"/>
      <c r="J208" s="507"/>
      <c r="K208" s="507"/>
      <c r="L208" s="507"/>
      <c r="M208" s="507"/>
      <c r="N208" s="507"/>
      <c r="O208" s="507"/>
      <c r="P208" s="507"/>
      <c r="Q208" s="507"/>
      <c r="R208" s="507"/>
      <c r="S208" s="507"/>
      <c r="T208" s="506"/>
      <c r="U208" s="507"/>
      <c r="V208" s="507"/>
      <c r="W208" s="507"/>
      <c r="X208" s="507"/>
      <c r="Y208" s="507"/>
      <c r="Z208" s="507"/>
      <c r="AA208" s="507"/>
      <c r="AB208" s="507"/>
      <c r="AC208" s="507"/>
      <c r="AD208" s="507"/>
      <c r="AE208" s="506"/>
      <c r="AF208" s="507"/>
      <c r="AG208" s="507"/>
      <c r="AH208" s="507"/>
      <c r="AI208" s="507"/>
    </row>
    <row r="209" spans="1:35" ht="12.75" customHeight="1">
      <c r="A209" s="504"/>
      <c r="B209" s="504"/>
      <c r="C209" s="504"/>
      <c r="D209" s="504"/>
      <c r="E209" s="504"/>
      <c r="F209" s="505"/>
      <c r="G209" s="505"/>
      <c r="H209" s="504"/>
      <c r="I209" s="506"/>
      <c r="J209" s="507"/>
      <c r="K209" s="507"/>
      <c r="L209" s="507"/>
      <c r="M209" s="507"/>
      <c r="N209" s="507"/>
      <c r="O209" s="507"/>
      <c r="P209" s="507"/>
      <c r="Q209" s="507"/>
      <c r="R209" s="507"/>
      <c r="S209" s="507"/>
      <c r="T209" s="506"/>
      <c r="U209" s="507"/>
      <c r="V209" s="507"/>
      <c r="W209" s="507"/>
      <c r="X209" s="507"/>
      <c r="Y209" s="507"/>
      <c r="Z209" s="507"/>
      <c r="AA209" s="507"/>
      <c r="AB209" s="507"/>
      <c r="AC209" s="507"/>
      <c r="AD209" s="507"/>
      <c r="AE209" s="506"/>
      <c r="AF209" s="507"/>
      <c r="AG209" s="507"/>
      <c r="AH209" s="507"/>
      <c r="AI209" s="507"/>
    </row>
    <row r="210" spans="1:35" ht="12.75" customHeight="1">
      <c r="A210" s="504"/>
      <c r="B210" s="504"/>
      <c r="C210" s="504"/>
      <c r="D210" s="504"/>
      <c r="E210" s="504"/>
      <c r="F210" s="505"/>
      <c r="G210" s="505"/>
      <c r="H210" s="504"/>
      <c r="I210" s="506"/>
      <c r="J210" s="507"/>
      <c r="K210" s="507"/>
      <c r="L210" s="507"/>
      <c r="M210" s="507"/>
      <c r="N210" s="507"/>
      <c r="O210" s="507"/>
      <c r="P210" s="507"/>
      <c r="Q210" s="507"/>
      <c r="R210" s="507"/>
      <c r="S210" s="507"/>
      <c r="T210" s="506"/>
      <c r="U210" s="507"/>
      <c r="V210" s="507"/>
      <c r="W210" s="507"/>
      <c r="X210" s="507"/>
      <c r="Y210" s="507"/>
      <c r="Z210" s="507"/>
      <c r="AA210" s="507"/>
      <c r="AB210" s="507"/>
      <c r="AC210" s="507"/>
      <c r="AD210" s="507"/>
      <c r="AE210" s="506"/>
      <c r="AF210" s="507"/>
      <c r="AG210" s="507"/>
      <c r="AH210" s="507"/>
      <c r="AI210" s="507"/>
    </row>
    <row r="211" spans="1:35" ht="12.75" customHeight="1">
      <c r="A211" s="504"/>
      <c r="B211" s="504"/>
      <c r="C211" s="504"/>
      <c r="D211" s="504"/>
      <c r="E211" s="504"/>
      <c r="F211" s="505"/>
      <c r="G211" s="505"/>
      <c r="H211" s="504"/>
      <c r="I211" s="506"/>
      <c r="J211" s="507"/>
      <c r="K211" s="507"/>
      <c r="L211" s="507"/>
      <c r="M211" s="507"/>
      <c r="N211" s="507"/>
      <c r="O211" s="507"/>
      <c r="P211" s="507"/>
      <c r="Q211" s="507"/>
      <c r="R211" s="507"/>
      <c r="S211" s="507"/>
      <c r="T211" s="506"/>
      <c r="U211" s="507"/>
      <c r="V211" s="507"/>
      <c r="W211" s="507"/>
      <c r="X211" s="507"/>
      <c r="Y211" s="507"/>
      <c r="Z211" s="507"/>
      <c r="AA211" s="507"/>
      <c r="AB211" s="507"/>
      <c r="AC211" s="507"/>
      <c r="AD211" s="507"/>
      <c r="AE211" s="506"/>
      <c r="AF211" s="507"/>
      <c r="AG211" s="507"/>
      <c r="AH211" s="507"/>
      <c r="AI211" s="507"/>
    </row>
    <row r="212" spans="1:35" ht="12.75" customHeight="1">
      <c r="A212" s="504"/>
      <c r="B212" s="504"/>
      <c r="C212" s="504"/>
      <c r="D212" s="504"/>
      <c r="E212" s="504"/>
      <c r="F212" s="505"/>
      <c r="G212" s="505"/>
      <c r="H212" s="504"/>
      <c r="I212" s="506"/>
      <c r="J212" s="507"/>
      <c r="K212" s="507"/>
      <c r="L212" s="507"/>
      <c r="M212" s="507"/>
      <c r="N212" s="507"/>
      <c r="O212" s="507"/>
      <c r="P212" s="507"/>
      <c r="Q212" s="507"/>
      <c r="R212" s="507"/>
      <c r="S212" s="507"/>
      <c r="T212" s="506"/>
      <c r="U212" s="507"/>
      <c r="V212" s="507"/>
      <c r="W212" s="507"/>
      <c r="X212" s="507"/>
      <c r="Y212" s="507"/>
      <c r="Z212" s="507"/>
      <c r="AA212" s="507"/>
      <c r="AB212" s="507"/>
      <c r="AC212" s="507"/>
      <c r="AD212" s="507"/>
      <c r="AE212" s="506"/>
      <c r="AF212" s="507"/>
      <c r="AG212" s="507"/>
      <c r="AH212" s="507"/>
      <c r="AI212" s="507"/>
    </row>
    <row r="213" spans="1:35" ht="12.75" customHeight="1">
      <c r="A213" s="504"/>
      <c r="B213" s="504"/>
      <c r="C213" s="504"/>
      <c r="D213" s="504"/>
      <c r="E213" s="504"/>
      <c r="F213" s="505"/>
      <c r="G213" s="505"/>
      <c r="H213" s="504"/>
      <c r="I213" s="506"/>
      <c r="J213" s="507"/>
      <c r="K213" s="507"/>
      <c r="L213" s="507"/>
      <c r="M213" s="507"/>
      <c r="N213" s="507"/>
      <c r="O213" s="507"/>
      <c r="P213" s="507"/>
      <c r="Q213" s="507"/>
      <c r="R213" s="507"/>
      <c r="S213" s="507"/>
      <c r="T213" s="506"/>
      <c r="U213" s="507"/>
      <c r="V213" s="507"/>
      <c r="W213" s="507"/>
      <c r="X213" s="507"/>
      <c r="Y213" s="507"/>
      <c r="Z213" s="507"/>
      <c r="AA213" s="507"/>
      <c r="AB213" s="507"/>
      <c r="AC213" s="507"/>
      <c r="AD213" s="507"/>
      <c r="AE213" s="506"/>
      <c r="AF213" s="507"/>
      <c r="AG213" s="507"/>
      <c r="AH213" s="507"/>
      <c r="AI213" s="507"/>
    </row>
    <row r="214" spans="1:35" ht="12.75" customHeight="1">
      <c r="A214" s="504"/>
      <c r="B214" s="504"/>
      <c r="C214" s="504"/>
      <c r="D214" s="504"/>
      <c r="E214" s="504"/>
      <c r="F214" s="505"/>
      <c r="G214" s="505"/>
      <c r="H214" s="504"/>
      <c r="I214" s="506"/>
      <c r="J214" s="507"/>
      <c r="K214" s="507"/>
      <c r="L214" s="507"/>
      <c r="M214" s="507"/>
      <c r="N214" s="507"/>
      <c r="O214" s="507"/>
      <c r="P214" s="507"/>
      <c r="Q214" s="507"/>
      <c r="R214" s="507"/>
      <c r="S214" s="507"/>
      <c r="T214" s="506"/>
      <c r="U214" s="507"/>
      <c r="V214" s="507"/>
      <c r="W214" s="507"/>
      <c r="X214" s="507"/>
      <c r="Y214" s="507"/>
      <c r="Z214" s="507"/>
      <c r="AA214" s="507"/>
      <c r="AB214" s="507"/>
      <c r="AC214" s="507"/>
      <c r="AD214" s="507"/>
      <c r="AE214" s="506"/>
      <c r="AF214" s="507"/>
      <c r="AG214" s="507"/>
      <c r="AH214" s="507"/>
      <c r="AI214" s="507"/>
    </row>
    <row r="215" spans="1:35" ht="12.75" customHeight="1">
      <c r="A215" s="504"/>
      <c r="B215" s="504"/>
      <c r="C215" s="504"/>
      <c r="D215" s="504"/>
      <c r="E215" s="504"/>
      <c r="F215" s="505"/>
      <c r="G215" s="505"/>
      <c r="H215" s="504"/>
      <c r="I215" s="506"/>
      <c r="J215" s="507"/>
      <c r="K215" s="507"/>
      <c r="L215" s="507"/>
      <c r="M215" s="507"/>
      <c r="N215" s="507"/>
      <c r="O215" s="507"/>
      <c r="P215" s="507"/>
      <c r="Q215" s="507"/>
      <c r="R215" s="507"/>
      <c r="S215" s="507"/>
      <c r="T215" s="506"/>
      <c r="U215" s="507"/>
      <c r="V215" s="507"/>
      <c r="W215" s="507"/>
      <c r="X215" s="507"/>
      <c r="Y215" s="507"/>
      <c r="Z215" s="507"/>
      <c r="AA215" s="507"/>
      <c r="AB215" s="507"/>
      <c r="AC215" s="507"/>
      <c r="AD215" s="507"/>
      <c r="AE215" s="506"/>
      <c r="AF215" s="507"/>
      <c r="AG215" s="507"/>
      <c r="AH215" s="507"/>
      <c r="AI215" s="507"/>
    </row>
    <row r="216" spans="1:35" ht="12.75" customHeight="1">
      <c r="A216" s="504"/>
      <c r="B216" s="504"/>
      <c r="C216" s="504"/>
      <c r="D216" s="504"/>
      <c r="E216" s="504"/>
      <c r="F216" s="505"/>
      <c r="G216" s="505"/>
      <c r="H216" s="504"/>
      <c r="I216" s="506"/>
      <c r="J216" s="507"/>
      <c r="K216" s="507"/>
      <c r="L216" s="507"/>
      <c r="M216" s="507"/>
      <c r="N216" s="507"/>
      <c r="O216" s="507"/>
      <c r="P216" s="507"/>
      <c r="Q216" s="507"/>
      <c r="R216" s="507"/>
      <c r="S216" s="507"/>
      <c r="T216" s="506"/>
      <c r="U216" s="507"/>
      <c r="V216" s="507"/>
      <c r="W216" s="507"/>
      <c r="X216" s="507"/>
      <c r="Y216" s="507"/>
      <c r="Z216" s="507"/>
      <c r="AA216" s="507"/>
      <c r="AB216" s="507"/>
      <c r="AC216" s="507"/>
      <c r="AD216" s="507"/>
      <c r="AE216" s="506"/>
      <c r="AF216" s="507"/>
      <c r="AG216" s="507"/>
      <c r="AH216" s="507"/>
      <c r="AI216" s="507"/>
    </row>
    <row r="217" spans="1:35" ht="12.75" customHeight="1">
      <c r="A217" s="504"/>
      <c r="B217" s="504"/>
      <c r="C217" s="504"/>
      <c r="D217" s="504"/>
      <c r="E217" s="504"/>
      <c r="F217" s="505"/>
      <c r="G217" s="505"/>
      <c r="H217" s="504"/>
      <c r="I217" s="506"/>
      <c r="J217" s="507"/>
      <c r="K217" s="507"/>
      <c r="L217" s="507"/>
      <c r="M217" s="507"/>
      <c r="N217" s="507"/>
      <c r="O217" s="507"/>
      <c r="P217" s="507"/>
      <c r="Q217" s="507"/>
      <c r="R217" s="507"/>
      <c r="S217" s="507"/>
      <c r="T217" s="506"/>
      <c r="U217" s="507"/>
      <c r="V217" s="507"/>
      <c r="W217" s="507"/>
      <c r="X217" s="507"/>
      <c r="Y217" s="507"/>
      <c r="Z217" s="507"/>
      <c r="AA217" s="507"/>
      <c r="AB217" s="507"/>
      <c r="AC217" s="507"/>
      <c r="AD217" s="507"/>
      <c r="AE217" s="506"/>
      <c r="AF217" s="507"/>
      <c r="AG217" s="507"/>
      <c r="AH217" s="507"/>
      <c r="AI217" s="507"/>
    </row>
    <row r="218" spans="1:35" ht="12.75" customHeight="1">
      <c r="A218" s="504"/>
      <c r="B218" s="504"/>
      <c r="C218" s="504"/>
      <c r="D218" s="504"/>
      <c r="E218" s="504"/>
      <c r="F218" s="505"/>
      <c r="G218" s="505"/>
      <c r="H218" s="504"/>
      <c r="I218" s="506"/>
      <c r="J218" s="507"/>
      <c r="K218" s="507"/>
      <c r="L218" s="507"/>
      <c r="M218" s="507"/>
      <c r="N218" s="507"/>
      <c r="O218" s="507"/>
      <c r="P218" s="507"/>
      <c r="Q218" s="507"/>
      <c r="R218" s="507"/>
      <c r="S218" s="507"/>
      <c r="T218" s="506"/>
      <c r="U218" s="507"/>
      <c r="V218" s="507"/>
      <c r="W218" s="507"/>
      <c r="X218" s="507"/>
      <c r="Y218" s="507"/>
      <c r="Z218" s="507"/>
      <c r="AA218" s="507"/>
      <c r="AB218" s="507"/>
      <c r="AC218" s="507"/>
      <c r="AD218" s="507"/>
      <c r="AE218" s="506"/>
      <c r="AF218" s="507"/>
      <c r="AG218" s="507"/>
      <c r="AH218" s="507"/>
      <c r="AI218" s="507"/>
    </row>
    <row r="219" spans="1:35" ht="12.75" customHeight="1">
      <c r="A219" s="504"/>
      <c r="B219" s="504"/>
      <c r="C219" s="504"/>
      <c r="D219" s="504"/>
      <c r="E219" s="504"/>
      <c r="F219" s="505"/>
      <c r="G219" s="505"/>
      <c r="H219" s="504"/>
      <c r="I219" s="506"/>
      <c r="J219" s="507"/>
      <c r="K219" s="507"/>
      <c r="L219" s="507"/>
      <c r="M219" s="507"/>
      <c r="N219" s="507"/>
      <c r="O219" s="507"/>
      <c r="P219" s="507"/>
      <c r="Q219" s="507"/>
      <c r="R219" s="507"/>
      <c r="S219" s="507"/>
      <c r="T219" s="506"/>
      <c r="U219" s="507"/>
      <c r="V219" s="507"/>
      <c r="W219" s="507"/>
      <c r="X219" s="507"/>
      <c r="Y219" s="507"/>
      <c r="Z219" s="507"/>
      <c r="AA219" s="507"/>
      <c r="AB219" s="507"/>
      <c r="AC219" s="507"/>
      <c r="AD219" s="507"/>
      <c r="AE219" s="506"/>
      <c r="AF219" s="507"/>
      <c r="AG219" s="507"/>
      <c r="AH219" s="507"/>
      <c r="AI219" s="507"/>
    </row>
    <row r="220" spans="1:35" ht="12.75" customHeight="1">
      <c r="A220" s="504"/>
      <c r="B220" s="504"/>
      <c r="C220" s="504"/>
      <c r="D220" s="504"/>
      <c r="E220" s="504"/>
      <c r="F220" s="505"/>
      <c r="G220" s="505"/>
      <c r="H220" s="504"/>
      <c r="I220" s="506"/>
      <c r="J220" s="507"/>
      <c r="K220" s="507"/>
      <c r="L220" s="507"/>
      <c r="M220" s="507"/>
      <c r="N220" s="507"/>
      <c r="O220" s="507"/>
      <c r="P220" s="507"/>
      <c r="Q220" s="507"/>
      <c r="R220" s="507"/>
      <c r="S220" s="507"/>
      <c r="T220" s="506"/>
      <c r="U220" s="507"/>
      <c r="V220" s="507"/>
      <c r="W220" s="507"/>
      <c r="X220" s="507"/>
      <c r="Y220" s="507"/>
      <c r="Z220" s="507"/>
      <c r="AA220" s="507"/>
      <c r="AB220" s="507"/>
      <c r="AC220" s="507"/>
      <c r="AD220" s="507"/>
      <c r="AE220" s="506"/>
      <c r="AF220" s="507"/>
      <c r="AG220" s="507"/>
      <c r="AH220" s="507"/>
      <c r="AI220" s="507"/>
    </row>
    <row r="221" spans="1:35" ht="12.75" customHeight="1">
      <c r="A221" s="504"/>
      <c r="B221" s="504"/>
      <c r="C221" s="504"/>
      <c r="D221" s="504"/>
      <c r="E221" s="504"/>
      <c r="F221" s="505"/>
      <c r="G221" s="505"/>
      <c r="H221" s="504"/>
      <c r="I221" s="506"/>
      <c r="J221" s="507"/>
      <c r="K221" s="507"/>
      <c r="L221" s="507"/>
      <c r="M221" s="507"/>
      <c r="N221" s="507"/>
      <c r="O221" s="507"/>
      <c r="P221" s="507"/>
      <c r="Q221" s="507"/>
      <c r="R221" s="507"/>
      <c r="S221" s="507"/>
      <c r="T221" s="506"/>
      <c r="U221" s="507"/>
      <c r="V221" s="507"/>
      <c r="W221" s="507"/>
      <c r="X221" s="507"/>
      <c r="Y221" s="507"/>
      <c r="Z221" s="507"/>
      <c r="AA221" s="507"/>
      <c r="AB221" s="507"/>
      <c r="AC221" s="507"/>
      <c r="AD221" s="507"/>
      <c r="AE221" s="506"/>
      <c r="AF221" s="507"/>
      <c r="AG221" s="507"/>
      <c r="AH221" s="507"/>
      <c r="AI221" s="507"/>
    </row>
    <row r="222" spans="1:35" ht="12.75" customHeight="1">
      <c r="A222" s="504"/>
      <c r="B222" s="504"/>
      <c r="C222" s="504"/>
      <c r="D222" s="504"/>
      <c r="E222" s="504"/>
      <c r="F222" s="505"/>
      <c r="G222" s="505"/>
      <c r="H222" s="504"/>
      <c r="I222" s="506"/>
      <c r="J222" s="507"/>
      <c r="K222" s="507"/>
      <c r="L222" s="507"/>
      <c r="M222" s="507"/>
      <c r="N222" s="507"/>
      <c r="O222" s="507"/>
      <c r="P222" s="507"/>
      <c r="Q222" s="507"/>
      <c r="R222" s="507"/>
      <c r="S222" s="507"/>
      <c r="T222" s="506"/>
      <c r="U222" s="507"/>
      <c r="V222" s="507"/>
      <c r="W222" s="507"/>
      <c r="X222" s="507"/>
      <c r="Y222" s="507"/>
      <c r="Z222" s="507"/>
      <c r="AA222" s="507"/>
      <c r="AB222" s="507"/>
      <c r="AC222" s="507"/>
      <c r="AD222" s="507"/>
      <c r="AE222" s="506"/>
      <c r="AF222" s="507"/>
      <c r="AG222" s="507"/>
      <c r="AH222" s="507"/>
      <c r="AI222" s="507"/>
    </row>
    <row r="223" spans="1:35" ht="12.75" customHeight="1">
      <c r="A223" s="504"/>
      <c r="B223" s="504"/>
      <c r="C223" s="504"/>
      <c r="D223" s="504"/>
      <c r="E223" s="504"/>
      <c r="F223" s="505"/>
      <c r="G223" s="505"/>
      <c r="H223" s="504"/>
      <c r="I223" s="506"/>
      <c r="J223" s="507"/>
      <c r="K223" s="507"/>
      <c r="L223" s="507"/>
      <c r="M223" s="507"/>
      <c r="N223" s="507"/>
      <c r="O223" s="507"/>
      <c r="P223" s="507"/>
      <c r="Q223" s="507"/>
      <c r="R223" s="507"/>
      <c r="S223" s="507"/>
      <c r="T223" s="506"/>
      <c r="U223" s="507"/>
      <c r="V223" s="507"/>
      <c r="W223" s="507"/>
      <c r="X223" s="507"/>
      <c r="Y223" s="507"/>
      <c r="Z223" s="507"/>
      <c r="AA223" s="507"/>
      <c r="AB223" s="507"/>
      <c r="AC223" s="507"/>
      <c r="AD223" s="507"/>
      <c r="AE223" s="506"/>
      <c r="AF223" s="507"/>
      <c r="AG223" s="507"/>
      <c r="AH223" s="507"/>
      <c r="AI223" s="507"/>
    </row>
    <row r="224" spans="1:35" ht="12.75" customHeight="1">
      <c r="A224" s="504"/>
      <c r="B224" s="504"/>
      <c r="C224" s="504"/>
      <c r="D224" s="504"/>
      <c r="E224" s="504"/>
      <c r="F224" s="505"/>
      <c r="G224" s="505"/>
      <c r="H224" s="504"/>
      <c r="I224" s="506"/>
      <c r="J224" s="507"/>
      <c r="K224" s="507"/>
      <c r="L224" s="507"/>
      <c r="M224" s="507"/>
      <c r="N224" s="507"/>
      <c r="O224" s="507"/>
      <c r="P224" s="507"/>
      <c r="Q224" s="507"/>
      <c r="R224" s="507"/>
      <c r="S224" s="507"/>
      <c r="T224" s="506"/>
      <c r="U224" s="507"/>
      <c r="V224" s="507"/>
      <c r="W224" s="507"/>
      <c r="X224" s="507"/>
      <c r="Y224" s="507"/>
      <c r="Z224" s="507"/>
      <c r="AA224" s="507"/>
      <c r="AB224" s="507"/>
      <c r="AC224" s="507"/>
      <c r="AD224" s="507"/>
      <c r="AE224" s="506"/>
      <c r="AF224" s="507"/>
      <c r="AG224" s="507"/>
      <c r="AH224" s="507"/>
      <c r="AI224" s="507"/>
    </row>
    <row r="225" spans="1:35" ht="12.75" customHeight="1">
      <c r="A225" s="504"/>
      <c r="B225" s="504"/>
      <c r="C225" s="504"/>
      <c r="D225" s="504"/>
      <c r="E225" s="504"/>
      <c r="F225" s="505"/>
      <c r="G225" s="505"/>
      <c r="H225" s="504"/>
      <c r="I225" s="506"/>
      <c r="J225" s="507"/>
      <c r="K225" s="507"/>
      <c r="L225" s="507"/>
      <c r="M225" s="507"/>
      <c r="N225" s="507"/>
      <c r="O225" s="507"/>
      <c r="P225" s="507"/>
      <c r="Q225" s="507"/>
      <c r="R225" s="507"/>
      <c r="S225" s="507"/>
      <c r="T225" s="506"/>
      <c r="U225" s="507"/>
      <c r="V225" s="507"/>
      <c r="W225" s="507"/>
      <c r="X225" s="507"/>
      <c r="Y225" s="507"/>
      <c r="Z225" s="507"/>
      <c r="AA225" s="507"/>
      <c r="AB225" s="507"/>
      <c r="AC225" s="507"/>
      <c r="AD225" s="507"/>
      <c r="AE225" s="506"/>
      <c r="AF225" s="507"/>
      <c r="AG225" s="507"/>
      <c r="AH225" s="507"/>
      <c r="AI225" s="507"/>
    </row>
    <row r="226" spans="1:35" ht="12.75" customHeight="1">
      <c r="A226" s="504"/>
      <c r="B226" s="504"/>
      <c r="C226" s="504"/>
      <c r="D226" s="504"/>
      <c r="E226" s="504"/>
      <c r="F226" s="505"/>
      <c r="G226" s="505"/>
      <c r="H226" s="504"/>
      <c r="I226" s="506"/>
      <c r="J226" s="507"/>
      <c r="K226" s="507"/>
      <c r="L226" s="507"/>
      <c r="M226" s="507"/>
      <c r="N226" s="507"/>
      <c r="O226" s="507"/>
      <c r="P226" s="507"/>
      <c r="Q226" s="507"/>
      <c r="R226" s="507"/>
      <c r="S226" s="507"/>
      <c r="T226" s="506"/>
      <c r="U226" s="507"/>
      <c r="V226" s="507"/>
      <c r="W226" s="507"/>
      <c r="X226" s="507"/>
      <c r="Y226" s="507"/>
      <c r="Z226" s="507"/>
      <c r="AA226" s="507"/>
      <c r="AB226" s="507"/>
      <c r="AC226" s="507"/>
      <c r="AD226" s="507"/>
      <c r="AE226" s="506"/>
      <c r="AF226" s="507"/>
      <c r="AG226" s="507"/>
      <c r="AH226" s="507"/>
      <c r="AI226" s="507"/>
    </row>
    <row r="227" spans="1:35" ht="12.75" customHeight="1">
      <c r="A227" s="504"/>
      <c r="B227" s="504"/>
      <c r="C227" s="504"/>
      <c r="D227" s="504"/>
      <c r="E227" s="504"/>
      <c r="F227" s="505"/>
      <c r="G227" s="505"/>
      <c r="H227" s="504"/>
      <c r="I227" s="506"/>
      <c r="J227" s="507"/>
      <c r="K227" s="507"/>
      <c r="L227" s="507"/>
      <c r="M227" s="507"/>
      <c r="N227" s="507"/>
      <c r="O227" s="507"/>
      <c r="P227" s="507"/>
      <c r="Q227" s="507"/>
      <c r="R227" s="507"/>
      <c r="S227" s="507"/>
      <c r="T227" s="506"/>
      <c r="U227" s="507"/>
      <c r="V227" s="507"/>
      <c r="W227" s="507"/>
      <c r="X227" s="507"/>
      <c r="Y227" s="507"/>
      <c r="Z227" s="507"/>
      <c r="AA227" s="507"/>
      <c r="AB227" s="507"/>
      <c r="AC227" s="507"/>
      <c r="AD227" s="507"/>
      <c r="AE227" s="506"/>
      <c r="AF227" s="507"/>
      <c r="AG227" s="507"/>
      <c r="AH227" s="507"/>
      <c r="AI227" s="507"/>
    </row>
    <row r="228" spans="1:35" ht="12.75" customHeight="1">
      <c r="A228" s="504"/>
      <c r="B228" s="504"/>
      <c r="C228" s="504"/>
      <c r="D228" s="504"/>
      <c r="E228" s="504"/>
      <c r="F228" s="505"/>
      <c r="G228" s="505"/>
      <c r="H228" s="504"/>
      <c r="I228" s="506"/>
      <c r="J228" s="507"/>
      <c r="K228" s="507"/>
      <c r="L228" s="507"/>
      <c r="M228" s="507"/>
      <c r="N228" s="507"/>
      <c r="O228" s="507"/>
      <c r="P228" s="507"/>
      <c r="Q228" s="507"/>
      <c r="R228" s="507"/>
      <c r="S228" s="507"/>
      <c r="T228" s="506"/>
      <c r="U228" s="507"/>
      <c r="V228" s="507"/>
      <c r="W228" s="507"/>
      <c r="X228" s="507"/>
      <c r="Y228" s="507"/>
      <c r="Z228" s="507"/>
      <c r="AA228" s="507"/>
      <c r="AB228" s="507"/>
      <c r="AC228" s="507"/>
      <c r="AD228" s="507"/>
      <c r="AE228" s="506"/>
      <c r="AF228" s="507"/>
      <c r="AG228" s="507"/>
      <c r="AH228" s="507"/>
      <c r="AI228" s="507"/>
    </row>
    <row r="229" spans="1:35" ht="12.75" customHeight="1">
      <c r="A229" s="504"/>
      <c r="B229" s="504"/>
      <c r="C229" s="504"/>
      <c r="D229" s="504"/>
      <c r="E229" s="504"/>
      <c r="F229" s="505"/>
      <c r="G229" s="505"/>
      <c r="H229" s="504"/>
      <c r="I229" s="506"/>
      <c r="J229" s="507"/>
      <c r="K229" s="507"/>
      <c r="L229" s="507"/>
      <c r="M229" s="507"/>
      <c r="N229" s="507"/>
      <c r="O229" s="507"/>
      <c r="P229" s="507"/>
      <c r="Q229" s="507"/>
      <c r="R229" s="507"/>
      <c r="S229" s="507"/>
      <c r="T229" s="506"/>
      <c r="U229" s="507"/>
      <c r="V229" s="507"/>
      <c r="W229" s="507"/>
      <c r="X229" s="507"/>
      <c r="Y229" s="507"/>
      <c r="Z229" s="507"/>
      <c r="AA229" s="507"/>
      <c r="AB229" s="507"/>
      <c r="AC229" s="507"/>
      <c r="AD229" s="507"/>
      <c r="AE229" s="506"/>
      <c r="AF229" s="507"/>
      <c r="AG229" s="507"/>
      <c r="AH229" s="507"/>
      <c r="AI229" s="507"/>
    </row>
    <row r="230" spans="1:35" ht="12.75" customHeight="1">
      <c r="A230" s="504"/>
      <c r="B230" s="504"/>
      <c r="C230" s="504"/>
      <c r="D230" s="504"/>
      <c r="E230" s="504"/>
      <c r="F230" s="505"/>
      <c r="G230" s="505"/>
      <c r="H230" s="504"/>
      <c r="I230" s="506"/>
      <c r="J230" s="507"/>
      <c r="K230" s="507"/>
      <c r="L230" s="507"/>
      <c r="M230" s="507"/>
      <c r="N230" s="507"/>
      <c r="O230" s="507"/>
      <c r="P230" s="507"/>
      <c r="Q230" s="507"/>
      <c r="R230" s="507"/>
      <c r="S230" s="507"/>
      <c r="T230" s="506"/>
      <c r="U230" s="507"/>
      <c r="V230" s="507"/>
      <c r="W230" s="507"/>
      <c r="X230" s="507"/>
      <c r="Y230" s="507"/>
      <c r="Z230" s="507"/>
      <c r="AA230" s="507"/>
      <c r="AB230" s="507"/>
      <c r="AC230" s="507"/>
      <c r="AD230" s="507"/>
      <c r="AE230" s="506"/>
      <c r="AF230" s="507"/>
      <c r="AG230" s="507"/>
      <c r="AH230" s="507"/>
      <c r="AI230" s="507"/>
    </row>
    <row r="231" spans="1:35" ht="12.75" customHeight="1">
      <c r="A231" s="504"/>
      <c r="B231" s="504"/>
      <c r="C231" s="504"/>
      <c r="D231" s="504"/>
      <c r="E231" s="504"/>
      <c r="F231" s="505"/>
      <c r="G231" s="505"/>
      <c r="H231" s="504"/>
      <c r="I231" s="506"/>
      <c r="J231" s="507"/>
      <c r="K231" s="507"/>
      <c r="L231" s="507"/>
      <c r="M231" s="507"/>
      <c r="N231" s="507"/>
      <c r="O231" s="507"/>
      <c r="P231" s="507"/>
      <c r="Q231" s="507"/>
      <c r="R231" s="507"/>
      <c r="S231" s="507"/>
      <c r="T231" s="506"/>
      <c r="U231" s="507"/>
      <c r="V231" s="507"/>
      <c r="W231" s="507"/>
      <c r="X231" s="507"/>
      <c r="Y231" s="507"/>
      <c r="Z231" s="507"/>
      <c r="AA231" s="507"/>
      <c r="AB231" s="507"/>
      <c r="AC231" s="507"/>
      <c r="AD231" s="507"/>
      <c r="AE231" s="506"/>
      <c r="AF231" s="507"/>
      <c r="AG231" s="507"/>
      <c r="AH231" s="507"/>
      <c r="AI231" s="507"/>
    </row>
    <row r="232" spans="1:35" ht="12.75" customHeight="1">
      <c r="A232" s="504"/>
      <c r="B232" s="504"/>
      <c r="C232" s="504"/>
      <c r="D232" s="504"/>
      <c r="E232" s="504"/>
      <c r="F232" s="505"/>
      <c r="G232" s="505"/>
      <c r="H232" s="504"/>
      <c r="I232" s="506"/>
      <c r="J232" s="507"/>
      <c r="K232" s="507"/>
      <c r="L232" s="507"/>
      <c r="M232" s="507"/>
      <c r="N232" s="507"/>
      <c r="O232" s="507"/>
      <c r="P232" s="507"/>
      <c r="Q232" s="507"/>
      <c r="R232" s="507"/>
      <c r="S232" s="507"/>
      <c r="T232" s="506"/>
      <c r="U232" s="507"/>
      <c r="V232" s="507"/>
      <c r="W232" s="507"/>
      <c r="X232" s="507"/>
      <c r="Y232" s="507"/>
      <c r="Z232" s="507"/>
      <c r="AA232" s="507"/>
      <c r="AB232" s="507"/>
      <c r="AC232" s="507"/>
      <c r="AD232" s="507"/>
      <c r="AE232" s="506"/>
      <c r="AF232" s="507"/>
      <c r="AG232" s="507"/>
      <c r="AH232" s="507"/>
      <c r="AI232" s="507"/>
    </row>
    <row r="233" spans="1:35" ht="12.75" customHeight="1">
      <c r="A233" s="504"/>
      <c r="B233" s="504"/>
      <c r="C233" s="504"/>
      <c r="D233" s="504"/>
      <c r="E233" s="504"/>
      <c r="F233" s="505"/>
      <c r="G233" s="505"/>
      <c r="H233" s="504"/>
      <c r="I233" s="506"/>
      <c r="J233" s="507"/>
      <c r="K233" s="507"/>
      <c r="L233" s="507"/>
      <c r="M233" s="507"/>
      <c r="N233" s="507"/>
      <c r="O233" s="507"/>
      <c r="P233" s="507"/>
      <c r="Q233" s="507"/>
      <c r="R233" s="507"/>
      <c r="S233" s="507"/>
      <c r="T233" s="506"/>
      <c r="U233" s="507"/>
      <c r="V233" s="507"/>
      <c r="W233" s="507"/>
      <c r="X233" s="507"/>
      <c r="Y233" s="507"/>
      <c r="Z233" s="507"/>
      <c r="AA233" s="507"/>
      <c r="AB233" s="507"/>
      <c r="AC233" s="507"/>
      <c r="AD233" s="507"/>
      <c r="AE233" s="506"/>
      <c r="AF233" s="507"/>
      <c r="AG233" s="507"/>
      <c r="AH233" s="507"/>
      <c r="AI233" s="507"/>
    </row>
    <row r="234" spans="1:35" ht="12.75" customHeight="1">
      <c r="A234" s="504"/>
      <c r="B234" s="504"/>
      <c r="C234" s="504"/>
      <c r="D234" s="504"/>
      <c r="E234" s="504"/>
      <c r="F234" s="505"/>
      <c r="G234" s="505"/>
      <c r="H234" s="504"/>
      <c r="I234" s="506"/>
      <c r="J234" s="507"/>
      <c r="K234" s="507"/>
      <c r="L234" s="507"/>
      <c r="M234" s="507"/>
      <c r="N234" s="507"/>
      <c r="O234" s="507"/>
      <c r="P234" s="507"/>
      <c r="Q234" s="507"/>
      <c r="R234" s="507"/>
      <c r="S234" s="507"/>
      <c r="T234" s="506"/>
      <c r="U234" s="507"/>
      <c r="V234" s="507"/>
      <c r="W234" s="507"/>
      <c r="X234" s="507"/>
      <c r="Y234" s="507"/>
      <c r="Z234" s="507"/>
      <c r="AA234" s="507"/>
      <c r="AB234" s="507"/>
      <c r="AC234" s="507"/>
      <c r="AD234" s="507"/>
      <c r="AE234" s="506"/>
      <c r="AF234" s="507"/>
      <c r="AG234" s="507"/>
      <c r="AH234" s="507"/>
      <c r="AI234" s="507"/>
    </row>
    <row r="235" spans="1:35" ht="12.75" customHeight="1">
      <c r="A235" s="504"/>
      <c r="B235" s="504"/>
      <c r="C235" s="504"/>
      <c r="D235" s="504"/>
      <c r="E235" s="504"/>
      <c r="F235" s="505"/>
      <c r="G235" s="505"/>
      <c r="H235" s="504"/>
      <c r="I235" s="506"/>
      <c r="J235" s="507"/>
      <c r="K235" s="507"/>
      <c r="L235" s="507"/>
      <c r="M235" s="507"/>
      <c r="N235" s="507"/>
      <c r="O235" s="507"/>
      <c r="P235" s="507"/>
      <c r="Q235" s="507"/>
      <c r="R235" s="507"/>
      <c r="S235" s="507"/>
      <c r="T235" s="506"/>
      <c r="U235" s="507"/>
      <c r="V235" s="507"/>
      <c r="W235" s="507"/>
      <c r="X235" s="507"/>
      <c r="Y235" s="507"/>
      <c r="Z235" s="507"/>
      <c r="AA235" s="507"/>
      <c r="AB235" s="507"/>
      <c r="AC235" s="507"/>
      <c r="AD235" s="507"/>
      <c r="AE235" s="506"/>
      <c r="AF235" s="507"/>
      <c r="AG235" s="507"/>
      <c r="AH235" s="507"/>
      <c r="AI235" s="507"/>
    </row>
    <row r="236" spans="1:35" ht="12.75" customHeight="1">
      <c r="A236" s="504"/>
      <c r="B236" s="504"/>
      <c r="C236" s="504"/>
      <c r="D236" s="504"/>
      <c r="E236" s="504"/>
      <c r="F236" s="505"/>
      <c r="G236" s="505"/>
      <c r="H236" s="504"/>
      <c r="I236" s="506"/>
      <c r="J236" s="507"/>
      <c r="K236" s="507"/>
      <c r="L236" s="507"/>
      <c r="M236" s="507"/>
      <c r="N236" s="507"/>
      <c r="O236" s="507"/>
      <c r="P236" s="507"/>
      <c r="Q236" s="507"/>
      <c r="R236" s="507"/>
      <c r="S236" s="507"/>
      <c r="T236" s="506"/>
      <c r="U236" s="507"/>
      <c r="V236" s="507"/>
      <c r="W236" s="507"/>
      <c r="X236" s="507"/>
      <c r="Y236" s="507"/>
      <c r="Z236" s="507"/>
      <c r="AA236" s="507"/>
      <c r="AB236" s="507"/>
      <c r="AC236" s="507"/>
      <c r="AD236" s="507"/>
      <c r="AE236" s="506"/>
      <c r="AF236" s="507"/>
      <c r="AG236" s="507"/>
      <c r="AH236" s="507"/>
      <c r="AI236" s="507"/>
    </row>
    <row r="237" spans="1:35" ht="12.75" customHeight="1">
      <c r="A237" s="504"/>
      <c r="B237" s="504"/>
      <c r="C237" s="504"/>
      <c r="D237" s="504"/>
      <c r="E237" s="504"/>
      <c r="F237" s="505"/>
      <c r="G237" s="505"/>
      <c r="H237" s="504"/>
      <c r="I237" s="506"/>
      <c r="J237" s="507"/>
      <c r="K237" s="507"/>
      <c r="L237" s="507"/>
      <c r="M237" s="507"/>
      <c r="N237" s="507"/>
      <c r="O237" s="507"/>
      <c r="P237" s="507"/>
      <c r="Q237" s="507"/>
      <c r="R237" s="507"/>
      <c r="S237" s="507"/>
      <c r="T237" s="506"/>
      <c r="U237" s="507"/>
      <c r="V237" s="507"/>
      <c r="W237" s="507"/>
      <c r="X237" s="507"/>
      <c r="Y237" s="507"/>
      <c r="Z237" s="507"/>
      <c r="AA237" s="507"/>
      <c r="AB237" s="507"/>
      <c r="AC237" s="507"/>
      <c r="AD237" s="507"/>
      <c r="AE237" s="506"/>
      <c r="AF237" s="507"/>
      <c r="AG237" s="507"/>
      <c r="AH237" s="507"/>
      <c r="AI237" s="507"/>
    </row>
    <row r="238" spans="1:35" ht="12.75" customHeight="1">
      <c r="A238" s="504"/>
      <c r="B238" s="504"/>
      <c r="C238" s="504"/>
      <c r="D238" s="504"/>
      <c r="E238" s="504"/>
      <c r="F238" s="505"/>
      <c r="G238" s="505"/>
      <c r="H238" s="504"/>
      <c r="I238" s="506"/>
      <c r="J238" s="507"/>
      <c r="K238" s="507"/>
      <c r="L238" s="507"/>
      <c r="M238" s="507"/>
      <c r="N238" s="507"/>
      <c r="O238" s="507"/>
      <c r="P238" s="507"/>
      <c r="Q238" s="507"/>
      <c r="R238" s="507"/>
      <c r="S238" s="507"/>
      <c r="T238" s="506"/>
      <c r="U238" s="507"/>
      <c r="V238" s="507"/>
      <c r="W238" s="507"/>
      <c r="X238" s="507"/>
      <c r="Y238" s="507"/>
      <c r="Z238" s="507"/>
      <c r="AA238" s="507"/>
      <c r="AB238" s="507"/>
      <c r="AC238" s="507"/>
      <c r="AD238" s="507"/>
      <c r="AE238" s="506"/>
      <c r="AF238" s="507"/>
      <c r="AG238" s="507"/>
      <c r="AH238" s="507"/>
      <c r="AI238" s="507"/>
    </row>
    <row r="239" spans="1:35" ht="12.75" customHeight="1">
      <c r="A239" s="504"/>
      <c r="B239" s="504"/>
      <c r="C239" s="504"/>
      <c r="D239" s="504"/>
      <c r="E239" s="504"/>
      <c r="F239" s="505"/>
      <c r="G239" s="505"/>
      <c r="H239" s="504"/>
      <c r="I239" s="506"/>
      <c r="J239" s="507"/>
      <c r="K239" s="507"/>
      <c r="L239" s="507"/>
      <c r="M239" s="507"/>
      <c r="N239" s="507"/>
      <c r="O239" s="507"/>
      <c r="P239" s="507"/>
      <c r="Q239" s="507"/>
      <c r="R239" s="507"/>
      <c r="S239" s="507"/>
      <c r="T239" s="506"/>
      <c r="U239" s="507"/>
      <c r="V239" s="507"/>
      <c r="W239" s="507"/>
      <c r="X239" s="507"/>
      <c r="Y239" s="507"/>
      <c r="Z239" s="507"/>
      <c r="AA239" s="507"/>
      <c r="AB239" s="507"/>
      <c r="AC239" s="507"/>
      <c r="AD239" s="507"/>
      <c r="AE239" s="506"/>
      <c r="AF239" s="507"/>
      <c r="AG239" s="507"/>
      <c r="AH239" s="507"/>
      <c r="AI239" s="507"/>
    </row>
    <row r="240" spans="1:35" ht="12.75" customHeight="1">
      <c r="A240" s="504"/>
      <c r="B240" s="504"/>
      <c r="C240" s="504"/>
      <c r="D240" s="504"/>
      <c r="E240" s="504"/>
      <c r="F240" s="505"/>
      <c r="G240" s="505"/>
      <c r="H240" s="504"/>
      <c r="I240" s="506"/>
      <c r="J240" s="507"/>
      <c r="K240" s="507"/>
      <c r="L240" s="507"/>
      <c r="M240" s="507"/>
      <c r="N240" s="507"/>
      <c r="O240" s="507"/>
      <c r="P240" s="507"/>
      <c r="Q240" s="507"/>
      <c r="R240" s="507"/>
      <c r="S240" s="507"/>
      <c r="T240" s="506"/>
      <c r="U240" s="507"/>
      <c r="V240" s="507"/>
      <c r="W240" s="507"/>
      <c r="X240" s="507"/>
      <c r="Y240" s="507"/>
      <c r="Z240" s="507"/>
      <c r="AA240" s="507"/>
      <c r="AB240" s="507"/>
      <c r="AC240" s="507"/>
      <c r="AD240" s="507"/>
      <c r="AE240" s="506"/>
      <c r="AF240" s="507"/>
      <c r="AG240" s="507"/>
      <c r="AH240" s="507"/>
      <c r="AI240" s="507"/>
    </row>
    <row r="241" spans="1:35" ht="12.75" customHeight="1">
      <c r="A241" s="504"/>
      <c r="B241" s="504"/>
      <c r="C241" s="504"/>
      <c r="D241" s="504"/>
      <c r="E241" s="504"/>
      <c r="F241" s="505"/>
      <c r="G241" s="505"/>
      <c r="H241" s="504"/>
      <c r="I241" s="506"/>
      <c r="J241" s="507"/>
      <c r="K241" s="507"/>
      <c r="L241" s="507"/>
      <c r="M241" s="507"/>
      <c r="N241" s="507"/>
      <c r="O241" s="507"/>
      <c r="P241" s="507"/>
      <c r="Q241" s="507"/>
      <c r="R241" s="507"/>
      <c r="S241" s="507"/>
      <c r="T241" s="506"/>
      <c r="U241" s="507"/>
      <c r="V241" s="507"/>
      <c r="W241" s="507"/>
      <c r="X241" s="507"/>
      <c r="Y241" s="507"/>
      <c r="Z241" s="507"/>
      <c r="AA241" s="507"/>
      <c r="AB241" s="507"/>
      <c r="AC241" s="507"/>
      <c r="AD241" s="507"/>
      <c r="AE241" s="506"/>
      <c r="AF241" s="507"/>
      <c r="AG241" s="507"/>
      <c r="AH241" s="507"/>
      <c r="AI241" s="507"/>
    </row>
    <row r="242" spans="1:35" ht="12.75" customHeight="1">
      <c r="A242" s="504"/>
      <c r="B242" s="504"/>
      <c r="C242" s="504"/>
      <c r="D242" s="504"/>
      <c r="E242" s="504"/>
      <c r="F242" s="505"/>
      <c r="G242" s="505"/>
      <c r="H242" s="504"/>
      <c r="I242" s="506"/>
      <c r="J242" s="507"/>
      <c r="K242" s="507"/>
      <c r="L242" s="507"/>
      <c r="M242" s="507"/>
      <c r="N242" s="507"/>
      <c r="O242" s="507"/>
      <c r="P242" s="507"/>
      <c r="Q242" s="507"/>
      <c r="R242" s="507"/>
      <c r="S242" s="507"/>
      <c r="T242" s="506"/>
      <c r="U242" s="507"/>
      <c r="V242" s="507"/>
      <c r="W242" s="507"/>
      <c r="X242" s="507"/>
      <c r="Y242" s="507"/>
      <c r="Z242" s="507"/>
      <c r="AA242" s="507"/>
      <c r="AB242" s="507"/>
      <c r="AC242" s="507"/>
      <c r="AD242" s="507"/>
      <c r="AE242" s="506"/>
      <c r="AF242" s="507"/>
      <c r="AG242" s="507"/>
      <c r="AH242" s="507"/>
      <c r="AI242" s="507"/>
    </row>
    <row r="243" spans="1:35" ht="12.75" customHeight="1">
      <c r="A243" s="504"/>
      <c r="B243" s="504"/>
      <c r="C243" s="504"/>
      <c r="D243" s="504"/>
      <c r="E243" s="504"/>
      <c r="F243" s="505"/>
      <c r="G243" s="505"/>
      <c r="H243" s="504"/>
      <c r="I243" s="506"/>
      <c r="J243" s="507"/>
      <c r="K243" s="507"/>
      <c r="L243" s="507"/>
      <c r="M243" s="507"/>
      <c r="N243" s="507"/>
      <c r="O243" s="507"/>
      <c r="P243" s="507"/>
      <c r="Q243" s="507"/>
      <c r="R243" s="507"/>
      <c r="S243" s="507"/>
      <c r="T243" s="506"/>
      <c r="U243" s="507"/>
      <c r="V243" s="507"/>
      <c r="W243" s="507"/>
      <c r="X243" s="507"/>
      <c r="Y243" s="507"/>
      <c r="Z243" s="507"/>
      <c r="AA243" s="507"/>
      <c r="AB243" s="507"/>
      <c r="AC243" s="507"/>
      <c r="AD243" s="507"/>
      <c r="AE243" s="506"/>
      <c r="AF243" s="507"/>
      <c r="AG243" s="507"/>
      <c r="AH243" s="507"/>
      <c r="AI243" s="507"/>
    </row>
    <row r="244" spans="1:35" ht="12.75" customHeight="1">
      <c r="A244" s="504"/>
      <c r="B244" s="504"/>
      <c r="C244" s="504"/>
      <c r="D244" s="504"/>
      <c r="E244" s="504"/>
      <c r="F244" s="505"/>
      <c r="G244" s="505"/>
      <c r="H244" s="504"/>
      <c r="I244" s="506"/>
      <c r="J244" s="507"/>
      <c r="K244" s="507"/>
      <c r="L244" s="507"/>
      <c r="M244" s="507"/>
      <c r="N244" s="507"/>
      <c r="O244" s="507"/>
      <c r="P244" s="507"/>
      <c r="Q244" s="507"/>
      <c r="R244" s="507"/>
      <c r="S244" s="507"/>
      <c r="T244" s="506"/>
      <c r="U244" s="507"/>
      <c r="V244" s="507"/>
      <c r="W244" s="507"/>
      <c r="X244" s="507"/>
      <c r="Y244" s="507"/>
      <c r="Z244" s="507"/>
      <c r="AA244" s="507"/>
      <c r="AB244" s="507"/>
      <c r="AC244" s="507"/>
      <c r="AD244" s="507"/>
      <c r="AE244" s="506"/>
      <c r="AF244" s="507"/>
      <c r="AG244" s="507"/>
      <c r="AH244" s="507"/>
      <c r="AI244" s="507"/>
    </row>
    <row r="245" spans="1:35" ht="12.75" customHeight="1">
      <c r="A245" s="504"/>
      <c r="B245" s="504"/>
      <c r="C245" s="504"/>
      <c r="D245" s="504"/>
      <c r="E245" s="504"/>
      <c r="F245" s="505"/>
      <c r="G245" s="505"/>
      <c r="H245" s="504"/>
      <c r="I245" s="506"/>
      <c r="J245" s="507"/>
      <c r="K245" s="507"/>
      <c r="L245" s="507"/>
      <c r="M245" s="507"/>
      <c r="N245" s="507"/>
      <c r="O245" s="507"/>
      <c r="P245" s="507"/>
      <c r="Q245" s="507"/>
      <c r="R245" s="507"/>
      <c r="S245" s="507"/>
      <c r="T245" s="506"/>
      <c r="U245" s="507"/>
      <c r="V245" s="507"/>
      <c r="W245" s="507"/>
      <c r="X245" s="507"/>
      <c r="Y245" s="507"/>
      <c r="Z245" s="507"/>
      <c r="AA245" s="507"/>
      <c r="AB245" s="507"/>
      <c r="AC245" s="507"/>
      <c r="AD245" s="507"/>
      <c r="AE245" s="506"/>
      <c r="AF245" s="507"/>
      <c r="AG245" s="507"/>
      <c r="AH245" s="507"/>
      <c r="AI245" s="507"/>
    </row>
    <row r="246" spans="1:35" ht="12.75" customHeight="1">
      <c r="A246" s="504"/>
      <c r="B246" s="504"/>
      <c r="C246" s="504"/>
      <c r="D246" s="504"/>
      <c r="E246" s="504"/>
      <c r="F246" s="505"/>
      <c r="G246" s="505"/>
      <c r="H246" s="504"/>
      <c r="I246" s="506"/>
      <c r="J246" s="507"/>
      <c r="K246" s="507"/>
      <c r="L246" s="507"/>
      <c r="M246" s="507"/>
      <c r="N246" s="507"/>
      <c r="O246" s="507"/>
      <c r="P246" s="507"/>
      <c r="Q246" s="507"/>
      <c r="R246" s="507"/>
      <c r="S246" s="507"/>
      <c r="T246" s="506"/>
      <c r="U246" s="507"/>
      <c r="V246" s="507"/>
      <c r="W246" s="507"/>
      <c r="X246" s="507"/>
      <c r="Y246" s="507"/>
      <c r="Z246" s="507"/>
      <c r="AA246" s="507"/>
      <c r="AB246" s="507"/>
      <c r="AC246" s="507"/>
      <c r="AD246" s="507"/>
      <c r="AE246" s="506"/>
      <c r="AF246" s="507"/>
      <c r="AG246" s="507"/>
      <c r="AH246" s="507"/>
      <c r="AI246" s="507"/>
    </row>
    <row r="247" spans="1:35" ht="12.75" customHeight="1">
      <c r="A247" s="504"/>
      <c r="B247" s="504"/>
      <c r="C247" s="504"/>
      <c r="D247" s="504"/>
      <c r="E247" s="504"/>
      <c r="F247" s="505"/>
      <c r="G247" s="505"/>
      <c r="H247" s="504"/>
      <c r="I247" s="506"/>
      <c r="J247" s="507"/>
      <c r="K247" s="507"/>
      <c r="L247" s="507"/>
      <c r="M247" s="507"/>
      <c r="N247" s="507"/>
      <c r="O247" s="507"/>
      <c r="P247" s="507"/>
      <c r="Q247" s="507"/>
      <c r="R247" s="507"/>
      <c r="S247" s="507"/>
      <c r="T247" s="506"/>
      <c r="U247" s="507"/>
      <c r="V247" s="507"/>
      <c r="W247" s="507"/>
      <c r="X247" s="507"/>
      <c r="Y247" s="507"/>
      <c r="Z247" s="507"/>
      <c r="AA247" s="507"/>
      <c r="AB247" s="507"/>
      <c r="AC247" s="507"/>
      <c r="AD247" s="507"/>
      <c r="AE247" s="506"/>
      <c r="AF247" s="507"/>
      <c r="AG247" s="507"/>
      <c r="AH247" s="507"/>
      <c r="AI247" s="507"/>
    </row>
    <row r="248" spans="1:35" ht="12.75" customHeight="1">
      <c r="A248" s="504"/>
      <c r="B248" s="504"/>
      <c r="C248" s="504"/>
      <c r="D248" s="504"/>
      <c r="E248" s="504"/>
      <c r="F248" s="505"/>
      <c r="G248" s="505"/>
      <c r="H248" s="504"/>
      <c r="I248" s="506"/>
      <c r="J248" s="507"/>
      <c r="K248" s="507"/>
      <c r="L248" s="507"/>
      <c r="M248" s="507"/>
      <c r="N248" s="507"/>
      <c r="O248" s="507"/>
      <c r="P248" s="507"/>
      <c r="Q248" s="507"/>
      <c r="R248" s="507"/>
      <c r="S248" s="507"/>
      <c r="T248" s="506"/>
      <c r="U248" s="507"/>
      <c r="V248" s="507"/>
      <c r="W248" s="507"/>
      <c r="X248" s="507"/>
      <c r="Y248" s="507"/>
      <c r="Z248" s="507"/>
      <c r="AA248" s="507"/>
      <c r="AB248" s="507"/>
      <c r="AC248" s="507"/>
      <c r="AD248" s="507"/>
      <c r="AE248" s="506"/>
      <c r="AF248" s="507"/>
      <c r="AG248" s="507"/>
      <c r="AH248" s="507"/>
      <c r="AI248" s="507"/>
    </row>
    <row r="249" spans="1:35" ht="12.75" customHeight="1">
      <c r="A249" s="504"/>
      <c r="B249" s="504"/>
      <c r="C249" s="504"/>
      <c r="D249" s="504"/>
      <c r="E249" s="504"/>
      <c r="F249" s="505"/>
      <c r="G249" s="505"/>
      <c r="H249" s="504"/>
      <c r="I249" s="506"/>
      <c r="J249" s="507"/>
      <c r="K249" s="507"/>
      <c r="L249" s="507"/>
      <c r="M249" s="507"/>
      <c r="N249" s="507"/>
      <c r="O249" s="507"/>
      <c r="P249" s="507"/>
      <c r="Q249" s="507"/>
      <c r="R249" s="507"/>
      <c r="S249" s="507"/>
      <c r="T249" s="506"/>
      <c r="U249" s="507"/>
      <c r="V249" s="507"/>
      <c r="W249" s="507"/>
      <c r="X249" s="507"/>
      <c r="Y249" s="507"/>
      <c r="Z249" s="507"/>
      <c r="AA249" s="507"/>
      <c r="AB249" s="507"/>
      <c r="AC249" s="507"/>
      <c r="AD249" s="507"/>
      <c r="AE249" s="506"/>
      <c r="AF249" s="507"/>
      <c r="AG249" s="507"/>
      <c r="AH249" s="507"/>
      <c r="AI249" s="507"/>
    </row>
    <row r="250" spans="1:35" ht="12.75" customHeight="1">
      <c r="A250" s="504"/>
      <c r="B250" s="504"/>
      <c r="C250" s="504"/>
      <c r="D250" s="504"/>
      <c r="E250" s="504"/>
      <c r="F250" s="505"/>
      <c r="G250" s="505"/>
      <c r="H250" s="504"/>
      <c r="I250" s="506"/>
      <c r="J250" s="507"/>
      <c r="K250" s="507"/>
      <c r="L250" s="507"/>
      <c r="M250" s="507"/>
      <c r="N250" s="507"/>
      <c r="O250" s="507"/>
      <c r="P250" s="507"/>
      <c r="Q250" s="507"/>
      <c r="R250" s="507"/>
      <c r="S250" s="507"/>
      <c r="T250" s="506"/>
      <c r="U250" s="507"/>
      <c r="V250" s="507"/>
      <c r="W250" s="507"/>
      <c r="X250" s="507"/>
      <c r="Y250" s="507"/>
      <c r="Z250" s="507"/>
      <c r="AA250" s="507"/>
      <c r="AB250" s="507"/>
      <c r="AC250" s="507"/>
      <c r="AD250" s="507"/>
      <c r="AE250" s="506"/>
      <c r="AF250" s="507"/>
      <c r="AG250" s="507"/>
      <c r="AH250" s="507"/>
      <c r="AI250" s="507"/>
    </row>
    <row r="251" spans="1:35" ht="12.75" customHeight="1">
      <c r="A251" s="504"/>
      <c r="B251" s="504"/>
      <c r="C251" s="504"/>
      <c r="D251" s="504"/>
      <c r="E251" s="504"/>
      <c r="F251" s="505"/>
      <c r="G251" s="505"/>
      <c r="H251" s="504"/>
      <c r="I251" s="506"/>
      <c r="J251" s="507"/>
      <c r="K251" s="507"/>
      <c r="L251" s="507"/>
      <c r="M251" s="507"/>
      <c r="N251" s="507"/>
      <c r="O251" s="507"/>
      <c r="P251" s="507"/>
      <c r="Q251" s="507"/>
      <c r="R251" s="507"/>
      <c r="S251" s="507"/>
      <c r="T251" s="506"/>
      <c r="U251" s="507"/>
      <c r="V251" s="507"/>
      <c r="W251" s="507"/>
      <c r="X251" s="507"/>
      <c r="Y251" s="507"/>
      <c r="Z251" s="507"/>
      <c r="AA251" s="507"/>
      <c r="AB251" s="507"/>
      <c r="AC251" s="507"/>
      <c r="AD251" s="507"/>
      <c r="AE251" s="506"/>
      <c r="AF251" s="507"/>
      <c r="AG251" s="507"/>
      <c r="AH251" s="507"/>
      <c r="AI251" s="507"/>
    </row>
    <row r="252" spans="1:35" ht="12.75" customHeight="1">
      <c r="A252" s="504"/>
      <c r="B252" s="504"/>
      <c r="C252" s="504"/>
      <c r="D252" s="504"/>
      <c r="E252" s="504"/>
      <c r="F252" s="505"/>
      <c r="G252" s="505"/>
      <c r="H252" s="504"/>
      <c r="I252" s="506"/>
      <c r="J252" s="507"/>
      <c r="K252" s="507"/>
      <c r="L252" s="507"/>
      <c r="M252" s="507"/>
      <c r="N252" s="507"/>
      <c r="O252" s="507"/>
      <c r="P252" s="507"/>
      <c r="Q252" s="507"/>
      <c r="R252" s="507"/>
      <c r="S252" s="507"/>
      <c r="T252" s="506"/>
      <c r="U252" s="507"/>
      <c r="V252" s="507"/>
      <c r="W252" s="507"/>
      <c r="X252" s="507"/>
      <c r="Y252" s="507"/>
      <c r="Z252" s="507"/>
      <c r="AA252" s="507"/>
      <c r="AB252" s="507"/>
      <c r="AC252" s="507"/>
      <c r="AD252" s="507"/>
      <c r="AE252" s="506"/>
      <c r="AF252" s="507"/>
      <c r="AG252" s="507"/>
      <c r="AH252" s="507"/>
      <c r="AI252" s="507"/>
    </row>
    <row r="253" spans="1:35" ht="12.75" customHeight="1">
      <c r="A253" s="504"/>
      <c r="B253" s="504"/>
      <c r="C253" s="504"/>
      <c r="D253" s="504"/>
      <c r="E253" s="504"/>
      <c r="F253" s="505"/>
      <c r="G253" s="505"/>
      <c r="H253" s="504"/>
      <c r="I253" s="506"/>
      <c r="J253" s="507"/>
      <c r="K253" s="507"/>
      <c r="L253" s="507"/>
      <c r="M253" s="507"/>
      <c r="N253" s="507"/>
      <c r="O253" s="507"/>
      <c r="P253" s="507"/>
      <c r="Q253" s="507"/>
      <c r="R253" s="507"/>
      <c r="S253" s="507"/>
      <c r="T253" s="506"/>
      <c r="U253" s="507"/>
      <c r="V253" s="507"/>
      <c r="W253" s="507"/>
      <c r="X253" s="507"/>
      <c r="Y253" s="507"/>
      <c r="Z253" s="507"/>
      <c r="AA253" s="507"/>
      <c r="AB253" s="507"/>
      <c r="AC253" s="507"/>
      <c r="AD253" s="507"/>
      <c r="AE253" s="506"/>
      <c r="AF253" s="507"/>
      <c r="AG253" s="507"/>
      <c r="AH253" s="507"/>
      <c r="AI253" s="507"/>
    </row>
    <row r="254" spans="1:35" ht="12.75" customHeight="1">
      <c r="A254" s="504"/>
      <c r="B254" s="504"/>
      <c r="C254" s="504"/>
      <c r="D254" s="504"/>
      <c r="E254" s="504"/>
      <c r="F254" s="505"/>
      <c r="G254" s="505"/>
      <c r="H254" s="504"/>
      <c r="I254" s="506"/>
      <c r="J254" s="507"/>
      <c r="K254" s="507"/>
      <c r="L254" s="507"/>
      <c r="M254" s="507"/>
      <c r="N254" s="507"/>
      <c r="O254" s="507"/>
      <c r="P254" s="507"/>
      <c r="Q254" s="507"/>
      <c r="R254" s="507"/>
      <c r="S254" s="507"/>
      <c r="T254" s="506"/>
      <c r="U254" s="507"/>
      <c r="V254" s="507"/>
      <c r="W254" s="507"/>
      <c r="X254" s="507"/>
      <c r="Y254" s="507"/>
      <c r="Z254" s="507"/>
      <c r="AA254" s="507"/>
      <c r="AB254" s="507"/>
      <c r="AC254" s="507"/>
      <c r="AD254" s="507"/>
      <c r="AE254" s="506"/>
      <c r="AF254" s="507"/>
      <c r="AG254" s="507"/>
      <c r="AH254" s="507"/>
      <c r="AI254" s="507"/>
    </row>
    <row r="255" spans="1:35" ht="12.75" customHeight="1">
      <c r="A255" s="504"/>
      <c r="B255" s="504"/>
      <c r="C255" s="504"/>
      <c r="D255" s="504"/>
      <c r="E255" s="504"/>
      <c r="F255" s="505"/>
      <c r="G255" s="505"/>
      <c r="H255" s="504"/>
      <c r="I255" s="506"/>
      <c r="J255" s="507"/>
      <c r="K255" s="507"/>
      <c r="L255" s="507"/>
      <c r="M255" s="507"/>
      <c r="N255" s="507"/>
      <c r="O255" s="507"/>
      <c r="P255" s="507"/>
      <c r="Q255" s="507"/>
      <c r="R255" s="507"/>
      <c r="S255" s="507"/>
      <c r="T255" s="506"/>
      <c r="U255" s="507"/>
      <c r="V255" s="507"/>
      <c r="W255" s="507"/>
      <c r="X255" s="507"/>
      <c r="Y255" s="507"/>
      <c r="Z255" s="507"/>
      <c r="AA255" s="507"/>
      <c r="AB255" s="507"/>
      <c r="AC255" s="507"/>
      <c r="AD255" s="507"/>
      <c r="AE255" s="506"/>
      <c r="AF255" s="507"/>
      <c r="AG255" s="507"/>
      <c r="AH255" s="507"/>
      <c r="AI255" s="507"/>
    </row>
    <row r="256" spans="1:35" ht="12.75" customHeight="1">
      <c r="A256" s="504"/>
      <c r="B256" s="504"/>
      <c r="C256" s="504"/>
      <c r="D256" s="504"/>
      <c r="E256" s="504"/>
      <c r="F256" s="505"/>
      <c r="G256" s="505"/>
      <c r="H256" s="504"/>
      <c r="I256" s="506"/>
      <c r="J256" s="507"/>
      <c r="K256" s="507"/>
      <c r="L256" s="507"/>
      <c r="M256" s="507"/>
      <c r="N256" s="507"/>
      <c r="O256" s="507"/>
      <c r="P256" s="507"/>
      <c r="Q256" s="507"/>
      <c r="R256" s="507"/>
      <c r="S256" s="507"/>
      <c r="T256" s="506"/>
      <c r="U256" s="507"/>
      <c r="V256" s="507"/>
      <c r="W256" s="507"/>
      <c r="X256" s="507"/>
      <c r="Y256" s="507"/>
      <c r="Z256" s="507"/>
      <c r="AA256" s="507"/>
      <c r="AB256" s="507"/>
      <c r="AC256" s="507"/>
      <c r="AD256" s="507"/>
      <c r="AE256" s="506"/>
      <c r="AF256" s="507"/>
      <c r="AG256" s="507"/>
      <c r="AH256" s="507"/>
      <c r="AI256" s="507"/>
    </row>
    <row r="257" spans="1:35" ht="12.75" customHeight="1">
      <c r="A257" s="504"/>
      <c r="B257" s="504"/>
      <c r="C257" s="504"/>
      <c r="D257" s="504"/>
      <c r="E257" s="504"/>
      <c r="F257" s="505"/>
      <c r="G257" s="505"/>
      <c r="H257" s="504"/>
      <c r="I257" s="506"/>
      <c r="J257" s="507"/>
      <c r="K257" s="507"/>
      <c r="L257" s="507"/>
      <c r="M257" s="507"/>
      <c r="N257" s="507"/>
      <c r="O257" s="507"/>
      <c r="P257" s="507"/>
      <c r="Q257" s="507"/>
      <c r="R257" s="507"/>
      <c r="S257" s="507"/>
      <c r="T257" s="506"/>
      <c r="U257" s="507"/>
      <c r="V257" s="507"/>
      <c r="W257" s="507"/>
      <c r="X257" s="507"/>
      <c r="Y257" s="507"/>
      <c r="Z257" s="507"/>
      <c r="AA257" s="507"/>
      <c r="AB257" s="507"/>
      <c r="AC257" s="507"/>
      <c r="AD257" s="507"/>
      <c r="AE257" s="506"/>
      <c r="AF257" s="507"/>
      <c r="AG257" s="507"/>
      <c r="AH257" s="507"/>
      <c r="AI257" s="507"/>
    </row>
    <row r="258" spans="1:35" ht="12.75" customHeight="1">
      <c r="A258" s="504"/>
      <c r="B258" s="504"/>
      <c r="C258" s="504"/>
      <c r="D258" s="504"/>
      <c r="E258" s="504"/>
      <c r="F258" s="505"/>
      <c r="G258" s="505"/>
      <c r="H258" s="504"/>
      <c r="I258" s="506"/>
      <c r="J258" s="507"/>
      <c r="K258" s="507"/>
      <c r="L258" s="507"/>
      <c r="M258" s="507"/>
      <c r="N258" s="507"/>
      <c r="O258" s="507"/>
      <c r="P258" s="507"/>
      <c r="Q258" s="507"/>
      <c r="R258" s="507"/>
      <c r="S258" s="507"/>
      <c r="T258" s="506"/>
      <c r="U258" s="507"/>
      <c r="V258" s="507"/>
      <c r="W258" s="507"/>
      <c r="X258" s="507"/>
      <c r="Y258" s="507"/>
      <c r="Z258" s="507"/>
      <c r="AA258" s="507"/>
      <c r="AB258" s="507"/>
      <c r="AC258" s="507"/>
      <c r="AD258" s="507"/>
      <c r="AE258" s="506"/>
      <c r="AF258" s="507"/>
      <c r="AG258" s="507"/>
      <c r="AH258" s="507"/>
      <c r="AI258" s="507"/>
    </row>
    <row r="259" spans="1:35" ht="12.75" customHeight="1">
      <c r="A259" s="504"/>
      <c r="B259" s="504"/>
      <c r="C259" s="504"/>
      <c r="D259" s="504"/>
      <c r="E259" s="504"/>
      <c r="F259" s="505"/>
      <c r="G259" s="505"/>
      <c r="H259" s="504"/>
      <c r="I259" s="506"/>
      <c r="J259" s="507"/>
      <c r="K259" s="507"/>
      <c r="L259" s="507"/>
      <c r="M259" s="507"/>
      <c r="N259" s="507"/>
      <c r="O259" s="507"/>
      <c r="P259" s="507"/>
      <c r="Q259" s="507"/>
      <c r="R259" s="507"/>
      <c r="S259" s="507"/>
      <c r="T259" s="506"/>
      <c r="U259" s="507"/>
      <c r="V259" s="507"/>
      <c r="W259" s="507"/>
      <c r="X259" s="507"/>
      <c r="Y259" s="507"/>
      <c r="Z259" s="507"/>
      <c r="AA259" s="507"/>
      <c r="AB259" s="507"/>
      <c r="AC259" s="507"/>
      <c r="AD259" s="507"/>
      <c r="AE259" s="506"/>
      <c r="AF259" s="507"/>
      <c r="AG259" s="507"/>
      <c r="AH259" s="507"/>
      <c r="AI259" s="507"/>
    </row>
    <row r="260" spans="1:35" ht="12.75" customHeight="1">
      <c r="A260" s="504"/>
      <c r="B260" s="504"/>
      <c r="C260" s="504"/>
      <c r="D260" s="504"/>
      <c r="E260" s="504"/>
      <c r="F260" s="505"/>
      <c r="G260" s="505"/>
      <c r="H260" s="504"/>
      <c r="I260" s="506"/>
      <c r="J260" s="507"/>
      <c r="K260" s="507"/>
      <c r="L260" s="507"/>
      <c r="M260" s="507"/>
      <c r="N260" s="507"/>
      <c r="O260" s="507"/>
      <c r="P260" s="507"/>
      <c r="Q260" s="507"/>
      <c r="R260" s="507"/>
      <c r="S260" s="507"/>
      <c r="T260" s="506"/>
      <c r="U260" s="507"/>
      <c r="V260" s="507"/>
      <c r="W260" s="507"/>
      <c r="X260" s="507"/>
      <c r="Y260" s="507"/>
      <c r="Z260" s="507"/>
      <c r="AA260" s="507"/>
      <c r="AB260" s="507"/>
      <c r="AC260" s="507"/>
      <c r="AD260" s="507"/>
      <c r="AE260" s="506"/>
      <c r="AF260" s="507"/>
      <c r="AG260" s="507"/>
      <c r="AH260" s="507"/>
      <c r="AI260" s="507"/>
    </row>
    <row r="261" spans="1:35" ht="12.75" customHeight="1">
      <c r="A261" s="504"/>
      <c r="B261" s="504"/>
      <c r="C261" s="504"/>
      <c r="D261" s="504"/>
      <c r="E261" s="504"/>
      <c r="F261" s="505"/>
      <c r="G261" s="505"/>
      <c r="H261" s="504"/>
      <c r="I261" s="506"/>
      <c r="J261" s="507"/>
      <c r="K261" s="507"/>
      <c r="L261" s="507"/>
      <c r="M261" s="507"/>
      <c r="N261" s="507"/>
      <c r="O261" s="507"/>
      <c r="P261" s="507"/>
      <c r="Q261" s="507"/>
      <c r="R261" s="507"/>
      <c r="S261" s="507"/>
      <c r="T261" s="506"/>
      <c r="U261" s="507"/>
      <c r="V261" s="507"/>
      <c r="W261" s="507"/>
      <c r="X261" s="507"/>
      <c r="Y261" s="507"/>
      <c r="Z261" s="507"/>
      <c r="AA261" s="507"/>
      <c r="AB261" s="507"/>
      <c r="AC261" s="507"/>
      <c r="AD261" s="507"/>
      <c r="AE261" s="506"/>
      <c r="AF261" s="507"/>
      <c r="AG261" s="507"/>
      <c r="AH261" s="507"/>
      <c r="AI261" s="507"/>
    </row>
    <row r="262" spans="1:35" ht="12.75" customHeight="1">
      <c r="A262" s="504"/>
      <c r="B262" s="504"/>
      <c r="C262" s="504"/>
      <c r="D262" s="504"/>
      <c r="E262" s="504"/>
      <c r="F262" s="505"/>
      <c r="G262" s="505"/>
      <c r="H262" s="504"/>
      <c r="I262" s="506"/>
      <c r="J262" s="507"/>
      <c r="K262" s="507"/>
      <c r="L262" s="507"/>
      <c r="M262" s="507"/>
      <c r="N262" s="507"/>
      <c r="O262" s="507"/>
      <c r="P262" s="507"/>
      <c r="Q262" s="507"/>
      <c r="R262" s="507"/>
      <c r="S262" s="507"/>
      <c r="T262" s="506"/>
      <c r="U262" s="507"/>
      <c r="V262" s="507"/>
      <c r="W262" s="507"/>
      <c r="X262" s="507"/>
      <c r="Y262" s="507"/>
      <c r="Z262" s="507"/>
      <c r="AA262" s="507"/>
      <c r="AB262" s="507"/>
      <c r="AC262" s="507"/>
      <c r="AD262" s="507"/>
      <c r="AE262" s="506"/>
      <c r="AF262" s="507"/>
      <c r="AG262" s="507"/>
      <c r="AH262" s="507"/>
      <c r="AI262" s="507"/>
    </row>
    <row r="263" spans="1:35" ht="12.75" customHeight="1">
      <c r="A263" s="504"/>
      <c r="B263" s="504"/>
      <c r="C263" s="504"/>
      <c r="D263" s="504"/>
      <c r="E263" s="504"/>
      <c r="F263" s="505"/>
      <c r="G263" s="505"/>
      <c r="H263" s="504"/>
      <c r="I263" s="506"/>
      <c r="J263" s="507"/>
      <c r="K263" s="507"/>
      <c r="L263" s="507"/>
      <c r="M263" s="507"/>
      <c r="N263" s="507"/>
      <c r="O263" s="507"/>
      <c r="P263" s="507"/>
      <c r="Q263" s="507"/>
      <c r="R263" s="507"/>
      <c r="S263" s="507"/>
      <c r="T263" s="506"/>
      <c r="U263" s="507"/>
      <c r="V263" s="507"/>
      <c r="W263" s="507"/>
      <c r="X263" s="507"/>
      <c r="Y263" s="507"/>
      <c r="Z263" s="507"/>
      <c r="AA263" s="507"/>
      <c r="AB263" s="507"/>
      <c r="AC263" s="507"/>
      <c r="AD263" s="507"/>
      <c r="AE263" s="506"/>
      <c r="AF263" s="507"/>
      <c r="AG263" s="507"/>
      <c r="AH263" s="507"/>
      <c r="AI263" s="507"/>
    </row>
    <row r="264" spans="1:35" ht="12.75" customHeight="1">
      <c r="A264" s="504"/>
      <c r="B264" s="504"/>
      <c r="C264" s="504"/>
      <c r="D264" s="504"/>
      <c r="E264" s="504"/>
      <c r="F264" s="505"/>
      <c r="G264" s="505"/>
      <c r="H264" s="504"/>
      <c r="I264" s="506"/>
      <c r="J264" s="507"/>
      <c r="K264" s="507"/>
      <c r="L264" s="507"/>
      <c r="M264" s="507"/>
      <c r="N264" s="507"/>
      <c r="O264" s="507"/>
      <c r="P264" s="507"/>
      <c r="Q264" s="507"/>
      <c r="R264" s="507"/>
      <c r="S264" s="507"/>
      <c r="T264" s="506"/>
      <c r="U264" s="507"/>
      <c r="V264" s="507"/>
      <c r="W264" s="507"/>
      <c r="X264" s="507"/>
      <c r="Y264" s="507"/>
      <c r="Z264" s="507"/>
      <c r="AA264" s="507"/>
      <c r="AB264" s="507"/>
      <c r="AC264" s="507"/>
      <c r="AD264" s="507"/>
      <c r="AE264" s="506"/>
      <c r="AF264" s="507"/>
      <c r="AG264" s="507"/>
      <c r="AH264" s="507"/>
      <c r="AI264" s="507"/>
    </row>
    <row r="265" spans="1:35" ht="12.75" customHeight="1">
      <c r="A265" s="504"/>
      <c r="B265" s="504"/>
      <c r="C265" s="504"/>
      <c r="D265" s="504"/>
      <c r="E265" s="504"/>
      <c r="F265" s="505"/>
      <c r="G265" s="505"/>
      <c r="H265" s="504"/>
      <c r="I265" s="506"/>
      <c r="J265" s="507"/>
      <c r="K265" s="507"/>
      <c r="L265" s="507"/>
      <c r="M265" s="507"/>
      <c r="N265" s="507"/>
      <c r="O265" s="507"/>
      <c r="P265" s="507"/>
      <c r="Q265" s="507"/>
      <c r="R265" s="507"/>
      <c r="S265" s="507"/>
      <c r="T265" s="506"/>
      <c r="U265" s="507"/>
      <c r="V265" s="507"/>
      <c r="W265" s="507"/>
      <c r="X265" s="507"/>
      <c r="Y265" s="507"/>
      <c r="Z265" s="507"/>
      <c r="AA265" s="507"/>
      <c r="AB265" s="507"/>
      <c r="AC265" s="507"/>
      <c r="AD265" s="507"/>
      <c r="AE265" s="506"/>
      <c r="AF265" s="507"/>
      <c r="AG265" s="507"/>
      <c r="AH265" s="507"/>
      <c r="AI265" s="507"/>
    </row>
    <row r="266" spans="1:35" ht="12.75" customHeight="1">
      <c r="A266" s="504"/>
      <c r="B266" s="504"/>
      <c r="C266" s="504"/>
      <c r="D266" s="504"/>
      <c r="E266" s="504"/>
      <c r="F266" s="505"/>
      <c r="G266" s="505"/>
      <c r="H266" s="504"/>
      <c r="I266" s="506"/>
      <c r="J266" s="507"/>
      <c r="K266" s="507"/>
      <c r="L266" s="507"/>
      <c r="M266" s="507"/>
      <c r="N266" s="507"/>
      <c r="O266" s="507"/>
      <c r="P266" s="507"/>
      <c r="Q266" s="507"/>
      <c r="R266" s="507"/>
      <c r="S266" s="507"/>
      <c r="T266" s="506"/>
      <c r="U266" s="507"/>
      <c r="V266" s="507"/>
      <c r="W266" s="507"/>
      <c r="X266" s="507"/>
      <c r="Y266" s="507"/>
      <c r="Z266" s="507"/>
      <c r="AA266" s="507"/>
      <c r="AB266" s="507"/>
      <c r="AC266" s="507"/>
      <c r="AD266" s="507"/>
      <c r="AE266" s="506"/>
      <c r="AF266" s="507"/>
      <c r="AG266" s="507"/>
      <c r="AH266" s="507"/>
      <c r="AI266" s="507"/>
    </row>
    <row r="267" spans="1:35" ht="12.75" customHeight="1">
      <c r="A267" s="504"/>
      <c r="B267" s="504"/>
      <c r="C267" s="504"/>
      <c r="D267" s="504"/>
      <c r="E267" s="504"/>
      <c r="F267" s="505"/>
      <c r="G267" s="505"/>
      <c r="H267" s="504"/>
      <c r="I267" s="506"/>
      <c r="J267" s="507"/>
      <c r="K267" s="507"/>
      <c r="L267" s="507"/>
      <c r="M267" s="507"/>
      <c r="N267" s="507"/>
      <c r="O267" s="507"/>
      <c r="P267" s="507"/>
      <c r="Q267" s="507"/>
      <c r="R267" s="507"/>
      <c r="S267" s="507"/>
      <c r="T267" s="506"/>
      <c r="U267" s="507"/>
      <c r="V267" s="507"/>
      <c r="W267" s="507"/>
      <c r="X267" s="507"/>
      <c r="Y267" s="507"/>
      <c r="Z267" s="507"/>
      <c r="AA267" s="507"/>
      <c r="AB267" s="507"/>
      <c r="AC267" s="507"/>
      <c r="AD267" s="507"/>
      <c r="AE267" s="506"/>
      <c r="AF267" s="507"/>
      <c r="AG267" s="507"/>
      <c r="AH267" s="507"/>
      <c r="AI267" s="507"/>
    </row>
    <row r="268" spans="1:35" ht="12.75" customHeight="1">
      <c r="A268" s="504"/>
      <c r="B268" s="504"/>
      <c r="C268" s="504"/>
      <c r="D268" s="504"/>
      <c r="E268" s="504"/>
      <c r="F268" s="505"/>
      <c r="G268" s="505"/>
      <c r="H268" s="504"/>
      <c r="I268" s="506"/>
      <c r="J268" s="507"/>
      <c r="K268" s="507"/>
      <c r="L268" s="507"/>
      <c r="M268" s="507"/>
      <c r="N268" s="507"/>
      <c r="O268" s="507"/>
      <c r="P268" s="507"/>
      <c r="Q268" s="507"/>
      <c r="R268" s="507"/>
      <c r="S268" s="507"/>
      <c r="T268" s="506"/>
      <c r="U268" s="507"/>
      <c r="V268" s="507"/>
      <c r="W268" s="507"/>
      <c r="X268" s="507"/>
      <c r="Y268" s="507"/>
      <c r="Z268" s="507"/>
      <c r="AA268" s="507"/>
      <c r="AB268" s="507"/>
      <c r="AC268" s="507"/>
      <c r="AD268" s="507"/>
      <c r="AE268" s="506"/>
      <c r="AF268" s="507"/>
      <c r="AG268" s="507"/>
      <c r="AH268" s="507"/>
      <c r="AI268" s="507"/>
    </row>
    <row r="269" spans="1:35" ht="12.75" customHeight="1">
      <c r="A269" s="504"/>
      <c r="B269" s="504"/>
      <c r="C269" s="504"/>
      <c r="D269" s="504"/>
      <c r="E269" s="504"/>
      <c r="F269" s="505"/>
      <c r="G269" s="505"/>
      <c r="H269" s="504"/>
      <c r="I269" s="506"/>
      <c r="J269" s="507"/>
      <c r="K269" s="507"/>
      <c r="L269" s="507"/>
      <c r="M269" s="507"/>
      <c r="N269" s="507"/>
      <c r="O269" s="507"/>
      <c r="P269" s="507"/>
      <c r="Q269" s="507"/>
      <c r="R269" s="507"/>
      <c r="S269" s="507"/>
      <c r="T269" s="506"/>
      <c r="U269" s="507"/>
      <c r="V269" s="507"/>
      <c r="W269" s="507"/>
      <c r="X269" s="507"/>
      <c r="Y269" s="507"/>
      <c r="Z269" s="507"/>
      <c r="AA269" s="507"/>
      <c r="AB269" s="507"/>
      <c r="AC269" s="507"/>
      <c r="AD269" s="507"/>
      <c r="AE269" s="506"/>
      <c r="AF269" s="507"/>
      <c r="AG269" s="507"/>
      <c r="AH269" s="507"/>
      <c r="AI269" s="507"/>
    </row>
    <row r="270" spans="1:35" ht="12.75" customHeight="1">
      <c r="A270" s="504"/>
      <c r="B270" s="504"/>
      <c r="C270" s="504"/>
      <c r="D270" s="504"/>
      <c r="E270" s="504"/>
      <c r="F270" s="505"/>
      <c r="G270" s="505"/>
      <c r="H270" s="504"/>
      <c r="I270" s="506"/>
      <c r="J270" s="507"/>
      <c r="K270" s="507"/>
      <c r="L270" s="507"/>
      <c r="M270" s="507"/>
      <c r="N270" s="507"/>
      <c r="O270" s="507"/>
      <c r="P270" s="507"/>
      <c r="Q270" s="507"/>
      <c r="R270" s="507"/>
      <c r="S270" s="507"/>
      <c r="T270" s="506"/>
      <c r="U270" s="507"/>
      <c r="V270" s="507"/>
      <c r="W270" s="507"/>
      <c r="X270" s="507"/>
      <c r="Y270" s="507"/>
      <c r="Z270" s="507"/>
      <c r="AA270" s="507"/>
      <c r="AB270" s="507"/>
      <c r="AC270" s="507"/>
      <c r="AD270" s="507"/>
      <c r="AE270" s="506"/>
      <c r="AF270" s="507"/>
      <c r="AG270" s="507"/>
      <c r="AH270" s="507"/>
      <c r="AI270" s="507"/>
    </row>
    <row r="271" spans="1:35" ht="12.75" customHeight="1">
      <c r="A271" s="504"/>
      <c r="B271" s="504"/>
      <c r="C271" s="504"/>
      <c r="D271" s="504"/>
      <c r="E271" s="504"/>
      <c r="F271" s="505"/>
      <c r="G271" s="505"/>
      <c r="H271" s="504"/>
      <c r="I271" s="506"/>
      <c r="J271" s="507"/>
      <c r="K271" s="507"/>
      <c r="L271" s="507"/>
      <c r="M271" s="507"/>
      <c r="N271" s="507"/>
      <c r="O271" s="507"/>
      <c r="P271" s="507"/>
      <c r="Q271" s="507"/>
      <c r="R271" s="507"/>
      <c r="S271" s="507"/>
      <c r="T271" s="506"/>
      <c r="U271" s="507"/>
      <c r="V271" s="507"/>
      <c r="W271" s="507"/>
      <c r="X271" s="507"/>
      <c r="Y271" s="507"/>
      <c r="Z271" s="507"/>
      <c r="AA271" s="507"/>
      <c r="AB271" s="507"/>
      <c r="AC271" s="507"/>
      <c r="AD271" s="507"/>
      <c r="AE271" s="506"/>
      <c r="AF271" s="507"/>
      <c r="AG271" s="507"/>
      <c r="AH271" s="507"/>
      <c r="AI271" s="507"/>
    </row>
    <row r="272" spans="1:35" ht="12.75" customHeight="1">
      <c r="A272" s="504"/>
      <c r="B272" s="504"/>
      <c r="C272" s="504"/>
      <c r="D272" s="504"/>
      <c r="E272" s="504"/>
      <c r="F272" s="505"/>
      <c r="G272" s="505"/>
      <c r="H272" s="504"/>
      <c r="I272" s="506"/>
      <c r="J272" s="507"/>
      <c r="K272" s="507"/>
      <c r="L272" s="507"/>
      <c r="M272" s="507"/>
      <c r="N272" s="507"/>
      <c r="O272" s="507"/>
      <c r="P272" s="507"/>
      <c r="Q272" s="507"/>
      <c r="R272" s="507"/>
      <c r="S272" s="507"/>
      <c r="T272" s="506"/>
      <c r="U272" s="507"/>
      <c r="V272" s="507"/>
      <c r="W272" s="507"/>
      <c r="X272" s="507"/>
      <c r="Y272" s="507"/>
      <c r="Z272" s="507"/>
      <c r="AA272" s="507"/>
      <c r="AB272" s="507"/>
      <c r="AC272" s="507"/>
      <c r="AD272" s="507"/>
      <c r="AE272" s="506"/>
      <c r="AF272" s="507"/>
      <c r="AG272" s="507"/>
      <c r="AH272" s="507"/>
      <c r="AI272" s="507"/>
    </row>
    <row r="273" spans="1:35" ht="12.75" customHeight="1">
      <c r="A273" s="504"/>
      <c r="B273" s="504"/>
      <c r="C273" s="504"/>
      <c r="D273" s="504"/>
      <c r="E273" s="504"/>
      <c r="F273" s="505"/>
      <c r="G273" s="505"/>
      <c r="H273" s="504"/>
      <c r="I273" s="506"/>
      <c r="J273" s="507"/>
      <c r="K273" s="507"/>
      <c r="L273" s="507"/>
      <c r="M273" s="507"/>
      <c r="N273" s="507"/>
      <c r="O273" s="507"/>
      <c r="P273" s="507"/>
      <c r="Q273" s="507"/>
      <c r="R273" s="507"/>
      <c r="S273" s="507"/>
      <c r="T273" s="506"/>
      <c r="U273" s="507"/>
      <c r="V273" s="507"/>
      <c r="W273" s="507"/>
      <c r="X273" s="507"/>
      <c r="Y273" s="507"/>
      <c r="Z273" s="507"/>
      <c r="AA273" s="507"/>
      <c r="AB273" s="507"/>
      <c r="AC273" s="507"/>
      <c r="AD273" s="507"/>
      <c r="AE273" s="506"/>
      <c r="AF273" s="507"/>
      <c r="AG273" s="507"/>
      <c r="AH273" s="507"/>
      <c r="AI273" s="507"/>
    </row>
    <row r="274" spans="1:35" ht="12.75" customHeight="1">
      <c r="A274" s="504"/>
      <c r="B274" s="504"/>
      <c r="C274" s="504"/>
      <c r="D274" s="504"/>
      <c r="E274" s="504"/>
      <c r="F274" s="505"/>
      <c r="G274" s="505"/>
      <c r="H274" s="504"/>
      <c r="I274" s="506"/>
      <c r="J274" s="507"/>
      <c r="K274" s="507"/>
      <c r="L274" s="507"/>
      <c r="M274" s="507"/>
      <c r="N274" s="507"/>
      <c r="O274" s="507"/>
      <c r="P274" s="507"/>
      <c r="Q274" s="507"/>
      <c r="R274" s="507"/>
      <c r="S274" s="507"/>
      <c r="T274" s="506"/>
      <c r="U274" s="507"/>
      <c r="V274" s="507"/>
      <c r="W274" s="507"/>
      <c r="X274" s="507"/>
      <c r="Y274" s="507"/>
      <c r="Z274" s="507"/>
      <c r="AA274" s="507"/>
      <c r="AB274" s="507"/>
      <c r="AC274" s="507"/>
      <c r="AD274" s="507"/>
      <c r="AE274" s="506"/>
      <c r="AF274" s="507"/>
      <c r="AG274" s="507"/>
      <c r="AH274" s="507"/>
      <c r="AI274" s="507"/>
    </row>
    <row r="275" spans="1:35" ht="12.75" customHeight="1">
      <c r="A275" s="504"/>
      <c r="B275" s="504"/>
      <c r="C275" s="504"/>
      <c r="D275" s="504"/>
      <c r="E275" s="504"/>
      <c r="F275" s="505"/>
      <c r="G275" s="505"/>
      <c r="H275" s="504"/>
      <c r="I275" s="506"/>
      <c r="J275" s="507"/>
      <c r="K275" s="507"/>
      <c r="L275" s="507"/>
      <c r="M275" s="507"/>
      <c r="N275" s="507"/>
      <c r="O275" s="507"/>
      <c r="P275" s="507"/>
      <c r="Q275" s="507"/>
      <c r="R275" s="507"/>
      <c r="S275" s="507"/>
      <c r="T275" s="506"/>
      <c r="U275" s="507"/>
      <c r="V275" s="507"/>
      <c r="W275" s="507"/>
      <c r="X275" s="507"/>
      <c r="Y275" s="507"/>
      <c r="Z275" s="507"/>
      <c r="AA275" s="507"/>
      <c r="AB275" s="507"/>
      <c r="AC275" s="507"/>
      <c r="AD275" s="507"/>
      <c r="AE275" s="506"/>
      <c r="AF275" s="507"/>
      <c r="AG275" s="507"/>
      <c r="AH275" s="507"/>
      <c r="AI275" s="507"/>
    </row>
    <row r="276" spans="1:35" ht="12.75" customHeight="1">
      <c r="A276" s="504"/>
      <c r="B276" s="504"/>
      <c r="C276" s="504"/>
      <c r="D276" s="504"/>
      <c r="E276" s="504"/>
      <c r="F276" s="505"/>
      <c r="G276" s="505"/>
      <c r="H276" s="504"/>
      <c r="I276" s="506"/>
      <c r="J276" s="507"/>
      <c r="K276" s="507"/>
      <c r="L276" s="507"/>
      <c r="M276" s="507"/>
      <c r="N276" s="507"/>
      <c r="O276" s="507"/>
      <c r="P276" s="507"/>
      <c r="Q276" s="507"/>
      <c r="R276" s="507"/>
      <c r="S276" s="507"/>
      <c r="T276" s="506"/>
      <c r="U276" s="507"/>
      <c r="V276" s="507"/>
      <c r="W276" s="507"/>
      <c r="X276" s="507"/>
      <c r="Y276" s="507"/>
      <c r="Z276" s="507"/>
      <c r="AA276" s="507"/>
      <c r="AB276" s="507"/>
      <c r="AC276" s="507"/>
      <c r="AD276" s="507"/>
      <c r="AE276" s="506"/>
      <c r="AF276" s="507"/>
      <c r="AG276" s="507"/>
      <c r="AH276" s="507"/>
      <c r="AI276" s="507"/>
    </row>
    <row r="277" spans="1:35" ht="12.75" customHeight="1">
      <c r="A277" s="504"/>
      <c r="B277" s="504"/>
      <c r="C277" s="504"/>
      <c r="D277" s="504"/>
      <c r="E277" s="504"/>
      <c r="F277" s="505"/>
      <c r="G277" s="505"/>
      <c r="H277" s="504"/>
      <c r="I277" s="506"/>
      <c r="J277" s="507"/>
      <c r="K277" s="507"/>
      <c r="L277" s="507"/>
      <c r="M277" s="507"/>
      <c r="N277" s="507"/>
      <c r="O277" s="507"/>
      <c r="P277" s="507"/>
      <c r="Q277" s="507"/>
      <c r="R277" s="507"/>
      <c r="S277" s="507"/>
      <c r="T277" s="506"/>
      <c r="U277" s="507"/>
      <c r="V277" s="507"/>
      <c r="W277" s="507"/>
      <c r="X277" s="507"/>
      <c r="Y277" s="507"/>
      <c r="Z277" s="507"/>
      <c r="AA277" s="507"/>
      <c r="AB277" s="507"/>
      <c r="AC277" s="507"/>
      <c r="AD277" s="507"/>
      <c r="AE277" s="506"/>
      <c r="AF277" s="507"/>
      <c r="AG277" s="507"/>
      <c r="AH277" s="507"/>
      <c r="AI277" s="507"/>
    </row>
    <row r="278" spans="1:35" ht="12.75" customHeight="1">
      <c r="A278" s="504"/>
      <c r="B278" s="504"/>
      <c r="C278" s="504"/>
      <c r="D278" s="504"/>
      <c r="E278" s="504"/>
      <c r="F278" s="505"/>
      <c r="G278" s="505"/>
      <c r="H278" s="504"/>
      <c r="I278" s="506"/>
      <c r="J278" s="507"/>
      <c r="K278" s="507"/>
      <c r="L278" s="507"/>
      <c r="M278" s="507"/>
      <c r="N278" s="507"/>
      <c r="O278" s="507"/>
      <c r="P278" s="507"/>
      <c r="Q278" s="507"/>
      <c r="R278" s="507"/>
      <c r="S278" s="507"/>
      <c r="T278" s="506"/>
      <c r="U278" s="507"/>
      <c r="V278" s="507"/>
      <c r="W278" s="507"/>
      <c r="X278" s="507"/>
      <c r="Y278" s="507"/>
      <c r="Z278" s="507"/>
      <c r="AA278" s="507"/>
      <c r="AB278" s="507"/>
      <c r="AC278" s="507"/>
      <c r="AD278" s="507"/>
      <c r="AE278" s="506"/>
      <c r="AF278" s="507"/>
      <c r="AG278" s="507"/>
      <c r="AH278" s="507"/>
      <c r="AI278" s="507"/>
    </row>
    <row r="279" spans="1:35" ht="12.75" customHeight="1">
      <c r="A279" s="504"/>
      <c r="B279" s="504"/>
      <c r="C279" s="504"/>
      <c r="D279" s="504"/>
      <c r="E279" s="504"/>
      <c r="F279" s="505"/>
      <c r="G279" s="505"/>
      <c r="H279" s="504"/>
      <c r="I279" s="506"/>
      <c r="J279" s="507"/>
      <c r="K279" s="507"/>
      <c r="L279" s="507"/>
      <c r="M279" s="507"/>
      <c r="N279" s="507"/>
      <c r="O279" s="507"/>
      <c r="P279" s="507"/>
      <c r="Q279" s="507"/>
      <c r="R279" s="507"/>
      <c r="S279" s="507"/>
      <c r="T279" s="506"/>
      <c r="U279" s="507"/>
      <c r="V279" s="507"/>
      <c r="W279" s="507"/>
      <c r="X279" s="507"/>
      <c r="Y279" s="507"/>
      <c r="Z279" s="507"/>
      <c r="AA279" s="507"/>
      <c r="AB279" s="507"/>
      <c r="AC279" s="507"/>
      <c r="AD279" s="507"/>
      <c r="AE279" s="506"/>
      <c r="AF279" s="507"/>
      <c r="AG279" s="507"/>
      <c r="AH279" s="507"/>
      <c r="AI279" s="507"/>
    </row>
    <row r="280" spans="1:35" ht="12.75" customHeight="1">
      <c r="A280" s="504"/>
      <c r="B280" s="504"/>
      <c r="C280" s="504"/>
      <c r="D280" s="504"/>
      <c r="E280" s="504"/>
      <c r="F280" s="505"/>
      <c r="G280" s="505"/>
      <c r="H280" s="504"/>
      <c r="I280" s="506"/>
      <c r="J280" s="507"/>
      <c r="K280" s="507"/>
      <c r="L280" s="507"/>
      <c r="M280" s="507"/>
      <c r="N280" s="507"/>
      <c r="O280" s="507"/>
      <c r="P280" s="507"/>
      <c r="Q280" s="507"/>
      <c r="R280" s="507"/>
      <c r="S280" s="507"/>
      <c r="T280" s="506"/>
      <c r="U280" s="507"/>
      <c r="V280" s="507"/>
      <c r="W280" s="507"/>
      <c r="X280" s="507"/>
      <c r="Y280" s="507"/>
      <c r="Z280" s="507"/>
      <c r="AA280" s="507"/>
      <c r="AB280" s="507"/>
      <c r="AC280" s="507"/>
      <c r="AD280" s="507"/>
      <c r="AE280" s="506"/>
      <c r="AF280" s="507"/>
      <c r="AG280" s="507"/>
      <c r="AH280" s="507"/>
      <c r="AI280" s="507"/>
    </row>
    <row r="281" spans="1:35" ht="12.75" customHeight="1">
      <c r="A281" s="504"/>
      <c r="B281" s="504"/>
      <c r="C281" s="504"/>
      <c r="D281" s="504"/>
      <c r="E281" s="504"/>
      <c r="F281" s="505"/>
      <c r="G281" s="505"/>
      <c r="H281" s="504"/>
      <c r="I281" s="506"/>
      <c r="J281" s="507"/>
      <c r="K281" s="507"/>
      <c r="L281" s="507"/>
      <c r="M281" s="507"/>
      <c r="N281" s="507"/>
      <c r="O281" s="507"/>
      <c r="P281" s="507"/>
      <c r="Q281" s="507"/>
      <c r="R281" s="507"/>
      <c r="S281" s="507"/>
      <c r="T281" s="506"/>
      <c r="U281" s="507"/>
      <c r="V281" s="507"/>
      <c r="W281" s="507"/>
      <c r="X281" s="507"/>
      <c r="Y281" s="507"/>
      <c r="Z281" s="507"/>
      <c r="AA281" s="507"/>
      <c r="AB281" s="507"/>
      <c r="AC281" s="507"/>
      <c r="AD281" s="507"/>
      <c r="AE281" s="506"/>
      <c r="AF281" s="507"/>
      <c r="AG281" s="507"/>
      <c r="AH281" s="507"/>
      <c r="AI281" s="507"/>
    </row>
    <row r="282" spans="1:35" ht="12.75" customHeight="1">
      <c r="A282" s="504"/>
      <c r="B282" s="504"/>
      <c r="C282" s="504"/>
      <c r="D282" s="504"/>
      <c r="E282" s="504"/>
      <c r="F282" s="505"/>
      <c r="G282" s="505"/>
      <c r="H282" s="504"/>
      <c r="I282" s="506"/>
      <c r="J282" s="507"/>
      <c r="K282" s="507"/>
      <c r="L282" s="507"/>
      <c r="M282" s="507"/>
      <c r="N282" s="507"/>
      <c r="O282" s="507"/>
      <c r="P282" s="507"/>
      <c r="Q282" s="507"/>
      <c r="R282" s="507"/>
      <c r="S282" s="507"/>
      <c r="T282" s="506"/>
      <c r="U282" s="507"/>
      <c r="V282" s="507"/>
      <c r="W282" s="507"/>
      <c r="X282" s="507"/>
      <c r="Y282" s="507"/>
      <c r="Z282" s="507"/>
      <c r="AA282" s="507"/>
      <c r="AB282" s="507"/>
      <c r="AC282" s="507"/>
      <c r="AD282" s="507"/>
      <c r="AE282" s="506"/>
      <c r="AF282" s="507"/>
      <c r="AG282" s="507"/>
      <c r="AH282" s="507"/>
      <c r="AI282" s="507"/>
    </row>
    <row r="283" spans="1:35" ht="12.75" customHeight="1">
      <c r="A283" s="504"/>
      <c r="B283" s="504"/>
      <c r="C283" s="504"/>
      <c r="D283" s="504"/>
      <c r="E283" s="504"/>
      <c r="F283" s="505"/>
      <c r="G283" s="505"/>
      <c r="H283" s="504"/>
      <c r="I283" s="506"/>
      <c r="J283" s="507"/>
      <c r="K283" s="507"/>
      <c r="L283" s="507"/>
      <c r="M283" s="507"/>
      <c r="N283" s="507"/>
      <c r="O283" s="507"/>
      <c r="P283" s="507"/>
      <c r="Q283" s="507"/>
      <c r="R283" s="507"/>
      <c r="S283" s="507"/>
      <c r="T283" s="506"/>
      <c r="U283" s="507"/>
      <c r="V283" s="507"/>
      <c r="W283" s="507"/>
      <c r="X283" s="507"/>
      <c r="Y283" s="507"/>
      <c r="Z283" s="507"/>
      <c r="AA283" s="507"/>
      <c r="AB283" s="507"/>
      <c r="AC283" s="507"/>
      <c r="AD283" s="507"/>
      <c r="AE283" s="506"/>
      <c r="AF283" s="507"/>
      <c r="AG283" s="507"/>
      <c r="AH283" s="507"/>
      <c r="AI283" s="507"/>
    </row>
    <row r="284" spans="1:35" ht="12.75" customHeight="1">
      <c r="A284" s="504"/>
      <c r="B284" s="504"/>
      <c r="C284" s="504"/>
      <c r="D284" s="504"/>
      <c r="E284" s="504"/>
      <c r="F284" s="505"/>
      <c r="G284" s="505"/>
      <c r="H284" s="504"/>
      <c r="I284" s="506"/>
      <c r="J284" s="507"/>
      <c r="K284" s="507"/>
      <c r="L284" s="507"/>
      <c r="M284" s="507"/>
      <c r="N284" s="507"/>
      <c r="O284" s="507"/>
      <c r="P284" s="507"/>
      <c r="Q284" s="507"/>
      <c r="R284" s="507"/>
      <c r="S284" s="507"/>
      <c r="T284" s="506"/>
      <c r="U284" s="507"/>
      <c r="V284" s="507"/>
      <c r="W284" s="507"/>
      <c r="X284" s="507"/>
      <c r="Y284" s="507"/>
      <c r="Z284" s="507"/>
      <c r="AA284" s="507"/>
      <c r="AB284" s="507"/>
      <c r="AC284" s="507"/>
      <c r="AD284" s="507"/>
      <c r="AE284" s="506"/>
      <c r="AF284" s="507"/>
      <c r="AG284" s="507"/>
      <c r="AH284" s="507"/>
      <c r="AI284" s="507"/>
    </row>
    <row r="285" spans="1:35" ht="12.75" customHeight="1">
      <c r="A285" s="504"/>
      <c r="B285" s="504"/>
      <c r="C285" s="504"/>
      <c r="D285" s="504"/>
      <c r="E285" s="504"/>
      <c r="F285" s="505"/>
      <c r="G285" s="505"/>
      <c r="H285" s="504"/>
      <c r="I285" s="506"/>
      <c r="J285" s="507"/>
      <c r="K285" s="507"/>
      <c r="L285" s="507"/>
      <c r="M285" s="507"/>
      <c r="N285" s="507"/>
      <c r="O285" s="507"/>
      <c r="P285" s="507"/>
      <c r="Q285" s="507"/>
      <c r="R285" s="507"/>
      <c r="S285" s="507"/>
      <c r="T285" s="506"/>
      <c r="U285" s="507"/>
      <c r="V285" s="507"/>
      <c r="W285" s="507"/>
      <c r="X285" s="507"/>
      <c r="Y285" s="507"/>
      <c r="Z285" s="507"/>
      <c r="AA285" s="507"/>
      <c r="AB285" s="507"/>
      <c r="AC285" s="507"/>
      <c r="AD285" s="507"/>
      <c r="AE285" s="506"/>
      <c r="AF285" s="507"/>
      <c r="AG285" s="507"/>
      <c r="AH285" s="507"/>
      <c r="AI285" s="507"/>
    </row>
    <row r="286" spans="1:35" ht="12.75" customHeight="1">
      <c r="A286" s="504"/>
      <c r="B286" s="504"/>
      <c r="C286" s="504"/>
      <c r="D286" s="504"/>
      <c r="E286" s="504"/>
      <c r="F286" s="505"/>
      <c r="G286" s="505"/>
      <c r="H286" s="504"/>
      <c r="I286" s="506"/>
      <c r="J286" s="507"/>
      <c r="K286" s="507"/>
      <c r="L286" s="507"/>
      <c r="M286" s="507"/>
      <c r="N286" s="507"/>
      <c r="O286" s="507"/>
      <c r="P286" s="507"/>
      <c r="Q286" s="507"/>
      <c r="R286" s="507"/>
      <c r="S286" s="507"/>
      <c r="T286" s="506"/>
      <c r="U286" s="507"/>
      <c r="V286" s="507"/>
      <c r="W286" s="507"/>
      <c r="X286" s="507"/>
      <c r="Y286" s="507"/>
      <c r="Z286" s="507"/>
      <c r="AA286" s="507"/>
      <c r="AB286" s="507"/>
      <c r="AC286" s="507"/>
      <c r="AD286" s="507"/>
      <c r="AE286" s="506"/>
      <c r="AF286" s="507"/>
      <c r="AG286" s="507"/>
      <c r="AH286" s="507"/>
      <c r="AI286" s="507"/>
    </row>
    <row r="287" spans="1:35" ht="12.75" customHeight="1">
      <c r="A287" s="504"/>
      <c r="B287" s="504"/>
      <c r="C287" s="504"/>
      <c r="D287" s="504"/>
      <c r="E287" s="504"/>
      <c r="F287" s="505"/>
      <c r="G287" s="505"/>
      <c r="H287" s="504"/>
      <c r="I287" s="506"/>
      <c r="J287" s="507"/>
      <c r="K287" s="507"/>
      <c r="L287" s="507"/>
      <c r="M287" s="507"/>
      <c r="N287" s="507"/>
      <c r="O287" s="507"/>
      <c r="P287" s="507"/>
      <c r="Q287" s="507"/>
      <c r="R287" s="507"/>
      <c r="S287" s="507"/>
      <c r="T287" s="506"/>
      <c r="U287" s="507"/>
      <c r="V287" s="507"/>
      <c r="W287" s="507"/>
      <c r="X287" s="507"/>
      <c r="Y287" s="507"/>
      <c r="Z287" s="507"/>
      <c r="AA287" s="507"/>
      <c r="AB287" s="507"/>
      <c r="AC287" s="507"/>
      <c r="AD287" s="507"/>
      <c r="AE287" s="506"/>
      <c r="AF287" s="507"/>
      <c r="AG287" s="507"/>
      <c r="AH287" s="507"/>
      <c r="AI287" s="507"/>
    </row>
    <row r="288" spans="1:35" ht="12.75" customHeight="1">
      <c r="A288" s="504"/>
      <c r="B288" s="504"/>
      <c r="C288" s="504"/>
      <c r="D288" s="504"/>
      <c r="E288" s="504"/>
      <c r="F288" s="505"/>
      <c r="G288" s="505"/>
      <c r="H288" s="504"/>
      <c r="I288" s="506"/>
      <c r="J288" s="507"/>
      <c r="K288" s="507"/>
      <c r="L288" s="507"/>
      <c r="M288" s="507"/>
      <c r="N288" s="507"/>
      <c r="O288" s="507"/>
      <c r="P288" s="507"/>
      <c r="Q288" s="507"/>
      <c r="R288" s="507"/>
      <c r="S288" s="507"/>
      <c r="T288" s="506"/>
      <c r="U288" s="507"/>
      <c r="V288" s="507"/>
      <c r="W288" s="507"/>
      <c r="X288" s="507"/>
      <c r="Y288" s="507"/>
      <c r="Z288" s="507"/>
      <c r="AA288" s="507"/>
      <c r="AB288" s="507"/>
      <c r="AC288" s="507"/>
      <c r="AD288" s="507"/>
      <c r="AE288" s="506"/>
      <c r="AF288" s="507"/>
      <c r="AG288" s="507"/>
      <c r="AH288" s="507"/>
      <c r="AI288" s="507"/>
    </row>
    <row r="289" spans="1:35" ht="12.75" customHeight="1">
      <c r="A289" s="504"/>
      <c r="B289" s="504"/>
      <c r="C289" s="504"/>
      <c r="D289" s="504"/>
      <c r="E289" s="504"/>
      <c r="F289" s="505"/>
      <c r="G289" s="505"/>
      <c r="H289" s="504"/>
      <c r="I289" s="506"/>
      <c r="J289" s="507"/>
      <c r="K289" s="507"/>
      <c r="L289" s="507"/>
      <c r="M289" s="507"/>
      <c r="N289" s="507"/>
      <c r="O289" s="507"/>
      <c r="P289" s="507"/>
      <c r="Q289" s="507"/>
      <c r="R289" s="507"/>
      <c r="S289" s="507"/>
      <c r="T289" s="506"/>
      <c r="U289" s="507"/>
      <c r="V289" s="507"/>
      <c r="W289" s="507"/>
      <c r="X289" s="507"/>
      <c r="Y289" s="507"/>
      <c r="Z289" s="507"/>
      <c r="AA289" s="507"/>
      <c r="AB289" s="507"/>
      <c r="AC289" s="507"/>
      <c r="AD289" s="507"/>
      <c r="AE289" s="506"/>
      <c r="AF289" s="507"/>
      <c r="AG289" s="507"/>
      <c r="AH289" s="507"/>
      <c r="AI289" s="507"/>
    </row>
    <row r="290" spans="1:35" ht="12.75" customHeight="1">
      <c r="A290" s="504"/>
      <c r="B290" s="504"/>
      <c r="C290" s="504"/>
      <c r="D290" s="504"/>
      <c r="E290" s="504"/>
      <c r="F290" s="505"/>
      <c r="G290" s="505"/>
      <c r="H290" s="504"/>
      <c r="I290" s="506"/>
      <c r="J290" s="507"/>
      <c r="K290" s="507"/>
      <c r="L290" s="507"/>
      <c r="M290" s="507"/>
      <c r="N290" s="507"/>
      <c r="O290" s="507"/>
      <c r="P290" s="507"/>
      <c r="Q290" s="507"/>
      <c r="R290" s="507"/>
      <c r="S290" s="507"/>
      <c r="T290" s="506"/>
      <c r="U290" s="507"/>
      <c r="V290" s="507"/>
      <c r="W290" s="507"/>
      <c r="X290" s="507"/>
      <c r="Y290" s="507"/>
      <c r="Z290" s="507"/>
      <c r="AA290" s="507"/>
      <c r="AB290" s="507"/>
      <c r="AC290" s="507"/>
      <c r="AD290" s="507"/>
      <c r="AE290" s="506"/>
      <c r="AF290" s="507"/>
      <c r="AG290" s="507"/>
      <c r="AH290" s="507"/>
      <c r="AI290" s="507"/>
    </row>
    <row r="291" spans="1:35" ht="12.75" customHeight="1">
      <c r="A291" s="504"/>
      <c r="B291" s="504"/>
      <c r="C291" s="504"/>
      <c r="D291" s="504"/>
      <c r="E291" s="504"/>
      <c r="F291" s="505"/>
      <c r="G291" s="505"/>
      <c r="H291" s="504"/>
      <c r="I291" s="506"/>
      <c r="J291" s="507"/>
      <c r="K291" s="507"/>
      <c r="L291" s="507"/>
      <c r="M291" s="507"/>
      <c r="N291" s="507"/>
      <c r="O291" s="507"/>
      <c r="P291" s="507"/>
      <c r="Q291" s="507"/>
      <c r="R291" s="507"/>
      <c r="S291" s="507"/>
      <c r="T291" s="506"/>
      <c r="U291" s="507"/>
      <c r="V291" s="507"/>
      <c r="W291" s="507"/>
      <c r="X291" s="507"/>
      <c r="Y291" s="507"/>
      <c r="Z291" s="507"/>
      <c r="AA291" s="507"/>
      <c r="AB291" s="507"/>
      <c r="AC291" s="507"/>
      <c r="AD291" s="507"/>
      <c r="AE291" s="506"/>
      <c r="AF291" s="507"/>
      <c r="AG291" s="507"/>
      <c r="AH291" s="507"/>
      <c r="AI291" s="507"/>
    </row>
    <row r="292" spans="1:35" ht="12.75" customHeight="1">
      <c r="A292" s="504"/>
      <c r="B292" s="504"/>
      <c r="C292" s="504"/>
      <c r="D292" s="504"/>
      <c r="E292" s="504"/>
      <c r="F292" s="505"/>
      <c r="G292" s="505"/>
      <c r="H292" s="504"/>
      <c r="I292" s="506"/>
      <c r="J292" s="507"/>
      <c r="K292" s="507"/>
      <c r="L292" s="507"/>
      <c r="M292" s="507"/>
      <c r="N292" s="507"/>
      <c r="O292" s="507"/>
      <c r="P292" s="507"/>
      <c r="Q292" s="507"/>
      <c r="R292" s="507"/>
      <c r="S292" s="507"/>
      <c r="T292" s="506"/>
      <c r="U292" s="507"/>
      <c r="V292" s="507"/>
      <c r="W292" s="507"/>
      <c r="X292" s="507"/>
      <c r="Y292" s="507"/>
      <c r="Z292" s="507"/>
      <c r="AA292" s="507"/>
      <c r="AB292" s="507"/>
      <c r="AC292" s="507"/>
      <c r="AD292" s="507"/>
      <c r="AE292" s="506"/>
      <c r="AF292" s="507"/>
      <c r="AG292" s="507"/>
      <c r="AH292" s="507"/>
      <c r="AI292" s="507"/>
    </row>
    <row r="293" spans="1:35" ht="12.75" customHeight="1">
      <c r="A293" s="504"/>
      <c r="B293" s="504"/>
      <c r="C293" s="504"/>
      <c r="D293" s="504"/>
      <c r="E293" s="504"/>
      <c r="F293" s="505"/>
      <c r="G293" s="505"/>
      <c r="H293" s="504"/>
      <c r="I293" s="506"/>
      <c r="J293" s="507"/>
      <c r="K293" s="507"/>
      <c r="L293" s="507"/>
      <c r="M293" s="507"/>
      <c r="N293" s="507"/>
      <c r="O293" s="507"/>
      <c r="P293" s="507"/>
      <c r="Q293" s="507"/>
      <c r="R293" s="507"/>
      <c r="S293" s="507"/>
      <c r="T293" s="506"/>
      <c r="U293" s="507"/>
      <c r="V293" s="507"/>
      <c r="W293" s="507"/>
      <c r="X293" s="507"/>
      <c r="Y293" s="507"/>
      <c r="Z293" s="507"/>
      <c r="AA293" s="507"/>
      <c r="AB293" s="507"/>
      <c r="AC293" s="507"/>
      <c r="AD293" s="507"/>
      <c r="AE293" s="506"/>
      <c r="AF293" s="507"/>
      <c r="AG293" s="507"/>
      <c r="AH293" s="507"/>
      <c r="AI293" s="507"/>
    </row>
    <row r="294" spans="1:35" ht="12.75" customHeight="1">
      <c r="A294" s="504"/>
      <c r="B294" s="504"/>
      <c r="C294" s="504"/>
      <c r="D294" s="504"/>
      <c r="E294" s="504"/>
      <c r="F294" s="505"/>
      <c r="G294" s="505"/>
      <c r="H294" s="504"/>
      <c r="I294" s="506"/>
      <c r="J294" s="507"/>
      <c r="K294" s="507"/>
      <c r="L294" s="507"/>
      <c r="M294" s="507"/>
      <c r="N294" s="507"/>
      <c r="O294" s="507"/>
      <c r="P294" s="507"/>
      <c r="Q294" s="507"/>
      <c r="R294" s="507"/>
      <c r="S294" s="507"/>
      <c r="T294" s="506"/>
      <c r="U294" s="507"/>
      <c r="V294" s="507"/>
      <c r="W294" s="507"/>
      <c r="X294" s="507"/>
      <c r="Y294" s="507"/>
      <c r="Z294" s="507"/>
      <c r="AA294" s="507"/>
      <c r="AB294" s="507"/>
      <c r="AC294" s="507"/>
      <c r="AD294" s="507"/>
      <c r="AE294" s="506"/>
      <c r="AF294" s="507"/>
      <c r="AG294" s="507"/>
      <c r="AH294" s="507"/>
      <c r="AI294" s="507"/>
    </row>
    <row r="295" spans="1:35" ht="12.75" customHeight="1">
      <c r="A295" s="504"/>
      <c r="B295" s="504"/>
      <c r="C295" s="504"/>
      <c r="D295" s="504"/>
      <c r="E295" s="504"/>
      <c r="F295" s="505"/>
      <c r="G295" s="505"/>
      <c r="H295" s="504"/>
      <c r="I295" s="506"/>
      <c r="J295" s="507"/>
      <c r="K295" s="507"/>
      <c r="L295" s="507"/>
      <c r="M295" s="507"/>
      <c r="N295" s="507"/>
      <c r="O295" s="507"/>
      <c r="P295" s="507"/>
      <c r="Q295" s="507"/>
      <c r="R295" s="507"/>
      <c r="S295" s="507"/>
      <c r="T295" s="506"/>
      <c r="U295" s="507"/>
      <c r="V295" s="507"/>
      <c r="W295" s="507"/>
      <c r="X295" s="507"/>
      <c r="Y295" s="507"/>
      <c r="Z295" s="507"/>
      <c r="AA295" s="507"/>
      <c r="AB295" s="507"/>
      <c r="AC295" s="507"/>
      <c r="AD295" s="507"/>
      <c r="AE295" s="506"/>
      <c r="AF295" s="507"/>
      <c r="AG295" s="507"/>
      <c r="AH295" s="507"/>
      <c r="AI295" s="507"/>
    </row>
    <row r="296" spans="1:35" ht="12.75" customHeight="1">
      <c r="A296" s="504"/>
      <c r="B296" s="504"/>
      <c r="C296" s="504"/>
      <c r="D296" s="504"/>
      <c r="E296" s="504"/>
      <c r="F296" s="505"/>
      <c r="G296" s="505"/>
      <c r="H296" s="504"/>
      <c r="I296" s="506"/>
      <c r="J296" s="507"/>
      <c r="K296" s="507"/>
      <c r="L296" s="507"/>
      <c r="M296" s="507"/>
      <c r="N296" s="507"/>
      <c r="O296" s="507"/>
      <c r="P296" s="507"/>
      <c r="Q296" s="507"/>
      <c r="R296" s="507"/>
      <c r="S296" s="507"/>
      <c r="T296" s="506"/>
      <c r="U296" s="507"/>
      <c r="V296" s="507"/>
      <c r="W296" s="507"/>
      <c r="X296" s="507"/>
      <c r="Y296" s="507"/>
      <c r="Z296" s="507"/>
      <c r="AA296" s="507"/>
      <c r="AB296" s="507"/>
      <c r="AC296" s="507"/>
      <c r="AD296" s="507"/>
      <c r="AE296" s="506"/>
      <c r="AF296" s="507"/>
      <c r="AG296" s="507"/>
      <c r="AH296" s="507"/>
      <c r="AI296" s="507"/>
    </row>
    <row r="297" spans="1:35" ht="12.75" customHeight="1">
      <c r="A297" s="504"/>
      <c r="B297" s="504"/>
      <c r="C297" s="504"/>
      <c r="D297" s="504"/>
      <c r="E297" s="504"/>
      <c r="F297" s="505"/>
      <c r="G297" s="505"/>
      <c r="H297" s="504"/>
      <c r="I297" s="506"/>
      <c r="J297" s="507"/>
      <c r="K297" s="507"/>
      <c r="L297" s="507"/>
      <c r="M297" s="507"/>
      <c r="N297" s="507"/>
      <c r="O297" s="507"/>
      <c r="P297" s="507"/>
      <c r="Q297" s="507"/>
      <c r="R297" s="507"/>
      <c r="S297" s="507"/>
      <c r="T297" s="506"/>
      <c r="U297" s="507"/>
      <c r="V297" s="507"/>
      <c r="W297" s="507"/>
      <c r="X297" s="507"/>
      <c r="Y297" s="507"/>
      <c r="Z297" s="507"/>
      <c r="AA297" s="507"/>
      <c r="AB297" s="507"/>
      <c r="AC297" s="507"/>
      <c r="AD297" s="507"/>
      <c r="AE297" s="506"/>
      <c r="AF297" s="507"/>
      <c r="AG297" s="507"/>
      <c r="AH297" s="507"/>
      <c r="AI297" s="507"/>
    </row>
    <row r="298" spans="1:35" ht="12.75" customHeight="1">
      <c r="A298" s="504"/>
      <c r="B298" s="504"/>
      <c r="C298" s="504"/>
      <c r="D298" s="504"/>
      <c r="E298" s="504"/>
      <c r="F298" s="505"/>
      <c r="G298" s="505"/>
      <c r="H298" s="504"/>
      <c r="I298" s="506"/>
      <c r="J298" s="507"/>
      <c r="K298" s="507"/>
      <c r="L298" s="507"/>
      <c r="M298" s="507"/>
      <c r="N298" s="507"/>
      <c r="O298" s="507"/>
      <c r="P298" s="507"/>
      <c r="Q298" s="507"/>
      <c r="R298" s="507"/>
      <c r="S298" s="507"/>
      <c r="T298" s="506"/>
      <c r="U298" s="507"/>
      <c r="V298" s="507"/>
      <c r="W298" s="507"/>
      <c r="X298" s="507"/>
      <c r="Y298" s="507"/>
      <c r="Z298" s="507"/>
      <c r="AA298" s="507"/>
      <c r="AB298" s="507"/>
      <c r="AC298" s="507"/>
      <c r="AD298" s="507"/>
      <c r="AE298" s="506"/>
      <c r="AF298" s="507"/>
      <c r="AG298" s="507"/>
      <c r="AH298" s="507"/>
      <c r="AI298" s="507"/>
    </row>
    <row r="299" spans="1:35" ht="12.75" customHeight="1">
      <c r="A299" s="504"/>
      <c r="B299" s="504"/>
      <c r="C299" s="504"/>
      <c r="D299" s="504"/>
      <c r="E299" s="504"/>
      <c r="F299" s="505"/>
      <c r="G299" s="505"/>
      <c r="H299" s="504"/>
      <c r="I299" s="506"/>
      <c r="J299" s="507"/>
      <c r="K299" s="507"/>
      <c r="L299" s="507"/>
      <c r="M299" s="507"/>
      <c r="N299" s="507"/>
      <c r="O299" s="507"/>
      <c r="P299" s="507"/>
      <c r="Q299" s="507"/>
      <c r="R299" s="507"/>
      <c r="S299" s="507"/>
      <c r="T299" s="506"/>
      <c r="U299" s="507"/>
      <c r="V299" s="507"/>
      <c r="W299" s="507"/>
      <c r="X299" s="507"/>
      <c r="Y299" s="507"/>
      <c r="Z299" s="507"/>
      <c r="AA299" s="507"/>
      <c r="AB299" s="507"/>
      <c r="AC299" s="507"/>
      <c r="AD299" s="507"/>
      <c r="AE299" s="506"/>
      <c r="AF299" s="507"/>
      <c r="AG299" s="507"/>
      <c r="AH299" s="507"/>
      <c r="AI299" s="507"/>
    </row>
    <row r="300" spans="1:35" ht="12.75" customHeight="1">
      <c r="A300" s="504"/>
      <c r="B300" s="504"/>
      <c r="C300" s="504"/>
      <c r="D300" s="504"/>
      <c r="E300" s="504"/>
      <c r="F300" s="505"/>
      <c r="G300" s="505"/>
      <c r="H300" s="504"/>
      <c r="I300" s="506"/>
      <c r="J300" s="507"/>
      <c r="K300" s="507"/>
      <c r="L300" s="507"/>
      <c r="M300" s="507"/>
      <c r="N300" s="507"/>
      <c r="O300" s="507"/>
      <c r="P300" s="507"/>
      <c r="Q300" s="507"/>
      <c r="R300" s="507"/>
      <c r="S300" s="507"/>
      <c r="T300" s="506"/>
      <c r="U300" s="507"/>
      <c r="V300" s="507"/>
      <c r="W300" s="507"/>
      <c r="X300" s="507"/>
      <c r="Y300" s="507"/>
      <c r="Z300" s="507"/>
      <c r="AA300" s="507"/>
      <c r="AB300" s="507"/>
      <c r="AC300" s="507"/>
      <c r="AD300" s="507"/>
      <c r="AE300" s="506"/>
      <c r="AF300" s="507"/>
      <c r="AG300" s="507"/>
      <c r="AH300" s="507"/>
      <c r="AI300" s="507"/>
    </row>
    <row r="301" spans="1:35" ht="12.75" customHeight="1">
      <c r="A301" s="504"/>
      <c r="B301" s="504"/>
      <c r="C301" s="504"/>
      <c r="D301" s="504"/>
      <c r="E301" s="504"/>
      <c r="F301" s="505"/>
      <c r="G301" s="505"/>
      <c r="H301" s="504"/>
      <c r="I301" s="506"/>
      <c r="J301" s="507"/>
      <c r="K301" s="507"/>
      <c r="L301" s="507"/>
      <c r="M301" s="507"/>
      <c r="N301" s="507"/>
      <c r="O301" s="507"/>
      <c r="P301" s="507"/>
      <c r="Q301" s="507"/>
      <c r="R301" s="507"/>
      <c r="S301" s="507"/>
      <c r="T301" s="506"/>
      <c r="U301" s="507"/>
      <c r="V301" s="507"/>
      <c r="W301" s="507"/>
      <c r="X301" s="507"/>
      <c r="Y301" s="507"/>
      <c r="Z301" s="507"/>
      <c r="AA301" s="507"/>
      <c r="AB301" s="507"/>
      <c r="AC301" s="507"/>
      <c r="AD301" s="507"/>
      <c r="AE301" s="506"/>
      <c r="AF301" s="507"/>
      <c r="AG301" s="507"/>
      <c r="AH301" s="507"/>
      <c r="AI301" s="507"/>
    </row>
    <row r="302" spans="1:35" ht="12.75" customHeight="1">
      <c r="A302" s="504"/>
      <c r="B302" s="504"/>
      <c r="C302" s="504"/>
      <c r="D302" s="504"/>
      <c r="E302" s="504"/>
      <c r="F302" s="505"/>
      <c r="G302" s="505"/>
      <c r="H302" s="504"/>
      <c r="I302" s="506"/>
      <c r="J302" s="507"/>
      <c r="K302" s="507"/>
      <c r="L302" s="507"/>
      <c r="M302" s="507"/>
      <c r="N302" s="507"/>
      <c r="O302" s="507"/>
      <c r="P302" s="507"/>
      <c r="Q302" s="507"/>
      <c r="R302" s="507"/>
      <c r="S302" s="507"/>
      <c r="T302" s="506"/>
      <c r="U302" s="507"/>
      <c r="V302" s="507"/>
      <c r="W302" s="507"/>
      <c r="X302" s="507"/>
      <c r="Y302" s="507"/>
      <c r="Z302" s="507"/>
      <c r="AA302" s="507"/>
      <c r="AB302" s="507"/>
      <c r="AC302" s="507"/>
      <c r="AD302" s="507"/>
      <c r="AE302" s="506"/>
      <c r="AF302" s="507"/>
      <c r="AG302" s="507"/>
      <c r="AH302" s="507"/>
      <c r="AI302" s="507"/>
    </row>
    <row r="303" spans="1:35" ht="12.75" customHeight="1">
      <c r="A303" s="504"/>
      <c r="B303" s="504"/>
      <c r="C303" s="504"/>
      <c r="D303" s="504"/>
      <c r="E303" s="504"/>
      <c r="F303" s="505"/>
      <c r="G303" s="505"/>
      <c r="H303" s="504"/>
      <c r="I303" s="506"/>
      <c r="J303" s="507"/>
      <c r="K303" s="507"/>
      <c r="L303" s="507"/>
      <c r="M303" s="507"/>
      <c r="N303" s="507"/>
      <c r="O303" s="507"/>
      <c r="P303" s="507"/>
      <c r="Q303" s="507"/>
      <c r="R303" s="507"/>
      <c r="S303" s="507"/>
      <c r="T303" s="506"/>
      <c r="U303" s="507"/>
      <c r="V303" s="507"/>
      <c r="W303" s="507"/>
      <c r="X303" s="507"/>
      <c r="Y303" s="507"/>
      <c r="Z303" s="507"/>
      <c r="AA303" s="507"/>
      <c r="AB303" s="507"/>
      <c r="AC303" s="507"/>
      <c r="AD303" s="507"/>
      <c r="AE303" s="506"/>
      <c r="AF303" s="507"/>
      <c r="AG303" s="507"/>
      <c r="AH303" s="507"/>
      <c r="AI303" s="507"/>
    </row>
    <row r="304" spans="1:35" ht="12.75" customHeight="1">
      <c r="A304" s="504"/>
      <c r="B304" s="504"/>
      <c r="C304" s="504"/>
      <c r="D304" s="504"/>
      <c r="E304" s="504"/>
      <c r="F304" s="505"/>
      <c r="G304" s="505"/>
      <c r="H304" s="504"/>
      <c r="I304" s="506"/>
      <c r="J304" s="507"/>
      <c r="K304" s="507"/>
      <c r="L304" s="507"/>
      <c r="M304" s="507"/>
      <c r="N304" s="507"/>
      <c r="O304" s="507"/>
      <c r="P304" s="507"/>
      <c r="Q304" s="507"/>
      <c r="R304" s="507"/>
      <c r="S304" s="507"/>
      <c r="T304" s="506"/>
      <c r="U304" s="507"/>
      <c r="V304" s="507"/>
      <c r="W304" s="507"/>
      <c r="X304" s="507"/>
      <c r="Y304" s="507"/>
      <c r="Z304" s="507"/>
      <c r="AA304" s="507"/>
      <c r="AB304" s="507"/>
      <c r="AC304" s="507"/>
      <c r="AD304" s="507"/>
      <c r="AE304" s="506"/>
      <c r="AF304" s="507"/>
      <c r="AG304" s="507"/>
      <c r="AH304" s="507"/>
      <c r="AI304" s="507"/>
    </row>
    <row r="305" spans="1:35" ht="12.75" customHeight="1">
      <c r="A305" s="504"/>
      <c r="B305" s="504"/>
      <c r="C305" s="504"/>
      <c r="D305" s="504"/>
      <c r="E305" s="504"/>
      <c r="F305" s="505"/>
      <c r="G305" s="505"/>
      <c r="H305" s="504"/>
      <c r="I305" s="506"/>
      <c r="J305" s="507"/>
      <c r="K305" s="507"/>
      <c r="L305" s="507"/>
      <c r="M305" s="507"/>
      <c r="N305" s="507"/>
      <c r="O305" s="507"/>
      <c r="P305" s="507"/>
      <c r="Q305" s="507"/>
      <c r="R305" s="507"/>
      <c r="S305" s="507"/>
      <c r="T305" s="506"/>
      <c r="U305" s="507"/>
      <c r="V305" s="507"/>
      <c r="W305" s="507"/>
      <c r="X305" s="507"/>
      <c r="Y305" s="507"/>
      <c r="Z305" s="507"/>
      <c r="AA305" s="507"/>
      <c r="AB305" s="507"/>
      <c r="AC305" s="507"/>
      <c r="AD305" s="507"/>
      <c r="AE305" s="506"/>
      <c r="AF305" s="507"/>
      <c r="AG305" s="507"/>
      <c r="AH305" s="507"/>
      <c r="AI305" s="507"/>
    </row>
    <row r="306" spans="1:35" ht="12.75" customHeight="1">
      <c r="A306" s="504"/>
      <c r="B306" s="504"/>
      <c r="C306" s="504"/>
      <c r="D306" s="504"/>
      <c r="E306" s="504"/>
      <c r="F306" s="505"/>
      <c r="G306" s="505"/>
      <c r="H306" s="504"/>
      <c r="I306" s="506"/>
      <c r="J306" s="507"/>
      <c r="K306" s="507"/>
      <c r="L306" s="507"/>
      <c r="M306" s="507"/>
      <c r="N306" s="507"/>
      <c r="O306" s="507"/>
      <c r="P306" s="507"/>
      <c r="Q306" s="507"/>
      <c r="R306" s="507"/>
      <c r="S306" s="507"/>
      <c r="T306" s="506"/>
      <c r="U306" s="507"/>
      <c r="V306" s="507"/>
      <c r="W306" s="507"/>
      <c r="X306" s="507"/>
      <c r="Y306" s="507"/>
      <c r="Z306" s="507"/>
      <c r="AA306" s="507"/>
      <c r="AB306" s="507"/>
      <c r="AC306" s="507"/>
      <c r="AD306" s="507"/>
      <c r="AE306" s="506"/>
      <c r="AF306" s="507"/>
      <c r="AG306" s="507"/>
      <c r="AH306" s="507"/>
      <c r="AI306" s="507"/>
    </row>
    <row r="307" spans="1:35" ht="12.75" customHeight="1">
      <c r="A307" s="504"/>
      <c r="B307" s="504"/>
      <c r="C307" s="504"/>
      <c r="D307" s="504"/>
      <c r="E307" s="504"/>
      <c r="F307" s="505"/>
      <c r="G307" s="505"/>
      <c r="H307" s="504"/>
      <c r="I307" s="506"/>
      <c r="J307" s="507"/>
      <c r="K307" s="507"/>
      <c r="L307" s="507"/>
      <c r="M307" s="507"/>
      <c r="N307" s="507"/>
      <c r="O307" s="507"/>
      <c r="P307" s="507"/>
      <c r="Q307" s="507"/>
      <c r="R307" s="507"/>
      <c r="S307" s="507"/>
      <c r="T307" s="506"/>
      <c r="U307" s="507"/>
      <c r="V307" s="507"/>
      <c r="W307" s="507"/>
      <c r="X307" s="507"/>
      <c r="Y307" s="507"/>
      <c r="Z307" s="507"/>
      <c r="AA307" s="507"/>
      <c r="AB307" s="507"/>
      <c r="AC307" s="507"/>
      <c r="AD307" s="507"/>
      <c r="AE307" s="506"/>
      <c r="AF307" s="507"/>
      <c r="AG307" s="507"/>
      <c r="AH307" s="507"/>
      <c r="AI307" s="507"/>
    </row>
    <row r="308" spans="1:35" ht="12.75" customHeight="1">
      <c r="A308" s="504"/>
      <c r="B308" s="504"/>
      <c r="C308" s="504"/>
      <c r="D308" s="504"/>
      <c r="E308" s="504"/>
      <c r="F308" s="505"/>
      <c r="G308" s="505"/>
      <c r="H308" s="504"/>
      <c r="I308" s="506"/>
      <c r="J308" s="507"/>
      <c r="K308" s="507"/>
      <c r="L308" s="507"/>
      <c r="M308" s="507"/>
      <c r="N308" s="507"/>
      <c r="O308" s="507"/>
      <c r="P308" s="507"/>
      <c r="Q308" s="507"/>
      <c r="R308" s="507"/>
      <c r="S308" s="507"/>
      <c r="T308" s="506"/>
      <c r="U308" s="507"/>
      <c r="V308" s="507"/>
      <c r="W308" s="507"/>
      <c r="X308" s="507"/>
      <c r="Y308" s="507"/>
      <c r="Z308" s="507"/>
      <c r="AA308" s="507"/>
      <c r="AB308" s="507"/>
      <c r="AC308" s="507"/>
      <c r="AD308" s="507"/>
      <c r="AE308" s="506"/>
      <c r="AF308" s="507"/>
      <c r="AG308" s="507"/>
      <c r="AH308" s="507"/>
      <c r="AI308" s="507"/>
    </row>
    <row r="309" spans="1:35" ht="12.75" customHeight="1">
      <c r="A309" s="504"/>
      <c r="B309" s="504"/>
      <c r="C309" s="504"/>
      <c r="D309" s="504"/>
      <c r="E309" s="504"/>
      <c r="F309" s="505"/>
      <c r="G309" s="505"/>
      <c r="H309" s="504"/>
      <c r="I309" s="506"/>
      <c r="J309" s="507"/>
      <c r="K309" s="507"/>
      <c r="L309" s="507"/>
      <c r="M309" s="507"/>
      <c r="N309" s="507"/>
      <c r="O309" s="507"/>
      <c r="P309" s="507"/>
      <c r="Q309" s="507"/>
      <c r="R309" s="507"/>
      <c r="S309" s="507"/>
      <c r="T309" s="506"/>
      <c r="U309" s="507"/>
      <c r="V309" s="507"/>
      <c r="W309" s="507"/>
      <c r="X309" s="507"/>
      <c r="Y309" s="507"/>
      <c r="Z309" s="507"/>
      <c r="AA309" s="507"/>
      <c r="AB309" s="507"/>
      <c r="AC309" s="507"/>
      <c r="AD309" s="507"/>
      <c r="AE309" s="506"/>
      <c r="AF309" s="507"/>
      <c r="AG309" s="507"/>
      <c r="AH309" s="507"/>
      <c r="AI309" s="507"/>
    </row>
    <row r="310" spans="1:35" ht="12.75" customHeight="1">
      <c r="A310" s="504"/>
      <c r="B310" s="504"/>
      <c r="C310" s="504"/>
      <c r="D310" s="504"/>
      <c r="E310" s="504"/>
      <c r="F310" s="505"/>
      <c r="G310" s="505"/>
      <c r="H310" s="504"/>
      <c r="I310" s="506"/>
      <c r="J310" s="507"/>
      <c r="K310" s="507"/>
      <c r="L310" s="507"/>
      <c r="M310" s="507"/>
      <c r="N310" s="507"/>
      <c r="O310" s="507"/>
      <c r="P310" s="507"/>
      <c r="Q310" s="507"/>
      <c r="R310" s="507"/>
      <c r="S310" s="507"/>
      <c r="T310" s="506"/>
      <c r="U310" s="507"/>
      <c r="V310" s="507"/>
      <c r="W310" s="507"/>
      <c r="X310" s="507"/>
      <c r="Y310" s="507"/>
      <c r="Z310" s="507"/>
      <c r="AA310" s="507"/>
      <c r="AB310" s="507"/>
      <c r="AC310" s="507"/>
      <c r="AD310" s="507"/>
      <c r="AE310" s="506"/>
      <c r="AF310" s="507"/>
      <c r="AG310" s="507"/>
      <c r="AH310" s="507"/>
      <c r="AI310" s="507"/>
    </row>
    <row r="311" spans="1:35" ht="12.75" customHeight="1">
      <c r="A311" s="504"/>
      <c r="B311" s="504"/>
      <c r="C311" s="504"/>
      <c r="D311" s="504"/>
      <c r="E311" s="504"/>
      <c r="F311" s="505"/>
      <c r="G311" s="505"/>
      <c r="H311" s="504"/>
      <c r="I311" s="506"/>
      <c r="J311" s="507"/>
      <c r="K311" s="507"/>
      <c r="L311" s="507"/>
      <c r="M311" s="507"/>
      <c r="N311" s="507"/>
      <c r="O311" s="507"/>
      <c r="P311" s="507"/>
      <c r="Q311" s="507"/>
      <c r="R311" s="507"/>
      <c r="S311" s="507"/>
      <c r="T311" s="506"/>
      <c r="U311" s="507"/>
      <c r="V311" s="507"/>
      <c r="W311" s="507"/>
      <c r="X311" s="507"/>
      <c r="Y311" s="507"/>
      <c r="Z311" s="507"/>
      <c r="AA311" s="507"/>
      <c r="AB311" s="507"/>
      <c r="AC311" s="507"/>
      <c r="AD311" s="507"/>
      <c r="AE311" s="506"/>
      <c r="AF311" s="507"/>
      <c r="AG311" s="507"/>
      <c r="AH311" s="507"/>
      <c r="AI311" s="507"/>
    </row>
    <row r="312" spans="1:35" ht="12.75" customHeight="1">
      <c r="A312" s="504"/>
      <c r="B312" s="504"/>
      <c r="C312" s="504"/>
      <c r="D312" s="504"/>
      <c r="E312" s="504"/>
      <c r="F312" s="505"/>
      <c r="G312" s="505"/>
      <c r="H312" s="504"/>
      <c r="I312" s="506"/>
      <c r="J312" s="507"/>
      <c r="K312" s="507"/>
      <c r="L312" s="507"/>
      <c r="M312" s="507"/>
      <c r="N312" s="507"/>
      <c r="O312" s="507"/>
      <c r="P312" s="507"/>
      <c r="Q312" s="507"/>
      <c r="R312" s="507"/>
      <c r="S312" s="507"/>
      <c r="T312" s="506"/>
      <c r="U312" s="507"/>
      <c r="V312" s="507"/>
      <c r="W312" s="507"/>
      <c r="X312" s="507"/>
      <c r="Y312" s="507"/>
      <c r="Z312" s="507"/>
      <c r="AA312" s="507"/>
      <c r="AB312" s="507"/>
      <c r="AC312" s="507"/>
      <c r="AD312" s="507"/>
      <c r="AE312" s="506"/>
      <c r="AF312" s="507"/>
      <c r="AG312" s="507"/>
      <c r="AH312" s="507"/>
      <c r="AI312" s="507"/>
    </row>
    <row r="313" spans="1:35" ht="12.75" customHeight="1">
      <c r="A313" s="504"/>
      <c r="B313" s="504"/>
      <c r="C313" s="504"/>
      <c r="D313" s="504"/>
      <c r="E313" s="504"/>
      <c r="F313" s="505"/>
      <c r="G313" s="505"/>
      <c r="H313" s="504"/>
      <c r="I313" s="506"/>
      <c r="J313" s="507"/>
      <c r="K313" s="507"/>
      <c r="L313" s="507"/>
      <c r="M313" s="507"/>
      <c r="N313" s="507"/>
      <c r="O313" s="507"/>
      <c r="P313" s="507"/>
      <c r="Q313" s="507"/>
      <c r="R313" s="507"/>
      <c r="S313" s="507"/>
      <c r="T313" s="506"/>
      <c r="U313" s="507"/>
      <c r="V313" s="507"/>
      <c r="W313" s="507"/>
      <c r="X313" s="507"/>
      <c r="Y313" s="507"/>
      <c r="Z313" s="507"/>
      <c r="AA313" s="507"/>
      <c r="AB313" s="507"/>
      <c r="AC313" s="507"/>
      <c r="AD313" s="507"/>
      <c r="AE313" s="506"/>
      <c r="AF313" s="507"/>
      <c r="AG313" s="507"/>
      <c r="AH313" s="507"/>
      <c r="AI313" s="507"/>
    </row>
    <row r="314" spans="1:35" ht="12.75" customHeight="1">
      <c r="A314" s="504"/>
      <c r="B314" s="504"/>
      <c r="C314" s="504"/>
      <c r="D314" s="504"/>
      <c r="E314" s="504"/>
      <c r="F314" s="505"/>
      <c r="G314" s="505"/>
      <c r="H314" s="504"/>
      <c r="I314" s="506"/>
      <c r="J314" s="507"/>
      <c r="K314" s="507"/>
      <c r="L314" s="507"/>
      <c r="M314" s="507"/>
      <c r="N314" s="507"/>
      <c r="O314" s="507"/>
      <c r="P314" s="507"/>
      <c r="Q314" s="507"/>
      <c r="R314" s="507"/>
      <c r="S314" s="507"/>
      <c r="T314" s="506"/>
      <c r="U314" s="507"/>
      <c r="V314" s="507"/>
      <c r="W314" s="507"/>
      <c r="X314" s="507"/>
      <c r="Y314" s="507"/>
      <c r="Z314" s="507"/>
      <c r="AA314" s="507"/>
      <c r="AB314" s="507"/>
      <c r="AC314" s="507"/>
      <c r="AD314" s="507"/>
      <c r="AE314" s="506"/>
      <c r="AF314" s="507"/>
      <c r="AG314" s="507"/>
      <c r="AH314" s="507"/>
      <c r="AI314" s="507"/>
    </row>
    <row r="315" spans="1:35" ht="12.75" customHeight="1">
      <c r="A315" s="504"/>
      <c r="B315" s="504"/>
      <c r="C315" s="504"/>
      <c r="D315" s="504"/>
      <c r="E315" s="504"/>
      <c r="F315" s="505"/>
      <c r="G315" s="505"/>
      <c r="H315" s="504"/>
      <c r="I315" s="506"/>
      <c r="J315" s="507"/>
      <c r="K315" s="507"/>
      <c r="L315" s="507"/>
      <c r="M315" s="507"/>
      <c r="N315" s="507"/>
      <c r="O315" s="507"/>
      <c r="P315" s="507"/>
      <c r="Q315" s="507"/>
      <c r="R315" s="507"/>
      <c r="S315" s="507"/>
      <c r="T315" s="506"/>
      <c r="U315" s="507"/>
      <c r="V315" s="507"/>
      <c r="W315" s="507"/>
      <c r="X315" s="507"/>
      <c r="Y315" s="507"/>
      <c r="Z315" s="507"/>
      <c r="AA315" s="507"/>
      <c r="AB315" s="507"/>
      <c r="AC315" s="507"/>
      <c r="AD315" s="507"/>
      <c r="AE315" s="506"/>
      <c r="AF315" s="507"/>
      <c r="AG315" s="507"/>
      <c r="AH315" s="507"/>
      <c r="AI315" s="507"/>
    </row>
    <row r="316" spans="1:35" ht="12.75" customHeight="1">
      <c r="A316" s="504"/>
      <c r="B316" s="504"/>
      <c r="C316" s="504"/>
      <c r="D316" s="504"/>
      <c r="E316" s="504"/>
      <c r="F316" s="505"/>
      <c r="G316" s="505"/>
      <c r="H316" s="504"/>
      <c r="I316" s="506"/>
      <c r="J316" s="507"/>
      <c r="K316" s="507"/>
      <c r="L316" s="507"/>
      <c r="M316" s="507"/>
      <c r="N316" s="507"/>
      <c r="O316" s="507"/>
      <c r="P316" s="507"/>
      <c r="Q316" s="507"/>
      <c r="R316" s="507"/>
      <c r="S316" s="507"/>
      <c r="T316" s="506"/>
      <c r="U316" s="507"/>
      <c r="V316" s="507"/>
      <c r="W316" s="507"/>
      <c r="X316" s="507"/>
      <c r="Y316" s="507"/>
      <c r="Z316" s="507"/>
      <c r="AA316" s="507"/>
      <c r="AB316" s="507"/>
      <c r="AC316" s="507"/>
      <c r="AD316" s="507"/>
      <c r="AE316" s="506"/>
      <c r="AF316" s="507"/>
      <c r="AG316" s="507"/>
      <c r="AH316" s="507"/>
      <c r="AI316" s="507"/>
    </row>
    <row r="317" spans="1:35" ht="12.75" customHeight="1">
      <c r="A317" s="504"/>
      <c r="B317" s="504"/>
      <c r="C317" s="504"/>
      <c r="D317" s="504"/>
      <c r="E317" s="504"/>
      <c r="F317" s="505"/>
      <c r="G317" s="505"/>
      <c r="H317" s="504"/>
      <c r="I317" s="506"/>
      <c r="J317" s="507"/>
      <c r="K317" s="507"/>
      <c r="L317" s="507"/>
      <c r="M317" s="507"/>
      <c r="N317" s="507"/>
      <c r="O317" s="507"/>
      <c r="P317" s="507"/>
      <c r="Q317" s="507"/>
      <c r="R317" s="507"/>
      <c r="S317" s="507"/>
      <c r="T317" s="506"/>
      <c r="U317" s="507"/>
      <c r="V317" s="507"/>
      <c r="W317" s="507"/>
      <c r="X317" s="507"/>
      <c r="Y317" s="507"/>
      <c r="Z317" s="507"/>
      <c r="AA317" s="507"/>
      <c r="AB317" s="507"/>
      <c r="AC317" s="507"/>
      <c r="AD317" s="507"/>
      <c r="AE317" s="506"/>
      <c r="AF317" s="507"/>
      <c r="AG317" s="507"/>
      <c r="AH317" s="507"/>
      <c r="AI317" s="507"/>
    </row>
    <row r="318" spans="1:35" ht="12.75" customHeight="1">
      <c r="A318" s="504"/>
      <c r="B318" s="504"/>
      <c r="C318" s="504"/>
      <c r="D318" s="504"/>
      <c r="E318" s="504"/>
      <c r="F318" s="505"/>
      <c r="G318" s="505"/>
      <c r="H318" s="504"/>
      <c r="I318" s="506"/>
      <c r="J318" s="507"/>
      <c r="K318" s="507"/>
      <c r="L318" s="507"/>
      <c r="M318" s="507"/>
      <c r="N318" s="507"/>
      <c r="O318" s="507"/>
      <c r="P318" s="507"/>
      <c r="Q318" s="507"/>
      <c r="R318" s="507"/>
      <c r="S318" s="507"/>
      <c r="T318" s="506"/>
      <c r="U318" s="507"/>
      <c r="V318" s="507"/>
      <c r="W318" s="507"/>
      <c r="X318" s="507"/>
      <c r="Y318" s="507"/>
      <c r="Z318" s="507"/>
      <c r="AA318" s="507"/>
      <c r="AB318" s="507"/>
      <c r="AC318" s="507"/>
      <c r="AD318" s="507"/>
      <c r="AE318" s="506"/>
      <c r="AF318" s="507"/>
      <c r="AG318" s="507"/>
      <c r="AH318" s="507"/>
      <c r="AI318" s="507"/>
    </row>
    <row r="319" spans="1:35" ht="12.75" customHeight="1">
      <c r="A319" s="504"/>
      <c r="B319" s="504"/>
      <c r="C319" s="504"/>
      <c r="D319" s="504"/>
      <c r="E319" s="504"/>
      <c r="F319" s="505"/>
      <c r="G319" s="505"/>
      <c r="H319" s="504"/>
      <c r="I319" s="506"/>
      <c r="J319" s="507"/>
      <c r="K319" s="507"/>
      <c r="L319" s="507"/>
      <c r="M319" s="507"/>
      <c r="N319" s="507"/>
      <c r="O319" s="507"/>
      <c r="P319" s="507"/>
      <c r="Q319" s="507"/>
      <c r="R319" s="507"/>
      <c r="S319" s="507"/>
      <c r="T319" s="506"/>
      <c r="U319" s="507"/>
      <c r="V319" s="507"/>
      <c r="W319" s="507"/>
      <c r="X319" s="507"/>
      <c r="Y319" s="507"/>
      <c r="Z319" s="507"/>
      <c r="AA319" s="507"/>
      <c r="AB319" s="507"/>
      <c r="AC319" s="507"/>
      <c r="AD319" s="507"/>
      <c r="AE319" s="506"/>
      <c r="AF319" s="507"/>
      <c r="AG319" s="507"/>
      <c r="AH319" s="507"/>
      <c r="AI319" s="507"/>
    </row>
    <row r="320" spans="1:35" ht="12.75" customHeight="1">
      <c r="A320" s="504"/>
      <c r="B320" s="504"/>
      <c r="C320" s="504"/>
      <c r="D320" s="504"/>
      <c r="E320" s="504"/>
      <c r="F320" s="505"/>
      <c r="G320" s="505"/>
      <c r="H320" s="504"/>
      <c r="I320" s="506"/>
      <c r="J320" s="507"/>
      <c r="K320" s="507"/>
      <c r="L320" s="507"/>
      <c r="M320" s="507"/>
      <c r="N320" s="507"/>
      <c r="O320" s="507"/>
      <c r="P320" s="507"/>
      <c r="Q320" s="507"/>
      <c r="R320" s="507"/>
      <c r="S320" s="507"/>
      <c r="T320" s="506"/>
      <c r="U320" s="507"/>
      <c r="V320" s="507"/>
      <c r="W320" s="507"/>
      <c r="X320" s="507"/>
      <c r="Y320" s="507"/>
      <c r="Z320" s="507"/>
      <c r="AA320" s="507"/>
      <c r="AB320" s="507"/>
      <c r="AC320" s="507"/>
      <c r="AD320" s="507"/>
      <c r="AE320" s="506"/>
      <c r="AF320" s="507"/>
      <c r="AG320" s="507"/>
      <c r="AH320" s="507"/>
      <c r="AI320" s="507"/>
    </row>
    <row r="321" spans="1:35" ht="12.75" customHeight="1">
      <c r="A321" s="504"/>
      <c r="B321" s="504"/>
      <c r="C321" s="504"/>
      <c r="D321" s="504"/>
      <c r="E321" s="504"/>
      <c r="F321" s="505"/>
      <c r="G321" s="505"/>
      <c r="H321" s="504"/>
      <c r="I321" s="506"/>
      <c r="J321" s="507"/>
      <c r="K321" s="507"/>
      <c r="L321" s="507"/>
      <c r="M321" s="507"/>
      <c r="N321" s="507"/>
      <c r="O321" s="507"/>
      <c r="P321" s="507"/>
      <c r="Q321" s="507"/>
      <c r="R321" s="507"/>
      <c r="S321" s="507"/>
      <c r="T321" s="506"/>
      <c r="U321" s="507"/>
      <c r="V321" s="507"/>
      <c r="W321" s="507"/>
      <c r="X321" s="507"/>
      <c r="Y321" s="507"/>
      <c r="Z321" s="507"/>
      <c r="AA321" s="507"/>
      <c r="AB321" s="507"/>
      <c r="AC321" s="507"/>
      <c r="AD321" s="507"/>
      <c r="AE321" s="506"/>
      <c r="AF321" s="507"/>
      <c r="AG321" s="507"/>
      <c r="AH321" s="507"/>
      <c r="AI321" s="507"/>
    </row>
    <row r="322" spans="1:35" ht="12.75" customHeight="1">
      <c r="A322" s="504"/>
      <c r="B322" s="504"/>
      <c r="C322" s="504"/>
      <c r="D322" s="504"/>
      <c r="E322" s="504"/>
      <c r="F322" s="505"/>
      <c r="G322" s="505"/>
      <c r="H322" s="504"/>
      <c r="I322" s="506"/>
      <c r="J322" s="507"/>
      <c r="K322" s="507"/>
      <c r="L322" s="507"/>
      <c r="M322" s="507"/>
      <c r="N322" s="507"/>
      <c r="O322" s="507"/>
      <c r="P322" s="507"/>
      <c r="Q322" s="507"/>
      <c r="R322" s="507"/>
      <c r="S322" s="507"/>
      <c r="T322" s="506"/>
      <c r="U322" s="507"/>
      <c r="V322" s="507"/>
      <c r="W322" s="507"/>
      <c r="X322" s="507"/>
      <c r="Y322" s="507"/>
      <c r="Z322" s="507"/>
      <c r="AA322" s="507"/>
      <c r="AB322" s="507"/>
      <c r="AC322" s="507"/>
      <c r="AD322" s="507"/>
      <c r="AE322" s="506"/>
      <c r="AF322" s="507"/>
      <c r="AG322" s="507"/>
      <c r="AH322" s="507"/>
      <c r="AI322" s="507"/>
    </row>
    <row r="323" spans="1:35" ht="12.75" customHeight="1">
      <c r="A323" s="504"/>
      <c r="B323" s="504"/>
      <c r="C323" s="504"/>
      <c r="D323" s="504"/>
      <c r="E323" s="504"/>
      <c r="F323" s="505"/>
      <c r="G323" s="505"/>
      <c r="H323" s="504"/>
      <c r="I323" s="506"/>
      <c r="J323" s="507"/>
      <c r="K323" s="507"/>
      <c r="L323" s="507"/>
      <c r="M323" s="507"/>
      <c r="N323" s="507"/>
      <c r="O323" s="507"/>
      <c r="P323" s="507"/>
      <c r="Q323" s="507"/>
      <c r="R323" s="507"/>
      <c r="S323" s="507"/>
      <c r="T323" s="506"/>
      <c r="U323" s="507"/>
      <c r="V323" s="507"/>
      <c r="W323" s="507"/>
      <c r="X323" s="507"/>
      <c r="Y323" s="507"/>
      <c r="Z323" s="507"/>
      <c r="AA323" s="507"/>
      <c r="AB323" s="507"/>
      <c r="AC323" s="507"/>
      <c r="AD323" s="507"/>
      <c r="AE323" s="506"/>
      <c r="AF323" s="507"/>
      <c r="AG323" s="507"/>
      <c r="AH323" s="507"/>
      <c r="AI323" s="507"/>
    </row>
    <row r="324" spans="1:35" ht="12.75" customHeight="1">
      <c r="A324" s="504"/>
      <c r="B324" s="504"/>
      <c r="C324" s="504"/>
      <c r="D324" s="504"/>
      <c r="E324" s="504"/>
      <c r="F324" s="505"/>
      <c r="G324" s="505"/>
      <c r="H324" s="504"/>
      <c r="I324" s="506"/>
      <c r="J324" s="507"/>
      <c r="K324" s="507"/>
      <c r="L324" s="507"/>
      <c r="M324" s="507"/>
      <c r="N324" s="507"/>
      <c r="O324" s="507"/>
      <c r="P324" s="507"/>
      <c r="Q324" s="507"/>
      <c r="R324" s="507"/>
      <c r="S324" s="507"/>
      <c r="T324" s="506"/>
      <c r="U324" s="507"/>
      <c r="V324" s="507"/>
      <c r="W324" s="507"/>
      <c r="X324" s="507"/>
      <c r="Y324" s="507"/>
      <c r="Z324" s="507"/>
      <c r="AA324" s="507"/>
      <c r="AB324" s="507"/>
      <c r="AC324" s="507"/>
      <c r="AD324" s="507"/>
      <c r="AE324" s="506"/>
      <c r="AF324" s="507"/>
      <c r="AG324" s="507"/>
      <c r="AH324" s="507"/>
      <c r="AI324" s="507"/>
    </row>
    <row r="325" spans="1:35" ht="12.75" customHeight="1">
      <c r="A325" s="504"/>
      <c r="B325" s="504"/>
      <c r="C325" s="504"/>
      <c r="D325" s="504"/>
      <c r="E325" s="504"/>
      <c r="F325" s="505"/>
      <c r="G325" s="505"/>
      <c r="H325" s="504"/>
      <c r="I325" s="506"/>
      <c r="J325" s="507"/>
      <c r="K325" s="507"/>
      <c r="L325" s="507"/>
      <c r="M325" s="507"/>
      <c r="N325" s="507"/>
      <c r="O325" s="507"/>
      <c r="P325" s="507"/>
      <c r="Q325" s="507"/>
      <c r="R325" s="507"/>
      <c r="S325" s="507"/>
      <c r="T325" s="506"/>
      <c r="U325" s="507"/>
      <c r="V325" s="507"/>
      <c r="W325" s="507"/>
      <c r="X325" s="507"/>
      <c r="Y325" s="507"/>
      <c r="Z325" s="507"/>
      <c r="AA325" s="507"/>
      <c r="AB325" s="507"/>
      <c r="AC325" s="507"/>
      <c r="AD325" s="507"/>
      <c r="AE325" s="506"/>
      <c r="AF325" s="507"/>
      <c r="AG325" s="507"/>
      <c r="AH325" s="507"/>
      <c r="AI325" s="507"/>
    </row>
    <row r="326" spans="1:35" ht="12.75" customHeight="1">
      <c r="A326" s="504"/>
      <c r="B326" s="504"/>
      <c r="C326" s="504"/>
      <c r="D326" s="504"/>
      <c r="E326" s="504"/>
      <c r="F326" s="505"/>
      <c r="G326" s="505"/>
      <c r="H326" s="504"/>
      <c r="I326" s="506"/>
      <c r="J326" s="507"/>
      <c r="K326" s="507"/>
      <c r="L326" s="507"/>
      <c r="M326" s="507"/>
      <c r="N326" s="507"/>
      <c r="O326" s="507"/>
      <c r="P326" s="507"/>
      <c r="Q326" s="507"/>
      <c r="R326" s="507"/>
      <c r="S326" s="507"/>
      <c r="T326" s="506"/>
      <c r="U326" s="507"/>
      <c r="V326" s="507"/>
      <c r="W326" s="507"/>
      <c r="X326" s="507"/>
      <c r="Y326" s="507"/>
      <c r="Z326" s="507"/>
      <c r="AA326" s="507"/>
      <c r="AB326" s="507"/>
      <c r="AC326" s="507"/>
      <c r="AD326" s="507"/>
      <c r="AE326" s="506"/>
      <c r="AF326" s="507"/>
      <c r="AG326" s="507"/>
      <c r="AH326" s="507"/>
      <c r="AI326" s="507"/>
    </row>
    <row r="327" spans="1:35" ht="12.75" customHeight="1">
      <c r="A327" s="504"/>
      <c r="B327" s="504"/>
      <c r="C327" s="504"/>
      <c r="D327" s="504"/>
      <c r="E327" s="504"/>
      <c r="F327" s="505"/>
      <c r="G327" s="505"/>
      <c r="H327" s="504"/>
      <c r="I327" s="506"/>
      <c r="J327" s="507"/>
      <c r="K327" s="507"/>
      <c r="L327" s="507"/>
      <c r="M327" s="507"/>
      <c r="N327" s="507"/>
      <c r="O327" s="507"/>
      <c r="P327" s="507"/>
      <c r="Q327" s="507"/>
      <c r="R327" s="507"/>
      <c r="S327" s="507"/>
      <c r="T327" s="506"/>
      <c r="U327" s="507"/>
      <c r="V327" s="507"/>
      <c r="W327" s="507"/>
      <c r="X327" s="507"/>
      <c r="Y327" s="507"/>
      <c r="Z327" s="507"/>
      <c r="AA327" s="507"/>
      <c r="AB327" s="507"/>
      <c r="AC327" s="507"/>
      <c r="AD327" s="507"/>
      <c r="AE327" s="506"/>
      <c r="AF327" s="507"/>
      <c r="AG327" s="507"/>
      <c r="AH327" s="507"/>
      <c r="AI327" s="507"/>
    </row>
    <row r="328" spans="1:35" ht="12.75" customHeight="1">
      <c r="A328" s="504"/>
      <c r="B328" s="504"/>
      <c r="C328" s="504"/>
      <c r="D328" s="504"/>
      <c r="E328" s="504"/>
      <c r="F328" s="505"/>
      <c r="G328" s="505"/>
      <c r="H328" s="504"/>
      <c r="I328" s="506"/>
      <c r="J328" s="507"/>
      <c r="K328" s="507"/>
      <c r="L328" s="507"/>
      <c r="M328" s="507"/>
      <c r="N328" s="507"/>
      <c r="O328" s="507"/>
      <c r="P328" s="507"/>
      <c r="Q328" s="507"/>
      <c r="R328" s="507"/>
      <c r="S328" s="507"/>
      <c r="T328" s="506"/>
      <c r="U328" s="507"/>
      <c r="V328" s="507"/>
      <c r="W328" s="507"/>
      <c r="X328" s="507"/>
      <c r="Y328" s="507"/>
      <c r="Z328" s="507"/>
      <c r="AA328" s="507"/>
      <c r="AB328" s="507"/>
      <c r="AC328" s="507"/>
      <c r="AD328" s="507"/>
      <c r="AE328" s="506"/>
      <c r="AF328" s="507"/>
      <c r="AG328" s="507"/>
      <c r="AH328" s="507"/>
      <c r="AI328" s="507"/>
    </row>
    <row r="329" spans="1:35" ht="12.75" customHeight="1">
      <c r="A329" s="504"/>
      <c r="B329" s="504"/>
      <c r="C329" s="504"/>
      <c r="D329" s="504"/>
      <c r="E329" s="504"/>
      <c r="F329" s="505"/>
      <c r="G329" s="505"/>
      <c r="H329" s="504"/>
      <c r="I329" s="506"/>
      <c r="J329" s="507"/>
      <c r="K329" s="507"/>
      <c r="L329" s="507"/>
      <c r="M329" s="507"/>
      <c r="N329" s="507"/>
      <c r="O329" s="507"/>
      <c r="P329" s="507"/>
      <c r="Q329" s="507"/>
      <c r="R329" s="507"/>
      <c r="S329" s="507"/>
      <c r="T329" s="506"/>
      <c r="U329" s="507"/>
      <c r="V329" s="507"/>
      <c r="W329" s="507"/>
      <c r="X329" s="507"/>
      <c r="Y329" s="507"/>
      <c r="Z329" s="507"/>
      <c r="AA329" s="507"/>
      <c r="AB329" s="507"/>
      <c r="AC329" s="507"/>
      <c r="AD329" s="507"/>
      <c r="AE329" s="506"/>
      <c r="AF329" s="507"/>
      <c r="AG329" s="507"/>
      <c r="AH329" s="507"/>
      <c r="AI329" s="507"/>
    </row>
    <row r="330" spans="1:35" ht="12.75" customHeight="1">
      <c r="A330" s="504"/>
      <c r="B330" s="504"/>
      <c r="C330" s="504"/>
      <c r="D330" s="504"/>
      <c r="E330" s="504"/>
      <c r="F330" s="505"/>
      <c r="G330" s="505"/>
      <c r="H330" s="504"/>
      <c r="I330" s="506"/>
      <c r="J330" s="507"/>
      <c r="K330" s="507"/>
      <c r="L330" s="507"/>
      <c r="M330" s="507"/>
      <c r="N330" s="507"/>
      <c r="O330" s="507"/>
      <c r="P330" s="507"/>
      <c r="Q330" s="507"/>
      <c r="R330" s="507"/>
      <c r="S330" s="507"/>
      <c r="T330" s="506"/>
      <c r="U330" s="507"/>
      <c r="V330" s="507"/>
      <c r="W330" s="507"/>
      <c r="X330" s="507"/>
      <c r="Y330" s="507"/>
      <c r="Z330" s="507"/>
      <c r="AA330" s="507"/>
      <c r="AB330" s="507"/>
      <c r="AC330" s="507"/>
      <c r="AD330" s="507"/>
      <c r="AE330" s="506"/>
      <c r="AF330" s="507"/>
      <c r="AG330" s="507"/>
      <c r="AH330" s="507"/>
      <c r="AI330" s="507"/>
    </row>
    <row r="331" spans="1:35" ht="12.75" customHeight="1">
      <c r="A331" s="504"/>
      <c r="B331" s="504"/>
      <c r="C331" s="504"/>
      <c r="D331" s="504"/>
      <c r="E331" s="504"/>
      <c r="F331" s="505"/>
      <c r="G331" s="505"/>
      <c r="H331" s="504"/>
      <c r="I331" s="506"/>
      <c r="J331" s="507"/>
      <c r="K331" s="507"/>
      <c r="L331" s="507"/>
      <c r="M331" s="507"/>
      <c r="N331" s="507"/>
      <c r="O331" s="507"/>
      <c r="P331" s="507"/>
      <c r="Q331" s="507"/>
      <c r="R331" s="507"/>
      <c r="S331" s="507"/>
      <c r="T331" s="506"/>
      <c r="U331" s="507"/>
      <c r="V331" s="507"/>
      <c r="W331" s="507"/>
      <c r="X331" s="507"/>
      <c r="Y331" s="507"/>
      <c r="Z331" s="507"/>
      <c r="AA331" s="507"/>
      <c r="AB331" s="507"/>
      <c r="AC331" s="507"/>
      <c r="AD331" s="507"/>
      <c r="AE331" s="506"/>
      <c r="AF331" s="507"/>
      <c r="AG331" s="507"/>
      <c r="AH331" s="507"/>
      <c r="AI331" s="507"/>
    </row>
    <row r="332" spans="1:35" ht="12.75" customHeight="1">
      <c r="A332" s="504"/>
      <c r="B332" s="504"/>
      <c r="C332" s="504"/>
      <c r="D332" s="504"/>
      <c r="E332" s="504"/>
      <c r="F332" s="505"/>
      <c r="G332" s="505"/>
      <c r="H332" s="504"/>
      <c r="I332" s="506"/>
      <c r="J332" s="507"/>
      <c r="K332" s="507"/>
      <c r="L332" s="507"/>
      <c r="M332" s="507"/>
      <c r="N332" s="507"/>
      <c r="O332" s="507"/>
      <c r="P332" s="507"/>
      <c r="Q332" s="507"/>
      <c r="R332" s="507"/>
      <c r="S332" s="507"/>
      <c r="T332" s="506"/>
      <c r="U332" s="507"/>
      <c r="V332" s="507"/>
      <c r="W332" s="507"/>
      <c r="X332" s="507"/>
      <c r="Y332" s="507"/>
      <c r="Z332" s="507"/>
      <c r="AA332" s="507"/>
      <c r="AB332" s="507"/>
      <c r="AC332" s="507"/>
      <c r="AD332" s="507"/>
      <c r="AE332" s="506"/>
      <c r="AF332" s="507"/>
      <c r="AG332" s="507"/>
      <c r="AH332" s="507"/>
      <c r="AI332" s="507"/>
    </row>
    <row r="333" spans="1:35" ht="12.75" customHeight="1">
      <c r="A333" s="504"/>
      <c r="B333" s="504"/>
      <c r="C333" s="504"/>
      <c r="D333" s="504"/>
      <c r="E333" s="504"/>
      <c r="F333" s="505"/>
      <c r="G333" s="505"/>
      <c r="H333" s="504"/>
      <c r="I333" s="506"/>
      <c r="J333" s="507"/>
      <c r="K333" s="507"/>
      <c r="L333" s="507"/>
      <c r="M333" s="507"/>
      <c r="N333" s="507"/>
      <c r="O333" s="507"/>
      <c r="P333" s="507"/>
      <c r="Q333" s="507"/>
      <c r="R333" s="507"/>
      <c r="S333" s="507"/>
      <c r="T333" s="506"/>
      <c r="U333" s="507"/>
      <c r="V333" s="507"/>
      <c r="W333" s="507"/>
      <c r="X333" s="507"/>
      <c r="Y333" s="507"/>
      <c r="Z333" s="507"/>
      <c r="AA333" s="507"/>
      <c r="AB333" s="507"/>
      <c r="AC333" s="507"/>
      <c r="AD333" s="507"/>
      <c r="AE333" s="506"/>
      <c r="AF333" s="507"/>
      <c r="AG333" s="507"/>
      <c r="AH333" s="507"/>
      <c r="AI333" s="507"/>
    </row>
    <row r="334" spans="1:35" ht="12.75" customHeight="1">
      <c r="A334" s="504"/>
      <c r="B334" s="504"/>
      <c r="C334" s="504"/>
      <c r="D334" s="504"/>
      <c r="E334" s="504"/>
      <c r="F334" s="505"/>
      <c r="G334" s="505"/>
      <c r="H334" s="504"/>
      <c r="I334" s="506"/>
      <c r="J334" s="507"/>
      <c r="K334" s="507"/>
      <c r="L334" s="507"/>
      <c r="M334" s="507"/>
      <c r="N334" s="507"/>
      <c r="O334" s="507"/>
      <c r="P334" s="507"/>
      <c r="Q334" s="507"/>
      <c r="R334" s="507"/>
      <c r="S334" s="507"/>
      <c r="T334" s="506"/>
      <c r="U334" s="507"/>
      <c r="V334" s="507"/>
      <c r="W334" s="507"/>
      <c r="X334" s="507"/>
      <c r="Y334" s="507"/>
      <c r="Z334" s="507"/>
      <c r="AA334" s="507"/>
      <c r="AB334" s="507"/>
      <c r="AC334" s="507"/>
      <c r="AD334" s="507"/>
      <c r="AE334" s="506"/>
      <c r="AF334" s="507"/>
      <c r="AG334" s="507"/>
      <c r="AH334" s="507"/>
      <c r="AI334" s="507"/>
    </row>
    <row r="335" spans="1:35" ht="12.75" customHeight="1">
      <c r="A335" s="504"/>
      <c r="B335" s="504"/>
      <c r="C335" s="504"/>
      <c r="D335" s="504"/>
      <c r="E335" s="504"/>
      <c r="F335" s="505"/>
      <c r="G335" s="505"/>
      <c r="H335" s="504"/>
      <c r="I335" s="506"/>
      <c r="J335" s="507"/>
      <c r="K335" s="507"/>
      <c r="L335" s="507"/>
      <c r="M335" s="507"/>
      <c r="N335" s="507"/>
      <c r="O335" s="507"/>
      <c r="P335" s="507"/>
      <c r="Q335" s="507"/>
      <c r="R335" s="507"/>
      <c r="S335" s="507"/>
      <c r="T335" s="506"/>
      <c r="U335" s="507"/>
      <c r="V335" s="507"/>
      <c r="W335" s="507"/>
      <c r="X335" s="507"/>
      <c r="Y335" s="507"/>
      <c r="Z335" s="507"/>
      <c r="AA335" s="507"/>
      <c r="AB335" s="507"/>
      <c r="AC335" s="507"/>
      <c r="AD335" s="507"/>
      <c r="AE335" s="506"/>
      <c r="AF335" s="507"/>
      <c r="AG335" s="507"/>
      <c r="AH335" s="507"/>
      <c r="AI335" s="507"/>
    </row>
    <row r="336" spans="1:35" ht="12.75" customHeight="1">
      <c r="A336" s="504"/>
      <c r="B336" s="504"/>
      <c r="C336" s="504"/>
      <c r="D336" s="504"/>
      <c r="E336" s="504"/>
      <c r="F336" s="505"/>
      <c r="G336" s="505"/>
      <c r="H336" s="504"/>
      <c r="I336" s="506"/>
      <c r="J336" s="507"/>
      <c r="K336" s="507"/>
      <c r="L336" s="507"/>
      <c r="M336" s="507"/>
      <c r="N336" s="507"/>
      <c r="O336" s="507"/>
      <c r="P336" s="507"/>
      <c r="Q336" s="507"/>
      <c r="R336" s="507"/>
      <c r="S336" s="507"/>
      <c r="T336" s="506"/>
      <c r="U336" s="507"/>
      <c r="V336" s="507"/>
      <c r="W336" s="507"/>
      <c r="X336" s="507"/>
      <c r="Y336" s="507"/>
      <c r="Z336" s="507"/>
      <c r="AA336" s="507"/>
      <c r="AB336" s="507"/>
      <c r="AC336" s="507"/>
      <c r="AD336" s="507"/>
      <c r="AE336" s="506"/>
      <c r="AF336" s="507"/>
      <c r="AG336" s="507"/>
      <c r="AH336" s="507"/>
      <c r="AI336" s="507"/>
    </row>
    <row r="337" spans="1:35" ht="12.75" customHeight="1">
      <c r="A337" s="504"/>
      <c r="B337" s="504"/>
      <c r="C337" s="504"/>
      <c r="D337" s="504"/>
      <c r="E337" s="504"/>
      <c r="F337" s="505"/>
      <c r="G337" s="505"/>
      <c r="H337" s="504"/>
      <c r="I337" s="506"/>
      <c r="J337" s="507"/>
      <c r="K337" s="507"/>
      <c r="L337" s="507"/>
      <c r="M337" s="507"/>
      <c r="N337" s="507"/>
      <c r="O337" s="507"/>
      <c r="P337" s="507"/>
      <c r="Q337" s="507"/>
      <c r="R337" s="507"/>
      <c r="S337" s="507"/>
      <c r="T337" s="506"/>
      <c r="U337" s="507"/>
      <c r="V337" s="507"/>
      <c r="W337" s="507"/>
      <c r="X337" s="507"/>
      <c r="Y337" s="507"/>
      <c r="Z337" s="507"/>
      <c r="AA337" s="507"/>
      <c r="AB337" s="507"/>
      <c r="AC337" s="507"/>
      <c r="AD337" s="507"/>
      <c r="AE337" s="506"/>
      <c r="AF337" s="507"/>
      <c r="AG337" s="507"/>
      <c r="AH337" s="507"/>
      <c r="AI337" s="507"/>
    </row>
    <row r="338" spans="1:35" ht="12.75" customHeight="1">
      <c r="A338" s="504"/>
      <c r="B338" s="504"/>
      <c r="C338" s="504"/>
      <c r="D338" s="504"/>
      <c r="E338" s="504"/>
      <c r="F338" s="505"/>
      <c r="G338" s="505"/>
      <c r="H338" s="504"/>
      <c r="I338" s="506"/>
      <c r="J338" s="507"/>
      <c r="K338" s="507"/>
      <c r="L338" s="507"/>
      <c r="M338" s="507"/>
      <c r="N338" s="507"/>
      <c r="O338" s="507"/>
      <c r="P338" s="507"/>
      <c r="Q338" s="507"/>
      <c r="R338" s="507"/>
      <c r="S338" s="507"/>
      <c r="T338" s="506"/>
      <c r="U338" s="507"/>
      <c r="V338" s="507"/>
      <c r="W338" s="507"/>
      <c r="X338" s="507"/>
      <c r="Y338" s="507"/>
      <c r="Z338" s="507"/>
      <c r="AA338" s="507"/>
      <c r="AB338" s="507"/>
      <c r="AC338" s="507"/>
      <c r="AD338" s="507"/>
      <c r="AE338" s="506"/>
      <c r="AF338" s="507"/>
      <c r="AG338" s="507"/>
      <c r="AH338" s="507"/>
      <c r="AI338" s="507"/>
    </row>
    <row r="339" spans="1:35" ht="12.75" customHeight="1">
      <c r="A339" s="504"/>
      <c r="B339" s="504"/>
      <c r="C339" s="504"/>
      <c r="D339" s="504"/>
      <c r="E339" s="504"/>
      <c r="F339" s="505"/>
      <c r="G339" s="505"/>
      <c r="H339" s="504"/>
      <c r="I339" s="506"/>
      <c r="J339" s="507"/>
      <c r="K339" s="507"/>
      <c r="L339" s="507"/>
      <c r="M339" s="507"/>
      <c r="N339" s="507"/>
      <c r="O339" s="507"/>
      <c r="P339" s="507"/>
      <c r="Q339" s="507"/>
      <c r="R339" s="507"/>
      <c r="S339" s="507"/>
      <c r="T339" s="506"/>
      <c r="U339" s="507"/>
      <c r="V339" s="507"/>
      <c r="W339" s="507"/>
      <c r="X339" s="507"/>
      <c r="Y339" s="507"/>
      <c r="Z339" s="507"/>
      <c r="AA339" s="507"/>
      <c r="AB339" s="507"/>
      <c r="AC339" s="507"/>
      <c r="AD339" s="507"/>
      <c r="AE339" s="506"/>
      <c r="AF339" s="507"/>
      <c r="AG339" s="507"/>
      <c r="AH339" s="507"/>
      <c r="AI339" s="507"/>
    </row>
    <row r="340" spans="1:35" ht="12.75" customHeight="1">
      <c r="A340" s="504"/>
      <c r="B340" s="504"/>
      <c r="C340" s="504"/>
      <c r="D340" s="504"/>
      <c r="E340" s="504"/>
      <c r="F340" s="505"/>
      <c r="G340" s="505"/>
      <c r="H340" s="504"/>
      <c r="I340" s="506"/>
      <c r="J340" s="507"/>
      <c r="K340" s="507"/>
      <c r="L340" s="507"/>
      <c r="M340" s="507"/>
      <c r="N340" s="507"/>
      <c r="O340" s="507"/>
      <c r="P340" s="507"/>
      <c r="Q340" s="507"/>
      <c r="R340" s="507"/>
      <c r="S340" s="507"/>
      <c r="T340" s="506"/>
      <c r="U340" s="507"/>
      <c r="V340" s="507"/>
      <c r="W340" s="507"/>
      <c r="X340" s="507"/>
      <c r="Y340" s="507"/>
      <c r="Z340" s="507"/>
      <c r="AA340" s="507"/>
      <c r="AB340" s="507"/>
      <c r="AC340" s="507"/>
      <c r="AD340" s="507"/>
      <c r="AE340" s="506"/>
      <c r="AF340" s="507"/>
      <c r="AG340" s="507"/>
      <c r="AH340" s="507"/>
      <c r="AI340" s="507"/>
    </row>
    <row r="341" spans="1:35" ht="12.75" customHeight="1">
      <c r="A341" s="504"/>
      <c r="B341" s="504"/>
      <c r="C341" s="504"/>
      <c r="D341" s="504"/>
      <c r="E341" s="504"/>
      <c r="F341" s="505"/>
      <c r="G341" s="505"/>
      <c r="H341" s="504"/>
      <c r="I341" s="506"/>
      <c r="J341" s="507"/>
      <c r="K341" s="507"/>
      <c r="L341" s="507"/>
      <c r="M341" s="507"/>
      <c r="N341" s="507"/>
      <c r="O341" s="507"/>
      <c r="P341" s="507"/>
      <c r="Q341" s="507"/>
      <c r="R341" s="507"/>
      <c r="S341" s="507"/>
      <c r="T341" s="506"/>
      <c r="U341" s="507"/>
      <c r="V341" s="507"/>
      <c r="W341" s="507"/>
      <c r="X341" s="507"/>
      <c r="Y341" s="507"/>
      <c r="Z341" s="507"/>
      <c r="AA341" s="507"/>
      <c r="AB341" s="507"/>
      <c r="AC341" s="507"/>
      <c r="AD341" s="507"/>
      <c r="AE341" s="506"/>
      <c r="AF341" s="507"/>
      <c r="AG341" s="507"/>
      <c r="AH341" s="507"/>
      <c r="AI341" s="507"/>
    </row>
    <row r="342" spans="1:35" ht="12.75" customHeight="1">
      <c r="A342" s="504"/>
      <c r="B342" s="504"/>
      <c r="C342" s="504"/>
      <c r="D342" s="504"/>
      <c r="E342" s="504"/>
      <c r="F342" s="505"/>
      <c r="G342" s="505"/>
      <c r="H342" s="504"/>
      <c r="I342" s="506"/>
      <c r="J342" s="507"/>
      <c r="K342" s="507"/>
      <c r="L342" s="507"/>
      <c r="M342" s="507"/>
      <c r="N342" s="507"/>
      <c r="O342" s="507"/>
      <c r="P342" s="507"/>
      <c r="Q342" s="507"/>
      <c r="R342" s="507"/>
      <c r="S342" s="507"/>
      <c r="T342" s="506"/>
      <c r="U342" s="507"/>
      <c r="V342" s="507"/>
      <c r="W342" s="507"/>
      <c r="X342" s="507"/>
      <c r="Y342" s="507"/>
      <c r="Z342" s="507"/>
      <c r="AA342" s="507"/>
      <c r="AB342" s="507"/>
      <c r="AC342" s="507"/>
      <c r="AD342" s="507"/>
      <c r="AE342" s="506"/>
      <c r="AF342" s="507"/>
      <c r="AG342" s="507"/>
      <c r="AH342" s="507"/>
      <c r="AI342" s="507"/>
    </row>
    <row r="343" spans="1:35" ht="12.75" customHeight="1">
      <c r="A343" s="504"/>
      <c r="B343" s="504"/>
      <c r="C343" s="504"/>
      <c r="D343" s="504"/>
      <c r="E343" s="504"/>
      <c r="F343" s="505"/>
      <c r="G343" s="505"/>
      <c r="H343" s="504"/>
      <c r="I343" s="506"/>
      <c r="J343" s="507"/>
      <c r="K343" s="507"/>
      <c r="L343" s="507"/>
      <c r="M343" s="507"/>
      <c r="N343" s="507"/>
      <c r="O343" s="507"/>
      <c r="P343" s="507"/>
      <c r="Q343" s="507"/>
      <c r="R343" s="507"/>
      <c r="S343" s="507"/>
      <c r="T343" s="506"/>
      <c r="U343" s="507"/>
      <c r="V343" s="507"/>
      <c r="W343" s="507"/>
      <c r="X343" s="507"/>
      <c r="Y343" s="507"/>
      <c r="Z343" s="507"/>
      <c r="AA343" s="507"/>
      <c r="AB343" s="507"/>
      <c r="AC343" s="507"/>
      <c r="AD343" s="507"/>
      <c r="AE343" s="506"/>
      <c r="AF343" s="507"/>
      <c r="AG343" s="507"/>
      <c r="AH343" s="507"/>
      <c r="AI343" s="507"/>
    </row>
    <row r="344" spans="1:35" ht="12.75" customHeight="1">
      <c r="A344" s="504"/>
      <c r="B344" s="504"/>
      <c r="C344" s="504"/>
      <c r="D344" s="504"/>
      <c r="E344" s="504"/>
      <c r="F344" s="505"/>
      <c r="G344" s="505"/>
      <c r="H344" s="504"/>
      <c r="I344" s="506"/>
      <c r="J344" s="507"/>
      <c r="K344" s="507"/>
      <c r="L344" s="507"/>
      <c r="M344" s="507"/>
      <c r="N344" s="507"/>
      <c r="O344" s="507"/>
      <c r="P344" s="507"/>
      <c r="Q344" s="507"/>
      <c r="R344" s="507"/>
      <c r="S344" s="507"/>
      <c r="T344" s="506"/>
      <c r="U344" s="507"/>
      <c r="V344" s="507"/>
      <c r="W344" s="507"/>
      <c r="X344" s="507"/>
      <c r="Y344" s="507"/>
      <c r="Z344" s="507"/>
      <c r="AA344" s="507"/>
      <c r="AB344" s="507"/>
      <c r="AC344" s="507"/>
      <c r="AD344" s="507"/>
      <c r="AE344" s="506"/>
      <c r="AF344" s="507"/>
      <c r="AG344" s="507"/>
      <c r="AH344" s="507"/>
      <c r="AI344" s="507"/>
    </row>
    <row r="345" spans="1:35" ht="12.75" customHeight="1">
      <c r="A345" s="504"/>
      <c r="B345" s="504"/>
      <c r="C345" s="504"/>
      <c r="D345" s="504"/>
      <c r="E345" s="504"/>
      <c r="F345" s="505"/>
      <c r="G345" s="505"/>
      <c r="H345" s="504"/>
      <c r="I345" s="506"/>
      <c r="J345" s="507"/>
      <c r="K345" s="507"/>
      <c r="L345" s="507"/>
      <c r="M345" s="507"/>
      <c r="N345" s="507"/>
      <c r="O345" s="507"/>
      <c r="P345" s="507"/>
      <c r="Q345" s="507"/>
      <c r="R345" s="507"/>
      <c r="S345" s="507"/>
      <c r="T345" s="506"/>
      <c r="U345" s="507"/>
      <c r="V345" s="507"/>
      <c r="W345" s="507"/>
      <c r="X345" s="507"/>
      <c r="Y345" s="507"/>
      <c r="Z345" s="507"/>
      <c r="AA345" s="507"/>
      <c r="AB345" s="507"/>
      <c r="AC345" s="507"/>
      <c r="AD345" s="507"/>
      <c r="AE345" s="506"/>
      <c r="AF345" s="507"/>
      <c r="AG345" s="507"/>
      <c r="AH345" s="507"/>
      <c r="AI345" s="507"/>
    </row>
    <row r="346" spans="1:35" ht="12.75" customHeight="1">
      <c r="A346" s="504"/>
      <c r="B346" s="504"/>
      <c r="C346" s="504"/>
      <c r="D346" s="504"/>
      <c r="E346" s="504"/>
      <c r="F346" s="505"/>
      <c r="G346" s="505"/>
      <c r="H346" s="504"/>
      <c r="I346" s="506"/>
      <c r="J346" s="507"/>
      <c r="K346" s="507"/>
      <c r="L346" s="507"/>
      <c r="M346" s="507"/>
      <c r="N346" s="507"/>
      <c r="O346" s="507"/>
      <c r="P346" s="507"/>
      <c r="Q346" s="507"/>
      <c r="R346" s="507"/>
      <c r="S346" s="507"/>
      <c r="T346" s="506"/>
      <c r="U346" s="507"/>
      <c r="V346" s="507"/>
      <c r="W346" s="507"/>
      <c r="X346" s="507"/>
      <c r="Y346" s="507"/>
      <c r="Z346" s="507"/>
      <c r="AA346" s="507"/>
      <c r="AB346" s="507"/>
      <c r="AC346" s="507"/>
      <c r="AD346" s="507"/>
      <c r="AE346" s="506"/>
      <c r="AF346" s="507"/>
      <c r="AG346" s="507"/>
      <c r="AH346" s="507"/>
      <c r="AI346" s="507"/>
    </row>
    <row r="347" spans="1:35" ht="12.75" customHeight="1">
      <c r="A347" s="504"/>
      <c r="B347" s="504"/>
      <c r="C347" s="504"/>
      <c r="D347" s="504"/>
      <c r="E347" s="504"/>
      <c r="F347" s="505"/>
      <c r="G347" s="505"/>
      <c r="H347" s="504"/>
      <c r="I347" s="506"/>
      <c r="J347" s="507"/>
      <c r="K347" s="507"/>
      <c r="L347" s="507"/>
      <c r="M347" s="507"/>
      <c r="N347" s="507"/>
      <c r="O347" s="507"/>
      <c r="P347" s="507"/>
      <c r="Q347" s="507"/>
      <c r="R347" s="507"/>
      <c r="S347" s="507"/>
      <c r="T347" s="506"/>
      <c r="U347" s="507"/>
      <c r="V347" s="507"/>
      <c r="W347" s="507"/>
      <c r="X347" s="507"/>
      <c r="Y347" s="507"/>
      <c r="Z347" s="507"/>
      <c r="AA347" s="507"/>
      <c r="AB347" s="507"/>
      <c r="AC347" s="507"/>
      <c r="AD347" s="507"/>
      <c r="AE347" s="506"/>
      <c r="AF347" s="507"/>
      <c r="AG347" s="507"/>
      <c r="AH347" s="507"/>
      <c r="AI347" s="507"/>
    </row>
    <row r="348" spans="1:35" ht="12.75" customHeight="1">
      <c r="A348" s="504"/>
      <c r="B348" s="504"/>
      <c r="C348" s="504"/>
      <c r="D348" s="504"/>
      <c r="E348" s="504"/>
      <c r="F348" s="505"/>
      <c r="G348" s="505"/>
      <c r="H348" s="504"/>
      <c r="I348" s="506"/>
      <c r="J348" s="507"/>
      <c r="K348" s="507"/>
      <c r="L348" s="507"/>
      <c r="M348" s="507"/>
      <c r="N348" s="507"/>
      <c r="O348" s="507"/>
      <c r="P348" s="507"/>
      <c r="Q348" s="507"/>
      <c r="R348" s="507"/>
      <c r="S348" s="507"/>
      <c r="T348" s="506"/>
      <c r="U348" s="507"/>
      <c r="V348" s="507"/>
      <c r="W348" s="507"/>
      <c r="X348" s="507"/>
      <c r="Y348" s="507"/>
      <c r="Z348" s="507"/>
      <c r="AA348" s="507"/>
      <c r="AB348" s="507"/>
      <c r="AC348" s="507"/>
      <c r="AD348" s="507"/>
      <c r="AE348" s="506"/>
      <c r="AF348" s="507"/>
      <c r="AG348" s="507"/>
      <c r="AH348" s="507"/>
      <c r="AI348" s="507"/>
    </row>
    <row r="349" spans="1:35" ht="12.75" customHeight="1">
      <c r="A349" s="504"/>
      <c r="B349" s="504"/>
      <c r="C349" s="504"/>
      <c r="D349" s="504"/>
      <c r="E349" s="504"/>
      <c r="F349" s="505"/>
      <c r="G349" s="505"/>
      <c r="H349" s="504"/>
      <c r="I349" s="506"/>
      <c r="J349" s="507"/>
      <c r="K349" s="507"/>
      <c r="L349" s="507"/>
      <c r="M349" s="507"/>
      <c r="N349" s="507"/>
      <c r="O349" s="507"/>
      <c r="P349" s="507"/>
      <c r="Q349" s="507"/>
      <c r="R349" s="507"/>
      <c r="S349" s="507"/>
      <c r="T349" s="506"/>
      <c r="U349" s="507"/>
      <c r="V349" s="507"/>
      <c r="W349" s="507"/>
      <c r="X349" s="507"/>
      <c r="Y349" s="507"/>
      <c r="Z349" s="507"/>
      <c r="AA349" s="507"/>
      <c r="AB349" s="507"/>
      <c r="AC349" s="507"/>
      <c r="AD349" s="507"/>
      <c r="AE349" s="506"/>
      <c r="AF349" s="507"/>
      <c r="AG349" s="507"/>
      <c r="AH349" s="507"/>
      <c r="AI349" s="507"/>
    </row>
    <row r="350" spans="1:35" ht="12.75" customHeight="1">
      <c r="A350" s="504"/>
      <c r="B350" s="504"/>
      <c r="C350" s="504"/>
      <c r="D350" s="504"/>
      <c r="E350" s="504"/>
      <c r="F350" s="505"/>
      <c r="G350" s="505"/>
      <c r="H350" s="504"/>
      <c r="I350" s="506"/>
      <c r="J350" s="507"/>
      <c r="K350" s="507"/>
      <c r="L350" s="507"/>
      <c r="M350" s="507"/>
      <c r="N350" s="507"/>
      <c r="O350" s="507"/>
      <c r="P350" s="507"/>
      <c r="Q350" s="507"/>
      <c r="R350" s="507"/>
      <c r="S350" s="507"/>
      <c r="T350" s="506"/>
      <c r="U350" s="507"/>
      <c r="V350" s="507"/>
      <c r="W350" s="507"/>
      <c r="X350" s="507"/>
      <c r="Y350" s="507"/>
      <c r="Z350" s="507"/>
      <c r="AA350" s="507"/>
      <c r="AB350" s="507"/>
      <c r="AC350" s="507"/>
      <c r="AD350" s="507"/>
      <c r="AE350" s="506"/>
      <c r="AF350" s="507"/>
      <c r="AG350" s="507"/>
      <c r="AH350" s="507"/>
      <c r="AI350" s="507"/>
    </row>
    <row r="351" spans="1:35" ht="12.75" customHeight="1">
      <c r="A351" s="504"/>
      <c r="B351" s="504"/>
      <c r="C351" s="504"/>
      <c r="D351" s="504"/>
      <c r="E351" s="504"/>
      <c r="F351" s="505"/>
      <c r="G351" s="505"/>
      <c r="H351" s="504"/>
      <c r="I351" s="506"/>
      <c r="J351" s="507"/>
      <c r="K351" s="507"/>
      <c r="L351" s="507"/>
      <c r="M351" s="507"/>
      <c r="N351" s="507"/>
      <c r="O351" s="507"/>
      <c r="P351" s="507"/>
      <c r="Q351" s="507"/>
      <c r="R351" s="507"/>
      <c r="S351" s="507"/>
      <c r="T351" s="506"/>
      <c r="U351" s="507"/>
      <c r="V351" s="507"/>
      <c r="W351" s="507"/>
      <c r="X351" s="507"/>
      <c r="Y351" s="507"/>
      <c r="Z351" s="507"/>
      <c r="AA351" s="507"/>
      <c r="AB351" s="507"/>
      <c r="AC351" s="507"/>
      <c r="AD351" s="507"/>
      <c r="AE351" s="506"/>
      <c r="AF351" s="507"/>
      <c r="AG351" s="507"/>
      <c r="AH351" s="507"/>
      <c r="AI351" s="507"/>
    </row>
    <row r="352" spans="1:35" ht="12.75" customHeight="1">
      <c r="A352" s="504"/>
      <c r="B352" s="504"/>
      <c r="C352" s="504"/>
      <c r="D352" s="504"/>
      <c r="E352" s="504"/>
      <c r="F352" s="505"/>
      <c r="G352" s="505"/>
      <c r="H352" s="504"/>
      <c r="I352" s="506"/>
      <c r="J352" s="507"/>
      <c r="K352" s="507"/>
      <c r="L352" s="507"/>
      <c r="M352" s="507"/>
      <c r="N352" s="507"/>
      <c r="O352" s="507"/>
      <c r="P352" s="507"/>
      <c r="Q352" s="507"/>
      <c r="R352" s="507"/>
      <c r="S352" s="507"/>
      <c r="T352" s="506"/>
      <c r="U352" s="507"/>
      <c r="V352" s="507"/>
      <c r="W352" s="507"/>
      <c r="X352" s="507"/>
      <c r="Y352" s="507"/>
      <c r="Z352" s="507"/>
      <c r="AA352" s="507"/>
      <c r="AB352" s="507"/>
      <c r="AC352" s="507"/>
      <c r="AD352" s="507"/>
      <c r="AE352" s="506"/>
      <c r="AF352" s="507"/>
      <c r="AG352" s="507"/>
      <c r="AH352" s="507"/>
      <c r="AI352" s="507"/>
    </row>
    <row r="353" spans="1:35" ht="12.75" customHeight="1">
      <c r="A353" s="504"/>
      <c r="B353" s="504"/>
      <c r="C353" s="504"/>
      <c r="D353" s="504"/>
      <c r="E353" s="504"/>
      <c r="F353" s="505"/>
      <c r="G353" s="505"/>
      <c r="H353" s="504"/>
      <c r="I353" s="506"/>
      <c r="J353" s="507"/>
      <c r="K353" s="507"/>
      <c r="L353" s="507"/>
      <c r="M353" s="507"/>
      <c r="N353" s="507"/>
      <c r="O353" s="507"/>
      <c r="P353" s="507"/>
      <c r="Q353" s="507"/>
      <c r="R353" s="507"/>
      <c r="S353" s="507"/>
      <c r="T353" s="506"/>
      <c r="U353" s="507"/>
      <c r="V353" s="507"/>
      <c r="W353" s="507"/>
      <c r="X353" s="507"/>
      <c r="Y353" s="507"/>
      <c r="Z353" s="507"/>
      <c r="AA353" s="507"/>
      <c r="AB353" s="507"/>
      <c r="AC353" s="507"/>
      <c r="AD353" s="507"/>
      <c r="AE353" s="506"/>
      <c r="AF353" s="507"/>
      <c r="AG353" s="507"/>
      <c r="AH353" s="507"/>
      <c r="AI353" s="507"/>
    </row>
    <row r="354" spans="1:35" ht="12.75" customHeight="1">
      <c r="A354" s="504"/>
      <c r="B354" s="504"/>
      <c r="C354" s="504"/>
      <c r="D354" s="504"/>
      <c r="E354" s="504"/>
      <c r="F354" s="505"/>
      <c r="G354" s="505"/>
      <c r="H354" s="504"/>
      <c r="I354" s="506"/>
      <c r="J354" s="507"/>
      <c r="K354" s="507"/>
      <c r="L354" s="507"/>
      <c r="M354" s="507"/>
      <c r="N354" s="507"/>
      <c r="O354" s="507"/>
      <c r="P354" s="507"/>
      <c r="Q354" s="507"/>
      <c r="R354" s="507"/>
      <c r="S354" s="507"/>
      <c r="T354" s="506"/>
      <c r="U354" s="507"/>
      <c r="V354" s="507"/>
      <c r="W354" s="507"/>
      <c r="X354" s="507"/>
      <c r="Y354" s="507"/>
      <c r="Z354" s="507"/>
      <c r="AA354" s="507"/>
      <c r="AB354" s="507"/>
      <c r="AC354" s="507"/>
      <c r="AD354" s="507"/>
      <c r="AE354" s="506"/>
      <c r="AF354" s="507"/>
      <c r="AG354" s="507"/>
      <c r="AH354" s="507"/>
      <c r="AI354" s="507"/>
    </row>
    <row r="355" spans="1:35" ht="12.75" customHeight="1">
      <c r="A355" s="504"/>
      <c r="B355" s="504"/>
      <c r="C355" s="504"/>
      <c r="D355" s="504"/>
      <c r="E355" s="504"/>
      <c r="F355" s="505"/>
      <c r="G355" s="505"/>
      <c r="H355" s="504"/>
      <c r="I355" s="506"/>
      <c r="J355" s="507"/>
      <c r="K355" s="507"/>
      <c r="L355" s="507"/>
      <c r="M355" s="507"/>
      <c r="N355" s="507"/>
      <c r="O355" s="507"/>
      <c r="P355" s="507"/>
      <c r="Q355" s="507"/>
      <c r="R355" s="507"/>
      <c r="S355" s="507"/>
      <c r="T355" s="506"/>
      <c r="U355" s="507"/>
      <c r="V355" s="507"/>
      <c r="W355" s="507"/>
      <c r="X355" s="507"/>
      <c r="Y355" s="507"/>
      <c r="Z355" s="507"/>
      <c r="AA355" s="507"/>
      <c r="AB355" s="507"/>
      <c r="AC355" s="507"/>
      <c r="AD355" s="507"/>
      <c r="AE355" s="506"/>
      <c r="AF355" s="507"/>
      <c r="AG355" s="507"/>
      <c r="AH355" s="507"/>
      <c r="AI355" s="507"/>
    </row>
    <row r="356" spans="1:35" ht="12.75" customHeight="1">
      <c r="A356" s="504"/>
      <c r="B356" s="504"/>
      <c r="C356" s="504"/>
      <c r="D356" s="504"/>
      <c r="E356" s="504"/>
      <c r="F356" s="505"/>
      <c r="G356" s="505"/>
      <c r="H356" s="504"/>
      <c r="I356" s="506"/>
      <c r="J356" s="507"/>
      <c r="K356" s="507"/>
      <c r="L356" s="507"/>
      <c r="M356" s="507"/>
      <c r="N356" s="507"/>
      <c r="O356" s="507"/>
      <c r="P356" s="507"/>
      <c r="Q356" s="507"/>
      <c r="R356" s="507"/>
      <c r="S356" s="507"/>
      <c r="T356" s="506"/>
      <c r="U356" s="507"/>
      <c r="V356" s="507"/>
      <c r="W356" s="507"/>
      <c r="X356" s="507"/>
      <c r="Y356" s="507"/>
      <c r="Z356" s="507"/>
      <c r="AA356" s="507"/>
      <c r="AB356" s="507"/>
      <c r="AC356" s="507"/>
      <c r="AD356" s="507"/>
      <c r="AE356" s="506"/>
      <c r="AF356" s="507"/>
      <c r="AG356" s="507"/>
      <c r="AH356" s="507"/>
      <c r="AI356" s="507"/>
    </row>
    <row r="357" spans="1:35" ht="12.75" customHeight="1">
      <c r="A357" s="504"/>
      <c r="B357" s="504"/>
      <c r="C357" s="504"/>
      <c r="D357" s="504"/>
      <c r="E357" s="504"/>
      <c r="F357" s="505"/>
      <c r="G357" s="505"/>
      <c r="H357" s="504"/>
      <c r="I357" s="506"/>
      <c r="J357" s="507"/>
      <c r="K357" s="507"/>
      <c r="L357" s="507"/>
      <c r="M357" s="507"/>
      <c r="N357" s="507"/>
      <c r="O357" s="507"/>
      <c r="P357" s="507"/>
      <c r="Q357" s="507"/>
      <c r="R357" s="507"/>
      <c r="S357" s="507"/>
      <c r="T357" s="506"/>
      <c r="U357" s="507"/>
      <c r="V357" s="507"/>
      <c r="W357" s="507"/>
      <c r="X357" s="507"/>
      <c r="Y357" s="507"/>
      <c r="Z357" s="507"/>
      <c r="AA357" s="507"/>
      <c r="AB357" s="507"/>
      <c r="AC357" s="507"/>
      <c r="AD357" s="507"/>
      <c r="AE357" s="506"/>
      <c r="AF357" s="507"/>
      <c r="AG357" s="507"/>
      <c r="AH357" s="507"/>
      <c r="AI357" s="507"/>
    </row>
    <row r="358" spans="1:35" ht="12.75" customHeight="1">
      <c r="A358" s="504"/>
      <c r="B358" s="504"/>
      <c r="C358" s="504"/>
      <c r="D358" s="504"/>
      <c r="E358" s="504"/>
      <c r="F358" s="505"/>
      <c r="G358" s="505"/>
      <c r="H358" s="504"/>
      <c r="I358" s="506"/>
      <c r="J358" s="507"/>
      <c r="K358" s="507"/>
      <c r="L358" s="507"/>
      <c r="M358" s="507"/>
      <c r="N358" s="507"/>
      <c r="O358" s="507"/>
      <c r="P358" s="507"/>
      <c r="Q358" s="507"/>
      <c r="R358" s="507"/>
      <c r="S358" s="507"/>
      <c r="T358" s="506"/>
      <c r="U358" s="507"/>
      <c r="V358" s="507"/>
      <c r="W358" s="507"/>
      <c r="X358" s="507"/>
      <c r="Y358" s="507"/>
      <c r="Z358" s="507"/>
      <c r="AA358" s="507"/>
      <c r="AB358" s="507"/>
      <c r="AC358" s="507"/>
      <c r="AD358" s="507"/>
      <c r="AE358" s="506"/>
      <c r="AF358" s="507"/>
      <c r="AG358" s="507"/>
      <c r="AH358" s="507"/>
      <c r="AI358" s="507"/>
    </row>
    <row r="359" spans="1:35" ht="12.75" customHeight="1">
      <c r="A359" s="504"/>
      <c r="B359" s="504"/>
      <c r="C359" s="504"/>
      <c r="D359" s="504"/>
      <c r="E359" s="504"/>
      <c r="F359" s="505"/>
      <c r="G359" s="505"/>
      <c r="H359" s="504"/>
      <c r="I359" s="506"/>
      <c r="J359" s="507"/>
      <c r="K359" s="507"/>
      <c r="L359" s="507"/>
      <c r="M359" s="507"/>
      <c r="N359" s="507"/>
      <c r="O359" s="507"/>
      <c r="P359" s="507"/>
      <c r="Q359" s="507"/>
      <c r="R359" s="507"/>
      <c r="S359" s="507"/>
      <c r="T359" s="506"/>
      <c r="U359" s="507"/>
      <c r="V359" s="507"/>
      <c r="W359" s="507"/>
      <c r="X359" s="507"/>
      <c r="Y359" s="507"/>
      <c r="Z359" s="507"/>
      <c r="AA359" s="507"/>
      <c r="AB359" s="507"/>
      <c r="AC359" s="507"/>
      <c r="AD359" s="507"/>
      <c r="AE359" s="506"/>
      <c r="AF359" s="507"/>
      <c r="AG359" s="507"/>
      <c r="AH359" s="507"/>
      <c r="AI359" s="507"/>
    </row>
    <row r="360" spans="1:35" ht="12.75" customHeight="1">
      <c r="A360" s="504"/>
      <c r="B360" s="504"/>
      <c r="C360" s="504"/>
      <c r="D360" s="504"/>
      <c r="E360" s="504"/>
      <c r="F360" s="505"/>
      <c r="G360" s="505"/>
      <c r="H360" s="504"/>
      <c r="I360" s="506"/>
      <c r="J360" s="507"/>
      <c r="K360" s="507"/>
      <c r="L360" s="507"/>
      <c r="M360" s="507"/>
      <c r="N360" s="507"/>
      <c r="O360" s="507"/>
      <c r="P360" s="507"/>
      <c r="Q360" s="507"/>
      <c r="R360" s="507"/>
      <c r="S360" s="507"/>
      <c r="T360" s="506"/>
      <c r="U360" s="507"/>
      <c r="V360" s="507"/>
      <c r="W360" s="507"/>
      <c r="X360" s="507"/>
      <c r="Y360" s="507"/>
      <c r="Z360" s="507"/>
      <c r="AA360" s="507"/>
      <c r="AB360" s="507"/>
      <c r="AC360" s="507"/>
      <c r="AD360" s="507"/>
      <c r="AE360" s="506"/>
      <c r="AF360" s="507"/>
      <c r="AG360" s="507"/>
      <c r="AH360" s="507"/>
      <c r="AI360" s="507"/>
    </row>
    <row r="361" spans="1:35" ht="12.75" customHeight="1">
      <c r="A361" s="504"/>
      <c r="B361" s="504"/>
      <c r="C361" s="504"/>
      <c r="D361" s="504"/>
      <c r="E361" s="504"/>
      <c r="F361" s="505"/>
      <c r="G361" s="505"/>
      <c r="H361" s="504"/>
      <c r="I361" s="506"/>
      <c r="J361" s="507"/>
      <c r="K361" s="507"/>
      <c r="L361" s="507"/>
      <c r="M361" s="507"/>
      <c r="N361" s="507"/>
      <c r="O361" s="507"/>
      <c r="P361" s="507"/>
      <c r="Q361" s="507"/>
      <c r="R361" s="507"/>
      <c r="S361" s="507"/>
      <c r="T361" s="506"/>
      <c r="U361" s="507"/>
      <c r="V361" s="507"/>
      <c r="W361" s="507"/>
      <c r="X361" s="507"/>
      <c r="Y361" s="507"/>
      <c r="Z361" s="507"/>
      <c r="AA361" s="507"/>
      <c r="AB361" s="507"/>
      <c r="AC361" s="507"/>
      <c r="AD361" s="507"/>
      <c r="AE361" s="506"/>
      <c r="AF361" s="507"/>
      <c r="AG361" s="507"/>
      <c r="AH361" s="507"/>
      <c r="AI361" s="507"/>
    </row>
    <row r="362" spans="1:35" ht="12.75" customHeight="1">
      <c r="A362" s="504"/>
      <c r="B362" s="504"/>
      <c r="C362" s="504"/>
      <c r="D362" s="504"/>
      <c r="E362" s="504"/>
      <c r="F362" s="505"/>
      <c r="G362" s="505"/>
      <c r="H362" s="504"/>
      <c r="I362" s="506"/>
      <c r="J362" s="507"/>
      <c r="K362" s="507"/>
      <c r="L362" s="507"/>
      <c r="M362" s="507"/>
      <c r="N362" s="507"/>
      <c r="O362" s="507"/>
      <c r="P362" s="507"/>
      <c r="Q362" s="507"/>
      <c r="R362" s="507"/>
      <c r="S362" s="507"/>
      <c r="T362" s="506"/>
      <c r="U362" s="507"/>
      <c r="V362" s="507"/>
      <c r="W362" s="507"/>
      <c r="X362" s="507"/>
      <c r="Y362" s="507"/>
      <c r="Z362" s="507"/>
      <c r="AA362" s="507"/>
      <c r="AB362" s="507"/>
      <c r="AC362" s="507"/>
      <c r="AD362" s="507"/>
      <c r="AE362" s="506"/>
      <c r="AF362" s="507"/>
      <c r="AG362" s="507"/>
      <c r="AH362" s="507"/>
      <c r="AI362" s="507"/>
    </row>
    <row r="363" spans="1:35" ht="12.75" customHeight="1">
      <c r="A363" s="504"/>
      <c r="B363" s="504"/>
      <c r="C363" s="504"/>
      <c r="D363" s="504"/>
      <c r="E363" s="504"/>
      <c r="F363" s="505"/>
      <c r="G363" s="505"/>
      <c r="H363" s="504"/>
      <c r="I363" s="506"/>
      <c r="J363" s="507"/>
      <c r="K363" s="507"/>
      <c r="L363" s="507"/>
      <c r="M363" s="507"/>
      <c r="N363" s="507"/>
      <c r="O363" s="507"/>
      <c r="P363" s="507"/>
      <c r="Q363" s="507"/>
      <c r="R363" s="507"/>
      <c r="S363" s="507"/>
      <c r="T363" s="506"/>
      <c r="U363" s="507"/>
      <c r="V363" s="507"/>
      <c r="W363" s="507"/>
      <c r="X363" s="507"/>
      <c r="Y363" s="507"/>
      <c r="Z363" s="507"/>
      <c r="AA363" s="507"/>
      <c r="AB363" s="507"/>
      <c r="AC363" s="507"/>
      <c r="AD363" s="507"/>
      <c r="AE363" s="506"/>
      <c r="AF363" s="507"/>
      <c r="AG363" s="507"/>
      <c r="AH363" s="507"/>
      <c r="AI363" s="507"/>
    </row>
    <row r="364" spans="1:35" ht="12.75" customHeight="1">
      <c r="A364" s="504"/>
      <c r="B364" s="504"/>
      <c r="C364" s="504"/>
      <c r="D364" s="504"/>
      <c r="E364" s="504"/>
      <c r="F364" s="505"/>
      <c r="G364" s="505"/>
      <c r="H364" s="504"/>
      <c r="I364" s="506"/>
      <c r="J364" s="507"/>
      <c r="K364" s="507"/>
      <c r="L364" s="507"/>
      <c r="M364" s="507"/>
      <c r="N364" s="507"/>
      <c r="O364" s="507"/>
      <c r="P364" s="507"/>
      <c r="Q364" s="507"/>
      <c r="R364" s="507"/>
      <c r="S364" s="507"/>
      <c r="T364" s="506"/>
      <c r="U364" s="507"/>
      <c r="V364" s="507"/>
      <c r="W364" s="507"/>
      <c r="X364" s="507"/>
      <c r="Y364" s="507"/>
      <c r="Z364" s="507"/>
      <c r="AA364" s="507"/>
      <c r="AB364" s="507"/>
      <c r="AC364" s="507"/>
      <c r="AD364" s="507"/>
      <c r="AE364" s="506"/>
      <c r="AF364" s="507"/>
      <c r="AG364" s="507"/>
      <c r="AH364" s="507"/>
      <c r="AI364" s="507"/>
    </row>
    <row r="365" spans="1:35" ht="12.75" customHeight="1">
      <c r="A365" s="504"/>
      <c r="B365" s="504"/>
      <c r="C365" s="504"/>
      <c r="D365" s="504"/>
      <c r="E365" s="504"/>
      <c r="F365" s="505"/>
      <c r="G365" s="505"/>
      <c r="H365" s="504"/>
      <c r="I365" s="506"/>
      <c r="J365" s="507"/>
      <c r="K365" s="507"/>
      <c r="L365" s="507"/>
      <c r="M365" s="507"/>
      <c r="N365" s="507"/>
      <c r="O365" s="507"/>
      <c r="P365" s="507"/>
      <c r="Q365" s="507"/>
      <c r="R365" s="507"/>
      <c r="S365" s="507"/>
      <c r="T365" s="506"/>
      <c r="U365" s="507"/>
      <c r="V365" s="507"/>
      <c r="W365" s="507"/>
      <c r="X365" s="507"/>
      <c r="Y365" s="507"/>
      <c r="Z365" s="507"/>
      <c r="AA365" s="507"/>
      <c r="AB365" s="507"/>
      <c r="AC365" s="507"/>
      <c r="AD365" s="507"/>
      <c r="AE365" s="506"/>
      <c r="AF365" s="507"/>
      <c r="AG365" s="507"/>
      <c r="AH365" s="507"/>
      <c r="AI365" s="507"/>
    </row>
    <row r="366" spans="1:35" ht="12.75" customHeight="1">
      <c r="A366" s="504"/>
      <c r="B366" s="504"/>
      <c r="C366" s="504"/>
      <c r="D366" s="504"/>
      <c r="E366" s="504"/>
      <c r="F366" s="505"/>
      <c r="G366" s="505"/>
      <c r="H366" s="504"/>
      <c r="I366" s="506"/>
      <c r="J366" s="507"/>
      <c r="K366" s="507"/>
      <c r="L366" s="507"/>
      <c r="M366" s="507"/>
      <c r="N366" s="507"/>
      <c r="O366" s="507"/>
      <c r="P366" s="507"/>
      <c r="Q366" s="507"/>
      <c r="R366" s="507"/>
      <c r="S366" s="507"/>
      <c r="T366" s="506"/>
      <c r="U366" s="507"/>
      <c r="V366" s="507"/>
      <c r="W366" s="507"/>
      <c r="X366" s="507"/>
      <c r="Y366" s="507"/>
      <c r="Z366" s="507"/>
      <c r="AA366" s="507"/>
      <c r="AB366" s="507"/>
      <c r="AC366" s="507"/>
      <c r="AD366" s="507"/>
      <c r="AE366" s="506"/>
      <c r="AF366" s="507"/>
      <c r="AG366" s="507"/>
      <c r="AH366" s="507"/>
      <c r="AI366" s="507"/>
    </row>
    <row r="367" spans="1:35" ht="12.75" customHeight="1">
      <c r="A367" s="504"/>
      <c r="B367" s="504"/>
      <c r="C367" s="504"/>
      <c r="D367" s="504"/>
      <c r="E367" s="504"/>
      <c r="F367" s="505"/>
      <c r="G367" s="505"/>
      <c r="H367" s="504"/>
      <c r="I367" s="506"/>
      <c r="J367" s="507"/>
      <c r="K367" s="507"/>
      <c r="L367" s="507"/>
      <c r="M367" s="507"/>
      <c r="N367" s="507"/>
      <c r="O367" s="507"/>
      <c r="P367" s="507"/>
      <c r="Q367" s="507"/>
      <c r="R367" s="507"/>
      <c r="S367" s="507"/>
      <c r="T367" s="506"/>
      <c r="U367" s="507"/>
      <c r="V367" s="507"/>
      <c r="W367" s="507"/>
      <c r="X367" s="507"/>
      <c r="Y367" s="507"/>
      <c r="Z367" s="507"/>
      <c r="AA367" s="507"/>
      <c r="AB367" s="507"/>
      <c r="AC367" s="507"/>
      <c r="AD367" s="507"/>
      <c r="AE367" s="506"/>
      <c r="AF367" s="507"/>
      <c r="AG367" s="507"/>
      <c r="AH367" s="507"/>
      <c r="AI367" s="507"/>
    </row>
    <row r="368" spans="1:35" ht="12.75" customHeight="1">
      <c r="A368" s="504"/>
      <c r="B368" s="504"/>
      <c r="C368" s="504"/>
      <c r="D368" s="504"/>
      <c r="E368" s="504"/>
      <c r="F368" s="505"/>
      <c r="G368" s="505"/>
      <c r="H368" s="504"/>
      <c r="I368" s="506"/>
      <c r="J368" s="507"/>
      <c r="K368" s="507"/>
      <c r="L368" s="507"/>
      <c r="M368" s="507"/>
      <c r="N368" s="507"/>
      <c r="O368" s="507"/>
      <c r="P368" s="507"/>
      <c r="Q368" s="507"/>
      <c r="R368" s="507"/>
      <c r="S368" s="507"/>
      <c r="T368" s="506"/>
      <c r="U368" s="507"/>
      <c r="V368" s="507"/>
      <c r="W368" s="507"/>
      <c r="X368" s="507"/>
      <c r="Y368" s="507"/>
      <c r="Z368" s="507"/>
      <c r="AA368" s="507"/>
      <c r="AB368" s="507"/>
      <c r="AC368" s="507"/>
      <c r="AD368" s="507"/>
      <c r="AE368" s="506"/>
      <c r="AF368" s="507"/>
      <c r="AG368" s="507"/>
      <c r="AH368" s="507"/>
      <c r="AI368" s="507"/>
    </row>
    <row r="369" spans="1:35" ht="12.75" customHeight="1">
      <c r="A369" s="504"/>
      <c r="B369" s="504"/>
      <c r="C369" s="504"/>
      <c r="D369" s="504"/>
      <c r="E369" s="504"/>
      <c r="F369" s="505"/>
      <c r="G369" s="505"/>
      <c r="H369" s="504"/>
      <c r="I369" s="506"/>
      <c r="J369" s="507"/>
      <c r="K369" s="507"/>
      <c r="L369" s="507"/>
      <c r="M369" s="507"/>
      <c r="N369" s="507"/>
      <c r="O369" s="507"/>
      <c r="P369" s="507"/>
      <c r="Q369" s="507"/>
      <c r="R369" s="507"/>
      <c r="S369" s="507"/>
      <c r="T369" s="506"/>
      <c r="U369" s="507"/>
      <c r="V369" s="507"/>
      <c r="W369" s="507"/>
      <c r="X369" s="507"/>
      <c r="Y369" s="507"/>
      <c r="Z369" s="507"/>
      <c r="AA369" s="507"/>
      <c r="AB369" s="507"/>
      <c r="AC369" s="507"/>
      <c r="AD369" s="507"/>
      <c r="AE369" s="506"/>
      <c r="AF369" s="507"/>
      <c r="AG369" s="507"/>
      <c r="AH369" s="507"/>
      <c r="AI369" s="507"/>
    </row>
    <row r="370" spans="1:35" ht="12.75" customHeight="1">
      <c r="A370" s="504"/>
      <c r="B370" s="504"/>
      <c r="C370" s="504"/>
      <c r="D370" s="504"/>
      <c r="E370" s="504"/>
      <c r="F370" s="505"/>
      <c r="G370" s="505"/>
      <c r="H370" s="504"/>
      <c r="I370" s="506"/>
      <c r="J370" s="507"/>
      <c r="K370" s="507"/>
      <c r="L370" s="507"/>
      <c r="M370" s="507"/>
      <c r="N370" s="507"/>
      <c r="O370" s="507"/>
      <c r="P370" s="507"/>
      <c r="Q370" s="507"/>
      <c r="R370" s="507"/>
      <c r="S370" s="507"/>
      <c r="T370" s="506"/>
      <c r="U370" s="507"/>
      <c r="V370" s="507"/>
      <c r="W370" s="507"/>
      <c r="X370" s="507"/>
      <c r="Y370" s="507"/>
      <c r="Z370" s="507"/>
      <c r="AA370" s="507"/>
      <c r="AB370" s="507"/>
      <c r="AC370" s="507"/>
      <c r="AD370" s="507"/>
      <c r="AE370" s="506"/>
      <c r="AF370" s="507"/>
      <c r="AG370" s="507"/>
      <c r="AH370" s="507"/>
      <c r="AI370" s="507"/>
    </row>
    <row r="371" spans="1:35" ht="12.75" customHeight="1">
      <c r="A371" s="504"/>
      <c r="B371" s="504"/>
      <c r="C371" s="504"/>
      <c r="D371" s="504"/>
      <c r="E371" s="504"/>
      <c r="F371" s="505"/>
      <c r="G371" s="505"/>
      <c r="H371" s="504"/>
      <c r="I371" s="506"/>
      <c r="J371" s="507"/>
      <c r="K371" s="507"/>
      <c r="L371" s="507"/>
      <c r="M371" s="507"/>
      <c r="N371" s="507"/>
      <c r="O371" s="507"/>
      <c r="P371" s="507"/>
      <c r="Q371" s="507"/>
      <c r="R371" s="507"/>
      <c r="S371" s="507"/>
      <c r="T371" s="506"/>
      <c r="U371" s="507"/>
      <c r="V371" s="507"/>
      <c r="W371" s="507"/>
      <c r="X371" s="507"/>
      <c r="Y371" s="507"/>
      <c r="Z371" s="507"/>
      <c r="AA371" s="507"/>
      <c r="AB371" s="507"/>
      <c r="AC371" s="507"/>
      <c r="AD371" s="507"/>
      <c r="AE371" s="506"/>
      <c r="AF371" s="507"/>
      <c r="AG371" s="507"/>
      <c r="AH371" s="507"/>
      <c r="AI371" s="507"/>
    </row>
    <row r="372" spans="1:35" ht="12.75" customHeight="1">
      <c r="A372" s="504"/>
      <c r="B372" s="504"/>
      <c r="C372" s="504"/>
      <c r="D372" s="504"/>
      <c r="E372" s="504"/>
      <c r="F372" s="505"/>
      <c r="G372" s="505"/>
      <c r="H372" s="504"/>
      <c r="I372" s="506"/>
      <c r="J372" s="507"/>
      <c r="K372" s="507"/>
      <c r="L372" s="507"/>
      <c r="M372" s="507"/>
      <c r="N372" s="507"/>
      <c r="O372" s="507"/>
      <c r="P372" s="507"/>
      <c r="Q372" s="507"/>
      <c r="R372" s="507"/>
      <c r="S372" s="507"/>
      <c r="T372" s="506"/>
      <c r="U372" s="507"/>
      <c r="V372" s="507"/>
      <c r="W372" s="507"/>
      <c r="X372" s="507"/>
      <c r="Y372" s="507"/>
      <c r="Z372" s="507"/>
      <c r="AA372" s="507"/>
      <c r="AB372" s="507"/>
      <c r="AC372" s="507"/>
      <c r="AD372" s="507"/>
      <c r="AE372" s="506"/>
      <c r="AF372" s="507"/>
      <c r="AG372" s="507"/>
      <c r="AH372" s="507"/>
      <c r="AI372" s="507"/>
    </row>
    <row r="373" spans="1:35" ht="12.75" customHeight="1">
      <c r="A373" s="504"/>
      <c r="B373" s="504"/>
      <c r="C373" s="504"/>
      <c r="D373" s="504"/>
      <c r="E373" s="504"/>
      <c r="F373" s="505"/>
      <c r="G373" s="505"/>
      <c r="H373" s="504"/>
      <c r="I373" s="506"/>
      <c r="J373" s="507"/>
      <c r="K373" s="507"/>
      <c r="L373" s="507"/>
      <c r="M373" s="507"/>
      <c r="N373" s="507"/>
      <c r="O373" s="507"/>
      <c r="P373" s="507"/>
      <c r="Q373" s="507"/>
      <c r="R373" s="507"/>
      <c r="S373" s="507"/>
      <c r="T373" s="506"/>
      <c r="U373" s="507"/>
      <c r="V373" s="507"/>
      <c r="W373" s="507"/>
      <c r="X373" s="507"/>
      <c r="Y373" s="507"/>
      <c r="Z373" s="507"/>
      <c r="AA373" s="507"/>
      <c r="AB373" s="507"/>
      <c r="AC373" s="507"/>
      <c r="AD373" s="507"/>
      <c r="AE373" s="506"/>
      <c r="AF373" s="507"/>
      <c r="AG373" s="507"/>
      <c r="AH373" s="507"/>
      <c r="AI373" s="507"/>
    </row>
    <row r="374" spans="1:35" ht="12.75" customHeight="1">
      <c r="A374" s="504"/>
      <c r="B374" s="504"/>
      <c r="C374" s="504"/>
      <c r="D374" s="504"/>
      <c r="E374" s="504"/>
      <c r="F374" s="505"/>
      <c r="G374" s="505"/>
      <c r="H374" s="504"/>
      <c r="I374" s="506"/>
      <c r="J374" s="507"/>
      <c r="K374" s="507"/>
      <c r="L374" s="507"/>
      <c r="M374" s="507"/>
      <c r="N374" s="507"/>
      <c r="O374" s="507"/>
      <c r="P374" s="507"/>
      <c r="Q374" s="507"/>
      <c r="R374" s="507"/>
      <c r="S374" s="507"/>
      <c r="T374" s="506"/>
      <c r="U374" s="507"/>
      <c r="V374" s="507"/>
      <c r="W374" s="507"/>
      <c r="X374" s="507"/>
      <c r="Y374" s="507"/>
      <c r="Z374" s="507"/>
      <c r="AA374" s="507"/>
      <c r="AB374" s="507"/>
      <c r="AC374" s="507"/>
      <c r="AD374" s="507"/>
      <c r="AE374" s="506"/>
      <c r="AF374" s="507"/>
      <c r="AG374" s="507"/>
      <c r="AH374" s="507"/>
      <c r="AI374" s="507"/>
    </row>
    <row r="375" spans="1:35" ht="12.75" customHeight="1">
      <c r="A375" s="504"/>
      <c r="B375" s="504"/>
      <c r="C375" s="504"/>
      <c r="D375" s="504"/>
      <c r="E375" s="504"/>
      <c r="F375" s="505"/>
      <c r="G375" s="505"/>
      <c r="H375" s="504"/>
      <c r="I375" s="506"/>
      <c r="J375" s="507"/>
      <c r="K375" s="507"/>
      <c r="L375" s="507"/>
      <c r="M375" s="507"/>
      <c r="N375" s="507"/>
      <c r="O375" s="507"/>
      <c r="P375" s="507"/>
      <c r="Q375" s="507"/>
      <c r="R375" s="507"/>
      <c r="S375" s="507"/>
      <c r="T375" s="506"/>
      <c r="U375" s="507"/>
      <c r="V375" s="507"/>
      <c r="W375" s="507"/>
      <c r="X375" s="507"/>
      <c r="Y375" s="507"/>
      <c r="Z375" s="507"/>
      <c r="AA375" s="507"/>
      <c r="AB375" s="507"/>
      <c r="AC375" s="507"/>
      <c r="AD375" s="507"/>
      <c r="AE375" s="506"/>
      <c r="AF375" s="507"/>
      <c r="AG375" s="507"/>
      <c r="AH375" s="507"/>
      <c r="AI375" s="507"/>
    </row>
    <row r="376" spans="1:35" ht="12.75" customHeight="1">
      <c r="A376" s="504"/>
      <c r="B376" s="504"/>
      <c r="C376" s="504"/>
      <c r="D376" s="504"/>
      <c r="E376" s="504"/>
      <c r="F376" s="505"/>
      <c r="G376" s="505"/>
      <c r="H376" s="504"/>
      <c r="I376" s="506"/>
      <c r="J376" s="507"/>
      <c r="K376" s="507"/>
      <c r="L376" s="507"/>
      <c r="M376" s="507"/>
      <c r="N376" s="507"/>
      <c r="O376" s="507"/>
      <c r="P376" s="507"/>
      <c r="Q376" s="507"/>
      <c r="R376" s="507"/>
      <c r="S376" s="507"/>
      <c r="T376" s="506"/>
      <c r="U376" s="507"/>
      <c r="V376" s="507"/>
      <c r="W376" s="507"/>
      <c r="X376" s="507"/>
      <c r="Y376" s="507"/>
      <c r="Z376" s="507"/>
      <c r="AA376" s="507"/>
      <c r="AB376" s="507"/>
      <c r="AC376" s="507"/>
      <c r="AD376" s="507"/>
      <c r="AE376" s="506"/>
      <c r="AF376" s="507"/>
      <c r="AG376" s="507"/>
      <c r="AH376" s="507"/>
      <c r="AI376" s="507"/>
    </row>
    <row r="377" spans="1:35" ht="12.75" customHeight="1">
      <c r="A377" s="504"/>
      <c r="B377" s="504"/>
      <c r="C377" s="504"/>
      <c r="D377" s="504"/>
      <c r="E377" s="504"/>
      <c r="F377" s="505"/>
      <c r="G377" s="505"/>
      <c r="H377" s="504"/>
      <c r="I377" s="506"/>
      <c r="J377" s="507"/>
      <c r="K377" s="507"/>
      <c r="L377" s="507"/>
      <c r="M377" s="507"/>
      <c r="N377" s="507"/>
      <c r="O377" s="507"/>
      <c r="P377" s="507"/>
      <c r="Q377" s="507"/>
      <c r="R377" s="507"/>
      <c r="S377" s="507"/>
      <c r="T377" s="506"/>
      <c r="U377" s="507"/>
      <c r="V377" s="507"/>
      <c r="W377" s="507"/>
      <c r="X377" s="507"/>
      <c r="Y377" s="507"/>
      <c r="Z377" s="507"/>
      <c r="AA377" s="507"/>
      <c r="AB377" s="507"/>
      <c r="AC377" s="507"/>
      <c r="AD377" s="507"/>
      <c r="AE377" s="506"/>
      <c r="AF377" s="507"/>
      <c r="AG377" s="507"/>
      <c r="AH377" s="507"/>
      <c r="AI377" s="507"/>
    </row>
    <row r="378" spans="1:35" ht="12.75" customHeight="1">
      <c r="A378" s="504"/>
      <c r="B378" s="504"/>
      <c r="C378" s="504"/>
      <c r="D378" s="504"/>
      <c r="E378" s="504"/>
      <c r="F378" s="505"/>
      <c r="G378" s="505"/>
      <c r="H378" s="504"/>
      <c r="I378" s="506"/>
      <c r="J378" s="507"/>
      <c r="K378" s="507"/>
      <c r="L378" s="507"/>
      <c r="M378" s="507"/>
      <c r="N378" s="507"/>
      <c r="O378" s="507"/>
      <c r="P378" s="507"/>
      <c r="Q378" s="507"/>
      <c r="R378" s="507"/>
      <c r="S378" s="507"/>
      <c r="T378" s="506"/>
      <c r="U378" s="507"/>
      <c r="V378" s="507"/>
      <c r="W378" s="507"/>
      <c r="X378" s="507"/>
      <c r="Y378" s="507"/>
      <c r="Z378" s="507"/>
      <c r="AA378" s="507"/>
      <c r="AB378" s="507"/>
      <c r="AC378" s="507"/>
      <c r="AD378" s="507"/>
      <c r="AE378" s="506"/>
      <c r="AF378" s="507"/>
      <c r="AG378" s="507"/>
      <c r="AH378" s="507"/>
      <c r="AI378" s="507"/>
    </row>
    <row r="379" spans="1:35" ht="12.75" customHeight="1">
      <c r="A379" s="504"/>
      <c r="B379" s="504"/>
      <c r="C379" s="504"/>
      <c r="D379" s="504"/>
      <c r="E379" s="504"/>
      <c r="F379" s="505"/>
      <c r="G379" s="505"/>
      <c r="H379" s="504"/>
      <c r="I379" s="506"/>
      <c r="J379" s="507"/>
      <c r="K379" s="507"/>
      <c r="L379" s="507"/>
      <c r="M379" s="507"/>
      <c r="N379" s="507"/>
      <c r="O379" s="507"/>
      <c r="P379" s="507"/>
      <c r="Q379" s="507"/>
      <c r="R379" s="507"/>
      <c r="S379" s="507"/>
      <c r="T379" s="506"/>
      <c r="U379" s="507"/>
      <c r="V379" s="507"/>
      <c r="W379" s="507"/>
      <c r="X379" s="507"/>
      <c r="Y379" s="507"/>
      <c r="Z379" s="507"/>
      <c r="AA379" s="507"/>
      <c r="AB379" s="507"/>
      <c r="AC379" s="507"/>
      <c r="AD379" s="507"/>
      <c r="AE379" s="506"/>
      <c r="AF379" s="507"/>
      <c r="AG379" s="507"/>
      <c r="AH379" s="507"/>
      <c r="AI379" s="507"/>
    </row>
    <row r="380" spans="1:35" ht="12.75" customHeight="1">
      <c r="A380" s="504"/>
      <c r="B380" s="504"/>
      <c r="C380" s="504"/>
      <c r="D380" s="504"/>
      <c r="E380" s="504"/>
      <c r="F380" s="505"/>
      <c r="G380" s="505"/>
      <c r="H380" s="504"/>
      <c r="I380" s="506"/>
      <c r="J380" s="507"/>
      <c r="K380" s="507"/>
      <c r="L380" s="507"/>
      <c r="M380" s="507"/>
      <c r="N380" s="507"/>
      <c r="O380" s="507"/>
      <c r="P380" s="507"/>
      <c r="Q380" s="507"/>
      <c r="R380" s="507"/>
      <c r="S380" s="507"/>
      <c r="T380" s="506"/>
      <c r="U380" s="507"/>
      <c r="V380" s="507"/>
      <c r="W380" s="507"/>
      <c r="X380" s="507"/>
      <c r="Y380" s="507"/>
      <c r="Z380" s="507"/>
      <c r="AA380" s="507"/>
      <c r="AB380" s="507"/>
      <c r="AC380" s="507"/>
      <c r="AD380" s="507"/>
      <c r="AE380" s="506"/>
      <c r="AF380" s="507"/>
      <c r="AG380" s="507"/>
      <c r="AH380" s="507"/>
      <c r="AI380" s="507"/>
    </row>
    <row r="381" spans="1:35" ht="12.75" customHeight="1">
      <c r="A381" s="504"/>
      <c r="B381" s="504"/>
      <c r="C381" s="504"/>
      <c r="D381" s="504"/>
      <c r="E381" s="504"/>
      <c r="F381" s="505"/>
      <c r="G381" s="505"/>
      <c r="H381" s="504"/>
      <c r="I381" s="506"/>
      <c r="J381" s="507"/>
      <c r="K381" s="507"/>
      <c r="L381" s="507"/>
      <c r="M381" s="507"/>
      <c r="N381" s="507"/>
      <c r="O381" s="507"/>
      <c r="P381" s="507"/>
      <c r="Q381" s="507"/>
      <c r="R381" s="507"/>
      <c r="S381" s="507"/>
      <c r="T381" s="506"/>
      <c r="U381" s="507"/>
      <c r="V381" s="507"/>
      <c r="W381" s="507"/>
      <c r="X381" s="507"/>
      <c r="Y381" s="507"/>
      <c r="Z381" s="507"/>
      <c r="AA381" s="507"/>
      <c r="AB381" s="507"/>
      <c r="AC381" s="507"/>
      <c r="AD381" s="507"/>
      <c r="AE381" s="506"/>
      <c r="AF381" s="507"/>
      <c r="AG381" s="507"/>
      <c r="AH381" s="507"/>
      <c r="AI381" s="507"/>
    </row>
    <row r="382" spans="1:35" ht="12.75" customHeight="1">
      <c r="A382" s="504"/>
      <c r="B382" s="504"/>
      <c r="C382" s="504"/>
      <c r="D382" s="504"/>
      <c r="E382" s="504"/>
      <c r="F382" s="505"/>
      <c r="G382" s="505"/>
      <c r="H382" s="504"/>
      <c r="I382" s="506"/>
      <c r="J382" s="507"/>
      <c r="K382" s="507"/>
      <c r="L382" s="507"/>
      <c r="M382" s="507"/>
      <c r="N382" s="507"/>
      <c r="O382" s="507"/>
      <c r="P382" s="507"/>
      <c r="Q382" s="507"/>
      <c r="R382" s="507"/>
      <c r="S382" s="507"/>
      <c r="T382" s="506"/>
      <c r="U382" s="507"/>
      <c r="V382" s="507"/>
      <c r="W382" s="507"/>
      <c r="X382" s="507"/>
      <c r="Y382" s="507"/>
      <c r="Z382" s="507"/>
      <c r="AA382" s="507"/>
      <c r="AB382" s="507"/>
      <c r="AC382" s="507"/>
      <c r="AD382" s="507"/>
      <c r="AE382" s="506"/>
      <c r="AF382" s="507"/>
      <c r="AG382" s="507"/>
      <c r="AH382" s="507"/>
      <c r="AI382" s="507"/>
    </row>
    <row r="383" spans="1:35" ht="12.75" customHeight="1">
      <c r="A383" s="504"/>
      <c r="B383" s="504"/>
      <c r="C383" s="504"/>
      <c r="D383" s="504"/>
      <c r="E383" s="504"/>
      <c r="F383" s="505"/>
      <c r="G383" s="505"/>
      <c r="H383" s="504"/>
      <c r="I383" s="506"/>
      <c r="J383" s="507"/>
      <c r="K383" s="507"/>
      <c r="L383" s="507"/>
      <c r="M383" s="507"/>
      <c r="N383" s="507"/>
      <c r="O383" s="507"/>
      <c r="P383" s="507"/>
      <c r="Q383" s="507"/>
      <c r="R383" s="507"/>
      <c r="S383" s="507"/>
      <c r="T383" s="506"/>
      <c r="U383" s="507"/>
      <c r="V383" s="507"/>
      <c r="W383" s="507"/>
      <c r="X383" s="507"/>
      <c r="Y383" s="507"/>
      <c r="Z383" s="507"/>
      <c r="AA383" s="507"/>
      <c r="AB383" s="507"/>
      <c r="AC383" s="507"/>
      <c r="AD383" s="507"/>
      <c r="AE383" s="506"/>
      <c r="AF383" s="507"/>
      <c r="AG383" s="507"/>
      <c r="AH383" s="507"/>
      <c r="AI383" s="507"/>
    </row>
    <row r="384" spans="1:35" ht="12.75" customHeight="1">
      <c r="A384" s="504"/>
      <c r="B384" s="504"/>
      <c r="C384" s="504"/>
      <c r="D384" s="504"/>
      <c r="E384" s="504"/>
      <c r="F384" s="505"/>
      <c r="G384" s="505"/>
      <c r="H384" s="504"/>
      <c r="I384" s="506"/>
      <c r="J384" s="507"/>
      <c r="K384" s="507"/>
      <c r="L384" s="507"/>
      <c r="M384" s="507"/>
      <c r="N384" s="507"/>
      <c r="O384" s="507"/>
      <c r="P384" s="507"/>
      <c r="Q384" s="507"/>
      <c r="R384" s="507"/>
      <c r="S384" s="507"/>
      <c r="T384" s="506"/>
      <c r="U384" s="507"/>
      <c r="V384" s="507"/>
      <c r="W384" s="507"/>
      <c r="X384" s="507"/>
      <c r="Y384" s="507"/>
      <c r="Z384" s="507"/>
      <c r="AA384" s="507"/>
      <c r="AB384" s="507"/>
      <c r="AC384" s="507"/>
      <c r="AD384" s="507"/>
      <c r="AE384" s="506"/>
      <c r="AF384" s="507"/>
      <c r="AG384" s="507"/>
      <c r="AH384" s="507"/>
      <c r="AI384" s="507"/>
    </row>
    <row r="385" spans="1:35" ht="12.75" customHeight="1">
      <c r="A385" s="504"/>
      <c r="B385" s="504"/>
      <c r="C385" s="504"/>
      <c r="D385" s="504"/>
      <c r="E385" s="504"/>
      <c r="F385" s="505"/>
      <c r="G385" s="505"/>
      <c r="H385" s="504"/>
      <c r="I385" s="506"/>
      <c r="J385" s="507"/>
      <c r="K385" s="507"/>
      <c r="L385" s="507"/>
      <c r="M385" s="507"/>
      <c r="N385" s="507"/>
      <c r="O385" s="507"/>
      <c r="P385" s="507"/>
      <c r="Q385" s="507"/>
      <c r="R385" s="507"/>
      <c r="S385" s="507"/>
      <c r="T385" s="506"/>
      <c r="U385" s="507"/>
      <c r="V385" s="507"/>
      <c r="W385" s="507"/>
      <c r="X385" s="507"/>
      <c r="Y385" s="507"/>
      <c r="Z385" s="507"/>
      <c r="AA385" s="507"/>
      <c r="AB385" s="507"/>
      <c r="AC385" s="507"/>
      <c r="AD385" s="507"/>
      <c r="AE385" s="506"/>
      <c r="AF385" s="507"/>
      <c r="AG385" s="507"/>
      <c r="AH385" s="507"/>
      <c r="AI385" s="507"/>
    </row>
    <row r="386" spans="1:35" ht="12.75" customHeight="1">
      <c r="A386" s="504"/>
      <c r="B386" s="504"/>
      <c r="C386" s="504"/>
      <c r="D386" s="504"/>
      <c r="E386" s="504"/>
      <c r="F386" s="505"/>
      <c r="G386" s="505"/>
      <c r="H386" s="504"/>
      <c r="I386" s="506"/>
      <c r="J386" s="507"/>
      <c r="K386" s="507"/>
      <c r="L386" s="507"/>
      <c r="M386" s="507"/>
      <c r="N386" s="507"/>
      <c r="O386" s="507"/>
      <c r="P386" s="507"/>
      <c r="Q386" s="507"/>
      <c r="R386" s="507"/>
      <c r="S386" s="507"/>
      <c r="T386" s="506"/>
      <c r="U386" s="507"/>
      <c r="V386" s="507"/>
      <c r="W386" s="507"/>
      <c r="X386" s="507"/>
      <c r="Y386" s="507"/>
      <c r="Z386" s="507"/>
      <c r="AA386" s="507"/>
      <c r="AB386" s="507"/>
      <c r="AC386" s="507"/>
      <c r="AD386" s="507"/>
      <c r="AE386" s="506"/>
      <c r="AF386" s="507"/>
      <c r="AG386" s="507"/>
      <c r="AH386" s="507"/>
      <c r="AI386" s="507"/>
    </row>
    <row r="387" spans="1:35" ht="12.75" customHeight="1">
      <c r="A387" s="504"/>
      <c r="B387" s="504"/>
      <c r="C387" s="504"/>
      <c r="D387" s="504"/>
      <c r="E387" s="504"/>
      <c r="F387" s="505"/>
      <c r="G387" s="505"/>
      <c r="H387" s="504"/>
      <c r="I387" s="506"/>
      <c r="J387" s="507"/>
      <c r="K387" s="507"/>
      <c r="L387" s="507"/>
      <c r="M387" s="507"/>
      <c r="N387" s="507"/>
      <c r="O387" s="507"/>
      <c r="P387" s="507"/>
      <c r="Q387" s="507"/>
      <c r="R387" s="507"/>
      <c r="S387" s="507"/>
      <c r="T387" s="506"/>
      <c r="U387" s="507"/>
      <c r="V387" s="507"/>
      <c r="W387" s="507"/>
      <c r="X387" s="507"/>
      <c r="Y387" s="507"/>
      <c r="Z387" s="507"/>
      <c r="AA387" s="507"/>
      <c r="AB387" s="507"/>
      <c r="AC387" s="507"/>
      <c r="AD387" s="507"/>
      <c r="AE387" s="506"/>
      <c r="AF387" s="507"/>
      <c r="AG387" s="507"/>
      <c r="AH387" s="507"/>
      <c r="AI387" s="507"/>
    </row>
    <row r="388" spans="1:35" ht="12.75" customHeight="1">
      <c r="A388" s="504"/>
      <c r="B388" s="504"/>
      <c r="C388" s="504"/>
      <c r="D388" s="504"/>
      <c r="E388" s="504"/>
      <c r="F388" s="505"/>
      <c r="G388" s="505"/>
      <c r="H388" s="504"/>
      <c r="I388" s="506"/>
      <c r="J388" s="507"/>
      <c r="K388" s="507"/>
      <c r="L388" s="507"/>
      <c r="M388" s="507"/>
      <c r="N388" s="507"/>
      <c r="O388" s="507"/>
      <c r="P388" s="507"/>
      <c r="Q388" s="507"/>
      <c r="R388" s="507"/>
      <c r="S388" s="507"/>
      <c r="T388" s="506"/>
      <c r="U388" s="507"/>
      <c r="V388" s="507"/>
      <c r="W388" s="507"/>
      <c r="X388" s="507"/>
      <c r="Y388" s="507"/>
      <c r="Z388" s="507"/>
      <c r="AA388" s="507"/>
      <c r="AB388" s="507"/>
      <c r="AC388" s="507"/>
      <c r="AD388" s="507"/>
      <c r="AE388" s="506"/>
      <c r="AF388" s="507"/>
      <c r="AG388" s="507"/>
      <c r="AH388" s="507"/>
      <c r="AI388" s="507"/>
    </row>
    <row r="389" spans="1:35" ht="12.75" customHeight="1">
      <c r="A389" s="504"/>
      <c r="B389" s="504"/>
      <c r="C389" s="504"/>
      <c r="D389" s="504"/>
      <c r="E389" s="504"/>
      <c r="F389" s="505"/>
      <c r="G389" s="505"/>
      <c r="H389" s="504"/>
      <c r="I389" s="506"/>
      <c r="J389" s="507"/>
      <c r="K389" s="507"/>
      <c r="L389" s="507"/>
      <c r="M389" s="507"/>
      <c r="N389" s="507"/>
      <c r="O389" s="507"/>
      <c r="P389" s="507"/>
      <c r="Q389" s="507"/>
      <c r="R389" s="507"/>
      <c r="S389" s="507"/>
      <c r="T389" s="506"/>
      <c r="U389" s="507"/>
      <c r="V389" s="507"/>
      <c r="W389" s="507"/>
      <c r="X389" s="507"/>
      <c r="Y389" s="507"/>
      <c r="Z389" s="507"/>
      <c r="AA389" s="507"/>
      <c r="AB389" s="507"/>
      <c r="AC389" s="507"/>
      <c r="AD389" s="507"/>
      <c r="AE389" s="506"/>
      <c r="AF389" s="507"/>
      <c r="AG389" s="507"/>
      <c r="AH389" s="507"/>
      <c r="AI389" s="507"/>
    </row>
    <row r="390" spans="1:35" ht="12.75" customHeight="1">
      <c r="A390" s="504"/>
      <c r="B390" s="504"/>
      <c r="C390" s="504"/>
      <c r="D390" s="504"/>
      <c r="E390" s="504"/>
      <c r="F390" s="505"/>
      <c r="G390" s="505"/>
      <c r="H390" s="504"/>
      <c r="I390" s="506"/>
      <c r="J390" s="507"/>
      <c r="K390" s="507"/>
      <c r="L390" s="507"/>
      <c r="M390" s="507"/>
      <c r="N390" s="507"/>
      <c r="O390" s="507"/>
      <c r="P390" s="507"/>
      <c r="Q390" s="507"/>
      <c r="R390" s="507"/>
      <c r="S390" s="507"/>
      <c r="T390" s="506"/>
      <c r="U390" s="507"/>
      <c r="V390" s="507"/>
      <c r="W390" s="507"/>
      <c r="X390" s="507"/>
      <c r="Y390" s="507"/>
      <c r="Z390" s="507"/>
      <c r="AA390" s="507"/>
      <c r="AB390" s="507"/>
      <c r="AC390" s="507"/>
      <c r="AD390" s="507"/>
      <c r="AE390" s="506"/>
      <c r="AF390" s="507"/>
      <c r="AG390" s="507"/>
      <c r="AH390" s="507"/>
      <c r="AI390" s="507"/>
    </row>
    <row r="391" spans="1:35" ht="12.75" customHeight="1">
      <c r="A391" s="504"/>
      <c r="B391" s="504"/>
      <c r="C391" s="504"/>
      <c r="D391" s="504"/>
      <c r="E391" s="504"/>
      <c r="F391" s="505"/>
      <c r="G391" s="505"/>
      <c r="H391" s="504"/>
      <c r="I391" s="506"/>
      <c r="J391" s="507"/>
      <c r="K391" s="507"/>
      <c r="L391" s="507"/>
      <c r="M391" s="507"/>
      <c r="N391" s="507"/>
      <c r="O391" s="507"/>
      <c r="P391" s="507"/>
      <c r="Q391" s="507"/>
      <c r="R391" s="507"/>
      <c r="S391" s="507"/>
      <c r="T391" s="506"/>
      <c r="U391" s="507"/>
      <c r="V391" s="507"/>
      <c r="W391" s="507"/>
      <c r="X391" s="507"/>
      <c r="Y391" s="507"/>
      <c r="Z391" s="507"/>
      <c r="AA391" s="507"/>
      <c r="AB391" s="507"/>
      <c r="AC391" s="507"/>
      <c r="AD391" s="507"/>
      <c r="AE391" s="506"/>
      <c r="AF391" s="507"/>
      <c r="AG391" s="507"/>
      <c r="AH391" s="507"/>
      <c r="AI391" s="507"/>
    </row>
    <row r="392" spans="1:35" ht="12.75" customHeight="1">
      <c r="A392" s="504"/>
      <c r="B392" s="504"/>
      <c r="C392" s="504"/>
      <c r="D392" s="504"/>
      <c r="E392" s="504"/>
      <c r="F392" s="505"/>
      <c r="G392" s="505"/>
      <c r="H392" s="504"/>
      <c r="I392" s="506"/>
      <c r="J392" s="507"/>
      <c r="K392" s="507"/>
      <c r="L392" s="507"/>
      <c r="M392" s="507"/>
      <c r="N392" s="507"/>
      <c r="O392" s="507"/>
      <c r="P392" s="507"/>
      <c r="Q392" s="507"/>
      <c r="R392" s="507"/>
      <c r="S392" s="507"/>
      <c r="T392" s="506"/>
      <c r="U392" s="507"/>
      <c r="V392" s="507"/>
      <c r="W392" s="507"/>
      <c r="X392" s="507"/>
      <c r="Y392" s="507"/>
      <c r="Z392" s="507"/>
      <c r="AA392" s="507"/>
      <c r="AB392" s="507"/>
      <c r="AC392" s="507"/>
      <c r="AD392" s="507"/>
      <c r="AE392" s="506"/>
      <c r="AF392" s="507"/>
      <c r="AG392" s="507"/>
      <c r="AH392" s="507"/>
      <c r="AI392" s="507"/>
    </row>
    <row r="393" spans="1:35" ht="12.75" customHeight="1">
      <c r="A393" s="504"/>
      <c r="B393" s="504"/>
      <c r="C393" s="504"/>
      <c r="D393" s="504"/>
      <c r="E393" s="504"/>
      <c r="F393" s="505"/>
      <c r="G393" s="505"/>
      <c r="H393" s="504"/>
      <c r="I393" s="506"/>
      <c r="J393" s="507"/>
      <c r="K393" s="507"/>
      <c r="L393" s="507"/>
      <c r="M393" s="507"/>
      <c r="N393" s="507"/>
      <c r="O393" s="507"/>
      <c r="P393" s="507"/>
      <c r="Q393" s="507"/>
      <c r="R393" s="507"/>
      <c r="S393" s="507"/>
      <c r="T393" s="506"/>
      <c r="U393" s="507"/>
      <c r="V393" s="507"/>
      <c r="W393" s="507"/>
      <c r="X393" s="507"/>
      <c r="Y393" s="507"/>
      <c r="Z393" s="507"/>
      <c r="AA393" s="507"/>
      <c r="AB393" s="507"/>
      <c r="AC393" s="507"/>
      <c r="AD393" s="507"/>
      <c r="AE393" s="506"/>
      <c r="AF393" s="507"/>
      <c r="AG393" s="507"/>
      <c r="AH393" s="507"/>
      <c r="AI393" s="507"/>
    </row>
    <row r="394" spans="1:35" ht="12.75" customHeight="1">
      <c r="A394" s="504"/>
      <c r="B394" s="504"/>
      <c r="C394" s="504"/>
      <c r="D394" s="504"/>
      <c r="E394" s="504"/>
      <c r="F394" s="505"/>
      <c r="G394" s="505"/>
      <c r="H394" s="504"/>
      <c r="I394" s="506"/>
      <c r="J394" s="507"/>
      <c r="K394" s="507"/>
      <c r="L394" s="507"/>
      <c r="M394" s="507"/>
      <c r="N394" s="507"/>
      <c r="O394" s="507"/>
      <c r="P394" s="507"/>
      <c r="Q394" s="507"/>
      <c r="R394" s="507"/>
      <c r="S394" s="507"/>
      <c r="T394" s="506"/>
      <c r="U394" s="507"/>
      <c r="V394" s="507"/>
      <c r="W394" s="507"/>
      <c r="X394" s="507"/>
      <c r="Y394" s="507"/>
      <c r="Z394" s="507"/>
      <c r="AA394" s="507"/>
      <c r="AB394" s="507"/>
      <c r="AC394" s="507"/>
      <c r="AD394" s="507"/>
      <c r="AE394" s="506"/>
      <c r="AF394" s="507"/>
      <c r="AG394" s="507"/>
      <c r="AH394" s="507"/>
      <c r="AI394" s="507"/>
    </row>
    <row r="395" spans="1:35" ht="12.75" customHeight="1">
      <c r="A395" s="504"/>
      <c r="B395" s="504"/>
      <c r="C395" s="504"/>
      <c r="D395" s="504"/>
      <c r="E395" s="504"/>
      <c r="F395" s="505"/>
      <c r="G395" s="505"/>
      <c r="H395" s="504"/>
      <c r="I395" s="506"/>
      <c r="J395" s="507"/>
      <c r="K395" s="507"/>
      <c r="L395" s="507"/>
      <c r="M395" s="507"/>
      <c r="N395" s="507"/>
      <c r="O395" s="507"/>
      <c r="P395" s="507"/>
      <c r="Q395" s="507"/>
      <c r="R395" s="507"/>
      <c r="S395" s="507"/>
      <c r="T395" s="506"/>
      <c r="U395" s="507"/>
      <c r="V395" s="507"/>
      <c r="W395" s="507"/>
      <c r="X395" s="507"/>
      <c r="Y395" s="507"/>
      <c r="Z395" s="507"/>
      <c r="AA395" s="507"/>
      <c r="AB395" s="507"/>
      <c r="AC395" s="507"/>
      <c r="AD395" s="507"/>
      <c r="AE395" s="506"/>
      <c r="AF395" s="507"/>
      <c r="AG395" s="507"/>
      <c r="AH395" s="507"/>
      <c r="AI395" s="507"/>
    </row>
    <row r="396" spans="1:35" ht="12.75" customHeight="1">
      <c r="A396" s="504"/>
      <c r="B396" s="504"/>
      <c r="C396" s="504"/>
      <c r="D396" s="504"/>
      <c r="E396" s="504"/>
      <c r="F396" s="505"/>
      <c r="G396" s="505"/>
      <c r="H396" s="504"/>
      <c r="I396" s="506"/>
      <c r="J396" s="507"/>
      <c r="K396" s="507"/>
      <c r="L396" s="507"/>
      <c r="M396" s="507"/>
      <c r="N396" s="507"/>
      <c r="O396" s="507"/>
      <c r="P396" s="507"/>
      <c r="Q396" s="507"/>
      <c r="R396" s="507"/>
      <c r="S396" s="507"/>
      <c r="T396" s="506"/>
      <c r="U396" s="507"/>
      <c r="V396" s="507"/>
      <c r="W396" s="507"/>
      <c r="X396" s="507"/>
      <c r="Y396" s="507"/>
      <c r="Z396" s="507"/>
      <c r="AA396" s="507"/>
      <c r="AB396" s="507"/>
      <c r="AC396" s="507"/>
      <c r="AD396" s="507"/>
      <c r="AE396" s="506"/>
      <c r="AF396" s="507"/>
      <c r="AG396" s="507"/>
      <c r="AH396" s="507"/>
      <c r="AI396" s="507"/>
    </row>
    <row r="397" spans="1:35" ht="12.75" customHeight="1">
      <c r="A397" s="504"/>
      <c r="B397" s="504"/>
      <c r="C397" s="504"/>
      <c r="D397" s="504"/>
      <c r="E397" s="504"/>
      <c r="F397" s="505"/>
      <c r="G397" s="505"/>
      <c r="H397" s="504"/>
      <c r="I397" s="506"/>
      <c r="J397" s="507"/>
      <c r="K397" s="507"/>
      <c r="L397" s="507"/>
      <c r="M397" s="507"/>
      <c r="N397" s="507"/>
      <c r="O397" s="507"/>
      <c r="P397" s="507"/>
      <c r="Q397" s="507"/>
      <c r="R397" s="507"/>
      <c r="S397" s="507"/>
      <c r="T397" s="506"/>
      <c r="U397" s="507"/>
      <c r="V397" s="507"/>
      <c r="W397" s="507"/>
      <c r="X397" s="507"/>
      <c r="Y397" s="507"/>
      <c r="Z397" s="507"/>
      <c r="AA397" s="507"/>
      <c r="AB397" s="507"/>
      <c r="AC397" s="507"/>
      <c r="AD397" s="507"/>
      <c r="AE397" s="506"/>
      <c r="AF397" s="507"/>
      <c r="AG397" s="507"/>
      <c r="AH397" s="507"/>
      <c r="AI397" s="507"/>
    </row>
    <row r="398" spans="1:35" ht="12.75" customHeight="1">
      <c r="A398" s="504"/>
      <c r="B398" s="504"/>
      <c r="C398" s="504"/>
      <c r="D398" s="504"/>
      <c r="E398" s="504"/>
      <c r="F398" s="505"/>
      <c r="G398" s="505"/>
      <c r="H398" s="504"/>
      <c r="I398" s="506"/>
      <c r="J398" s="507"/>
      <c r="K398" s="507"/>
      <c r="L398" s="507"/>
      <c r="M398" s="507"/>
      <c r="N398" s="507"/>
      <c r="O398" s="507"/>
      <c r="P398" s="507"/>
      <c r="Q398" s="507"/>
      <c r="R398" s="507"/>
      <c r="S398" s="507"/>
      <c r="T398" s="506"/>
      <c r="U398" s="507"/>
      <c r="V398" s="507"/>
      <c r="W398" s="507"/>
      <c r="X398" s="507"/>
      <c r="Y398" s="507"/>
      <c r="Z398" s="507"/>
      <c r="AA398" s="507"/>
      <c r="AB398" s="507"/>
      <c r="AC398" s="507"/>
      <c r="AD398" s="507"/>
      <c r="AE398" s="506"/>
      <c r="AF398" s="507"/>
      <c r="AG398" s="507"/>
      <c r="AH398" s="507"/>
      <c r="AI398" s="507"/>
    </row>
    <row r="399" spans="1:35" ht="12.75" customHeight="1">
      <c r="A399" s="504"/>
      <c r="B399" s="504"/>
      <c r="C399" s="504"/>
      <c r="D399" s="504"/>
      <c r="E399" s="504"/>
      <c r="F399" s="505"/>
      <c r="G399" s="505"/>
      <c r="H399" s="504"/>
      <c r="I399" s="506"/>
      <c r="J399" s="507"/>
      <c r="K399" s="507"/>
      <c r="L399" s="507"/>
      <c r="M399" s="507"/>
      <c r="N399" s="507"/>
      <c r="O399" s="507"/>
      <c r="P399" s="507"/>
      <c r="Q399" s="507"/>
      <c r="R399" s="507"/>
      <c r="S399" s="507"/>
      <c r="T399" s="506"/>
      <c r="U399" s="507"/>
      <c r="V399" s="507"/>
      <c r="W399" s="507"/>
      <c r="X399" s="507"/>
      <c r="Y399" s="507"/>
      <c r="Z399" s="507"/>
      <c r="AA399" s="507"/>
      <c r="AB399" s="507"/>
      <c r="AC399" s="507"/>
      <c r="AD399" s="507"/>
      <c r="AE399" s="506"/>
      <c r="AF399" s="507"/>
      <c r="AG399" s="507"/>
      <c r="AH399" s="507"/>
      <c r="AI399" s="507"/>
    </row>
    <row r="400" spans="1:35" ht="12.75" customHeight="1">
      <c r="A400" s="504"/>
      <c r="B400" s="504"/>
      <c r="C400" s="504"/>
      <c r="D400" s="504"/>
      <c r="E400" s="504"/>
      <c r="F400" s="505"/>
      <c r="G400" s="505"/>
      <c r="H400" s="504"/>
      <c r="I400" s="506"/>
      <c r="J400" s="507"/>
      <c r="K400" s="507"/>
      <c r="L400" s="507"/>
      <c r="M400" s="507"/>
      <c r="N400" s="507"/>
      <c r="O400" s="507"/>
      <c r="P400" s="507"/>
      <c r="Q400" s="507"/>
      <c r="R400" s="507"/>
      <c r="S400" s="507"/>
      <c r="T400" s="506"/>
      <c r="U400" s="507"/>
      <c r="V400" s="507"/>
      <c r="W400" s="507"/>
      <c r="X400" s="507"/>
      <c r="Y400" s="507"/>
      <c r="Z400" s="507"/>
      <c r="AA400" s="507"/>
      <c r="AB400" s="507"/>
      <c r="AC400" s="507"/>
      <c r="AD400" s="507"/>
      <c r="AE400" s="506"/>
      <c r="AF400" s="507"/>
      <c r="AG400" s="507"/>
      <c r="AH400" s="507"/>
      <c r="AI400" s="507"/>
    </row>
    <row r="401" spans="1:35" ht="12.75" customHeight="1">
      <c r="A401" s="504"/>
      <c r="B401" s="504"/>
      <c r="C401" s="504"/>
      <c r="D401" s="504"/>
      <c r="E401" s="504"/>
      <c r="F401" s="505"/>
      <c r="G401" s="505"/>
      <c r="H401" s="504"/>
      <c r="I401" s="506"/>
      <c r="J401" s="507"/>
      <c r="K401" s="507"/>
      <c r="L401" s="507"/>
      <c r="M401" s="507"/>
      <c r="N401" s="507"/>
      <c r="O401" s="507"/>
      <c r="P401" s="507"/>
      <c r="Q401" s="507"/>
      <c r="R401" s="507"/>
      <c r="S401" s="507"/>
      <c r="T401" s="506"/>
      <c r="U401" s="507"/>
      <c r="V401" s="507"/>
      <c r="W401" s="507"/>
      <c r="X401" s="507"/>
      <c r="Y401" s="507"/>
      <c r="Z401" s="507"/>
      <c r="AA401" s="507"/>
      <c r="AB401" s="507"/>
      <c r="AC401" s="507"/>
      <c r="AD401" s="507"/>
      <c r="AE401" s="506"/>
      <c r="AF401" s="507"/>
      <c r="AG401" s="507"/>
      <c r="AH401" s="507"/>
      <c r="AI401" s="507"/>
    </row>
    <row r="402" spans="1:35" ht="12.75" customHeight="1">
      <c r="A402" s="504"/>
      <c r="B402" s="504"/>
      <c r="C402" s="504"/>
      <c r="D402" s="504"/>
      <c r="E402" s="504"/>
      <c r="F402" s="505"/>
      <c r="G402" s="505"/>
      <c r="H402" s="504"/>
      <c r="I402" s="506"/>
      <c r="J402" s="507"/>
      <c r="K402" s="507"/>
      <c r="L402" s="507"/>
      <c r="M402" s="507"/>
      <c r="N402" s="507"/>
      <c r="O402" s="507"/>
      <c r="P402" s="507"/>
      <c r="Q402" s="507"/>
      <c r="R402" s="507"/>
      <c r="S402" s="507"/>
      <c r="T402" s="506"/>
      <c r="U402" s="507"/>
      <c r="V402" s="507"/>
      <c r="W402" s="507"/>
      <c r="X402" s="507"/>
      <c r="Y402" s="507"/>
      <c r="Z402" s="507"/>
      <c r="AA402" s="507"/>
      <c r="AB402" s="507"/>
      <c r="AC402" s="507"/>
      <c r="AD402" s="507"/>
      <c r="AE402" s="506"/>
      <c r="AF402" s="507"/>
      <c r="AG402" s="507"/>
      <c r="AH402" s="507"/>
      <c r="AI402" s="507"/>
    </row>
    <row r="403" spans="1:35" ht="12.75" customHeight="1">
      <c r="A403" s="504"/>
      <c r="B403" s="504"/>
      <c r="C403" s="504"/>
      <c r="D403" s="504"/>
      <c r="E403" s="504"/>
      <c r="F403" s="505"/>
      <c r="G403" s="505"/>
      <c r="H403" s="504"/>
      <c r="I403" s="506"/>
      <c r="J403" s="507"/>
      <c r="K403" s="507"/>
      <c r="L403" s="507"/>
      <c r="M403" s="507"/>
      <c r="N403" s="507"/>
      <c r="O403" s="507"/>
      <c r="P403" s="507"/>
      <c r="Q403" s="507"/>
      <c r="R403" s="507"/>
      <c r="S403" s="507"/>
      <c r="T403" s="506"/>
      <c r="U403" s="507"/>
      <c r="V403" s="507"/>
      <c r="W403" s="507"/>
      <c r="X403" s="507"/>
      <c r="Y403" s="507"/>
      <c r="Z403" s="507"/>
      <c r="AA403" s="507"/>
      <c r="AB403" s="507"/>
      <c r="AC403" s="507"/>
      <c r="AD403" s="507"/>
      <c r="AE403" s="506"/>
      <c r="AF403" s="507"/>
      <c r="AG403" s="507"/>
      <c r="AH403" s="507"/>
      <c r="AI403" s="507"/>
    </row>
    <row r="404" spans="1:35" ht="12.75" customHeight="1">
      <c r="A404" s="504"/>
      <c r="B404" s="504"/>
      <c r="C404" s="504"/>
      <c r="D404" s="504"/>
      <c r="E404" s="504"/>
      <c r="F404" s="505"/>
      <c r="G404" s="505"/>
      <c r="H404" s="504"/>
      <c r="I404" s="506"/>
      <c r="J404" s="507"/>
      <c r="K404" s="507"/>
      <c r="L404" s="507"/>
      <c r="M404" s="507"/>
      <c r="N404" s="507"/>
      <c r="O404" s="507"/>
      <c r="P404" s="507"/>
      <c r="Q404" s="507"/>
      <c r="R404" s="507"/>
      <c r="S404" s="507"/>
      <c r="T404" s="506"/>
      <c r="U404" s="507"/>
      <c r="V404" s="507"/>
      <c r="W404" s="507"/>
      <c r="X404" s="507"/>
      <c r="Y404" s="507"/>
      <c r="Z404" s="507"/>
      <c r="AA404" s="507"/>
      <c r="AB404" s="507"/>
      <c r="AC404" s="507"/>
      <c r="AD404" s="507"/>
      <c r="AE404" s="506"/>
      <c r="AF404" s="507"/>
      <c r="AG404" s="507"/>
      <c r="AH404" s="507"/>
      <c r="AI404" s="507"/>
    </row>
    <row r="405" spans="1:35" ht="12.75" customHeight="1">
      <c r="A405" s="504"/>
      <c r="B405" s="504"/>
      <c r="C405" s="504"/>
      <c r="D405" s="504"/>
      <c r="E405" s="504"/>
      <c r="F405" s="505"/>
      <c r="G405" s="505"/>
      <c r="H405" s="504"/>
      <c r="I405" s="506"/>
      <c r="J405" s="507"/>
      <c r="K405" s="507"/>
      <c r="L405" s="507"/>
      <c r="M405" s="507"/>
      <c r="N405" s="507"/>
      <c r="O405" s="507"/>
      <c r="P405" s="507"/>
      <c r="Q405" s="507"/>
      <c r="R405" s="507"/>
      <c r="S405" s="507"/>
      <c r="T405" s="506"/>
      <c r="U405" s="507"/>
      <c r="V405" s="507"/>
      <c r="W405" s="507"/>
      <c r="X405" s="507"/>
      <c r="Y405" s="507"/>
      <c r="Z405" s="507"/>
      <c r="AA405" s="507"/>
      <c r="AB405" s="507"/>
      <c r="AC405" s="507"/>
      <c r="AD405" s="507"/>
      <c r="AE405" s="506"/>
      <c r="AF405" s="507"/>
      <c r="AG405" s="507"/>
      <c r="AH405" s="507"/>
      <c r="AI405" s="507"/>
    </row>
    <row r="406" spans="1:35" ht="12.75" customHeight="1">
      <c r="A406" s="504"/>
      <c r="B406" s="504"/>
      <c r="C406" s="504"/>
      <c r="D406" s="504"/>
      <c r="E406" s="504"/>
      <c r="F406" s="505"/>
      <c r="G406" s="505"/>
      <c r="H406" s="504"/>
      <c r="I406" s="506"/>
      <c r="J406" s="507"/>
      <c r="K406" s="507"/>
      <c r="L406" s="507"/>
      <c r="M406" s="507"/>
      <c r="N406" s="507"/>
      <c r="O406" s="507"/>
      <c r="P406" s="507"/>
      <c r="Q406" s="507"/>
      <c r="R406" s="507"/>
      <c r="S406" s="507"/>
      <c r="T406" s="506"/>
      <c r="U406" s="507"/>
      <c r="V406" s="507"/>
      <c r="W406" s="507"/>
      <c r="X406" s="507"/>
      <c r="Y406" s="507"/>
      <c r="Z406" s="507"/>
      <c r="AA406" s="507"/>
      <c r="AB406" s="507"/>
      <c r="AC406" s="507"/>
      <c r="AD406" s="507"/>
      <c r="AE406" s="506"/>
      <c r="AF406" s="507"/>
      <c r="AG406" s="507"/>
      <c r="AH406" s="507"/>
      <c r="AI406" s="507"/>
    </row>
    <row r="407" spans="1:35" ht="12.75" customHeight="1">
      <c r="A407" s="504"/>
      <c r="B407" s="504"/>
      <c r="C407" s="504"/>
      <c r="D407" s="504"/>
      <c r="E407" s="504"/>
      <c r="F407" s="505"/>
      <c r="G407" s="505"/>
      <c r="H407" s="504"/>
      <c r="I407" s="506"/>
      <c r="J407" s="507"/>
      <c r="K407" s="507"/>
      <c r="L407" s="507"/>
      <c r="M407" s="507"/>
      <c r="N407" s="507"/>
      <c r="O407" s="507"/>
      <c r="P407" s="507"/>
      <c r="Q407" s="507"/>
      <c r="R407" s="507"/>
      <c r="S407" s="507"/>
      <c r="T407" s="506"/>
      <c r="U407" s="507"/>
      <c r="V407" s="507"/>
      <c r="W407" s="507"/>
      <c r="X407" s="507"/>
      <c r="Y407" s="507"/>
      <c r="Z407" s="507"/>
      <c r="AA407" s="507"/>
      <c r="AB407" s="507"/>
      <c r="AC407" s="507"/>
      <c r="AD407" s="507"/>
      <c r="AE407" s="506"/>
      <c r="AF407" s="507"/>
      <c r="AG407" s="507"/>
      <c r="AH407" s="507"/>
      <c r="AI407" s="507"/>
    </row>
    <row r="408" spans="1:35" ht="12.75" customHeight="1">
      <c r="A408" s="504"/>
      <c r="B408" s="504"/>
      <c r="C408" s="504"/>
      <c r="D408" s="504"/>
      <c r="E408" s="504"/>
      <c r="F408" s="505"/>
      <c r="G408" s="505"/>
      <c r="H408" s="504"/>
      <c r="I408" s="506"/>
      <c r="J408" s="507"/>
      <c r="K408" s="507"/>
      <c r="L408" s="507"/>
      <c r="M408" s="507"/>
      <c r="N408" s="507"/>
      <c r="O408" s="507"/>
      <c r="P408" s="507"/>
      <c r="Q408" s="507"/>
      <c r="R408" s="507"/>
      <c r="S408" s="507"/>
      <c r="T408" s="506"/>
      <c r="U408" s="507"/>
      <c r="V408" s="507"/>
      <c r="W408" s="507"/>
      <c r="X408" s="507"/>
      <c r="Y408" s="507"/>
      <c r="Z408" s="507"/>
      <c r="AA408" s="507"/>
      <c r="AB408" s="507"/>
      <c r="AC408" s="507"/>
      <c r="AD408" s="507"/>
      <c r="AE408" s="506"/>
      <c r="AF408" s="507"/>
      <c r="AG408" s="507"/>
      <c r="AH408" s="507"/>
      <c r="AI408" s="507"/>
    </row>
    <row r="409" spans="1:35" ht="12.75" customHeight="1">
      <c r="A409" s="504"/>
      <c r="B409" s="504"/>
      <c r="C409" s="504"/>
      <c r="D409" s="504"/>
      <c r="E409" s="504"/>
      <c r="F409" s="505"/>
      <c r="G409" s="505"/>
      <c r="H409" s="504"/>
      <c r="I409" s="506"/>
      <c r="J409" s="507"/>
      <c r="K409" s="507"/>
      <c r="L409" s="507"/>
      <c r="M409" s="507"/>
      <c r="N409" s="507"/>
      <c r="O409" s="507"/>
      <c r="P409" s="507"/>
      <c r="Q409" s="507"/>
      <c r="R409" s="507"/>
      <c r="S409" s="507"/>
      <c r="T409" s="506"/>
      <c r="U409" s="507"/>
      <c r="V409" s="507"/>
      <c r="W409" s="507"/>
      <c r="X409" s="507"/>
      <c r="Y409" s="507"/>
      <c r="Z409" s="507"/>
      <c r="AA409" s="507"/>
      <c r="AB409" s="507"/>
      <c r="AC409" s="507"/>
      <c r="AD409" s="507"/>
      <c r="AE409" s="506"/>
      <c r="AF409" s="507"/>
      <c r="AG409" s="507"/>
      <c r="AH409" s="507"/>
      <c r="AI409" s="507"/>
    </row>
    <row r="410" spans="1:35" ht="12.75" customHeight="1">
      <c r="A410" s="504"/>
      <c r="B410" s="504"/>
      <c r="C410" s="504"/>
      <c r="D410" s="504"/>
      <c r="E410" s="504"/>
      <c r="F410" s="505"/>
      <c r="G410" s="505"/>
      <c r="H410" s="504"/>
      <c r="I410" s="506"/>
      <c r="J410" s="507"/>
      <c r="K410" s="507"/>
      <c r="L410" s="507"/>
      <c r="M410" s="507"/>
      <c r="N410" s="507"/>
      <c r="O410" s="507"/>
      <c r="P410" s="507"/>
      <c r="Q410" s="507"/>
      <c r="R410" s="507"/>
      <c r="S410" s="507"/>
      <c r="T410" s="506"/>
      <c r="U410" s="507"/>
      <c r="V410" s="507"/>
      <c r="W410" s="507"/>
      <c r="X410" s="507"/>
      <c r="Y410" s="507"/>
      <c r="Z410" s="507"/>
      <c r="AA410" s="507"/>
      <c r="AB410" s="507"/>
      <c r="AC410" s="507"/>
      <c r="AD410" s="507"/>
      <c r="AE410" s="506"/>
      <c r="AF410" s="507"/>
      <c r="AG410" s="507"/>
      <c r="AH410" s="507"/>
      <c r="AI410" s="507"/>
    </row>
    <row r="411" spans="1:35" ht="12.75" customHeight="1">
      <c r="A411" s="504"/>
      <c r="B411" s="504"/>
      <c r="C411" s="504"/>
      <c r="D411" s="504"/>
      <c r="E411" s="504"/>
      <c r="F411" s="505"/>
      <c r="G411" s="505"/>
      <c r="H411" s="504"/>
      <c r="I411" s="506"/>
      <c r="J411" s="507"/>
      <c r="K411" s="507"/>
      <c r="L411" s="507"/>
      <c r="M411" s="507"/>
      <c r="N411" s="507"/>
      <c r="O411" s="507"/>
      <c r="P411" s="507"/>
      <c r="Q411" s="507"/>
      <c r="R411" s="507"/>
      <c r="S411" s="507"/>
      <c r="T411" s="506"/>
      <c r="U411" s="507"/>
      <c r="V411" s="507"/>
      <c r="W411" s="507"/>
      <c r="X411" s="507"/>
      <c r="Y411" s="507"/>
      <c r="Z411" s="507"/>
      <c r="AA411" s="507"/>
      <c r="AB411" s="507"/>
      <c r="AC411" s="507"/>
      <c r="AD411" s="507"/>
      <c r="AE411" s="506"/>
      <c r="AF411" s="507"/>
      <c r="AG411" s="507"/>
      <c r="AH411" s="507"/>
      <c r="AI411" s="507"/>
    </row>
    <row r="412" spans="1:35" ht="12.75" customHeight="1">
      <c r="A412" s="504"/>
      <c r="B412" s="504"/>
      <c r="C412" s="504"/>
      <c r="D412" s="504"/>
      <c r="E412" s="504"/>
      <c r="F412" s="505"/>
      <c r="G412" s="505"/>
      <c r="H412" s="504"/>
      <c r="I412" s="506"/>
      <c r="J412" s="507"/>
      <c r="K412" s="507"/>
      <c r="L412" s="507"/>
      <c r="M412" s="507"/>
      <c r="N412" s="507"/>
      <c r="O412" s="507"/>
      <c r="P412" s="507"/>
      <c r="Q412" s="507"/>
      <c r="R412" s="507"/>
      <c r="S412" s="507"/>
      <c r="T412" s="506"/>
      <c r="U412" s="507"/>
      <c r="V412" s="507"/>
      <c r="W412" s="507"/>
      <c r="X412" s="507"/>
      <c r="Y412" s="507"/>
      <c r="Z412" s="507"/>
      <c r="AA412" s="507"/>
      <c r="AB412" s="507"/>
      <c r="AC412" s="507"/>
      <c r="AD412" s="507"/>
      <c r="AE412" s="506"/>
      <c r="AF412" s="507"/>
      <c r="AG412" s="507"/>
      <c r="AH412" s="507"/>
      <c r="AI412" s="507"/>
    </row>
    <row r="413" spans="1:35" ht="12.75" customHeight="1">
      <c r="A413" s="504"/>
      <c r="B413" s="504"/>
      <c r="C413" s="504"/>
      <c r="D413" s="504"/>
      <c r="E413" s="504"/>
      <c r="F413" s="505"/>
      <c r="G413" s="505"/>
      <c r="H413" s="504"/>
      <c r="I413" s="506"/>
      <c r="J413" s="507"/>
      <c r="K413" s="507"/>
      <c r="L413" s="507"/>
      <c r="M413" s="507"/>
      <c r="N413" s="507"/>
      <c r="O413" s="507"/>
      <c r="P413" s="507"/>
      <c r="Q413" s="507"/>
      <c r="R413" s="507"/>
      <c r="S413" s="507"/>
      <c r="T413" s="506"/>
      <c r="U413" s="507"/>
      <c r="V413" s="507"/>
      <c r="W413" s="507"/>
      <c r="X413" s="507"/>
      <c r="Y413" s="507"/>
      <c r="Z413" s="507"/>
      <c r="AA413" s="507"/>
      <c r="AB413" s="507"/>
      <c r="AC413" s="507"/>
      <c r="AD413" s="507"/>
      <c r="AE413" s="506"/>
      <c r="AF413" s="507"/>
      <c r="AG413" s="507"/>
      <c r="AH413" s="507"/>
      <c r="AI413" s="507"/>
    </row>
    <row r="414" spans="1:35" ht="12.75" customHeight="1">
      <c r="A414" s="504"/>
      <c r="B414" s="504"/>
      <c r="C414" s="504"/>
      <c r="D414" s="504"/>
      <c r="E414" s="504"/>
      <c r="F414" s="505"/>
      <c r="G414" s="505"/>
      <c r="H414" s="504"/>
      <c r="I414" s="506"/>
      <c r="J414" s="507"/>
      <c r="K414" s="507"/>
      <c r="L414" s="507"/>
      <c r="M414" s="507"/>
      <c r="N414" s="507"/>
      <c r="O414" s="507"/>
      <c r="P414" s="507"/>
      <c r="Q414" s="507"/>
      <c r="R414" s="507"/>
      <c r="S414" s="507"/>
      <c r="T414" s="506"/>
      <c r="U414" s="507"/>
      <c r="V414" s="507"/>
      <c r="W414" s="507"/>
      <c r="X414" s="507"/>
      <c r="Y414" s="507"/>
      <c r="Z414" s="507"/>
      <c r="AA414" s="507"/>
      <c r="AB414" s="507"/>
      <c r="AC414" s="507"/>
      <c r="AD414" s="507"/>
      <c r="AE414" s="506"/>
      <c r="AF414" s="507"/>
      <c r="AG414" s="507"/>
      <c r="AH414" s="507"/>
      <c r="AI414" s="507"/>
    </row>
    <row r="415" spans="1:35" ht="12.75" customHeight="1">
      <c r="A415" s="504"/>
      <c r="B415" s="504"/>
      <c r="C415" s="504"/>
      <c r="D415" s="504"/>
      <c r="E415" s="504"/>
      <c r="F415" s="505"/>
      <c r="G415" s="505"/>
      <c r="H415" s="504"/>
      <c r="I415" s="506"/>
      <c r="J415" s="507"/>
      <c r="K415" s="507"/>
      <c r="L415" s="507"/>
      <c r="M415" s="507"/>
      <c r="N415" s="507"/>
      <c r="O415" s="507"/>
      <c r="P415" s="507"/>
      <c r="Q415" s="507"/>
      <c r="R415" s="507"/>
      <c r="S415" s="507"/>
      <c r="T415" s="506"/>
      <c r="U415" s="507"/>
      <c r="V415" s="507"/>
      <c r="W415" s="507"/>
      <c r="X415" s="507"/>
      <c r="Y415" s="507"/>
      <c r="Z415" s="507"/>
      <c r="AA415" s="507"/>
      <c r="AB415" s="507"/>
      <c r="AC415" s="507"/>
      <c r="AD415" s="507"/>
      <c r="AE415" s="506"/>
      <c r="AF415" s="507"/>
      <c r="AG415" s="507"/>
      <c r="AH415" s="507"/>
      <c r="AI415" s="507"/>
    </row>
    <row r="416" spans="1:35" ht="12.75" customHeight="1">
      <c r="A416" s="504"/>
      <c r="B416" s="504"/>
      <c r="C416" s="504"/>
      <c r="D416" s="504"/>
      <c r="E416" s="504"/>
      <c r="F416" s="505"/>
      <c r="G416" s="505"/>
      <c r="H416" s="504"/>
      <c r="I416" s="506"/>
      <c r="J416" s="507"/>
      <c r="K416" s="507"/>
      <c r="L416" s="507"/>
      <c r="M416" s="507"/>
      <c r="N416" s="507"/>
      <c r="O416" s="507"/>
      <c r="P416" s="507"/>
      <c r="Q416" s="507"/>
      <c r="R416" s="507"/>
      <c r="S416" s="507"/>
      <c r="T416" s="506"/>
      <c r="U416" s="507"/>
      <c r="V416" s="507"/>
      <c r="W416" s="507"/>
      <c r="X416" s="507"/>
      <c r="Y416" s="507"/>
      <c r="Z416" s="507"/>
      <c r="AA416" s="507"/>
      <c r="AB416" s="507"/>
      <c r="AC416" s="507"/>
      <c r="AD416" s="507"/>
      <c r="AE416" s="506"/>
      <c r="AF416" s="507"/>
      <c r="AG416" s="507"/>
      <c r="AH416" s="507"/>
      <c r="AI416" s="507"/>
    </row>
    <row r="417" spans="1:35" ht="12.75" customHeight="1">
      <c r="A417" s="504"/>
      <c r="B417" s="504"/>
      <c r="C417" s="504"/>
      <c r="D417" s="504"/>
      <c r="E417" s="504"/>
      <c r="F417" s="505"/>
      <c r="G417" s="505"/>
      <c r="H417" s="504"/>
      <c r="I417" s="506"/>
      <c r="J417" s="507"/>
      <c r="K417" s="507"/>
      <c r="L417" s="507"/>
      <c r="M417" s="507"/>
      <c r="N417" s="507"/>
      <c r="O417" s="507"/>
      <c r="P417" s="507"/>
      <c r="Q417" s="507"/>
      <c r="R417" s="507"/>
      <c r="S417" s="507"/>
      <c r="T417" s="506"/>
      <c r="U417" s="507"/>
      <c r="V417" s="507"/>
      <c r="W417" s="507"/>
      <c r="X417" s="507"/>
      <c r="Y417" s="507"/>
      <c r="Z417" s="507"/>
      <c r="AA417" s="507"/>
      <c r="AB417" s="507"/>
      <c r="AC417" s="507"/>
      <c r="AD417" s="507"/>
      <c r="AE417" s="506"/>
      <c r="AF417" s="507"/>
      <c r="AG417" s="507"/>
      <c r="AH417" s="507"/>
      <c r="AI417" s="507"/>
    </row>
    <row r="418" spans="1:35" ht="12.75" customHeight="1">
      <c r="A418" s="504"/>
      <c r="B418" s="504"/>
      <c r="C418" s="504"/>
      <c r="D418" s="504"/>
      <c r="E418" s="504"/>
      <c r="F418" s="505"/>
      <c r="G418" s="505"/>
      <c r="H418" s="504"/>
      <c r="I418" s="506"/>
      <c r="J418" s="507"/>
      <c r="K418" s="507"/>
      <c r="L418" s="507"/>
      <c r="M418" s="507"/>
      <c r="N418" s="507"/>
      <c r="O418" s="507"/>
      <c r="P418" s="507"/>
      <c r="Q418" s="507"/>
      <c r="R418" s="507"/>
      <c r="S418" s="507"/>
      <c r="T418" s="506"/>
      <c r="U418" s="507"/>
      <c r="V418" s="507"/>
      <c r="W418" s="507"/>
      <c r="X418" s="507"/>
      <c r="Y418" s="507"/>
      <c r="Z418" s="507"/>
      <c r="AA418" s="507"/>
      <c r="AB418" s="507"/>
      <c r="AC418" s="507"/>
      <c r="AD418" s="507"/>
      <c r="AE418" s="506"/>
      <c r="AF418" s="507"/>
      <c r="AG418" s="507"/>
      <c r="AH418" s="507"/>
      <c r="AI418" s="507"/>
    </row>
    <row r="419" spans="1:35" ht="12.75" customHeight="1">
      <c r="A419" s="504"/>
      <c r="B419" s="504"/>
      <c r="C419" s="504"/>
      <c r="D419" s="504"/>
      <c r="E419" s="504"/>
      <c r="F419" s="505"/>
      <c r="G419" s="505"/>
      <c r="H419" s="504"/>
      <c r="I419" s="506"/>
      <c r="J419" s="507"/>
      <c r="K419" s="507"/>
      <c r="L419" s="507"/>
      <c r="M419" s="507"/>
      <c r="N419" s="507"/>
      <c r="O419" s="507"/>
      <c r="P419" s="507"/>
      <c r="Q419" s="507"/>
      <c r="R419" s="507"/>
      <c r="S419" s="507"/>
      <c r="T419" s="506"/>
      <c r="U419" s="507"/>
      <c r="V419" s="507"/>
      <c r="W419" s="507"/>
      <c r="X419" s="507"/>
      <c r="Y419" s="507"/>
      <c r="Z419" s="507"/>
      <c r="AA419" s="507"/>
      <c r="AB419" s="507"/>
      <c r="AC419" s="507"/>
      <c r="AD419" s="507"/>
      <c r="AE419" s="506"/>
      <c r="AF419" s="507"/>
      <c r="AG419" s="507"/>
      <c r="AH419" s="507"/>
      <c r="AI419" s="507"/>
    </row>
    <row r="420" spans="1:35" ht="12.75" customHeight="1">
      <c r="A420" s="504"/>
      <c r="B420" s="504"/>
      <c r="C420" s="504"/>
      <c r="D420" s="504"/>
      <c r="E420" s="504"/>
      <c r="F420" s="505"/>
      <c r="G420" s="505"/>
      <c r="H420" s="504"/>
      <c r="I420" s="506"/>
      <c r="J420" s="507"/>
      <c r="K420" s="507"/>
      <c r="L420" s="507"/>
      <c r="M420" s="507"/>
      <c r="N420" s="507"/>
      <c r="O420" s="507"/>
      <c r="P420" s="507"/>
      <c r="Q420" s="507"/>
      <c r="R420" s="507"/>
      <c r="S420" s="507"/>
      <c r="T420" s="506"/>
      <c r="U420" s="507"/>
      <c r="V420" s="507"/>
      <c r="W420" s="507"/>
      <c r="X420" s="507"/>
      <c r="Y420" s="507"/>
      <c r="Z420" s="507"/>
      <c r="AA420" s="507"/>
      <c r="AB420" s="507"/>
      <c r="AC420" s="507"/>
      <c r="AD420" s="507"/>
      <c r="AE420" s="506"/>
      <c r="AF420" s="507"/>
      <c r="AG420" s="507"/>
      <c r="AH420" s="507"/>
      <c r="AI420" s="507"/>
    </row>
    <row r="421" spans="1:35" ht="12.75" customHeight="1">
      <c r="A421" s="504"/>
      <c r="B421" s="504"/>
      <c r="C421" s="504"/>
      <c r="D421" s="504"/>
      <c r="E421" s="504"/>
      <c r="F421" s="505"/>
      <c r="G421" s="505"/>
      <c r="H421" s="504"/>
      <c r="I421" s="506"/>
      <c r="J421" s="507"/>
      <c r="K421" s="507"/>
      <c r="L421" s="507"/>
      <c r="M421" s="507"/>
      <c r="N421" s="507"/>
      <c r="O421" s="507"/>
      <c r="P421" s="507"/>
      <c r="Q421" s="507"/>
      <c r="R421" s="507"/>
      <c r="S421" s="507"/>
      <c r="T421" s="506"/>
      <c r="U421" s="507"/>
      <c r="V421" s="507"/>
      <c r="W421" s="507"/>
      <c r="X421" s="507"/>
      <c r="Y421" s="507"/>
      <c r="Z421" s="507"/>
      <c r="AA421" s="507"/>
      <c r="AB421" s="507"/>
      <c r="AC421" s="507"/>
      <c r="AD421" s="507"/>
      <c r="AE421" s="506"/>
      <c r="AF421" s="507"/>
      <c r="AG421" s="507"/>
      <c r="AH421" s="507"/>
      <c r="AI421" s="507"/>
    </row>
    <row r="422" spans="1:35" ht="12.75" customHeight="1">
      <c r="A422" s="504"/>
      <c r="B422" s="504"/>
      <c r="C422" s="504"/>
      <c r="D422" s="504"/>
      <c r="E422" s="504"/>
      <c r="F422" s="505"/>
      <c r="G422" s="505"/>
      <c r="H422" s="504"/>
      <c r="I422" s="506"/>
      <c r="J422" s="507"/>
      <c r="K422" s="507"/>
      <c r="L422" s="507"/>
      <c r="M422" s="507"/>
      <c r="N422" s="507"/>
      <c r="O422" s="507"/>
      <c r="P422" s="507"/>
      <c r="Q422" s="507"/>
      <c r="R422" s="507"/>
      <c r="S422" s="507"/>
      <c r="T422" s="506"/>
      <c r="U422" s="507"/>
      <c r="V422" s="507"/>
      <c r="W422" s="507"/>
      <c r="X422" s="507"/>
      <c r="Y422" s="507"/>
      <c r="Z422" s="507"/>
      <c r="AA422" s="507"/>
      <c r="AB422" s="507"/>
      <c r="AC422" s="507"/>
      <c r="AD422" s="507"/>
      <c r="AE422" s="506"/>
      <c r="AF422" s="507"/>
      <c r="AG422" s="507"/>
      <c r="AH422" s="507"/>
      <c r="AI422" s="507"/>
    </row>
    <row r="423" spans="1:35" ht="12.75" customHeight="1">
      <c r="A423" s="504"/>
      <c r="B423" s="504"/>
      <c r="C423" s="504"/>
      <c r="D423" s="504"/>
      <c r="E423" s="504"/>
      <c r="F423" s="505"/>
      <c r="G423" s="505"/>
      <c r="H423" s="504"/>
      <c r="I423" s="506"/>
      <c r="J423" s="507"/>
      <c r="K423" s="507"/>
      <c r="L423" s="507"/>
      <c r="M423" s="507"/>
      <c r="N423" s="507"/>
      <c r="O423" s="507"/>
      <c r="P423" s="507"/>
      <c r="Q423" s="507"/>
      <c r="R423" s="507"/>
      <c r="S423" s="507"/>
      <c r="T423" s="506"/>
      <c r="U423" s="507"/>
      <c r="V423" s="507"/>
      <c r="W423" s="507"/>
      <c r="X423" s="507"/>
      <c r="Y423" s="507"/>
      <c r="Z423" s="507"/>
      <c r="AA423" s="507"/>
      <c r="AB423" s="507"/>
      <c r="AC423" s="507"/>
      <c r="AD423" s="507"/>
      <c r="AE423" s="506"/>
      <c r="AF423" s="507"/>
      <c r="AG423" s="507"/>
      <c r="AH423" s="507"/>
      <c r="AI423" s="507"/>
    </row>
    <row r="424" spans="1:35" ht="12.75" customHeight="1">
      <c r="A424" s="504"/>
      <c r="B424" s="504"/>
      <c r="C424" s="504"/>
      <c r="D424" s="504"/>
      <c r="E424" s="504"/>
      <c r="F424" s="505"/>
      <c r="G424" s="505"/>
      <c r="H424" s="504"/>
      <c r="I424" s="506"/>
      <c r="J424" s="507"/>
      <c r="K424" s="507"/>
      <c r="L424" s="507"/>
      <c r="M424" s="507"/>
      <c r="N424" s="507"/>
      <c r="O424" s="507"/>
      <c r="P424" s="507"/>
      <c r="Q424" s="507"/>
      <c r="R424" s="507"/>
      <c r="S424" s="507"/>
      <c r="T424" s="506"/>
      <c r="U424" s="507"/>
      <c r="V424" s="507"/>
      <c r="W424" s="507"/>
      <c r="X424" s="507"/>
      <c r="Y424" s="507"/>
      <c r="Z424" s="507"/>
      <c r="AA424" s="507"/>
      <c r="AB424" s="507"/>
      <c r="AC424" s="507"/>
      <c r="AD424" s="507"/>
      <c r="AE424" s="506"/>
      <c r="AF424" s="507"/>
      <c r="AG424" s="507"/>
      <c r="AH424" s="507"/>
      <c r="AI424" s="507"/>
    </row>
    <row r="425" spans="1:35" ht="12.75" customHeight="1">
      <c r="A425" s="504"/>
      <c r="B425" s="504"/>
      <c r="C425" s="504"/>
      <c r="D425" s="504"/>
      <c r="E425" s="504"/>
      <c r="F425" s="505"/>
      <c r="G425" s="505"/>
      <c r="H425" s="504"/>
      <c r="I425" s="506"/>
      <c r="J425" s="507"/>
      <c r="K425" s="507"/>
      <c r="L425" s="507"/>
      <c r="M425" s="507"/>
      <c r="N425" s="507"/>
      <c r="O425" s="507"/>
      <c r="P425" s="507"/>
      <c r="Q425" s="507"/>
      <c r="R425" s="507"/>
      <c r="S425" s="507"/>
      <c r="T425" s="506"/>
      <c r="U425" s="507"/>
      <c r="V425" s="507"/>
      <c r="W425" s="507"/>
      <c r="X425" s="507"/>
      <c r="Y425" s="507"/>
      <c r="Z425" s="507"/>
      <c r="AA425" s="507"/>
      <c r="AB425" s="507"/>
      <c r="AC425" s="507"/>
      <c r="AD425" s="507"/>
      <c r="AE425" s="506"/>
      <c r="AF425" s="507"/>
      <c r="AG425" s="507"/>
      <c r="AH425" s="507"/>
      <c r="AI425" s="507"/>
    </row>
    <row r="426" spans="1:35" ht="12.75" customHeight="1">
      <c r="A426" s="504"/>
      <c r="B426" s="504"/>
      <c r="C426" s="504"/>
      <c r="D426" s="504"/>
      <c r="E426" s="504"/>
      <c r="F426" s="505"/>
      <c r="G426" s="505"/>
      <c r="H426" s="504"/>
      <c r="I426" s="506"/>
      <c r="J426" s="507"/>
      <c r="K426" s="507"/>
      <c r="L426" s="507"/>
      <c r="M426" s="507"/>
      <c r="N426" s="507"/>
      <c r="O426" s="507"/>
      <c r="P426" s="507"/>
      <c r="Q426" s="507"/>
      <c r="R426" s="507"/>
      <c r="S426" s="507"/>
      <c r="T426" s="506"/>
      <c r="U426" s="507"/>
      <c r="V426" s="507"/>
      <c r="W426" s="507"/>
      <c r="X426" s="507"/>
      <c r="Y426" s="507"/>
      <c r="Z426" s="507"/>
      <c r="AA426" s="507"/>
      <c r="AB426" s="507"/>
      <c r="AC426" s="507"/>
      <c r="AD426" s="507"/>
      <c r="AE426" s="506"/>
      <c r="AF426" s="507"/>
      <c r="AG426" s="507"/>
      <c r="AH426" s="507"/>
      <c r="AI426" s="507"/>
    </row>
    <row r="427" spans="1:35" ht="12.75" customHeight="1">
      <c r="A427" s="504"/>
      <c r="B427" s="504"/>
      <c r="C427" s="504"/>
      <c r="D427" s="504"/>
      <c r="E427" s="504"/>
      <c r="F427" s="505"/>
      <c r="G427" s="505"/>
      <c r="H427" s="504"/>
      <c r="I427" s="506"/>
      <c r="J427" s="507"/>
      <c r="K427" s="507"/>
      <c r="L427" s="507"/>
      <c r="M427" s="507"/>
      <c r="N427" s="507"/>
      <c r="O427" s="507"/>
      <c r="P427" s="507"/>
      <c r="Q427" s="507"/>
      <c r="R427" s="507"/>
      <c r="S427" s="507"/>
      <c r="T427" s="506"/>
      <c r="U427" s="507"/>
      <c r="V427" s="507"/>
      <c r="W427" s="507"/>
      <c r="X427" s="507"/>
      <c r="Y427" s="507"/>
      <c r="Z427" s="507"/>
      <c r="AA427" s="507"/>
      <c r="AB427" s="507"/>
      <c r="AC427" s="507"/>
      <c r="AD427" s="507"/>
      <c r="AE427" s="506"/>
      <c r="AF427" s="507"/>
      <c r="AG427" s="507"/>
      <c r="AH427" s="507"/>
      <c r="AI427" s="507"/>
    </row>
    <row r="428" spans="1:35" ht="12.75" customHeight="1">
      <c r="A428" s="504"/>
      <c r="B428" s="504"/>
      <c r="C428" s="504"/>
      <c r="D428" s="504"/>
      <c r="E428" s="504"/>
      <c r="F428" s="505"/>
      <c r="G428" s="505"/>
      <c r="H428" s="504"/>
      <c r="I428" s="506"/>
      <c r="J428" s="507"/>
      <c r="K428" s="507"/>
      <c r="L428" s="507"/>
      <c r="M428" s="507"/>
      <c r="N428" s="507"/>
      <c r="O428" s="507"/>
      <c r="P428" s="507"/>
      <c r="Q428" s="507"/>
      <c r="R428" s="507"/>
      <c r="S428" s="507"/>
      <c r="T428" s="506"/>
      <c r="U428" s="507"/>
      <c r="V428" s="507"/>
      <c r="W428" s="507"/>
      <c r="X428" s="507"/>
      <c r="Y428" s="507"/>
      <c r="Z428" s="507"/>
      <c r="AA428" s="507"/>
      <c r="AB428" s="507"/>
      <c r="AC428" s="507"/>
      <c r="AD428" s="507"/>
      <c r="AE428" s="506"/>
      <c r="AF428" s="507"/>
      <c r="AG428" s="507"/>
      <c r="AH428" s="507"/>
      <c r="AI428" s="507"/>
    </row>
    <row r="429" spans="1:35" ht="12.75" customHeight="1">
      <c r="A429" s="504"/>
      <c r="B429" s="504"/>
      <c r="C429" s="504"/>
      <c r="D429" s="504"/>
      <c r="E429" s="504"/>
      <c r="F429" s="505"/>
      <c r="G429" s="505"/>
      <c r="H429" s="504"/>
      <c r="I429" s="506"/>
      <c r="J429" s="507"/>
      <c r="K429" s="507"/>
      <c r="L429" s="507"/>
      <c r="M429" s="507"/>
      <c r="N429" s="507"/>
      <c r="O429" s="507"/>
      <c r="P429" s="507"/>
      <c r="Q429" s="507"/>
      <c r="R429" s="507"/>
      <c r="S429" s="507"/>
      <c r="T429" s="506"/>
      <c r="U429" s="507"/>
      <c r="V429" s="507"/>
      <c r="W429" s="507"/>
      <c r="X429" s="507"/>
      <c r="Y429" s="507"/>
      <c r="Z429" s="507"/>
      <c r="AA429" s="507"/>
      <c r="AB429" s="507"/>
      <c r="AC429" s="507"/>
      <c r="AD429" s="507"/>
      <c r="AE429" s="506"/>
      <c r="AF429" s="507"/>
      <c r="AG429" s="507"/>
      <c r="AH429" s="507"/>
      <c r="AI429" s="507"/>
    </row>
    <row r="430" spans="1:35" ht="12.75" customHeight="1">
      <c r="A430" s="504"/>
      <c r="B430" s="504"/>
      <c r="C430" s="504"/>
      <c r="D430" s="504"/>
      <c r="E430" s="504"/>
      <c r="F430" s="505"/>
      <c r="G430" s="505"/>
      <c r="H430" s="504"/>
      <c r="I430" s="506"/>
      <c r="J430" s="507"/>
      <c r="K430" s="507"/>
      <c r="L430" s="507"/>
      <c r="M430" s="507"/>
      <c r="N430" s="507"/>
      <c r="O430" s="507"/>
      <c r="P430" s="507"/>
      <c r="Q430" s="507"/>
      <c r="R430" s="507"/>
      <c r="S430" s="507"/>
      <c r="T430" s="506"/>
      <c r="U430" s="507"/>
      <c r="V430" s="507"/>
      <c r="W430" s="507"/>
      <c r="X430" s="507"/>
      <c r="Y430" s="507"/>
      <c r="Z430" s="507"/>
      <c r="AA430" s="507"/>
      <c r="AB430" s="507"/>
      <c r="AC430" s="507"/>
      <c r="AD430" s="507"/>
      <c r="AE430" s="506"/>
      <c r="AF430" s="507"/>
      <c r="AG430" s="507"/>
      <c r="AH430" s="507"/>
      <c r="AI430" s="507"/>
    </row>
    <row r="431" spans="1:35" ht="12.75" customHeight="1">
      <c r="A431" s="504"/>
      <c r="B431" s="504"/>
      <c r="C431" s="504"/>
      <c r="D431" s="504"/>
      <c r="E431" s="504"/>
      <c r="F431" s="505"/>
      <c r="G431" s="505"/>
      <c r="H431" s="504"/>
      <c r="I431" s="506"/>
      <c r="J431" s="507"/>
      <c r="K431" s="507"/>
      <c r="L431" s="507"/>
      <c r="M431" s="507"/>
      <c r="N431" s="507"/>
      <c r="O431" s="507"/>
      <c r="P431" s="507"/>
      <c r="Q431" s="507"/>
      <c r="R431" s="507"/>
      <c r="S431" s="507"/>
      <c r="T431" s="506"/>
      <c r="U431" s="507"/>
      <c r="V431" s="507"/>
      <c r="W431" s="507"/>
      <c r="X431" s="507"/>
      <c r="Y431" s="507"/>
      <c r="Z431" s="507"/>
      <c r="AA431" s="507"/>
      <c r="AB431" s="507"/>
      <c r="AC431" s="507"/>
      <c r="AD431" s="507"/>
      <c r="AE431" s="506"/>
      <c r="AF431" s="507"/>
      <c r="AG431" s="507"/>
      <c r="AH431" s="507"/>
      <c r="AI431" s="507"/>
    </row>
    <row r="432" spans="1:35" ht="12.75" customHeight="1">
      <c r="A432" s="504"/>
      <c r="B432" s="504"/>
      <c r="C432" s="504"/>
      <c r="D432" s="504"/>
      <c r="E432" s="504"/>
      <c r="F432" s="505"/>
      <c r="G432" s="505"/>
      <c r="H432" s="504"/>
      <c r="I432" s="506"/>
      <c r="J432" s="507"/>
      <c r="K432" s="507"/>
      <c r="L432" s="507"/>
      <c r="M432" s="507"/>
      <c r="N432" s="507"/>
      <c r="O432" s="507"/>
      <c r="P432" s="507"/>
      <c r="Q432" s="507"/>
      <c r="R432" s="507"/>
      <c r="S432" s="507"/>
      <c r="T432" s="506"/>
      <c r="U432" s="507"/>
      <c r="V432" s="507"/>
      <c r="W432" s="507"/>
      <c r="X432" s="507"/>
      <c r="Y432" s="507"/>
      <c r="Z432" s="507"/>
      <c r="AA432" s="507"/>
      <c r="AB432" s="507"/>
      <c r="AC432" s="507"/>
      <c r="AD432" s="507"/>
      <c r="AE432" s="506"/>
      <c r="AF432" s="507"/>
      <c r="AG432" s="507"/>
      <c r="AH432" s="507"/>
      <c r="AI432" s="507"/>
    </row>
    <row r="433" spans="1:35" ht="12.75" customHeight="1">
      <c r="A433" s="504"/>
      <c r="B433" s="504"/>
      <c r="C433" s="504"/>
      <c r="D433" s="504"/>
      <c r="E433" s="504"/>
      <c r="F433" s="505"/>
      <c r="G433" s="505"/>
      <c r="H433" s="504"/>
      <c r="I433" s="506"/>
      <c r="J433" s="507"/>
      <c r="K433" s="507"/>
      <c r="L433" s="507"/>
      <c r="M433" s="507"/>
      <c r="N433" s="507"/>
      <c r="O433" s="507"/>
      <c r="P433" s="507"/>
      <c r="Q433" s="507"/>
      <c r="R433" s="507"/>
      <c r="S433" s="507"/>
      <c r="T433" s="506"/>
      <c r="U433" s="507"/>
      <c r="V433" s="507"/>
      <c r="W433" s="507"/>
      <c r="X433" s="507"/>
      <c r="Y433" s="507"/>
      <c r="Z433" s="507"/>
      <c r="AA433" s="507"/>
      <c r="AB433" s="507"/>
      <c r="AC433" s="507"/>
      <c r="AD433" s="507"/>
      <c r="AE433" s="506"/>
      <c r="AF433" s="507"/>
      <c r="AG433" s="507"/>
      <c r="AH433" s="507"/>
      <c r="AI433" s="507"/>
    </row>
    <row r="434" spans="1:35" ht="12.75" customHeight="1">
      <c r="A434" s="504"/>
      <c r="B434" s="504"/>
      <c r="C434" s="504"/>
      <c r="D434" s="504"/>
      <c r="E434" s="504"/>
      <c r="F434" s="505"/>
      <c r="G434" s="505"/>
      <c r="H434" s="504"/>
      <c r="I434" s="506"/>
      <c r="J434" s="507"/>
      <c r="K434" s="507"/>
      <c r="L434" s="507"/>
      <c r="M434" s="507"/>
      <c r="N434" s="507"/>
      <c r="O434" s="507"/>
      <c r="P434" s="507"/>
      <c r="Q434" s="507"/>
      <c r="R434" s="507"/>
      <c r="S434" s="507"/>
      <c r="T434" s="506"/>
      <c r="U434" s="507"/>
      <c r="V434" s="507"/>
      <c r="W434" s="507"/>
      <c r="X434" s="507"/>
      <c r="Y434" s="507"/>
      <c r="Z434" s="507"/>
      <c r="AA434" s="507"/>
      <c r="AB434" s="507"/>
      <c r="AC434" s="507"/>
      <c r="AD434" s="507"/>
      <c r="AE434" s="506"/>
      <c r="AF434" s="507"/>
      <c r="AG434" s="507"/>
      <c r="AH434" s="507"/>
      <c r="AI434" s="507"/>
    </row>
    <row r="435" spans="1:35" ht="12.75" customHeight="1">
      <c r="A435" s="504"/>
      <c r="B435" s="504"/>
      <c r="C435" s="504"/>
      <c r="D435" s="504"/>
      <c r="E435" s="504"/>
      <c r="F435" s="505"/>
      <c r="G435" s="505"/>
      <c r="H435" s="504"/>
      <c r="I435" s="506"/>
      <c r="J435" s="507"/>
      <c r="K435" s="507"/>
      <c r="L435" s="507"/>
      <c r="M435" s="507"/>
      <c r="N435" s="507"/>
      <c r="O435" s="507"/>
      <c r="P435" s="507"/>
      <c r="Q435" s="507"/>
      <c r="R435" s="507"/>
      <c r="S435" s="507"/>
      <c r="T435" s="506"/>
      <c r="U435" s="507"/>
      <c r="V435" s="507"/>
      <c r="W435" s="507"/>
      <c r="X435" s="507"/>
      <c r="Y435" s="507"/>
      <c r="Z435" s="507"/>
      <c r="AA435" s="507"/>
      <c r="AB435" s="507"/>
      <c r="AC435" s="507"/>
      <c r="AD435" s="507"/>
      <c r="AE435" s="506"/>
      <c r="AF435" s="507"/>
      <c r="AG435" s="507"/>
      <c r="AH435" s="507"/>
      <c r="AI435" s="507"/>
    </row>
    <row r="436" spans="1:35" ht="12.75" customHeight="1">
      <c r="A436" s="504"/>
      <c r="B436" s="504"/>
      <c r="C436" s="504"/>
      <c r="D436" s="504"/>
      <c r="E436" s="504"/>
      <c r="F436" s="505"/>
      <c r="G436" s="505"/>
      <c r="H436" s="504"/>
      <c r="I436" s="506"/>
      <c r="J436" s="507"/>
      <c r="K436" s="507"/>
      <c r="L436" s="507"/>
      <c r="M436" s="507"/>
      <c r="N436" s="507"/>
      <c r="O436" s="507"/>
      <c r="P436" s="507"/>
      <c r="Q436" s="507"/>
      <c r="R436" s="507"/>
      <c r="S436" s="507"/>
      <c r="T436" s="506"/>
      <c r="U436" s="507"/>
      <c r="V436" s="507"/>
      <c r="W436" s="507"/>
      <c r="X436" s="507"/>
      <c r="Y436" s="507"/>
      <c r="Z436" s="507"/>
      <c r="AA436" s="507"/>
      <c r="AB436" s="507"/>
      <c r="AC436" s="507"/>
      <c r="AD436" s="507"/>
      <c r="AE436" s="506"/>
      <c r="AF436" s="507"/>
      <c r="AG436" s="507"/>
      <c r="AH436" s="507"/>
      <c r="AI436" s="507"/>
    </row>
    <row r="437" spans="1:35" ht="12.75" customHeight="1">
      <c r="A437" s="504"/>
      <c r="B437" s="504"/>
      <c r="C437" s="504"/>
      <c r="D437" s="504"/>
      <c r="E437" s="504"/>
      <c r="F437" s="505"/>
      <c r="G437" s="505"/>
      <c r="H437" s="504"/>
      <c r="I437" s="506"/>
      <c r="J437" s="507"/>
      <c r="K437" s="507"/>
      <c r="L437" s="507"/>
      <c r="M437" s="507"/>
      <c r="N437" s="507"/>
      <c r="O437" s="507"/>
      <c r="P437" s="507"/>
      <c r="Q437" s="507"/>
      <c r="R437" s="507"/>
      <c r="S437" s="507"/>
      <c r="T437" s="506"/>
      <c r="U437" s="507"/>
      <c r="V437" s="507"/>
      <c r="W437" s="507"/>
      <c r="X437" s="507"/>
      <c r="Y437" s="507"/>
      <c r="Z437" s="507"/>
      <c r="AA437" s="507"/>
      <c r="AB437" s="507"/>
      <c r="AC437" s="507"/>
      <c r="AD437" s="507"/>
      <c r="AE437" s="506"/>
      <c r="AF437" s="507"/>
      <c r="AG437" s="507"/>
      <c r="AH437" s="507"/>
      <c r="AI437" s="507"/>
    </row>
    <row r="438" spans="1:35" ht="12.75" customHeight="1">
      <c r="A438" s="504"/>
      <c r="B438" s="504"/>
      <c r="C438" s="504"/>
      <c r="D438" s="504"/>
      <c r="E438" s="504"/>
      <c r="F438" s="505"/>
      <c r="G438" s="505"/>
      <c r="H438" s="504"/>
      <c r="I438" s="506"/>
      <c r="J438" s="507"/>
      <c r="K438" s="507"/>
      <c r="L438" s="507"/>
      <c r="M438" s="507"/>
      <c r="N438" s="507"/>
      <c r="O438" s="507"/>
      <c r="P438" s="507"/>
      <c r="Q438" s="507"/>
      <c r="R438" s="507"/>
      <c r="S438" s="507"/>
      <c r="T438" s="506"/>
      <c r="U438" s="507"/>
      <c r="V438" s="507"/>
      <c r="W438" s="507"/>
      <c r="X438" s="507"/>
      <c r="Y438" s="507"/>
      <c r="Z438" s="507"/>
      <c r="AA438" s="507"/>
      <c r="AB438" s="507"/>
      <c r="AC438" s="507"/>
      <c r="AD438" s="507"/>
      <c r="AE438" s="506"/>
      <c r="AF438" s="507"/>
      <c r="AG438" s="507"/>
      <c r="AH438" s="507"/>
      <c r="AI438" s="507"/>
    </row>
    <row r="439" spans="1:35" ht="12.75" customHeight="1">
      <c r="A439" s="504"/>
      <c r="B439" s="504"/>
      <c r="C439" s="504"/>
      <c r="D439" s="504"/>
      <c r="E439" s="504"/>
      <c r="F439" s="505"/>
      <c r="G439" s="505"/>
      <c r="H439" s="504"/>
      <c r="I439" s="506"/>
      <c r="J439" s="507"/>
      <c r="K439" s="507"/>
      <c r="L439" s="507"/>
      <c r="M439" s="507"/>
      <c r="N439" s="507"/>
      <c r="O439" s="507"/>
      <c r="P439" s="507"/>
      <c r="Q439" s="507"/>
      <c r="R439" s="507"/>
      <c r="S439" s="507"/>
      <c r="T439" s="506"/>
      <c r="U439" s="507"/>
      <c r="V439" s="507"/>
      <c r="W439" s="507"/>
      <c r="X439" s="507"/>
      <c r="Y439" s="507"/>
      <c r="Z439" s="507"/>
      <c r="AA439" s="507"/>
      <c r="AB439" s="507"/>
      <c r="AC439" s="507"/>
      <c r="AD439" s="507"/>
      <c r="AE439" s="506"/>
      <c r="AF439" s="507"/>
      <c r="AG439" s="507"/>
      <c r="AH439" s="507"/>
      <c r="AI439" s="507"/>
    </row>
    <row r="440" spans="1:35" ht="12.75" customHeight="1">
      <c r="A440" s="504"/>
      <c r="B440" s="504"/>
      <c r="C440" s="504"/>
      <c r="D440" s="504"/>
      <c r="E440" s="504"/>
      <c r="F440" s="505"/>
      <c r="G440" s="505"/>
      <c r="H440" s="504"/>
      <c r="I440" s="506"/>
      <c r="J440" s="507"/>
      <c r="K440" s="507"/>
      <c r="L440" s="507"/>
      <c r="M440" s="507"/>
      <c r="N440" s="507"/>
      <c r="O440" s="507"/>
      <c r="P440" s="507"/>
      <c r="Q440" s="507"/>
      <c r="R440" s="507"/>
      <c r="S440" s="507"/>
      <c r="T440" s="506"/>
      <c r="U440" s="507"/>
      <c r="V440" s="507"/>
      <c r="W440" s="507"/>
      <c r="X440" s="507"/>
      <c r="Y440" s="507"/>
      <c r="Z440" s="507"/>
      <c r="AA440" s="507"/>
      <c r="AB440" s="507"/>
      <c r="AC440" s="507"/>
      <c r="AD440" s="507"/>
      <c r="AE440" s="506"/>
      <c r="AF440" s="507"/>
      <c r="AG440" s="507"/>
      <c r="AH440" s="507"/>
      <c r="AI440" s="507"/>
    </row>
    <row r="441" spans="1:35" ht="12.75" customHeight="1">
      <c r="A441" s="504"/>
      <c r="B441" s="504"/>
      <c r="C441" s="504"/>
      <c r="D441" s="504"/>
      <c r="E441" s="504"/>
      <c r="F441" s="505"/>
      <c r="G441" s="505"/>
      <c r="H441" s="504"/>
      <c r="I441" s="506"/>
      <c r="J441" s="507"/>
      <c r="K441" s="507"/>
      <c r="L441" s="507"/>
      <c r="M441" s="507"/>
      <c r="N441" s="507"/>
      <c r="O441" s="507"/>
      <c r="P441" s="507"/>
      <c r="Q441" s="507"/>
      <c r="R441" s="507"/>
      <c r="S441" s="507"/>
      <c r="T441" s="506"/>
      <c r="U441" s="507"/>
      <c r="V441" s="507"/>
      <c r="W441" s="507"/>
      <c r="X441" s="507"/>
      <c r="Y441" s="507"/>
      <c r="Z441" s="507"/>
      <c r="AA441" s="507"/>
      <c r="AB441" s="507"/>
      <c r="AC441" s="507"/>
      <c r="AD441" s="507"/>
      <c r="AE441" s="506"/>
      <c r="AF441" s="507"/>
      <c r="AG441" s="507"/>
      <c r="AH441" s="507"/>
      <c r="AI441" s="507"/>
    </row>
    <row r="442" spans="1:35" ht="12.75" customHeight="1">
      <c r="A442" s="504"/>
      <c r="B442" s="504"/>
      <c r="C442" s="504"/>
      <c r="D442" s="504"/>
      <c r="E442" s="504"/>
      <c r="F442" s="505"/>
      <c r="G442" s="505"/>
      <c r="H442" s="504"/>
      <c r="I442" s="506"/>
      <c r="J442" s="507"/>
      <c r="K442" s="507"/>
      <c r="L442" s="507"/>
      <c r="M442" s="507"/>
      <c r="N442" s="507"/>
      <c r="O442" s="507"/>
      <c r="P442" s="507"/>
      <c r="Q442" s="507"/>
      <c r="R442" s="507"/>
      <c r="S442" s="507"/>
      <c r="T442" s="506"/>
      <c r="U442" s="507"/>
      <c r="V442" s="507"/>
      <c r="W442" s="507"/>
      <c r="X442" s="507"/>
      <c r="Y442" s="507"/>
      <c r="Z442" s="507"/>
      <c r="AA442" s="507"/>
      <c r="AB442" s="507"/>
      <c r="AC442" s="507"/>
      <c r="AD442" s="507"/>
      <c r="AE442" s="506"/>
      <c r="AF442" s="507"/>
      <c r="AG442" s="507"/>
      <c r="AH442" s="507"/>
      <c r="AI442" s="507"/>
    </row>
    <row r="443" spans="1:35" ht="12.75" customHeight="1">
      <c r="A443" s="504"/>
      <c r="B443" s="504"/>
      <c r="C443" s="504"/>
      <c r="D443" s="504"/>
      <c r="E443" s="504"/>
      <c r="F443" s="505"/>
      <c r="G443" s="505"/>
      <c r="H443" s="504"/>
      <c r="I443" s="506"/>
      <c r="J443" s="507"/>
      <c r="K443" s="507"/>
      <c r="L443" s="507"/>
      <c r="M443" s="507"/>
      <c r="N443" s="507"/>
      <c r="O443" s="507"/>
      <c r="P443" s="507"/>
      <c r="Q443" s="507"/>
      <c r="R443" s="507"/>
      <c r="S443" s="507"/>
      <c r="T443" s="506"/>
      <c r="U443" s="507"/>
      <c r="V443" s="507"/>
      <c r="W443" s="507"/>
      <c r="X443" s="507"/>
      <c r="Y443" s="507"/>
      <c r="Z443" s="507"/>
      <c r="AA443" s="507"/>
      <c r="AB443" s="507"/>
      <c r="AC443" s="507"/>
      <c r="AD443" s="507"/>
      <c r="AE443" s="506"/>
      <c r="AF443" s="507"/>
      <c r="AG443" s="507"/>
      <c r="AH443" s="507"/>
      <c r="AI443" s="507"/>
    </row>
    <row r="444" spans="1:35" ht="12.75" customHeight="1">
      <c r="A444" s="504"/>
      <c r="B444" s="504"/>
      <c r="C444" s="504"/>
      <c r="D444" s="504"/>
      <c r="E444" s="504"/>
      <c r="F444" s="505"/>
      <c r="G444" s="505"/>
      <c r="H444" s="504"/>
      <c r="I444" s="506"/>
      <c r="J444" s="507"/>
      <c r="K444" s="507"/>
      <c r="L444" s="507"/>
      <c r="M444" s="507"/>
      <c r="N444" s="507"/>
      <c r="O444" s="507"/>
      <c r="P444" s="507"/>
      <c r="Q444" s="507"/>
      <c r="R444" s="507"/>
      <c r="S444" s="507"/>
      <c r="T444" s="506"/>
      <c r="U444" s="507"/>
      <c r="V444" s="507"/>
      <c r="W444" s="507"/>
      <c r="X444" s="507"/>
      <c r="Y444" s="507"/>
      <c r="Z444" s="507"/>
      <c r="AA444" s="507"/>
      <c r="AB444" s="507"/>
      <c r="AC444" s="507"/>
      <c r="AD444" s="507"/>
      <c r="AE444" s="506"/>
      <c r="AF444" s="507"/>
      <c r="AG444" s="507"/>
      <c r="AH444" s="507"/>
      <c r="AI444" s="507"/>
    </row>
    <row r="445" spans="1:35" ht="12.75" customHeight="1">
      <c r="A445" s="504"/>
      <c r="B445" s="504"/>
      <c r="C445" s="504"/>
      <c r="D445" s="504"/>
      <c r="E445" s="504"/>
      <c r="F445" s="505"/>
      <c r="G445" s="505"/>
      <c r="H445" s="504"/>
      <c r="I445" s="506"/>
      <c r="J445" s="507"/>
      <c r="K445" s="507"/>
      <c r="L445" s="507"/>
      <c r="M445" s="507"/>
      <c r="N445" s="507"/>
      <c r="O445" s="507"/>
      <c r="P445" s="507"/>
      <c r="Q445" s="507"/>
      <c r="R445" s="507"/>
      <c r="S445" s="507"/>
      <c r="T445" s="506"/>
      <c r="U445" s="507"/>
      <c r="V445" s="507"/>
      <c r="W445" s="507"/>
      <c r="X445" s="507"/>
      <c r="Y445" s="507"/>
      <c r="Z445" s="507"/>
      <c r="AA445" s="507"/>
      <c r="AB445" s="507"/>
      <c r="AC445" s="507"/>
      <c r="AD445" s="507"/>
      <c r="AE445" s="506"/>
      <c r="AF445" s="507"/>
      <c r="AG445" s="507"/>
      <c r="AH445" s="507"/>
      <c r="AI445" s="507"/>
    </row>
    <row r="446" spans="1:35" ht="12.75" customHeight="1">
      <c r="A446" s="504"/>
      <c r="B446" s="504"/>
      <c r="C446" s="504"/>
      <c r="D446" s="504"/>
      <c r="E446" s="504"/>
      <c r="F446" s="505"/>
      <c r="G446" s="505"/>
      <c r="H446" s="504"/>
      <c r="I446" s="506"/>
      <c r="J446" s="507"/>
      <c r="K446" s="507"/>
      <c r="L446" s="507"/>
      <c r="M446" s="507"/>
      <c r="N446" s="507"/>
      <c r="O446" s="507"/>
      <c r="P446" s="507"/>
      <c r="Q446" s="507"/>
      <c r="R446" s="507"/>
      <c r="S446" s="507"/>
      <c r="T446" s="506"/>
      <c r="U446" s="507"/>
      <c r="V446" s="507"/>
      <c r="W446" s="507"/>
      <c r="X446" s="507"/>
      <c r="Y446" s="507"/>
      <c r="Z446" s="507"/>
      <c r="AA446" s="507"/>
      <c r="AB446" s="507"/>
      <c r="AC446" s="507"/>
      <c r="AD446" s="507"/>
      <c r="AE446" s="506"/>
      <c r="AF446" s="507"/>
      <c r="AG446" s="507"/>
      <c r="AH446" s="507"/>
      <c r="AI446" s="507"/>
    </row>
    <row r="447" spans="1:35" ht="12.75" customHeight="1">
      <c r="A447" s="504"/>
      <c r="B447" s="504"/>
      <c r="C447" s="504"/>
      <c r="D447" s="504"/>
      <c r="E447" s="504"/>
      <c r="F447" s="505"/>
      <c r="G447" s="505"/>
      <c r="H447" s="504"/>
      <c r="I447" s="506"/>
      <c r="J447" s="507"/>
      <c r="K447" s="507"/>
      <c r="L447" s="507"/>
      <c r="M447" s="507"/>
      <c r="N447" s="507"/>
      <c r="O447" s="507"/>
      <c r="P447" s="507"/>
      <c r="Q447" s="507"/>
      <c r="R447" s="507"/>
      <c r="S447" s="507"/>
      <c r="T447" s="506"/>
      <c r="U447" s="507"/>
      <c r="V447" s="507"/>
      <c r="W447" s="507"/>
      <c r="X447" s="507"/>
      <c r="Y447" s="507"/>
      <c r="Z447" s="507"/>
      <c r="AA447" s="507"/>
      <c r="AB447" s="507"/>
      <c r="AC447" s="507"/>
      <c r="AD447" s="507"/>
      <c r="AE447" s="506"/>
      <c r="AF447" s="507"/>
      <c r="AG447" s="507"/>
      <c r="AH447" s="507"/>
      <c r="AI447" s="507"/>
    </row>
    <row r="448" spans="1:35" ht="12.75" customHeight="1">
      <c r="A448" s="504"/>
      <c r="B448" s="504"/>
      <c r="C448" s="504"/>
      <c r="D448" s="504"/>
      <c r="E448" s="504"/>
      <c r="F448" s="505"/>
      <c r="G448" s="505"/>
      <c r="H448" s="504"/>
      <c r="I448" s="506"/>
      <c r="J448" s="507"/>
      <c r="K448" s="507"/>
      <c r="L448" s="507"/>
      <c r="M448" s="507"/>
      <c r="N448" s="507"/>
      <c r="O448" s="507"/>
      <c r="P448" s="507"/>
      <c r="Q448" s="507"/>
      <c r="R448" s="507"/>
      <c r="S448" s="507"/>
      <c r="T448" s="506"/>
      <c r="U448" s="507"/>
      <c r="V448" s="507"/>
      <c r="W448" s="507"/>
      <c r="X448" s="507"/>
      <c r="Y448" s="507"/>
      <c r="Z448" s="507"/>
      <c r="AA448" s="507"/>
      <c r="AB448" s="507"/>
      <c r="AC448" s="507"/>
      <c r="AD448" s="507"/>
      <c r="AE448" s="506"/>
      <c r="AF448" s="507"/>
      <c r="AG448" s="507"/>
      <c r="AH448" s="507"/>
      <c r="AI448" s="507"/>
    </row>
    <row r="449" spans="1:35" ht="12.75" customHeight="1">
      <c r="A449" s="504"/>
      <c r="B449" s="504"/>
      <c r="C449" s="504"/>
      <c r="D449" s="504"/>
      <c r="E449" s="504"/>
      <c r="F449" s="505"/>
      <c r="G449" s="505"/>
      <c r="H449" s="504"/>
      <c r="I449" s="506"/>
      <c r="J449" s="507"/>
      <c r="K449" s="507"/>
      <c r="L449" s="507"/>
      <c r="M449" s="507"/>
      <c r="N449" s="507"/>
      <c r="O449" s="507"/>
      <c r="P449" s="507"/>
      <c r="Q449" s="507"/>
      <c r="R449" s="507"/>
      <c r="S449" s="507"/>
      <c r="T449" s="506"/>
      <c r="U449" s="507"/>
      <c r="V449" s="507"/>
      <c r="W449" s="507"/>
      <c r="X449" s="507"/>
      <c r="Y449" s="507"/>
      <c r="Z449" s="507"/>
      <c r="AA449" s="507"/>
      <c r="AB449" s="507"/>
      <c r="AC449" s="507"/>
      <c r="AD449" s="507"/>
      <c r="AE449" s="506"/>
      <c r="AF449" s="507"/>
      <c r="AG449" s="507"/>
      <c r="AH449" s="507"/>
      <c r="AI449" s="507"/>
    </row>
    <row r="450" spans="1:35" ht="12.75" customHeight="1">
      <c r="A450" s="504"/>
      <c r="B450" s="504"/>
      <c r="C450" s="504"/>
      <c r="D450" s="504"/>
      <c r="E450" s="504"/>
      <c r="F450" s="505"/>
      <c r="G450" s="505"/>
      <c r="H450" s="504"/>
      <c r="I450" s="506"/>
      <c r="J450" s="507"/>
      <c r="K450" s="507"/>
      <c r="L450" s="507"/>
      <c r="M450" s="507"/>
      <c r="N450" s="507"/>
      <c r="O450" s="507"/>
      <c r="P450" s="507"/>
      <c r="Q450" s="507"/>
      <c r="R450" s="507"/>
      <c r="S450" s="507"/>
      <c r="T450" s="506"/>
      <c r="U450" s="507"/>
      <c r="V450" s="507"/>
      <c r="W450" s="507"/>
      <c r="X450" s="507"/>
      <c r="Y450" s="507"/>
      <c r="Z450" s="507"/>
      <c r="AA450" s="507"/>
      <c r="AB450" s="507"/>
      <c r="AC450" s="507"/>
      <c r="AD450" s="507"/>
      <c r="AE450" s="506"/>
      <c r="AF450" s="507"/>
      <c r="AG450" s="507"/>
      <c r="AH450" s="507"/>
      <c r="AI450" s="507"/>
    </row>
    <row r="451" spans="1:35" ht="12.75" customHeight="1">
      <c r="A451" s="504"/>
      <c r="B451" s="504"/>
      <c r="C451" s="504"/>
      <c r="D451" s="504"/>
      <c r="E451" s="504"/>
      <c r="F451" s="505"/>
      <c r="G451" s="505"/>
      <c r="H451" s="504"/>
      <c r="I451" s="506"/>
      <c r="J451" s="507"/>
      <c r="K451" s="507"/>
      <c r="L451" s="507"/>
      <c r="M451" s="507"/>
      <c r="N451" s="507"/>
      <c r="O451" s="507"/>
      <c r="P451" s="507"/>
      <c r="Q451" s="507"/>
      <c r="R451" s="507"/>
      <c r="S451" s="507"/>
      <c r="T451" s="506"/>
      <c r="U451" s="507"/>
      <c r="V451" s="507"/>
      <c r="W451" s="507"/>
      <c r="X451" s="507"/>
      <c r="Y451" s="507"/>
      <c r="Z451" s="507"/>
      <c r="AA451" s="507"/>
      <c r="AB451" s="507"/>
      <c r="AC451" s="507"/>
      <c r="AD451" s="507"/>
      <c r="AE451" s="506"/>
      <c r="AF451" s="507"/>
      <c r="AG451" s="507"/>
      <c r="AH451" s="507"/>
      <c r="AI451" s="507"/>
    </row>
    <row r="452" spans="1:35" ht="12.75" customHeight="1">
      <c r="A452" s="504"/>
      <c r="B452" s="504"/>
      <c r="C452" s="504"/>
      <c r="D452" s="504"/>
      <c r="E452" s="504"/>
      <c r="F452" s="505"/>
      <c r="G452" s="505"/>
      <c r="H452" s="504"/>
      <c r="I452" s="506"/>
      <c r="J452" s="507"/>
      <c r="K452" s="507"/>
      <c r="L452" s="507"/>
      <c r="M452" s="507"/>
      <c r="N452" s="507"/>
      <c r="O452" s="507"/>
      <c r="P452" s="507"/>
      <c r="Q452" s="507"/>
      <c r="R452" s="507"/>
      <c r="S452" s="507"/>
      <c r="T452" s="506"/>
      <c r="U452" s="507"/>
      <c r="V452" s="507"/>
      <c r="W452" s="507"/>
      <c r="X452" s="507"/>
      <c r="Y452" s="507"/>
      <c r="Z452" s="507"/>
      <c r="AA452" s="507"/>
      <c r="AB452" s="507"/>
      <c r="AC452" s="507"/>
      <c r="AD452" s="507"/>
      <c r="AE452" s="506"/>
      <c r="AF452" s="507"/>
      <c r="AG452" s="507"/>
      <c r="AH452" s="507"/>
      <c r="AI452" s="507"/>
    </row>
    <row r="453" spans="1:35" ht="12.75" customHeight="1">
      <c r="A453" s="504"/>
      <c r="B453" s="504"/>
      <c r="C453" s="504"/>
      <c r="D453" s="504"/>
      <c r="E453" s="504"/>
      <c r="F453" s="505"/>
      <c r="G453" s="505"/>
      <c r="H453" s="504"/>
      <c r="I453" s="506"/>
      <c r="J453" s="507"/>
      <c r="K453" s="507"/>
      <c r="L453" s="507"/>
      <c r="M453" s="507"/>
      <c r="N453" s="507"/>
      <c r="O453" s="507"/>
      <c r="P453" s="507"/>
      <c r="Q453" s="507"/>
      <c r="R453" s="507"/>
      <c r="S453" s="507"/>
      <c r="T453" s="506"/>
      <c r="U453" s="507"/>
      <c r="V453" s="507"/>
      <c r="W453" s="507"/>
      <c r="X453" s="507"/>
      <c r="Y453" s="507"/>
      <c r="Z453" s="507"/>
      <c r="AA453" s="507"/>
      <c r="AB453" s="507"/>
      <c r="AC453" s="507"/>
      <c r="AD453" s="507"/>
      <c r="AE453" s="506"/>
      <c r="AF453" s="507"/>
      <c r="AG453" s="507"/>
      <c r="AH453" s="507"/>
      <c r="AI453" s="507"/>
    </row>
    <row r="454" spans="1:35" ht="12.75" customHeight="1">
      <c r="A454" s="504"/>
      <c r="B454" s="504"/>
      <c r="C454" s="504"/>
      <c r="D454" s="504"/>
      <c r="E454" s="504"/>
      <c r="F454" s="505"/>
      <c r="G454" s="505"/>
      <c r="H454" s="504"/>
      <c r="I454" s="506"/>
      <c r="J454" s="507"/>
      <c r="K454" s="507"/>
      <c r="L454" s="507"/>
      <c r="M454" s="507"/>
      <c r="N454" s="507"/>
      <c r="O454" s="507"/>
      <c r="P454" s="507"/>
      <c r="Q454" s="507"/>
      <c r="R454" s="507"/>
      <c r="S454" s="507"/>
      <c r="T454" s="506"/>
      <c r="U454" s="507"/>
      <c r="V454" s="507"/>
      <c r="W454" s="507"/>
      <c r="X454" s="507"/>
      <c r="Y454" s="507"/>
      <c r="Z454" s="507"/>
      <c r="AA454" s="507"/>
      <c r="AB454" s="507"/>
      <c r="AC454" s="507"/>
      <c r="AD454" s="507"/>
      <c r="AE454" s="506"/>
      <c r="AF454" s="507"/>
      <c r="AG454" s="507"/>
      <c r="AH454" s="507"/>
      <c r="AI454" s="507"/>
    </row>
    <row r="455" spans="1:35" ht="12.75" customHeight="1">
      <c r="A455" s="504"/>
      <c r="B455" s="504"/>
      <c r="C455" s="504"/>
      <c r="D455" s="504"/>
      <c r="E455" s="504"/>
      <c r="F455" s="505"/>
      <c r="G455" s="505"/>
      <c r="H455" s="504"/>
      <c r="I455" s="506"/>
      <c r="J455" s="507"/>
      <c r="K455" s="507"/>
      <c r="L455" s="507"/>
      <c r="M455" s="507"/>
      <c r="N455" s="507"/>
      <c r="O455" s="507"/>
      <c r="P455" s="507"/>
      <c r="Q455" s="507"/>
      <c r="R455" s="507"/>
      <c r="S455" s="507"/>
      <c r="T455" s="506"/>
      <c r="U455" s="507"/>
      <c r="V455" s="507"/>
      <c r="W455" s="507"/>
      <c r="X455" s="507"/>
      <c r="Y455" s="507"/>
      <c r="Z455" s="507"/>
      <c r="AA455" s="507"/>
      <c r="AB455" s="507"/>
      <c r="AC455" s="507"/>
      <c r="AD455" s="507"/>
      <c r="AE455" s="506"/>
      <c r="AF455" s="507"/>
      <c r="AG455" s="507"/>
      <c r="AH455" s="507"/>
      <c r="AI455" s="507"/>
    </row>
    <row r="456" spans="1:35" ht="12.75" customHeight="1">
      <c r="A456" s="504"/>
      <c r="B456" s="504"/>
      <c r="C456" s="504"/>
      <c r="D456" s="504"/>
      <c r="E456" s="504"/>
      <c r="F456" s="505"/>
      <c r="G456" s="505"/>
      <c r="H456" s="504"/>
      <c r="I456" s="506"/>
      <c r="J456" s="507"/>
      <c r="K456" s="507"/>
      <c r="L456" s="507"/>
      <c r="M456" s="507"/>
      <c r="N456" s="507"/>
      <c r="O456" s="507"/>
      <c r="P456" s="507"/>
      <c r="Q456" s="507"/>
      <c r="R456" s="507"/>
      <c r="S456" s="507"/>
      <c r="T456" s="506"/>
      <c r="U456" s="507"/>
      <c r="V456" s="507"/>
      <c r="W456" s="507"/>
      <c r="X456" s="507"/>
      <c r="Y456" s="507"/>
      <c r="Z456" s="507"/>
      <c r="AA456" s="507"/>
      <c r="AB456" s="507"/>
      <c r="AC456" s="507"/>
      <c r="AD456" s="507"/>
      <c r="AE456" s="506"/>
      <c r="AF456" s="507"/>
      <c r="AG456" s="507"/>
      <c r="AH456" s="507"/>
      <c r="AI456" s="507"/>
    </row>
    <row r="457" spans="1:35" ht="12.75" customHeight="1">
      <c r="A457" s="504"/>
      <c r="B457" s="504"/>
      <c r="C457" s="504"/>
      <c r="D457" s="504"/>
      <c r="E457" s="504"/>
      <c r="F457" s="505"/>
      <c r="G457" s="505"/>
      <c r="H457" s="504"/>
      <c r="I457" s="506"/>
      <c r="J457" s="507"/>
      <c r="K457" s="507"/>
      <c r="L457" s="507"/>
      <c r="M457" s="507"/>
      <c r="N457" s="507"/>
      <c r="O457" s="507"/>
      <c r="P457" s="507"/>
      <c r="Q457" s="507"/>
      <c r="R457" s="507"/>
      <c r="S457" s="507"/>
      <c r="T457" s="506"/>
      <c r="U457" s="507"/>
      <c r="V457" s="507"/>
      <c r="W457" s="507"/>
      <c r="X457" s="507"/>
      <c r="Y457" s="507"/>
      <c r="Z457" s="507"/>
      <c r="AA457" s="507"/>
      <c r="AB457" s="507"/>
      <c r="AC457" s="507"/>
      <c r="AD457" s="507"/>
      <c r="AE457" s="506"/>
      <c r="AF457" s="507"/>
      <c r="AG457" s="507"/>
      <c r="AH457" s="507"/>
      <c r="AI457" s="507"/>
    </row>
    <row r="458" spans="1:35" ht="12.75" customHeight="1">
      <c r="A458" s="504"/>
      <c r="B458" s="504"/>
      <c r="C458" s="504"/>
      <c r="D458" s="504"/>
      <c r="E458" s="504"/>
      <c r="F458" s="505"/>
      <c r="G458" s="505"/>
      <c r="H458" s="504"/>
      <c r="I458" s="506"/>
      <c r="J458" s="507"/>
      <c r="K458" s="507"/>
      <c r="L458" s="507"/>
      <c r="M458" s="507"/>
      <c r="N458" s="507"/>
      <c r="O458" s="507"/>
      <c r="P458" s="507"/>
      <c r="Q458" s="507"/>
      <c r="R458" s="507"/>
      <c r="S458" s="507"/>
      <c r="T458" s="506"/>
      <c r="U458" s="507"/>
      <c r="V458" s="507"/>
      <c r="W458" s="507"/>
      <c r="X458" s="507"/>
      <c r="Y458" s="507"/>
      <c r="Z458" s="507"/>
      <c r="AA458" s="507"/>
      <c r="AB458" s="507"/>
      <c r="AC458" s="507"/>
      <c r="AD458" s="507"/>
      <c r="AE458" s="506"/>
      <c r="AF458" s="507"/>
      <c r="AG458" s="507"/>
      <c r="AH458" s="507"/>
      <c r="AI458" s="507"/>
    </row>
    <row r="459" spans="1:35" ht="12.75" customHeight="1">
      <c r="A459" s="504"/>
      <c r="B459" s="504"/>
      <c r="C459" s="504"/>
      <c r="D459" s="504"/>
      <c r="E459" s="504"/>
      <c r="F459" s="505"/>
      <c r="G459" s="505"/>
      <c r="H459" s="504"/>
      <c r="I459" s="506"/>
      <c r="J459" s="507"/>
      <c r="K459" s="507"/>
      <c r="L459" s="507"/>
      <c r="M459" s="507"/>
      <c r="N459" s="507"/>
      <c r="O459" s="507"/>
      <c r="P459" s="507"/>
      <c r="Q459" s="507"/>
      <c r="R459" s="507"/>
      <c r="S459" s="507"/>
      <c r="T459" s="506"/>
      <c r="U459" s="507"/>
      <c r="V459" s="507"/>
      <c r="W459" s="507"/>
      <c r="X459" s="507"/>
      <c r="Y459" s="507"/>
      <c r="Z459" s="507"/>
      <c r="AA459" s="507"/>
      <c r="AB459" s="507"/>
      <c r="AC459" s="507"/>
      <c r="AD459" s="507"/>
      <c r="AE459" s="506"/>
      <c r="AF459" s="507"/>
      <c r="AG459" s="507"/>
      <c r="AH459" s="507"/>
      <c r="AI459" s="507"/>
    </row>
    <row r="460" spans="1:35" ht="12.75" customHeight="1">
      <c r="A460" s="504"/>
      <c r="B460" s="504"/>
      <c r="C460" s="504"/>
      <c r="D460" s="504"/>
      <c r="E460" s="504"/>
      <c r="F460" s="505"/>
      <c r="G460" s="505"/>
      <c r="H460" s="504"/>
      <c r="I460" s="506"/>
      <c r="J460" s="507"/>
      <c r="K460" s="507"/>
      <c r="L460" s="507"/>
      <c r="M460" s="507"/>
      <c r="N460" s="507"/>
      <c r="O460" s="507"/>
      <c r="P460" s="507"/>
      <c r="Q460" s="507"/>
      <c r="R460" s="507"/>
      <c r="S460" s="507"/>
      <c r="T460" s="506"/>
      <c r="U460" s="507"/>
      <c r="V460" s="507"/>
      <c r="W460" s="507"/>
      <c r="X460" s="507"/>
      <c r="Y460" s="507"/>
      <c r="Z460" s="507"/>
      <c r="AA460" s="507"/>
      <c r="AB460" s="507"/>
      <c r="AC460" s="507"/>
      <c r="AD460" s="507"/>
      <c r="AE460" s="506"/>
      <c r="AF460" s="507"/>
      <c r="AG460" s="507"/>
      <c r="AH460" s="507"/>
      <c r="AI460" s="507"/>
    </row>
    <row r="461" spans="1:35" ht="12.75" customHeight="1">
      <c r="A461" s="504"/>
      <c r="B461" s="504"/>
      <c r="C461" s="504"/>
      <c r="D461" s="504"/>
      <c r="E461" s="504"/>
      <c r="F461" s="505"/>
      <c r="G461" s="505"/>
      <c r="H461" s="504"/>
      <c r="I461" s="506"/>
      <c r="J461" s="507"/>
      <c r="K461" s="507"/>
      <c r="L461" s="507"/>
      <c r="M461" s="507"/>
      <c r="N461" s="507"/>
      <c r="O461" s="507"/>
      <c r="P461" s="507"/>
      <c r="Q461" s="507"/>
      <c r="R461" s="507"/>
      <c r="S461" s="507"/>
      <c r="T461" s="506"/>
      <c r="U461" s="507"/>
      <c r="V461" s="507"/>
      <c r="W461" s="507"/>
      <c r="X461" s="507"/>
      <c r="Y461" s="507"/>
      <c r="Z461" s="507"/>
      <c r="AA461" s="507"/>
      <c r="AB461" s="507"/>
      <c r="AC461" s="507"/>
      <c r="AD461" s="507"/>
      <c r="AE461" s="506"/>
      <c r="AF461" s="507"/>
      <c r="AG461" s="507"/>
      <c r="AH461" s="507"/>
      <c r="AI461" s="507"/>
    </row>
    <row r="462" spans="1:35" ht="12.75" customHeight="1">
      <c r="A462" s="504"/>
      <c r="B462" s="504"/>
      <c r="C462" s="504"/>
      <c r="D462" s="504"/>
      <c r="E462" s="504"/>
      <c r="F462" s="505"/>
      <c r="G462" s="505"/>
      <c r="H462" s="504"/>
      <c r="I462" s="506"/>
      <c r="J462" s="507"/>
      <c r="K462" s="507"/>
      <c r="L462" s="507"/>
      <c r="M462" s="507"/>
      <c r="N462" s="507"/>
      <c r="O462" s="507"/>
      <c r="P462" s="507"/>
      <c r="Q462" s="507"/>
      <c r="R462" s="507"/>
      <c r="S462" s="507"/>
      <c r="T462" s="506"/>
      <c r="U462" s="507"/>
      <c r="V462" s="507"/>
      <c r="W462" s="507"/>
      <c r="X462" s="507"/>
      <c r="Y462" s="507"/>
      <c r="Z462" s="507"/>
      <c r="AA462" s="507"/>
      <c r="AB462" s="507"/>
      <c r="AC462" s="507"/>
      <c r="AD462" s="507"/>
      <c r="AE462" s="506"/>
      <c r="AF462" s="507"/>
      <c r="AG462" s="507"/>
      <c r="AH462" s="507"/>
      <c r="AI462" s="507"/>
    </row>
    <row r="463" spans="1:35" ht="12.75" customHeight="1">
      <c r="A463" s="504"/>
      <c r="B463" s="504"/>
      <c r="C463" s="504"/>
      <c r="D463" s="504"/>
      <c r="E463" s="504"/>
      <c r="F463" s="505"/>
      <c r="G463" s="505"/>
      <c r="H463" s="504"/>
      <c r="I463" s="506"/>
      <c r="J463" s="507"/>
      <c r="K463" s="507"/>
      <c r="L463" s="507"/>
      <c r="M463" s="507"/>
      <c r="N463" s="507"/>
      <c r="O463" s="507"/>
      <c r="P463" s="507"/>
      <c r="Q463" s="507"/>
      <c r="R463" s="507"/>
      <c r="S463" s="507"/>
      <c r="T463" s="506"/>
      <c r="U463" s="507"/>
      <c r="V463" s="507"/>
      <c r="W463" s="507"/>
      <c r="X463" s="507"/>
      <c r="Y463" s="507"/>
      <c r="Z463" s="507"/>
      <c r="AA463" s="507"/>
      <c r="AB463" s="507"/>
      <c r="AC463" s="507"/>
      <c r="AD463" s="507"/>
      <c r="AE463" s="506"/>
      <c r="AF463" s="507"/>
      <c r="AG463" s="507"/>
      <c r="AH463" s="507"/>
      <c r="AI463" s="507"/>
    </row>
    <row r="464" spans="1:35" ht="12.75" customHeight="1">
      <c r="A464" s="504"/>
      <c r="B464" s="504"/>
      <c r="C464" s="504"/>
      <c r="D464" s="504"/>
      <c r="E464" s="504"/>
      <c r="F464" s="505"/>
      <c r="G464" s="505"/>
      <c r="H464" s="504"/>
      <c r="I464" s="506"/>
      <c r="J464" s="507"/>
      <c r="K464" s="507"/>
      <c r="L464" s="507"/>
      <c r="M464" s="507"/>
      <c r="N464" s="507"/>
      <c r="O464" s="507"/>
      <c r="P464" s="507"/>
      <c r="Q464" s="507"/>
      <c r="R464" s="507"/>
      <c r="S464" s="507"/>
      <c r="T464" s="506"/>
      <c r="U464" s="507"/>
      <c r="V464" s="507"/>
      <c r="W464" s="507"/>
      <c r="X464" s="507"/>
      <c r="Y464" s="507"/>
      <c r="Z464" s="507"/>
      <c r="AA464" s="507"/>
      <c r="AB464" s="507"/>
      <c r="AC464" s="507"/>
      <c r="AD464" s="507"/>
      <c r="AE464" s="506"/>
      <c r="AF464" s="507"/>
      <c r="AG464" s="507"/>
      <c r="AH464" s="507"/>
      <c r="AI464" s="507"/>
    </row>
    <row r="465" spans="1:35" ht="12.75" customHeight="1">
      <c r="A465" s="504"/>
      <c r="B465" s="504"/>
      <c r="C465" s="504"/>
      <c r="D465" s="504"/>
      <c r="E465" s="504"/>
      <c r="F465" s="505"/>
      <c r="G465" s="505"/>
      <c r="H465" s="504"/>
      <c r="I465" s="506"/>
      <c r="J465" s="507"/>
      <c r="K465" s="507"/>
      <c r="L465" s="507"/>
      <c r="M465" s="507"/>
      <c r="N465" s="507"/>
      <c r="O465" s="507"/>
      <c r="P465" s="507"/>
      <c r="Q465" s="507"/>
      <c r="R465" s="507"/>
      <c r="S465" s="507"/>
      <c r="T465" s="506"/>
      <c r="U465" s="507"/>
      <c r="V465" s="507"/>
      <c r="W465" s="507"/>
      <c r="X465" s="507"/>
      <c r="Y465" s="507"/>
      <c r="Z465" s="507"/>
      <c r="AA465" s="507"/>
      <c r="AB465" s="507"/>
      <c r="AC465" s="507"/>
      <c r="AD465" s="507"/>
      <c r="AE465" s="506"/>
      <c r="AF465" s="507"/>
      <c r="AG465" s="507"/>
      <c r="AH465" s="507"/>
      <c r="AI465" s="507"/>
    </row>
    <row r="466" spans="1:35" ht="12.75" customHeight="1">
      <c r="A466" s="504"/>
      <c r="B466" s="504"/>
      <c r="C466" s="504"/>
      <c r="D466" s="504"/>
      <c r="E466" s="504"/>
      <c r="F466" s="505"/>
      <c r="G466" s="505"/>
      <c r="H466" s="504"/>
      <c r="I466" s="506"/>
      <c r="J466" s="507"/>
      <c r="K466" s="507"/>
      <c r="L466" s="507"/>
      <c r="M466" s="507"/>
      <c r="N466" s="507"/>
      <c r="O466" s="507"/>
      <c r="P466" s="507"/>
      <c r="Q466" s="507"/>
      <c r="R466" s="507"/>
      <c r="S466" s="507"/>
      <c r="T466" s="506"/>
      <c r="U466" s="507"/>
      <c r="V466" s="507"/>
      <c r="W466" s="507"/>
      <c r="X466" s="507"/>
      <c r="Y466" s="507"/>
      <c r="Z466" s="507"/>
      <c r="AA466" s="507"/>
      <c r="AB466" s="507"/>
      <c r="AC466" s="507"/>
      <c r="AD466" s="507"/>
      <c r="AE466" s="506"/>
      <c r="AF466" s="507"/>
      <c r="AG466" s="507"/>
      <c r="AH466" s="507"/>
      <c r="AI466" s="507"/>
    </row>
    <row r="467" spans="1:35" ht="12.75" customHeight="1">
      <c r="A467" s="504"/>
      <c r="B467" s="504"/>
      <c r="C467" s="504"/>
      <c r="D467" s="504"/>
      <c r="E467" s="504"/>
      <c r="F467" s="505"/>
      <c r="G467" s="505"/>
      <c r="H467" s="504"/>
      <c r="I467" s="506"/>
      <c r="J467" s="507"/>
      <c r="K467" s="507"/>
      <c r="L467" s="507"/>
      <c r="M467" s="507"/>
      <c r="N467" s="507"/>
      <c r="O467" s="507"/>
      <c r="P467" s="507"/>
      <c r="Q467" s="507"/>
      <c r="R467" s="507"/>
      <c r="S467" s="507"/>
      <c r="T467" s="506"/>
      <c r="U467" s="507"/>
      <c r="V467" s="507"/>
      <c r="W467" s="507"/>
      <c r="X467" s="507"/>
      <c r="Y467" s="507"/>
      <c r="Z467" s="507"/>
      <c r="AA467" s="507"/>
      <c r="AB467" s="507"/>
      <c r="AC467" s="507"/>
      <c r="AD467" s="507"/>
      <c r="AE467" s="506"/>
      <c r="AF467" s="507"/>
      <c r="AG467" s="507"/>
      <c r="AH467" s="507"/>
      <c r="AI467" s="507"/>
    </row>
    <row r="468" spans="1:35" ht="12.75" customHeight="1">
      <c r="A468" s="504"/>
      <c r="B468" s="504"/>
      <c r="C468" s="504"/>
      <c r="D468" s="504"/>
      <c r="E468" s="504"/>
      <c r="F468" s="505"/>
      <c r="G468" s="505"/>
      <c r="H468" s="504"/>
      <c r="I468" s="506"/>
      <c r="J468" s="507"/>
      <c r="K468" s="507"/>
      <c r="L468" s="507"/>
      <c r="M468" s="507"/>
      <c r="N468" s="507"/>
      <c r="O468" s="507"/>
      <c r="P468" s="507"/>
      <c r="Q468" s="507"/>
      <c r="R468" s="507"/>
      <c r="S468" s="507"/>
      <c r="T468" s="506"/>
      <c r="U468" s="507"/>
      <c r="V468" s="507"/>
      <c r="W468" s="507"/>
      <c r="X468" s="507"/>
      <c r="Y468" s="507"/>
      <c r="Z468" s="507"/>
      <c r="AA468" s="507"/>
      <c r="AB468" s="507"/>
      <c r="AC468" s="507"/>
      <c r="AD468" s="507"/>
      <c r="AE468" s="506"/>
      <c r="AF468" s="507"/>
      <c r="AG468" s="507"/>
      <c r="AH468" s="507"/>
      <c r="AI468" s="507"/>
    </row>
    <row r="469" spans="1:35" ht="12.75" customHeight="1">
      <c r="A469" s="504"/>
      <c r="B469" s="504"/>
      <c r="C469" s="504"/>
      <c r="D469" s="504"/>
      <c r="E469" s="504"/>
      <c r="F469" s="505"/>
      <c r="G469" s="505"/>
      <c r="H469" s="504"/>
      <c r="I469" s="506"/>
      <c r="J469" s="507"/>
      <c r="K469" s="507"/>
      <c r="L469" s="507"/>
      <c r="M469" s="507"/>
      <c r="N469" s="507"/>
      <c r="O469" s="507"/>
      <c r="P469" s="507"/>
      <c r="Q469" s="507"/>
      <c r="R469" s="507"/>
      <c r="S469" s="507"/>
      <c r="T469" s="506"/>
      <c r="U469" s="507"/>
      <c r="V469" s="507"/>
      <c r="W469" s="507"/>
      <c r="X469" s="507"/>
      <c r="Y469" s="507"/>
      <c r="Z469" s="507"/>
      <c r="AA469" s="507"/>
      <c r="AB469" s="507"/>
      <c r="AC469" s="507"/>
      <c r="AD469" s="507"/>
      <c r="AE469" s="506"/>
      <c r="AF469" s="507"/>
      <c r="AG469" s="507"/>
      <c r="AH469" s="507"/>
      <c r="AI469" s="507"/>
    </row>
    <row r="470" spans="1:35" ht="12.75" customHeight="1">
      <c r="A470" s="504"/>
      <c r="B470" s="504"/>
      <c r="C470" s="504"/>
      <c r="D470" s="504"/>
      <c r="E470" s="504"/>
      <c r="F470" s="505"/>
      <c r="G470" s="505"/>
      <c r="H470" s="504"/>
      <c r="I470" s="506"/>
      <c r="J470" s="507"/>
      <c r="K470" s="507"/>
      <c r="L470" s="507"/>
      <c r="M470" s="507"/>
      <c r="N470" s="507"/>
      <c r="O470" s="507"/>
      <c r="P470" s="507"/>
      <c r="Q470" s="507"/>
      <c r="R470" s="507"/>
      <c r="S470" s="507"/>
      <c r="T470" s="506"/>
      <c r="U470" s="507"/>
      <c r="V470" s="507"/>
      <c r="W470" s="507"/>
      <c r="X470" s="507"/>
      <c r="Y470" s="507"/>
      <c r="Z470" s="507"/>
      <c r="AA470" s="507"/>
      <c r="AB470" s="507"/>
      <c r="AC470" s="507"/>
      <c r="AD470" s="507"/>
      <c r="AE470" s="506"/>
      <c r="AF470" s="507"/>
      <c r="AG470" s="507"/>
      <c r="AH470" s="507"/>
      <c r="AI470" s="507"/>
    </row>
    <row r="471" spans="1:35" ht="12.75" customHeight="1">
      <c r="A471" s="504"/>
      <c r="B471" s="504"/>
      <c r="C471" s="504"/>
      <c r="D471" s="504"/>
      <c r="E471" s="504"/>
      <c r="F471" s="505"/>
      <c r="G471" s="505"/>
      <c r="H471" s="504"/>
      <c r="I471" s="506"/>
      <c r="J471" s="507"/>
      <c r="K471" s="507"/>
      <c r="L471" s="507"/>
      <c r="M471" s="507"/>
      <c r="N471" s="507"/>
      <c r="O471" s="507"/>
      <c r="P471" s="507"/>
      <c r="Q471" s="507"/>
      <c r="R471" s="507"/>
      <c r="S471" s="507"/>
      <c r="T471" s="506"/>
      <c r="U471" s="507"/>
      <c r="V471" s="507"/>
      <c r="W471" s="507"/>
      <c r="X471" s="507"/>
      <c r="Y471" s="507"/>
      <c r="Z471" s="507"/>
      <c r="AA471" s="507"/>
      <c r="AB471" s="507"/>
      <c r="AC471" s="507"/>
      <c r="AD471" s="507"/>
      <c r="AE471" s="506"/>
      <c r="AF471" s="507"/>
      <c r="AG471" s="507"/>
      <c r="AH471" s="507"/>
      <c r="AI471" s="507"/>
    </row>
    <row r="472" spans="1:35" ht="12.75" customHeight="1">
      <c r="A472" s="504"/>
      <c r="B472" s="504"/>
      <c r="C472" s="504"/>
      <c r="D472" s="504"/>
      <c r="E472" s="504"/>
      <c r="F472" s="505"/>
      <c r="G472" s="505"/>
      <c r="H472" s="504"/>
      <c r="I472" s="506"/>
      <c r="J472" s="507"/>
      <c r="K472" s="507"/>
      <c r="L472" s="507"/>
      <c r="M472" s="507"/>
      <c r="N472" s="507"/>
      <c r="O472" s="507"/>
      <c r="P472" s="507"/>
      <c r="Q472" s="507"/>
      <c r="R472" s="507"/>
      <c r="S472" s="507"/>
      <c r="T472" s="506"/>
      <c r="U472" s="507"/>
      <c r="V472" s="507"/>
      <c r="W472" s="507"/>
      <c r="X472" s="507"/>
      <c r="Y472" s="507"/>
      <c r="Z472" s="507"/>
      <c r="AA472" s="507"/>
      <c r="AB472" s="507"/>
      <c r="AC472" s="507"/>
      <c r="AD472" s="507"/>
      <c r="AE472" s="506"/>
      <c r="AF472" s="507"/>
      <c r="AG472" s="507"/>
      <c r="AH472" s="507"/>
      <c r="AI472" s="507"/>
    </row>
    <row r="473" spans="1:35" ht="12.75" customHeight="1">
      <c r="A473" s="504"/>
      <c r="B473" s="504"/>
      <c r="C473" s="504"/>
      <c r="D473" s="504"/>
      <c r="E473" s="504"/>
      <c r="F473" s="505"/>
      <c r="G473" s="505"/>
      <c r="H473" s="504"/>
      <c r="I473" s="506"/>
      <c r="J473" s="507"/>
      <c r="K473" s="507"/>
      <c r="L473" s="507"/>
      <c r="M473" s="507"/>
      <c r="N473" s="507"/>
      <c r="O473" s="507"/>
      <c r="P473" s="507"/>
      <c r="Q473" s="507"/>
      <c r="R473" s="507"/>
      <c r="S473" s="507"/>
      <c r="T473" s="506"/>
      <c r="U473" s="507"/>
      <c r="V473" s="507"/>
      <c r="W473" s="507"/>
      <c r="X473" s="507"/>
      <c r="Y473" s="507"/>
      <c r="Z473" s="507"/>
      <c r="AA473" s="507"/>
      <c r="AB473" s="507"/>
      <c r="AC473" s="507"/>
      <c r="AD473" s="507"/>
      <c r="AE473" s="506"/>
      <c r="AF473" s="507"/>
      <c r="AG473" s="507"/>
      <c r="AH473" s="507"/>
      <c r="AI473" s="507"/>
    </row>
    <row r="474" spans="1:35" ht="12.75" customHeight="1">
      <c r="A474" s="504"/>
      <c r="B474" s="504"/>
      <c r="C474" s="504"/>
      <c r="D474" s="504"/>
      <c r="E474" s="504"/>
      <c r="F474" s="505"/>
      <c r="G474" s="505"/>
      <c r="H474" s="504"/>
      <c r="I474" s="506"/>
      <c r="J474" s="507"/>
      <c r="K474" s="507"/>
      <c r="L474" s="507"/>
      <c r="M474" s="507"/>
      <c r="N474" s="507"/>
      <c r="O474" s="507"/>
      <c r="P474" s="507"/>
      <c r="Q474" s="507"/>
      <c r="R474" s="507"/>
      <c r="S474" s="507"/>
      <c r="T474" s="506"/>
      <c r="U474" s="507"/>
      <c r="V474" s="507"/>
      <c r="W474" s="507"/>
      <c r="X474" s="507"/>
      <c r="Y474" s="507"/>
      <c r="Z474" s="507"/>
      <c r="AA474" s="507"/>
      <c r="AB474" s="507"/>
      <c r="AC474" s="507"/>
      <c r="AD474" s="507"/>
      <c r="AE474" s="506"/>
      <c r="AF474" s="507"/>
      <c r="AG474" s="507"/>
      <c r="AH474" s="507"/>
      <c r="AI474" s="507"/>
    </row>
    <row r="475" spans="1:35" ht="12.75" customHeight="1">
      <c r="A475" s="504"/>
      <c r="B475" s="504"/>
      <c r="C475" s="504"/>
      <c r="D475" s="504"/>
      <c r="E475" s="504"/>
      <c r="F475" s="505"/>
      <c r="G475" s="505"/>
      <c r="H475" s="504"/>
      <c r="I475" s="506"/>
      <c r="J475" s="507"/>
      <c r="K475" s="507"/>
      <c r="L475" s="507"/>
      <c r="M475" s="507"/>
      <c r="N475" s="507"/>
      <c r="O475" s="507"/>
      <c r="P475" s="507"/>
      <c r="Q475" s="507"/>
      <c r="R475" s="507"/>
      <c r="S475" s="507"/>
      <c r="T475" s="506"/>
      <c r="U475" s="507"/>
      <c r="V475" s="507"/>
      <c r="W475" s="507"/>
      <c r="X475" s="507"/>
      <c r="Y475" s="507"/>
      <c r="Z475" s="507"/>
      <c r="AA475" s="507"/>
      <c r="AB475" s="507"/>
      <c r="AC475" s="507"/>
      <c r="AD475" s="507"/>
      <c r="AE475" s="506"/>
      <c r="AF475" s="507"/>
      <c r="AG475" s="507"/>
      <c r="AH475" s="507"/>
      <c r="AI475" s="507"/>
    </row>
    <row r="476" spans="1:35" ht="12.75" customHeight="1">
      <c r="A476" s="504"/>
      <c r="B476" s="504"/>
      <c r="C476" s="504"/>
      <c r="D476" s="504"/>
      <c r="E476" s="504"/>
      <c r="F476" s="505"/>
      <c r="G476" s="505"/>
      <c r="H476" s="504"/>
      <c r="I476" s="506"/>
      <c r="J476" s="507"/>
      <c r="K476" s="507"/>
      <c r="L476" s="507"/>
      <c r="M476" s="507"/>
      <c r="N476" s="507"/>
      <c r="O476" s="507"/>
      <c r="P476" s="507"/>
      <c r="Q476" s="507"/>
      <c r="R476" s="507"/>
      <c r="S476" s="507"/>
      <c r="T476" s="506"/>
      <c r="U476" s="507"/>
      <c r="V476" s="507"/>
      <c r="W476" s="507"/>
      <c r="X476" s="507"/>
      <c r="Y476" s="507"/>
      <c r="Z476" s="507"/>
      <c r="AA476" s="507"/>
      <c r="AB476" s="507"/>
      <c r="AC476" s="507"/>
      <c r="AD476" s="507"/>
      <c r="AE476" s="506"/>
      <c r="AF476" s="507"/>
      <c r="AG476" s="507"/>
      <c r="AH476" s="507"/>
      <c r="AI476" s="507"/>
    </row>
    <row r="477" spans="1:35" ht="12.75" customHeight="1">
      <c r="A477" s="504"/>
      <c r="B477" s="504"/>
      <c r="C477" s="504"/>
      <c r="D477" s="504"/>
      <c r="E477" s="504"/>
      <c r="F477" s="505"/>
      <c r="G477" s="505"/>
      <c r="H477" s="504"/>
      <c r="I477" s="506"/>
      <c r="J477" s="507"/>
      <c r="K477" s="507"/>
      <c r="L477" s="507"/>
      <c r="M477" s="507"/>
      <c r="N477" s="507"/>
      <c r="O477" s="507"/>
      <c r="P477" s="507"/>
      <c r="Q477" s="507"/>
      <c r="R477" s="507"/>
      <c r="S477" s="507"/>
      <c r="T477" s="506"/>
      <c r="U477" s="507"/>
      <c r="V477" s="507"/>
      <c r="W477" s="507"/>
      <c r="X477" s="507"/>
      <c r="Y477" s="507"/>
      <c r="Z477" s="507"/>
      <c r="AA477" s="507"/>
      <c r="AB477" s="507"/>
      <c r="AC477" s="507"/>
      <c r="AD477" s="507"/>
      <c r="AE477" s="506"/>
      <c r="AF477" s="507"/>
      <c r="AG477" s="507"/>
      <c r="AH477" s="507"/>
      <c r="AI477" s="507"/>
    </row>
    <row r="478" spans="1:35" ht="12.75" customHeight="1">
      <c r="A478" s="504"/>
      <c r="B478" s="504"/>
      <c r="C478" s="504"/>
      <c r="D478" s="504"/>
      <c r="E478" s="504"/>
      <c r="F478" s="505"/>
      <c r="G478" s="505"/>
      <c r="H478" s="504"/>
      <c r="I478" s="506"/>
      <c r="J478" s="507"/>
      <c r="K478" s="507"/>
      <c r="L478" s="507"/>
      <c r="M478" s="507"/>
      <c r="N478" s="507"/>
      <c r="O478" s="507"/>
      <c r="P478" s="507"/>
      <c r="Q478" s="507"/>
      <c r="R478" s="507"/>
      <c r="S478" s="507"/>
      <c r="T478" s="506"/>
      <c r="U478" s="507"/>
      <c r="V478" s="507"/>
      <c r="W478" s="507"/>
      <c r="X478" s="507"/>
      <c r="Y478" s="507"/>
      <c r="Z478" s="507"/>
      <c r="AA478" s="507"/>
      <c r="AB478" s="507"/>
      <c r="AC478" s="507"/>
      <c r="AD478" s="507"/>
      <c r="AE478" s="506"/>
      <c r="AF478" s="507"/>
      <c r="AG478" s="507"/>
      <c r="AH478" s="507"/>
      <c r="AI478" s="507"/>
    </row>
    <row r="479" spans="1:35" ht="12.75" customHeight="1">
      <c r="A479" s="504"/>
      <c r="B479" s="504"/>
      <c r="C479" s="504"/>
      <c r="D479" s="504"/>
      <c r="E479" s="504"/>
      <c r="F479" s="505"/>
      <c r="G479" s="505"/>
      <c r="H479" s="504"/>
      <c r="I479" s="506"/>
      <c r="J479" s="507"/>
      <c r="K479" s="507"/>
      <c r="L479" s="507"/>
      <c r="M479" s="507"/>
      <c r="N479" s="507"/>
      <c r="O479" s="507"/>
      <c r="P479" s="507"/>
      <c r="Q479" s="507"/>
      <c r="R479" s="507"/>
      <c r="S479" s="507"/>
      <c r="T479" s="506"/>
      <c r="U479" s="507"/>
      <c r="V479" s="507"/>
      <c r="W479" s="507"/>
      <c r="X479" s="507"/>
      <c r="Y479" s="507"/>
      <c r="Z479" s="507"/>
      <c r="AA479" s="507"/>
      <c r="AB479" s="507"/>
      <c r="AC479" s="507"/>
      <c r="AD479" s="507"/>
      <c r="AE479" s="506"/>
      <c r="AF479" s="507"/>
      <c r="AG479" s="507"/>
      <c r="AH479" s="507"/>
      <c r="AI479" s="507"/>
    </row>
    <row r="480" spans="1:35" ht="12.75" customHeight="1">
      <c r="A480" s="504"/>
      <c r="B480" s="504"/>
      <c r="C480" s="504"/>
      <c r="D480" s="504"/>
      <c r="E480" s="504"/>
      <c r="F480" s="505"/>
      <c r="G480" s="505"/>
      <c r="H480" s="504"/>
      <c r="I480" s="506"/>
      <c r="J480" s="507"/>
      <c r="K480" s="507"/>
      <c r="L480" s="507"/>
      <c r="M480" s="507"/>
      <c r="N480" s="507"/>
      <c r="O480" s="507"/>
      <c r="P480" s="507"/>
      <c r="Q480" s="507"/>
      <c r="R480" s="507"/>
      <c r="S480" s="507"/>
      <c r="T480" s="506"/>
      <c r="U480" s="507"/>
      <c r="V480" s="507"/>
      <c r="W480" s="507"/>
      <c r="X480" s="507"/>
      <c r="Y480" s="507"/>
      <c r="Z480" s="507"/>
      <c r="AA480" s="507"/>
      <c r="AB480" s="507"/>
      <c r="AC480" s="507"/>
      <c r="AD480" s="507"/>
      <c r="AE480" s="506"/>
      <c r="AF480" s="507"/>
      <c r="AG480" s="507"/>
      <c r="AH480" s="507"/>
      <c r="AI480" s="507"/>
    </row>
    <row r="481" spans="1:35" ht="12.75" customHeight="1">
      <c r="A481" s="504"/>
      <c r="B481" s="504"/>
      <c r="C481" s="504"/>
      <c r="D481" s="504"/>
      <c r="E481" s="504"/>
      <c r="F481" s="505"/>
      <c r="G481" s="505"/>
      <c r="H481" s="504"/>
      <c r="I481" s="506"/>
      <c r="J481" s="507"/>
      <c r="K481" s="507"/>
      <c r="L481" s="507"/>
      <c r="M481" s="507"/>
      <c r="N481" s="507"/>
      <c r="O481" s="507"/>
      <c r="P481" s="507"/>
      <c r="Q481" s="507"/>
      <c r="R481" s="507"/>
      <c r="S481" s="507"/>
      <c r="T481" s="506"/>
      <c r="U481" s="507"/>
      <c r="V481" s="507"/>
      <c r="W481" s="507"/>
      <c r="X481" s="507"/>
      <c r="Y481" s="507"/>
      <c r="Z481" s="507"/>
      <c r="AA481" s="507"/>
      <c r="AB481" s="507"/>
      <c r="AC481" s="507"/>
      <c r="AD481" s="507"/>
      <c r="AE481" s="506"/>
      <c r="AF481" s="507"/>
      <c r="AG481" s="507"/>
      <c r="AH481" s="507"/>
      <c r="AI481" s="507"/>
    </row>
    <row r="482" spans="1:35" ht="12.75" customHeight="1">
      <c r="A482" s="504"/>
      <c r="B482" s="504"/>
      <c r="C482" s="504"/>
      <c r="D482" s="504"/>
      <c r="E482" s="504"/>
      <c r="F482" s="505"/>
      <c r="G482" s="505"/>
      <c r="H482" s="504"/>
      <c r="I482" s="506"/>
      <c r="J482" s="507"/>
      <c r="K482" s="507"/>
      <c r="L482" s="507"/>
      <c r="M482" s="507"/>
      <c r="N482" s="507"/>
      <c r="O482" s="507"/>
      <c r="P482" s="507"/>
      <c r="Q482" s="507"/>
      <c r="R482" s="507"/>
      <c r="S482" s="507"/>
      <c r="T482" s="506"/>
      <c r="U482" s="507"/>
      <c r="V482" s="507"/>
      <c r="W482" s="507"/>
      <c r="X482" s="507"/>
      <c r="Y482" s="507"/>
      <c r="Z482" s="507"/>
      <c r="AA482" s="507"/>
      <c r="AB482" s="507"/>
      <c r="AC482" s="507"/>
      <c r="AD482" s="507"/>
      <c r="AE482" s="506"/>
      <c r="AF482" s="507"/>
      <c r="AG482" s="507"/>
      <c r="AH482" s="507"/>
      <c r="AI482" s="507"/>
    </row>
    <row r="483" spans="1:35" ht="12.75" customHeight="1">
      <c r="A483" s="504"/>
      <c r="B483" s="504"/>
      <c r="C483" s="504"/>
      <c r="D483" s="504"/>
      <c r="E483" s="504"/>
      <c r="F483" s="505"/>
      <c r="G483" s="505"/>
      <c r="H483" s="504"/>
      <c r="I483" s="506"/>
      <c r="J483" s="507"/>
      <c r="K483" s="507"/>
      <c r="L483" s="507"/>
      <c r="M483" s="507"/>
      <c r="N483" s="507"/>
      <c r="O483" s="507"/>
      <c r="P483" s="507"/>
      <c r="Q483" s="507"/>
      <c r="R483" s="507"/>
      <c r="S483" s="507"/>
      <c r="T483" s="506"/>
      <c r="U483" s="507"/>
      <c r="V483" s="507"/>
      <c r="W483" s="507"/>
      <c r="X483" s="507"/>
      <c r="Y483" s="507"/>
      <c r="Z483" s="507"/>
      <c r="AA483" s="507"/>
      <c r="AB483" s="507"/>
      <c r="AC483" s="507"/>
      <c r="AD483" s="507"/>
      <c r="AE483" s="506"/>
      <c r="AF483" s="507"/>
      <c r="AG483" s="507"/>
      <c r="AH483" s="507"/>
      <c r="AI483" s="507"/>
    </row>
    <row r="484" spans="1:35" ht="12.75" customHeight="1">
      <c r="A484" s="504"/>
      <c r="B484" s="504"/>
      <c r="C484" s="504"/>
      <c r="D484" s="504"/>
      <c r="E484" s="504"/>
      <c r="F484" s="505"/>
      <c r="G484" s="505"/>
      <c r="H484" s="504"/>
      <c r="I484" s="506"/>
      <c r="J484" s="507"/>
      <c r="K484" s="507"/>
      <c r="L484" s="507"/>
      <c r="M484" s="507"/>
      <c r="N484" s="507"/>
      <c r="O484" s="507"/>
      <c r="P484" s="507"/>
      <c r="Q484" s="507"/>
      <c r="R484" s="507"/>
      <c r="S484" s="507"/>
      <c r="T484" s="506"/>
      <c r="U484" s="507"/>
      <c r="V484" s="507"/>
      <c r="W484" s="507"/>
      <c r="X484" s="507"/>
      <c r="Y484" s="507"/>
      <c r="Z484" s="507"/>
      <c r="AA484" s="507"/>
      <c r="AB484" s="507"/>
      <c r="AC484" s="507"/>
      <c r="AD484" s="507"/>
      <c r="AE484" s="506"/>
      <c r="AF484" s="507"/>
      <c r="AG484" s="507"/>
      <c r="AH484" s="507"/>
      <c r="AI484" s="507"/>
    </row>
    <row r="485" spans="1:35" ht="12.75" customHeight="1">
      <c r="A485" s="504"/>
      <c r="B485" s="504"/>
      <c r="C485" s="504"/>
      <c r="D485" s="504"/>
      <c r="E485" s="504"/>
      <c r="F485" s="505"/>
      <c r="G485" s="505"/>
      <c r="H485" s="504"/>
      <c r="I485" s="506"/>
      <c r="J485" s="507"/>
      <c r="K485" s="507"/>
      <c r="L485" s="507"/>
      <c r="M485" s="507"/>
      <c r="N485" s="507"/>
      <c r="O485" s="507"/>
      <c r="P485" s="507"/>
      <c r="Q485" s="507"/>
      <c r="R485" s="507"/>
      <c r="S485" s="507"/>
      <c r="T485" s="506"/>
      <c r="U485" s="507"/>
      <c r="V485" s="507"/>
      <c r="W485" s="507"/>
      <c r="X485" s="507"/>
      <c r="Y485" s="507"/>
      <c r="Z485" s="507"/>
      <c r="AA485" s="507"/>
      <c r="AB485" s="507"/>
      <c r="AC485" s="507"/>
      <c r="AD485" s="507"/>
      <c r="AE485" s="506"/>
      <c r="AF485" s="507"/>
      <c r="AG485" s="507"/>
      <c r="AH485" s="507"/>
      <c r="AI485" s="507"/>
    </row>
    <row r="486" spans="1:35" ht="12.75" customHeight="1">
      <c r="A486" s="504"/>
      <c r="B486" s="504"/>
      <c r="C486" s="504"/>
      <c r="D486" s="504"/>
      <c r="E486" s="504"/>
      <c r="F486" s="505"/>
      <c r="G486" s="505"/>
      <c r="H486" s="504"/>
      <c r="I486" s="506"/>
      <c r="J486" s="507"/>
      <c r="K486" s="507"/>
      <c r="L486" s="507"/>
      <c r="M486" s="507"/>
      <c r="N486" s="507"/>
      <c r="O486" s="507"/>
      <c r="P486" s="507"/>
      <c r="Q486" s="507"/>
      <c r="R486" s="507"/>
      <c r="S486" s="507"/>
      <c r="T486" s="506"/>
      <c r="U486" s="507"/>
      <c r="V486" s="507"/>
      <c r="W486" s="507"/>
      <c r="X486" s="507"/>
      <c r="Y486" s="507"/>
      <c r="Z486" s="507"/>
      <c r="AA486" s="507"/>
      <c r="AB486" s="507"/>
      <c r="AC486" s="507"/>
      <c r="AD486" s="507"/>
      <c r="AE486" s="506"/>
      <c r="AF486" s="507"/>
      <c r="AG486" s="507"/>
      <c r="AH486" s="507"/>
      <c r="AI486" s="507"/>
    </row>
    <row r="487" spans="1:35" ht="12.75" customHeight="1">
      <c r="A487" s="504"/>
      <c r="B487" s="504"/>
      <c r="C487" s="504"/>
      <c r="D487" s="504"/>
      <c r="E487" s="504"/>
      <c r="F487" s="505"/>
      <c r="G487" s="505"/>
      <c r="H487" s="504"/>
      <c r="I487" s="506"/>
      <c r="J487" s="507"/>
      <c r="K487" s="507"/>
      <c r="L487" s="507"/>
      <c r="M487" s="507"/>
      <c r="N487" s="507"/>
      <c r="O487" s="507"/>
      <c r="P487" s="507"/>
      <c r="Q487" s="507"/>
      <c r="R487" s="507"/>
      <c r="S487" s="507"/>
      <c r="T487" s="506"/>
      <c r="U487" s="507"/>
      <c r="V487" s="507"/>
      <c r="W487" s="507"/>
      <c r="X487" s="507"/>
      <c r="Y487" s="507"/>
      <c r="Z487" s="507"/>
      <c r="AA487" s="507"/>
      <c r="AB487" s="507"/>
      <c r="AC487" s="507"/>
      <c r="AD487" s="507"/>
      <c r="AE487" s="506"/>
      <c r="AF487" s="507"/>
      <c r="AG487" s="507"/>
      <c r="AH487" s="507"/>
      <c r="AI487" s="507"/>
    </row>
    <row r="488" spans="1:35" ht="12.75" customHeight="1">
      <c r="A488" s="504"/>
      <c r="B488" s="504"/>
      <c r="C488" s="504"/>
      <c r="D488" s="504"/>
      <c r="E488" s="504"/>
      <c r="F488" s="505"/>
      <c r="G488" s="505"/>
      <c r="H488" s="504"/>
      <c r="I488" s="506"/>
      <c r="J488" s="507"/>
      <c r="K488" s="507"/>
      <c r="L488" s="507"/>
      <c r="M488" s="507"/>
      <c r="N488" s="507"/>
      <c r="O488" s="507"/>
      <c r="P488" s="507"/>
      <c r="Q488" s="507"/>
      <c r="R488" s="507"/>
      <c r="S488" s="507"/>
      <c r="T488" s="506"/>
      <c r="U488" s="507"/>
      <c r="V488" s="507"/>
      <c r="W488" s="507"/>
      <c r="X488" s="507"/>
      <c r="Y488" s="507"/>
      <c r="Z488" s="507"/>
      <c r="AA488" s="507"/>
      <c r="AB488" s="507"/>
      <c r="AC488" s="507"/>
      <c r="AD488" s="507"/>
      <c r="AE488" s="506"/>
      <c r="AF488" s="507"/>
      <c r="AG488" s="507"/>
      <c r="AH488" s="507"/>
      <c r="AI488" s="507"/>
    </row>
    <row r="489" spans="1:35" ht="12.75" customHeight="1">
      <c r="A489" s="504"/>
      <c r="B489" s="504"/>
      <c r="C489" s="504"/>
      <c r="D489" s="504"/>
      <c r="E489" s="504"/>
      <c r="F489" s="505"/>
      <c r="G489" s="505"/>
      <c r="H489" s="504"/>
      <c r="I489" s="506"/>
      <c r="J489" s="507"/>
      <c r="K489" s="507"/>
      <c r="L489" s="507"/>
      <c r="M489" s="507"/>
      <c r="N489" s="507"/>
      <c r="O489" s="507"/>
      <c r="P489" s="507"/>
      <c r="Q489" s="507"/>
      <c r="R489" s="507"/>
      <c r="S489" s="507"/>
      <c r="T489" s="506"/>
      <c r="U489" s="507"/>
      <c r="V489" s="507"/>
      <c r="W489" s="507"/>
      <c r="X489" s="507"/>
      <c r="Y489" s="507"/>
      <c r="Z489" s="507"/>
      <c r="AA489" s="507"/>
      <c r="AB489" s="507"/>
      <c r="AC489" s="507"/>
      <c r="AD489" s="507"/>
      <c r="AE489" s="506"/>
      <c r="AF489" s="507"/>
      <c r="AG489" s="507"/>
      <c r="AH489" s="507"/>
      <c r="AI489" s="507"/>
    </row>
    <row r="490" spans="1:35" ht="12.75" customHeight="1">
      <c r="A490" s="504"/>
      <c r="B490" s="504"/>
      <c r="C490" s="504"/>
      <c r="D490" s="504"/>
      <c r="E490" s="504"/>
      <c r="F490" s="505"/>
      <c r="G490" s="505"/>
      <c r="H490" s="504"/>
      <c r="I490" s="506"/>
      <c r="J490" s="507"/>
      <c r="K490" s="507"/>
      <c r="L490" s="507"/>
      <c r="M490" s="507"/>
      <c r="N490" s="507"/>
      <c r="O490" s="507"/>
      <c r="P490" s="507"/>
      <c r="Q490" s="507"/>
      <c r="R490" s="507"/>
      <c r="S490" s="507"/>
      <c r="T490" s="506"/>
      <c r="U490" s="507"/>
      <c r="V490" s="507"/>
      <c r="W490" s="507"/>
      <c r="X490" s="507"/>
      <c r="Y490" s="507"/>
      <c r="Z490" s="507"/>
      <c r="AA490" s="507"/>
      <c r="AB490" s="507"/>
      <c r="AC490" s="507"/>
      <c r="AD490" s="507"/>
      <c r="AE490" s="506"/>
      <c r="AF490" s="507"/>
      <c r="AG490" s="507"/>
      <c r="AH490" s="507"/>
      <c r="AI490" s="507"/>
    </row>
    <row r="491" spans="1:35" ht="12.75" customHeight="1">
      <c r="A491" s="504"/>
      <c r="B491" s="504"/>
      <c r="C491" s="504"/>
      <c r="D491" s="504"/>
      <c r="E491" s="504"/>
      <c r="F491" s="505"/>
      <c r="G491" s="505"/>
      <c r="H491" s="504"/>
      <c r="I491" s="506"/>
      <c r="J491" s="507"/>
      <c r="K491" s="507"/>
      <c r="L491" s="507"/>
      <c r="M491" s="507"/>
      <c r="N491" s="507"/>
      <c r="O491" s="507"/>
      <c r="P491" s="507"/>
      <c r="Q491" s="507"/>
      <c r="R491" s="507"/>
      <c r="S491" s="507"/>
      <c r="T491" s="506"/>
      <c r="U491" s="507"/>
      <c r="V491" s="507"/>
      <c r="W491" s="507"/>
      <c r="X491" s="507"/>
      <c r="Y491" s="507"/>
      <c r="Z491" s="507"/>
      <c r="AA491" s="507"/>
      <c r="AB491" s="507"/>
      <c r="AC491" s="507"/>
      <c r="AD491" s="507"/>
      <c r="AE491" s="506"/>
      <c r="AF491" s="507"/>
      <c r="AG491" s="507"/>
      <c r="AH491" s="507"/>
      <c r="AI491" s="507"/>
    </row>
    <row r="492" spans="1:35" ht="12.75" customHeight="1">
      <c r="A492" s="504"/>
      <c r="B492" s="504"/>
      <c r="C492" s="504"/>
      <c r="D492" s="504"/>
      <c r="E492" s="504"/>
      <c r="F492" s="505"/>
      <c r="G492" s="505"/>
      <c r="H492" s="504"/>
      <c r="I492" s="506"/>
      <c r="J492" s="507"/>
      <c r="K492" s="507"/>
      <c r="L492" s="507"/>
      <c r="M492" s="507"/>
      <c r="N492" s="507"/>
      <c r="O492" s="507"/>
      <c r="P492" s="507"/>
      <c r="Q492" s="507"/>
      <c r="R492" s="507"/>
      <c r="S492" s="507"/>
      <c r="T492" s="506"/>
      <c r="U492" s="507"/>
      <c r="V492" s="507"/>
      <c r="W492" s="507"/>
      <c r="X492" s="507"/>
      <c r="Y492" s="507"/>
      <c r="Z492" s="507"/>
      <c r="AA492" s="507"/>
      <c r="AB492" s="507"/>
      <c r="AC492" s="507"/>
      <c r="AD492" s="507"/>
      <c r="AE492" s="506"/>
      <c r="AF492" s="507"/>
      <c r="AG492" s="507"/>
      <c r="AH492" s="507"/>
      <c r="AI492" s="507"/>
    </row>
    <row r="493" spans="1:35" ht="12.75" customHeight="1">
      <c r="A493" s="504"/>
      <c r="B493" s="504"/>
      <c r="C493" s="504"/>
      <c r="D493" s="504"/>
      <c r="E493" s="504"/>
      <c r="F493" s="505"/>
      <c r="G493" s="505"/>
      <c r="H493" s="504"/>
      <c r="I493" s="506"/>
      <c r="J493" s="507"/>
      <c r="K493" s="507"/>
      <c r="L493" s="507"/>
      <c r="M493" s="507"/>
      <c r="N493" s="507"/>
      <c r="O493" s="507"/>
      <c r="P493" s="507"/>
      <c r="Q493" s="507"/>
      <c r="R493" s="507"/>
      <c r="S493" s="507"/>
      <c r="T493" s="506"/>
      <c r="U493" s="507"/>
      <c r="V493" s="507"/>
      <c r="W493" s="507"/>
      <c r="X493" s="507"/>
      <c r="Y493" s="507"/>
      <c r="Z493" s="507"/>
      <c r="AA493" s="507"/>
      <c r="AB493" s="507"/>
      <c r="AC493" s="507"/>
      <c r="AD493" s="507"/>
      <c r="AE493" s="506"/>
      <c r="AF493" s="507"/>
      <c r="AG493" s="507"/>
      <c r="AH493" s="507"/>
      <c r="AI493" s="507"/>
    </row>
    <row r="494" spans="1:35" ht="12.75" customHeight="1">
      <c r="A494" s="504"/>
      <c r="B494" s="504"/>
      <c r="C494" s="504"/>
      <c r="D494" s="504"/>
      <c r="E494" s="504"/>
      <c r="F494" s="505"/>
      <c r="G494" s="505"/>
      <c r="H494" s="504"/>
      <c r="I494" s="506"/>
      <c r="J494" s="507"/>
      <c r="K494" s="507"/>
      <c r="L494" s="507"/>
      <c r="M494" s="507"/>
      <c r="N494" s="507"/>
      <c r="O494" s="507"/>
      <c r="P494" s="507"/>
      <c r="Q494" s="507"/>
      <c r="R494" s="507"/>
      <c r="S494" s="507"/>
      <c r="T494" s="506"/>
      <c r="U494" s="507"/>
      <c r="V494" s="507"/>
      <c r="W494" s="507"/>
      <c r="X494" s="507"/>
      <c r="Y494" s="507"/>
      <c r="Z494" s="507"/>
      <c r="AA494" s="507"/>
      <c r="AB494" s="507"/>
      <c r="AC494" s="507"/>
      <c r="AD494" s="507"/>
      <c r="AE494" s="506"/>
      <c r="AF494" s="507"/>
      <c r="AG494" s="507"/>
      <c r="AH494" s="507"/>
      <c r="AI494" s="507"/>
    </row>
    <row r="495" spans="1:35" ht="12.75" customHeight="1">
      <c r="A495" s="504"/>
      <c r="B495" s="504"/>
      <c r="C495" s="504"/>
      <c r="D495" s="504"/>
      <c r="E495" s="504"/>
      <c r="F495" s="505"/>
      <c r="G495" s="505"/>
      <c r="H495" s="504"/>
      <c r="I495" s="506"/>
      <c r="J495" s="507"/>
      <c r="K495" s="507"/>
      <c r="L495" s="507"/>
      <c r="M495" s="507"/>
      <c r="N495" s="507"/>
      <c r="O495" s="507"/>
      <c r="P495" s="507"/>
      <c r="Q495" s="507"/>
      <c r="R495" s="507"/>
      <c r="S495" s="507"/>
      <c r="T495" s="506"/>
      <c r="U495" s="507"/>
      <c r="V495" s="507"/>
      <c r="W495" s="507"/>
      <c r="X495" s="507"/>
      <c r="Y495" s="507"/>
      <c r="Z495" s="507"/>
      <c r="AA495" s="507"/>
      <c r="AB495" s="507"/>
      <c r="AC495" s="507"/>
      <c r="AD495" s="507"/>
      <c r="AE495" s="506"/>
      <c r="AF495" s="507"/>
      <c r="AG495" s="507"/>
      <c r="AH495" s="507"/>
      <c r="AI495" s="507"/>
    </row>
    <row r="496" spans="1:35" ht="12.75" customHeight="1">
      <c r="A496" s="504"/>
      <c r="B496" s="504"/>
      <c r="C496" s="504"/>
      <c r="D496" s="504"/>
      <c r="E496" s="504"/>
      <c r="F496" s="505"/>
      <c r="G496" s="505"/>
      <c r="H496" s="504"/>
      <c r="I496" s="506"/>
      <c r="J496" s="507"/>
      <c r="K496" s="507"/>
      <c r="L496" s="507"/>
      <c r="M496" s="507"/>
      <c r="N496" s="507"/>
      <c r="O496" s="507"/>
      <c r="P496" s="507"/>
      <c r="Q496" s="507"/>
      <c r="R496" s="507"/>
      <c r="S496" s="507"/>
      <c r="T496" s="506"/>
      <c r="U496" s="507"/>
      <c r="V496" s="507"/>
      <c r="W496" s="507"/>
      <c r="X496" s="507"/>
      <c r="Y496" s="507"/>
      <c r="Z496" s="507"/>
      <c r="AA496" s="507"/>
      <c r="AB496" s="507"/>
      <c r="AC496" s="507"/>
      <c r="AD496" s="507"/>
      <c r="AE496" s="506"/>
      <c r="AF496" s="507"/>
      <c r="AG496" s="507"/>
      <c r="AH496" s="507"/>
      <c r="AI496" s="507"/>
    </row>
    <row r="497" spans="1:35" ht="12.75" customHeight="1">
      <c r="A497" s="504"/>
      <c r="B497" s="504"/>
      <c r="C497" s="504"/>
      <c r="D497" s="504"/>
      <c r="E497" s="504"/>
      <c r="F497" s="505"/>
      <c r="G497" s="505"/>
      <c r="H497" s="504"/>
      <c r="I497" s="506"/>
      <c r="J497" s="507"/>
      <c r="K497" s="507"/>
      <c r="L497" s="507"/>
      <c r="M497" s="507"/>
      <c r="N497" s="507"/>
      <c r="O497" s="507"/>
      <c r="P497" s="507"/>
      <c r="Q497" s="507"/>
      <c r="R497" s="507"/>
      <c r="S497" s="507"/>
      <c r="T497" s="506"/>
      <c r="U497" s="507"/>
      <c r="V497" s="507"/>
      <c r="W497" s="507"/>
      <c r="X497" s="507"/>
      <c r="Y497" s="507"/>
      <c r="Z497" s="507"/>
      <c r="AA497" s="507"/>
      <c r="AB497" s="507"/>
      <c r="AC497" s="507"/>
      <c r="AD497" s="507"/>
      <c r="AE497" s="506"/>
      <c r="AF497" s="507"/>
      <c r="AG497" s="507"/>
      <c r="AH497" s="507"/>
      <c r="AI497" s="507"/>
    </row>
    <row r="498" spans="1:35" ht="12.75" customHeight="1">
      <c r="A498" s="504"/>
      <c r="B498" s="504"/>
      <c r="C498" s="504"/>
      <c r="D498" s="504"/>
      <c r="E498" s="504"/>
      <c r="F498" s="505"/>
      <c r="G498" s="505"/>
      <c r="H498" s="504"/>
      <c r="I498" s="506"/>
      <c r="J498" s="507"/>
      <c r="K498" s="507"/>
      <c r="L498" s="507"/>
      <c r="M498" s="507"/>
      <c r="N498" s="507"/>
      <c r="O498" s="507"/>
      <c r="P498" s="507"/>
      <c r="Q498" s="507"/>
      <c r="R498" s="507"/>
      <c r="S498" s="507"/>
      <c r="T498" s="506"/>
      <c r="U498" s="507"/>
      <c r="V498" s="507"/>
      <c r="W498" s="507"/>
      <c r="X498" s="507"/>
      <c r="Y498" s="507"/>
      <c r="Z498" s="507"/>
      <c r="AA498" s="507"/>
      <c r="AB498" s="507"/>
      <c r="AC498" s="507"/>
      <c r="AD498" s="507"/>
      <c r="AE498" s="506"/>
      <c r="AF498" s="507"/>
      <c r="AG498" s="507"/>
      <c r="AH498" s="507"/>
      <c r="AI498" s="507"/>
    </row>
    <row r="499" spans="1:35" ht="12.75" customHeight="1">
      <c r="A499" s="504"/>
      <c r="B499" s="504"/>
      <c r="C499" s="504"/>
      <c r="D499" s="504"/>
      <c r="E499" s="504"/>
      <c r="F499" s="505"/>
      <c r="G499" s="505"/>
      <c r="H499" s="504"/>
      <c r="I499" s="506"/>
      <c r="J499" s="507"/>
      <c r="K499" s="507"/>
      <c r="L499" s="507"/>
      <c r="M499" s="507"/>
      <c r="N499" s="507"/>
      <c r="O499" s="507"/>
      <c r="P499" s="507"/>
      <c r="Q499" s="507"/>
      <c r="R499" s="507"/>
      <c r="S499" s="507"/>
      <c r="T499" s="506"/>
      <c r="U499" s="507"/>
      <c r="V499" s="507"/>
      <c r="W499" s="507"/>
      <c r="X499" s="507"/>
      <c r="Y499" s="507"/>
      <c r="Z499" s="507"/>
      <c r="AA499" s="507"/>
      <c r="AB499" s="507"/>
      <c r="AC499" s="507"/>
      <c r="AD499" s="507"/>
      <c r="AE499" s="506"/>
      <c r="AF499" s="507"/>
      <c r="AG499" s="507"/>
      <c r="AH499" s="507"/>
      <c r="AI499" s="507"/>
    </row>
    <row r="500" spans="1:35" ht="12.75" customHeight="1">
      <c r="A500" s="504"/>
      <c r="B500" s="504"/>
      <c r="C500" s="504"/>
      <c r="D500" s="504"/>
      <c r="E500" s="504"/>
      <c r="F500" s="505"/>
      <c r="G500" s="505"/>
      <c r="H500" s="504"/>
      <c r="I500" s="506"/>
      <c r="J500" s="507"/>
      <c r="K500" s="507"/>
      <c r="L500" s="507"/>
      <c r="M500" s="507"/>
      <c r="N500" s="507"/>
      <c r="O500" s="507"/>
      <c r="P500" s="507"/>
      <c r="Q500" s="507"/>
      <c r="R500" s="507"/>
      <c r="S500" s="507"/>
      <c r="T500" s="506"/>
      <c r="U500" s="507"/>
      <c r="V500" s="507"/>
      <c r="W500" s="507"/>
      <c r="X500" s="507"/>
      <c r="Y500" s="507"/>
      <c r="Z500" s="507"/>
      <c r="AA500" s="507"/>
      <c r="AB500" s="507"/>
      <c r="AC500" s="507"/>
      <c r="AD500" s="507"/>
      <c r="AE500" s="506"/>
      <c r="AF500" s="507"/>
      <c r="AG500" s="507"/>
      <c r="AH500" s="507"/>
      <c r="AI500" s="507"/>
    </row>
    <row r="501" spans="1:35" ht="12.75" customHeight="1">
      <c r="A501" s="504"/>
      <c r="B501" s="504"/>
      <c r="C501" s="504"/>
      <c r="D501" s="504"/>
      <c r="E501" s="504"/>
      <c r="F501" s="505"/>
      <c r="G501" s="505"/>
      <c r="H501" s="504"/>
      <c r="I501" s="506"/>
      <c r="J501" s="507"/>
      <c r="K501" s="507"/>
      <c r="L501" s="507"/>
      <c r="M501" s="507"/>
      <c r="N501" s="507"/>
      <c r="O501" s="507"/>
      <c r="P501" s="507"/>
      <c r="Q501" s="507"/>
      <c r="R501" s="507"/>
      <c r="S501" s="507"/>
      <c r="T501" s="506"/>
      <c r="U501" s="507"/>
      <c r="V501" s="507"/>
      <c r="W501" s="507"/>
      <c r="X501" s="507"/>
      <c r="Y501" s="507"/>
      <c r="Z501" s="507"/>
      <c r="AA501" s="507"/>
      <c r="AB501" s="507"/>
      <c r="AC501" s="507"/>
      <c r="AD501" s="507"/>
      <c r="AE501" s="506"/>
      <c r="AF501" s="507"/>
      <c r="AG501" s="507"/>
      <c r="AH501" s="507"/>
      <c r="AI501" s="507"/>
    </row>
    <row r="502" spans="1:35" ht="12.75" customHeight="1">
      <c r="A502" s="504"/>
      <c r="B502" s="504"/>
      <c r="C502" s="504"/>
      <c r="D502" s="504"/>
      <c r="E502" s="504"/>
      <c r="F502" s="505"/>
      <c r="G502" s="505"/>
      <c r="H502" s="504"/>
      <c r="I502" s="506"/>
      <c r="J502" s="507"/>
      <c r="K502" s="507"/>
      <c r="L502" s="507"/>
      <c r="M502" s="507"/>
      <c r="N502" s="507"/>
      <c r="O502" s="507"/>
      <c r="P502" s="507"/>
      <c r="Q502" s="507"/>
      <c r="R502" s="507"/>
      <c r="S502" s="507"/>
      <c r="T502" s="506"/>
      <c r="U502" s="507"/>
      <c r="V502" s="507"/>
      <c r="W502" s="507"/>
      <c r="X502" s="507"/>
      <c r="Y502" s="507"/>
      <c r="Z502" s="507"/>
      <c r="AA502" s="507"/>
      <c r="AB502" s="507"/>
      <c r="AC502" s="507"/>
      <c r="AD502" s="507"/>
      <c r="AE502" s="506"/>
      <c r="AF502" s="507"/>
      <c r="AG502" s="507"/>
      <c r="AH502" s="507"/>
      <c r="AI502" s="507"/>
    </row>
    <row r="503" spans="1:35" ht="12.75" customHeight="1">
      <c r="A503" s="504"/>
      <c r="B503" s="504"/>
      <c r="C503" s="504"/>
      <c r="D503" s="504"/>
      <c r="E503" s="504"/>
      <c r="F503" s="505"/>
      <c r="G503" s="505"/>
      <c r="H503" s="504"/>
      <c r="I503" s="506"/>
      <c r="J503" s="507"/>
      <c r="K503" s="507"/>
      <c r="L503" s="507"/>
      <c r="M503" s="507"/>
      <c r="N503" s="507"/>
      <c r="O503" s="507"/>
      <c r="P503" s="507"/>
      <c r="Q503" s="507"/>
      <c r="R503" s="507"/>
      <c r="S503" s="507"/>
      <c r="T503" s="506"/>
      <c r="U503" s="507"/>
      <c r="V503" s="507"/>
      <c r="W503" s="507"/>
      <c r="X503" s="507"/>
      <c r="Y503" s="507"/>
      <c r="Z503" s="507"/>
      <c r="AA503" s="507"/>
      <c r="AB503" s="507"/>
      <c r="AC503" s="507"/>
      <c r="AD503" s="507"/>
      <c r="AE503" s="506"/>
      <c r="AF503" s="507"/>
      <c r="AG503" s="507"/>
      <c r="AH503" s="507"/>
      <c r="AI503" s="507"/>
    </row>
    <row r="504" spans="1:35" ht="12.75" customHeight="1">
      <c r="A504" s="504"/>
      <c r="B504" s="504"/>
      <c r="C504" s="504"/>
      <c r="D504" s="504"/>
      <c r="E504" s="504"/>
      <c r="F504" s="505"/>
      <c r="G504" s="505"/>
      <c r="H504" s="504"/>
      <c r="I504" s="506"/>
      <c r="J504" s="507"/>
      <c r="K504" s="507"/>
      <c r="L504" s="507"/>
      <c r="M504" s="507"/>
      <c r="N504" s="507"/>
      <c r="O504" s="507"/>
      <c r="P504" s="507"/>
      <c r="Q504" s="507"/>
      <c r="R504" s="507"/>
      <c r="S504" s="507"/>
      <c r="T504" s="506"/>
      <c r="U504" s="507"/>
      <c r="V504" s="507"/>
      <c r="W504" s="507"/>
      <c r="X504" s="507"/>
      <c r="Y504" s="507"/>
      <c r="Z504" s="507"/>
      <c r="AA504" s="507"/>
      <c r="AB504" s="507"/>
      <c r="AC504" s="507"/>
      <c r="AD504" s="507"/>
      <c r="AE504" s="506"/>
      <c r="AF504" s="507"/>
      <c r="AG504" s="507"/>
      <c r="AH504" s="507"/>
      <c r="AI504" s="507"/>
    </row>
    <row r="505" spans="1:35" ht="12.75" customHeight="1">
      <c r="A505" s="504"/>
      <c r="B505" s="504"/>
      <c r="C505" s="504"/>
      <c r="D505" s="504"/>
      <c r="E505" s="504"/>
      <c r="F505" s="505"/>
      <c r="G505" s="505"/>
      <c r="H505" s="504"/>
      <c r="I505" s="506"/>
      <c r="J505" s="507"/>
      <c r="K505" s="507"/>
      <c r="L505" s="507"/>
      <c r="M505" s="507"/>
      <c r="N505" s="507"/>
      <c r="O505" s="507"/>
      <c r="P505" s="507"/>
      <c r="Q505" s="507"/>
      <c r="R505" s="507"/>
      <c r="S505" s="507"/>
      <c r="T505" s="506"/>
      <c r="U505" s="507"/>
      <c r="V505" s="507"/>
      <c r="W505" s="507"/>
      <c r="X505" s="507"/>
      <c r="Y505" s="507"/>
      <c r="Z505" s="507"/>
      <c r="AA505" s="507"/>
      <c r="AB505" s="507"/>
      <c r="AC505" s="507"/>
      <c r="AD505" s="507"/>
      <c r="AE505" s="506"/>
      <c r="AF505" s="507"/>
      <c r="AG505" s="507"/>
      <c r="AH505" s="507"/>
      <c r="AI505" s="507"/>
    </row>
    <row r="506" spans="1:35" ht="12.75" customHeight="1">
      <c r="A506" s="504"/>
      <c r="B506" s="504"/>
      <c r="C506" s="504"/>
      <c r="D506" s="504"/>
      <c r="E506" s="504"/>
      <c r="F506" s="505"/>
      <c r="G506" s="505"/>
      <c r="H506" s="504"/>
      <c r="I506" s="506"/>
      <c r="J506" s="507"/>
      <c r="K506" s="507"/>
      <c r="L506" s="507"/>
      <c r="M506" s="507"/>
      <c r="N506" s="507"/>
      <c r="O506" s="507"/>
      <c r="P506" s="507"/>
      <c r="Q506" s="507"/>
      <c r="R506" s="507"/>
      <c r="S506" s="507"/>
      <c r="T506" s="506"/>
      <c r="U506" s="507"/>
      <c r="V506" s="507"/>
      <c r="W506" s="507"/>
      <c r="X506" s="507"/>
      <c r="Y506" s="507"/>
      <c r="Z506" s="507"/>
      <c r="AA506" s="507"/>
      <c r="AB506" s="507"/>
      <c r="AC506" s="507"/>
      <c r="AD506" s="507"/>
      <c r="AE506" s="506"/>
      <c r="AF506" s="507"/>
      <c r="AG506" s="507"/>
      <c r="AH506" s="507"/>
      <c r="AI506" s="507"/>
    </row>
    <row r="507" spans="1:35" ht="12.75" customHeight="1">
      <c r="A507" s="504"/>
      <c r="B507" s="504"/>
      <c r="C507" s="504"/>
      <c r="D507" s="504"/>
      <c r="E507" s="504"/>
      <c r="F507" s="505"/>
      <c r="G507" s="505"/>
      <c r="H507" s="504"/>
      <c r="I507" s="506"/>
      <c r="J507" s="507"/>
      <c r="K507" s="507"/>
      <c r="L507" s="507"/>
      <c r="M507" s="507"/>
      <c r="N507" s="507"/>
      <c r="O507" s="507"/>
      <c r="P507" s="507"/>
      <c r="Q507" s="507"/>
      <c r="R507" s="507"/>
      <c r="S507" s="507"/>
      <c r="T507" s="506"/>
      <c r="U507" s="507"/>
      <c r="V507" s="507"/>
      <c r="W507" s="507"/>
      <c r="X507" s="507"/>
      <c r="Y507" s="507"/>
      <c r="Z507" s="507"/>
      <c r="AA507" s="507"/>
      <c r="AB507" s="507"/>
      <c r="AC507" s="507"/>
      <c r="AD507" s="507"/>
      <c r="AE507" s="506"/>
      <c r="AF507" s="507"/>
      <c r="AG507" s="507"/>
      <c r="AH507" s="507"/>
      <c r="AI507" s="507"/>
    </row>
    <row r="508" spans="1:35" ht="12.75" customHeight="1">
      <c r="A508" s="504"/>
      <c r="B508" s="504"/>
      <c r="C508" s="504"/>
      <c r="D508" s="504"/>
      <c r="E508" s="504"/>
      <c r="F508" s="505"/>
      <c r="G508" s="505"/>
      <c r="H508" s="504"/>
      <c r="I508" s="506"/>
      <c r="J508" s="507"/>
      <c r="K508" s="507"/>
      <c r="L508" s="507"/>
      <c r="M508" s="507"/>
      <c r="N508" s="507"/>
      <c r="O508" s="507"/>
      <c r="P508" s="507"/>
      <c r="Q508" s="507"/>
      <c r="R508" s="507"/>
      <c r="S508" s="507"/>
      <c r="T508" s="506"/>
      <c r="U508" s="507"/>
      <c r="V508" s="507"/>
      <c r="W508" s="507"/>
      <c r="X508" s="507"/>
      <c r="Y508" s="507"/>
      <c r="Z508" s="507"/>
      <c r="AA508" s="507"/>
      <c r="AB508" s="507"/>
      <c r="AC508" s="507"/>
      <c r="AD508" s="507"/>
      <c r="AE508" s="506"/>
      <c r="AF508" s="507"/>
      <c r="AG508" s="507"/>
      <c r="AH508" s="507"/>
      <c r="AI508" s="507"/>
    </row>
    <row r="509" spans="1:35" ht="12.75" customHeight="1">
      <c r="A509" s="504"/>
      <c r="B509" s="504"/>
      <c r="C509" s="504"/>
      <c r="D509" s="504"/>
      <c r="E509" s="504"/>
      <c r="F509" s="505"/>
      <c r="G509" s="505"/>
      <c r="H509" s="504"/>
      <c r="I509" s="506"/>
      <c r="J509" s="507"/>
      <c r="K509" s="507"/>
      <c r="L509" s="507"/>
      <c r="M509" s="507"/>
      <c r="N509" s="507"/>
      <c r="O509" s="507"/>
      <c r="P509" s="507"/>
      <c r="Q509" s="507"/>
      <c r="R509" s="507"/>
      <c r="S509" s="507"/>
      <c r="T509" s="506"/>
      <c r="U509" s="507"/>
      <c r="V509" s="507"/>
      <c r="W509" s="507"/>
      <c r="X509" s="507"/>
      <c r="Y509" s="507"/>
      <c r="Z509" s="507"/>
      <c r="AA509" s="507"/>
      <c r="AB509" s="507"/>
      <c r="AC509" s="507"/>
      <c r="AD509" s="507"/>
      <c r="AE509" s="506"/>
      <c r="AF509" s="507"/>
      <c r="AG509" s="507"/>
      <c r="AH509" s="507"/>
      <c r="AI509" s="507"/>
    </row>
    <row r="510" spans="1:35" ht="12.75" customHeight="1">
      <c r="A510" s="504"/>
      <c r="B510" s="504"/>
      <c r="C510" s="504"/>
      <c r="D510" s="504"/>
      <c r="E510" s="504"/>
      <c r="F510" s="505"/>
      <c r="G510" s="505"/>
      <c r="H510" s="504"/>
      <c r="I510" s="506"/>
      <c r="J510" s="507"/>
      <c r="K510" s="507"/>
      <c r="L510" s="507"/>
      <c r="M510" s="507"/>
      <c r="N510" s="507"/>
      <c r="O510" s="507"/>
      <c r="P510" s="507"/>
      <c r="Q510" s="507"/>
      <c r="R510" s="507"/>
      <c r="S510" s="507"/>
      <c r="T510" s="506"/>
      <c r="U510" s="507"/>
      <c r="V510" s="507"/>
      <c r="W510" s="507"/>
      <c r="X510" s="507"/>
      <c r="Y510" s="507"/>
      <c r="Z510" s="507"/>
      <c r="AA510" s="507"/>
      <c r="AB510" s="507"/>
      <c r="AC510" s="507"/>
      <c r="AD510" s="507"/>
      <c r="AE510" s="506"/>
      <c r="AF510" s="507"/>
      <c r="AG510" s="507"/>
      <c r="AH510" s="507"/>
      <c r="AI510" s="507"/>
    </row>
    <row r="511" spans="1:35" ht="12.75" customHeight="1">
      <c r="A511" s="504"/>
      <c r="B511" s="504"/>
      <c r="C511" s="504"/>
      <c r="D511" s="504"/>
      <c r="E511" s="504"/>
      <c r="F511" s="505"/>
      <c r="G511" s="505"/>
      <c r="H511" s="504"/>
      <c r="I511" s="506"/>
      <c r="J511" s="507"/>
      <c r="K511" s="507"/>
      <c r="L511" s="507"/>
      <c r="M511" s="507"/>
      <c r="N511" s="507"/>
      <c r="O511" s="507"/>
      <c r="P511" s="507"/>
      <c r="Q511" s="507"/>
      <c r="R511" s="507"/>
      <c r="S511" s="507"/>
      <c r="T511" s="506"/>
      <c r="U511" s="507"/>
      <c r="V511" s="507"/>
      <c r="W511" s="507"/>
      <c r="X511" s="507"/>
      <c r="Y511" s="507"/>
      <c r="Z511" s="507"/>
      <c r="AA511" s="507"/>
      <c r="AB511" s="507"/>
      <c r="AC511" s="507"/>
      <c r="AD511" s="507"/>
      <c r="AE511" s="506"/>
      <c r="AF511" s="507"/>
      <c r="AG511" s="507"/>
      <c r="AH511" s="507"/>
      <c r="AI511" s="507"/>
    </row>
    <row r="512" spans="1:35" ht="12.75" customHeight="1">
      <c r="A512" s="504"/>
      <c r="B512" s="504"/>
      <c r="C512" s="504"/>
      <c r="D512" s="504"/>
      <c r="E512" s="504"/>
      <c r="F512" s="505"/>
      <c r="G512" s="505"/>
      <c r="H512" s="504"/>
      <c r="I512" s="506"/>
      <c r="J512" s="507"/>
      <c r="K512" s="507"/>
      <c r="L512" s="507"/>
      <c r="M512" s="507"/>
      <c r="N512" s="507"/>
      <c r="O512" s="507"/>
      <c r="P512" s="507"/>
      <c r="Q512" s="507"/>
      <c r="R512" s="507"/>
      <c r="S512" s="507"/>
      <c r="T512" s="506"/>
      <c r="U512" s="507"/>
      <c r="V512" s="507"/>
      <c r="W512" s="507"/>
      <c r="X512" s="507"/>
      <c r="Y512" s="507"/>
      <c r="Z512" s="507"/>
      <c r="AA512" s="507"/>
      <c r="AB512" s="507"/>
      <c r="AC512" s="507"/>
      <c r="AD512" s="507"/>
      <c r="AE512" s="506"/>
      <c r="AF512" s="507"/>
      <c r="AG512" s="507"/>
      <c r="AH512" s="507"/>
      <c r="AI512" s="507"/>
    </row>
    <row r="513" spans="1:35" ht="12.75" customHeight="1">
      <c r="A513" s="504"/>
      <c r="B513" s="504"/>
      <c r="C513" s="504"/>
      <c r="D513" s="504"/>
      <c r="E513" s="504"/>
      <c r="F513" s="505"/>
      <c r="G513" s="505"/>
      <c r="H513" s="504"/>
      <c r="I513" s="506"/>
      <c r="J513" s="507"/>
      <c r="K513" s="507"/>
      <c r="L513" s="507"/>
      <c r="M513" s="507"/>
      <c r="N513" s="507"/>
      <c r="O513" s="507"/>
      <c r="P513" s="507"/>
      <c r="Q513" s="507"/>
      <c r="R513" s="507"/>
      <c r="S513" s="507"/>
      <c r="T513" s="506"/>
      <c r="U513" s="507"/>
      <c r="V513" s="507"/>
      <c r="W513" s="507"/>
      <c r="X513" s="507"/>
      <c r="Y513" s="507"/>
      <c r="Z513" s="507"/>
      <c r="AA513" s="507"/>
      <c r="AB513" s="507"/>
      <c r="AC513" s="507"/>
      <c r="AD513" s="507"/>
      <c r="AE513" s="506"/>
      <c r="AF513" s="507"/>
      <c r="AG513" s="507"/>
      <c r="AH513" s="507"/>
      <c r="AI513" s="507"/>
    </row>
    <row r="514" spans="1:35" ht="12.75" customHeight="1">
      <c r="A514" s="504"/>
      <c r="B514" s="504"/>
      <c r="C514" s="504"/>
      <c r="D514" s="504"/>
      <c r="E514" s="504"/>
      <c r="F514" s="505"/>
      <c r="G514" s="505"/>
      <c r="H514" s="504"/>
      <c r="I514" s="506"/>
      <c r="J514" s="507"/>
      <c r="K514" s="507"/>
      <c r="L514" s="507"/>
      <c r="M514" s="507"/>
      <c r="N514" s="507"/>
      <c r="O514" s="507"/>
      <c r="P514" s="507"/>
      <c r="Q514" s="507"/>
      <c r="R514" s="507"/>
      <c r="S514" s="507"/>
      <c r="T514" s="506"/>
      <c r="U514" s="507"/>
      <c r="V514" s="507"/>
      <c r="W514" s="507"/>
      <c r="X514" s="507"/>
      <c r="Y514" s="507"/>
      <c r="Z514" s="507"/>
      <c r="AA514" s="507"/>
      <c r="AB514" s="507"/>
      <c r="AC514" s="507"/>
      <c r="AD514" s="507"/>
      <c r="AE514" s="506"/>
      <c r="AF514" s="507"/>
      <c r="AG514" s="507"/>
      <c r="AH514" s="507"/>
      <c r="AI514" s="507"/>
    </row>
    <row r="515" spans="1:35" ht="12.75" customHeight="1">
      <c r="A515" s="504"/>
      <c r="B515" s="504"/>
      <c r="C515" s="504"/>
      <c r="D515" s="504"/>
      <c r="E515" s="504"/>
      <c r="F515" s="505"/>
      <c r="G515" s="505"/>
      <c r="H515" s="504"/>
      <c r="I515" s="506"/>
      <c r="J515" s="507"/>
      <c r="K515" s="507"/>
      <c r="L515" s="507"/>
      <c r="M515" s="507"/>
      <c r="N515" s="507"/>
      <c r="O515" s="507"/>
      <c r="P515" s="507"/>
      <c r="Q515" s="507"/>
      <c r="R515" s="507"/>
      <c r="S515" s="507"/>
      <c r="T515" s="506"/>
      <c r="U515" s="507"/>
      <c r="V515" s="507"/>
      <c r="W515" s="507"/>
      <c r="X515" s="507"/>
      <c r="Y515" s="507"/>
      <c r="Z515" s="507"/>
      <c r="AA515" s="507"/>
      <c r="AB515" s="507"/>
      <c r="AC515" s="507"/>
      <c r="AD515" s="507"/>
      <c r="AE515" s="506"/>
      <c r="AF515" s="507"/>
      <c r="AG515" s="507"/>
      <c r="AH515" s="507"/>
      <c r="AI515" s="507"/>
    </row>
    <row r="516" spans="1:35" ht="12.75" customHeight="1">
      <c r="A516" s="504"/>
      <c r="B516" s="504"/>
      <c r="C516" s="504"/>
      <c r="D516" s="504"/>
      <c r="E516" s="504"/>
      <c r="F516" s="505"/>
      <c r="G516" s="505"/>
      <c r="H516" s="504"/>
      <c r="I516" s="506"/>
      <c r="J516" s="507"/>
      <c r="K516" s="507"/>
      <c r="L516" s="507"/>
      <c r="M516" s="507"/>
      <c r="N516" s="507"/>
      <c r="O516" s="507"/>
      <c r="P516" s="507"/>
      <c r="Q516" s="507"/>
      <c r="R516" s="507"/>
      <c r="S516" s="507"/>
      <c r="T516" s="506"/>
      <c r="U516" s="507"/>
      <c r="V516" s="507"/>
      <c r="W516" s="507"/>
      <c r="X516" s="507"/>
      <c r="Y516" s="507"/>
      <c r="Z516" s="507"/>
      <c r="AA516" s="507"/>
      <c r="AB516" s="507"/>
      <c r="AC516" s="507"/>
      <c r="AD516" s="507"/>
      <c r="AE516" s="506"/>
      <c r="AF516" s="507"/>
      <c r="AG516" s="507"/>
      <c r="AH516" s="507"/>
      <c r="AI516" s="507"/>
    </row>
    <row r="517" spans="1:35" ht="12.75" customHeight="1">
      <c r="A517" s="504"/>
      <c r="B517" s="504"/>
      <c r="C517" s="504"/>
      <c r="D517" s="504"/>
      <c r="E517" s="504"/>
      <c r="F517" s="505"/>
      <c r="G517" s="505"/>
      <c r="H517" s="504"/>
      <c r="I517" s="506"/>
      <c r="J517" s="507"/>
      <c r="K517" s="507"/>
      <c r="L517" s="507"/>
      <c r="M517" s="507"/>
      <c r="N517" s="507"/>
      <c r="O517" s="507"/>
      <c r="P517" s="507"/>
      <c r="Q517" s="507"/>
      <c r="R517" s="507"/>
      <c r="S517" s="507"/>
      <c r="T517" s="506"/>
      <c r="U517" s="507"/>
      <c r="V517" s="507"/>
      <c r="W517" s="507"/>
      <c r="X517" s="507"/>
      <c r="Y517" s="507"/>
      <c r="Z517" s="507"/>
      <c r="AA517" s="507"/>
      <c r="AB517" s="507"/>
      <c r="AC517" s="507"/>
      <c r="AD517" s="507"/>
      <c r="AE517" s="506"/>
      <c r="AF517" s="507"/>
      <c r="AG517" s="507"/>
      <c r="AH517" s="507"/>
      <c r="AI517" s="507"/>
    </row>
    <row r="518" spans="1:35" ht="12.75" customHeight="1">
      <c r="A518" s="504"/>
      <c r="B518" s="504"/>
      <c r="C518" s="504"/>
      <c r="D518" s="504"/>
      <c r="E518" s="504"/>
      <c r="F518" s="505"/>
      <c r="G518" s="505"/>
      <c r="H518" s="504"/>
      <c r="I518" s="506"/>
      <c r="J518" s="507"/>
      <c r="K518" s="507"/>
      <c r="L518" s="507"/>
      <c r="M518" s="507"/>
      <c r="N518" s="507"/>
      <c r="O518" s="507"/>
      <c r="P518" s="507"/>
      <c r="Q518" s="507"/>
      <c r="R518" s="507"/>
      <c r="S518" s="507"/>
      <c r="T518" s="506"/>
      <c r="U518" s="507"/>
      <c r="V518" s="507"/>
      <c r="W518" s="507"/>
      <c r="X518" s="507"/>
      <c r="Y518" s="507"/>
      <c r="Z518" s="507"/>
      <c r="AA518" s="507"/>
      <c r="AB518" s="507"/>
      <c r="AC518" s="507"/>
      <c r="AD518" s="507"/>
      <c r="AE518" s="506"/>
      <c r="AF518" s="507"/>
      <c r="AG518" s="507"/>
      <c r="AH518" s="507"/>
      <c r="AI518" s="507"/>
    </row>
    <row r="519" spans="1:35" ht="12.75" customHeight="1">
      <c r="A519" s="504"/>
      <c r="B519" s="504"/>
      <c r="C519" s="504"/>
      <c r="D519" s="504"/>
      <c r="E519" s="504"/>
      <c r="F519" s="505"/>
      <c r="G519" s="505"/>
      <c r="H519" s="504"/>
      <c r="I519" s="506"/>
      <c r="J519" s="507"/>
      <c r="K519" s="507"/>
      <c r="L519" s="507"/>
      <c r="M519" s="507"/>
      <c r="N519" s="507"/>
      <c r="O519" s="507"/>
      <c r="P519" s="507"/>
      <c r="Q519" s="507"/>
      <c r="R519" s="507"/>
      <c r="S519" s="507"/>
      <c r="T519" s="506"/>
      <c r="U519" s="507"/>
      <c r="V519" s="507"/>
      <c r="W519" s="507"/>
      <c r="X519" s="507"/>
      <c r="Y519" s="507"/>
      <c r="Z519" s="507"/>
      <c r="AA519" s="507"/>
      <c r="AB519" s="507"/>
      <c r="AC519" s="507"/>
      <c r="AD519" s="507"/>
      <c r="AE519" s="506"/>
      <c r="AF519" s="507"/>
      <c r="AG519" s="507"/>
      <c r="AH519" s="507"/>
      <c r="AI519" s="507"/>
    </row>
    <row r="520" spans="1:35" ht="12.75" customHeight="1">
      <c r="A520" s="504"/>
      <c r="B520" s="504"/>
      <c r="C520" s="504"/>
      <c r="D520" s="504"/>
      <c r="E520" s="504"/>
      <c r="F520" s="505"/>
      <c r="G520" s="505"/>
      <c r="H520" s="504"/>
      <c r="I520" s="506"/>
      <c r="J520" s="507"/>
      <c r="K520" s="507"/>
      <c r="L520" s="507"/>
      <c r="M520" s="507"/>
      <c r="N520" s="507"/>
      <c r="O520" s="507"/>
      <c r="P520" s="507"/>
      <c r="Q520" s="507"/>
      <c r="R520" s="507"/>
      <c r="S520" s="507"/>
      <c r="T520" s="506"/>
      <c r="U520" s="507"/>
      <c r="V520" s="507"/>
      <c r="W520" s="507"/>
      <c r="X520" s="507"/>
      <c r="Y520" s="507"/>
      <c r="Z520" s="507"/>
      <c r="AA520" s="507"/>
      <c r="AB520" s="507"/>
      <c r="AC520" s="507"/>
      <c r="AD520" s="507"/>
      <c r="AE520" s="506"/>
      <c r="AF520" s="507"/>
      <c r="AG520" s="507"/>
      <c r="AH520" s="507"/>
      <c r="AI520" s="507"/>
    </row>
    <row r="521" spans="1:35" ht="12.75" customHeight="1">
      <c r="A521" s="504"/>
      <c r="B521" s="504"/>
      <c r="C521" s="504"/>
      <c r="D521" s="504"/>
      <c r="E521" s="504"/>
      <c r="F521" s="505"/>
      <c r="G521" s="505"/>
      <c r="H521" s="504"/>
      <c r="I521" s="506"/>
      <c r="J521" s="507"/>
      <c r="K521" s="507"/>
      <c r="L521" s="507"/>
      <c r="M521" s="507"/>
      <c r="N521" s="507"/>
      <c r="O521" s="507"/>
      <c r="P521" s="507"/>
      <c r="Q521" s="507"/>
      <c r="R521" s="507"/>
      <c r="S521" s="507"/>
      <c r="T521" s="506"/>
      <c r="U521" s="507"/>
      <c r="V521" s="507"/>
      <c r="W521" s="507"/>
      <c r="X521" s="507"/>
      <c r="Y521" s="507"/>
      <c r="Z521" s="507"/>
      <c r="AA521" s="507"/>
      <c r="AB521" s="507"/>
      <c r="AC521" s="507"/>
      <c r="AD521" s="507"/>
      <c r="AE521" s="506"/>
      <c r="AF521" s="507"/>
      <c r="AG521" s="507"/>
      <c r="AH521" s="507"/>
      <c r="AI521" s="507"/>
    </row>
    <row r="522" spans="1:35" ht="12.75" customHeight="1">
      <c r="A522" s="504"/>
      <c r="B522" s="504"/>
      <c r="C522" s="504"/>
      <c r="D522" s="504"/>
      <c r="E522" s="504"/>
      <c r="F522" s="505"/>
      <c r="G522" s="505"/>
      <c r="H522" s="504"/>
      <c r="I522" s="506"/>
      <c r="J522" s="507"/>
      <c r="K522" s="507"/>
      <c r="L522" s="507"/>
      <c r="M522" s="507"/>
      <c r="N522" s="507"/>
      <c r="O522" s="507"/>
      <c r="P522" s="507"/>
      <c r="Q522" s="507"/>
      <c r="R522" s="507"/>
      <c r="S522" s="507"/>
      <c r="T522" s="506"/>
      <c r="U522" s="507"/>
      <c r="V522" s="507"/>
      <c r="W522" s="507"/>
      <c r="X522" s="507"/>
      <c r="Y522" s="507"/>
      <c r="Z522" s="507"/>
      <c r="AA522" s="507"/>
      <c r="AB522" s="507"/>
      <c r="AC522" s="507"/>
      <c r="AD522" s="507"/>
      <c r="AE522" s="506"/>
      <c r="AF522" s="507"/>
      <c r="AG522" s="507"/>
      <c r="AH522" s="507"/>
      <c r="AI522" s="507"/>
    </row>
    <row r="523" spans="1:35" ht="12.75" customHeight="1">
      <c r="A523" s="504"/>
      <c r="B523" s="504"/>
      <c r="C523" s="504"/>
      <c r="D523" s="504"/>
      <c r="E523" s="504"/>
      <c r="F523" s="505"/>
      <c r="G523" s="505"/>
      <c r="H523" s="504"/>
      <c r="I523" s="506"/>
      <c r="J523" s="507"/>
      <c r="K523" s="507"/>
      <c r="L523" s="507"/>
      <c r="M523" s="507"/>
      <c r="N523" s="507"/>
      <c r="O523" s="507"/>
      <c r="P523" s="507"/>
      <c r="Q523" s="507"/>
      <c r="R523" s="507"/>
      <c r="S523" s="507"/>
      <c r="T523" s="506"/>
      <c r="U523" s="507"/>
      <c r="V523" s="507"/>
      <c r="W523" s="507"/>
      <c r="X523" s="507"/>
      <c r="Y523" s="507"/>
      <c r="Z523" s="507"/>
      <c r="AA523" s="507"/>
      <c r="AB523" s="507"/>
      <c r="AC523" s="507"/>
      <c r="AD523" s="507"/>
      <c r="AE523" s="506"/>
      <c r="AF523" s="507"/>
      <c r="AG523" s="507"/>
      <c r="AH523" s="507"/>
      <c r="AI523" s="507"/>
    </row>
    <row r="524" spans="1:35" ht="12.75" customHeight="1">
      <c r="A524" s="504"/>
      <c r="B524" s="504"/>
      <c r="C524" s="504"/>
      <c r="D524" s="504"/>
      <c r="E524" s="504"/>
      <c r="F524" s="505"/>
      <c r="G524" s="505"/>
      <c r="H524" s="504"/>
      <c r="I524" s="506"/>
      <c r="J524" s="507"/>
      <c r="K524" s="507"/>
      <c r="L524" s="507"/>
      <c r="M524" s="507"/>
      <c r="N524" s="507"/>
      <c r="O524" s="507"/>
      <c r="P524" s="507"/>
      <c r="Q524" s="507"/>
      <c r="R524" s="507"/>
      <c r="S524" s="507"/>
      <c r="T524" s="506"/>
      <c r="U524" s="507"/>
      <c r="V524" s="507"/>
      <c r="W524" s="507"/>
      <c r="X524" s="507"/>
      <c r="Y524" s="507"/>
      <c r="Z524" s="507"/>
      <c r="AA524" s="507"/>
      <c r="AB524" s="507"/>
      <c r="AC524" s="507"/>
      <c r="AD524" s="507"/>
      <c r="AE524" s="506"/>
      <c r="AF524" s="507"/>
      <c r="AG524" s="507"/>
      <c r="AH524" s="507"/>
      <c r="AI524" s="507"/>
    </row>
    <row r="525" spans="1:35" ht="12.75" customHeight="1">
      <c r="A525" s="504"/>
      <c r="B525" s="504"/>
      <c r="C525" s="504"/>
      <c r="D525" s="504"/>
      <c r="E525" s="504"/>
      <c r="F525" s="505"/>
      <c r="G525" s="505"/>
      <c r="H525" s="504"/>
      <c r="I525" s="506"/>
      <c r="J525" s="507"/>
      <c r="K525" s="507"/>
      <c r="L525" s="507"/>
      <c r="M525" s="507"/>
      <c r="N525" s="507"/>
      <c r="O525" s="507"/>
      <c r="P525" s="507"/>
      <c r="Q525" s="507"/>
      <c r="R525" s="507"/>
      <c r="S525" s="507"/>
      <c r="T525" s="506"/>
      <c r="U525" s="507"/>
      <c r="V525" s="507"/>
      <c r="W525" s="507"/>
      <c r="X525" s="507"/>
      <c r="Y525" s="507"/>
      <c r="Z525" s="507"/>
      <c r="AA525" s="507"/>
      <c r="AB525" s="507"/>
      <c r="AC525" s="507"/>
      <c r="AD525" s="507"/>
      <c r="AE525" s="506"/>
      <c r="AF525" s="507"/>
      <c r="AG525" s="507"/>
      <c r="AH525" s="507"/>
      <c r="AI525" s="507"/>
    </row>
    <row r="526" spans="1:35" ht="12.75" customHeight="1">
      <c r="A526" s="504"/>
      <c r="B526" s="504"/>
      <c r="C526" s="504"/>
      <c r="D526" s="504"/>
      <c r="E526" s="504"/>
      <c r="F526" s="505"/>
      <c r="G526" s="505"/>
      <c r="H526" s="504"/>
      <c r="I526" s="506"/>
      <c r="J526" s="507"/>
      <c r="K526" s="507"/>
      <c r="L526" s="507"/>
      <c r="M526" s="507"/>
      <c r="N526" s="507"/>
      <c r="O526" s="507"/>
      <c r="P526" s="507"/>
      <c r="Q526" s="507"/>
      <c r="R526" s="507"/>
      <c r="S526" s="507"/>
      <c r="T526" s="506"/>
      <c r="U526" s="507"/>
      <c r="V526" s="507"/>
      <c r="W526" s="507"/>
      <c r="X526" s="507"/>
      <c r="Y526" s="507"/>
      <c r="Z526" s="507"/>
      <c r="AA526" s="507"/>
      <c r="AB526" s="507"/>
      <c r="AC526" s="507"/>
      <c r="AD526" s="507"/>
      <c r="AE526" s="506"/>
      <c r="AF526" s="507"/>
      <c r="AG526" s="507"/>
      <c r="AH526" s="507"/>
      <c r="AI526" s="507"/>
    </row>
    <row r="527" spans="1:35" ht="12.75" customHeight="1">
      <c r="A527" s="504"/>
      <c r="B527" s="504"/>
      <c r="C527" s="504"/>
      <c r="D527" s="504"/>
      <c r="E527" s="504"/>
      <c r="F527" s="505"/>
      <c r="G527" s="505"/>
      <c r="H527" s="504"/>
      <c r="I527" s="506"/>
      <c r="J527" s="507"/>
      <c r="K527" s="507"/>
      <c r="L527" s="507"/>
      <c r="M527" s="507"/>
      <c r="N527" s="507"/>
      <c r="O527" s="507"/>
      <c r="P527" s="507"/>
      <c r="Q527" s="507"/>
      <c r="R527" s="507"/>
      <c r="S527" s="507"/>
      <c r="T527" s="506"/>
      <c r="U527" s="507"/>
      <c r="V527" s="507"/>
      <c r="W527" s="507"/>
      <c r="X527" s="507"/>
      <c r="Y527" s="507"/>
      <c r="Z527" s="507"/>
      <c r="AA527" s="507"/>
      <c r="AB527" s="507"/>
      <c r="AC527" s="507"/>
      <c r="AD527" s="507"/>
      <c r="AE527" s="506"/>
      <c r="AF527" s="507"/>
      <c r="AG527" s="507"/>
      <c r="AH527" s="507"/>
      <c r="AI527" s="507"/>
    </row>
    <row r="528" spans="1:35" ht="12.75" customHeight="1">
      <c r="A528" s="504"/>
      <c r="B528" s="504"/>
      <c r="C528" s="504"/>
      <c r="D528" s="504"/>
      <c r="E528" s="504"/>
      <c r="F528" s="505"/>
      <c r="G528" s="505"/>
      <c r="H528" s="504"/>
      <c r="I528" s="506"/>
      <c r="J528" s="507"/>
      <c r="K528" s="507"/>
      <c r="L528" s="507"/>
      <c r="M528" s="507"/>
      <c r="N528" s="507"/>
      <c r="O528" s="507"/>
      <c r="P528" s="507"/>
      <c r="Q528" s="507"/>
      <c r="R528" s="507"/>
      <c r="S528" s="507"/>
      <c r="T528" s="506"/>
      <c r="U528" s="507"/>
      <c r="V528" s="507"/>
      <c r="W528" s="507"/>
      <c r="X528" s="507"/>
      <c r="Y528" s="507"/>
      <c r="Z528" s="507"/>
      <c r="AA528" s="507"/>
      <c r="AB528" s="507"/>
      <c r="AC528" s="507"/>
      <c r="AD528" s="507"/>
      <c r="AE528" s="506"/>
      <c r="AF528" s="507"/>
      <c r="AG528" s="507"/>
      <c r="AH528" s="507"/>
      <c r="AI528" s="507"/>
    </row>
    <row r="529" spans="1:35" ht="12.75" customHeight="1">
      <c r="A529" s="504"/>
      <c r="B529" s="504"/>
      <c r="C529" s="504"/>
      <c r="D529" s="504"/>
      <c r="E529" s="504"/>
      <c r="F529" s="505"/>
      <c r="G529" s="505"/>
      <c r="H529" s="504"/>
      <c r="I529" s="506"/>
      <c r="J529" s="507"/>
      <c r="K529" s="507"/>
      <c r="L529" s="507"/>
      <c r="M529" s="507"/>
      <c r="N529" s="507"/>
      <c r="O529" s="507"/>
      <c r="P529" s="507"/>
      <c r="Q529" s="507"/>
      <c r="R529" s="507"/>
      <c r="S529" s="507"/>
      <c r="T529" s="506"/>
      <c r="U529" s="507"/>
      <c r="V529" s="507"/>
      <c r="W529" s="507"/>
      <c r="X529" s="507"/>
      <c r="Y529" s="507"/>
      <c r="Z529" s="507"/>
      <c r="AA529" s="507"/>
      <c r="AB529" s="507"/>
      <c r="AC529" s="507"/>
      <c r="AD529" s="507"/>
      <c r="AE529" s="506"/>
      <c r="AF529" s="507"/>
      <c r="AG529" s="507"/>
      <c r="AH529" s="507"/>
      <c r="AI529" s="507"/>
    </row>
    <row r="530" spans="1:35" ht="12.75" customHeight="1">
      <c r="A530" s="504"/>
      <c r="B530" s="504"/>
      <c r="C530" s="504"/>
      <c r="D530" s="504"/>
      <c r="E530" s="504"/>
      <c r="F530" s="505"/>
      <c r="G530" s="505"/>
      <c r="H530" s="504"/>
      <c r="I530" s="506"/>
      <c r="J530" s="507"/>
      <c r="K530" s="507"/>
      <c r="L530" s="507"/>
      <c r="M530" s="507"/>
      <c r="N530" s="507"/>
      <c r="O530" s="507"/>
      <c r="P530" s="507"/>
      <c r="Q530" s="507"/>
      <c r="R530" s="507"/>
      <c r="S530" s="507"/>
      <c r="T530" s="506"/>
      <c r="U530" s="507"/>
      <c r="V530" s="507"/>
      <c r="W530" s="507"/>
      <c r="X530" s="507"/>
      <c r="Y530" s="507"/>
      <c r="Z530" s="507"/>
      <c r="AA530" s="507"/>
      <c r="AB530" s="507"/>
      <c r="AC530" s="507"/>
      <c r="AD530" s="507"/>
      <c r="AE530" s="506"/>
      <c r="AF530" s="507"/>
      <c r="AG530" s="507"/>
      <c r="AH530" s="507"/>
      <c r="AI530" s="507"/>
    </row>
    <row r="531" spans="1:35" ht="12.75" customHeight="1">
      <c r="A531" s="504"/>
      <c r="B531" s="504"/>
      <c r="C531" s="504"/>
      <c r="D531" s="504"/>
      <c r="E531" s="504"/>
      <c r="F531" s="505"/>
      <c r="G531" s="505"/>
      <c r="H531" s="504"/>
      <c r="I531" s="506"/>
      <c r="J531" s="507"/>
      <c r="K531" s="507"/>
      <c r="L531" s="507"/>
      <c r="M531" s="507"/>
      <c r="N531" s="507"/>
      <c r="O531" s="507"/>
      <c r="P531" s="507"/>
      <c r="Q531" s="507"/>
      <c r="R531" s="507"/>
      <c r="S531" s="507"/>
      <c r="T531" s="506"/>
      <c r="U531" s="507"/>
      <c r="V531" s="507"/>
      <c r="W531" s="507"/>
      <c r="X531" s="507"/>
      <c r="Y531" s="507"/>
      <c r="Z531" s="507"/>
      <c r="AA531" s="507"/>
      <c r="AB531" s="507"/>
      <c r="AC531" s="507"/>
      <c r="AD531" s="507"/>
      <c r="AE531" s="506"/>
      <c r="AF531" s="507"/>
      <c r="AG531" s="507"/>
      <c r="AH531" s="507"/>
      <c r="AI531" s="507"/>
    </row>
    <row r="532" spans="1:35" ht="12.75" customHeight="1">
      <c r="A532" s="504"/>
      <c r="B532" s="504"/>
      <c r="C532" s="504"/>
      <c r="D532" s="504"/>
      <c r="E532" s="504"/>
      <c r="F532" s="505"/>
      <c r="G532" s="505"/>
      <c r="H532" s="504"/>
      <c r="I532" s="506"/>
      <c r="J532" s="507"/>
      <c r="K532" s="507"/>
      <c r="L532" s="507"/>
      <c r="M532" s="507"/>
      <c r="N532" s="507"/>
      <c r="O532" s="507"/>
      <c r="P532" s="507"/>
      <c r="Q532" s="507"/>
      <c r="R532" s="507"/>
      <c r="S532" s="507"/>
      <c r="T532" s="506"/>
      <c r="U532" s="507"/>
      <c r="V532" s="507"/>
      <c r="W532" s="507"/>
      <c r="X532" s="507"/>
      <c r="Y532" s="507"/>
      <c r="Z532" s="507"/>
      <c r="AA532" s="507"/>
      <c r="AB532" s="507"/>
      <c r="AC532" s="507"/>
      <c r="AD532" s="507"/>
      <c r="AE532" s="506"/>
      <c r="AF532" s="507"/>
      <c r="AG532" s="507"/>
      <c r="AH532" s="507"/>
      <c r="AI532" s="507"/>
    </row>
    <row r="533" spans="1:35" ht="12.75" customHeight="1">
      <c r="A533" s="504"/>
      <c r="B533" s="504"/>
      <c r="C533" s="504"/>
      <c r="D533" s="504"/>
      <c r="E533" s="504"/>
      <c r="F533" s="505"/>
      <c r="G533" s="505"/>
      <c r="H533" s="504"/>
      <c r="I533" s="506"/>
      <c r="J533" s="507"/>
      <c r="K533" s="507"/>
      <c r="L533" s="507"/>
      <c r="M533" s="507"/>
      <c r="N533" s="507"/>
      <c r="O533" s="507"/>
      <c r="P533" s="507"/>
      <c r="Q533" s="507"/>
      <c r="R533" s="507"/>
      <c r="S533" s="507"/>
      <c r="T533" s="506"/>
      <c r="U533" s="507"/>
      <c r="V533" s="507"/>
      <c r="W533" s="507"/>
      <c r="X533" s="507"/>
      <c r="Y533" s="507"/>
      <c r="Z533" s="507"/>
      <c r="AA533" s="507"/>
      <c r="AB533" s="507"/>
      <c r="AC533" s="507"/>
      <c r="AD533" s="507"/>
      <c r="AE533" s="506"/>
      <c r="AF533" s="507"/>
      <c r="AG533" s="507"/>
      <c r="AH533" s="507"/>
      <c r="AI533" s="507"/>
    </row>
    <row r="534" spans="1:35" ht="12.75" customHeight="1">
      <c r="A534" s="504"/>
      <c r="B534" s="504"/>
      <c r="C534" s="504"/>
      <c r="D534" s="504"/>
      <c r="E534" s="504"/>
      <c r="F534" s="505"/>
      <c r="G534" s="505"/>
      <c r="H534" s="504"/>
      <c r="I534" s="506"/>
      <c r="J534" s="507"/>
      <c r="K534" s="507"/>
      <c r="L534" s="507"/>
      <c r="M534" s="507"/>
      <c r="N534" s="507"/>
      <c r="O534" s="507"/>
      <c r="P534" s="507"/>
      <c r="Q534" s="507"/>
      <c r="R534" s="507"/>
      <c r="S534" s="507"/>
      <c r="T534" s="506"/>
      <c r="U534" s="507"/>
      <c r="V534" s="507"/>
      <c r="W534" s="507"/>
      <c r="X534" s="507"/>
      <c r="Y534" s="507"/>
      <c r="Z534" s="507"/>
      <c r="AA534" s="507"/>
      <c r="AB534" s="507"/>
      <c r="AC534" s="507"/>
      <c r="AD534" s="507"/>
      <c r="AE534" s="506"/>
      <c r="AF534" s="507"/>
      <c r="AG534" s="507"/>
      <c r="AH534" s="507"/>
      <c r="AI534" s="507"/>
    </row>
    <row r="535" spans="1:35" ht="12.75" customHeight="1">
      <c r="A535" s="504"/>
      <c r="B535" s="504"/>
      <c r="C535" s="504"/>
      <c r="D535" s="504"/>
      <c r="E535" s="504"/>
      <c r="F535" s="505"/>
      <c r="G535" s="505"/>
      <c r="H535" s="504"/>
      <c r="I535" s="506"/>
      <c r="J535" s="507"/>
      <c r="K535" s="507"/>
      <c r="L535" s="507"/>
      <c r="M535" s="507"/>
      <c r="N535" s="507"/>
      <c r="O535" s="507"/>
      <c r="P535" s="507"/>
      <c r="Q535" s="507"/>
      <c r="R535" s="507"/>
      <c r="S535" s="507"/>
      <c r="T535" s="506"/>
      <c r="U535" s="507"/>
      <c r="V535" s="507"/>
      <c r="W535" s="507"/>
      <c r="X535" s="507"/>
      <c r="Y535" s="507"/>
      <c r="Z535" s="507"/>
      <c r="AA535" s="507"/>
      <c r="AB535" s="507"/>
      <c r="AC535" s="507"/>
      <c r="AD535" s="507"/>
      <c r="AE535" s="506"/>
      <c r="AF535" s="507"/>
      <c r="AG535" s="507"/>
      <c r="AH535" s="507"/>
      <c r="AI535" s="507"/>
    </row>
    <row r="536" spans="1:35" ht="12.75" customHeight="1">
      <c r="A536" s="504"/>
      <c r="B536" s="504"/>
      <c r="C536" s="504"/>
      <c r="D536" s="504"/>
      <c r="E536" s="504"/>
      <c r="F536" s="505"/>
      <c r="G536" s="505"/>
      <c r="H536" s="504"/>
      <c r="I536" s="506"/>
      <c r="J536" s="507"/>
      <c r="K536" s="507"/>
      <c r="L536" s="507"/>
      <c r="M536" s="507"/>
      <c r="N536" s="507"/>
      <c r="O536" s="507"/>
      <c r="P536" s="507"/>
      <c r="Q536" s="507"/>
      <c r="R536" s="507"/>
      <c r="S536" s="507"/>
      <c r="T536" s="506"/>
      <c r="U536" s="507"/>
      <c r="V536" s="507"/>
      <c r="W536" s="507"/>
      <c r="X536" s="507"/>
      <c r="Y536" s="507"/>
      <c r="Z536" s="507"/>
      <c r="AA536" s="507"/>
      <c r="AB536" s="507"/>
      <c r="AC536" s="507"/>
      <c r="AD536" s="507"/>
      <c r="AE536" s="506"/>
      <c r="AF536" s="507"/>
      <c r="AG536" s="507"/>
      <c r="AH536" s="507"/>
      <c r="AI536" s="507"/>
    </row>
    <row r="537" spans="1:35" ht="12.75" customHeight="1">
      <c r="A537" s="504"/>
      <c r="B537" s="504"/>
      <c r="C537" s="504"/>
      <c r="D537" s="504"/>
      <c r="E537" s="504"/>
      <c r="F537" s="505"/>
      <c r="G537" s="505"/>
      <c r="H537" s="504"/>
      <c r="I537" s="506"/>
      <c r="J537" s="507"/>
      <c r="K537" s="507"/>
      <c r="L537" s="507"/>
      <c r="M537" s="507"/>
      <c r="N537" s="507"/>
      <c r="O537" s="507"/>
      <c r="P537" s="507"/>
      <c r="Q537" s="507"/>
      <c r="R537" s="507"/>
      <c r="S537" s="507"/>
      <c r="T537" s="506"/>
      <c r="U537" s="507"/>
      <c r="V537" s="507"/>
      <c r="W537" s="507"/>
      <c r="X537" s="507"/>
      <c r="Y537" s="507"/>
      <c r="Z537" s="507"/>
      <c r="AA537" s="507"/>
      <c r="AB537" s="507"/>
      <c r="AC537" s="507"/>
      <c r="AD537" s="507"/>
      <c r="AE537" s="506"/>
      <c r="AF537" s="507"/>
      <c r="AG537" s="507"/>
      <c r="AH537" s="507"/>
      <c r="AI537" s="507"/>
    </row>
    <row r="538" spans="1:35" ht="12.75" customHeight="1">
      <c r="A538" s="504"/>
      <c r="B538" s="504"/>
      <c r="C538" s="504"/>
      <c r="D538" s="504"/>
      <c r="E538" s="504"/>
      <c r="F538" s="505"/>
      <c r="G538" s="505"/>
      <c r="H538" s="504"/>
      <c r="I538" s="506"/>
      <c r="J538" s="507"/>
      <c r="K538" s="507"/>
      <c r="L538" s="507"/>
      <c r="M538" s="507"/>
      <c r="N538" s="507"/>
      <c r="O538" s="507"/>
      <c r="P538" s="507"/>
      <c r="Q538" s="507"/>
      <c r="R538" s="507"/>
      <c r="S538" s="507"/>
      <c r="T538" s="506"/>
      <c r="U538" s="507"/>
      <c r="V538" s="507"/>
      <c r="W538" s="507"/>
      <c r="X538" s="507"/>
      <c r="Y538" s="507"/>
      <c r="Z538" s="507"/>
      <c r="AA538" s="507"/>
      <c r="AB538" s="507"/>
      <c r="AC538" s="507"/>
      <c r="AD538" s="507"/>
      <c r="AE538" s="506"/>
      <c r="AF538" s="507"/>
      <c r="AG538" s="507"/>
      <c r="AH538" s="507"/>
      <c r="AI538" s="507"/>
    </row>
    <row r="539" spans="1:35" ht="12.75" customHeight="1">
      <c r="A539" s="504"/>
      <c r="B539" s="504"/>
      <c r="C539" s="504"/>
      <c r="D539" s="504"/>
      <c r="E539" s="504"/>
      <c r="F539" s="505"/>
      <c r="G539" s="505"/>
      <c r="H539" s="504"/>
      <c r="I539" s="506"/>
      <c r="J539" s="507"/>
      <c r="K539" s="507"/>
      <c r="L539" s="507"/>
      <c r="M539" s="507"/>
      <c r="N539" s="507"/>
      <c r="O539" s="507"/>
      <c r="P539" s="507"/>
      <c r="Q539" s="507"/>
      <c r="R539" s="507"/>
      <c r="S539" s="507"/>
      <c r="T539" s="506"/>
      <c r="U539" s="507"/>
      <c r="V539" s="507"/>
      <c r="W539" s="507"/>
      <c r="X539" s="507"/>
      <c r="Y539" s="507"/>
      <c r="Z539" s="507"/>
      <c r="AA539" s="507"/>
      <c r="AB539" s="507"/>
      <c r="AC539" s="507"/>
      <c r="AD539" s="507"/>
      <c r="AE539" s="506"/>
      <c r="AF539" s="507"/>
      <c r="AG539" s="507"/>
      <c r="AH539" s="507"/>
      <c r="AI539" s="507"/>
    </row>
    <row r="540" spans="1:35" ht="12.75" customHeight="1">
      <c r="A540" s="504"/>
      <c r="B540" s="504"/>
      <c r="C540" s="504"/>
      <c r="D540" s="504"/>
      <c r="E540" s="504"/>
      <c r="F540" s="505"/>
      <c r="G540" s="505"/>
      <c r="H540" s="504"/>
      <c r="I540" s="506"/>
      <c r="J540" s="507"/>
      <c r="K540" s="507"/>
      <c r="L540" s="507"/>
      <c r="M540" s="507"/>
      <c r="N540" s="507"/>
      <c r="O540" s="507"/>
      <c r="P540" s="507"/>
      <c r="Q540" s="507"/>
      <c r="R540" s="507"/>
      <c r="S540" s="507"/>
      <c r="T540" s="506"/>
      <c r="U540" s="507"/>
      <c r="V540" s="507"/>
      <c r="W540" s="507"/>
      <c r="X540" s="507"/>
      <c r="Y540" s="507"/>
      <c r="Z540" s="507"/>
      <c r="AA540" s="507"/>
      <c r="AB540" s="507"/>
      <c r="AC540" s="507"/>
      <c r="AD540" s="507"/>
      <c r="AE540" s="506"/>
      <c r="AF540" s="507"/>
      <c r="AG540" s="507"/>
      <c r="AH540" s="507"/>
      <c r="AI540" s="507"/>
    </row>
    <row r="541" spans="1:35" ht="12.75" customHeight="1">
      <c r="A541" s="504"/>
      <c r="B541" s="504"/>
      <c r="C541" s="504"/>
      <c r="D541" s="504"/>
      <c r="E541" s="504"/>
      <c r="F541" s="505"/>
      <c r="G541" s="505"/>
      <c r="H541" s="504"/>
      <c r="I541" s="506"/>
      <c r="J541" s="507"/>
      <c r="K541" s="507"/>
      <c r="L541" s="507"/>
      <c r="M541" s="507"/>
      <c r="N541" s="507"/>
      <c r="O541" s="507"/>
      <c r="P541" s="507"/>
      <c r="Q541" s="507"/>
      <c r="R541" s="507"/>
      <c r="S541" s="507"/>
      <c r="T541" s="506"/>
      <c r="U541" s="507"/>
      <c r="V541" s="507"/>
      <c r="W541" s="507"/>
      <c r="X541" s="507"/>
      <c r="Y541" s="507"/>
      <c r="Z541" s="507"/>
      <c r="AA541" s="507"/>
      <c r="AB541" s="507"/>
      <c r="AC541" s="507"/>
      <c r="AD541" s="507"/>
      <c r="AE541" s="506"/>
      <c r="AF541" s="507"/>
      <c r="AG541" s="507"/>
      <c r="AH541" s="507"/>
      <c r="AI541" s="507"/>
    </row>
    <row r="542" spans="1:35" ht="12.75" customHeight="1">
      <c r="A542" s="504"/>
      <c r="B542" s="504"/>
      <c r="C542" s="504"/>
      <c r="D542" s="504"/>
      <c r="E542" s="504"/>
      <c r="F542" s="505"/>
      <c r="G542" s="505"/>
      <c r="H542" s="504"/>
      <c r="I542" s="506"/>
      <c r="J542" s="507"/>
      <c r="K542" s="507"/>
      <c r="L542" s="507"/>
      <c r="M542" s="507"/>
      <c r="N542" s="507"/>
      <c r="O542" s="507"/>
      <c r="P542" s="507"/>
      <c r="Q542" s="507"/>
      <c r="R542" s="507"/>
      <c r="S542" s="507"/>
      <c r="T542" s="506"/>
      <c r="U542" s="507"/>
      <c r="V542" s="507"/>
      <c r="W542" s="507"/>
      <c r="X542" s="507"/>
      <c r="Y542" s="507"/>
      <c r="Z542" s="507"/>
      <c r="AA542" s="507"/>
      <c r="AB542" s="507"/>
      <c r="AC542" s="507"/>
      <c r="AD542" s="507"/>
      <c r="AE542" s="506"/>
      <c r="AF542" s="507"/>
      <c r="AG542" s="507"/>
      <c r="AH542" s="507"/>
      <c r="AI542" s="507"/>
    </row>
    <row r="543" spans="1:35" ht="12.75" customHeight="1">
      <c r="A543" s="504"/>
      <c r="B543" s="504"/>
      <c r="C543" s="504"/>
      <c r="D543" s="504"/>
      <c r="E543" s="504"/>
      <c r="F543" s="505"/>
      <c r="G543" s="505"/>
      <c r="H543" s="504"/>
      <c r="I543" s="506"/>
      <c r="J543" s="507"/>
      <c r="K543" s="507"/>
      <c r="L543" s="507"/>
      <c r="M543" s="507"/>
      <c r="N543" s="507"/>
      <c r="O543" s="507"/>
      <c r="P543" s="507"/>
      <c r="Q543" s="507"/>
      <c r="R543" s="507"/>
      <c r="S543" s="507"/>
      <c r="T543" s="506"/>
      <c r="U543" s="507"/>
      <c r="V543" s="507"/>
      <c r="W543" s="507"/>
      <c r="X543" s="507"/>
      <c r="Y543" s="507"/>
      <c r="Z543" s="507"/>
      <c r="AA543" s="507"/>
      <c r="AB543" s="507"/>
      <c r="AC543" s="507"/>
      <c r="AD543" s="507"/>
      <c r="AE543" s="506"/>
      <c r="AF543" s="507"/>
      <c r="AG543" s="507"/>
      <c r="AH543" s="507"/>
      <c r="AI543" s="507"/>
    </row>
    <row r="544" spans="1:35" ht="12.75" customHeight="1">
      <c r="A544" s="504"/>
      <c r="B544" s="504"/>
      <c r="C544" s="504"/>
      <c r="D544" s="504"/>
      <c r="E544" s="504"/>
      <c r="F544" s="505"/>
      <c r="G544" s="505"/>
      <c r="H544" s="504"/>
      <c r="I544" s="506"/>
      <c r="J544" s="507"/>
      <c r="K544" s="507"/>
      <c r="L544" s="507"/>
      <c r="M544" s="507"/>
      <c r="N544" s="507"/>
      <c r="O544" s="507"/>
      <c r="P544" s="507"/>
      <c r="Q544" s="507"/>
      <c r="R544" s="507"/>
      <c r="S544" s="507"/>
      <c r="T544" s="506"/>
      <c r="U544" s="507"/>
      <c r="V544" s="507"/>
      <c r="W544" s="507"/>
      <c r="X544" s="507"/>
      <c r="Y544" s="507"/>
      <c r="Z544" s="507"/>
      <c r="AA544" s="507"/>
      <c r="AB544" s="507"/>
      <c r="AC544" s="507"/>
      <c r="AD544" s="507"/>
      <c r="AE544" s="506"/>
      <c r="AF544" s="507"/>
      <c r="AG544" s="507"/>
      <c r="AH544" s="507"/>
      <c r="AI544" s="507"/>
    </row>
    <row r="545" spans="1:35" ht="12.75" customHeight="1">
      <c r="A545" s="504"/>
      <c r="B545" s="504"/>
      <c r="C545" s="504"/>
      <c r="D545" s="504"/>
      <c r="E545" s="504"/>
      <c r="F545" s="505"/>
      <c r="G545" s="505"/>
      <c r="H545" s="504"/>
      <c r="I545" s="506"/>
      <c r="J545" s="507"/>
      <c r="K545" s="507"/>
      <c r="L545" s="507"/>
      <c r="M545" s="507"/>
      <c r="N545" s="507"/>
      <c r="O545" s="507"/>
      <c r="P545" s="507"/>
      <c r="Q545" s="507"/>
      <c r="R545" s="507"/>
      <c r="S545" s="507"/>
      <c r="T545" s="506"/>
      <c r="U545" s="507"/>
      <c r="V545" s="507"/>
      <c r="W545" s="507"/>
      <c r="X545" s="507"/>
      <c r="Y545" s="507"/>
      <c r="Z545" s="507"/>
      <c r="AA545" s="507"/>
      <c r="AB545" s="507"/>
      <c r="AC545" s="507"/>
      <c r="AD545" s="507"/>
      <c r="AE545" s="506"/>
      <c r="AF545" s="507"/>
      <c r="AG545" s="507"/>
      <c r="AH545" s="507"/>
      <c r="AI545" s="507"/>
    </row>
    <row r="546" spans="1:35" ht="12.75" customHeight="1">
      <c r="A546" s="504"/>
      <c r="B546" s="504"/>
      <c r="C546" s="504"/>
      <c r="D546" s="504"/>
      <c r="E546" s="504"/>
      <c r="F546" s="505"/>
      <c r="G546" s="505"/>
      <c r="H546" s="504"/>
      <c r="I546" s="506"/>
      <c r="J546" s="507"/>
      <c r="K546" s="507"/>
      <c r="L546" s="507"/>
      <c r="M546" s="507"/>
      <c r="N546" s="507"/>
      <c r="O546" s="507"/>
      <c r="P546" s="507"/>
      <c r="Q546" s="507"/>
      <c r="R546" s="507"/>
      <c r="S546" s="507"/>
      <c r="T546" s="506"/>
      <c r="U546" s="507"/>
      <c r="V546" s="507"/>
      <c r="W546" s="507"/>
      <c r="X546" s="507"/>
      <c r="Y546" s="507"/>
      <c r="Z546" s="507"/>
      <c r="AA546" s="507"/>
      <c r="AB546" s="507"/>
      <c r="AC546" s="507"/>
      <c r="AD546" s="507"/>
      <c r="AE546" s="506"/>
      <c r="AF546" s="507"/>
      <c r="AG546" s="507"/>
      <c r="AH546" s="507"/>
      <c r="AI546" s="507"/>
    </row>
    <row r="547" spans="1:35" ht="12.75" customHeight="1">
      <c r="A547" s="504"/>
      <c r="B547" s="504"/>
      <c r="C547" s="504"/>
      <c r="D547" s="504"/>
      <c r="E547" s="504"/>
      <c r="F547" s="505"/>
      <c r="G547" s="505"/>
      <c r="H547" s="504"/>
      <c r="I547" s="506"/>
      <c r="J547" s="507"/>
      <c r="K547" s="507"/>
      <c r="L547" s="507"/>
      <c r="M547" s="507"/>
      <c r="N547" s="507"/>
      <c r="O547" s="507"/>
      <c r="P547" s="507"/>
      <c r="Q547" s="507"/>
      <c r="R547" s="507"/>
      <c r="S547" s="507"/>
      <c r="T547" s="506"/>
      <c r="U547" s="507"/>
      <c r="V547" s="507"/>
      <c r="W547" s="507"/>
      <c r="X547" s="507"/>
      <c r="Y547" s="507"/>
      <c r="Z547" s="507"/>
      <c r="AA547" s="507"/>
      <c r="AB547" s="507"/>
      <c r="AC547" s="507"/>
      <c r="AD547" s="507"/>
      <c r="AE547" s="506"/>
      <c r="AF547" s="507"/>
      <c r="AG547" s="507"/>
      <c r="AH547" s="507"/>
      <c r="AI547" s="507"/>
    </row>
    <row r="548" spans="1:35" ht="12.75" customHeight="1">
      <c r="A548" s="504"/>
      <c r="B548" s="504"/>
      <c r="C548" s="504"/>
      <c r="D548" s="504"/>
      <c r="E548" s="504"/>
      <c r="F548" s="505"/>
      <c r="G548" s="505"/>
      <c r="H548" s="504"/>
      <c r="I548" s="506"/>
      <c r="J548" s="507"/>
      <c r="K548" s="507"/>
      <c r="L548" s="507"/>
      <c r="M548" s="507"/>
      <c r="N548" s="507"/>
      <c r="O548" s="507"/>
      <c r="P548" s="507"/>
      <c r="Q548" s="507"/>
      <c r="R548" s="507"/>
      <c r="S548" s="507"/>
      <c r="T548" s="506"/>
      <c r="U548" s="507"/>
      <c r="V548" s="507"/>
      <c r="W548" s="507"/>
      <c r="X548" s="507"/>
      <c r="Y548" s="507"/>
      <c r="Z548" s="507"/>
      <c r="AA548" s="507"/>
      <c r="AB548" s="507"/>
      <c r="AC548" s="507"/>
      <c r="AD548" s="507"/>
      <c r="AE548" s="506"/>
      <c r="AF548" s="507"/>
      <c r="AG548" s="507"/>
      <c r="AH548" s="507"/>
      <c r="AI548" s="507"/>
    </row>
    <row r="549" spans="1:35" ht="12.75" customHeight="1">
      <c r="A549" s="504"/>
      <c r="B549" s="504"/>
      <c r="C549" s="504"/>
      <c r="D549" s="504"/>
      <c r="E549" s="504"/>
      <c r="F549" s="505"/>
      <c r="G549" s="505"/>
      <c r="H549" s="504"/>
      <c r="I549" s="506"/>
      <c r="J549" s="507"/>
      <c r="K549" s="507"/>
      <c r="L549" s="507"/>
      <c r="M549" s="507"/>
      <c r="N549" s="507"/>
      <c r="O549" s="507"/>
      <c r="P549" s="507"/>
      <c r="Q549" s="507"/>
      <c r="R549" s="507"/>
      <c r="S549" s="507"/>
      <c r="T549" s="506"/>
      <c r="U549" s="507"/>
      <c r="V549" s="507"/>
      <c r="W549" s="507"/>
      <c r="X549" s="507"/>
      <c r="Y549" s="507"/>
      <c r="Z549" s="507"/>
      <c r="AA549" s="507"/>
      <c r="AB549" s="507"/>
      <c r="AC549" s="507"/>
      <c r="AD549" s="507"/>
      <c r="AE549" s="506"/>
      <c r="AF549" s="507"/>
      <c r="AG549" s="507"/>
      <c r="AH549" s="507"/>
      <c r="AI549" s="507"/>
    </row>
    <row r="550" spans="1:35" ht="12.75" customHeight="1">
      <c r="A550" s="504"/>
      <c r="B550" s="504"/>
      <c r="C550" s="504"/>
      <c r="D550" s="504"/>
      <c r="E550" s="504"/>
      <c r="F550" s="505"/>
      <c r="G550" s="505"/>
      <c r="H550" s="504"/>
      <c r="I550" s="506"/>
      <c r="J550" s="507"/>
      <c r="K550" s="507"/>
      <c r="L550" s="507"/>
      <c r="M550" s="507"/>
      <c r="N550" s="507"/>
      <c r="O550" s="507"/>
      <c r="P550" s="507"/>
      <c r="Q550" s="507"/>
      <c r="R550" s="507"/>
      <c r="S550" s="507"/>
      <c r="T550" s="506"/>
      <c r="U550" s="507"/>
      <c r="V550" s="507"/>
      <c r="W550" s="507"/>
      <c r="X550" s="507"/>
      <c r="Y550" s="507"/>
      <c r="Z550" s="507"/>
      <c r="AA550" s="507"/>
      <c r="AB550" s="507"/>
      <c r="AC550" s="507"/>
      <c r="AD550" s="507"/>
      <c r="AE550" s="506"/>
      <c r="AF550" s="507"/>
      <c r="AG550" s="507"/>
      <c r="AH550" s="507"/>
      <c r="AI550" s="507"/>
    </row>
    <row r="551" spans="1:35" ht="12.75" customHeight="1">
      <c r="A551" s="504"/>
      <c r="B551" s="504"/>
      <c r="C551" s="504"/>
      <c r="D551" s="504"/>
      <c r="E551" s="504"/>
      <c r="F551" s="505"/>
      <c r="G551" s="505"/>
      <c r="H551" s="504"/>
      <c r="I551" s="506"/>
      <c r="J551" s="507"/>
      <c r="K551" s="507"/>
      <c r="L551" s="507"/>
      <c r="M551" s="507"/>
      <c r="N551" s="507"/>
      <c r="O551" s="507"/>
      <c r="P551" s="507"/>
      <c r="Q551" s="507"/>
      <c r="R551" s="507"/>
      <c r="S551" s="507"/>
      <c r="T551" s="506"/>
      <c r="U551" s="507"/>
      <c r="V551" s="507"/>
      <c r="W551" s="507"/>
      <c r="X551" s="507"/>
      <c r="Y551" s="507"/>
      <c r="Z551" s="507"/>
      <c r="AA551" s="507"/>
      <c r="AB551" s="507"/>
      <c r="AC551" s="507"/>
      <c r="AD551" s="507"/>
      <c r="AE551" s="506"/>
      <c r="AF551" s="507"/>
      <c r="AG551" s="507"/>
      <c r="AH551" s="507"/>
      <c r="AI551" s="507"/>
    </row>
    <row r="552" spans="1:35" ht="12.75" customHeight="1">
      <c r="A552" s="504"/>
      <c r="B552" s="504"/>
      <c r="C552" s="504"/>
      <c r="D552" s="504"/>
      <c r="E552" s="504"/>
      <c r="F552" s="505"/>
      <c r="G552" s="505"/>
      <c r="H552" s="504"/>
      <c r="I552" s="506"/>
      <c r="J552" s="507"/>
      <c r="K552" s="507"/>
      <c r="L552" s="507"/>
      <c r="M552" s="507"/>
      <c r="N552" s="507"/>
      <c r="O552" s="507"/>
      <c r="P552" s="507"/>
      <c r="Q552" s="507"/>
      <c r="R552" s="507"/>
      <c r="S552" s="507"/>
      <c r="T552" s="506"/>
      <c r="U552" s="507"/>
      <c r="V552" s="507"/>
      <c r="W552" s="507"/>
      <c r="X552" s="507"/>
      <c r="Y552" s="507"/>
      <c r="Z552" s="507"/>
      <c r="AA552" s="507"/>
      <c r="AB552" s="507"/>
      <c r="AC552" s="507"/>
      <c r="AD552" s="507"/>
      <c r="AE552" s="506"/>
      <c r="AF552" s="507"/>
      <c r="AG552" s="507"/>
      <c r="AH552" s="507"/>
      <c r="AI552" s="507"/>
    </row>
    <row r="553" spans="1:35" ht="12.75" customHeight="1">
      <c r="A553" s="504"/>
      <c r="B553" s="504"/>
      <c r="C553" s="504"/>
      <c r="D553" s="504"/>
      <c r="E553" s="504"/>
      <c r="F553" s="505"/>
      <c r="G553" s="505"/>
      <c r="H553" s="504"/>
      <c r="I553" s="506"/>
      <c r="J553" s="507"/>
      <c r="K553" s="507"/>
      <c r="L553" s="507"/>
      <c r="M553" s="507"/>
      <c r="N553" s="507"/>
      <c r="O553" s="507"/>
      <c r="P553" s="507"/>
      <c r="Q553" s="507"/>
      <c r="R553" s="507"/>
      <c r="S553" s="507"/>
      <c r="T553" s="506"/>
      <c r="U553" s="507"/>
      <c r="V553" s="507"/>
      <c r="W553" s="507"/>
      <c r="X553" s="507"/>
      <c r="Y553" s="507"/>
      <c r="Z553" s="507"/>
      <c r="AA553" s="507"/>
      <c r="AB553" s="507"/>
      <c r="AC553" s="507"/>
      <c r="AD553" s="507"/>
      <c r="AE553" s="506"/>
      <c r="AF553" s="507"/>
      <c r="AG553" s="507"/>
      <c r="AH553" s="507"/>
      <c r="AI553" s="507"/>
    </row>
    <row r="554" spans="1:35" ht="12.75" customHeight="1">
      <c r="A554" s="504"/>
      <c r="B554" s="504"/>
      <c r="C554" s="504"/>
      <c r="D554" s="504"/>
      <c r="E554" s="504"/>
      <c r="F554" s="505"/>
      <c r="G554" s="505"/>
      <c r="H554" s="504"/>
      <c r="I554" s="506"/>
      <c r="J554" s="507"/>
      <c r="K554" s="507"/>
      <c r="L554" s="507"/>
      <c r="M554" s="507"/>
      <c r="N554" s="507"/>
      <c r="O554" s="507"/>
      <c r="P554" s="507"/>
      <c r="Q554" s="507"/>
      <c r="R554" s="507"/>
      <c r="S554" s="507"/>
      <c r="T554" s="506"/>
      <c r="U554" s="507"/>
      <c r="V554" s="507"/>
      <c r="W554" s="507"/>
      <c r="X554" s="507"/>
      <c r="Y554" s="507"/>
      <c r="Z554" s="507"/>
      <c r="AA554" s="507"/>
      <c r="AB554" s="507"/>
      <c r="AC554" s="507"/>
      <c r="AD554" s="507"/>
      <c r="AE554" s="506"/>
      <c r="AF554" s="507"/>
      <c r="AG554" s="507"/>
      <c r="AH554" s="507"/>
      <c r="AI554" s="507"/>
    </row>
    <row r="555" spans="1:35" ht="12.75" customHeight="1">
      <c r="A555" s="504"/>
      <c r="B555" s="504"/>
      <c r="C555" s="504"/>
      <c r="D555" s="504"/>
      <c r="E555" s="504"/>
      <c r="F555" s="505"/>
      <c r="G555" s="505"/>
      <c r="H555" s="504"/>
      <c r="I555" s="506"/>
      <c r="J555" s="507"/>
      <c r="K555" s="507"/>
      <c r="L555" s="507"/>
      <c r="M555" s="507"/>
      <c r="N555" s="507"/>
      <c r="O555" s="507"/>
      <c r="P555" s="507"/>
      <c r="Q555" s="507"/>
      <c r="R555" s="507"/>
      <c r="S555" s="507"/>
      <c r="T555" s="506"/>
      <c r="U555" s="507"/>
      <c r="V555" s="507"/>
      <c r="W555" s="507"/>
      <c r="X555" s="507"/>
      <c r="Y555" s="507"/>
      <c r="Z555" s="507"/>
      <c r="AA555" s="507"/>
      <c r="AB555" s="507"/>
      <c r="AC555" s="507"/>
      <c r="AD555" s="507"/>
      <c r="AE555" s="506"/>
      <c r="AF555" s="507"/>
      <c r="AG555" s="507"/>
      <c r="AH555" s="507"/>
      <c r="AI555" s="507"/>
    </row>
    <row r="556" spans="1:35" ht="12.75" customHeight="1">
      <c r="A556" s="504"/>
      <c r="B556" s="504"/>
      <c r="C556" s="504"/>
      <c r="D556" s="504"/>
      <c r="E556" s="504"/>
      <c r="F556" s="505"/>
      <c r="G556" s="505"/>
      <c r="H556" s="504"/>
      <c r="I556" s="506"/>
      <c r="J556" s="507"/>
      <c r="K556" s="507"/>
      <c r="L556" s="507"/>
      <c r="M556" s="507"/>
      <c r="N556" s="507"/>
      <c r="O556" s="507"/>
      <c r="P556" s="507"/>
      <c r="Q556" s="507"/>
      <c r="R556" s="507"/>
      <c r="S556" s="507"/>
      <c r="T556" s="506"/>
      <c r="U556" s="507"/>
      <c r="V556" s="507"/>
      <c r="W556" s="507"/>
      <c r="X556" s="507"/>
      <c r="Y556" s="507"/>
      <c r="Z556" s="507"/>
      <c r="AA556" s="507"/>
      <c r="AB556" s="507"/>
      <c r="AC556" s="507"/>
      <c r="AD556" s="507"/>
      <c r="AE556" s="506"/>
      <c r="AF556" s="507"/>
      <c r="AG556" s="507"/>
      <c r="AH556" s="507"/>
      <c r="AI556" s="507"/>
    </row>
    <row r="557" spans="1:35" ht="12.75" customHeight="1">
      <c r="A557" s="504"/>
      <c r="B557" s="504"/>
      <c r="C557" s="504"/>
      <c r="D557" s="504"/>
      <c r="E557" s="504"/>
      <c r="F557" s="505"/>
      <c r="G557" s="505"/>
      <c r="H557" s="504"/>
      <c r="I557" s="506"/>
      <c r="J557" s="507"/>
      <c r="K557" s="507"/>
      <c r="L557" s="507"/>
      <c r="M557" s="507"/>
      <c r="N557" s="507"/>
      <c r="O557" s="507"/>
      <c r="P557" s="507"/>
      <c r="Q557" s="507"/>
      <c r="R557" s="507"/>
      <c r="S557" s="507"/>
      <c r="T557" s="506"/>
      <c r="U557" s="507"/>
      <c r="V557" s="507"/>
      <c r="W557" s="507"/>
      <c r="X557" s="507"/>
      <c r="Y557" s="507"/>
      <c r="Z557" s="507"/>
      <c r="AA557" s="507"/>
      <c r="AB557" s="507"/>
      <c r="AC557" s="507"/>
      <c r="AD557" s="507"/>
      <c r="AE557" s="506"/>
      <c r="AF557" s="507"/>
      <c r="AG557" s="507"/>
      <c r="AH557" s="507"/>
      <c r="AI557" s="507"/>
    </row>
    <row r="558" spans="1:35" ht="12.75" customHeight="1">
      <c r="A558" s="504"/>
      <c r="B558" s="504"/>
      <c r="C558" s="504"/>
      <c r="D558" s="504"/>
      <c r="E558" s="504"/>
      <c r="F558" s="505"/>
      <c r="G558" s="505"/>
      <c r="H558" s="504"/>
      <c r="I558" s="506"/>
      <c r="J558" s="507"/>
      <c r="K558" s="507"/>
      <c r="L558" s="507"/>
      <c r="M558" s="507"/>
      <c r="N558" s="507"/>
      <c r="O558" s="507"/>
      <c r="P558" s="507"/>
      <c r="Q558" s="507"/>
      <c r="R558" s="507"/>
      <c r="S558" s="507"/>
      <c r="T558" s="506"/>
      <c r="U558" s="507"/>
      <c r="V558" s="507"/>
      <c r="W558" s="507"/>
      <c r="X558" s="507"/>
      <c r="Y558" s="507"/>
      <c r="Z558" s="507"/>
      <c r="AA558" s="507"/>
      <c r="AB558" s="507"/>
      <c r="AC558" s="507"/>
      <c r="AD558" s="507"/>
      <c r="AE558" s="506"/>
      <c r="AF558" s="507"/>
      <c r="AG558" s="507"/>
      <c r="AH558" s="507"/>
      <c r="AI558" s="507"/>
    </row>
    <row r="559" spans="1:35" ht="12.75" customHeight="1">
      <c r="A559" s="504"/>
      <c r="B559" s="504"/>
      <c r="C559" s="504"/>
      <c r="D559" s="504"/>
      <c r="E559" s="504"/>
      <c r="F559" s="505"/>
      <c r="G559" s="505"/>
      <c r="H559" s="504"/>
      <c r="I559" s="506"/>
      <c r="J559" s="507"/>
      <c r="K559" s="507"/>
      <c r="L559" s="507"/>
      <c r="M559" s="507"/>
      <c r="N559" s="507"/>
      <c r="O559" s="507"/>
      <c r="P559" s="507"/>
      <c r="Q559" s="507"/>
      <c r="R559" s="507"/>
      <c r="S559" s="507"/>
      <c r="T559" s="506"/>
      <c r="U559" s="507"/>
      <c r="V559" s="507"/>
      <c r="W559" s="507"/>
      <c r="X559" s="507"/>
      <c r="Y559" s="507"/>
      <c r="Z559" s="507"/>
      <c r="AA559" s="507"/>
      <c r="AB559" s="507"/>
      <c r="AC559" s="507"/>
      <c r="AD559" s="507"/>
      <c r="AE559" s="506"/>
      <c r="AF559" s="507"/>
      <c r="AG559" s="507"/>
      <c r="AH559" s="507"/>
      <c r="AI559" s="507"/>
    </row>
    <row r="560" spans="1:35" ht="12.75" customHeight="1">
      <c r="A560" s="504"/>
      <c r="B560" s="504"/>
      <c r="C560" s="504"/>
      <c r="D560" s="504"/>
      <c r="E560" s="504"/>
      <c r="F560" s="505"/>
      <c r="G560" s="505"/>
      <c r="H560" s="504"/>
      <c r="I560" s="506"/>
      <c r="J560" s="507"/>
      <c r="K560" s="507"/>
      <c r="L560" s="507"/>
      <c r="M560" s="507"/>
      <c r="N560" s="507"/>
      <c r="O560" s="507"/>
      <c r="P560" s="507"/>
      <c r="Q560" s="507"/>
      <c r="R560" s="507"/>
      <c r="S560" s="507"/>
      <c r="T560" s="506"/>
      <c r="U560" s="507"/>
      <c r="V560" s="507"/>
      <c r="W560" s="507"/>
      <c r="X560" s="507"/>
      <c r="Y560" s="507"/>
      <c r="Z560" s="507"/>
      <c r="AA560" s="507"/>
      <c r="AB560" s="507"/>
      <c r="AC560" s="507"/>
      <c r="AD560" s="507"/>
      <c r="AE560" s="506"/>
      <c r="AF560" s="507"/>
      <c r="AG560" s="507"/>
      <c r="AH560" s="507"/>
      <c r="AI560" s="507"/>
    </row>
    <row r="561" spans="1:35" ht="12.75" customHeight="1">
      <c r="A561" s="504"/>
      <c r="B561" s="504"/>
      <c r="C561" s="504"/>
      <c r="D561" s="504"/>
      <c r="E561" s="504"/>
      <c r="F561" s="505"/>
      <c r="G561" s="505"/>
      <c r="H561" s="504"/>
      <c r="I561" s="506"/>
      <c r="J561" s="507"/>
      <c r="K561" s="507"/>
      <c r="L561" s="507"/>
      <c r="M561" s="507"/>
      <c r="N561" s="507"/>
      <c r="O561" s="507"/>
      <c r="P561" s="507"/>
      <c r="Q561" s="507"/>
      <c r="R561" s="507"/>
      <c r="S561" s="507"/>
      <c r="T561" s="506"/>
      <c r="U561" s="507"/>
      <c r="V561" s="507"/>
      <c r="W561" s="507"/>
      <c r="X561" s="507"/>
      <c r="Y561" s="507"/>
      <c r="Z561" s="507"/>
      <c r="AA561" s="507"/>
      <c r="AB561" s="507"/>
      <c r="AC561" s="507"/>
      <c r="AD561" s="507"/>
      <c r="AE561" s="506"/>
      <c r="AF561" s="507"/>
      <c r="AG561" s="507"/>
      <c r="AH561" s="507"/>
      <c r="AI561" s="507"/>
    </row>
    <row r="562" spans="1:35" ht="12.75" customHeight="1">
      <c r="A562" s="504"/>
      <c r="B562" s="504"/>
      <c r="C562" s="504"/>
      <c r="D562" s="504"/>
      <c r="E562" s="504"/>
      <c r="F562" s="505"/>
      <c r="G562" s="505"/>
      <c r="H562" s="504"/>
      <c r="I562" s="506"/>
      <c r="J562" s="507"/>
      <c r="K562" s="507"/>
      <c r="L562" s="507"/>
      <c r="M562" s="507"/>
      <c r="N562" s="507"/>
      <c r="O562" s="507"/>
      <c r="P562" s="507"/>
      <c r="Q562" s="507"/>
      <c r="R562" s="507"/>
      <c r="S562" s="507"/>
      <c r="T562" s="506"/>
      <c r="U562" s="507"/>
      <c r="V562" s="507"/>
      <c r="W562" s="507"/>
      <c r="X562" s="507"/>
      <c r="Y562" s="507"/>
      <c r="Z562" s="507"/>
      <c r="AA562" s="507"/>
      <c r="AB562" s="507"/>
      <c r="AC562" s="507"/>
      <c r="AD562" s="507"/>
      <c r="AE562" s="506"/>
      <c r="AF562" s="507"/>
      <c r="AG562" s="507"/>
      <c r="AH562" s="507"/>
      <c r="AI562" s="507"/>
    </row>
    <row r="563" spans="1:35" ht="12.75" customHeight="1">
      <c r="A563" s="504"/>
      <c r="B563" s="504"/>
      <c r="C563" s="504"/>
      <c r="D563" s="504"/>
      <c r="E563" s="504"/>
      <c r="F563" s="505"/>
      <c r="G563" s="505"/>
      <c r="H563" s="504"/>
      <c r="I563" s="506"/>
      <c r="J563" s="507"/>
      <c r="K563" s="507"/>
      <c r="L563" s="507"/>
      <c r="M563" s="507"/>
      <c r="N563" s="507"/>
      <c r="O563" s="507"/>
      <c r="P563" s="507"/>
      <c r="Q563" s="507"/>
      <c r="R563" s="507"/>
      <c r="S563" s="507"/>
      <c r="T563" s="506"/>
      <c r="U563" s="507"/>
      <c r="V563" s="507"/>
      <c r="W563" s="507"/>
      <c r="X563" s="507"/>
      <c r="Y563" s="507"/>
      <c r="Z563" s="507"/>
      <c r="AA563" s="507"/>
      <c r="AB563" s="507"/>
      <c r="AC563" s="507"/>
      <c r="AD563" s="507"/>
      <c r="AE563" s="506"/>
      <c r="AF563" s="507"/>
      <c r="AG563" s="507"/>
      <c r="AH563" s="507"/>
      <c r="AI563" s="507"/>
    </row>
    <row r="564" spans="1:35" ht="12.75" customHeight="1">
      <c r="A564" s="504"/>
      <c r="B564" s="504"/>
      <c r="C564" s="504"/>
      <c r="D564" s="504"/>
      <c r="E564" s="504"/>
      <c r="F564" s="505"/>
      <c r="G564" s="505"/>
      <c r="H564" s="504"/>
      <c r="I564" s="506"/>
      <c r="J564" s="507"/>
      <c r="K564" s="507"/>
      <c r="L564" s="507"/>
      <c r="M564" s="507"/>
      <c r="N564" s="507"/>
      <c r="O564" s="507"/>
      <c r="P564" s="507"/>
      <c r="Q564" s="507"/>
      <c r="R564" s="507"/>
      <c r="S564" s="507"/>
      <c r="T564" s="506"/>
      <c r="U564" s="507"/>
      <c r="V564" s="507"/>
      <c r="W564" s="507"/>
      <c r="X564" s="507"/>
      <c r="Y564" s="507"/>
      <c r="Z564" s="507"/>
      <c r="AA564" s="507"/>
      <c r="AB564" s="507"/>
      <c r="AC564" s="507"/>
      <c r="AD564" s="507"/>
      <c r="AE564" s="506"/>
      <c r="AF564" s="507"/>
      <c r="AG564" s="507"/>
      <c r="AH564" s="507"/>
      <c r="AI564" s="507"/>
    </row>
    <row r="565" spans="1:35" ht="12.75" customHeight="1">
      <c r="A565" s="504"/>
      <c r="B565" s="504"/>
      <c r="C565" s="504"/>
      <c r="D565" s="504"/>
      <c r="E565" s="504"/>
      <c r="F565" s="505"/>
      <c r="G565" s="505"/>
      <c r="H565" s="504"/>
      <c r="I565" s="506"/>
      <c r="J565" s="507"/>
      <c r="K565" s="507"/>
      <c r="L565" s="507"/>
      <c r="M565" s="507"/>
      <c r="N565" s="507"/>
      <c r="O565" s="507"/>
      <c r="P565" s="507"/>
      <c r="Q565" s="507"/>
      <c r="R565" s="507"/>
      <c r="S565" s="507"/>
      <c r="T565" s="506"/>
      <c r="U565" s="507"/>
      <c r="V565" s="507"/>
      <c r="W565" s="507"/>
      <c r="X565" s="507"/>
      <c r="Y565" s="507"/>
      <c r="Z565" s="507"/>
      <c r="AA565" s="507"/>
      <c r="AB565" s="507"/>
      <c r="AC565" s="507"/>
      <c r="AD565" s="507"/>
      <c r="AE565" s="506"/>
      <c r="AF565" s="507"/>
      <c r="AG565" s="507"/>
      <c r="AH565" s="507"/>
      <c r="AI565" s="507"/>
    </row>
    <row r="566" spans="1:35" ht="12.75" customHeight="1">
      <c r="A566" s="504"/>
      <c r="B566" s="504"/>
      <c r="C566" s="504"/>
      <c r="D566" s="504"/>
      <c r="E566" s="504"/>
      <c r="F566" s="505"/>
      <c r="G566" s="505"/>
      <c r="H566" s="504"/>
      <c r="I566" s="506"/>
      <c r="J566" s="507"/>
      <c r="K566" s="507"/>
      <c r="L566" s="507"/>
      <c r="M566" s="507"/>
      <c r="N566" s="507"/>
      <c r="O566" s="507"/>
      <c r="P566" s="507"/>
      <c r="Q566" s="507"/>
      <c r="R566" s="507"/>
      <c r="S566" s="507"/>
      <c r="T566" s="506"/>
      <c r="U566" s="507"/>
      <c r="V566" s="507"/>
      <c r="W566" s="507"/>
      <c r="X566" s="507"/>
      <c r="Y566" s="507"/>
      <c r="Z566" s="507"/>
      <c r="AA566" s="507"/>
      <c r="AB566" s="507"/>
      <c r="AC566" s="507"/>
      <c r="AD566" s="507"/>
      <c r="AE566" s="506"/>
      <c r="AF566" s="507"/>
      <c r="AG566" s="507"/>
      <c r="AH566" s="507"/>
      <c r="AI566" s="507"/>
    </row>
    <row r="567" spans="1:35" ht="12.75" customHeight="1">
      <c r="A567" s="504"/>
      <c r="B567" s="504"/>
      <c r="C567" s="504"/>
      <c r="D567" s="504"/>
      <c r="E567" s="504"/>
      <c r="F567" s="505"/>
      <c r="G567" s="505"/>
      <c r="H567" s="504"/>
      <c r="I567" s="506"/>
      <c r="J567" s="507"/>
      <c r="K567" s="507"/>
      <c r="L567" s="507"/>
      <c r="M567" s="507"/>
      <c r="N567" s="507"/>
      <c r="O567" s="507"/>
      <c r="P567" s="507"/>
      <c r="Q567" s="507"/>
      <c r="R567" s="507"/>
      <c r="S567" s="507"/>
      <c r="T567" s="506"/>
      <c r="U567" s="507"/>
      <c r="V567" s="507"/>
      <c r="W567" s="507"/>
      <c r="X567" s="507"/>
      <c r="Y567" s="507"/>
      <c r="Z567" s="507"/>
      <c r="AA567" s="507"/>
      <c r="AB567" s="507"/>
      <c r="AC567" s="507"/>
      <c r="AD567" s="507"/>
      <c r="AE567" s="506"/>
      <c r="AF567" s="507"/>
      <c r="AG567" s="507"/>
      <c r="AH567" s="507"/>
      <c r="AI567" s="507"/>
    </row>
    <row r="568" spans="1:35" ht="12.75" customHeight="1">
      <c r="A568" s="504"/>
      <c r="B568" s="504"/>
      <c r="C568" s="504"/>
      <c r="D568" s="504"/>
      <c r="E568" s="504"/>
      <c r="F568" s="505"/>
      <c r="G568" s="505"/>
      <c r="H568" s="504"/>
      <c r="I568" s="506"/>
      <c r="J568" s="507"/>
      <c r="K568" s="507"/>
      <c r="L568" s="507"/>
      <c r="M568" s="507"/>
      <c r="N568" s="507"/>
      <c r="O568" s="507"/>
      <c r="P568" s="507"/>
      <c r="Q568" s="507"/>
      <c r="R568" s="507"/>
      <c r="S568" s="507"/>
      <c r="T568" s="506"/>
      <c r="U568" s="507"/>
      <c r="V568" s="507"/>
      <c r="W568" s="507"/>
      <c r="X568" s="507"/>
      <c r="Y568" s="507"/>
      <c r="Z568" s="507"/>
      <c r="AA568" s="507"/>
      <c r="AB568" s="507"/>
      <c r="AC568" s="507"/>
      <c r="AD568" s="507"/>
      <c r="AE568" s="506"/>
      <c r="AF568" s="507"/>
      <c r="AG568" s="507"/>
      <c r="AH568" s="507"/>
      <c r="AI568" s="507"/>
    </row>
    <row r="569" spans="1:35" ht="12.75" customHeight="1">
      <c r="A569" s="504"/>
      <c r="B569" s="504"/>
      <c r="C569" s="504"/>
      <c r="D569" s="504"/>
      <c r="E569" s="504"/>
      <c r="F569" s="505"/>
      <c r="G569" s="505"/>
      <c r="H569" s="504"/>
      <c r="I569" s="506"/>
      <c r="J569" s="507"/>
      <c r="K569" s="507"/>
      <c r="L569" s="507"/>
      <c r="M569" s="507"/>
      <c r="N569" s="507"/>
      <c r="O569" s="507"/>
      <c r="P569" s="507"/>
      <c r="Q569" s="507"/>
      <c r="R569" s="507"/>
      <c r="S569" s="507"/>
      <c r="T569" s="506"/>
      <c r="U569" s="507"/>
      <c r="V569" s="507"/>
      <c r="W569" s="507"/>
      <c r="X569" s="507"/>
      <c r="Y569" s="507"/>
      <c r="Z569" s="507"/>
      <c r="AA569" s="507"/>
      <c r="AB569" s="507"/>
      <c r="AC569" s="507"/>
      <c r="AD569" s="507"/>
      <c r="AE569" s="506"/>
      <c r="AF569" s="507"/>
      <c r="AG569" s="507"/>
      <c r="AH569" s="507"/>
      <c r="AI569" s="507"/>
    </row>
    <row r="570" spans="1:35" ht="12.75" customHeight="1">
      <c r="A570" s="504"/>
      <c r="B570" s="504"/>
      <c r="C570" s="504"/>
      <c r="D570" s="504"/>
      <c r="E570" s="504"/>
      <c r="F570" s="505"/>
      <c r="G570" s="505"/>
      <c r="H570" s="504"/>
      <c r="I570" s="506"/>
      <c r="J570" s="507"/>
      <c r="K570" s="507"/>
      <c r="L570" s="507"/>
      <c r="M570" s="507"/>
      <c r="N570" s="507"/>
      <c r="O570" s="507"/>
      <c r="P570" s="507"/>
      <c r="Q570" s="507"/>
      <c r="R570" s="507"/>
      <c r="S570" s="507"/>
      <c r="T570" s="506"/>
      <c r="U570" s="507"/>
      <c r="V570" s="507"/>
      <c r="W570" s="507"/>
      <c r="X570" s="507"/>
      <c r="Y570" s="507"/>
      <c r="Z570" s="507"/>
      <c r="AA570" s="507"/>
      <c r="AB570" s="507"/>
      <c r="AC570" s="507"/>
      <c r="AD570" s="507"/>
      <c r="AE570" s="506"/>
      <c r="AF570" s="507"/>
      <c r="AG570" s="507"/>
      <c r="AH570" s="507"/>
      <c r="AI570" s="507"/>
    </row>
    <row r="571" spans="1:35" ht="12.75" customHeight="1">
      <c r="A571" s="504"/>
      <c r="B571" s="504"/>
      <c r="C571" s="504"/>
      <c r="D571" s="504"/>
      <c r="E571" s="504"/>
      <c r="F571" s="505"/>
      <c r="G571" s="505"/>
      <c r="H571" s="504"/>
      <c r="I571" s="506"/>
      <c r="J571" s="507"/>
      <c r="K571" s="507"/>
      <c r="L571" s="507"/>
      <c r="M571" s="507"/>
      <c r="N571" s="507"/>
      <c r="O571" s="507"/>
      <c r="P571" s="507"/>
      <c r="Q571" s="507"/>
      <c r="R571" s="507"/>
      <c r="S571" s="507"/>
      <c r="T571" s="506"/>
      <c r="U571" s="507"/>
      <c r="V571" s="507"/>
      <c r="W571" s="507"/>
      <c r="X571" s="507"/>
      <c r="Y571" s="507"/>
      <c r="Z571" s="507"/>
      <c r="AA571" s="507"/>
      <c r="AB571" s="507"/>
      <c r="AC571" s="507"/>
      <c r="AD571" s="507"/>
      <c r="AE571" s="506"/>
      <c r="AF571" s="507"/>
      <c r="AG571" s="507"/>
      <c r="AH571" s="507"/>
      <c r="AI571" s="507"/>
    </row>
    <row r="572" spans="1:35" ht="12.75" customHeight="1">
      <c r="A572" s="504"/>
      <c r="B572" s="504"/>
      <c r="C572" s="504"/>
      <c r="D572" s="504"/>
      <c r="E572" s="504"/>
      <c r="F572" s="505"/>
      <c r="G572" s="505"/>
      <c r="H572" s="504"/>
      <c r="I572" s="506"/>
      <c r="J572" s="507"/>
      <c r="K572" s="507"/>
      <c r="L572" s="507"/>
      <c r="M572" s="507"/>
      <c r="N572" s="507"/>
      <c r="O572" s="507"/>
      <c r="P572" s="507"/>
      <c r="Q572" s="507"/>
      <c r="R572" s="507"/>
      <c r="S572" s="507"/>
      <c r="T572" s="506"/>
      <c r="U572" s="507"/>
      <c r="V572" s="507"/>
      <c r="W572" s="507"/>
      <c r="X572" s="507"/>
      <c r="Y572" s="507"/>
      <c r="Z572" s="507"/>
      <c r="AA572" s="507"/>
      <c r="AB572" s="507"/>
      <c r="AC572" s="507"/>
      <c r="AD572" s="507"/>
      <c r="AE572" s="506"/>
      <c r="AF572" s="507"/>
      <c r="AG572" s="507"/>
      <c r="AH572" s="507"/>
      <c r="AI572" s="507"/>
    </row>
    <row r="573" spans="1:35" ht="12.75" customHeight="1">
      <c r="A573" s="504"/>
      <c r="B573" s="504"/>
      <c r="C573" s="504"/>
      <c r="D573" s="504"/>
      <c r="E573" s="504"/>
      <c r="F573" s="505"/>
      <c r="G573" s="505"/>
      <c r="H573" s="504"/>
      <c r="I573" s="506"/>
      <c r="J573" s="507"/>
      <c r="K573" s="507"/>
      <c r="L573" s="507"/>
      <c r="M573" s="507"/>
      <c r="N573" s="507"/>
      <c r="O573" s="507"/>
      <c r="P573" s="507"/>
      <c r="Q573" s="507"/>
      <c r="R573" s="507"/>
      <c r="S573" s="507"/>
      <c r="T573" s="506"/>
      <c r="U573" s="507"/>
      <c r="V573" s="507"/>
      <c r="W573" s="507"/>
      <c r="X573" s="507"/>
      <c r="Y573" s="507"/>
      <c r="Z573" s="507"/>
      <c r="AA573" s="507"/>
      <c r="AB573" s="507"/>
      <c r="AC573" s="507"/>
      <c r="AD573" s="507"/>
      <c r="AE573" s="506"/>
      <c r="AF573" s="507"/>
      <c r="AG573" s="507"/>
      <c r="AH573" s="507"/>
      <c r="AI573" s="507"/>
    </row>
    <row r="574" spans="1:35" ht="12.75" customHeight="1">
      <c r="A574" s="504"/>
      <c r="B574" s="504"/>
      <c r="C574" s="504"/>
      <c r="D574" s="504"/>
      <c r="E574" s="504"/>
      <c r="F574" s="505"/>
      <c r="G574" s="505"/>
      <c r="H574" s="504"/>
      <c r="I574" s="506"/>
      <c r="J574" s="507"/>
      <c r="K574" s="507"/>
      <c r="L574" s="507"/>
      <c r="M574" s="507"/>
      <c r="N574" s="507"/>
      <c r="O574" s="507"/>
      <c r="P574" s="507"/>
      <c r="Q574" s="507"/>
      <c r="R574" s="507"/>
      <c r="S574" s="507"/>
      <c r="T574" s="506"/>
      <c r="U574" s="507"/>
      <c r="V574" s="507"/>
      <c r="W574" s="507"/>
      <c r="X574" s="507"/>
      <c r="Y574" s="507"/>
      <c r="Z574" s="507"/>
      <c r="AA574" s="507"/>
      <c r="AB574" s="507"/>
      <c r="AC574" s="507"/>
      <c r="AD574" s="507"/>
      <c r="AE574" s="506"/>
      <c r="AF574" s="507"/>
      <c r="AG574" s="507"/>
      <c r="AH574" s="507"/>
      <c r="AI574" s="507"/>
    </row>
    <row r="575" spans="1:35" ht="12.75" customHeight="1">
      <c r="A575" s="504"/>
      <c r="B575" s="504"/>
      <c r="C575" s="504"/>
      <c r="D575" s="504"/>
      <c r="E575" s="504"/>
      <c r="F575" s="505"/>
      <c r="G575" s="505"/>
      <c r="H575" s="504"/>
      <c r="I575" s="506"/>
      <c r="J575" s="507"/>
      <c r="K575" s="507"/>
      <c r="L575" s="507"/>
      <c r="M575" s="507"/>
      <c r="N575" s="507"/>
      <c r="O575" s="507"/>
      <c r="P575" s="507"/>
      <c r="Q575" s="507"/>
      <c r="R575" s="507"/>
      <c r="S575" s="507"/>
      <c r="T575" s="506"/>
      <c r="U575" s="507"/>
      <c r="V575" s="507"/>
      <c r="W575" s="507"/>
      <c r="X575" s="507"/>
      <c r="Y575" s="507"/>
      <c r="Z575" s="507"/>
      <c r="AA575" s="507"/>
      <c r="AB575" s="507"/>
      <c r="AC575" s="507"/>
      <c r="AD575" s="507"/>
      <c r="AE575" s="506"/>
      <c r="AF575" s="507"/>
      <c r="AG575" s="507"/>
      <c r="AH575" s="507"/>
      <c r="AI575" s="507"/>
    </row>
    <row r="576" spans="1:35" ht="12.75" customHeight="1">
      <c r="A576" s="504"/>
      <c r="B576" s="504"/>
      <c r="C576" s="504"/>
      <c r="D576" s="504"/>
      <c r="E576" s="504"/>
      <c r="F576" s="505"/>
      <c r="G576" s="505"/>
      <c r="H576" s="504"/>
      <c r="I576" s="506"/>
      <c r="J576" s="507"/>
      <c r="K576" s="507"/>
      <c r="L576" s="507"/>
      <c r="M576" s="507"/>
      <c r="N576" s="507"/>
      <c r="O576" s="507"/>
      <c r="P576" s="507"/>
      <c r="Q576" s="507"/>
      <c r="R576" s="507"/>
      <c r="S576" s="507"/>
      <c r="T576" s="506"/>
      <c r="U576" s="507"/>
      <c r="V576" s="507"/>
      <c r="W576" s="507"/>
      <c r="X576" s="507"/>
      <c r="Y576" s="507"/>
      <c r="Z576" s="507"/>
      <c r="AA576" s="507"/>
      <c r="AB576" s="507"/>
      <c r="AC576" s="507"/>
      <c r="AD576" s="507"/>
      <c r="AE576" s="506"/>
      <c r="AF576" s="507"/>
      <c r="AG576" s="507"/>
      <c r="AH576" s="507"/>
      <c r="AI576" s="507"/>
    </row>
    <row r="577" spans="1:35" ht="12.75" customHeight="1">
      <c r="A577" s="504"/>
      <c r="B577" s="504"/>
      <c r="C577" s="504"/>
      <c r="D577" s="504"/>
      <c r="E577" s="504"/>
      <c r="F577" s="505"/>
      <c r="G577" s="505"/>
      <c r="H577" s="504"/>
      <c r="I577" s="506"/>
      <c r="J577" s="507"/>
      <c r="K577" s="507"/>
      <c r="L577" s="507"/>
      <c r="M577" s="507"/>
      <c r="N577" s="507"/>
      <c r="O577" s="507"/>
      <c r="P577" s="507"/>
      <c r="Q577" s="507"/>
      <c r="R577" s="507"/>
      <c r="S577" s="507"/>
      <c r="T577" s="506"/>
      <c r="U577" s="507"/>
      <c r="V577" s="507"/>
      <c r="W577" s="507"/>
      <c r="X577" s="507"/>
      <c r="Y577" s="507"/>
      <c r="Z577" s="507"/>
      <c r="AA577" s="507"/>
      <c r="AB577" s="507"/>
      <c r="AC577" s="507"/>
      <c r="AD577" s="507"/>
      <c r="AE577" s="506"/>
      <c r="AF577" s="507"/>
      <c r="AG577" s="507"/>
      <c r="AH577" s="507"/>
      <c r="AI577" s="507"/>
    </row>
    <row r="578" spans="1:35" ht="12.75" customHeight="1">
      <c r="A578" s="504"/>
      <c r="B578" s="504"/>
      <c r="C578" s="504"/>
      <c r="D578" s="504"/>
      <c r="E578" s="504"/>
      <c r="F578" s="505"/>
      <c r="G578" s="505"/>
      <c r="H578" s="504"/>
      <c r="I578" s="506"/>
      <c r="J578" s="507"/>
      <c r="K578" s="507"/>
      <c r="L578" s="507"/>
      <c r="M578" s="507"/>
      <c r="N578" s="507"/>
      <c r="O578" s="507"/>
      <c r="P578" s="507"/>
      <c r="Q578" s="507"/>
      <c r="R578" s="507"/>
      <c r="S578" s="507"/>
      <c r="T578" s="506"/>
      <c r="U578" s="507"/>
      <c r="V578" s="507"/>
      <c r="W578" s="507"/>
      <c r="X578" s="507"/>
      <c r="Y578" s="507"/>
      <c r="Z578" s="507"/>
      <c r="AA578" s="507"/>
      <c r="AB578" s="507"/>
      <c r="AC578" s="507"/>
      <c r="AD578" s="507"/>
      <c r="AE578" s="506"/>
      <c r="AF578" s="507"/>
      <c r="AG578" s="507"/>
      <c r="AH578" s="507"/>
      <c r="AI578" s="507"/>
    </row>
    <row r="579" spans="1:35" ht="12.75" customHeight="1">
      <c r="A579" s="504"/>
      <c r="B579" s="504"/>
      <c r="C579" s="504"/>
      <c r="D579" s="504"/>
      <c r="E579" s="504"/>
      <c r="F579" s="505"/>
      <c r="G579" s="505"/>
      <c r="H579" s="504"/>
      <c r="I579" s="506"/>
      <c r="J579" s="507"/>
      <c r="K579" s="507"/>
      <c r="L579" s="507"/>
      <c r="M579" s="507"/>
      <c r="N579" s="507"/>
      <c r="O579" s="507"/>
      <c r="P579" s="507"/>
      <c r="Q579" s="507"/>
      <c r="R579" s="507"/>
      <c r="S579" s="507"/>
      <c r="T579" s="506"/>
      <c r="U579" s="507"/>
      <c r="V579" s="507"/>
      <c r="W579" s="507"/>
      <c r="X579" s="507"/>
      <c r="Y579" s="507"/>
      <c r="Z579" s="507"/>
      <c r="AA579" s="507"/>
      <c r="AB579" s="507"/>
      <c r="AC579" s="507"/>
      <c r="AD579" s="507"/>
      <c r="AE579" s="506"/>
      <c r="AF579" s="507"/>
      <c r="AG579" s="507"/>
      <c r="AH579" s="507"/>
      <c r="AI579" s="507"/>
    </row>
    <row r="580" spans="1:35" ht="12.75" customHeight="1">
      <c r="A580" s="504"/>
      <c r="B580" s="504"/>
      <c r="C580" s="504"/>
      <c r="D580" s="504"/>
      <c r="E580" s="504"/>
      <c r="F580" s="505"/>
      <c r="G580" s="505"/>
      <c r="H580" s="504"/>
      <c r="I580" s="506"/>
      <c r="J580" s="507"/>
      <c r="K580" s="507"/>
      <c r="L580" s="507"/>
      <c r="M580" s="507"/>
      <c r="N580" s="507"/>
      <c r="O580" s="507"/>
      <c r="P580" s="507"/>
      <c r="Q580" s="507"/>
      <c r="R580" s="507"/>
      <c r="S580" s="507"/>
      <c r="T580" s="506"/>
      <c r="U580" s="507"/>
      <c r="V580" s="507"/>
      <c r="W580" s="507"/>
      <c r="X580" s="507"/>
      <c r="Y580" s="507"/>
      <c r="Z580" s="507"/>
      <c r="AA580" s="507"/>
      <c r="AB580" s="507"/>
      <c r="AC580" s="507"/>
      <c r="AD580" s="507"/>
      <c r="AE580" s="506"/>
      <c r="AF580" s="507"/>
      <c r="AG580" s="507"/>
      <c r="AH580" s="507"/>
      <c r="AI580" s="507"/>
    </row>
    <row r="581" spans="1:35" ht="12.75" customHeight="1">
      <c r="A581" s="504"/>
      <c r="B581" s="504"/>
      <c r="C581" s="504"/>
      <c r="D581" s="504"/>
      <c r="E581" s="504"/>
      <c r="F581" s="505"/>
      <c r="G581" s="505"/>
      <c r="H581" s="504"/>
      <c r="I581" s="506"/>
      <c r="J581" s="507"/>
      <c r="K581" s="507"/>
      <c r="L581" s="507"/>
      <c r="M581" s="507"/>
      <c r="N581" s="507"/>
      <c r="O581" s="507"/>
      <c r="P581" s="507"/>
      <c r="Q581" s="507"/>
      <c r="R581" s="507"/>
      <c r="S581" s="507"/>
      <c r="T581" s="506"/>
      <c r="U581" s="507"/>
      <c r="V581" s="507"/>
      <c r="W581" s="507"/>
      <c r="X581" s="507"/>
      <c r="Y581" s="507"/>
      <c r="Z581" s="507"/>
      <c r="AA581" s="507"/>
      <c r="AB581" s="507"/>
      <c r="AC581" s="507"/>
      <c r="AD581" s="507"/>
      <c r="AE581" s="506"/>
      <c r="AF581" s="507"/>
      <c r="AG581" s="507"/>
      <c r="AH581" s="507"/>
      <c r="AI581" s="507"/>
    </row>
    <row r="582" spans="1:35" ht="12.75" customHeight="1">
      <c r="A582" s="504"/>
      <c r="B582" s="504"/>
      <c r="C582" s="504"/>
      <c r="D582" s="504"/>
      <c r="E582" s="504"/>
      <c r="F582" s="505"/>
      <c r="G582" s="505"/>
      <c r="H582" s="504"/>
      <c r="I582" s="506"/>
      <c r="J582" s="507"/>
      <c r="K582" s="507"/>
      <c r="L582" s="507"/>
      <c r="M582" s="507"/>
      <c r="N582" s="507"/>
      <c r="O582" s="507"/>
      <c r="P582" s="507"/>
      <c r="Q582" s="507"/>
      <c r="R582" s="507"/>
      <c r="S582" s="507"/>
      <c r="T582" s="506"/>
      <c r="U582" s="507"/>
      <c r="V582" s="507"/>
      <c r="W582" s="507"/>
      <c r="X582" s="507"/>
      <c r="Y582" s="507"/>
      <c r="Z582" s="507"/>
      <c r="AA582" s="507"/>
      <c r="AB582" s="507"/>
      <c r="AC582" s="507"/>
      <c r="AD582" s="507"/>
      <c r="AE582" s="506"/>
      <c r="AF582" s="507"/>
      <c r="AG582" s="507"/>
      <c r="AH582" s="507"/>
      <c r="AI582" s="507"/>
    </row>
    <row r="583" spans="1:35" ht="12.75" customHeight="1">
      <c r="A583" s="504"/>
      <c r="B583" s="504"/>
      <c r="C583" s="504"/>
      <c r="D583" s="504"/>
      <c r="E583" s="504"/>
      <c r="F583" s="505"/>
      <c r="G583" s="505"/>
      <c r="H583" s="504"/>
      <c r="I583" s="506"/>
      <c r="J583" s="507"/>
      <c r="K583" s="507"/>
      <c r="L583" s="507"/>
      <c r="M583" s="507"/>
      <c r="N583" s="507"/>
      <c r="O583" s="507"/>
      <c r="P583" s="507"/>
      <c r="Q583" s="507"/>
      <c r="R583" s="507"/>
      <c r="S583" s="507"/>
      <c r="T583" s="506"/>
      <c r="U583" s="507"/>
      <c r="V583" s="507"/>
      <c r="W583" s="507"/>
      <c r="X583" s="507"/>
      <c r="Y583" s="507"/>
      <c r="Z583" s="507"/>
      <c r="AA583" s="507"/>
      <c r="AB583" s="507"/>
      <c r="AC583" s="507"/>
      <c r="AD583" s="507"/>
      <c r="AE583" s="506"/>
      <c r="AF583" s="507"/>
      <c r="AG583" s="507"/>
      <c r="AH583" s="507"/>
      <c r="AI583" s="507"/>
    </row>
    <row r="584" spans="1:35" ht="12.75" customHeight="1">
      <c r="A584" s="504"/>
      <c r="B584" s="504"/>
      <c r="C584" s="504"/>
      <c r="D584" s="504"/>
      <c r="E584" s="504"/>
      <c r="F584" s="505"/>
      <c r="G584" s="505"/>
      <c r="H584" s="504"/>
      <c r="I584" s="506"/>
      <c r="J584" s="507"/>
      <c r="K584" s="507"/>
      <c r="L584" s="507"/>
      <c r="M584" s="507"/>
      <c r="N584" s="507"/>
      <c r="O584" s="507"/>
      <c r="P584" s="507"/>
      <c r="Q584" s="507"/>
      <c r="R584" s="507"/>
      <c r="S584" s="507"/>
      <c r="T584" s="506"/>
      <c r="U584" s="507"/>
      <c r="V584" s="507"/>
      <c r="W584" s="507"/>
      <c r="X584" s="507"/>
      <c r="Y584" s="507"/>
      <c r="Z584" s="507"/>
      <c r="AA584" s="507"/>
      <c r="AB584" s="507"/>
      <c r="AC584" s="507"/>
      <c r="AD584" s="507"/>
      <c r="AE584" s="506"/>
      <c r="AF584" s="507"/>
      <c r="AG584" s="507"/>
      <c r="AH584" s="507"/>
      <c r="AI584" s="507"/>
    </row>
    <row r="585" spans="1:35" ht="12.75" customHeight="1">
      <c r="A585" s="504"/>
      <c r="B585" s="504"/>
      <c r="C585" s="504"/>
      <c r="D585" s="504"/>
      <c r="E585" s="504"/>
      <c r="F585" s="505"/>
      <c r="G585" s="505"/>
      <c r="H585" s="504"/>
      <c r="I585" s="506"/>
      <c r="J585" s="507"/>
      <c r="K585" s="507"/>
      <c r="L585" s="507"/>
      <c r="M585" s="507"/>
      <c r="N585" s="507"/>
      <c r="O585" s="507"/>
      <c r="P585" s="507"/>
      <c r="Q585" s="507"/>
      <c r="R585" s="507"/>
      <c r="S585" s="507"/>
      <c r="T585" s="506"/>
      <c r="U585" s="507"/>
      <c r="V585" s="507"/>
      <c r="W585" s="507"/>
      <c r="X585" s="507"/>
      <c r="Y585" s="507"/>
      <c r="Z585" s="507"/>
      <c r="AA585" s="507"/>
      <c r="AB585" s="507"/>
      <c r="AC585" s="507"/>
      <c r="AD585" s="507"/>
      <c r="AE585" s="506"/>
      <c r="AF585" s="507"/>
      <c r="AG585" s="507"/>
      <c r="AH585" s="507"/>
      <c r="AI585" s="507"/>
    </row>
    <row r="586" spans="1:35" ht="12.75" customHeight="1">
      <c r="A586" s="504"/>
      <c r="B586" s="504"/>
      <c r="C586" s="504"/>
      <c r="D586" s="504"/>
      <c r="E586" s="504"/>
      <c r="F586" s="505"/>
      <c r="G586" s="505"/>
      <c r="H586" s="504"/>
      <c r="I586" s="506"/>
      <c r="J586" s="507"/>
      <c r="K586" s="507"/>
      <c r="L586" s="507"/>
      <c r="M586" s="507"/>
      <c r="N586" s="507"/>
      <c r="O586" s="507"/>
      <c r="P586" s="507"/>
      <c r="Q586" s="507"/>
      <c r="R586" s="507"/>
      <c r="S586" s="507"/>
      <c r="T586" s="506"/>
      <c r="U586" s="507"/>
      <c r="V586" s="507"/>
      <c r="W586" s="507"/>
      <c r="X586" s="507"/>
      <c r="Y586" s="507"/>
      <c r="Z586" s="507"/>
      <c r="AA586" s="507"/>
      <c r="AB586" s="507"/>
      <c r="AC586" s="507"/>
      <c r="AD586" s="507"/>
      <c r="AE586" s="506"/>
      <c r="AF586" s="507"/>
      <c r="AG586" s="507"/>
      <c r="AH586" s="507"/>
      <c r="AI586" s="507"/>
    </row>
    <row r="587" spans="1:35" ht="12.75" customHeight="1">
      <c r="A587" s="504"/>
      <c r="B587" s="504"/>
      <c r="C587" s="504"/>
      <c r="D587" s="504"/>
      <c r="E587" s="504"/>
      <c r="F587" s="505"/>
      <c r="G587" s="505"/>
      <c r="H587" s="504"/>
      <c r="I587" s="506"/>
      <c r="J587" s="507"/>
      <c r="K587" s="507"/>
      <c r="L587" s="507"/>
      <c r="M587" s="507"/>
      <c r="N587" s="507"/>
      <c r="O587" s="507"/>
      <c r="P587" s="507"/>
      <c r="Q587" s="507"/>
      <c r="R587" s="507"/>
      <c r="S587" s="507"/>
      <c r="T587" s="506"/>
      <c r="U587" s="507"/>
      <c r="V587" s="507"/>
      <c r="W587" s="507"/>
      <c r="X587" s="507"/>
      <c r="Y587" s="507"/>
      <c r="Z587" s="507"/>
      <c r="AA587" s="507"/>
      <c r="AB587" s="507"/>
      <c r="AC587" s="507"/>
      <c r="AD587" s="507"/>
      <c r="AE587" s="506"/>
      <c r="AF587" s="507"/>
      <c r="AG587" s="507"/>
      <c r="AH587" s="507"/>
      <c r="AI587" s="507"/>
    </row>
    <row r="588" spans="1:35" ht="12.75" customHeight="1">
      <c r="A588" s="504"/>
      <c r="B588" s="504"/>
      <c r="C588" s="504"/>
      <c r="D588" s="504"/>
      <c r="E588" s="504"/>
      <c r="F588" s="505"/>
      <c r="G588" s="505"/>
      <c r="H588" s="504"/>
      <c r="I588" s="506"/>
      <c r="J588" s="507"/>
      <c r="K588" s="507"/>
      <c r="L588" s="507"/>
      <c r="M588" s="507"/>
      <c r="N588" s="507"/>
      <c r="O588" s="507"/>
      <c r="P588" s="507"/>
      <c r="Q588" s="507"/>
      <c r="R588" s="507"/>
      <c r="S588" s="507"/>
      <c r="T588" s="506"/>
      <c r="U588" s="507"/>
      <c r="V588" s="507"/>
      <c r="W588" s="507"/>
      <c r="X588" s="507"/>
      <c r="Y588" s="507"/>
      <c r="Z588" s="507"/>
      <c r="AA588" s="507"/>
      <c r="AB588" s="507"/>
      <c r="AC588" s="507"/>
      <c r="AD588" s="507"/>
      <c r="AE588" s="506"/>
      <c r="AF588" s="507"/>
      <c r="AG588" s="507"/>
      <c r="AH588" s="507"/>
      <c r="AI588" s="507"/>
    </row>
    <row r="589" spans="1:35" ht="12.75" customHeight="1">
      <c r="A589" s="504"/>
      <c r="B589" s="504"/>
      <c r="C589" s="504"/>
      <c r="D589" s="504"/>
      <c r="E589" s="504"/>
      <c r="F589" s="505"/>
      <c r="G589" s="505"/>
      <c r="H589" s="504"/>
      <c r="I589" s="506"/>
      <c r="J589" s="507"/>
      <c r="K589" s="507"/>
      <c r="L589" s="507"/>
      <c r="M589" s="507"/>
      <c r="N589" s="507"/>
      <c r="O589" s="507"/>
      <c r="P589" s="507"/>
      <c r="Q589" s="507"/>
      <c r="R589" s="507"/>
      <c r="S589" s="507"/>
      <c r="T589" s="506"/>
      <c r="U589" s="507"/>
      <c r="V589" s="507"/>
      <c r="W589" s="507"/>
      <c r="X589" s="507"/>
      <c r="Y589" s="507"/>
      <c r="Z589" s="507"/>
      <c r="AA589" s="507"/>
      <c r="AB589" s="507"/>
      <c r="AC589" s="507"/>
      <c r="AD589" s="507"/>
      <c r="AE589" s="506"/>
      <c r="AF589" s="507"/>
      <c r="AG589" s="507"/>
      <c r="AH589" s="507"/>
      <c r="AI589" s="507"/>
    </row>
    <row r="590" spans="1:35" ht="12.75" customHeight="1">
      <c r="A590" s="504"/>
      <c r="B590" s="504"/>
      <c r="C590" s="504"/>
      <c r="D590" s="504"/>
      <c r="E590" s="504"/>
      <c r="F590" s="505"/>
      <c r="G590" s="505"/>
      <c r="H590" s="504"/>
      <c r="I590" s="506"/>
      <c r="J590" s="507"/>
      <c r="K590" s="507"/>
      <c r="L590" s="507"/>
      <c r="M590" s="507"/>
      <c r="N590" s="507"/>
      <c r="O590" s="507"/>
      <c r="P590" s="507"/>
      <c r="Q590" s="507"/>
      <c r="R590" s="507"/>
      <c r="S590" s="507"/>
      <c r="T590" s="506"/>
      <c r="U590" s="507"/>
      <c r="V590" s="507"/>
      <c r="W590" s="507"/>
      <c r="X590" s="507"/>
      <c r="Y590" s="507"/>
      <c r="Z590" s="507"/>
      <c r="AA590" s="507"/>
      <c r="AB590" s="507"/>
      <c r="AC590" s="507"/>
      <c r="AD590" s="507"/>
      <c r="AE590" s="506"/>
      <c r="AF590" s="507"/>
      <c r="AG590" s="507"/>
      <c r="AH590" s="507"/>
      <c r="AI590" s="507"/>
    </row>
    <row r="591" spans="1:35" ht="12.75" customHeight="1">
      <c r="A591" s="504"/>
      <c r="B591" s="504"/>
      <c r="C591" s="504"/>
      <c r="D591" s="504"/>
      <c r="E591" s="504"/>
      <c r="F591" s="505"/>
      <c r="G591" s="505"/>
      <c r="H591" s="504"/>
      <c r="I591" s="506"/>
      <c r="J591" s="507"/>
      <c r="K591" s="507"/>
      <c r="L591" s="507"/>
      <c r="M591" s="507"/>
      <c r="N591" s="507"/>
      <c r="O591" s="507"/>
      <c r="P591" s="507"/>
      <c r="Q591" s="507"/>
      <c r="R591" s="507"/>
      <c r="S591" s="507"/>
      <c r="T591" s="506"/>
      <c r="U591" s="507"/>
      <c r="V591" s="507"/>
      <c r="W591" s="507"/>
      <c r="X591" s="507"/>
      <c r="Y591" s="507"/>
      <c r="Z591" s="507"/>
      <c r="AA591" s="507"/>
      <c r="AB591" s="507"/>
      <c r="AC591" s="507"/>
      <c r="AD591" s="507"/>
      <c r="AE591" s="506"/>
      <c r="AF591" s="507"/>
      <c r="AG591" s="507"/>
      <c r="AH591" s="507"/>
      <c r="AI591" s="507"/>
    </row>
    <row r="592" spans="1:35" ht="12.75" customHeight="1">
      <c r="A592" s="504"/>
      <c r="B592" s="504"/>
      <c r="C592" s="504"/>
      <c r="D592" s="504"/>
      <c r="E592" s="504"/>
      <c r="F592" s="505"/>
      <c r="G592" s="505"/>
      <c r="H592" s="504"/>
      <c r="I592" s="506"/>
      <c r="J592" s="507"/>
      <c r="K592" s="507"/>
      <c r="L592" s="507"/>
      <c r="M592" s="507"/>
      <c r="N592" s="507"/>
      <c r="O592" s="507"/>
      <c r="P592" s="507"/>
      <c r="Q592" s="507"/>
      <c r="R592" s="507"/>
      <c r="S592" s="507"/>
      <c r="T592" s="506"/>
      <c r="U592" s="507"/>
      <c r="V592" s="507"/>
      <c r="W592" s="507"/>
      <c r="X592" s="507"/>
      <c r="Y592" s="507"/>
      <c r="Z592" s="507"/>
      <c r="AA592" s="507"/>
      <c r="AB592" s="507"/>
      <c r="AC592" s="507"/>
      <c r="AD592" s="507"/>
      <c r="AE592" s="506"/>
      <c r="AF592" s="507"/>
      <c r="AG592" s="507"/>
      <c r="AH592" s="507"/>
      <c r="AI592" s="507"/>
    </row>
    <row r="593" spans="1:35" ht="12.75" customHeight="1">
      <c r="A593" s="504"/>
      <c r="B593" s="504"/>
      <c r="C593" s="504"/>
      <c r="D593" s="504"/>
      <c r="E593" s="504"/>
      <c r="F593" s="505"/>
      <c r="G593" s="505"/>
      <c r="H593" s="504"/>
      <c r="I593" s="506"/>
      <c r="J593" s="507"/>
      <c r="K593" s="507"/>
      <c r="L593" s="507"/>
      <c r="M593" s="507"/>
      <c r="N593" s="507"/>
      <c r="O593" s="507"/>
      <c r="P593" s="507"/>
      <c r="Q593" s="507"/>
      <c r="R593" s="507"/>
      <c r="S593" s="507"/>
      <c r="T593" s="506"/>
      <c r="U593" s="507"/>
      <c r="V593" s="507"/>
      <c r="W593" s="507"/>
      <c r="X593" s="507"/>
      <c r="Y593" s="507"/>
      <c r="Z593" s="507"/>
      <c r="AA593" s="507"/>
      <c r="AB593" s="507"/>
      <c r="AC593" s="507"/>
      <c r="AD593" s="507"/>
      <c r="AE593" s="506"/>
      <c r="AF593" s="507"/>
      <c r="AG593" s="507"/>
      <c r="AH593" s="507"/>
      <c r="AI593" s="507"/>
    </row>
    <row r="594" spans="1:35" ht="12.75" customHeight="1">
      <c r="A594" s="504"/>
      <c r="B594" s="504"/>
      <c r="C594" s="504"/>
      <c r="D594" s="504"/>
      <c r="E594" s="504"/>
      <c r="F594" s="505"/>
      <c r="G594" s="505"/>
      <c r="H594" s="504"/>
      <c r="I594" s="506"/>
      <c r="J594" s="507"/>
      <c r="K594" s="507"/>
      <c r="L594" s="507"/>
      <c r="M594" s="507"/>
      <c r="N594" s="507"/>
      <c r="O594" s="507"/>
      <c r="P594" s="507"/>
      <c r="Q594" s="507"/>
      <c r="R594" s="507"/>
      <c r="S594" s="507"/>
      <c r="T594" s="506"/>
      <c r="U594" s="507"/>
      <c r="V594" s="507"/>
      <c r="W594" s="507"/>
      <c r="X594" s="507"/>
      <c r="Y594" s="507"/>
      <c r="Z594" s="507"/>
      <c r="AA594" s="507"/>
      <c r="AB594" s="507"/>
      <c r="AC594" s="507"/>
      <c r="AD594" s="507"/>
      <c r="AE594" s="506"/>
      <c r="AF594" s="507"/>
      <c r="AG594" s="507"/>
      <c r="AH594" s="507"/>
      <c r="AI594" s="507"/>
    </row>
    <row r="595" spans="1:35" ht="12.75" customHeight="1">
      <c r="A595" s="504"/>
      <c r="B595" s="504"/>
      <c r="C595" s="504"/>
      <c r="D595" s="504"/>
      <c r="E595" s="504"/>
      <c r="F595" s="505"/>
      <c r="G595" s="505"/>
      <c r="H595" s="504"/>
      <c r="I595" s="506"/>
      <c r="J595" s="507"/>
      <c r="K595" s="507"/>
      <c r="L595" s="507"/>
      <c r="M595" s="507"/>
      <c r="N595" s="507"/>
      <c r="O595" s="507"/>
      <c r="P595" s="507"/>
      <c r="Q595" s="507"/>
      <c r="R595" s="507"/>
      <c r="S595" s="507"/>
      <c r="T595" s="506"/>
      <c r="U595" s="507"/>
      <c r="V595" s="507"/>
      <c r="W595" s="507"/>
      <c r="X595" s="507"/>
      <c r="Y595" s="507"/>
      <c r="Z595" s="507"/>
      <c r="AA595" s="507"/>
      <c r="AB595" s="507"/>
      <c r="AC595" s="507"/>
      <c r="AD595" s="507"/>
      <c r="AE595" s="506"/>
      <c r="AF595" s="507"/>
      <c r="AG595" s="507"/>
      <c r="AH595" s="507"/>
      <c r="AI595" s="507"/>
    </row>
    <row r="596" spans="1:35" ht="12.75" customHeight="1">
      <c r="A596" s="504"/>
      <c r="B596" s="504"/>
      <c r="C596" s="504"/>
      <c r="D596" s="504"/>
      <c r="E596" s="504"/>
      <c r="F596" s="505"/>
      <c r="G596" s="505"/>
      <c r="H596" s="504"/>
      <c r="I596" s="506"/>
      <c r="J596" s="507"/>
      <c r="K596" s="507"/>
      <c r="L596" s="507"/>
      <c r="M596" s="507"/>
      <c r="N596" s="507"/>
      <c r="O596" s="507"/>
      <c r="P596" s="507"/>
      <c r="Q596" s="507"/>
      <c r="R596" s="507"/>
      <c r="S596" s="507"/>
      <c r="T596" s="506"/>
      <c r="U596" s="507"/>
      <c r="V596" s="507"/>
      <c r="W596" s="507"/>
      <c r="X596" s="507"/>
      <c r="Y596" s="507"/>
      <c r="Z596" s="507"/>
      <c r="AA596" s="507"/>
      <c r="AB596" s="507"/>
      <c r="AC596" s="507"/>
      <c r="AD596" s="507"/>
      <c r="AE596" s="506"/>
      <c r="AF596" s="507"/>
      <c r="AG596" s="507"/>
      <c r="AH596" s="507"/>
      <c r="AI596" s="507"/>
    </row>
    <row r="597" spans="1:35" ht="12.75" customHeight="1">
      <c r="A597" s="504"/>
      <c r="B597" s="504"/>
      <c r="C597" s="504"/>
      <c r="D597" s="504"/>
      <c r="E597" s="504"/>
      <c r="F597" s="505"/>
      <c r="G597" s="505"/>
      <c r="H597" s="504"/>
      <c r="I597" s="506"/>
      <c r="J597" s="507"/>
      <c r="K597" s="507"/>
      <c r="L597" s="507"/>
      <c r="M597" s="507"/>
      <c r="N597" s="507"/>
      <c r="O597" s="507"/>
      <c r="P597" s="507"/>
      <c r="Q597" s="507"/>
      <c r="R597" s="507"/>
      <c r="S597" s="507"/>
      <c r="T597" s="506"/>
      <c r="U597" s="507"/>
      <c r="V597" s="507"/>
      <c r="W597" s="507"/>
      <c r="X597" s="507"/>
      <c r="Y597" s="507"/>
      <c r="Z597" s="507"/>
      <c r="AA597" s="507"/>
      <c r="AB597" s="507"/>
      <c r="AC597" s="507"/>
      <c r="AD597" s="507"/>
      <c r="AE597" s="506"/>
      <c r="AF597" s="507"/>
      <c r="AG597" s="507"/>
      <c r="AH597" s="507"/>
      <c r="AI597" s="507"/>
    </row>
    <row r="598" spans="1:35" ht="12.75" customHeight="1">
      <c r="A598" s="504"/>
      <c r="B598" s="504"/>
      <c r="C598" s="504"/>
      <c r="D598" s="504"/>
      <c r="E598" s="504"/>
      <c r="F598" s="505"/>
      <c r="G598" s="505"/>
      <c r="H598" s="504"/>
      <c r="I598" s="506"/>
      <c r="J598" s="507"/>
      <c r="K598" s="507"/>
      <c r="L598" s="507"/>
      <c r="M598" s="507"/>
      <c r="N598" s="507"/>
      <c r="O598" s="507"/>
      <c r="P598" s="507"/>
      <c r="Q598" s="507"/>
      <c r="R598" s="507"/>
      <c r="S598" s="507"/>
      <c r="T598" s="506"/>
      <c r="U598" s="507"/>
      <c r="V598" s="507"/>
      <c r="W598" s="507"/>
      <c r="X598" s="507"/>
      <c r="Y598" s="507"/>
      <c r="Z598" s="507"/>
      <c r="AA598" s="507"/>
      <c r="AB598" s="507"/>
      <c r="AC598" s="507"/>
      <c r="AD598" s="507"/>
      <c r="AE598" s="506"/>
      <c r="AF598" s="507"/>
      <c r="AG598" s="507"/>
      <c r="AH598" s="507"/>
      <c r="AI598" s="507"/>
    </row>
    <row r="599" spans="1:35" ht="12.75" customHeight="1">
      <c r="A599" s="504"/>
      <c r="B599" s="504"/>
      <c r="C599" s="504"/>
      <c r="D599" s="504"/>
      <c r="E599" s="504"/>
      <c r="F599" s="505"/>
      <c r="G599" s="505"/>
      <c r="H599" s="504"/>
      <c r="I599" s="506"/>
      <c r="J599" s="507"/>
      <c r="K599" s="507"/>
      <c r="L599" s="507"/>
      <c r="M599" s="507"/>
      <c r="N599" s="507"/>
      <c r="O599" s="507"/>
      <c r="P599" s="507"/>
      <c r="Q599" s="507"/>
      <c r="R599" s="507"/>
      <c r="S599" s="507"/>
      <c r="T599" s="506"/>
      <c r="U599" s="507"/>
      <c r="V599" s="507"/>
      <c r="W599" s="507"/>
      <c r="X599" s="507"/>
      <c r="Y599" s="507"/>
      <c r="Z599" s="507"/>
      <c r="AA599" s="507"/>
      <c r="AB599" s="507"/>
      <c r="AC599" s="507"/>
      <c r="AD599" s="507"/>
      <c r="AE599" s="506"/>
      <c r="AF599" s="507"/>
      <c r="AG599" s="507"/>
      <c r="AH599" s="507"/>
      <c r="AI599" s="507"/>
    </row>
    <row r="600" spans="1:35" ht="12.75" customHeight="1">
      <c r="A600" s="504"/>
      <c r="B600" s="504"/>
      <c r="C600" s="504"/>
      <c r="D600" s="504"/>
      <c r="E600" s="504"/>
      <c r="F600" s="505"/>
      <c r="G600" s="505"/>
      <c r="H600" s="504"/>
      <c r="I600" s="506"/>
      <c r="J600" s="507"/>
      <c r="K600" s="507"/>
      <c r="L600" s="507"/>
      <c r="M600" s="507"/>
      <c r="N600" s="507"/>
      <c r="O600" s="507"/>
      <c r="P600" s="507"/>
      <c r="Q600" s="507"/>
      <c r="R600" s="507"/>
      <c r="S600" s="507"/>
      <c r="T600" s="506"/>
      <c r="U600" s="507"/>
      <c r="V600" s="507"/>
      <c r="W600" s="507"/>
      <c r="X600" s="507"/>
      <c r="Y600" s="507"/>
      <c r="Z600" s="507"/>
      <c r="AA600" s="507"/>
      <c r="AB600" s="507"/>
      <c r="AC600" s="507"/>
      <c r="AD600" s="507"/>
      <c r="AE600" s="506"/>
      <c r="AF600" s="507"/>
      <c r="AG600" s="507"/>
      <c r="AH600" s="507"/>
      <c r="AI600" s="507"/>
    </row>
    <row r="601" spans="1:35" ht="12.75" customHeight="1">
      <c r="A601" s="504"/>
      <c r="B601" s="504"/>
      <c r="C601" s="504"/>
      <c r="D601" s="504"/>
      <c r="E601" s="504"/>
      <c r="F601" s="505"/>
      <c r="G601" s="505"/>
      <c r="H601" s="504"/>
      <c r="I601" s="506"/>
      <c r="J601" s="507"/>
      <c r="K601" s="507"/>
      <c r="L601" s="507"/>
      <c r="M601" s="507"/>
      <c r="N601" s="507"/>
      <c r="O601" s="507"/>
      <c r="P601" s="507"/>
      <c r="Q601" s="507"/>
      <c r="R601" s="507"/>
      <c r="S601" s="507"/>
      <c r="T601" s="506"/>
      <c r="U601" s="507"/>
      <c r="V601" s="507"/>
      <c r="W601" s="507"/>
      <c r="X601" s="507"/>
      <c r="Y601" s="507"/>
      <c r="Z601" s="507"/>
      <c r="AA601" s="507"/>
      <c r="AB601" s="507"/>
      <c r="AC601" s="507"/>
      <c r="AD601" s="507"/>
      <c r="AE601" s="506"/>
      <c r="AF601" s="507"/>
      <c r="AG601" s="507"/>
      <c r="AH601" s="507"/>
      <c r="AI601" s="507"/>
    </row>
    <row r="602" spans="1:35" ht="12.75" customHeight="1">
      <c r="A602" s="504"/>
      <c r="B602" s="504"/>
      <c r="C602" s="504"/>
      <c r="D602" s="504"/>
      <c r="E602" s="504"/>
      <c r="F602" s="505"/>
      <c r="G602" s="505"/>
      <c r="H602" s="504"/>
      <c r="I602" s="506"/>
      <c r="J602" s="507"/>
      <c r="K602" s="507"/>
      <c r="L602" s="507"/>
      <c r="M602" s="507"/>
      <c r="N602" s="507"/>
      <c r="O602" s="507"/>
      <c r="P602" s="507"/>
      <c r="Q602" s="507"/>
      <c r="R602" s="507"/>
      <c r="S602" s="507"/>
      <c r="T602" s="506"/>
      <c r="U602" s="507"/>
      <c r="V602" s="507"/>
      <c r="W602" s="507"/>
      <c r="X602" s="507"/>
      <c r="Y602" s="507"/>
      <c r="Z602" s="507"/>
      <c r="AA602" s="507"/>
      <c r="AB602" s="507"/>
      <c r="AC602" s="507"/>
      <c r="AD602" s="507"/>
      <c r="AE602" s="506"/>
      <c r="AF602" s="507"/>
      <c r="AG602" s="507"/>
      <c r="AH602" s="507"/>
      <c r="AI602" s="507"/>
    </row>
    <row r="603" spans="1:35" ht="12.75" customHeight="1">
      <c r="A603" s="504"/>
      <c r="B603" s="504"/>
      <c r="C603" s="504"/>
      <c r="D603" s="504"/>
      <c r="E603" s="504"/>
      <c r="F603" s="505"/>
      <c r="G603" s="505"/>
      <c r="H603" s="504"/>
      <c r="I603" s="506"/>
      <c r="J603" s="507"/>
      <c r="K603" s="507"/>
      <c r="L603" s="507"/>
      <c r="M603" s="507"/>
      <c r="N603" s="507"/>
      <c r="O603" s="507"/>
      <c r="P603" s="507"/>
      <c r="Q603" s="507"/>
      <c r="R603" s="507"/>
      <c r="S603" s="507"/>
      <c r="T603" s="506"/>
      <c r="U603" s="507"/>
      <c r="V603" s="507"/>
      <c r="W603" s="507"/>
      <c r="X603" s="507"/>
      <c r="Y603" s="507"/>
      <c r="Z603" s="507"/>
      <c r="AA603" s="507"/>
      <c r="AB603" s="507"/>
      <c r="AC603" s="507"/>
      <c r="AD603" s="507"/>
      <c r="AE603" s="506"/>
      <c r="AF603" s="507"/>
      <c r="AG603" s="507"/>
      <c r="AH603" s="507"/>
      <c r="AI603" s="507"/>
    </row>
    <row r="604" spans="1:35" ht="12.75" customHeight="1">
      <c r="A604" s="504"/>
      <c r="B604" s="504"/>
      <c r="C604" s="504"/>
      <c r="D604" s="504"/>
      <c r="E604" s="504"/>
      <c r="F604" s="505"/>
      <c r="G604" s="505"/>
      <c r="H604" s="504"/>
      <c r="I604" s="506"/>
      <c r="J604" s="507"/>
      <c r="K604" s="507"/>
      <c r="L604" s="507"/>
      <c r="M604" s="507"/>
      <c r="N604" s="507"/>
      <c r="O604" s="507"/>
      <c r="P604" s="507"/>
      <c r="Q604" s="507"/>
      <c r="R604" s="507"/>
      <c r="S604" s="507"/>
      <c r="T604" s="506"/>
      <c r="U604" s="507"/>
      <c r="V604" s="507"/>
      <c r="W604" s="507"/>
      <c r="X604" s="507"/>
      <c r="Y604" s="507"/>
      <c r="Z604" s="507"/>
      <c r="AA604" s="507"/>
      <c r="AB604" s="507"/>
      <c r="AC604" s="507"/>
      <c r="AD604" s="507"/>
      <c r="AE604" s="506"/>
      <c r="AF604" s="507"/>
      <c r="AG604" s="507"/>
      <c r="AH604" s="507"/>
      <c r="AI604" s="507"/>
    </row>
    <row r="605" spans="1:35" ht="12.75" customHeight="1">
      <c r="A605" s="504"/>
      <c r="B605" s="504"/>
      <c r="C605" s="504"/>
      <c r="D605" s="504"/>
      <c r="E605" s="504"/>
      <c r="F605" s="505"/>
      <c r="G605" s="505"/>
      <c r="H605" s="504"/>
      <c r="I605" s="506"/>
      <c r="J605" s="507"/>
      <c r="K605" s="507"/>
      <c r="L605" s="507"/>
      <c r="M605" s="507"/>
      <c r="N605" s="507"/>
      <c r="O605" s="507"/>
      <c r="P605" s="507"/>
      <c r="Q605" s="507"/>
      <c r="R605" s="507"/>
      <c r="S605" s="507"/>
      <c r="T605" s="506"/>
      <c r="U605" s="507"/>
      <c r="V605" s="507"/>
      <c r="W605" s="507"/>
      <c r="X605" s="507"/>
      <c r="Y605" s="507"/>
      <c r="Z605" s="507"/>
      <c r="AA605" s="507"/>
      <c r="AB605" s="507"/>
      <c r="AC605" s="507"/>
      <c r="AD605" s="507"/>
      <c r="AE605" s="506"/>
      <c r="AF605" s="507"/>
      <c r="AG605" s="507"/>
      <c r="AH605" s="507"/>
      <c r="AI605" s="507"/>
    </row>
    <row r="606" spans="1:35" ht="12.75" customHeight="1">
      <c r="A606" s="504"/>
      <c r="B606" s="504"/>
      <c r="C606" s="504"/>
      <c r="D606" s="504"/>
      <c r="E606" s="504"/>
      <c r="F606" s="505"/>
      <c r="G606" s="505"/>
      <c r="H606" s="504"/>
      <c r="I606" s="506"/>
      <c r="J606" s="507"/>
      <c r="K606" s="507"/>
      <c r="L606" s="507"/>
      <c r="M606" s="507"/>
      <c r="N606" s="507"/>
      <c r="O606" s="507"/>
      <c r="P606" s="507"/>
      <c r="Q606" s="507"/>
      <c r="R606" s="507"/>
      <c r="S606" s="507"/>
      <c r="T606" s="506"/>
      <c r="U606" s="507"/>
      <c r="V606" s="507"/>
      <c r="W606" s="507"/>
      <c r="X606" s="507"/>
      <c r="Y606" s="507"/>
      <c r="Z606" s="507"/>
      <c r="AA606" s="507"/>
      <c r="AB606" s="507"/>
      <c r="AC606" s="507"/>
      <c r="AD606" s="507"/>
      <c r="AE606" s="506"/>
      <c r="AF606" s="507"/>
      <c r="AG606" s="507"/>
      <c r="AH606" s="507"/>
      <c r="AI606" s="507"/>
    </row>
    <row r="607" spans="1:35" ht="12.75" customHeight="1">
      <c r="A607" s="504"/>
      <c r="B607" s="504"/>
      <c r="C607" s="504"/>
      <c r="D607" s="504"/>
      <c r="E607" s="504"/>
      <c r="F607" s="505"/>
      <c r="G607" s="505"/>
      <c r="H607" s="504"/>
      <c r="I607" s="506"/>
      <c r="J607" s="507"/>
      <c r="K607" s="507"/>
      <c r="L607" s="507"/>
      <c r="M607" s="507"/>
      <c r="N607" s="507"/>
      <c r="O607" s="507"/>
      <c r="P607" s="507"/>
      <c r="Q607" s="507"/>
      <c r="R607" s="507"/>
      <c r="S607" s="507"/>
      <c r="T607" s="506"/>
      <c r="U607" s="507"/>
      <c r="V607" s="507"/>
      <c r="W607" s="507"/>
      <c r="X607" s="507"/>
      <c r="Y607" s="507"/>
      <c r="Z607" s="507"/>
      <c r="AA607" s="507"/>
      <c r="AB607" s="507"/>
      <c r="AC607" s="507"/>
      <c r="AD607" s="507"/>
      <c r="AE607" s="506"/>
      <c r="AF607" s="507"/>
      <c r="AG607" s="507"/>
      <c r="AH607" s="507"/>
      <c r="AI607" s="507"/>
    </row>
    <row r="608" spans="1:35" ht="12.75" customHeight="1">
      <c r="A608" s="504"/>
      <c r="B608" s="504"/>
      <c r="C608" s="504"/>
      <c r="D608" s="504"/>
      <c r="E608" s="504"/>
      <c r="F608" s="505"/>
      <c r="G608" s="505"/>
      <c r="H608" s="504"/>
      <c r="I608" s="506"/>
      <c r="J608" s="507"/>
      <c r="K608" s="507"/>
      <c r="L608" s="507"/>
      <c r="M608" s="507"/>
      <c r="N608" s="507"/>
      <c r="O608" s="507"/>
      <c r="P608" s="507"/>
      <c r="Q608" s="507"/>
      <c r="R608" s="507"/>
      <c r="S608" s="507"/>
      <c r="T608" s="506"/>
      <c r="U608" s="507"/>
      <c r="V608" s="507"/>
      <c r="W608" s="507"/>
      <c r="X608" s="507"/>
      <c r="Y608" s="507"/>
      <c r="Z608" s="507"/>
      <c r="AA608" s="507"/>
      <c r="AB608" s="507"/>
      <c r="AC608" s="507"/>
      <c r="AD608" s="507"/>
      <c r="AE608" s="506"/>
      <c r="AF608" s="507"/>
      <c r="AG608" s="507"/>
      <c r="AH608" s="507"/>
      <c r="AI608" s="507"/>
    </row>
    <row r="609" spans="1:35" ht="12.75" customHeight="1">
      <c r="A609" s="504"/>
      <c r="B609" s="504"/>
      <c r="C609" s="504"/>
      <c r="D609" s="504"/>
      <c r="E609" s="504"/>
      <c r="F609" s="505"/>
      <c r="G609" s="505"/>
      <c r="H609" s="504"/>
      <c r="I609" s="506"/>
      <c r="J609" s="507"/>
      <c r="K609" s="507"/>
      <c r="L609" s="507"/>
      <c r="M609" s="507"/>
      <c r="N609" s="507"/>
      <c r="O609" s="507"/>
      <c r="P609" s="507"/>
      <c r="Q609" s="507"/>
      <c r="R609" s="507"/>
      <c r="S609" s="507"/>
      <c r="T609" s="506"/>
      <c r="U609" s="507"/>
      <c r="V609" s="507"/>
      <c r="W609" s="507"/>
      <c r="X609" s="507"/>
      <c r="Y609" s="507"/>
      <c r="Z609" s="507"/>
      <c r="AA609" s="507"/>
      <c r="AB609" s="507"/>
      <c r="AC609" s="507"/>
      <c r="AD609" s="507"/>
      <c r="AE609" s="506"/>
      <c r="AF609" s="507"/>
      <c r="AG609" s="507"/>
      <c r="AH609" s="507"/>
      <c r="AI609" s="507"/>
    </row>
    <row r="610" spans="1:35" ht="12.75" customHeight="1">
      <c r="A610" s="504"/>
      <c r="B610" s="504"/>
      <c r="C610" s="504"/>
      <c r="D610" s="504"/>
      <c r="E610" s="504"/>
      <c r="F610" s="505"/>
      <c r="G610" s="505"/>
      <c r="H610" s="504"/>
      <c r="I610" s="506"/>
      <c r="J610" s="507"/>
      <c r="K610" s="507"/>
      <c r="L610" s="507"/>
      <c r="M610" s="507"/>
      <c r="N610" s="507"/>
      <c r="O610" s="507"/>
      <c r="P610" s="507"/>
      <c r="Q610" s="507"/>
      <c r="R610" s="507"/>
      <c r="S610" s="507"/>
      <c r="T610" s="506"/>
      <c r="U610" s="507"/>
      <c r="V610" s="507"/>
      <c r="W610" s="507"/>
      <c r="X610" s="507"/>
      <c r="Y610" s="507"/>
      <c r="Z610" s="507"/>
      <c r="AA610" s="507"/>
      <c r="AB610" s="507"/>
      <c r="AC610" s="507"/>
      <c r="AD610" s="507"/>
      <c r="AE610" s="506"/>
      <c r="AF610" s="507"/>
      <c r="AG610" s="507"/>
      <c r="AH610" s="507"/>
      <c r="AI610" s="507"/>
    </row>
    <row r="611" spans="1:35" ht="12.75" customHeight="1">
      <c r="A611" s="504"/>
      <c r="B611" s="504"/>
      <c r="C611" s="504"/>
      <c r="D611" s="504"/>
      <c r="E611" s="504"/>
      <c r="F611" s="505"/>
      <c r="G611" s="505"/>
      <c r="H611" s="504"/>
      <c r="I611" s="506"/>
      <c r="J611" s="507"/>
      <c r="K611" s="507"/>
      <c r="L611" s="507"/>
      <c r="M611" s="507"/>
      <c r="N611" s="507"/>
      <c r="O611" s="507"/>
      <c r="P611" s="507"/>
      <c r="Q611" s="507"/>
      <c r="R611" s="507"/>
      <c r="S611" s="507"/>
      <c r="T611" s="506"/>
      <c r="U611" s="507"/>
      <c r="V611" s="507"/>
      <c r="W611" s="507"/>
      <c r="X611" s="507"/>
      <c r="Y611" s="507"/>
      <c r="Z611" s="507"/>
      <c r="AA611" s="507"/>
      <c r="AB611" s="507"/>
      <c r="AC611" s="507"/>
      <c r="AD611" s="507"/>
      <c r="AE611" s="506"/>
      <c r="AF611" s="507"/>
      <c r="AG611" s="507"/>
      <c r="AH611" s="507"/>
      <c r="AI611" s="507"/>
    </row>
    <row r="612" spans="1:35" ht="12.75" customHeight="1">
      <c r="A612" s="504"/>
      <c r="B612" s="504"/>
      <c r="C612" s="504"/>
      <c r="D612" s="504"/>
      <c r="E612" s="504"/>
      <c r="F612" s="505"/>
      <c r="G612" s="505"/>
      <c r="H612" s="504"/>
      <c r="I612" s="506"/>
      <c r="J612" s="507"/>
      <c r="K612" s="507"/>
      <c r="L612" s="507"/>
      <c r="M612" s="507"/>
      <c r="N612" s="507"/>
      <c r="O612" s="507"/>
      <c r="P612" s="507"/>
      <c r="Q612" s="507"/>
      <c r="R612" s="507"/>
      <c r="S612" s="507"/>
      <c r="T612" s="506"/>
      <c r="U612" s="507"/>
      <c r="V612" s="507"/>
      <c r="W612" s="507"/>
      <c r="X612" s="507"/>
      <c r="Y612" s="507"/>
      <c r="Z612" s="507"/>
      <c r="AA612" s="507"/>
      <c r="AB612" s="507"/>
      <c r="AC612" s="507"/>
      <c r="AD612" s="507"/>
      <c r="AE612" s="506"/>
      <c r="AF612" s="507"/>
      <c r="AG612" s="507"/>
      <c r="AH612" s="507"/>
      <c r="AI612" s="507"/>
    </row>
    <row r="613" spans="1:35" ht="12.75" customHeight="1">
      <c r="A613" s="504"/>
      <c r="B613" s="504"/>
      <c r="C613" s="504"/>
      <c r="D613" s="504"/>
      <c r="E613" s="504"/>
      <c r="F613" s="505"/>
      <c r="G613" s="505"/>
      <c r="H613" s="504"/>
      <c r="I613" s="506"/>
      <c r="J613" s="507"/>
      <c r="K613" s="507"/>
      <c r="L613" s="507"/>
      <c r="M613" s="507"/>
      <c r="N613" s="507"/>
      <c r="O613" s="507"/>
      <c r="P613" s="507"/>
      <c r="Q613" s="507"/>
      <c r="R613" s="507"/>
      <c r="S613" s="507"/>
      <c r="T613" s="506"/>
      <c r="U613" s="507"/>
      <c r="V613" s="507"/>
      <c r="W613" s="507"/>
      <c r="X613" s="507"/>
      <c r="Y613" s="507"/>
      <c r="Z613" s="507"/>
      <c r="AA613" s="507"/>
      <c r="AB613" s="507"/>
      <c r="AC613" s="507"/>
      <c r="AD613" s="507"/>
      <c r="AE613" s="506"/>
      <c r="AF613" s="507"/>
      <c r="AG613" s="507"/>
      <c r="AH613" s="507"/>
      <c r="AI613" s="507"/>
    </row>
    <row r="614" spans="1:35" ht="12.75" customHeight="1">
      <c r="A614" s="504"/>
      <c r="B614" s="504"/>
      <c r="C614" s="504"/>
      <c r="D614" s="504"/>
      <c r="E614" s="504"/>
      <c r="F614" s="505"/>
      <c r="G614" s="505"/>
      <c r="H614" s="504"/>
      <c r="I614" s="506"/>
      <c r="J614" s="507"/>
      <c r="K614" s="507"/>
      <c r="L614" s="507"/>
      <c r="M614" s="507"/>
      <c r="N614" s="507"/>
      <c r="O614" s="507"/>
      <c r="P614" s="507"/>
      <c r="Q614" s="507"/>
      <c r="R614" s="507"/>
      <c r="S614" s="507"/>
      <c r="T614" s="506"/>
      <c r="U614" s="507"/>
      <c r="V614" s="507"/>
      <c r="W614" s="507"/>
      <c r="X614" s="507"/>
      <c r="Y614" s="507"/>
      <c r="Z614" s="507"/>
      <c r="AA614" s="507"/>
      <c r="AB614" s="507"/>
      <c r="AC614" s="507"/>
      <c r="AD614" s="507"/>
      <c r="AE614" s="506"/>
      <c r="AF614" s="507"/>
      <c r="AG614" s="507"/>
      <c r="AH614" s="507"/>
      <c r="AI614" s="507"/>
    </row>
    <row r="615" spans="1:35" ht="12.75" customHeight="1">
      <c r="A615" s="504"/>
      <c r="B615" s="504"/>
      <c r="C615" s="504"/>
      <c r="D615" s="504"/>
      <c r="E615" s="504"/>
      <c r="F615" s="505"/>
      <c r="G615" s="505"/>
      <c r="H615" s="504"/>
      <c r="I615" s="506"/>
      <c r="J615" s="507"/>
      <c r="K615" s="507"/>
      <c r="L615" s="507"/>
      <c r="M615" s="507"/>
      <c r="N615" s="507"/>
      <c r="O615" s="507"/>
      <c r="P615" s="507"/>
      <c r="Q615" s="507"/>
      <c r="R615" s="507"/>
      <c r="S615" s="507"/>
      <c r="T615" s="506"/>
      <c r="U615" s="507"/>
      <c r="V615" s="507"/>
      <c r="W615" s="507"/>
      <c r="X615" s="507"/>
      <c r="Y615" s="507"/>
      <c r="Z615" s="507"/>
      <c r="AA615" s="507"/>
      <c r="AB615" s="507"/>
      <c r="AC615" s="507"/>
      <c r="AD615" s="507"/>
      <c r="AE615" s="506"/>
      <c r="AF615" s="507"/>
      <c r="AG615" s="507"/>
      <c r="AH615" s="507"/>
      <c r="AI615" s="507"/>
    </row>
    <row r="616" spans="1:35" ht="12.75" customHeight="1">
      <c r="A616" s="504"/>
      <c r="B616" s="504"/>
      <c r="C616" s="504"/>
      <c r="D616" s="504"/>
      <c r="E616" s="504"/>
      <c r="F616" s="505"/>
      <c r="G616" s="505"/>
      <c r="H616" s="504"/>
      <c r="I616" s="506"/>
      <c r="J616" s="507"/>
      <c r="K616" s="507"/>
      <c r="L616" s="507"/>
      <c r="M616" s="507"/>
      <c r="N616" s="507"/>
      <c r="O616" s="507"/>
      <c r="P616" s="507"/>
      <c r="Q616" s="507"/>
      <c r="R616" s="507"/>
      <c r="S616" s="507"/>
      <c r="T616" s="506"/>
      <c r="U616" s="507"/>
      <c r="V616" s="507"/>
      <c r="W616" s="507"/>
      <c r="X616" s="507"/>
      <c r="Y616" s="507"/>
      <c r="Z616" s="507"/>
      <c r="AA616" s="507"/>
      <c r="AB616" s="507"/>
      <c r="AC616" s="507"/>
      <c r="AD616" s="507"/>
      <c r="AE616" s="506"/>
      <c r="AF616" s="507"/>
      <c r="AG616" s="507"/>
      <c r="AH616" s="507"/>
      <c r="AI616" s="507"/>
    </row>
    <row r="617" spans="1:35" ht="12.75" customHeight="1">
      <c r="A617" s="504"/>
      <c r="B617" s="504"/>
      <c r="C617" s="504"/>
      <c r="D617" s="504"/>
      <c r="E617" s="504"/>
      <c r="F617" s="505"/>
      <c r="G617" s="505"/>
      <c r="H617" s="504"/>
      <c r="I617" s="506"/>
      <c r="J617" s="507"/>
      <c r="K617" s="507"/>
      <c r="L617" s="507"/>
      <c r="M617" s="507"/>
      <c r="N617" s="507"/>
      <c r="O617" s="507"/>
      <c r="P617" s="507"/>
      <c r="Q617" s="507"/>
      <c r="R617" s="507"/>
      <c r="S617" s="507"/>
      <c r="T617" s="506"/>
      <c r="U617" s="507"/>
      <c r="V617" s="507"/>
      <c r="W617" s="507"/>
      <c r="X617" s="507"/>
      <c r="Y617" s="507"/>
      <c r="Z617" s="507"/>
      <c r="AA617" s="507"/>
      <c r="AB617" s="507"/>
      <c r="AC617" s="507"/>
      <c r="AD617" s="507"/>
      <c r="AE617" s="506"/>
      <c r="AF617" s="507"/>
      <c r="AG617" s="507"/>
      <c r="AH617" s="507"/>
      <c r="AI617" s="507"/>
    </row>
    <row r="618" spans="1:35" ht="12.75" customHeight="1">
      <c r="A618" s="504"/>
      <c r="B618" s="504"/>
      <c r="C618" s="504"/>
      <c r="D618" s="504"/>
      <c r="E618" s="504"/>
      <c r="F618" s="505"/>
      <c r="G618" s="505"/>
      <c r="H618" s="504"/>
      <c r="I618" s="506"/>
      <c r="J618" s="507"/>
      <c r="K618" s="507"/>
      <c r="L618" s="507"/>
      <c r="M618" s="507"/>
      <c r="N618" s="507"/>
      <c r="O618" s="507"/>
      <c r="P618" s="507"/>
      <c r="Q618" s="507"/>
      <c r="R618" s="507"/>
      <c r="S618" s="507"/>
      <c r="T618" s="506"/>
      <c r="U618" s="507"/>
      <c r="V618" s="507"/>
      <c r="W618" s="507"/>
      <c r="X618" s="507"/>
      <c r="Y618" s="507"/>
      <c r="Z618" s="507"/>
      <c r="AA618" s="507"/>
      <c r="AB618" s="507"/>
      <c r="AC618" s="507"/>
      <c r="AD618" s="507"/>
      <c r="AE618" s="506"/>
      <c r="AF618" s="507"/>
      <c r="AG618" s="507"/>
      <c r="AH618" s="507"/>
      <c r="AI618" s="507"/>
    </row>
    <row r="619" spans="1:35" ht="12.75" customHeight="1">
      <c r="A619" s="504"/>
      <c r="B619" s="504"/>
      <c r="C619" s="504"/>
      <c r="D619" s="504"/>
      <c r="E619" s="504"/>
      <c r="F619" s="505"/>
      <c r="G619" s="505"/>
      <c r="H619" s="504"/>
      <c r="I619" s="506"/>
      <c r="J619" s="507"/>
      <c r="K619" s="507"/>
      <c r="L619" s="507"/>
      <c r="M619" s="507"/>
      <c r="N619" s="507"/>
      <c r="O619" s="507"/>
      <c r="P619" s="507"/>
      <c r="Q619" s="507"/>
      <c r="R619" s="507"/>
      <c r="S619" s="507"/>
      <c r="T619" s="506"/>
      <c r="U619" s="507"/>
      <c r="V619" s="507"/>
      <c r="W619" s="507"/>
      <c r="X619" s="507"/>
      <c r="Y619" s="507"/>
      <c r="Z619" s="507"/>
      <c r="AA619" s="507"/>
      <c r="AB619" s="507"/>
      <c r="AC619" s="507"/>
      <c r="AD619" s="507"/>
      <c r="AE619" s="506"/>
      <c r="AF619" s="507"/>
      <c r="AG619" s="507"/>
      <c r="AH619" s="507"/>
      <c r="AI619" s="507"/>
    </row>
    <row r="620" spans="1:35" ht="12.75" customHeight="1">
      <c r="A620" s="504"/>
      <c r="B620" s="504"/>
      <c r="C620" s="504"/>
      <c r="D620" s="504"/>
      <c r="E620" s="504"/>
      <c r="F620" s="505"/>
      <c r="G620" s="505"/>
      <c r="H620" s="504"/>
      <c r="I620" s="506"/>
      <c r="J620" s="507"/>
      <c r="K620" s="507"/>
      <c r="L620" s="507"/>
      <c r="M620" s="507"/>
      <c r="N620" s="507"/>
      <c r="O620" s="507"/>
      <c r="P620" s="507"/>
      <c r="Q620" s="507"/>
      <c r="R620" s="507"/>
      <c r="S620" s="507"/>
      <c r="T620" s="506"/>
      <c r="U620" s="507"/>
      <c r="V620" s="507"/>
      <c r="W620" s="507"/>
      <c r="X620" s="507"/>
      <c r="Y620" s="507"/>
      <c r="Z620" s="507"/>
      <c r="AA620" s="507"/>
      <c r="AB620" s="507"/>
      <c r="AC620" s="507"/>
      <c r="AD620" s="507"/>
      <c r="AE620" s="506"/>
      <c r="AF620" s="507"/>
      <c r="AG620" s="507"/>
      <c r="AH620" s="507"/>
      <c r="AI620" s="507"/>
    </row>
    <row r="621" spans="1:35" ht="12.75" customHeight="1">
      <c r="A621" s="504"/>
      <c r="B621" s="504"/>
      <c r="C621" s="504"/>
      <c r="D621" s="504"/>
      <c r="E621" s="504"/>
      <c r="F621" s="505"/>
      <c r="G621" s="505"/>
      <c r="H621" s="504"/>
      <c r="I621" s="506"/>
      <c r="J621" s="507"/>
      <c r="K621" s="507"/>
      <c r="L621" s="507"/>
      <c r="M621" s="507"/>
      <c r="N621" s="507"/>
      <c r="O621" s="507"/>
      <c r="P621" s="507"/>
      <c r="Q621" s="507"/>
      <c r="R621" s="507"/>
      <c r="S621" s="507"/>
      <c r="T621" s="506"/>
      <c r="U621" s="507"/>
      <c r="V621" s="507"/>
      <c r="W621" s="507"/>
      <c r="X621" s="507"/>
      <c r="Y621" s="507"/>
      <c r="Z621" s="507"/>
      <c r="AA621" s="507"/>
      <c r="AB621" s="507"/>
      <c r="AC621" s="507"/>
      <c r="AD621" s="507"/>
      <c r="AE621" s="506"/>
      <c r="AF621" s="507"/>
      <c r="AG621" s="507"/>
      <c r="AH621" s="507"/>
      <c r="AI621" s="507"/>
    </row>
    <row r="622" spans="1:35" ht="12.75" customHeight="1">
      <c r="A622" s="504"/>
      <c r="B622" s="504"/>
      <c r="C622" s="504"/>
      <c r="D622" s="504"/>
      <c r="E622" s="504"/>
      <c r="F622" s="505"/>
      <c r="G622" s="505"/>
      <c r="H622" s="504"/>
      <c r="I622" s="506"/>
      <c r="J622" s="507"/>
      <c r="K622" s="507"/>
      <c r="L622" s="507"/>
      <c r="M622" s="507"/>
      <c r="N622" s="507"/>
      <c r="O622" s="507"/>
      <c r="P622" s="507"/>
      <c r="Q622" s="507"/>
      <c r="R622" s="507"/>
      <c r="S622" s="507"/>
      <c r="T622" s="506"/>
      <c r="U622" s="507"/>
      <c r="V622" s="507"/>
      <c r="W622" s="507"/>
      <c r="X622" s="507"/>
      <c r="Y622" s="507"/>
      <c r="Z622" s="507"/>
      <c r="AA622" s="507"/>
      <c r="AB622" s="507"/>
      <c r="AC622" s="507"/>
      <c r="AD622" s="507"/>
      <c r="AE622" s="506"/>
      <c r="AF622" s="507"/>
      <c r="AG622" s="507"/>
      <c r="AH622" s="507"/>
      <c r="AI622" s="507"/>
    </row>
    <row r="623" spans="1:35" ht="12.75" customHeight="1">
      <c r="A623" s="504"/>
      <c r="B623" s="504"/>
      <c r="C623" s="504"/>
      <c r="D623" s="504"/>
      <c r="E623" s="504"/>
      <c r="F623" s="505"/>
      <c r="G623" s="505"/>
      <c r="H623" s="504"/>
      <c r="I623" s="506"/>
      <c r="J623" s="507"/>
      <c r="K623" s="507"/>
      <c r="L623" s="507"/>
      <c r="M623" s="507"/>
      <c r="N623" s="507"/>
      <c r="O623" s="507"/>
      <c r="P623" s="507"/>
      <c r="Q623" s="507"/>
      <c r="R623" s="507"/>
      <c r="S623" s="507"/>
      <c r="T623" s="506"/>
      <c r="U623" s="507"/>
      <c r="V623" s="507"/>
      <c r="W623" s="507"/>
      <c r="X623" s="507"/>
      <c r="Y623" s="507"/>
      <c r="Z623" s="507"/>
      <c r="AA623" s="507"/>
      <c r="AB623" s="507"/>
      <c r="AC623" s="507"/>
      <c r="AD623" s="507"/>
      <c r="AE623" s="506"/>
      <c r="AF623" s="507"/>
      <c r="AG623" s="507"/>
      <c r="AH623" s="507"/>
      <c r="AI623" s="507"/>
    </row>
    <row r="624" spans="1:35" ht="12.75" customHeight="1">
      <c r="A624" s="504"/>
      <c r="B624" s="504"/>
      <c r="C624" s="504"/>
      <c r="D624" s="504"/>
      <c r="E624" s="504"/>
      <c r="F624" s="505"/>
      <c r="G624" s="505"/>
      <c r="H624" s="504"/>
      <c r="I624" s="506"/>
      <c r="J624" s="507"/>
      <c r="K624" s="507"/>
      <c r="L624" s="507"/>
      <c r="M624" s="507"/>
      <c r="N624" s="507"/>
      <c r="O624" s="507"/>
      <c r="P624" s="507"/>
      <c r="Q624" s="507"/>
      <c r="R624" s="507"/>
      <c r="S624" s="507"/>
      <c r="T624" s="506"/>
      <c r="U624" s="507"/>
      <c r="V624" s="507"/>
      <c r="W624" s="507"/>
      <c r="X624" s="507"/>
      <c r="Y624" s="507"/>
      <c r="Z624" s="507"/>
      <c r="AA624" s="507"/>
      <c r="AB624" s="507"/>
      <c r="AC624" s="507"/>
      <c r="AD624" s="507"/>
      <c r="AE624" s="506"/>
      <c r="AF624" s="507"/>
      <c r="AG624" s="507"/>
      <c r="AH624" s="507"/>
      <c r="AI624" s="507"/>
    </row>
    <row r="625" spans="1:35" ht="12.75" customHeight="1">
      <c r="A625" s="504"/>
      <c r="B625" s="504"/>
      <c r="C625" s="504"/>
      <c r="D625" s="504"/>
      <c r="E625" s="504"/>
      <c r="F625" s="505"/>
      <c r="G625" s="505"/>
      <c r="H625" s="504"/>
      <c r="I625" s="506"/>
      <c r="J625" s="507"/>
      <c r="K625" s="507"/>
      <c r="L625" s="507"/>
      <c r="M625" s="507"/>
      <c r="N625" s="507"/>
      <c r="O625" s="507"/>
      <c r="P625" s="507"/>
      <c r="Q625" s="507"/>
      <c r="R625" s="507"/>
      <c r="S625" s="507"/>
      <c r="T625" s="506"/>
      <c r="U625" s="507"/>
      <c r="V625" s="507"/>
      <c r="W625" s="507"/>
      <c r="X625" s="507"/>
      <c r="Y625" s="507"/>
      <c r="Z625" s="507"/>
      <c r="AA625" s="507"/>
      <c r="AB625" s="507"/>
      <c r="AC625" s="507"/>
      <c r="AD625" s="507"/>
      <c r="AE625" s="506"/>
      <c r="AF625" s="507"/>
      <c r="AG625" s="507"/>
      <c r="AH625" s="507"/>
      <c r="AI625" s="507"/>
    </row>
    <row r="626" spans="1:35" ht="12.75" customHeight="1">
      <c r="A626" s="504"/>
      <c r="B626" s="504"/>
      <c r="C626" s="504"/>
      <c r="D626" s="504"/>
      <c r="E626" s="504"/>
      <c r="F626" s="505"/>
      <c r="G626" s="505"/>
      <c r="H626" s="504"/>
      <c r="I626" s="506"/>
      <c r="J626" s="507"/>
      <c r="K626" s="507"/>
      <c r="L626" s="507"/>
      <c r="M626" s="507"/>
      <c r="N626" s="507"/>
      <c r="O626" s="507"/>
      <c r="P626" s="507"/>
      <c r="Q626" s="507"/>
      <c r="R626" s="507"/>
      <c r="S626" s="507"/>
      <c r="T626" s="506"/>
      <c r="U626" s="507"/>
      <c r="V626" s="507"/>
      <c r="W626" s="507"/>
      <c r="X626" s="507"/>
      <c r="Y626" s="507"/>
      <c r="Z626" s="507"/>
      <c r="AA626" s="507"/>
      <c r="AB626" s="507"/>
      <c r="AC626" s="507"/>
      <c r="AD626" s="507"/>
      <c r="AE626" s="506"/>
      <c r="AF626" s="507"/>
      <c r="AG626" s="507"/>
      <c r="AH626" s="507"/>
      <c r="AI626" s="507"/>
    </row>
    <row r="627" spans="1:35" ht="12.75" customHeight="1">
      <c r="A627" s="504"/>
      <c r="B627" s="504"/>
      <c r="C627" s="504"/>
      <c r="D627" s="504"/>
      <c r="E627" s="504"/>
      <c r="F627" s="505"/>
      <c r="G627" s="505"/>
      <c r="H627" s="504"/>
      <c r="I627" s="506"/>
      <c r="J627" s="507"/>
      <c r="K627" s="507"/>
      <c r="L627" s="507"/>
      <c r="M627" s="507"/>
      <c r="N627" s="507"/>
      <c r="O627" s="507"/>
      <c r="P627" s="507"/>
      <c r="Q627" s="507"/>
      <c r="R627" s="507"/>
      <c r="S627" s="507"/>
      <c r="T627" s="506"/>
      <c r="U627" s="507"/>
      <c r="V627" s="507"/>
      <c r="W627" s="507"/>
      <c r="X627" s="507"/>
      <c r="Y627" s="507"/>
      <c r="Z627" s="507"/>
      <c r="AA627" s="507"/>
      <c r="AB627" s="507"/>
      <c r="AC627" s="507"/>
      <c r="AD627" s="507"/>
      <c r="AE627" s="506"/>
      <c r="AF627" s="507"/>
      <c r="AG627" s="507"/>
      <c r="AH627" s="507"/>
      <c r="AI627" s="507"/>
    </row>
    <row r="628" spans="1:35" ht="12.75" customHeight="1">
      <c r="A628" s="504"/>
      <c r="B628" s="504"/>
      <c r="C628" s="504"/>
      <c r="D628" s="504"/>
      <c r="E628" s="504"/>
      <c r="F628" s="505"/>
      <c r="G628" s="505"/>
      <c r="H628" s="504"/>
      <c r="I628" s="506"/>
      <c r="J628" s="507"/>
      <c r="K628" s="507"/>
      <c r="L628" s="507"/>
      <c r="M628" s="507"/>
      <c r="N628" s="507"/>
      <c r="O628" s="507"/>
      <c r="P628" s="507"/>
      <c r="Q628" s="507"/>
      <c r="R628" s="507"/>
      <c r="S628" s="507"/>
      <c r="T628" s="506"/>
      <c r="U628" s="507"/>
      <c r="V628" s="507"/>
      <c r="W628" s="507"/>
      <c r="X628" s="507"/>
      <c r="Y628" s="507"/>
      <c r="Z628" s="507"/>
      <c r="AA628" s="507"/>
      <c r="AB628" s="507"/>
      <c r="AC628" s="507"/>
      <c r="AD628" s="507"/>
      <c r="AE628" s="506"/>
      <c r="AF628" s="507"/>
      <c r="AG628" s="507"/>
      <c r="AH628" s="507"/>
      <c r="AI628" s="507"/>
    </row>
    <row r="629" spans="1:35" ht="12.75" customHeight="1">
      <c r="A629" s="504"/>
      <c r="B629" s="504"/>
      <c r="C629" s="504"/>
      <c r="D629" s="504"/>
      <c r="E629" s="504"/>
      <c r="F629" s="505"/>
      <c r="G629" s="505"/>
      <c r="H629" s="504"/>
      <c r="I629" s="506"/>
      <c r="J629" s="507"/>
      <c r="K629" s="507"/>
      <c r="L629" s="507"/>
      <c r="M629" s="507"/>
      <c r="N629" s="507"/>
      <c r="O629" s="507"/>
      <c r="P629" s="507"/>
      <c r="Q629" s="507"/>
      <c r="R629" s="507"/>
      <c r="S629" s="507"/>
      <c r="T629" s="506"/>
      <c r="U629" s="507"/>
      <c r="V629" s="507"/>
      <c r="W629" s="507"/>
      <c r="X629" s="507"/>
      <c r="Y629" s="507"/>
      <c r="Z629" s="507"/>
      <c r="AA629" s="507"/>
      <c r="AB629" s="507"/>
      <c r="AC629" s="507"/>
      <c r="AD629" s="507"/>
      <c r="AE629" s="506"/>
      <c r="AF629" s="507"/>
      <c r="AG629" s="507"/>
      <c r="AH629" s="507"/>
      <c r="AI629" s="507"/>
    </row>
    <row r="630" spans="1:35" ht="12.75" customHeight="1">
      <c r="A630" s="504"/>
      <c r="B630" s="504"/>
      <c r="C630" s="504"/>
      <c r="D630" s="504"/>
      <c r="E630" s="504"/>
      <c r="F630" s="505"/>
      <c r="G630" s="505"/>
      <c r="H630" s="504"/>
      <c r="I630" s="506"/>
      <c r="J630" s="507"/>
      <c r="K630" s="507"/>
      <c r="L630" s="507"/>
      <c r="M630" s="507"/>
      <c r="N630" s="507"/>
      <c r="O630" s="507"/>
      <c r="P630" s="507"/>
      <c r="Q630" s="507"/>
      <c r="R630" s="507"/>
      <c r="S630" s="507"/>
      <c r="T630" s="506"/>
      <c r="U630" s="507"/>
      <c r="V630" s="507"/>
      <c r="W630" s="507"/>
      <c r="X630" s="507"/>
      <c r="Y630" s="507"/>
      <c r="Z630" s="507"/>
      <c r="AA630" s="507"/>
      <c r="AB630" s="507"/>
      <c r="AC630" s="507"/>
      <c r="AD630" s="507"/>
      <c r="AE630" s="506"/>
      <c r="AF630" s="507"/>
      <c r="AG630" s="507"/>
      <c r="AH630" s="507"/>
      <c r="AI630" s="507"/>
    </row>
    <row r="631" spans="1:35" ht="12.75" customHeight="1">
      <c r="A631" s="504"/>
      <c r="B631" s="504"/>
      <c r="C631" s="504"/>
      <c r="D631" s="504"/>
      <c r="E631" s="504"/>
      <c r="F631" s="505"/>
      <c r="G631" s="505"/>
      <c r="H631" s="504"/>
      <c r="I631" s="506"/>
      <c r="J631" s="507"/>
      <c r="K631" s="507"/>
      <c r="L631" s="507"/>
      <c r="M631" s="507"/>
      <c r="N631" s="507"/>
      <c r="O631" s="507"/>
      <c r="P631" s="507"/>
      <c r="Q631" s="507"/>
      <c r="R631" s="507"/>
      <c r="S631" s="507"/>
      <c r="T631" s="506"/>
      <c r="U631" s="507"/>
      <c r="V631" s="507"/>
      <c r="W631" s="507"/>
      <c r="X631" s="507"/>
      <c r="Y631" s="507"/>
      <c r="Z631" s="507"/>
      <c r="AA631" s="507"/>
      <c r="AB631" s="507"/>
      <c r="AC631" s="507"/>
      <c r="AD631" s="507"/>
      <c r="AE631" s="506"/>
      <c r="AF631" s="507"/>
      <c r="AG631" s="507"/>
      <c r="AH631" s="507"/>
      <c r="AI631" s="507"/>
    </row>
    <row r="632" spans="1:35" ht="12.75" customHeight="1">
      <c r="A632" s="504"/>
      <c r="B632" s="504"/>
      <c r="C632" s="504"/>
      <c r="D632" s="504"/>
      <c r="E632" s="504"/>
      <c r="F632" s="505"/>
      <c r="G632" s="505"/>
      <c r="H632" s="504"/>
      <c r="I632" s="506"/>
      <c r="J632" s="507"/>
      <c r="K632" s="507"/>
      <c r="L632" s="507"/>
      <c r="M632" s="507"/>
      <c r="N632" s="507"/>
      <c r="O632" s="507"/>
      <c r="P632" s="507"/>
      <c r="Q632" s="507"/>
      <c r="R632" s="507"/>
      <c r="S632" s="507"/>
      <c r="T632" s="506"/>
      <c r="U632" s="507"/>
      <c r="V632" s="507"/>
      <c r="W632" s="507"/>
      <c r="X632" s="507"/>
      <c r="Y632" s="507"/>
      <c r="Z632" s="507"/>
      <c r="AA632" s="507"/>
      <c r="AB632" s="507"/>
      <c r="AC632" s="507"/>
      <c r="AD632" s="507"/>
      <c r="AE632" s="506"/>
      <c r="AF632" s="507"/>
      <c r="AG632" s="507"/>
      <c r="AH632" s="507"/>
      <c r="AI632" s="507"/>
    </row>
    <row r="633" spans="1:35" ht="12.75" customHeight="1">
      <c r="A633" s="504"/>
      <c r="B633" s="504"/>
      <c r="C633" s="504"/>
      <c r="D633" s="504"/>
      <c r="E633" s="504"/>
      <c r="F633" s="505"/>
      <c r="G633" s="505"/>
      <c r="H633" s="504"/>
      <c r="I633" s="506"/>
      <c r="J633" s="507"/>
      <c r="K633" s="507"/>
      <c r="L633" s="507"/>
      <c r="M633" s="507"/>
      <c r="N633" s="507"/>
      <c r="O633" s="507"/>
      <c r="P633" s="507"/>
      <c r="Q633" s="507"/>
      <c r="R633" s="507"/>
      <c r="S633" s="507"/>
      <c r="T633" s="506"/>
      <c r="U633" s="507"/>
      <c r="V633" s="507"/>
      <c r="W633" s="507"/>
      <c r="X633" s="507"/>
      <c r="Y633" s="507"/>
      <c r="Z633" s="507"/>
      <c r="AA633" s="507"/>
      <c r="AB633" s="507"/>
      <c r="AC633" s="507"/>
      <c r="AD633" s="507"/>
      <c r="AE633" s="506"/>
      <c r="AF633" s="507"/>
      <c r="AG633" s="507"/>
      <c r="AH633" s="507"/>
      <c r="AI633" s="507"/>
    </row>
    <row r="634" spans="1:35" ht="12.75" customHeight="1">
      <c r="A634" s="504"/>
      <c r="B634" s="504"/>
      <c r="C634" s="504"/>
      <c r="D634" s="504"/>
      <c r="E634" s="504"/>
      <c r="F634" s="505"/>
      <c r="G634" s="505"/>
      <c r="H634" s="504"/>
      <c r="I634" s="506"/>
      <c r="J634" s="507"/>
      <c r="K634" s="507"/>
      <c r="L634" s="507"/>
      <c r="M634" s="507"/>
      <c r="N634" s="507"/>
      <c r="O634" s="507"/>
      <c r="P634" s="507"/>
      <c r="Q634" s="507"/>
      <c r="R634" s="507"/>
      <c r="S634" s="507"/>
      <c r="T634" s="506"/>
      <c r="U634" s="507"/>
      <c r="V634" s="507"/>
      <c r="W634" s="507"/>
      <c r="X634" s="507"/>
      <c r="Y634" s="507"/>
      <c r="Z634" s="507"/>
      <c r="AA634" s="507"/>
      <c r="AB634" s="507"/>
      <c r="AC634" s="507"/>
      <c r="AD634" s="507"/>
      <c r="AE634" s="506"/>
      <c r="AF634" s="507"/>
      <c r="AG634" s="507"/>
      <c r="AH634" s="507"/>
      <c r="AI634" s="507"/>
    </row>
    <row r="635" spans="1:35" ht="12.75" customHeight="1">
      <c r="A635" s="504"/>
      <c r="B635" s="504"/>
      <c r="C635" s="504"/>
      <c r="D635" s="504"/>
      <c r="E635" s="504"/>
      <c r="F635" s="505"/>
      <c r="G635" s="505"/>
      <c r="H635" s="504"/>
      <c r="I635" s="506"/>
      <c r="J635" s="507"/>
      <c r="K635" s="507"/>
      <c r="L635" s="507"/>
      <c r="M635" s="507"/>
      <c r="N635" s="507"/>
      <c r="O635" s="507"/>
      <c r="P635" s="507"/>
      <c r="Q635" s="507"/>
      <c r="R635" s="507"/>
      <c r="S635" s="507"/>
      <c r="T635" s="506"/>
      <c r="U635" s="507"/>
      <c r="V635" s="507"/>
      <c r="W635" s="507"/>
      <c r="X635" s="507"/>
      <c r="Y635" s="507"/>
      <c r="Z635" s="507"/>
      <c r="AA635" s="507"/>
      <c r="AB635" s="507"/>
      <c r="AC635" s="507"/>
      <c r="AD635" s="507"/>
      <c r="AE635" s="506"/>
      <c r="AF635" s="507"/>
      <c r="AG635" s="507"/>
      <c r="AH635" s="507"/>
      <c r="AI635" s="507"/>
    </row>
    <row r="636" spans="1:35" ht="12.75" customHeight="1">
      <c r="A636" s="504"/>
      <c r="B636" s="504"/>
      <c r="C636" s="504"/>
      <c r="D636" s="504"/>
      <c r="E636" s="504"/>
      <c r="F636" s="505"/>
      <c r="G636" s="505"/>
      <c r="H636" s="504"/>
      <c r="I636" s="506"/>
      <c r="J636" s="507"/>
      <c r="K636" s="507"/>
      <c r="L636" s="507"/>
      <c r="M636" s="507"/>
      <c r="N636" s="507"/>
      <c r="O636" s="507"/>
      <c r="P636" s="507"/>
      <c r="Q636" s="507"/>
      <c r="R636" s="507"/>
      <c r="S636" s="507"/>
      <c r="T636" s="506"/>
      <c r="U636" s="507"/>
      <c r="V636" s="507"/>
      <c r="W636" s="507"/>
      <c r="X636" s="507"/>
      <c r="Y636" s="507"/>
      <c r="Z636" s="507"/>
      <c r="AA636" s="507"/>
      <c r="AB636" s="507"/>
      <c r="AC636" s="507"/>
      <c r="AD636" s="507"/>
      <c r="AE636" s="506"/>
      <c r="AF636" s="507"/>
      <c r="AG636" s="507"/>
      <c r="AH636" s="507"/>
      <c r="AI636" s="507"/>
    </row>
    <row r="637" spans="1:35" ht="12.75" customHeight="1">
      <c r="A637" s="504"/>
      <c r="B637" s="504"/>
      <c r="C637" s="504"/>
      <c r="D637" s="504"/>
      <c r="E637" s="504"/>
      <c r="F637" s="505"/>
      <c r="G637" s="505"/>
      <c r="H637" s="504"/>
      <c r="I637" s="506"/>
      <c r="J637" s="507"/>
      <c r="K637" s="507"/>
      <c r="L637" s="507"/>
      <c r="M637" s="507"/>
      <c r="N637" s="507"/>
      <c r="O637" s="507"/>
      <c r="P637" s="507"/>
      <c r="Q637" s="507"/>
      <c r="R637" s="507"/>
      <c r="S637" s="507"/>
      <c r="T637" s="506"/>
      <c r="U637" s="507"/>
      <c r="V637" s="507"/>
      <c r="W637" s="507"/>
      <c r="X637" s="507"/>
      <c r="Y637" s="507"/>
      <c r="Z637" s="507"/>
      <c r="AA637" s="507"/>
      <c r="AB637" s="507"/>
      <c r="AC637" s="507"/>
      <c r="AD637" s="507"/>
      <c r="AE637" s="506"/>
      <c r="AF637" s="507"/>
      <c r="AG637" s="507"/>
      <c r="AH637" s="507"/>
      <c r="AI637" s="507"/>
    </row>
    <row r="638" spans="1:35" ht="12.75" customHeight="1">
      <c r="A638" s="504"/>
      <c r="B638" s="504"/>
      <c r="C638" s="504"/>
      <c r="D638" s="504"/>
      <c r="E638" s="504"/>
      <c r="F638" s="505"/>
      <c r="G638" s="505"/>
      <c r="H638" s="504"/>
      <c r="I638" s="506"/>
      <c r="J638" s="507"/>
      <c r="K638" s="507"/>
      <c r="L638" s="507"/>
      <c r="M638" s="507"/>
      <c r="N638" s="507"/>
      <c r="O638" s="507"/>
      <c r="P638" s="507"/>
      <c r="Q638" s="507"/>
      <c r="R638" s="507"/>
      <c r="S638" s="507"/>
      <c r="T638" s="506"/>
      <c r="U638" s="507"/>
      <c r="V638" s="507"/>
      <c r="W638" s="507"/>
      <c r="X638" s="507"/>
      <c r="Y638" s="507"/>
      <c r="Z638" s="507"/>
      <c r="AA638" s="507"/>
      <c r="AB638" s="507"/>
      <c r="AC638" s="507"/>
      <c r="AD638" s="507"/>
      <c r="AE638" s="506"/>
      <c r="AF638" s="507"/>
      <c r="AG638" s="507"/>
      <c r="AH638" s="507"/>
      <c r="AI638" s="507"/>
    </row>
    <row r="639" spans="1:35" ht="12.75" customHeight="1">
      <c r="A639" s="504"/>
      <c r="B639" s="504"/>
      <c r="C639" s="504"/>
      <c r="D639" s="504"/>
      <c r="E639" s="504"/>
      <c r="F639" s="505"/>
      <c r="G639" s="505"/>
      <c r="H639" s="504"/>
      <c r="I639" s="506"/>
      <c r="J639" s="507"/>
      <c r="K639" s="507"/>
      <c r="L639" s="507"/>
      <c r="M639" s="507"/>
      <c r="N639" s="507"/>
      <c r="O639" s="507"/>
      <c r="P639" s="507"/>
      <c r="Q639" s="507"/>
      <c r="R639" s="507"/>
      <c r="S639" s="507"/>
      <c r="T639" s="506"/>
      <c r="U639" s="507"/>
      <c r="V639" s="507"/>
      <c r="W639" s="507"/>
      <c r="X639" s="507"/>
      <c r="Y639" s="507"/>
      <c r="Z639" s="507"/>
      <c r="AA639" s="507"/>
      <c r="AB639" s="507"/>
      <c r="AC639" s="507"/>
      <c r="AD639" s="507"/>
      <c r="AE639" s="506"/>
      <c r="AF639" s="507"/>
      <c r="AG639" s="507"/>
      <c r="AH639" s="507"/>
      <c r="AI639" s="507"/>
    </row>
    <row r="640" spans="1:35" ht="12.75" customHeight="1">
      <c r="A640" s="504"/>
      <c r="B640" s="504"/>
      <c r="C640" s="504"/>
      <c r="D640" s="504"/>
      <c r="E640" s="504"/>
      <c r="F640" s="505"/>
      <c r="G640" s="505"/>
      <c r="H640" s="504"/>
      <c r="I640" s="506"/>
      <c r="J640" s="507"/>
      <c r="K640" s="507"/>
      <c r="L640" s="507"/>
      <c r="M640" s="507"/>
      <c r="N640" s="507"/>
      <c r="O640" s="507"/>
      <c r="P640" s="507"/>
      <c r="Q640" s="507"/>
      <c r="R640" s="507"/>
      <c r="S640" s="507"/>
      <c r="T640" s="506"/>
      <c r="U640" s="507"/>
      <c r="V640" s="507"/>
      <c r="W640" s="507"/>
      <c r="X640" s="507"/>
      <c r="Y640" s="507"/>
      <c r="Z640" s="507"/>
      <c r="AA640" s="507"/>
      <c r="AB640" s="507"/>
      <c r="AC640" s="507"/>
      <c r="AD640" s="507"/>
      <c r="AE640" s="506"/>
      <c r="AF640" s="507"/>
      <c r="AG640" s="507"/>
      <c r="AH640" s="507"/>
      <c r="AI640" s="507"/>
    </row>
    <row r="641" spans="1:35" ht="12.75" customHeight="1">
      <c r="A641" s="504"/>
      <c r="B641" s="504"/>
      <c r="C641" s="504"/>
      <c r="D641" s="504"/>
      <c r="E641" s="504"/>
      <c r="F641" s="505"/>
      <c r="G641" s="505"/>
      <c r="H641" s="504"/>
      <c r="I641" s="506"/>
      <c r="J641" s="507"/>
      <c r="K641" s="507"/>
      <c r="L641" s="507"/>
      <c r="M641" s="507"/>
      <c r="N641" s="507"/>
      <c r="O641" s="507"/>
      <c r="P641" s="507"/>
      <c r="Q641" s="507"/>
      <c r="R641" s="507"/>
      <c r="S641" s="507"/>
      <c r="T641" s="506"/>
      <c r="U641" s="507"/>
      <c r="V641" s="507"/>
      <c r="W641" s="507"/>
      <c r="X641" s="507"/>
      <c r="Y641" s="507"/>
      <c r="Z641" s="507"/>
      <c r="AA641" s="507"/>
      <c r="AB641" s="507"/>
      <c r="AC641" s="507"/>
      <c r="AD641" s="507"/>
      <c r="AE641" s="506"/>
      <c r="AF641" s="507"/>
      <c r="AG641" s="507"/>
      <c r="AH641" s="507"/>
      <c r="AI641" s="507"/>
    </row>
    <row r="642" spans="1:35" ht="12.75" customHeight="1">
      <c r="A642" s="504"/>
      <c r="B642" s="504"/>
      <c r="C642" s="504"/>
      <c r="D642" s="504"/>
      <c r="E642" s="504"/>
      <c r="F642" s="505"/>
      <c r="G642" s="505"/>
      <c r="H642" s="504"/>
      <c r="I642" s="506"/>
      <c r="J642" s="507"/>
      <c r="K642" s="507"/>
      <c r="L642" s="507"/>
      <c r="M642" s="507"/>
      <c r="N642" s="507"/>
      <c r="O642" s="507"/>
      <c r="P642" s="507"/>
      <c r="Q642" s="507"/>
      <c r="R642" s="507"/>
      <c r="S642" s="507"/>
      <c r="T642" s="506"/>
      <c r="U642" s="507"/>
      <c r="V642" s="507"/>
      <c r="W642" s="507"/>
      <c r="X642" s="507"/>
      <c r="Y642" s="507"/>
      <c r="Z642" s="507"/>
      <c r="AA642" s="507"/>
      <c r="AB642" s="507"/>
      <c r="AC642" s="507"/>
      <c r="AD642" s="507"/>
      <c r="AE642" s="506"/>
      <c r="AF642" s="507"/>
      <c r="AG642" s="507"/>
      <c r="AH642" s="507"/>
      <c r="AI642" s="507"/>
    </row>
    <row r="643" spans="1:35" ht="12.75" customHeight="1">
      <c r="A643" s="504"/>
      <c r="B643" s="504"/>
      <c r="C643" s="504"/>
      <c r="D643" s="504"/>
      <c r="E643" s="504"/>
      <c r="F643" s="505"/>
      <c r="G643" s="505"/>
      <c r="H643" s="504"/>
      <c r="I643" s="506"/>
      <c r="J643" s="507"/>
      <c r="K643" s="507"/>
      <c r="L643" s="507"/>
      <c r="M643" s="507"/>
      <c r="N643" s="507"/>
      <c r="O643" s="507"/>
      <c r="P643" s="507"/>
      <c r="Q643" s="507"/>
      <c r="R643" s="507"/>
      <c r="S643" s="507"/>
      <c r="T643" s="506"/>
      <c r="U643" s="507"/>
      <c r="V643" s="507"/>
      <c r="W643" s="507"/>
      <c r="X643" s="507"/>
      <c r="Y643" s="507"/>
      <c r="Z643" s="507"/>
      <c r="AA643" s="507"/>
      <c r="AB643" s="507"/>
      <c r="AC643" s="507"/>
      <c r="AD643" s="507"/>
      <c r="AE643" s="506"/>
      <c r="AF643" s="507"/>
      <c r="AG643" s="507"/>
      <c r="AH643" s="507"/>
      <c r="AI643" s="507"/>
    </row>
    <row r="644" spans="1:35" ht="12.75" customHeight="1">
      <c r="A644" s="504"/>
      <c r="B644" s="504"/>
      <c r="C644" s="504"/>
      <c r="D644" s="504"/>
      <c r="E644" s="504"/>
      <c r="F644" s="505"/>
      <c r="G644" s="505"/>
      <c r="H644" s="504"/>
      <c r="I644" s="506"/>
      <c r="J644" s="507"/>
      <c r="K644" s="507"/>
      <c r="L644" s="507"/>
      <c r="M644" s="507"/>
      <c r="N644" s="507"/>
      <c r="O644" s="507"/>
      <c r="P644" s="507"/>
      <c r="Q644" s="507"/>
      <c r="R644" s="507"/>
      <c r="S644" s="507"/>
      <c r="T644" s="506"/>
      <c r="U644" s="507"/>
      <c r="V644" s="507"/>
      <c r="W644" s="507"/>
      <c r="X644" s="507"/>
      <c r="Y644" s="507"/>
      <c r="Z644" s="507"/>
      <c r="AA644" s="507"/>
      <c r="AB644" s="507"/>
      <c r="AC644" s="507"/>
      <c r="AD644" s="507"/>
      <c r="AE644" s="506"/>
      <c r="AF644" s="507"/>
      <c r="AG644" s="507"/>
      <c r="AH644" s="507"/>
      <c r="AI644" s="507"/>
    </row>
    <row r="645" spans="1:35" ht="12.75" customHeight="1">
      <c r="A645" s="504"/>
      <c r="B645" s="504"/>
      <c r="C645" s="504"/>
      <c r="D645" s="504"/>
      <c r="E645" s="504"/>
      <c r="F645" s="505"/>
      <c r="G645" s="505"/>
      <c r="H645" s="504"/>
      <c r="I645" s="506"/>
      <c r="J645" s="507"/>
      <c r="K645" s="507"/>
      <c r="L645" s="507"/>
      <c r="M645" s="507"/>
      <c r="N645" s="507"/>
      <c r="O645" s="507"/>
      <c r="P645" s="507"/>
      <c r="Q645" s="507"/>
      <c r="R645" s="507"/>
      <c r="S645" s="507"/>
      <c r="T645" s="506"/>
      <c r="U645" s="507"/>
      <c r="V645" s="507"/>
      <c r="W645" s="507"/>
      <c r="X645" s="507"/>
      <c r="Y645" s="507"/>
      <c r="Z645" s="507"/>
      <c r="AA645" s="507"/>
      <c r="AB645" s="507"/>
      <c r="AC645" s="507"/>
      <c r="AD645" s="507"/>
      <c r="AE645" s="506"/>
      <c r="AF645" s="507"/>
      <c r="AG645" s="507"/>
      <c r="AH645" s="507"/>
      <c r="AI645" s="507"/>
    </row>
    <row r="646" spans="1:35" ht="12.75" customHeight="1">
      <c r="A646" s="504"/>
      <c r="B646" s="504"/>
      <c r="C646" s="504"/>
      <c r="D646" s="504"/>
      <c r="E646" s="504"/>
      <c r="F646" s="505"/>
      <c r="G646" s="505"/>
      <c r="H646" s="504"/>
      <c r="I646" s="506"/>
      <c r="J646" s="507"/>
      <c r="K646" s="507"/>
      <c r="L646" s="507"/>
      <c r="M646" s="507"/>
      <c r="N646" s="507"/>
      <c r="O646" s="507"/>
      <c r="P646" s="507"/>
      <c r="Q646" s="507"/>
      <c r="R646" s="507"/>
      <c r="S646" s="507"/>
      <c r="T646" s="506"/>
      <c r="U646" s="507"/>
      <c r="V646" s="507"/>
      <c r="W646" s="507"/>
      <c r="X646" s="507"/>
      <c r="Y646" s="507"/>
      <c r="Z646" s="507"/>
      <c r="AA646" s="507"/>
      <c r="AB646" s="507"/>
      <c r="AC646" s="507"/>
      <c r="AD646" s="507"/>
      <c r="AE646" s="506"/>
      <c r="AF646" s="507"/>
      <c r="AG646" s="507"/>
      <c r="AH646" s="507"/>
      <c r="AI646" s="507"/>
    </row>
    <row r="647" spans="1:35" ht="12.75" customHeight="1">
      <c r="A647" s="504"/>
      <c r="B647" s="504"/>
      <c r="C647" s="504"/>
      <c r="D647" s="504"/>
      <c r="E647" s="504"/>
      <c r="F647" s="505"/>
      <c r="G647" s="505"/>
      <c r="H647" s="504"/>
      <c r="I647" s="506"/>
      <c r="J647" s="507"/>
      <c r="K647" s="507"/>
      <c r="L647" s="507"/>
      <c r="M647" s="507"/>
      <c r="N647" s="507"/>
      <c r="O647" s="507"/>
      <c r="P647" s="507"/>
      <c r="Q647" s="507"/>
      <c r="R647" s="507"/>
      <c r="S647" s="507"/>
      <c r="T647" s="506"/>
      <c r="U647" s="507"/>
      <c r="V647" s="507"/>
      <c r="W647" s="507"/>
      <c r="X647" s="507"/>
      <c r="Y647" s="507"/>
      <c r="Z647" s="507"/>
      <c r="AA647" s="507"/>
      <c r="AB647" s="507"/>
      <c r="AC647" s="507"/>
      <c r="AD647" s="507"/>
      <c r="AE647" s="506"/>
      <c r="AF647" s="507"/>
      <c r="AG647" s="507"/>
      <c r="AH647" s="507"/>
      <c r="AI647" s="507"/>
    </row>
    <row r="648" spans="1:35" ht="12.75" customHeight="1">
      <c r="A648" s="504"/>
      <c r="B648" s="504"/>
      <c r="C648" s="504"/>
      <c r="D648" s="504"/>
      <c r="E648" s="504"/>
      <c r="F648" s="505"/>
      <c r="G648" s="505"/>
      <c r="H648" s="504"/>
      <c r="I648" s="506"/>
      <c r="J648" s="507"/>
      <c r="K648" s="507"/>
      <c r="L648" s="507"/>
      <c r="M648" s="507"/>
      <c r="N648" s="507"/>
      <c r="O648" s="507"/>
      <c r="P648" s="507"/>
      <c r="Q648" s="507"/>
      <c r="R648" s="507"/>
      <c r="S648" s="507"/>
      <c r="T648" s="506"/>
      <c r="U648" s="507"/>
      <c r="V648" s="507"/>
      <c r="W648" s="507"/>
      <c r="X648" s="507"/>
      <c r="Y648" s="507"/>
      <c r="Z648" s="507"/>
      <c r="AA648" s="507"/>
      <c r="AB648" s="507"/>
      <c r="AC648" s="507"/>
      <c r="AD648" s="507"/>
      <c r="AE648" s="506"/>
      <c r="AF648" s="507"/>
      <c r="AG648" s="507"/>
      <c r="AH648" s="507"/>
      <c r="AI648" s="507"/>
    </row>
    <row r="649" spans="1:35" ht="12.75" customHeight="1">
      <c r="A649" s="504"/>
      <c r="B649" s="504"/>
      <c r="C649" s="504"/>
      <c r="D649" s="504"/>
      <c r="E649" s="504"/>
      <c r="F649" s="505"/>
      <c r="G649" s="505"/>
      <c r="H649" s="504"/>
      <c r="I649" s="506"/>
      <c r="J649" s="507"/>
      <c r="K649" s="507"/>
      <c r="L649" s="507"/>
      <c r="M649" s="507"/>
      <c r="N649" s="507"/>
      <c r="O649" s="507"/>
      <c r="P649" s="507"/>
      <c r="Q649" s="507"/>
      <c r="R649" s="507"/>
      <c r="S649" s="507"/>
      <c r="T649" s="506"/>
      <c r="U649" s="507"/>
      <c r="V649" s="507"/>
      <c r="W649" s="507"/>
      <c r="X649" s="507"/>
      <c r="Y649" s="507"/>
      <c r="Z649" s="507"/>
      <c r="AA649" s="507"/>
      <c r="AB649" s="507"/>
      <c r="AC649" s="507"/>
      <c r="AD649" s="507"/>
      <c r="AE649" s="506"/>
      <c r="AF649" s="507"/>
      <c r="AG649" s="507"/>
      <c r="AH649" s="507"/>
      <c r="AI649" s="507"/>
    </row>
    <row r="650" spans="1:35" ht="12.75" customHeight="1">
      <c r="A650" s="504"/>
      <c r="B650" s="504"/>
      <c r="C650" s="504"/>
      <c r="D650" s="504"/>
      <c r="E650" s="504"/>
      <c r="F650" s="505"/>
      <c r="G650" s="505"/>
      <c r="H650" s="504"/>
      <c r="I650" s="506"/>
      <c r="J650" s="507"/>
      <c r="K650" s="507"/>
      <c r="L650" s="507"/>
      <c r="M650" s="507"/>
      <c r="N650" s="507"/>
      <c r="O650" s="507"/>
      <c r="P650" s="507"/>
      <c r="Q650" s="507"/>
      <c r="R650" s="507"/>
      <c r="S650" s="507"/>
      <c r="T650" s="506"/>
      <c r="U650" s="507"/>
      <c r="V650" s="507"/>
      <c r="W650" s="507"/>
      <c r="X650" s="507"/>
      <c r="Y650" s="507"/>
      <c r="Z650" s="507"/>
      <c r="AA650" s="507"/>
      <c r="AB650" s="507"/>
      <c r="AC650" s="507"/>
      <c r="AD650" s="507"/>
      <c r="AE650" s="506"/>
      <c r="AF650" s="507"/>
      <c r="AG650" s="507"/>
      <c r="AH650" s="507"/>
      <c r="AI650" s="507"/>
    </row>
    <row r="651" spans="1:35" ht="12.75" customHeight="1">
      <c r="A651" s="504"/>
      <c r="B651" s="504"/>
      <c r="C651" s="504"/>
      <c r="D651" s="504"/>
      <c r="E651" s="504"/>
      <c r="F651" s="505"/>
      <c r="G651" s="505"/>
      <c r="H651" s="504"/>
      <c r="I651" s="506"/>
      <c r="J651" s="507"/>
      <c r="K651" s="507"/>
      <c r="L651" s="507"/>
      <c r="M651" s="507"/>
      <c r="N651" s="507"/>
      <c r="O651" s="507"/>
      <c r="P651" s="507"/>
      <c r="Q651" s="507"/>
      <c r="R651" s="507"/>
      <c r="S651" s="507"/>
      <c r="T651" s="506"/>
      <c r="U651" s="507"/>
      <c r="V651" s="507"/>
      <c r="W651" s="507"/>
      <c r="X651" s="507"/>
      <c r="Y651" s="507"/>
      <c r="Z651" s="507"/>
      <c r="AA651" s="507"/>
      <c r="AB651" s="507"/>
      <c r="AC651" s="507"/>
      <c r="AD651" s="507"/>
      <c r="AE651" s="506"/>
      <c r="AF651" s="507"/>
      <c r="AG651" s="507"/>
      <c r="AH651" s="507"/>
      <c r="AI651" s="507"/>
    </row>
    <row r="652" spans="1:35" ht="12.75" customHeight="1">
      <c r="A652" s="504"/>
      <c r="B652" s="504"/>
      <c r="C652" s="504"/>
      <c r="D652" s="504"/>
      <c r="E652" s="504"/>
      <c r="F652" s="505"/>
      <c r="G652" s="505"/>
      <c r="H652" s="504"/>
      <c r="I652" s="506"/>
      <c r="J652" s="507"/>
      <c r="K652" s="507"/>
      <c r="L652" s="507"/>
      <c r="M652" s="507"/>
      <c r="N652" s="507"/>
      <c r="O652" s="507"/>
      <c r="P652" s="507"/>
      <c r="Q652" s="507"/>
      <c r="R652" s="507"/>
      <c r="S652" s="507"/>
      <c r="T652" s="506"/>
      <c r="U652" s="507"/>
      <c r="V652" s="507"/>
      <c r="W652" s="507"/>
      <c r="X652" s="507"/>
      <c r="Y652" s="507"/>
      <c r="Z652" s="507"/>
      <c r="AA652" s="507"/>
      <c r="AB652" s="507"/>
      <c r="AC652" s="507"/>
      <c r="AD652" s="507"/>
      <c r="AE652" s="506"/>
      <c r="AF652" s="507"/>
      <c r="AG652" s="507"/>
      <c r="AH652" s="507"/>
      <c r="AI652" s="507"/>
    </row>
    <row r="653" spans="1:35" ht="12.75" customHeight="1">
      <c r="A653" s="504"/>
      <c r="B653" s="504"/>
      <c r="C653" s="504"/>
      <c r="D653" s="504"/>
      <c r="E653" s="504"/>
      <c r="F653" s="505"/>
      <c r="G653" s="505"/>
      <c r="H653" s="504"/>
      <c r="I653" s="506"/>
      <c r="J653" s="507"/>
      <c r="K653" s="507"/>
      <c r="L653" s="507"/>
      <c r="M653" s="507"/>
      <c r="N653" s="507"/>
      <c r="O653" s="507"/>
      <c r="P653" s="507"/>
      <c r="Q653" s="507"/>
      <c r="R653" s="507"/>
      <c r="S653" s="507"/>
      <c r="T653" s="506"/>
      <c r="U653" s="507"/>
      <c r="V653" s="507"/>
      <c r="W653" s="507"/>
      <c r="X653" s="507"/>
      <c r="Y653" s="507"/>
      <c r="Z653" s="507"/>
      <c r="AA653" s="507"/>
      <c r="AB653" s="507"/>
      <c r="AC653" s="507"/>
      <c r="AD653" s="507"/>
      <c r="AE653" s="506"/>
      <c r="AF653" s="507"/>
      <c r="AG653" s="507"/>
      <c r="AH653" s="507"/>
      <c r="AI653" s="507"/>
    </row>
    <row r="654" spans="1:35" ht="12.75" customHeight="1">
      <c r="A654" s="504"/>
      <c r="B654" s="504"/>
      <c r="C654" s="504"/>
      <c r="D654" s="504"/>
      <c r="E654" s="504"/>
      <c r="F654" s="505"/>
      <c r="G654" s="505"/>
      <c r="H654" s="504"/>
      <c r="I654" s="506"/>
      <c r="J654" s="507"/>
      <c r="K654" s="507"/>
      <c r="L654" s="507"/>
      <c r="M654" s="507"/>
      <c r="N654" s="507"/>
      <c r="O654" s="507"/>
      <c r="P654" s="507"/>
      <c r="Q654" s="507"/>
      <c r="R654" s="507"/>
      <c r="S654" s="507"/>
      <c r="T654" s="506"/>
      <c r="U654" s="507"/>
      <c r="V654" s="507"/>
      <c r="W654" s="507"/>
      <c r="X654" s="507"/>
      <c r="Y654" s="507"/>
      <c r="Z654" s="507"/>
      <c r="AA654" s="507"/>
      <c r="AB654" s="507"/>
      <c r="AC654" s="507"/>
      <c r="AD654" s="507"/>
      <c r="AE654" s="506"/>
      <c r="AF654" s="507"/>
      <c r="AG654" s="507"/>
      <c r="AH654" s="507"/>
      <c r="AI654" s="507"/>
    </row>
    <row r="655" spans="1:35" ht="12.75" customHeight="1">
      <c r="A655" s="504"/>
      <c r="B655" s="504"/>
      <c r="C655" s="504"/>
      <c r="D655" s="504"/>
      <c r="E655" s="504"/>
      <c r="F655" s="505"/>
      <c r="G655" s="505"/>
      <c r="H655" s="504"/>
      <c r="I655" s="506"/>
      <c r="J655" s="507"/>
      <c r="K655" s="507"/>
      <c r="L655" s="507"/>
      <c r="M655" s="507"/>
      <c r="N655" s="507"/>
      <c r="O655" s="507"/>
      <c r="P655" s="507"/>
      <c r="Q655" s="507"/>
      <c r="R655" s="507"/>
      <c r="S655" s="507"/>
      <c r="T655" s="506"/>
      <c r="U655" s="507"/>
      <c r="V655" s="507"/>
      <c r="W655" s="507"/>
      <c r="X655" s="507"/>
      <c r="Y655" s="507"/>
      <c r="Z655" s="507"/>
      <c r="AA655" s="507"/>
      <c r="AB655" s="507"/>
      <c r="AC655" s="507"/>
      <c r="AD655" s="507"/>
      <c r="AE655" s="506"/>
      <c r="AF655" s="507"/>
      <c r="AG655" s="507"/>
      <c r="AH655" s="507"/>
      <c r="AI655" s="507"/>
    </row>
    <row r="656" spans="1:35" ht="12.75" customHeight="1">
      <c r="A656" s="504"/>
      <c r="B656" s="504"/>
      <c r="C656" s="504"/>
      <c r="D656" s="504"/>
      <c r="E656" s="504"/>
      <c r="F656" s="505"/>
      <c r="G656" s="505"/>
      <c r="H656" s="504"/>
      <c r="I656" s="506"/>
      <c r="J656" s="507"/>
      <c r="K656" s="507"/>
      <c r="L656" s="507"/>
      <c r="M656" s="507"/>
      <c r="N656" s="507"/>
      <c r="O656" s="507"/>
      <c r="P656" s="507"/>
      <c r="Q656" s="507"/>
      <c r="R656" s="507"/>
      <c r="S656" s="507"/>
      <c r="T656" s="506"/>
      <c r="U656" s="507"/>
      <c r="V656" s="507"/>
      <c r="W656" s="507"/>
      <c r="X656" s="507"/>
      <c r="Y656" s="507"/>
      <c r="Z656" s="507"/>
      <c r="AA656" s="507"/>
      <c r="AB656" s="507"/>
      <c r="AC656" s="507"/>
      <c r="AD656" s="507"/>
      <c r="AE656" s="506"/>
      <c r="AF656" s="507"/>
      <c r="AG656" s="507"/>
      <c r="AH656" s="507"/>
      <c r="AI656" s="507"/>
    </row>
    <row r="657" spans="1:35" ht="12.75" customHeight="1">
      <c r="A657" s="504"/>
      <c r="B657" s="504"/>
      <c r="C657" s="504"/>
      <c r="D657" s="504"/>
      <c r="E657" s="504"/>
      <c r="F657" s="505"/>
      <c r="G657" s="505"/>
      <c r="H657" s="504"/>
      <c r="I657" s="506"/>
      <c r="J657" s="507"/>
      <c r="K657" s="507"/>
      <c r="L657" s="507"/>
      <c r="M657" s="507"/>
      <c r="N657" s="507"/>
      <c r="O657" s="507"/>
      <c r="P657" s="507"/>
      <c r="Q657" s="507"/>
      <c r="R657" s="507"/>
      <c r="S657" s="507"/>
      <c r="T657" s="506"/>
      <c r="U657" s="507"/>
      <c r="V657" s="507"/>
      <c r="W657" s="507"/>
      <c r="X657" s="507"/>
      <c r="Y657" s="507"/>
      <c r="Z657" s="507"/>
      <c r="AA657" s="507"/>
      <c r="AB657" s="507"/>
      <c r="AC657" s="507"/>
      <c r="AD657" s="507"/>
      <c r="AE657" s="506"/>
      <c r="AF657" s="507"/>
      <c r="AG657" s="507"/>
      <c r="AH657" s="507"/>
      <c r="AI657" s="507"/>
    </row>
    <row r="658" spans="1:35" ht="12.75" customHeight="1">
      <c r="A658" s="504"/>
      <c r="B658" s="504"/>
      <c r="C658" s="504"/>
      <c r="D658" s="504"/>
      <c r="E658" s="504"/>
      <c r="F658" s="505"/>
      <c r="G658" s="505"/>
      <c r="H658" s="504"/>
      <c r="I658" s="506"/>
      <c r="J658" s="507"/>
      <c r="K658" s="507"/>
      <c r="L658" s="507"/>
      <c r="M658" s="507"/>
      <c r="N658" s="507"/>
      <c r="O658" s="507"/>
      <c r="P658" s="507"/>
      <c r="Q658" s="507"/>
      <c r="R658" s="507"/>
      <c r="S658" s="507"/>
      <c r="T658" s="506"/>
      <c r="U658" s="507"/>
      <c r="V658" s="507"/>
      <c r="W658" s="507"/>
      <c r="X658" s="507"/>
      <c r="Y658" s="507"/>
      <c r="Z658" s="507"/>
      <c r="AA658" s="507"/>
      <c r="AB658" s="507"/>
      <c r="AC658" s="507"/>
      <c r="AD658" s="507"/>
      <c r="AE658" s="506"/>
      <c r="AF658" s="507"/>
      <c r="AG658" s="507"/>
      <c r="AH658" s="507"/>
      <c r="AI658" s="507"/>
    </row>
    <row r="659" spans="1:35" ht="12.75" customHeight="1">
      <c r="A659" s="504"/>
      <c r="B659" s="504"/>
      <c r="C659" s="504"/>
      <c r="D659" s="504"/>
      <c r="E659" s="504"/>
      <c r="F659" s="505"/>
      <c r="G659" s="505"/>
      <c r="H659" s="504"/>
      <c r="I659" s="506"/>
      <c r="J659" s="507"/>
      <c r="K659" s="507"/>
      <c r="L659" s="507"/>
      <c r="M659" s="507"/>
      <c r="N659" s="507"/>
      <c r="O659" s="507"/>
      <c r="P659" s="507"/>
      <c r="Q659" s="507"/>
      <c r="R659" s="507"/>
      <c r="S659" s="507"/>
      <c r="T659" s="506"/>
      <c r="U659" s="507"/>
      <c r="V659" s="507"/>
      <c r="W659" s="507"/>
      <c r="X659" s="507"/>
      <c r="Y659" s="507"/>
      <c r="Z659" s="507"/>
      <c r="AA659" s="507"/>
      <c r="AB659" s="507"/>
      <c r="AC659" s="507"/>
      <c r="AD659" s="507"/>
      <c r="AE659" s="506"/>
      <c r="AF659" s="507"/>
      <c r="AG659" s="507"/>
      <c r="AH659" s="507"/>
      <c r="AI659" s="507"/>
    </row>
    <row r="660" spans="1:35" ht="12.75" customHeight="1">
      <c r="A660" s="504"/>
      <c r="B660" s="504"/>
      <c r="C660" s="504"/>
      <c r="D660" s="504"/>
      <c r="E660" s="504"/>
      <c r="F660" s="505"/>
      <c r="G660" s="505"/>
      <c r="H660" s="504"/>
      <c r="I660" s="506"/>
      <c r="J660" s="507"/>
      <c r="K660" s="507"/>
      <c r="L660" s="507"/>
      <c r="M660" s="507"/>
      <c r="N660" s="507"/>
      <c r="O660" s="507"/>
      <c r="P660" s="507"/>
      <c r="Q660" s="507"/>
      <c r="R660" s="507"/>
      <c r="S660" s="507"/>
      <c r="T660" s="506"/>
      <c r="U660" s="507"/>
      <c r="V660" s="507"/>
      <c r="W660" s="507"/>
      <c r="X660" s="507"/>
      <c r="Y660" s="507"/>
      <c r="Z660" s="507"/>
      <c r="AA660" s="507"/>
      <c r="AB660" s="507"/>
      <c r="AC660" s="507"/>
      <c r="AD660" s="507"/>
      <c r="AE660" s="506"/>
      <c r="AF660" s="507"/>
      <c r="AG660" s="507"/>
      <c r="AH660" s="507"/>
      <c r="AI660" s="507"/>
    </row>
    <row r="661" spans="1:35" ht="12.75" customHeight="1">
      <c r="A661" s="504"/>
      <c r="B661" s="504"/>
      <c r="C661" s="504"/>
      <c r="D661" s="504"/>
      <c r="E661" s="504"/>
      <c r="F661" s="505"/>
      <c r="G661" s="505"/>
      <c r="H661" s="504"/>
      <c r="I661" s="506"/>
      <c r="J661" s="507"/>
      <c r="K661" s="507"/>
      <c r="L661" s="507"/>
      <c r="M661" s="507"/>
      <c r="N661" s="507"/>
      <c r="O661" s="507"/>
      <c r="P661" s="507"/>
      <c r="Q661" s="507"/>
      <c r="R661" s="507"/>
      <c r="S661" s="507"/>
      <c r="T661" s="506"/>
      <c r="U661" s="507"/>
      <c r="V661" s="507"/>
      <c r="W661" s="507"/>
      <c r="X661" s="507"/>
      <c r="Y661" s="507"/>
      <c r="Z661" s="507"/>
      <c r="AA661" s="507"/>
      <c r="AB661" s="507"/>
      <c r="AC661" s="507"/>
      <c r="AD661" s="507"/>
      <c r="AE661" s="506"/>
      <c r="AF661" s="507"/>
      <c r="AG661" s="507"/>
      <c r="AH661" s="507"/>
      <c r="AI661" s="507"/>
    </row>
    <row r="662" spans="1:35" ht="12.75" customHeight="1">
      <c r="A662" s="504"/>
      <c r="B662" s="504"/>
      <c r="C662" s="504"/>
      <c r="D662" s="504"/>
      <c r="E662" s="504"/>
      <c r="F662" s="505"/>
      <c r="G662" s="505"/>
      <c r="H662" s="504"/>
      <c r="I662" s="506"/>
      <c r="J662" s="507"/>
      <c r="K662" s="507"/>
      <c r="L662" s="507"/>
      <c r="M662" s="507"/>
      <c r="N662" s="507"/>
      <c r="O662" s="507"/>
      <c r="P662" s="507"/>
      <c r="Q662" s="507"/>
      <c r="R662" s="507"/>
      <c r="S662" s="507"/>
      <c r="T662" s="506"/>
      <c r="U662" s="507"/>
      <c r="V662" s="507"/>
      <c r="W662" s="507"/>
      <c r="X662" s="507"/>
      <c r="Y662" s="507"/>
      <c r="Z662" s="507"/>
      <c r="AA662" s="507"/>
      <c r="AB662" s="507"/>
      <c r="AC662" s="507"/>
      <c r="AD662" s="507"/>
      <c r="AE662" s="506"/>
      <c r="AF662" s="507"/>
      <c r="AG662" s="507"/>
      <c r="AH662" s="507"/>
      <c r="AI662" s="507"/>
    </row>
    <row r="663" spans="1:35" ht="12.75" customHeight="1">
      <c r="A663" s="504"/>
      <c r="B663" s="504"/>
      <c r="C663" s="504"/>
      <c r="D663" s="504"/>
      <c r="E663" s="504"/>
      <c r="F663" s="505"/>
      <c r="G663" s="505"/>
      <c r="H663" s="504"/>
      <c r="I663" s="506"/>
      <c r="J663" s="507"/>
      <c r="K663" s="507"/>
      <c r="L663" s="507"/>
      <c r="M663" s="507"/>
      <c r="N663" s="507"/>
      <c r="O663" s="507"/>
      <c r="P663" s="507"/>
      <c r="Q663" s="507"/>
      <c r="R663" s="507"/>
      <c r="S663" s="507"/>
      <c r="T663" s="506"/>
      <c r="U663" s="507"/>
      <c r="V663" s="507"/>
      <c r="W663" s="507"/>
      <c r="X663" s="507"/>
      <c r="Y663" s="507"/>
      <c r="Z663" s="507"/>
      <c r="AA663" s="507"/>
      <c r="AB663" s="507"/>
      <c r="AC663" s="507"/>
      <c r="AD663" s="507"/>
      <c r="AE663" s="506"/>
      <c r="AF663" s="507"/>
      <c r="AG663" s="507"/>
      <c r="AH663" s="507"/>
      <c r="AI663" s="507"/>
    </row>
    <row r="664" spans="1:35" ht="12.75" customHeight="1">
      <c r="A664" s="504"/>
      <c r="B664" s="504"/>
      <c r="C664" s="504"/>
      <c r="D664" s="504"/>
      <c r="E664" s="504"/>
      <c r="F664" s="505"/>
      <c r="G664" s="505"/>
      <c r="H664" s="504"/>
      <c r="I664" s="506"/>
      <c r="J664" s="507"/>
      <c r="K664" s="507"/>
      <c r="L664" s="507"/>
      <c r="M664" s="507"/>
      <c r="N664" s="507"/>
      <c r="O664" s="507"/>
      <c r="P664" s="507"/>
      <c r="Q664" s="507"/>
      <c r="R664" s="507"/>
      <c r="S664" s="507"/>
      <c r="T664" s="506"/>
      <c r="U664" s="507"/>
      <c r="V664" s="507"/>
      <c r="W664" s="507"/>
      <c r="X664" s="507"/>
      <c r="Y664" s="507"/>
      <c r="Z664" s="507"/>
      <c r="AA664" s="507"/>
      <c r="AB664" s="507"/>
      <c r="AC664" s="507"/>
      <c r="AD664" s="507"/>
      <c r="AE664" s="506"/>
      <c r="AF664" s="507"/>
      <c r="AG664" s="507"/>
      <c r="AH664" s="507"/>
      <c r="AI664" s="507"/>
    </row>
    <row r="665" spans="1:35" ht="12.75" customHeight="1">
      <c r="A665" s="504"/>
      <c r="B665" s="504"/>
      <c r="C665" s="504"/>
      <c r="D665" s="504"/>
      <c r="E665" s="504"/>
      <c r="F665" s="505"/>
      <c r="G665" s="505"/>
      <c r="H665" s="504"/>
      <c r="I665" s="506"/>
      <c r="J665" s="507"/>
      <c r="K665" s="507"/>
      <c r="L665" s="507"/>
      <c r="M665" s="507"/>
      <c r="N665" s="507"/>
      <c r="O665" s="507"/>
      <c r="P665" s="507"/>
      <c r="Q665" s="507"/>
      <c r="R665" s="507"/>
      <c r="S665" s="507"/>
      <c r="T665" s="506"/>
      <c r="U665" s="507"/>
      <c r="V665" s="507"/>
      <c r="W665" s="507"/>
      <c r="X665" s="507"/>
      <c r="Y665" s="507"/>
      <c r="Z665" s="507"/>
      <c r="AA665" s="507"/>
      <c r="AB665" s="507"/>
      <c r="AC665" s="507"/>
      <c r="AD665" s="507"/>
      <c r="AE665" s="506"/>
      <c r="AF665" s="507"/>
      <c r="AG665" s="507"/>
      <c r="AH665" s="507"/>
      <c r="AI665" s="507"/>
    </row>
    <row r="666" spans="1:35" ht="12.75" customHeight="1">
      <c r="A666" s="504"/>
      <c r="B666" s="504"/>
      <c r="C666" s="504"/>
      <c r="D666" s="504"/>
      <c r="E666" s="504"/>
      <c r="F666" s="505"/>
      <c r="G666" s="505"/>
      <c r="H666" s="504"/>
      <c r="I666" s="506"/>
      <c r="J666" s="507"/>
      <c r="K666" s="507"/>
      <c r="L666" s="507"/>
      <c r="M666" s="507"/>
      <c r="N666" s="507"/>
      <c r="O666" s="507"/>
      <c r="P666" s="507"/>
      <c r="Q666" s="507"/>
      <c r="R666" s="507"/>
      <c r="S666" s="507"/>
      <c r="T666" s="506"/>
      <c r="U666" s="507"/>
      <c r="V666" s="507"/>
      <c r="W666" s="507"/>
      <c r="X666" s="507"/>
      <c r="Y666" s="507"/>
      <c r="Z666" s="507"/>
      <c r="AA666" s="507"/>
      <c r="AB666" s="507"/>
      <c r="AC666" s="507"/>
      <c r="AD666" s="507"/>
      <c r="AE666" s="506"/>
      <c r="AF666" s="507"/>
      <c r="AG666" s="507"/>
      <c r="AH666" s="507"/>
      <c r="AI666" s="507"/>
    </row>
    <row r="667" spans="1:35" ht="12.75" customHeight="1">
      <c r="A667" s="504"/>
      <c r="B667" s="504"/>
      <c r="C667" s="504"/>
      <c r="D667" s="504"/>
      <c r="E667" s="504"/>
      <c r="F667" s="505"/>
      <c r="G667" s="505"/>
      <c r="H667" s="504"/>
      <c r="I667" s="506"/>
      <c r="J667" s="507"/>
      <c r="K667" s="507"/>
      <c r="L667" s="507"/>
      <c r="M667" s="507"/>
      <c r="N667" s="507"/>
      <c r="O667" s="507"/>
      <c r="P667" s="507"/>
      <c r="Q667" s="507"/>
      <c r="R667" s="507"/>
      <c r="S667" s="507"/>
      <c r="T667" s="506"/>
      <c r="U667" s="507"/>
      <c r="V667" s="507"/>
      <c r="W667" s="507"/>
      <c r="X667" s="507"/>
      <c r="Y667" s="507"/>
      <c r="Z667" s="507"/>
      <c r="AA667" s="507"/>
      <c r="AB667" s="507"/>
      <c r="AC667" s="507"/>
      <c r="AD667" s="507"/>
      <c r="AE667" s="506"/>
      <c r="AF667" s="507"/>
      <c r="AG667" s="507"/>
      <c r="AH667" s="507"/>
      <c r="AI667" s="507"/>
    </row>
    <row r="668" spans="1:35" ht="12.75" customHeight="1">
      <c r="A668" s="504"/>
      <c r="B668" s="504"/>
      <c r="C668" s="504"/>
      <c r="D668" s="504"/>
      <c r="E668" s="504"/>
      <c r="F668" s="505"/>
      <c r="G668" s="505"/>
      <c r="H668" s="504"/>
      <c r="I668" s="506"/>
      <c r="J668" s="507"/>
      <c r="K668" s="507"/>
      <c r="L668" s="507"/>
      <c r="M668" s="507"/>
      <c r="N668" s="507"/>
      <c r="O668" s="507"/>
      <c r="P668" s="507"/>
      <c r="Q668" s="507"/>
      <c r="R668" s="507"/>
      <c r="S668" s="507"/>
      <c r="T668" s="506"/>
      <c r="U668" s="507"/>
      <c r="V668" s="507"/>
      <c r="W668" s="507"/>
      <c r="X668" s="507"/>
      <c r="Y668" s="507"/>
      <c r="Z668" s="507"/>
      <c r="AA668" s="507"/>
      <c r="AB668" s="507"/>
      <c r="AC668" s="507"/>
      <c r="AD668" s="507"/>
      <c r="AE668" s="506"/>
      <c r="AF668" s="507"/>
      <c r="AG668" s="507"/>
      <c r="AH668" s="507"/>
      <c r="AI668" s="507"/>
    </row>
    <row r="669" spans="1:35" ht="12.75" customHeight="1">
      <c r="A669" s="504"/>
      <c r="B669" s="504"/>
      <c r="C669" s="504"/>
      <c r="D669" s="504"/>
      <c r="E669" s="504"/>
      <c r="F669" s="505"/>
      <c r="G669" s="505"/>
      <c r="H669" s="504"/>
      <c r="I669" s="506"/>
      <c r="J669" s="507"/>
      <c r="K669" s="507"/>
      <c r="L669" s="507"/>
      <c r="M669" s="507"/>
      <c r="N669" s="507"/>
      <c r="O669" s="507"/>
      <c r="P669" s="507"/>
      <c r="Q669" s="507"/>
      <c r="R669" s="507"/>
      <c r="S669" s="507"/>
      <c r="T669" s="506"/>
      <c r="U669" s="507"/>
      <c r="V669" s="507"/>
      <c r="W669" s="507"/>
      <c r="X669" s="507"/>
      <c r="Y669" s="507"/>
      <c r="Z669" s="507"/>
      <c r="AA669" s="507"/>
      <c r="AB669" s="507"/>
      <c r="AC669" s="507"/>
      <c r="AD669" s="507"/>
      <c r="AE669" s="506"/>
      <c r="AF669" s="507"/>
      <c r="AG669" s="507"/>
      <c r="AH669" s="507"/>
      <c r="AI669" s="507"/>
    </row>
    <row r="670" spans="1:35" ht="12.75" customHeight="1">
      <c r="A670" s="504"/>
      <c r="B670" s="504"/>
      <c r="C670" s="504"/>
      <c r="D670" s="504"/>
      <c r="E670" s="504"/>
      <c r="F670" s="505"/>
      <c r="G670" s="505"/>
      <c r="H670" s="504"/>
      <c r="I670" s="506"/>
      <c r="J670" s="507"/>
      <c r="K670" s="507"/>
      <c r="L670" s="507"/>
      <c r="M670" s="507"/>
      <c r="N670" s="507"/>
      <c r="O670" s="507"/>
      <c r="P670" s="507"/>
      <c r="Q670" s="507"/>
      <c r="R670" s="507"/>
      <c r="S670" s="507"/>
      <c r="T670" s="506"/>
      <c r="U670" s="507"/>
      <c r="V670" s="507"/>
      <c r="W670" s="507"/>
      <c r="X670" s="507"/>
      <c r="Y670" s="507"/>
      <c r="Z670" s="507"/>
      <c r="AA670" s="507"/>
      <c r="AB670" s="507"/>
      <c r="AC670" s="507"/>
      <c r="AD670" s="507"/>
      <c r="AE670" s="506"/>
      <c r="AF670" s="507"/>
      <c r="AG670" s="507"/>
      <c r="AH670" s="507"/>
      <c r="AI670" s="507"/>
    </row>
    <row r="671" spans="1:35" ht="12.75" customHeight="1">
      <c r="A671" s="504"/>
      <c r="B671" s="504"/>
      <c r="C671" s="504"/>
      <c r="D671" s="504"/>
      <c r="E671" s="504"/>
      <c r="F671" s="505"/>
      <c r="G671" s="505"/>
      <c r="H671" s="504"/>
      <c r="I671" s="506"/>
      <c r="J671" s="507"/>
      <c r="K671" s="507"/>
      <c r="L671" s="507"/>
      <c r="M671" s="507"/>
      <c r="N671" s="507"/>
      <c r="O671" s="507"/>
      <c r="P671" s="507"/>
      <c r="Q671" s="507"/>
      <c r="R671" s="507"/>
      <c r="S671" s="507"/>
      <c r="T671" s="506"/>
      <c r="U671" s="507"/>
      <c r="V671" s="507"/>
      <c r="W671" s="507"/>
      <c r="X671" s="507"/>
      <c r="Y671" s="507"/>
      <c r="Z671" s="507"/>
      <c r="AA671" s="507"/>
      <c r="AB671" s="507"/>
      <c r="AC671" s="507"/>
      <c r="AD671" s="507"/>
      <c r="AE671" s="506"/>
      <c r="AF671" s="507"/>
      <c r="AG671" s="507"/>
      <c r="AH671" s="507"/>
      <c r="AI671" s="507"/>
    </row>
    <row r="672" spans="1:35" ht="12.75" customHeight="1">
      <c r="A672" s="504"/>
      <c r="B672" s="504"/>
      <c r="C672" s="504"/>
      <c r="D672" s="504"/>
      <c r="E672" s="504"/>
      <c r="F672" s="505"/>
      <c r="G672" s="505"/>
      <c r="H672" s="504"/>
      <c r="I672" s="506"/>
      <c r="J672" s="507"/>
      <c r="K672" s="507"/>
      <c r="L672" s="507"/>
      <c r="M672" s="507"/>
      <c r="N672" s="507"/>
      <c r="O672" s="507"/>
      <c r="P672" s="507"/>
      <c r="Q672" s="507"/>
      <c r="R672" s="507"/>
      <c r="S672" s="507"/>
      <c r="T672" s="506"/>
      <c r="U672" s="507"/>
      <c r="V672" s="507"/>
      <c r="W672" s="507"/>
      <c r="X672" s="507"/>
      <c r="Y672" s="507"/>
      <c r="Z672" s="507"/>
      <c r="AA672" s="507"/>
      <c r="AB672" s="507"/>
      <c r="AC672" s="507"/>
      <c r="AD672" s="507"/>
      <c r="AE672" s="506"/>
      <c r="AF672" s="507"/>
      <c r="AG672" s="507"/>
      <c r="AH672" s="507"/>
      <c r="AI672" s="507"/>
    </row>
    <row r="673" spans="1:35" ht="12.75" customHeight="1">
      <c r="A673" s="504"/>
      <c r="B673" s="504"/>
      <c r="C673" s="504"/>
      <c r="D673" s="504"/>
      <c r="E673" s="504"/>
      <c r="F673" s="505"/>
      <c r="G673" s="505"/>
      <c r="H673" s="504"/>
      <c r="I673" s="506"/>
      <c r="J673" s="507"/>
      <c r="K673" s="507"/>
      <c r="L673" s="507"/>
      <c r="M673" s="507"/>
      <c r="N673" s="507"/>
      <c r="O673" s="507"/>
      <c r="P673" s="507"/>
      <c r="Q673" s="507"/>
      <c r="R673" s="507"/>
      <c r="S673" s="507"/>
      <c r="T673" s="506"/>
      <c r="U673" s="507"/>
      <c r="V673" s="507"/>
      <c r="W673" s="507"/>
      <c r="X673" s="507"/>
      <c r="Y673" s="507"/>
      <c r="Z673" s="507"/>
      <c r="AA673" s="507"/>
      <c r="AB673" s="507"/>
      <c r="AC673" s="507"/>
      <c r="AD673" s="507"/>
      <c r="AE673" s="506"/>
      <c r="AF673" s="507"/>
      <c r="AG673" s="507"/>
      <c r="AH673" s="507"/>
      <c r="AI673" s="507"/>
    </row>
    <row r="674" spans="1:35" ht="12.75" customHeight="1">
      <c r="A674" s="504"/>
      <c r="B674" s="504"/>
      <c r="C674" s="504"/>
      <c r="D674" s="504"/>
      <c r="E674" s="504"/>
      <c r="F674" s="505"/>
      <c r="G674" s="505"/>
      <c r="H674" s="504"/>
      <c r="I674" s="506"/>
      <c r="J674" s="507"/>
      <c r="K674" s="507"/>
      <c r="L674" s="507"/>
      <c r="M674" s="507"/>
      <c r="N674" s="507"/>
      <c r="O674" s="507"/>
      <c r="P674" s="507"/>
      <c r="Q674" s="507"/>
      <c r="R674" s="507"/>
      <c r="S674" s="507"/>
      <c r="T674" s="506"/>
      <c r="U674" s="507"/>
      <c r="V674" s="507"/>
      <c r="W674" s="507"/>
      <c r="X674" s="507"/>
      <c r="Y674" s="507"/>
      <c r="Z674" s="507"/>
      <c r="AA674" s="507"/>
      <c r="AB674" s="507"/>
      <c r="AC674" s="507"/>
      <c r="AD674" s="507"/>
      <c r="AE674" s="506"/>
      <c r="AF674" s="507"/>
      <c r="AG674" s="507"/>
      <c r="AH674" s="507"/>
      <c r="AI674" s="507"/>
    </row>
    <row r="675" spans="1:35" ht="12.75" customHeight="1">
      <c r="A675" s="504"/>
      <c r="B675" s="504"/>
      <c r="C675" s="504"/>
      <c r="D675" s="504"/>
      <c r="E675" s="504"/>
      <c r="F675" s="505"/>
      <c r="G675" s="505"/>
      <c r="H675" s="504"/>
      <c r="I675" s="506"/>
      <c r="J675" s="507"/>
      <c r="K675" s="507"/>
      <c r="L675" s="507"/>
      <c r="M675" s="507"/>
      <c r="N675" s="507"/>
      <c r="O675" s="507"/>
      <c r="P675" s="507"/>
      <c r="Q675" s="507"/>
      <c r="R675" s="507"/>
      <c r="S675" s="507"/>
      <c r="T675" s="506"/>
      <c r="U675" s="507"/>
      <c r="V675" s="507"/>
      <c r="W675" s="507"/>
      <c r="X675" s="507"/>
      <c r="Y675" s="507"/>
      <c r="Z675" s="507"/>
      <c r="AA675" s="507"/>
      <c r="AB675" s="507"/>
      <c r="AC675" s="507"/>
      <c r="AD675" s="507"/>
      <c r="AE675" s="506"/>
      <c r="AF675" s="507"/>
      <c r="AG675" s="507"/>
      <c r="AH675" s="507"/>
      <c r="AI675" s="507"/>
    </row>
    <row r="676" spans="1:35" ht="12.75" customHeight="1">
      <c r="A676" s="504"/>
      <c r="B676" s="504"/>
      <c r="C676" s="504"/>
      <c r="D676" s="504"/>
      <c r="E676" s="504"/>
      <c r="F676" s="505"/>
      <c r="G676" s="505"/>
      <c r="H676" s="504"/>
      <c r="I676" s="506"/>
      <c r="J676" s="507"/>
      <c r="K676" s="507"/>
      <c r="L676" s="507"/>
      <c r="M676" s="507"/>
      <c r="N676" s="507"/>
      <c r="O676" s="507"/>
      <c r="P676" s="507"/>
      <c r="Q676" s="507"/>
      <c r="R676" s="507"/>
      <c r="S676" s="507"/>
      <c r="T676" s="506"/>
      <c r="U676" s="507"/>
      <c r="V676" s="507"/>
      <c r="W676" s="507"/>
      <c r="X676" s="507"/>
      <c r="Y676" s="507"/>
      <c r="Z676" s="507"/>
      <c r="AA676" s="507"/>
      <c r="AB676" s="507"/>
      <c r="AC676" s="507"/>
      <c r="AD676" s="507"/>
      <c r="AE676" s="506"/>
      <c r="AF676" s="507"/>
      <c r="AG676" s="507"/>
      <c r="AH676" s="507"/>
      <c r="AI676" s="507"/>
    </row>
    <row r="677" spans="1:35" ht="12.75" customHeight="1">
      <c r="A677" s="504"/>
      <c r="B677" s="504"/>
      <c r="C677" s="504"/>
      <c r="D677" s="504"/>
      <c r="E677" s="504"/>
      <c r="F677" s="505"/>
      <c r="G677" s="505"/>
      <c r="H677" s="504"/>
      <c r="I677" s="506"/>
      <c r="J677" s="507"/>
      <c r="K677" s="507"/>
      <c r="L677" s="507"/>
      <c r="M677" s="507"/>
      <c r="N677" s="507"/>
      <c r="O677" s="507"/>
      <c r="P677" s="507"/>
      <c r="Q677" s="507"/>
      <c r="R677" s="507"/>
      <c r="S677" s="507"/>
      <c r="T677" s="506"/>
      <c r="U677" s="507"/>
      <c r="V677" s="507"/>
      <c r="W677" s="507"/>
      <c r="X677" s="507"/>
      <c r="Y677" s="507"/>
      <c r="Z677" s="507"/>
      <c r="AA677" s="507"/>
      <c r="AB677" s="507"/>
      <c r="AC677" s="507"/>
      <c r="AD677" s="507"/>
      <c r="AE677" s="506"/>
      <c r="AF677" s="507"/>
      <c r="AG677" s="507"/>
      <c r="AH677" s="507"/>
      <c r="AI677" s="507"/>
    </row>
    <row r="678" spans="1:35" ht="12.75" customHeight="1">
      <c r="A678" s="504"/>
      <c r="B678" s="504"/>
      <c r="C678" s="504"/>
      <c r="D678" s="504"/>
      <c r="E678" s="504"/>
      <c r="F678" s="505"/>
      <c r="G678" s="505"/>
      <c r="H678" s="504"/>
      <c r="I678" s="506"/>
      <c r="J678" s="507"/>
      <c r="K678" s="507"/>
      <c r="L678" s="507"/>
      <c r="M678" s="507"/>
      <c r="N678" s="507"/>
      <c r="O678" s="507"/>
      <c r="P678" s="507"/>
      <c r="Q678" s="507"/>
      <c r="R678" s="507"/>
      <c r="S678" s="507"/>
      <c r="T678" s="506"/>
      <c r="U678" s="507"/>
      <c r="V678" s="507"/>
      <c r="W678" s="507"/>
      <c r="X678" s="507"/>
      <c r="Y678" s="507"/>
      <c r="Z678" s="507"/>
      <c r="AA678" s="507"/>
      <c r="AB678" s="507"/>
      <c r="AC678" s="507"/>
      <c r="AD678" s="507"/>
      <c r="AE678" s="506"/>
      <c r="AF678" s="507"/>
      <c r="AG678" s="507"/>
      <c r="AH678" s="507"/>
      <c r="AI678" s="507"/>
    </row>
    <row r="679" spans="1:35" ht="12.75" customHeight="1">
      <c r="A679" s="504"/>
      <c r="B679" s="504"/>
      <c r="C679" s="504"/>
      <c r="D679" s="504"/>
      <c r="E679" s="504"/>
      <c r="F679" s="505"/>
      <c r="G679" s="505"/>
      <c r="H679" s="504"/>
      <c r="I679" s="506"/>
      <c r="J679" s="507"/>
      <c r="K679" s="507"/>
      <c r="L679" s="507"/>
      <c r="M679" s="507"/>
      <c r="N679" s="507"/>
      <c r="O679" s="507"/>
      <c r="P679" s="507"/>
      <c r="Q679" s="507"/>
      <c r="R679" s="507"/>
      <c r="S679" s="507"/>
      <c r="T679" s="506"/>
      <c r="U679" s="507"/>
      <c r="V679" s="507"/>
      <c r="W679" s="507"/>
      <c r="X679" s="507"/>
      <c r="Y679" s="507"/>
      <c r="Z679" s="507"/>
      <c r="AA679" s="507"/>
      <c r="AB679" s="507"/>
      <c r="AC679" s="507"/>
      <c r="AD679" s="507"/>
      <c r="AE679" s="506"/>
      <c r="AF679" s="507"/>
      <c r="AG679" s="507"/>
      <c r="AH679" s="507"/>
      <c r="AI679" s="507"/>
    </row>
    <row r="680" spans="1:35" ht="12.75" customHeight="1">
      <c r="A680" s="504"/>
      <c r="B680" s="504"/>
      <c r="C680" s="504"/>
      <c r="D680" s="504"/>
      <c r="E680" s="504"/>
      <c r="F680" s="505"/>
      <c r="G680" s="505"/>
      <c r="H680" s="504"/>
      <c r="I680" s="506"/>
      <c r="J680" s="507"/>
      <c r="K680" s="507"/>
      <c r="L680" s="507"/>
      <c r="M680" s="507"/>
      <c r="N680" s="507"/>
      <c r="O680" s="507"/>
      <c r="P680" s="507"/>
      <c r="Q680" s="507"/>
      <c r="R680" s="507"/>
      <c r="S680" s="507"/>
      <c r="T680" s="506"/>
      <c r="U680" s="507"/>
      <c r="V680" s="507"/>
      <c r="W680" s="507"/>
      <c r="X680" s="507"/>
      <c r="Y680" s="507"/>
      <c r="Z680" s="507"/>
      <c r="AA680" s="507"/>
      <c r="AB680" s="507"/>
      <c r="AC680" s="507"/>
      <c r="AD680" s="507"/>
      <c r="AE680" s="506"/>
      <c r="AF680" s="507"/>
      <c r="AG680" s="507"/>
      <c r="AH680" s="507"/>
      <c r="AI680" s="507"/>
    </row>
    <row r="681" spans="1:35" ht="12.75" customHeight="1">
      <c r="A681" s="504"/>
      <c r="B681" s="504"/>
      <c r="C681" s="504"/>
      <c r="D681" s="504"/>
      <c r="E681" s="504"/>
      <c r="F681" s="505"/>
      <c r="G681" s="505"/>
      <c r="H681" s="504"/>
      <c r="I681" s="506"/>
      <c r="J681" s="507"/>
      <c r="K681" s="507"/>
      <c r="L681" s="507"/>
      <c r="M681" s="507"/>
      <c r="N681" s="507"/>
      <c r="O681" s="507"/>
      <c r="P681" s="507"/>
      <c r="Q681" s="507"/>
      <c r="R681" s="507"/>
      <c r="S681" s="507"/>
      <c r="T681" s="506"/>
      <c r="U681" s="507"/>
      <c r="V681" s="507"/>
      <c r="W681" s="507"/>
      <c r="X681" s="507"/>
      <c r="Y681" s="507"/>
      <c r="Z681" s="507"/>
      <c r="AA681" s="507"/>
      <c r="AB681" s="507"/>
      <c r="AC681" s="507"/>
      <c r="AD681" s="507"/>
      <c r="AE681" s="506"/>
      <c r="AF681" s="507"/>
      <c r="AG681" s="507"/>
      <c r="AH681" s="507"/>
      <c r="AI681" s="507"/>
    </row>
    <row r="682" spans="1:35" ht="12.75" customHeight="1">
      <c r="A682" s="504"/>
      <c r="B682" s="504"/>
      <c r="C682" s="504"/>
      <c r="D682" s="504"/>
      <c r="E682" s="504"/>
      <c r="F682" s="505"/>
      <c r="G682" s="505"/>
      <c r="H682" s="504"/>
      <c r="I682" s="506"/>
      <c r="J682" s="507"/>
      <c r="K682" s="507"/>
      <c r="L682" s="507"/>
      <c r="M682" s="507"/>
      <c r="N682" s="507"/>
      <c r="O682" s="507"/>
      <c r="P682" s="507"/>
      <c r="Q682" s="507"/>
      <c r="R682" s="507"/>
      <c r="S682" s="507"/>
      <c r="T682" s="506"/>
      <c r="U682" s="507"/>
      <c r="V682" s="507"/>
      <c r="W682" s="507"/>
      <c r="X682" s="507"/>
      <c r="Y682" s="507"/>
      <c r="Z682" s="507"/>
      <c r="AA682" s="507"/>
      <c r="AB682" s="507"/>
      <c r="AC682" s="507"/>
      <c r="AD682" s="507"/>
      <c r="AE682" s="506"/>
      <c r="AF682" s="507"/>
      <c r="AG682" s="507"/>
      <c r="AH682" s="507"/>
      <c r="AI682" s="507"/>
    </row>
    <row r="683" spans="1:35" ht="12.75" customHeight="1">
      <c r="A683" s="504"/>
      <c r="B683" s="504"/>
      <c r="C683" s="504"/>
      <c r="D683" s="504"/>
      <c r="E683" s="504"/>
      <c r="F683" s="505"/>
      <c r="G683" s="505"/>
      <c r="H683" s="504"/>
      <c r="I683" s="506"/>
      <c r="J683" s="507"/>
      <c r="K683" s="507"/>
      <c r="L683" s="507"/>
      <c r="M683" s="507"/>
      <c r="N683" s="507"/>
      <c r="O683" s="507"/>
      <c r="P683" s="507"/>
      <c r="Q683" s="507"/>
      <c r="R683" s="507"/>
      <c r="S683" s="507"/>
      <c r="T683" s="506"/>
      <c r="U683" s="507"/>
      <c r="V683" s="507"/>
      <c r="W683" s="507"/>
      <c r="X683" s="507"/>
      <c r="Y683" s="507"/>
      <c r="Z683" s="507"/>
      <c r="AA683" s="507"/>
      <c r="AB683" s="507"/>
      <c r="AC683" s="507"/>
      <c r="AD683" s="507"/>
      <c r="AE683" s="506"/>
      <c r="AF683" s="507"/>
      <c r="AG683" s="507"/>
      <c r="AH683" s="507"/>
      <c r="AI683" s="507"/>
    </row>
    <row r="684" spans="1:35" ht="12.75" customHeight="1">
      <c r="A684" s="504"/>
      <c r="B684" s="504"/>
      <c r="C684" s="504"/>
      <c r="D684" s="504"/>
      <c r="E684" s="504"/>
      <c r="F684" s="505"/>
      <c r="G684" s="505"/>
      <c r="H684" s="504"/>
      <c r="I684" s="506"/>
      <c r="J684" s="507"/>
      <c r="K684" s="507"/>
      <c r="L684" s="507"/>
      <c r="M684" s="507"/>
      <c r="N684" s="507"/>
      <c r="O684" s="507"/>
      <c r="P684" s="507"/>
      <c r="Q684" s="507"/>
      <c r="R684" s="507"/>
      <c r="S684" s="507"/>
      <c r="T684" s="506"/>
      <c r="U684" s="507"/>
      <c r="V684" s="507"/>
      <c r="W684" s="507"/>
      <c r="X684" s="507"/>
      <c r="Y684" s="507"/>
      <c r="Z684" s="507"/>
      <c r="AA684" s="507"/>
      <c r="AB684" s="507"/>
      <c r="AC684" s="507"/>
      <c r="AD684" s="507"/>
      <c r="AE684" s="506"/>
      <c r="AF684" s="507"/>
      <c r="AG684" s="507"/>
      <c r="AH684" s="507"/>
      <c r="AI684" s="507"/>
    </row>
    <row r="685" spans="1:35" ht="12.75" customHeight="1">
      <c r="A685" s="504"/>
      <c r="B685" s="504"/>
      <c r="C685" s="504"/>
      <c r="D685" s="504"/>
      <c r="E685" s="504"/>
      <c r="F685" s="505"/>
      <c r="G685" s="505"/>
      <c r="H685" s="504"/>
      <c r="I685" s="506"/>
      <c r="J685" s="507"/>
      <c r="K685" s="507"/>
      <c r="L685" s="507"/>
      <c r="M685" s="507"/>
      <c r="N685" s="507"/>
      <c r="O685" s="507"/>
      <c r="P685" s="507"/>
      <c r="Q685" s="507"/>
      <c r="R685" s="507"/>
      <c r="S685" s="507"/>
      <c r="T685" s="506"/>
      <c r="U685" s="507"/>
      <c r="V685" s="507"/>
      <c r="W685" s="507"/>
      <c r="X685" s="507"/>
      <c r="Y685" s="507"/>
      <c r="Z685" s="507"/>
      <c r="AA685" s="507"/>
      <c r="AB685" s="507"/>
      <c r="AC685" s="507"/>
      <c r="AD685" s="507"/>
      <c r="AE685" s="506"/>
      <c r="AF685" s="507"/>
      <c r="AG685" s="507"/>
      <c r="AH685" s="507"/>
      <c r="AI685" s="507"/>
    </row>
    <row r="686" spans="1:35" ht="12.75" customHeight="1">
      <c r="A686" s="504"/>
      <c r="B686" s="504"/>
      <c r="C686" s="504"/>
      <c r="D686" s="504"/>
      <c r="E686" s="504"/>
      <c r="F686" s="505"/>
      <c r="G686" s="505"/>
      <c r="H686" s="504"/>
      <c r="I686" s="506"/>
      <c r="J686" s="507"/>
      <c r="K686" s="507"/>
      <c r="L686" s="507"/>
      <c r="M686" s="507"/>
      <c r="N686" s="507"/>
      <c r="O686" s="507"/>
      <c r="P686" s="507"/>
      <c r="Q686" s="507"/>
      <c r="R686" s="507"/>
      <c r="S686" s="507"/>
      <c r="T686" s="506"/>
      <c r="U686" s="507"/>
      <c r="V686" s="507"/>
      <c r="W686" s="507"/>
      <c r="X686" s="507"/>
      <c r="Y686" s="507"/>
      <c r="Z686" s="507"/>
      <c r="AA686" s="507"/>
      <c r="AB686" s="507"/>
      <c r="AC686" s="507"/>
      <c r="AD686" s="507"/>
      <c r="AE686" s="506"/>
      <c r="AF686" s="507"/>
      <c r="AG686" s="507"/>
      <c r="AH686" s="507"/>
      <c r="AI686" s="507"/>
    </row>
    <row r="687" spans="1:35" ht="12.75" customHeight="1">
      <c r="A687" s="504"/>
      <c r="B687" s="504"/>
      <c r="C687" s="504"/>
      <c r="D687" s="504"/>
      <c r="E687" s="504"/>
      <c r="F687" s="505"/>
      <c r="G687" s="505"/>
      <c r="H687" s="504"/>
      <c r="I687" s="506"/>
      <c r="J687" s="507"/>
      <c r="K687" s="507"/>
      <c r="L687" s="507"/>
      <c r="M687" s="507"/>
      <c r="N687" s="507"/>
      <c r="O687" s="507"/>
      <c r="P687" s="507"/>
      <c r="Q687" s="507"/>
      <c r="R687" s="507"/>
      <c r="S687" s="507"/>
      <c r="T687" s="506"/>
      <c r="U687" s="507"/>
      <c r="V687" s="507"/>
      <c r="W687" s="507"/>
      <c r="X687" s="507"/>
      <c r="Y687" s="507"/>
      <c r="Z687" s="507"/>
      <c r="AA687" s="507"/>
      <c r="AB687" s="507"/>
      <c r="AC687" s="507"/>
      <c r="AD687" s="507"/>
      <c r="AE687" s="506"/>
      <c r="AF687" s="507"/>
      <c r="AG687" s="507"/>
      <c r="AH687" s="507"/>
      <c r="AI687" s="507"/>
    </row>
    <row r="688" spans="1:35" ht="12.75" customHeight="1">
      <c r="A688" s="504"/>
      <c r="B688" s="504"/>
      <c r="C688" s="504"/>
      <c r="D688" s="504"/>
      <c r="E688" s="504"/>
      <c r="F688" s="505"/>
      <c r="G688" s="505"/>
      <c r="H688" s="504"/>
      <c r="I688" s="506"/>
      <c r="J688" s="507"/>
      <c r="K688" s="507"/>
      <c r="L688" s="507"/>
      <c r="M688" s="507"/>
      <c r="N688" s="507"/>
      <c r="O688" s="507"/>
      <c r="P688" s="507"/>
      <c r="Q688" s="507"/>
      <c r="R688" s="507"/>
      <c r="S688" s="507"/>
      <c r="T688" s="506"/>
      <c r="U688" s="507"/>
      <c r="V688" s="507"/>
      <c r="W688" s="507"/>
      <c r="X688" s="507"/>
      <c r="Y688" s="507"/>
      <c r="Z688" s="507"/>
      <c r="AA688" s="507"/>
      <c r="AB688" s="507"/>
      <c r="AC688" s="507"/>
      <c r="AD688" s="507"/>
      <c r="AE688" s="506"/>
      <c r="AF688" s="507"/>
      <c r="AG688" s="507"/>
      <c r="AH688" s="507"/>
      <c r="AI688" s="507"/>
    </row>
    <row r="689" spans="1:35" ht="12.75" customHeight="1">
      <c r="A689" s="504"/>
      <c r="B689" s="504"/>
      <c r="C689" s="504"/>
      <c r="D689" s="504"/>
      <c r="E689" s="504"/>
      <c r="F689" s="505"/>
      <c r="G689" s="505"/>
      <c r="H689" s="504"/>
      <c r="I689" s="506"/>
      <c r="J689" s="507"/>
      <c r="K689" s="507"/>
      <c r="L689" s="507"/>
      <c r="M689" s="507"/>
      <c r="N689" s="507"/>
      <c r="O689" s="507"/>
      <c r="P689" s="507"/>
      <c r="Q689" s="507"/>
      <c r="R689" s="507"/>
      <c r="S689" s="507"/>
      <c r="T689" s="506"/>
      <c r="U689" s="507"/>
      <c r="V689" s="507"/>
      <c r="W689" s="507"/>
      <c r="X689" s="507"/>
      <c r="Y689" s="507"/>
      <c r="Z689" s="507"/>
      <c r="AA689" s="507"/>
      <c r="AB689" s="507"/>
      <c r="AC689" s="507"/>
      <c r="AD689" s="507"/>
      <c r="AE689" s="506"/>
      <c r="AF689" s="507"/>
      <c r="AG689" s="507"/>
      <c r="AH689" s="507"/>
      <c r="AI689" s="507"/>
    </row>
    <row r="690" spans="1:35" ht="12.75" customHeight="1">
      <c r="A690" s="504"/>
      <c r="B690" s="504"/>
      <c r="C690" s="504"/>
      <c r="D690" s="504"/>
      <c r="E690" s="504"/>
      <c r="F690" s="505"/>
      <c r="G690" s="505"/>
      <c r="H690" s="504"/>
      <c r="I690" s="506"/>
      <c r="J690" s="507"/>
      <c r="K690" s="507"/>
      <c r="L690" s="507"/>
      <c r="M690" s="507"/>
      <c r="N690" s="507"/>
      <c r="O690" s="507"/>
      <c r="P690" s="507"/>
      <c r="Q690" s="507"/>
      <c r="R690" s="507"/>
      <c r="S690" s="507"/>
      <c r="T690" s="506"/>
      <c r="U690" s="507"/>
      <c r="V690" s="507"/>
      <c r="W690" s="507"/>
      <c r="X690" s="507"/>
      <c r="Y690" s="507"/>
      <c r="Z690" s="507"/>
      <c r="AA690" s="507"/>
      <c r="AB690" s="507"/>
      <c r="AC690" s="507"/>
      <c r="AD690" s="507"/>
      <c r="AE690" s="506"/>
      <c r="AF690" s="507"/>
      <c r="AG690" s="507"/>
      <c r="AH690" s="507"/>
      <c r="AI690" s="507"/>
    </row>
    <row r="691" spans="1:35" ht="12.75" customHeight="1">
      <c r="A691" s="504"/>
      <c r="B691" s="504"/>
      <c r="C691" s="504"/>
      <c r="D691" s="504"/>
      <c r="E691" s="504"/>
      <c r="F691" s="505"/>
      <c r="G691" s="505"/>
      <c r="H691" s="504"/>
      <c r="I691" s="506"/>
      <c r="J691" s="507"/>
      <c r="K691" s="507"/>
      <c r="L691" s="507"/>
      <c r="M691" s="507"/>
      <c r="N691" s="507"/>
      <c r="O691" s="507"/>
      <c r="P691" s="507"/>
      <c r="Q691" s="507"/>
      <c r="R691" s="507"/>
      <c r="S691" s="507"/>
      <c r="T691" s="506"/>
      <c r="U691" s="507"/>
      <c r="V691" s="507"/>
      <c r="W691" s="507"/>
      <c r="X691" s="507"/>
      <c r="Y691" s="507"/>
      <c r="Z691" s="507"/>
      <c r="AA691" s="507"/>
      <c r="AB691" s="507"/>
      <c r="AC691" s="507"/>
      <c r="AD691" s="507"/>
      <c r="AE691" s="506"/>
      <c r="AF691" s="507"/>
      <c r="AG691" s="507"/>
      <c r="AH691" s="507"/>
      <c r="AI691" s="507"/>
    </row>
    <row r="692" spans="1:35" ht="12.75" customHeight="1">
      <c r="A692" s="504"/>
      <c r="B692" s="504"/>
      <c r="C692" s="504"/>
      <c r="D692" s="504"/>
      <c r="E692" s="504"/>
      <c r="F692" s="505"/>
      <c r="G692" s="505"/>
      <c r="H692" s="504"/>
      <c r="I692" s="506"/>
      <c r="J692" s="507"/>
      <c r="K692" s="507"/>
      <c r="L692" s="507"/>
      <c r="M692" s="507"/>
      <c r="N692" s="507"/>
      <c r="O692" s="507"/>
      <c r="P692" s="507"/>
      <c r="Q692" s="507"/>
      <c r="R692" s="507"/>
      <c r="S692" s="507"/>
      <c r="T692" s="506"/>
      <c r="U692" s="507"/>
      <c r="V692" s="507"/>
      <c r="W692" s="507"/>
      <c r="X692" s="507"/>
      <c r="Y692" s="507"/>
      <c r="Z692" s="507"/>
      <c r="AA692" s="507"/>
      <c r="AB692" s="507"/>
      <c r="AC692" s="507"/>
      <c r="AD692" s="507"/>
      <c r="AE692" s="506"/>
      <c r="AF692" s="507"/>
      <c r="AG692" s="507"/>
      <c r="AH692" s="507"/>
      <c r="AI692" s="507"/>
    </row>
    <row r="693" spans="1:35" ht="12.75" customHeight="1">
      <c r="A693" s="504"/>
      <c r="B693" s="504"/>
      <c r="C693" s="504"/>
      <c r="D693" s="504"/>
      <c r="E693" s="504"/>
      <c r="F693" s="505"/>
      <c r="G693" s="505"/>
      <c r="H693" s="504"/>
      <c r="I693" s="506"/>
      <c r="J693" s="507"/>
      <c r="K693" s="507"/>
      <c r="L693" s="507"/>
      <c r="M693" s="507"/>
      <c r="N693" s="507"/>
      <c r="O693" s="507"/>
      <c r="P693" s="507"/>
      <c r="Q693" s="507"/>
      <c r="R693" s="507"/>
      <c r="S693" s="507"/>
      <c r="T693" s="506"/>
      <c r="U693" s="507"/>
      <c r="V693" s="507"/>
      <c r="W693" s="507"/>
      <c r="X693" s="507"/>
      <c r="Y693" s="507"/>
      <c r="Z693" s="507"/>
      <c r="AA693" s="507"/>
      <c r="AB693" s="507"/>
      <c r="AC693" s="507"/>
      <c r="AD693" s="507"/>
      <c r="AE693" s="506"/>
      <c r="AF693" s="507"/>
      <c r="AG693" s="507"/>
      <c r="AH693" s="507"/>
      <c r="AI693" s="507"/>
    </row>
    <row r="694" spans="1:35" ht="12.75" customHeight="1">
      <c r="A694" s="504"/>
      <c r="B694" s="504"/>
      <c r="C694" s="504"/>
      <c r="D694" s="504"/>
      <c r="E694" s="504"/>
      <c r="F694" s="505"/>
      <c r="G694" s="505"/>
      <c r="H694" s="504"/>
      <c r="I694" s="506"/>
      <c r="J694" s="507"/>
      <c r="K694" s="507"/>
      <c r="L694" s="507"/>
      <c r="M694" s="507"/>
      <c r="N694" s="507"/>
      <c r="O694" s="507"/>
      <c r="P694" s="507"/>
      <c r="Q694" s="507"/>
      <c r="R694" s="507"/>
      <c r="S694" s="507"/>
      <c r="T694" s="506"/>
      <c r="U694" s="507"/>
      <c r="V694" s="507"/>
      <c r="W694" s="507"/>
      <c r="X694" s="507"/>
      <c r="Y694" s="507"/>
      <c r="Z694" s="507"/>
      <c r="AA694" s="507"/>
      <c r="AB694" s="507"/>
      <c r="AC694" s="507"/>
      <c r="AD694" s="507"/>
      <c r="AE694" s="506"/>
      <c r="AF694" s="507"/>
      <c r="AG694" s="507"/>
      <c r="AH694" s="507"/>
      <c r="AI694" s="507"/>
    </row>
    <row r="695" spans="1:35" ht="12.75" customHeight="1">
      <c r="A695" s="504"/>
      <c r="B695" s="504"/>
      <c r="C695" s="504"/>
      <c r="D695" s="504"/>
      <c r="E695" s="504"/>
      <c r="F695" s="505"/>
      <c r="G695" s="505"/>
      <c r="H695" s="504"/>
      <c r="I695" s="506"/>
      <c r="J695" s="507"/>
      <c r="K695" s="507"/>
      <c r="L695" s="507"/>
      <c r="M695" s="507"/>
      <c r="N695" s="507"/>
      <c r="O695" s="507"/>
      <c r="P695" s="507"/>
      <c r="Q695" s="507"/>
      <c r="R695" s="507"/>
      <c r="S695" s="507"/>
      <c r="T695" s="506"/>
      <c r="U695" s="507"/>
      <c r="V695" s="507"/>
      <c r="W695" s="507"/>
      <c r="X695" s="507"/>
      <c r="Y695" s="507"/>
      <c r="Z695" s="507"/>
      <c r="AA695" s="507"/>
      <c r="AB695" s="507"/>
      <c r="AC695" s="507"/>
      <c r="AD695" s="507"/>
      <c r="AE695" s="506"/>
      <c r="AF695" s="507"/>
      <c r="AG695" s="507"/>
      <c r="AH695" s="507"/>
      <c r="AI695" s="507"/>
    </row>
    <row r="696" spans="1:35" ht="12.75" customHeight="1">
      <c r="A696" s="504"/>
      <c r="B696" s="504"/>
      <c r="C696" s="504"/>
      <c r="D696" s="504"/>
      <c r="E696" s="504"/>
      <c r="F696" s="505"/>
      <c r="G696" s="505"/>
      <c r="H696" s="504"/>
      <c r="I696" s="506"/>
      <c r="J696" s="507"/>
      <c r="K696" s="507"/>
      <c r="L696" s="507"/>
      <c r="M696" s="507"/>
      <c r="N696" s="507"/>
      <c r="O696" s="507"/>
      <c r="P696" s="507"/>
      <c r="Q696" s="507"/>
      <c r="R696" s="507"/>
      <c r="S696" s="507"/>
      <c r="T696" s="506"/>
      <c r="U696" s="507"/>
      <c r="V696" s="507"/>
      <c r="W696" s="507"/>
      <c r="X696" s="507"/>
      <c r="Y696" s="507"/>
      <c r="Z696" s="507"/>
      <c r="AA696" s="507"/>
      <c r="AB696" s="507"/>
      <c r="AC696" s="507"/>
      <c r="AD696" s="507"/>
      <c r="AE696" s="506"/>
      <c r="AF696" s="507"/>
      <c r="AG696" s="507"/>
      <c r="AH696" s="507"/>
      <c r="AI696" s="507"/>
    </row>
    <row r="697" spans="1:35" ht="12.75" customHeight="1">
      <c r="A697" s="504"/>
      <c r="B697" s="504"/>
      <c r="C697" s="504"/>
      <c r="D697" s="504"/>
      <c r="E697" s="504"/>
      <c r="F697" s="505"/>
      <c r="G697" s="505"/>
      <c r="H697" s="504"/>
      <c r="I697" s="506"/>
      <c r="J697" s="507"/>
      <c r="K697" s="507"/>
      <c r="L697" s="507"/>
      <c r="M697" s="507"/>
      <c r="N697" s="507"/>
      <c r="O697" s="507"/>
      <c r="P697" s="507"/>
      <c r="Q697" s="507"/>
      <c r="R697" s="507"/>
      <c r="S697" s="507"/>
      <c r="T697" s="506"/>
      <c r="U697" s="507"/>
      <c r="V697" s="507"/>
      <c r="W697" s="507"/>
      <c r="X697" s="507"/>
      <c r="Y697" s="507"/>
      <c r="Z697" s="507"/>
      <c r="AA697" s="507"/>
      <c r="AB697" s="507"/>
      <c r="AC697" s="507"/>
      <c r="AD697" s="507"/>
      <c r="AE697" s="506"/>
      <c r="AF697" s="507"/>
      <c r="AG697" s="507"/>
      <c r="AH697" s="507"/>
      <c r="AI697" s="507"/>
    </row>
    <row r="698" spans="1:35" ht="12.75" customHeight="1">
      <c r="A698" s="504"/>
      <c r="B698" s="504"/>
      <c r="C698" s="504"/>
      <c r="D698" s="504"/>
      <c r="E698" s="504"/>
      <c r="F698" s="505"/>
      <c r="G698" s="505"/>
      <c r="H698" s="504"/>
      <c r="I698" s="506"/>
      <c r="J698" s="507"/>
      <c r="K698" s="507"/>
      <c r="L698" s="507"/>
      <c r="M698" s="507"/>
      <c r="N698" s="507"/>
      <c r="O698" s="507"/>
      <c r="P698" s="507"/>
      <c r="Q698" s="507"/>
      <c r="R698" s="507"/>
      <c r="S698" s="507"/>
      <c r="T698" s="506"/>
      <c r="U698" s="507"/>
      <c r="V698" s="507"/>
      <c r="W698" s="507"/>
      <c r="X698" s="507"/>
      <c r="Y698" s="507"/>
      <c r="Z698" s="507"/>
      <c r="AA698" s="507"/>
      <c r="AB698" s="507"/>
      <c r="AC698" s="507"/>
      <c r="AD698" s="507"/>
      <c r="AE698" s="506"/>
      <c r="AF698" s="507"/>
      <c r="AG698" s="507"/>
      <c r="AH698" s="507"/>
      <c r="AI698" s="507"/>
    </row>
    <row r="699" spans="1:35" ht="12.75" customHeight="1">
      <c r="A699" s="504"/>
      <c r="B699" s="504"/>
      <c r="C699" s="504"/>
      <c r="D699" s="504"/>
      <c r="E699" s="504"/>
      <c r="F699" s="505"/>
      <c r="G699" s="505"/>
      <c r="H699" s="504"/>
      <c r="I699" s="506"/>
      <c r="J699" s="507"/>
      <c r="K699" s="507"/>
      <c r="L699" s="507"/>
      <c r="M699" s="507"/>
      <c r="N699" s="507"/>
      <c r="O699" s="507"/>
      <c r="P699" s="507"/>
      <c r="Q699" s="507"/>
      <c r="R699" s="507"/>
      <c r="S699" s="507"/>
      <c r="T699" s="506"/>
      <c r="U699" s="507"/>
      <c r="V699" s="507"/>
      <c r="W699" s="507"/>
      <c r="X699" s="507"/>
      <c r="Y699" s="507"/>
      <c r="Z699" s="507"/>
      <c r="AA699" s="507"/>
      <c r="AB699" s="507"/>
      <c r="AC699" s="507"/>
      <c r="AD699" s="507"/>
      <c r="AE699" s="506"/>
      <c r="AF699" s="507"/>
      <c r="AG699" s="507"/>
      <c r="AH699" s="507"/>
      <c r="AI699" s="507"/>
    </row>
    <row r="700" spans="1:35" ht="12.75" customHeight="1">
      <c r="A700" s="504"/>
      <c r="B700" s="504"/>
      <c r="C700" s="504"/>
      <c r="D700" s="504"/>
      <c r="E700" s="504"/>
      <c r="F700" s="505"/>
      <c r="G700" s="505"/>
      <c r="H700" s="504"/>
      <c r="I700" s="506"/>
      <c r="J700" s="507"/>
      <c r="K700" s="507"/>
      <c r="L700" s="507"/>
      <c r="M700" s="507"/>
      <c r="N700" s="507"/>
      <c r="O700" s="507"/>
      <c r="P700" s="507"/>
      <c r="Q700" s="507"/>
      <c r="R700" s="507"/>
      <c r="S700" s="507"/>
      <c r="T700" s="506"/>
      <c r="U700" s="507"/>
      <c r="V700" s="507"/>
      <c r="W700" s="507"/>
      <c r="X700" s="507"/>
      <c r="Y700" s="507"/>
      <c r="Z700" s="507"/>
      <c r="AA700" s="507"/>
      <c r="AB700" s="507"/>
      <c r="AC700" s="507"/>
      <c r="AD700" s="507"/>
      <c r="AE700" s="506"/>
      <c r="AF700" s="507"/>
      <c r="AG700" s="507"/>
      <c r="AH700" s="507"/>
      <c r="AI700" s="507"/>
    </row>
    <row r="701" spans="1:35" ht="12.75" customHeight="1">
      <c r="A701" s="504"/>
      <c r="B701" s="504"/>
      <c r="C701" s="504"/>
      <c r="D701" s="504"/>
      <c r="E701" s="504"/>
      <c r="F701" s="505"/>
      <c r="G701" s="505"/>
      <c r="H701" s="504"/>
      <c r="I701" s="506"/>
      <c r="J701" s="507"/>
      <c r="K701" s="507"/>
      <c r="L701" s="507"/>
      <c r="M701" s="507"/>
      <c r="N701" s="507"/>
      <c r="O701" s="507"/>
      <c r="P701" s="507"/>
      <c r="Q701" s="507"/>
      <c r="R701" s="507"/>
      <c r="S701" s="507"/>
      <c r="T701" s="506"/>
      <c r="U701" s="507"/>
      <c r="V701" s="507"/>
      <c r="W701" s="507"/>
      <c r="X701" s="507"/>
      <c r="Y701" s="507"/>
      <c r="Z701" s="507"/>
      <c r="AA701" s="507"/>
      <c r="AB701" s="507"/>
      <c r="AC701" s="507"/>
      <c r="AD701" s="507"/>
      <c r="AE701" s="506"/>
      <c r="AF701" s="507"/>
      <c r="AG701" s="507"/>
      <c r="AH701" s="507"/>
      <c r="AI701" s="507"/>
    </row>
    <row r="702" spans="1:35" ht="12.75" customHeight="1">
      <c r="A702" s="504"/>
      <c r="B702" s="504"/>
      <c r="C702" s="504"/>
      <c r="D702" s="504"/>
      <c r="E702" s="504"/>
      <c r="F702" s="505"/>
      <c r="G702" s="505"/>
      <c r="H702" s="504"/>
      <c r="I702" s="506"/>
      <c r="J702" s="507"/>
      <c r="K702" s="507"/>
      <c r="L702" s="507"/>
      <c r="M702" s="507"/>
      <c r="N702" s="507"/>
      <c r="O702" s="507"/>
      <c r="P702" s="507"/>
      <c r="Q702" s="507"/>
      <c r="R702" s="507"/>
      <c r="S702" s="507"/>
      <c r="T702" s="506"/>
      <c r="U702" s="507"/>
      <c r="V702" s="507"/>
      <c r="W702" s="507"/>
      <c r="X702" s="507"/>
      <c r="Y702" s="507"/>
      <c r="Z702" s="507"/>
      <c r="AA702" s="507"/>
      <c r="AB702" s="507"/>
      <c r="AC702" s="507"/>
      <c r="AD702" s="507"/>
      <c r="AE702" s="506"/>
      <c r="AF702" s="507"/>
      <c r="AG702" s="507"/>
      <c r="AH702" s="507"/>
      <c r="AI702" s="507"/>
    </row>
    <row r="703" spans="1:35" ht="12.75" customHeight="1">
      <c r="A703" s="504"/>
      <c r="B703" s="504"/>
      <c r="C703" s="504"/>
      <c r="D703" s="504"/>
      <c r="E703" s="504"/>
      <c r="F703" s="505"/>
      <c r="G703" s="505"/>
      <c r="H703" s="504"/>
      <c r="I703" s="506"/>
      <c r="J703" s="507"/>
      <c r="K703" s="507"/>
      <c r="L703" s="507"/>
      <c r="M703" s="507"/>
      <c r="N703" s="507"/>
      <c r="O703" s="507"/>
      <c r="P703" s="507"/>
      <c r="Q703" s="507"/>
      <c r="R703" s="507"/>
      <c r="S703" s="507"/>
      <c r="T703" s="506"/>
      <c r="U703" s="507"/>
      <c r="V703" s="507"/>
      <c r="W703" s="507"/>
      <c r="X703" s="507"/>
      <c r="Y703" s="507"/>
      <c r="Z703" s="507"/>
      <c r="AA703" s="507"/>
      <c r="AB703" s="507"/>
      <c r="AC703" s="507"/>
      <c r="AD703" s="507"/>
      <c r="AE703" s="506"/>
      <c r="AF703" s="507"/>
      <c r="AG703" s="507"/>
      <c r="AH703" s="507"/>
      <c r="AI703" s="507"/>
    </row>
    <row r="704" spans="1:35" ht="12.75" customHeight="1">
      <c r="A704" s="504"/>
      <c r="B704" s="504"/>
      <c r="C704" s="504"/>
      <c r="D704" s="504"/>
      <c r="E704" s="504"/>
      <c r="F704" s="505"/>
      <c r="G704" s="505"/>
      <c r="H704" s="504"/>
      <c r="I704" s="506"/>
      <c r="J704" s="507"/>
      <c r="K704" s="507"/>
      <c r="L704" s="507"/>
      <c r="M704" s="507"/>
      <c r="N704" s="507"/>
      <c r="O704" s="507"/>
      <c r="P704" s="507"/>
      <c r="Q704" s="507"/>
      <c r="R704" s="507"/>
      <c r="S704" s="507"/>
      <c r="T704" s="506"/>
      <c r="U704" s="507"/>
      <c r="V704" s="507"/>
      <c r="W704" s="507"/>
      <c r="X704" s="507"/>
      <c r="Y704" s="507"/>
      <c r="Z704" s="507"/>
      <c r="AA704" s="507"/>
      <c r="AB704" s="507"/>
      <c r="AC704" s="507"/>
      <c r="AD704" s="507"/>
      <c r="AE704" s="506"/>
      <c r="AF704" s="507"/>
      <c r="AG704" s="507"/>
      <c r="AH704" s="507"/>
      <c r="AI704" s="507"/>
    </row>
    <row r="705" spans="1:35" ht="12.75" customHeight="1">
      <c r="A705" s="504"/>
      <c r="B705" s="504"/>
      <c r="C705" s="504"/>
      <c r="D705" s="504"/>
      <c r="E705" s="504"/>
      <c r="F705" s="505"/>
      <c r="G705" s="505"/>
      <c r="H705" s="504"/>
      <c r="I705" s="506"/>
      <c r="J705" s="507"/>
      <c r="K705" s="507"/>
      <c r="L705" s="507"/>
      <c r="M705" s="507"/>
      <c r="N705" s="507"/>
      <c r="O705" s="507"/>
      <c r="P705" s="507"/>
      <c r="Q705" s="507"/>
      <c r="R705" s="507"/>
      <c r="S705" s="507"/>
      <c r="T705" s="506"/>
      <c r="U705" s="507"/>
      <c r="V705" s="507"/>
      <c r="W705" s="507"/>
      <c r="X705" s="507"/>
      <c r="Y705" s="507"/>
      <c r="Z705" s="507"/>
      <c r="AA705" s="507"/>
      <c r="AB705" s="507"/>
      <c r="AC705" s="507"/>
      <c r="AD705" s="507"/>
      <c r="AE705" s="506"/>
      <c r="AF705" s="507"/>
      <c r="AG705" s="507"/>
      <c r="AH705" s="507"/>
      <c r="AI705" s="507"/>
    </row>
    <row r="706" spans="1:35" ht="12.75" customHeight="1">
      <c r="A706" s="504"/>
      <c r="B706" s="504"/>
      <c r="C706" s="504"/>
      <c r="D706" s="504"/>
      <c r="E706" s="504"/>
      <c r="F706" s="505"/>
      <c r="G706" s="505"/>
      <c r="H706" s="504"/>
      <c r="I706" s="506"/>
      <c r="J706" s="507"/>
      <c r="K706" s="507"/>
      <c r="L706" s="507"/>
      <c r="M706" s="507"/>
      <c r="N706" s="507"/>
      <c r="O706" s="507"/>
      <c r="P706" s="507"/>
      <c r="Q706" s="507"/>
      <c r="R706" s="507"/>
      <c r="S706" s="507"/>
      <c r="T706" s="506"/>
      <c r="U706" s="507"/>
      <c r="V706" s="507"/>
      <c r="W706" s="507"/>
      <c r="X706" s="507"/>
      <c r="Y706" s="507"/>
      <c r="Z706" s="507"/>
      <c r="AA706" s="507"/>
      <c r="AB706" s="507"/>
      <c r="AC706" s="507"/>
      <c r="AD706" s="507"/>
      <c r="AE706" s="506"/>
      <c r="AF706" s="507"/>
      <c r="AG706" s="507"/>
      <c r="AH706" s="507"/>
      <c r="AI706" s="507"/>
    </row>
    <row r="707" spans="1:35" ht="12.75" customHeight="1">
      <c r="A707" s="504"/>
      <c r="B707" s="504"/>
      <c r="C707" s="504"/>
      <c r="D707" s="504"/>
      <c r="E707" s="504"/>
      <c r="F707" s="505"/>
      <c r="G707" s="505"/>
      <c r="H707" s="504"/>
      <c r="I707" s="506"/>
      <c r="J707" s="507"/>
      <c r="K707" s="507"/>
      <c r="L707" s="507"/>
      <c r="M707" s="507"/>
      <c r="N707" s="507"/>
      <c r="O707" s="507"/>
      <c r="P707" s="507"/>
      <c r="Q707" s="507"/>
      <c r="R707" s="507"/>
      <c r="S707" s="507"/>
      <c r="T707" s="506"/>
      <c r="U707" s="507"/>
      <c r="V707" s="507"/>
      <c r="W707" s="507"/>
      <c r="X707" s="507"/>
      <c r="Y707" s="507"/>
      <c r="Z707" s="507"/>
      <c r="AA707" s="507"/>
      <c r="AB707" s="507"/>
      <c r="AC707" s="507"/>
      <c r="AD707" s="507"/>
      <c r="AE707" s="506"/>
      <c r="AF707" s="507"/>
      <c r="AG707" s="507"/>
      <c r="AH707" s="507"/>
      <c r="AI707" s="507"/>
    </row>
    <row r="708" spans="1:35" ht="12.75" customHeight="1">
      <c r="A708" s="504"/>
      <c r="B708" s="504"/>
      <c r="C708" s="504"/>
      <c r="D708" s="504"/>
      <c r="E708" s="504"/>
      <c r="F708" s="505"/>
      <c r="G708" s="505"/>
      <c r="H708" s="504"/>
      <c r="I708" s="506"/>
      <c r="J708" s="507"/>
      <c r="K708" s="507"/>
      <c r="L708" s="507"/>
      <c r="M708" s="507"/>
      <c r="N708" s="507"/>
      <c r="O708" s="507"/>
      <c r="P708" s="507"/>
      <c r="Q708" s="507"/>
      <c r="R708" s="507"/>
      <c r="S708" s="507"/>
      <c r="T708" s="506"/>
      <c r="U708" s="507"/>
      <c r="V708" s="507"/>
      <c r="W708" s="507"/>
      <c r="X708" s="507"/>
      <c r="Y708" s="507"/>
      <c r="Z708" s="507"/>
      <c r="AA708" s="507"/>
      <c r="AB708" s="507"/>
      <c r="AC708" s="507"/>
      <c r="AD708" s="507"/>
      <c r="AE708" s="506"/>
      <c r="AF708" s="507"/>
      <c r="AG708" s="507"/>
      <c r="AH708" s="507"/>
      <c r="AI708" s="507"/>
    </row>
    <row r="709" spans="1:35" ht="12.75" customHeight="1">
      <c r="A709" s="504"/>
      <c r="B709" s="504"/>
      <c r="C709" s="504"/>
      <c r="D709" s="504"/>
      <c r="E709" s="504"/>
      <c r="F709" s="505"/>
      <c r="G709" s="505"/>
      <c r="H709" s="504"/>
      <c r="I709" s="506"/>
      <c r="J709" s="507"/>
      <c r="K709" s="507"/>
      <c r="L709" s="507"/>
      <c r="M709" s="507"/>
      <c r="N709" s="507"/>
      <c r="O709" s="507"/>
      <c r="P709" s="507"/>
      <c r="Q709" s="507"/>
      <c r="R709" s="507"/>
      <c r="S709" s="507"/>
      <c r="T709" s="506"/>
      <c r="U709" s="507"/>
      <c r="V709" s="507"/>
      <c r="W709" s="507"/>
      <c r="X709" s="507"/>
      <c r="Y709" s="507"/>
      <c r="Z709" s="507"/>
      <c r="AA709" s="507"/>
      <c r="AB709" s="507"/>
      <c r="AC709" s="507"/>
      <c r="AD709" s="507"/>
      <c r="AE709" s="506"/>
      <c r="AF709" s="507"/>
      <c r="AG709" s="507"/>
      <c r="AH709" s="507"/>
      <c r="AI709" s="507"/>
    </row>
    <row r="710" spans="1:35" ht="12.75" customHeight="1">
      <c r="A710" s="504"/>
      <c r="B710" s="504"/>
      <c r="C710" s="504"/>
      <c r="D710" s="504"/>
      <c r="E710" s="504"/>
      <c r="F710" s="505"/>
      <c r="G710" s="505"/>
      <c r="H710" s="504"/>
      <c r="I710" s="506"/>
      <c r="J710" s="507"/>
      <c r="K710" s="507"/>
      <c r="L710" s="507"/>
      <c r="M710" s="507"/>
      <c r="N710" s="507"/>
      <c r="O710" s="507"/>
      <c r="P710" s="507"/>
      <c r="Q710" s="507"/>
      <c r="R710" s="507"/>
      <c r="S710" s="507"/>
      <c r="T710" s="506"/>
      <c r="U710" s="507"/>
      <c r="V710" s="507"/>
      <c r="W710" s="507"/>
      <c r="X710" s="507"/>
      <c r="Y710" s="507"/>
      <c r="Z710" s="507"/>
      <c r="AA710" s="507"/>
      <c r="AB710" s="507"/>
      <c r="AC710" s="507"/>
      <c r="AD710" s="507"/>
      <c r="AE710" s="506"/>
      <c r="AF710" s="507"/>
      <c r="AG710" s="507"/>
      <c r="AH710" s="507"/>
      <c r="AI710" s="507"/>
    </row>
    <row r="711" spans="1:35" ht="12.75" customHeight="1">
      <c r="A711" s="504"/>
      <c r="B711" s="504"/>
      <c r="C711" s="504"/>
      <c r="D711" s="504"/>
      <c r="E711" s="504"/>
      <c r="F711" s="505"/>
      <c r="G711" s="505"/>
      <c r="H711" s="504"/>
      <c r="I711" s="506"/>
      <c r="J711" s="507"/>
      <c r="K711" s="507"/>
      <c r="L711" s="507"/>
      <c r="M711" s="507"/>
      <c r="N711" s="507"/>
      <c r="O711" s="507"/>
      <c r="P711" s="507"/>
      <c r="Q711" s="507"/>
      <c r="R711" s="507"/>
      <c r="S711" s="507"/>
      <c r="T711" s="506"/>
      <c r="U711" s="507"/>
      <c r="V711" s="507"/>
      <c r="W711" s="507"/>
      <c r="X711" s="507"/>
      <c r="Y711" s="507"/>
      <c r="Z711" s="507"/>
      <c r="AA711" s="507"/>
      <c r="AB711" s="507"/>
      <c r="AC711" s="507"/>
      <c r="AD711" s="507"/>
      <c r="AE711" s="506"/>
      <c r="AF711" s="507"/>
      <c r="AG711" s="507"/>
      <c r="AH711" s="507"/>
      <c r="AI711" s="507"/>
    </row>
    <row r="712" spans="1:35" ht="12.75" customHeight="1">
      <c r="A712" s="504"/>
      <c r="B712" s="504"/>
      <c r="C712" s="504"/>
      <c r="D712" s="504"/>
      <c r="E712" s="504"/>
      <c r="F712" s="505"/>
      <c r="G712" s="505"/>
      <c r="H712" s="504"/>
      <c r="I712" s="506"/>
      <c r="J712" s="507"/>
      <c r="K712" s="507"/>
      <c r="L712" s="507"/>
      <c r="M712" s="507"/>
      <c r="N712" s="507"/>
      <c r="O712" s="507"/>
      <c r="P712" s="507"/>
      <c r="Q712" s="507"/>
      <c r="R712" s="507"/>
      <c r="S712" s="507"/>
      <c r="T712" s="506"/>
      <c r="U712" s="507"/>
      <c r="V712" s="507"/>
      <c r="W712" s="507"/>
      <c r="X712" s="507"/>
      <c r="Y712" s="507"/>
      <c r="Z712" s="507"/>
      <c r="AA712" s="507"/>
      <c r="AB712" s="507"/>
      <c r="AC712" s="507"/>
      <c r="AD712" s="507"/>
      <c r="AE712" s="506"/>
      <c r="AF712" s="507"/>
      <c r="AG712" s="507"/>
      <c r="AH712" s="507"/>
      <c r="AI712" s="507"/>
    </row>
    <row r="713" spans="1:35" ht="12.75" customHeight="1">
      <c r="A713" s="504"/>
      <c r="B713" s="504"/>
      <c r="C713" s="504"/>
      <c r="D713" s="504"/>
      <c r="E713" s="504"/>
      <c r="F713" s="505"/>
      <c r="G713" s="505"/>
      <c r="H713" s="504"/>
      <c r="I713" s="506"/>
      <c r="J713" s="507"/>
      <c r="K713" s="507"/>
      <c r="L713" s="507"/>
      <c r="M713" s="507"/>
      <c r="N713" s="507"/>
      <c r="O713" s="507"/>
      <c r="P713" s="507"/>
      <c r="Q713" s="507"/>
      <c r="R713" s="507"/>
      <c r="S713" s="507"/>
      <c r="T713" s="506"/>
      <c r="U713" s="507"/>
      <c r="V713" s="507"/>
      <c r="W713" s="507"/>
      <c r="X713" s="507"/>
      <c r="Y713" s="507"/>
      <c r="Z713" s="507"/>
      <c r="AA713" s="507"/>
      <c r="AB713" s="507"/>
      <c r="AC713" s="507"/>
      <c r="AD713" s="507"/>
      <c r="AE713" s="506"/>
      <c r="AF713" s="507"/>
      <c r="AG713" s="507"/>
      <c r="AH713" s="507"/>
      <c r="AI713" s="507"/>
    </row>
    <row r="714" spans="1:35" ht="12.75" customHeight="1">
      <c r="A714" s="504"/>
      <c r="B714" s="504"/>
      <c r="C714" s="504"/>
      <c r="D714" s="504"/>
      <c r="E714" s="504"/>
      <c r="F714" s="505"/>
      <c r="G714" s="505"/>
      <c r="H714" s="504"/>
      <c r="I714" s="506"/>
      <c r="J714" s="507"/>
      <c r="K714" s="507"/>
      <c r="L714" s="507"/>
      <c r="M714" s="507"/>
      <c r="N714" s="507"/>
      <c r="O714" s="507"/>
      <c r="P714" s="507"/>
      <c r="Q714" s="507"/>
      <c r="R714" s="507"/>
      <c r="S714" s="507"/>
      <c r="T714" s="506"/>
      <c r="U714" s="507"/>
      <c r="V714" s="507"/>
      <c r="W714" s="507"/>
      <c r="X714" s="507"/>
      <c r="Y714" s="507"/>
      <c r="Z714" s="507"/>
      <c r="AA714" s="507"/>
      <c r="AB714" s="507"/>
      <c r="AC714" s="507"/>
      <c r="AD714" s="507"/>
      <c r="AE714" s="506"/>
      <c r="AF714" s="507"/>
      <c r="AG714" s="507"/>
      <c r="AH714" s="507"/>
      <c r="AI714" s="507"/>
    </row>
    <row r="715" spans="1:35" ht="12.75" customHeight="1">
      <c r="A715" s="504"/>
      <c r="B715" s="504"/>
      <c r="C715" s="504"/>
      <c r="D715" s="504"/>
      <c r="E715" s="504"/>
      <c r="F715" s="505"/>
      <c r="G715" s="505"/>
      <c r="H715" s="504"/>
      <c r="I715" s="506"/>
      <c r="J715" s="507"/>
      <c r="K715" s="507"/>
      <c r="L715" s="507"/>
      <c r="M715" s="507"/>
      <c r="N715" s="507"/>
      <c r="O715" s="507"/>
      <c r="P715" s="507"/>
      <c r="Q715" s="507"/>
      <c r="R715" s="507"/>
      <c r="S715" s="507"/>
      <c r="T715" s="506"/>
      <c r="U715" s="507"/>
      <c r="V715" s="507"/>
      <c r="W715" s="507"/>
      <c r="X715" s="507"/>
      <c r="Y715" s="507"/>
      <c r="Z715" s="507"/>
      <c r="AA715" s="507"/>
      <c r="AB715" s="507"/>
      <c r="AC715" s="507"/>
      <c r="AD715" s="507"/>
      <c r="AE715" s="506"/>
      <c r="AF715" s="507"/>
      <c r="AG715" s="507"/>
      <c r="AH715" s="507"/>
      <c r="AI715" s="507"/>
    </row>
    <row r="716" spans="1:35" ht="12.75" customHeight="1">
      <c r="A716" s="504"/>
      <c r="B716" s="504"/>
      <c r="C716" s="504"/>
      <c r="D716" s="504"/>
      <c r="E716" s="504"/>
      <c r="F716" s="505"/>
      <c r="G716" s="505"/>
      <c r="H716" s="504"/>
      <c r="I716" s="506"/>
      <c r="J716" s="507"/>
      <c r="K716" s="507"/>
      <c r="L716" s="507"/>
      <c r="M716" s="507"/>
      <c r="N716" s="507"/>
      <c r="O716" s="507"/>
      <c r="P716" s="507"/>
      <c r="Q716" s="507"/>
      <c r="R716" s="507"/>
      <c r="S716" s="507"/>
      <c r="T716" s="506"/>
      <c r="U716" s="507"/>
      <c r="V716" s="507"/>
      <c r="W716" s="507"/>
      <c r="X716" s="507"/>
      <c r="Y716" s="507"/>
      <c r="Z716" s="507"/>
      <c r="AA716" s="507"/>
      <c r="AB716" s="507"/>
      <c r="AC716" s="507"/>
      <c r="AD716" s="507"/>
      <c r="AE716" s="506"/>
      <c r="AF716" s="507"/>
      <c r="AG716" s="507"/>
      <c r="AH716" s="507"/>
      <c r="AI716" s="507"/>
    </row>
    <row r="717" spans="1:35" ht="12.75" customHeight="1">
      <c r="A717" s="504"/>
      <c r="B717" s="504"/>
      <c r="C717" s="504"/>
      <c r="D717" s="504"/>
      <c r="E717" s="504"/>
      <c r="F717" s="505"/>
      <c r="G717" s="505"/>
      <c r="H717" s="504"/>
      <c r="I717" s="506"/>
      <c r="J717" s="507"/>
      <c r="K717" s="507"/>
      <c r="L717" s="507"/>
      <c r="M717" s="507"/>
      <c r="N717" s="507"/>
      <c r="O717" s="507"/>
      <c r="P717" s="507"/>
      <c r="Q717" s="507"/>
      <c r="R717" s="507"/>
      <c r="S717" s="507"/>
      <c r="T717" s="506"/>
      <c r="U717" s="507"/>
      <c r="V717" s="507"/>
      <c r="W717" s="507"/>
      <c r="X717" s="507"/>
      <c r="Y717" s="507"/>
      <c r="Z717" s="507"/>
      <c r="AA717" s="507"/>
      <c r="AB717" s="507"/>
      <c r="AC717" s="507"/>
      <c r="AD717" s="507"/>
      <c r="AE717" s="506"/>
      <c r="AF717" s="507"/>
      <c r="AG717" s="507"/>
      <c r="AH717" s="507"/>
      <c r="AI717" s="507"/>
    </row>
    <row r="718" spans="1:35" ht="12.75" customHeight="1">
      <c r="A718" s="504"/>
      <c r="B718" s="504"/>
      <c r="C718" s="504"/>
      <c r="D718" s="504"/>
      <c r="E718" s="504"/>
      <c r="F718" s="505"/>
      <c r="G718" s="505"/>
      <c r="H718" s="504"/>
      <c r="I718" s="506"/>
      <c r="J718" s="507"/>
      <c r="K718" s="507"/>
      <c r="L718" s="507"/>
      <c r="M718" s="507"/>
      <c r="N718" s="507"/>
      <c r="O718" s="507"/>
      <c r="P718" s="507"/>
      <c r="Q718" s="507"/>
      <c r="R718" s="507"/>
      <c r="S718" s="507"/>
      <c r="T718" s="506"/>
      <c r="U718" s="507"/>
      <c r="V718" s="507"/>
      <c r="W718" s="507"/>
      <c r="X718" s="507"/>
      <c r="Y718" s="507"/>
      <c r="Z718" s="507"/>
      <c r="AA718" s="507"/>
      <c r="AB718" s="507"/>
      <c r="AC718" s="507"/>
      <c r="AD718" s="507"/>
      <c r="AE718" s="506"/>
      <c r="AF718" s="507"/>
      <c r="AG718" s="507"/>
      <c r="AH718" s="507"/>
      <c r="AI718" s="507"/>
    </row>
    <row r="719" spans="1:35" ht="12.75" customHeight="1">
      <c r="A719" s="504"/>
      <c r="B719" s="504"/>
      <c r="C719" s="504"/>
      <c r="D719" s="504"/>
      <c r="E719" s="504"/>
      <c r="F719" s="505"/>
      <c r="G719" s="505"/>
      <c r="H719" s="504"/>
      <c r="I719" s="506"/>
      <c r="J719" s="507"/>
      <c r="K719" s="507"/>
      <c r="L719" s="507"/>
      <c r="M719" s="507"/>
      <c r="N719" s="507"/>
      <c r="O719" s="507"/>
      <c r="P719" s="507"/>
      <c r="Q719" s="507"/>
      <c r="R719" s="507"/>
      <c r="S719" s="507"/>
      <c r="T719" s="506"/>
      <c r="U719" s="507"/>
      <c r="V719" s="507"/>
      <c r="W719" s="507"/>
      <c r="X719" s="507"/>
      <c r="Y719" s="507"/>
      <c r="Z719" s="507"/>
      <c r="AA719" s="507"/>
      <c r="AB719" s="507"/>
      <c r="AC719" s="507"/>
      <c r="AD719" s="507"/>
      <c r="AE719" s="506"/>
      <c r="AF719" s="507"/>
      <c r="AG719" s="507"/>
      <c r="AH719" s="507"/>
      <c r="AI719" s="507"/>
    </row>
    <row r="720" spans="1:35" ht="12.75" customHeight="1">
      <c r="A720" s="504"/>
      <c r="B720" s="504"/>
      <c r="C720" s="504"/>
      <c r="D720" s="504"/>
      <c r="E720" s="504"/>
      <c r="F720" s="505"/>
      <c r="G720" s="505"/>
      <c r="H720" s="504"/>
      <c r="I720" s="506"/>
      <c r="J720" s="507"/>
      <c r="K720" s="507"/>
      <c r="L720" s="507"/>
      <c r="M720" s="507"/>
      <c r="N720" s="507"/>
      <c r="O720" s="507"/>
      <c r="P720" s="507"/>
      <c r="Q720" s="507"/>
      <c r="R720" s="507"/>
      <c r="S720" s="507"/>
      <c r="T720" s="506"/>
      <c r="U720" s="507"/>
      <c r="V720" s="507"/>
      <c r="W720" s="507"/>
      <c r="X720" s="507"/>
      <c r="Y720" s="507"/>
      <c r="Z720" s="507"/>
      <c r="AA720" s="507"/>
      <c r="AB720" s="507"/>
      <c r="AC720" s="507"/>
      <c r="AD720" s="507"/>
      <c r="AE720" s="506"/>
      <c r="AF720" s="507"/>
      <c r="AG720" s="507"/>
      <c r="AH720" s="507"/>
      <c r="AI720" s="507"/>
    </row>
    <row r="721" spans="1:35" ht="12.75" customHeight="1">
      <c r="A721" s="504"/>
      <c r="B721" s="504"/>
      <c r="C721" s="504"/>
      <c r="D721" s="504"/>
      <c r="E721" s="504"/>
      <c r="F721" s="505"/>
      <c r="G721" s="505"/>
      <c r="H721" s="504"/>
      <c r="I721" s="506"/>
      <c r="J721" s="507"/>
      <c r="K721" s="507"/>
      <c r="L721" s="507"/>
      <c r="M721" s="507"/>
      <c r="N721" s="507"/>
      <c r="O721" s="507"/>
      <c r="P721" s="507"/>
      <c r="Q721" s="507"/>
      <c r="R721" s="507"/>
      <c r="S721" s="507"/>
      <c r="T721" s="506"/>
      <c r="U721" s="507"/>
      <c r="V721" s="507"/>
      <c r="W721" s="507"/>
      <c r="X721" s="507"/>
      <c r="Y721" s="507"/>
      <c r="Z721" s="507"/>
      <c r="AA721" s="507"/>
      <c r="AB721" s="507"/>
      <c r="AC721" s="507"/>
      <c r="AD721" s="507"/>
      <c r="AE721" s="506"/>
      <c r="AF721" s="507"/>
      <c r="AG721" s="507"/>
      <c r="AH721" s="507"/>
      <c r="AI721" s="507"/>
    </row>
    <row r="722" spans="1:35" ht="12.75" customHeight="1">
      <c r="A722" s="504"/>
      <c r="B722" s="504"/>
      <c r="C722" s="504"/>
      <c r="D722" s="504"/>
      <c r="E722" s="504"/>
      <c r="F722" s="505"/>
      <c r="G722" s="505"/>
      <c r="H722" s="504"/>
      <c r="I722" s="506"/>
      <c r="J722" s="507"/>
      <c r="K722" s="507"/>
      <c r="L722" s="507"/>
      <c r="M722" s="507"/>
      <c r="N722" s="507"/>
      <c r="O722" s="507"/>
      <c r="P722" s="507"/>
      <c r="Q722" s="507"/>
      <c r="R722" s="507"/>
      <c r="S722" s="507"/>
      <c r="T722" s="506"/>
      <c r="U722" s="507"/>
      <c r="V722" s="507"/>
      <c r="W722" s="507"/>
      <c r="X722" s="507"/>
      <c r="Y722" s="507"/>
      <c r="Z722" s="507"/>
      <c r="AA722" s="507"/>
      <c r="AB722" s="507"/>
      <c r="AC722" s="507"/>
      <c r="AD722" s="507"/>
      <c r="AE722" s="506"/>
      <c r="AF722" s="507"/>
      <c r="AG722" s="507"/>
      <c r="AH722" s="507"/>
      <c r="AI722" s="507"/>
    </row>
    <row r="723" spans="1:35" ht="12.75" customHeight="1">
      <c r="A723" s="504"/>
      <c r="B723" s="504"/>
      <c r="C723" s="504"/>
      <c r="D723" s="504"/>
      <c r="E723" s="504"/>
      <c r="F723" s="505"/>
      <c r="G723" s="505"/>
      <c r="H723" s="504"/>
      <c r="I723" s="506"/>
      <c r="J723" s="507"/>
      <c r="K723" s="507"/>
      <c r="L723" s="507"/>
      <c r="M723" s="507"/>
      <c r="N723" s="507"/>
      <c r="O723" s="507"/>
      <c r="P723" s="507"/>
      <c r="Q723" s="507"/>
      <c r="R723" s="507"/>
      <c r="S723" s="507"/>
      <c r="T723" s="506"/>
      <c r="U723" s="507"/>
      <c r="V723" s="507"/>
      <c r="W723" s="507"/>
      <c r="X723" s="507"/>
      <c r="Y723" s="507"/>
      <c r="Z723" s="507"/>
      <c r="AA723" s="507"/>
      <c r="AB723" s="507"/>
      <c r="AC723" s="507"/>
      <c r="AD723" s="507"/>
      <c r="AE723" s="506"/>
      <c r="AF723" s="507"/>
      <c r="AG723" s="507"/>
      <c r="AH723" s="507"/>
      <c r="AI723" s="507"/>
    </row>
    <row r="724" spans="1:35" ht="12.75" customHeight="1">
      <c r="A724" s="504"/>
      <c r="B724" s="504"/>
      <c r="C724" s="504"/>
      <c r="D724" s="504"/>
      <c r="E724" s="504"/>
      <c r="F724" s="505"/>
      <c r="G724" s="505"/>
      <c r="H724" s="504"/>
      <c r="I724" s="506"/>
      <c r="J724" s="507"/>
      <c r="K724" s="507"/>
      <c r="L724" s="507"/>
      <c r="M724" s="507"/>
      <c r="N724" s="507"/>
      <c r="O724" s="507"/>
      <c r="P724" s="507"/>
      <c r="Q724" s="507"/>
      <c r="R724" s="507"/>
      <c r="S724" s="507"/>
      <c r="T724" s="506"/>
      <c r="U724" s="507"/>
      <c r="V724" s="507"/>
      <c r="W724" s="507"/>
      <c r="X724" s="507"/>
      <c r="Y724" s="507"/>
      <c r="Z724" s="507"/>
      <c r="AA724" s="507"/>
      <c r="AB724" s="507"/>
      <c r="AC724" s="507"/>
      <c r="AD724" s="507"/>
      <c r="AE724" s="506"/>
      <c r="AF724" s="507"/>
      <c r="AG724" s="507"/>
      <c r="AH724" s="507"/>
      <c r="AI724" s="507"/>
    </row>
    <row r="725" spans="1:35" ht="12.75" customHeight="1">
      <c r="A725" s="504"/>
      <c r="B725" s="504"/>
      <c r="C725" s="504"/>
      <c r="D725" s="504"/>
      <c r="E725" s="504"/>
      <c r="F725" s="505"/>
      <c r="G725" s="505"/>
      <c r="H725" s="504"/>
      <c r="I725" s="506"/>
      <c r="J725" s="507"/>
      <c r="K725" s="507"/>
      <c r="L725" s="507"/>
      <c r="M725" s="507"/>
      <c r="N725" s="507"/>
      <c r="O725" s="507"/>
      <c r="P725" s="507"/>
      <c r="Q725" s="507"/>
      <c r="R725" s="507"/>
      <c r="S725" s="507"/>
      <c r="T725" s="506"/>
      <c r="U725" s="507"/>
      <c r="V725" s="507"/>
      <c r="W725" s="507"/>
      <c r="X725" s="507"/>
      <c r="Y725" s="507"/>
      <c r="Z725" s="507"/>
      <c r="AA725" s="507"/>
      <c r="AB725" s="507"/>
      <c r="AC725" s="507"/>
      <c r="AD725" s="507"/>
      <c r="AE725" s="506"/>
      <c r="AF725" s="507"/>
      <c r="AG725" s="507"/>
      <c r="AH725" s="507"/>
      <c r="AI725" s="507"/>
    </row>
    <row r="726" spans="1:35" ht="12.75" customHeight="1">
      <c r="A726" s="504"/>
      <c r="B726" s="504"/>
      <c r="C726" s="504"/>
      <c r="D726" s="504"/>
      <c r="E726" s="504"/>
      <c r="F726" s="505"/>
      <c r="G726" s="505"/>
      <c r="H726" s="504"/>
      <c r="I726" s="506"/>
      <c r="J726" s="507"/>
      <c r="K726" s="507"/>
      <c r="L726" s="507"/>
      <c r="M726" s="507"/>
      <c r="N726" s="507"/>
      <c r="O726" s="507"/>
      <c r="P726" s="507"/>
      <c r="Q726" s="507"/>
      <c r="R726" s="507"/>
      <c r="S726" s="507"/>
      <c r="T726" s="506"/>
      <c r="U726" s="507"/>
      <c r="V726" s="507"/>
      <c r="W726" s="507"/>
      <c r="X726" s="507"/>
      <c r="Y726" s="507"/>
      <c r="Z726" s="507"/>
      <c r="AA726" s="507"/>
      <c r="AB726" s="507"/>
      <c r="AC726" s="507"/>
      <c r="AD726" s="507"/>
      <c r="AE726" s="506"/>
      <c r="AF726" s="507"/>
      <c r="AG726" s="507"/>
      <c r="AH726" s="507"/>
      <c r="AI726" s="507"/>
    </row>
    <row r="727" spans="1:35" ht="12.75" customHeight="1">
      <c r="A727" s="504"/>
      <c r="B727" s="504"/>
      <c r="C727" s="504"/>
      <c r="D727" s="504"/>
      <c r="E727" s="504"/>
      <c r="F727" s="505"/>
      <c r="G727" s="505"/>
      <c r="H727" s="504"/>
      <c r="I727" s="506"/>
      <c r="J727" s="507"/>
      <c r="K727" s="507"/>
      <c r="L727" s="507"/>
      <c r="M727" s="507"/>
      <c r="N727" s="507"/>
      <c r="O727" s="507"/>
      <c r="P727" s="507"/>
      <c r="Q727" s="507"/>
      <c r="R727" s="507"/>
      <c r="S727" s="507"/>
      <c r="T727" s="506"/>
      <c r="U727" s="507"/>
      <c r="V727" s="507"/>
      <c r="W727" s="507"/>
      <c r="X727" s="507"/>
      <c r="Y727" s="507"/>
      <c r="Z727" s="507"/>
      <c r="AA727" s="507"/>
      <c r="AB727" s="507"/>
      <c r="AC727" s="507"/>
      <c r="AD727" s="507"/>
      <c r="AE727" s="506"/>
      <c r="AF727" s="507"/>
      <c r="AG727" s="507"/>
      <c r="AH727" s="507"/>
      <c r="AI727" s="507"/>
    </row>
    <row r="728" spans="1:35" ht="12.75" customHeight="1">
      <c r="A728" s="504"/>
      <c r="B728" s="504"/>
      <c r="C728" s="504"/>
      <c r="D728" s="504"/>
      <c r="E728" s="504"/>
      <c r="F728" s="505"/>
      <c r="G728" s="505"/>
      <c r="H728" s="504"/>
      <c r="I728" s="506"/>
      <c r="J728" s="507"/>
      <c r="K728" s="507"/>
      <c r="L728" s="507"/>
      <c r="M728" s="507"/>
      <c r="N728" s="507"/>
      <c r="O728" s="507"/>
      <c r="P728" s="507"/>
      <c r="Q728" s="507"/>
      <c r="R728" s="507"/>
      <c r="S728" s="507"/>
      <c r="T728" s="506"/>
      <c r="U728" s="507"/>
      <c r="V728" s="507"/>
      <c r="W728" s="507"/>
      <c r="X728" s="507"/>
      <c r="Y728" s="507"/>
      <c r="Z728" s="507"/>
      <c r="AA728" s="507"/>
      <c r="AB728" s="507"/>
      <c r="AC728" s="507"/>
      <c r="AD728" s="507"/>
      <c r="AE728" s="506"/>
      <c r="AF728" s="507"/>
      <c r="AG728" s="507"/>
      <c r="AH728" s="507"/>
      <c r="AI728" s="507"/>
    </row>
    <row r="729" spans="1:35" ht="12.75" customHeight="1">
      <c r="A729" s="504"/>
      <c r="B729" s="504"/>
      <c r="C729" s="504"/>
      <c r="D729" s="504"/>
      <c r="E729" s="504"/>
      <c r="F729" s="505"/>
      <c r="G729" s="505"/>
      <c r="H729" s="504"/>
      <c r="I729" s="506"/>
      <c r="J729" s="507"/>
      <c r="K729" s="507"/>
      <c r="L729" s="507"/>
      <c r="M729" s="507"/>
      <c r="N729" s="507"/>
      <c r="O729" s="507"/>
      <c r="P729" s="507"/>
      <c r="Q729" s="507"/>
      <c r="R729" s="507"/>
      <c r="S729" s="507"/>
      <c r="T729" s="506"/>
      <c r="U729" s="507"/>
      <c r="V729" s="507"/>
      <c r="W729" s="507"/>
      <c r="X729" s="507"/>
      <c r="Y729" s="507"/>
      <c r="Z729" s="507"/>
      <c r="AA729" s="507"/>
      <c r="AB729" s="507"/>
      <c r="AC729" s="507"/>
      <c r="AD729" s="507"/>
      <c r="AE729" s="506"/>
      <c r="AF729" s="507"/>
      <c r="AG729" s="507"/>
      <c r="AH729" s="507"/>
      <c r="AI729" s="507"/>
    </row>
    <row r="730" spans="1:35" ht="12.75" customHeight="1">
      <c r="A730" s="504"/>
      <c r="B730" s="504"/>
      <c r="C730" s="504"/>
      <c r="D730" s="504"/>
      <c r="E730" s="504"/>
      <c r="F730" s="505"/>
      <c r="G730" s="505"/>
      <c r="H730" s="504"/>
      <c r="I730" s="506"/>
      <c r="J730" s="507"/>
      <c r="K730" s="507"/>
      <c r="L730" s="507"/>
      <c r="M730" s="507"/>
      <c r="N730" s="507"/>
      <c r="O730" s="507"/>
      <c r="P730" s="507"/>
      <c r="Q730" s="507"/>
      <c r="R730" s="507"/>
      <c r="S730" s="507"/>
      <c r="T730" s="506"/>
      <c r="U730" s="507"/>
      <c r="V730" s="507"/>
      <c r="W730" s="507"/>
      <c r="X730" s="507"/>
      <c r="Y730" s="507"/>
      <c r="Z730" s="507"/>
      <c r="AA730" s="507"/>
      <c r="AB730" s="507"/>
      <c r="AC730" s="507"/>
      <c r="AD730" s="507"/>
      <c r="AE730" s="506"/>
      <c r="AF730" s="507"/>
      <c r="AG730" s="507"/>
      <c r="AH730" s="507"/>
      <c r="AI730" s="507"/>
    </row>
    <row r="731" spans="1:35" ht="12.75" customHeight="1">
      <c r="A731" s="504"/>
      <c r="B731" s="504"/>
      <c r="C731" s="504"/>
      <c r="D731" s="504"/>
      <c r="E731" s="504"/>
      <c r="F731" s="505"/>
      <c r="G731" s="505"/>
      <c r="H731" s="504"/>
      <c r="I731" s="506"/>
      <c r="J731" s="507"/>
      <c r="K731" s="507"/>
      <c r="L731" s="507"/>
      <c r="M731" s="507"/>
      <c r="N731" s="507"/>
      <c r="O731" s="507"/>
      <c r="P731" s="507"/>
      <c r="Q731" s="507"/>
      <c r="R731" s="507"/>
      <c r="S731" s="507"/>
      <c r="T731" s="506"/>
      <c r="U731" s="507"/>
      <c r="V731" s="507"/>
      <c r="W731" s="507"/>
      <c r="X731" s="507"/>
      <c r="Y731" s="507"/>
      <c r="Z731" s="507"/>
      <c r="AA731" s="507"/>
      <c r="AB731" s="507"/>
      <c r="AC731" s="507"/>
      <c r="AD731" s="507"/>
      <c r="AE731" s="506"/>
      <c r="AF731" s="507"/>
      <c r="AG731" s="507"/>
      <c r="AH731" s="507"/>
      <c r="AI731" s="507"/>
    </row>
    <row r="732" spans="1:35" ht="12.75" customHeight="1">
      <c r="A732" s="504"/>
      <c r="B732" s="504"/>
      <c r="C732" s="504"/>
      <c r="D732" s="504"/>
      <c r="E732" s="504"/>
      <c r="F732" s="505"/>
      <c r="G732" s="505"/>
      <c r="H732" s="504"/>
      <c r="I732" s="506"/>
      <c r="J732" s="507"/>
      <c r="K732" s="507"/>
      <c r="L732" s="507"/>
      <c r="M732" s="507"/>
      <c r="N732" s="507"/>
      <c r="O732" s="507"/>
      <c r="P732" s="507"/>
      <c r="Q732" s="507"/>
      <c r="R732" s="507"/>
      <c r="S732" s="507"/>
      <c r="T732" s="506"/>
      <c r="U732" s="507"/>
      <c r="V732" s="507"/>
      <c r="W732" s="507"/>
      <c r="X732" s="507"/>
      <c r="Y732" s="507"/>
      <c r="Z732" s="507"/>
      <c r="AA732" s="507"/>
      <c r="AB732" s="507"/>
      <c r="AC732" s="507"/>
      <c r="AD732" s="507"/>
      <c r="AE732" s="506"/>
      <c r="AF732" s="507"/>
      <c r="AG732" s="507"/>
      <c r="AH732" s="507"/>
      <c r="AI732" s="507"/>
    </row>
    <row r="733" spans="1:35" ht="12.75" customHeight="1">
      <c r="A733" s="504"/>
      <c r="B733" s="504"/>
      <c r="C733" s="504"/>
      <c r="D733" s="504"/>
      <c r="E733" s="504"/>
      <c r="F733" s="505"/>
      <c r="G733" s="505"/>
      <c r="H733" s="504"/>
      <c r="I733" s="506"/>
      <c r="J733" s="507"/>
      <c r="K733" s="507"/>
      <c r="L733" s="507"/>
      <c r="M733" s="507"/>
      <c r="N733" s="507"/>
      <c r="O733" s="507"/>
      <c r="P733" s="507"/>
      <c r="Q733" s="507"/>
      <c r="R733" s="507"/>
      <c r="S733" s="507"/>
      <c r="T733" s="506"/>
      <c r="U733" s="507"/>
      <c r="V733" s="507"/>
      <c r="W733" s="507"/>
      <c r="X733" s="507"/>
      <c r="Y733" s="507"/>
      <c r="Z733" s="507"/>
      <c r="AA733" s="507"/>
      <c r="AB733" s="507"/>
      <c r="AC733" s="507"/>
      <c r="AD733" s="507"/>
      <c r="AE733" s="506"/>
      <c r="AF733" s="507"/>
      <c r="AG733" s="507"/>
      <c r="AH733" s="507"/>
      <c r="AI733" s="507"/>
    </row>
    <row r="734" spans="1:35" ht="12.75" customHeight="1">
      <c r="A734" s="504"/>
      <c r="B734" s="504"/>
      <c r="C734" s="504"/>
      <c r="D734" s="504"/>
      <c r="E734" s="504"/>
      <c r="F734" s="505"/>
      <c r="G734" s="505"/>
      <c r="H734" s="504"/>
      <c r="I734" s="506"/>
      <c r="J734" s="507"/>
      <c r="K734" s="507"/>
      <c r="L734" s="507"/>
      <c r="M734" s="507"/>
      <c r="N734" s="507"/>
      <c r="O734" s="507"/>
      <c r="P734" s="507"/>
      <c r="Q734" s="507"/>
      <c r="R734" s="507"/>
      <c r="S734" s="507"/>
      <c r="T734" s="506"/>
      <c r="U734" s="507"/>
      <c r="V734" s="507"/>
      <c r="W734" s="507"/>
      <c r="X734" s="507"/>
      <c r="Y734" s="507"/>
      <c r="Z734" s="507"/>
      <c r="AA734" s="507"/>
      <c r="AB734" s="507"/>
      <c r="AC734" s="507"/>
      <c r="AD734" s="507"/>
      <c r="AE734" s="506"/>
      <c r="AF734" s="507"/>
      <c r="AG734" s="507"/>
      <c r="AH734" s="507"/>
      <c r="AI734" s="507"/>
    </row>
    <row r="735" spans="1:35" ht="12.75" customHeight="1">
      <c r="A735" s="504"/>
      <c r="B735" s="504"/>
      <c r="C735" s="504"/>
      <c r="D735" s="504"/>
      <c r="E735" s="504"/>
      <c r="F735" s="505"/>
      <c r="G735" s="505"/>
      <c r="H735" s="504"/>
      <c r="I735" s="506"/>
      <c r="J735" s="507"/>
      <c r="K735" s="507"/>
      <c r="L735" s="507"/>
      <c r="M735" s="507"/>
      <c r="N735" s="507"/>
      <c r="O735" s="507"/>
      <c r="P735" s="507"/>
      <c r="Q735" s="507"/>
      <c r="R735" s="507"/>
      <c r="S735" s="507"/>
      <c r="T735" s="506"/>
      <c r="U735" s="507"/>
      <c r="V735" s="507"/>
      <c r="W735" s="507"/>
      <c r="X735" s="507"/>
      <c r="Y735" s="507"/>
      <c r="Z735" s="507"/>
      <c r="AA735" s="507"/>
      <c r="AB735" s="507"/>
      <c r="AC735" s="507"/>
      <c r="AD735" s="507"/>
      <c r="AE735" s="506"/>
      <c r="AF735" s="507"/>
      <c r="AG735" s="507"/>
      <c r="AH735" s="507"/>
      <c r="AI735" s="507"/>
    </row>
    <row r="736" spans="1:35" ht="12.75" customHeight="1">
      <c r="A736" s="504"/>
      <c r="B736" s="504"/>
      <c r="C736" s="504"/>
      <c r="D736" s="504"/>
      <c r="E736" s="504"/>
      <c r="F736" s="505"/>
      <c r="G736" s="505"/>
      <c r="H736" s="504"/>
      <c r="I736" s="506"/>
      <c r="J736" s="507"/>
      <c r="K736" s="507"/>
      <c r="L736" s="507"/>
      <c r="M736" s="507"/>
      <c r="N736" s="507"/>
      <c r="O736" s="507"/>
      <c r="P736" s="507"/>
      <c r="Q736" s="507"/>
      <c r="R736" s="507"/>
      <c r="S736" s="507"/>
      <c r="T736" s="506"/>
      <c r="U736" s="507"/>
      <c r="V736" s="507"/>
      <c r="W736" s="507"/>
      <c r="X736" s="507"/>
      <c r="Y736" s="507"/>
      <c r="Z736" s="507"/>
      <c r="AA736" s="507"/>
      <c r="AB736" s="507"/>
      <c r="AC736" s="507"/>
      <c r="AD736" s="507"/>
      <c r="AE736" s="506"/>
      <c r="AF736" s="507"/>
      <c r="AG736" s="507"/>
      <c r="AH736" s="507"/>
      <c r="AI736" s="507"/>
    </row>
    <row r="737" spans="1:35" ht="12.75" customHeight="1">
      <c r="A737" s="504"/>
      <c r="B737" s="504"/>
      <c r="C737" s="504"/>
      <c r="D737" s="504"/>
      <c r="E737" s="504"/>
      <c r="F737" s="505"/>
      <c r="G737" s="505"/>
      <c r="H737" s="504"/>
      <c r="I737" s="506"/>
      <c r="J737" s="507"/>
      <c r="K737" s="507"/>
      <c r="L737" s="507"/>
      <c r="M737" s="507"/>
      <c r="N737" s="507"/>
      <c r="O737" s="507"/>
      <c r="P737" s="507"/>
      <c r="Q737" s="507"/>
      <c r="R737" s="507"/>
      <c r="S737" s="507"/>
      <c r="T737" s="506"/>
      <c r="U737" s="507"/>
      <c r="V737" s="507"/>
      <c r="W737" s="507"/>
      <c r="X737" s="507"/>
      <c r="Y737" s="507"/>
      <c r="Z737" s="507"/>
      <c r="AA737" s="507"/>
      <c r="AB737" s="507"/>
      <c r="AC737" s="507"/>
      <c r="AD737" s="507"/>
      <c r="AE737" s="506"/>
      <c r="AF737" s="507"/>
      <c r="AG737" s="507"/>
      <c r="AH737" s="507"/>
      <c r="AI737" s="507"/>
    </row>
    <row r="738" spans="1:35" ht="12.75" customHeight="1">
      <c r="A738" s="504"/>
      <c r="B738" s="504"/>
      <c r="C738" s="504"/>
      <c r="D738" s="504"/>
      <c r="E738" s="504"/>
      <c r="F738" s="505"/>
      <c r="G738" s="505"/>
      <c r="H738" s="504"/>
      <c r="I738" s="506"/>
      <c r="J738" s="507"/>
      <c r="K738" s="507"/>
      <c r="L738" s="507"/>
      <c r="M738" s="507"/>
      <c r="N738" s="507"/>
      <c r="O738" s="507"/>
      <c r="P738" s="507"/>
      <c r="Q738" s="507"/>
      <c r="R738" s="507"/>
      <c r="S738" s="507"/>
      <c r="T738" s="506"/>
      <c r="U738" s="507"/>
      <c r="V738" s="507"/>
      <c r="W738" s="507"/>
      <c r="X738" s="507"/>
      <c r="Y738" s="507"/>
      <c r="Z738" s="507"/>
      <c r="AA738" s="507"/>
      <c r="AB738" s="507"/>
      <c r="AC738" s="507"/>
      <c r="AD738" s="507"/>
      <c r="AE738" s="506"/>
      <c r="AF738" s="507"/>
      <c r="AG738" s="507"/>
      <c r="AH738" s="507"/>
      <c r="AI738" s="507"/>
    </row>
    <row r="739" spans="1:35" ht="12.75" customHeight="1">
      <c r="A739" s="504"/>
      <c r="B739" s="504"/>
      <c r="C739" s="504"/>
      <c r="D739" s="504"/>
      <c r="E739" s="504"/>
      <c r="F739" s="505"/>
      <c r="G739" s="505"/>
      <c r="H739" s="504"/>
      <c r="I739" s="506"/>
      <c r="J739" s="507"/>
      <c r="K739" s="507"/>
      <c r="L739" s="507"/>
      <c r="M739" s="507"/>
      <c r="N739" s="507"/>
      <c r="O739" s="507"/>
      <c r="P739" s="507"/>
      <c r="Q739" s="507"/>
      <c r="R739" s="507"/>
      <c r="S739" s="507"/>
      <c r="T739" s="506"/>
      <c r="U739" s="507"/>
      <c r="V739" s="507"/>
      <c r="W739" s="507"/>
      <c r="X739" s="507"/>
      <c r="Y739" s="507"/>
      <c r="Z739" s="507"/>
      <c r="AA739" s="507"/>
      <c r="AB739" s="507"/>
      <c r="AC739" s="507"/>
      <c r="AD739" s="507"/>
      <c r="AE739" s="506"/>
      <c r="AF739" s="507"/>
      <c r="AG739" s="507"/>
      <c r="AH739" s="507"/>
      <c r="AI739" s="507"/>
    </row>
    <row r="740" spans="1:35" ht="12.75" customHeight="1">
      <c r="A740" s="504"/>
      <c r="B740" s="504"/>
      <c r="C740" s="504"/>
      <c r="D740" s="504"/>
      <c r="E740" s="504"/>
      <c r="F740" s="505"/>
      <c r="G740" s="505"/>
      <c r="H740" s="504"/>
      <c r="I740" s="506"/>
      <c r="J740" s="507"/>
      <c r="K740" s="507"/>
      <c r="L740" s="507"/>
      <c r="M740" s="507"/>
      <c r="N740" s="507"/>
      <c r="O740" s="507"/>
      <c r="P740" s="507"/>
      <c r="Q740" s="507"/>
      <c r="R740" s="507"/>
      <c r="S740" s="507"/>
      <c r="T740" s="506"/>
      <c r="U740" s="507"/>
      <c r="V740" s="507"/>
      <c r="W740" s="507"/>
      <c r="X740" s="507"/>
      <c r="Y740" s="507"/>
      <c r="Z740" s="507"/>
      <c r="AA740" s="507"/>
      <c r="AB740" s="507"/>
      <c r="AC740" s="507"/>
      <c r="AD740" s="507"/>
      <c r="AE740" s="506"/>
      <c r="AF740" s="507"/>
      <c r="AG740" s="507"/>
      <c r="AH740" s="507"/>
      <c r="AI740" s="507"/>
    </row>
    <row r="741" spans="1:35" ht="12.75" customHeight="1">
      <c r="A741" s="504"/>
      <c r="B741" s="504"/>
      <c r="C741" s="504"/>
      <c r="D741" s="504"/>
      <c r="E741" s="504"/>
      <c r="F741" s="505"/>
      <c r="G741" s="505"/>
      <c r="H741" s="504"/>
      <c r="I741" s="506"/>
      <c r="J741" s="507"/>
      <c r="K741" s="507"/>
      <c r="L741" s="507"/>
      <c r="M741" s="507"/>
      <c r="N741" s="507"/>
      <c r="O741" s="507"/>
      <c r="P741" s="507"/>
      <c r="Q741" s="507"/>
      <c r="R741" s="507"/>
      <c r="S741" s="507"/>
      <c r="T741" s="506"/>
      <c r="U741" s="507"/>
      <c r="V741" s="507"/>
      <c r="W741" s="507"/>
      <c r="X741" s="507"/>
      <c r="Y741" s="507"/>
      <c r="Z741" s="507"/>
      <c r="AA741" s="507"/>
      <c r="AB741" s="507"/>
      <c r="AC741" s="507"/>
      <c r="AD741" s="507"/>
      <c r="AE741" s="506"/>
      <c r="AF741" s="507"/>
      <c r="AG741" s="507"/>
      <c r="AH741" s="507"/>
      <c r="AI741" s="507"/>
    </row>
    <row r="742" spans="1:35" ht="12.75" customHeight="1">
      <c r="A742" s="504"/>
      <c r="B742" s="504"/>
      <c r="C742" s="504"/>
      <c r="D742" s="504"/>
      <c r="E742" s="504"/>
      <c r="F742" s="505"/>
      <c r="G742" s="505"/>
      <c r="H742" s="504"/>
      <c r="I742" s="506"/>
      <c r="J742" s="507"/>
      <c r="K742" s="507"/>
      <c r="L742" s="507"/>
      <c r="M742" s="507"/>
      <c r="N742" s="507"/>
      <c r="O742" s="507"/>
      <c r="P742" s="507"/>
      <c r="Q742" s="507"/>
      <c r="R742" s="507"/>
      <c r="S742" s="507"/>
      <c r="T742" s="506"/>
      <c r="U742" s="507"/>
      <c r="V742" s="507"/>
      <c r="W742" s="507"/>
      <c r="X742" s="507"/>
      <c r="Y742" s="507"/>
      <c r="Z742" s="507"/>
      <c r="AA742" s="507"/>
      <c r="AB742" s="507"/>
      <c r="AC742" s="507"/>
      <c r="AD742" s="507"/>
      <c r="AE742" s="506"/>
      <c r="AF742" s="507"/>
      <c r="AG742" s="507"/>
      <c r="AH742" s="507"/>
      <c r="AI742" s="507"/>
    </row>
    <row r="743" spans="1:35" ht="12.75" customHeight="1">
      <c r="A743" s="504"/>
      <c r="B743" s="504"/>
      <c r="C743" s="504"/>
      <c r="D743" s="504"/>
      <c r="E743" s="504"/>
      <c r="F743" s="505"/>
      <c r="G743" s="505"/>
      <c r="H743" s="504"/>
      <c r="I743" s="506"/>
      <c r="J743" s="507"/>
      <c r="K743" s="507"/>
      <c r="L743" s="507"/>
      <c r="M743" s="507"/>
      <c r="N743" s="507"/>
      <c r="O743" s="507"/>
      <c r="P743" s="507"/>
      <c r="Q743" s="507"/>
      <c r="R743" s="507"/>
      <c r="S743" s="507"/>
      <c r="T743" s="506"/>
      <c r="U743" s="507"/>
      <c r="V743" s="507"/>
      <c r="W743" s="507"/>
      <c r="X743" s="507"/>
      <c r="Y743" s="507"/>
      <c r="Z743" s="507"/>
      <c r="AA743" s="507"/>
      <c r="AB743" s="507"/>
      <c r="AC743" s="507"/>
      <c r="AD743" s="507"/>
      <c r="AE743" s="506"/>
      <c r="AF743" s="507"/>
      <c r="AG743" s="507"/>
      <c r="AH743" s="507"/>
      <c r="AI743" s="507"/>
    </row>
    <row r="744" spans="1:35" ht="12.75" customHeight="1">
      <c r="A744" s="504"/>
      <c r="B744" s="504"/>
      <c r="C744" s="504"/>
      <c r="D744" s="504"/>
      <c r="E744" s="504"/>
      <c r="F744" s="505"/>
      <c r="G744" s="505"/>
      <c r="H744" s="504"/>
      <c r="I744" s="506"/>
      <c r="J744" s="507"/>
      <c r="K744" s="507"/>
      <c r="L744" s="507"/>
      <c r="M744" s="507"/>
      <c r="N744" s="507"/>
      <c r="O744" s="507"/>
      <c r="P744" s="507"/>
      <c r="Q744" s="507"/>
      <c r="R744" s="507"/>
      <c r="S744" s="507"/>
      <c r="T744" s="506"/>
      <c r="U744" s="507"/>
      <c r="V744" s="507"/>
      <c r="W744" s="507"/>
      <c r="X744" s="507"/>
      <c r="Y744" s="507"/>
      <c r="Z744" s="507"/>
      <c r="AA744" s="507"/>
      <c r="AB744" s="507"/>
      <c r="AC744" s="507"/>
      <c r="AD744" s="507"/>
      <c r="AE744" s="506"/>
      <c r="AF744" s="507"/>
      <c r="AG744" s="507"/>
      <c r="AH744" s="507"/>
      <c r="AI744" s="507"/>
    </row>
    <row r="745" spans="1:35" ht="12.75" customHeight="1">
      <c r="A745" s="504"/>
      <c r="B745" s="504"/>
      <c r="C745" s="504"/>
      <c r="D745" s="504"/>
      <c r="E745" s="504"/>
      <c r="F745" s="505"/>
      <c r="G745" s="505"/>
      <c r="H745" s="504"/>
      <c r="I745" s="506"/>
      <c r="J745" s="507"/>
      <c r="K745" s="507"/>
      <c r="L745" s="507"/>
      <c r="M745" s="507"/>
      <c r="N745" s="507"/>
      <c r="O745" s="507"/>
      <c r="P745" s="507"/>
      <c r="Q745" s="507"/>
      <c r="R745" s="507"/>
      <c r="S745" s="507"/>
      <c r="T745" s="506"/>
      <c r="U745" s="507"/>
      <c r="V745" s="507"/>
      <c r="W745" s="507"/>
      <c r="X745" s="507"/>
      <c r="Y745" s="507"/>
      <c r="Z745" s="507"/>
      <c r="AA745" s="507"/>
      <c r="AB745" s="507"/>
      <c r="AC745" s="507"/>
      <c r="AD745" s="507"/>
      <c r="AE745" s="506"/>
      <c r="AF745" s="507"/>
      <c r="AG745" s="507"/>
      <c r="AH745" s="507"/>
      <c r="AI745" s="507"/>
    </row>
    <row r="746" spans="1:35" ht="12.75" customHeight="1">
      <c r="A746" s="504"/>
      <c r="B746" s="504"/>
      <c r="C746" s="504"/>
      <c r="D746" s="504"/>
      <c r="E746" s="504"/>
      <c r="F746" s="505"/>
      <c r="G746" s="505"/>
      <c r="H746" s="504"/>
      <c r="I746" s="506"/>
      <c r="J746" s="507"/>
      <c r="K746" s="507"/>
      <c r="L746" s="507"/>
      <c r="M746" s="507"/>
      <c r="N746" s="507"/>
      <c r="O746" s="507"/>
      <c r="P746" s="507"/>
      <c r="Q746" s="507"/>
      <c r="R746" s="507"/>
      <c r="S746" s="507"/>
      <c r="T746" s="506"/>
      <c r="U746" s="507"/>
      <c r="V746" s="507"/>
      <c r="W746" s="507"/>
      <c r="X746" s="507"/>
      <c r="Y746" s="507"/>
      <c r="Z746" s="507"/>
      <c r="AA746" s="507"/>
      <c r="AB746" s="507"/>
      <c r="AC746" s="507"/>
      <c r="AD746" s="507"/>
      <c r="AE746" s="506"/>
      <c r="AF746" s="507"/>
      <c r="AG746" s="507"/>
      <c r="AH746" s="507"/>
      <c r="AI746" s="507"/>
    </row>
    <row r="747" spans="1:35" ht="12.75" customHeight="1">
      <c r="A747" s="504"/>
      <c r="B747" s="504"/>
      <c r="C747" s="504"/>
      <c r="D747" s="504"/>
      <c r="E747" s="504"/>
      <c r="F747" s="505"/>
      <c r="G747" s="505"/>
      <c r="H747" s="504"/>
      <c r="I747" s="506"/>
      <c r="J747" s="507"/>
      <c r="K747" s="507"/>
      <c r="L747" s="507"/>
      <c r="M747" s="507"/>
      <c r="N747" s="507"/>
      <c r="O747" s="507"/>
      <c r="P747" s="507"/>
      <c r="Q747" s="507"/>
      <c r="R747" s="507"/>
      <c r="S747" s="507"/>
      <c r="T747" s="506"/>
      <c r="U747" s="507"/>
      <c r="V747" s="507"/>
      <c r="W747" s="507"/>
      <c r="X747" s="507"/>
      <c r="Y747" s="507"/>
      <c r="Z747" s="507"/>
      <c r="AA747" s="507"/>
      <c r="AB747" s="507"/>
      <c r="AC747" s="507"/>
      <c r="AD747" s="507"/>
      <c r="AE747" s="506"/>
      <c r="AF747" s="507"/>
      <c r="AG747" s="507"/>
      <c r="AH747" s="507"/>
      <c r="AI747" s="507"/>
    </row>
    <row r="748" spans="1:35" ht="12.75" customHeight="1">
      <c r="A748" s="504"/>
      <c r="B748" s="504"/>
      <c r="C748" s="504"/>
      <c r="D748" s="504"/>
      <c r="E748" s="504"/>
      <c r="F748" s="505"/>
      <c r="G748" s="505"/>
      <c r="H748" s="504"/>
      <c r="I748" s="506"/>
      <c r="J748" s="507"/>
      <c r="K748" s="507"/>
      <c r="L748" s="507"/>
      <c r="M748" s="507"/>
      <c r="N748" s="507"/>
      <c r="O748" s="507"/>
      <c r="P748" s="507"/>
      <c r="Q748" s="507"/>
      <c r="R748" s="507"/>
      <c r="S748" s="507"/>
      <c r="T748" s="506"/>
      <c r="U748" s="507"/>
      <c r="V748" s="507"/>
      <c r="W748" s="507"/>
      <c r="X748" s="507"/>
      <c r="Y748" s="507"/>
      <c r="Z748" s="507"/>
      <c r="AA748" s="507"/>
      <c r="AB748" s="507"/>
      <c r="AC748" s="507"/>
      <c r="AD748" s="507"/>
      <c r="AE748" s="506"/>
      <c r="AF748" s="507"/>
      <c r="AG748" s="507"/>
      <c r="AH748" s="507"/>
      <c r="AI748" s="507"/>
    </row>
    <row r="749" spans="1:35" ht="12.75" customHeight="1">
      <c r="A749" s="504"/>
      <c r="B749" s="504"/>
      <c r="C749" s="504"/>
      <c r="D749" s="504"/>
      <c r="E749" s="504"/>
      <c r="F749" s="505"/>
      <c r="G749" s="505"/>
      <c r="H749" s="504"/>
      <c r="I749" s="506"/>
      <c r="J749" s="507"/>
      <c r="K749" s="507"/>
      <c r="L749" s="507"/>
      <c r="M749" s="507"/>
      <c r="N749" s="507"/>
      <c r="O749" s="507"/>
      <c r="P749" s="507"/>
      <c r="Q749" s="507"/>
      <c r="R749" s="507"/>
      <c r="S749" s="507"/>
      <c r="T749" s="506"/>
      <c r="U749" s="507"/>
      <c r="V749" s="507"/>
      <c r="W749" s="507"/>
      <c r="X749" s="507"/>
      <c r="Y749" s="507"/>
      <c r="Z749" s="507"/>
      <c r="AA749" s="507"/>
      <c r="AB749" s="507"/>
      <c r="AC749" s="507"/>
      <c r="AD749" s="507"/>
      <c r="AE749" s="506"/>
      <c r="AF749" s="507"/>
      <c r="AG749" s="507"/>
      <c r="AH749" s="507"/>
      <c r="AI749" s="507"/>
    </row>
    <row r="750" spans="1:35" ht="12.75" customHeight="1">
      <c r="A750" s="504"/>
      <c r="B750" s="504"/>
      <c r="C750" s="504"/>
      <c r="D750" s="504"/>
      <c r="E750" s="504"/>
      <c r="F750" s="505"/>
      <c r="G750" s="505"/>
      <c r="H750" s="504"/>
      <c r="I750" s="506"/>
      <c r="J750" s="507"/>
      <c r="K750" s="507"/>
      <c r="L750" s="507"/>
      <c r="M750" s="507"/>
      <c r="N750" s="507"/>
      <c r="O750" s="507"/>
      <c r="P750" s="507"/>
      <c r="Q750" s="507"/>
      <c r="R750" s="507"/>
      <c r="S750" s="507"/>
      <c r="T750" s="506"/>
      <c r="U750" s="507"/>
      <c r="V750" s="507"/>
      <c r="W750" s="507"/>
      <c r="X750" s="507"/>
      <c r="Y750" s="507"/>
      <c r="Z750" s="507"/>
      <c r="AA750" s="507"/>
      <c r="AB750" s="507"/>
      <c r="AC750" s="507"/>
      <c r="AD750" s="507"/>
      <c r="AE750" s="506"/>
      <c r="AF750" s="507"/>
      <c r="AG750" s="507"/>
      <c r="AH750" s="507"/>
      <c r="AI750" s="507"/>
    </row>
    <row r="751" spans="1:35" ht="12.75" customHeight="1">
      <c r="A751" s="504"/>
      <c r="B751" s="504"/>
      <c r="C751" s="504"/>
      <c r="D751" s="504"/>
      <c r="E751" s="504"/>
      <c r="F751" s="505"/>
      <c r="G751" s="505"/>
      <c r="H751" s="504"/>
      <c r="I751" s="506"/>
      <c r="J751" s="507"/>
      <c r="K751" s="507"/>
      <c r="L751" s="507"/>
      <c r="M751" s="507"/>
      <c r="N751" s="507"/>
      <c r="O751" s="507"/>
      <c r="P751" s="507"/>
      <c r="Q751" s="507"/>
      <c r="R751" s="507"/>
      <c r="S751" s="507"/>
      <c r="T751" s="506"/>
      <c r="U751" s="507"/>
      <c r="V751" s="507"/>
      <c r="W751" s="507"/>
      <c r="X751" s="507"/>
      <c r="Y751" s="507"/>
      <c r="Z751" s="507"/>
      <c r="AA751" s="507"/>
      <c r="AB751" s="507"/>
      <c r="AC751" s="507"/>
      <c r="AD751" s="507"/>
      <c r="AE751" s="506"/>
      <c r="AF751" s="507"/>
      <c r="AG751" s="507"/>
      <c r="AH751" s="507"/>
      <c r="AI751" s="507"/>
    </row>
    <row r="752" spans="1:35" ht="12.75" customHeight="1">
      <c r="A752" s="504"/>
      <c r="B752" s="504"/>
      <c r="C752" s="504"/>
      <c r="D752" s="504"/>
      <c r="E752" s="504"/>
      <c r="F752" s="505"/>
      <c r="G752" s="505"/>
      <c r="H752" s="504"/>
      <c r="I752" s="506"/>
      <c r="J752" s="507"/>
      <c r="K752" s="507"/>
      <c r="L752" s="507"/>
      <c r="M752" s="507"/>
      <c r="N752" s="507"/>
      <c r="O752" s="507"/>
      <c r="P752" s="507"/>
      <c r="Q752" s="507"/>
      <c r="R752" s="507"/>
      <c r="S752" s="507"/>
      <c r="T752" s="506"/>
      <c r="U752" s="507"/>
      <c r="V752" s="507"/>
      <c r="W752" s="507"/>
      <c r="X752" s="507"/>
      <c r="Y752" s="507"/>
      <c r="Z752" s="507"/>
      <c r="AA752" s="507"/>
      <c r="AB752" s="507"/>
      <c r="AC752" s="507"/>
      <c r="AD752" s="507"/>
      <c r="AE752" s="506"/>
      <c r="AF752" s="507"/>
      <c r="AG752" s="507"/>
      <c r="AH752" s="507"/>
      <c r="AI752" s="507"/>
    </row>
    <row r="753" spans="1:35" ht="12.75" customHeight="1">
      <c r="A753" s="504"/>
      <c r="B753" s="504"/>
      <c r="C753" s="504"/>
      <c r="D753" s="504"/>
      <c r="E753" s="504"/>
      <c r="F753" s="505"/>
      <c r="G753" s="505"/>
      <c r="H753" s="504"/>
      <c r="I753" s="506"/>
      <c r="J753" s="507"/>
      <c r="K753" s="507"/>
      <c r="L753" s="507"/>
      <c r="M753" s="507"/>
      <c r="N753" s="507"/>
      <c r="O753" s="507"/>
      <c r="P753" s="507"/>
      <c r="Q753" s="507"/>
      <c r="R753" s="507"/>
      <c r="S753" s="507"/>
      <c r="T753" s="506"/>
      <c r="U753" s="507"/>
      <c r="V753" s="507"/>
      <c r="W753" s="507"/>
      <c r="X753" s="507"/>
      <c r="Y753" s="507"/>
      <c r="Z753" s="507"/>
      <c r="AA753" s="507"/>
      <c r="AB753" s="507"/>
      <c r="AC753" s="507"/>
      <c r="AD753" s="507"/>
      <c r="AE753" s="506"/>
      <c r="AF753" s="507"/>
      <c r="AG753" s="507"/>
      <c r="AH753" s="507"/>
      <c r="AI753" s="507"/>
    </row>
    <row r="754" spans="1:35" ht="12.75" customHeight="1">
      <c r="A754" s="504"/>
      <c r="B754" s="504"/>
      <c r="C754" s="504"/>
      <c r="D754" s="504"/>
      <c r="E754" s="504"/>
      <c r="F754" s="505"/>
      <c r="G754" s="505"/>
      <c r="H754" s="504"/>
      <c r="I754" s="506"/>
      <c r="J754" s="507"/>
      <c r="K754" s="507"/>
      <c r="L754" s="507"/>
      <c r="M754" s="507"/>
      <c r="N754" s="507"/>
      <c r="O754" s="507"/>
      <c r="P754" s="507"/>
      <c r="Q754" s="507"/>
      <c r="R754" s="507"/>
      <c r="S754" s="507"/>
      <c r="T754" s="506"/>
      <c r="U754" s="507"/>
      <c r="V754" s="507"/>
      <c r="W754" s="507"/>
      <c r="X754" s="507"/>
      <c r="Y754" s="507"/>
      <c r="Z754" s="507"/>
      <c r="AA754" s="507"/>
      <c r="AB754" s="507"/>
      <c r="AC754" s="507"/>
      <c r="AD754" s="507"/>
      <c r="AE754" s="506"/>
      <c r="AF754" s="507"/>
      <c r="AG754" s="507"/>
      <c r="AH754" s="507"/>
      <c r="AI754" s="507"/>
    </row>
    <row r="755" spans="1:35" ht="12.75" customHeight="1">
      <c r="A755" s="504"/>
      <c r="B755" s="504"/>
      <c r="C755" s="504"/>
      <c r="D755" s="504"/>
      <c r="E755" s="504"/>
      <c r="F755" s="505"/>
      <c r="G755" s="505"/>
      <c r="H755" s="504"/>
      <c r="I755" s="506"/>
      <c r="J755" s="507"/>
      <c r="K755" s="507"/>
      <c r="L755" s="507"/>
      <c r="M755" s="507"/>
      <c r="N755" s="507"/>
      <c r="O755" s="507"/>
      <c r="P755" s="507"/>
      <c r="Q755" s="507"/>
      <c r="R755" s="507"/>
      <c r="S755" s="507"/>
      <c r="T755" s="506"/>
      <c r="U755" s="507"/>
      <c r="V755" s="507"/>
      <c r="W755" s="507"/>
      <c r="X755" s="507"/>
      <c r="Y755" s="507"/>
      <c r="Z755" s="507"/>
      <c r="AA755" s="507"/>
      <c r="AB755" s="507"/>
      <c r="AC755" s="507"/>
      <c r="AD755" s="507"/>
      <c r="AE755" s="506"/>
      <c r="AF755" s="507"/>
      <c r="AG755" s="507"/>
      <c r="AH755" s="507"/>
      <c r="AI755" s="507"/>
    </row>
    <row r="756" spans="1:35" ht="12.75" customHeight="1">
      <c r="A756" s="504"/>
      <c r="B756" s="504"/>
      <c r="C756" s="504"/>
      <c r="D756" s="504"/>
      <c r="E756" s="504"/>
      <c r="F756" s="505"/>
      <c r="G756" s="505"/>
      <c r="H756" s="504"/>
      <c r="I756" s="506"/>
      <c r="J756" s="507"/>
      <c r="K756" s="507"/>
      <c r="L756" s="507"/>
      <c r="M756" s="507"/>
      <c r="N756" s="507"/>
      <c r="O756" s="507"/>
      <c r="P756" s="507"/>
      <c r="Q756" s="507"/>
      <c r="R756" s="507"/>
      <c r="S756" s="507"/>
      <c r="T756" s="506"/>
      <c r="U756" s="507"/>
      <c r="V756" s="507"/>
      <c r="W756" s="507"/>
      <c r="X756" s="507"/>
      <c r="Y756" s="507"/>
      <c r="Z756" s="507"/>
      <c r="AA756" s="507"/>
      <c r="AB756" s="507"/>
      <c r="AC756" s="507"/>
      <c r="AD756" s="507"/>
      <c r="AE756" s="506"/>
      <c r="AF756" s="507"/>
      <c r="AG756" s="507"/>
      <c r="AH756" s="507"/>
      <c r="AI756" s="507"/>
    </row>
    <row r="757" spans="1:35" ht="12.75" customHeight="1">
      <c r="A757" s="504"/>
      <c r="B757" s="504"/>
      <c r="C757" s="504"/>
      <c r="D757" s="504"/>
      <c r="E757" s="504"/>
      <c r="F757" s="505"/>
      <c r="G757" s="505"/>
      <c r="H757" s="504"/>
      <c r="I757" s="506"/>
      <c r="J757" s="507"/>
      <c r="K757" s="507"/>
      <c r="L757" s="507"/>
      <c r="M757" s="507"/>
      <c r="N757" s="507"/>
      <c r="O757" s="507"/>
      <c r="P757" s="507"/>
      <c r="Q757" s="507"/>
      <c r="R757" s="507"/>
      <c r="S757" s="507"/>
      <c r="T757" s="506"/>
      <c r="U757" s="507"/>
      <c r="V757" s="507"/>
      <c r="W757" s="507"/>
      <c r="X757" s="507"/>
      <c r="Y757" s="507"/>
      <c r="Z757" s="507"/>
      <c r="AA757" s="507"/>
      <c r="AB757" s="507"/>
      <c r="AC757" s="507"/>
      <c r="AD757" s="507"/>
      <c r="AE757" s="506"/>
      <c r="AF757" s="507"/>
      <c r="AG757" s="507"/>
      <c r="AH757" s="507"/>
      <c r="AI757" s="507"/>
    </row>
    <row r="758" spans="1:35" ht="12.75" customHeight="1">
      <c r="A758" s="504"/>
      <c r="B758" s="504"/>
      <c r="C758" s="504"/>
      <c r="D758" s="504"/>
      <c r="E758" s="504"/>
      <c r="F758" s="505"/>
      <c r="G758" s="505"/>
      <c r="H758" s="504"/>
      <c r="I758" s="506"/>
      <c r="J758" s="507"/>
      <c r="K758" s="507"/>
      <c r="L758" s="507"/>
      <c r="M758" s="507"/>
      <c r="N758" s="507"/>
      <c r="O758" s="507"/>
      <c r="P758" s="507"/>
      <c r="Q758" s="507"/>
      <c r="R758" s="507"/>
      <c r="S758" s="507"/>
      <c r="T758" s="506"/>
      <c r="U758" s="507"/>
      <c r="V758" s="507"/>
      <c r="W758" s="507"/>
      <c r="X758" s="507"/>
      <c r="Y758" s="507"/>
      <c r="Z758" s="507"/>
      <c r="AA758" s="507"/>
      <c r="AB758" s="507"/>
      <c r="AC758" s="507"/>
      <c r="AD758" s="507"/>
      <c r="AE758" s="506"/>
      <c r="AF758" s="507"/>
      <c r="AG758" s="507"/>
      <c r="AH758" s="507"/>
      <c r="AI758" s="507"/>
    </row>
    <row r="759" spans="1:35" ht="12.75" customHeight="1">
      <c r="A759" s="504"/>
      <c r="B759" s="504"/>
      <c r="C759" s="504"/>
      <c r="D759" s="504"/>
      <c r="E759" s="504"/>
      <c r="F759" s="505"/>
      <c r="G759" s="505"/>
      <c r="H759" s="504"/>
      <c r="I759" s="506"/>
      <c r="J759" s="507"/>
      <c r="K759" s="507"/>
      <c r="L759" s="507"/>
      <c r="M759" s="507"/>
      <c r="N759" s="507"/>
      <c r="O759" s="507"/>
      <c r="P759" s="507"/>
      <c r="Q759" s="507"/>
      <c r="R759" s="507"/>
      <c r="S759" s="507"/>
      <c r="T759" s="506"/>
      <c r="U759" s="507"/>
      <c r="V759" s="507"/>
      <c r="W759" s="507"/>
      <c r="X759" s="507"/>
      <c r="Y759" s="507"/>
      <c r="Z759" s="507"/>
      <c r="AA759" s="507"/>
      <c r="AB759" s="507"/>
      <c r="AC759" s="507"/>
      <c r="AD759" s="507"/>
      <c r="AE759" s="506"/>
      <c r="AF759" s="507"/>
      <c r="AG759" s="507"/>
      <c r="AH759" s="507"/>
      <c r="AI759" s="507"/>
    </row>
    <row r="760" spans="1:35" ht="12.75" customHeight="1">
      <c r="A760" s="504"/>
      <c r="B760" s="504"/>
      <c r="C760" s="504"/>
      <c r="D760" s="504"/>
      <c r="E760" s="504"/>
      <c r="F760" s="505"/>
      <c r="G760" s="505"/>
      <c r="H760" s="504"/>
      <c r="I760" s="506"/>
      <c r="J760" s="507"/>
      <c r="K760" s="507"/>
      <c r="L760" s="507"/>
      <c r="M760" s="507"/>
      <c r="N760" s="507"/>
      <c r="O760" s="507"/>
      <c r="P760" s="507"/>
      <c r="Q760" s="507"/>
      <c r="R760" s="507"/>
      <c r="S760" s="507"/>
      <c r="T760" s="506"/>
      <c r="U760" s="507"/>
      <c r="V760" s="507"/>
      <c r="W760" s="507"/>
      <c r="X760" s="507"/>
      <c r="Y760" s="507"/>
      <c r="Z760" s="507"/>
      <c r="AA760" s="507"/>
      <c r="AB760" s="507"/>
      <c r="AC760" s="507"/>
      <c r="AD760" s="507"/>
      <c r="AE760" s="506"/>
      <c r="AF760" s="507"/>
      <c r="AG760" s="507"/>
      <c r="AH760" s="507"/>
      <c r="AI760" s="507"/>
    </row>
    <row r="761" spans="1:35" ht="12.75" customHeight="1">
      <c r="A761" s="504"/>
      <c r="B761" s="504"/>
      <c r="C761" s="504"/>
      <c r="D761" s="504"/>
      <c r="E761" s="504"/>
      <c r="F761" s="505"/>
      <c r="G761" s="505"/>
      <c r="H761" s="504"/>
      <c r="I761" s="506"/>
      <c r="J761" s="507"/>
      <c r="K761" s="507"/>
      <c r="L761" s="507"/>
      <c r="M761" s="507"/>
      <c r="N761" s="507"/>
      <c r="O761" s="507"/>
      <c r="P761" s="507"/>
      <c r="Q761" s="507"/>
      <c r="R761" s="507"/>
      <c r="S761" s="507"/>
      <c r="T761" s="506"/>
      <c r="U761" s="507"/>
      <c r="V761" s="507"/>
      <c r="W761" s="507"/>
      <c r="X761" s="507"/>
      <c r="Y761" s="507"/>
      <c r="Z761" s="507"/>
      <c r="AA761" s="507"/>
      <c r="AB761" s="507"/>
      <c r="AC761" s="507"/>
      <c r="AD761" s="507"/>
      <c r="AE761" s="506"/>
      <c r="AF761" s="507"/>
      <c r="AG761" s="507"/>
      <c r="AH761" s="507"/>
      <c r="AI761" s="507"/>
    </row>
    <row r="762" spans="1:35" ht="12.75" customHeight="1">
      <c r="A762" s="504"/>
      <c r="B762" s="504"/>
      <c r="C762" s="504"/>
      <c r="D762" s="504"/>
      <c r="E762" s="504"/>
      <c r="F762" s="505"/>
      <c r="G762" s="505"/>
      <c r="H762" s="504"/>
      <c r="I762" s="506"/>
      <c r="J762" s="507"/>
      <c r="K762" s="507"/>
      <c r="L762" s="507"/>
      <c r="M762" s="507"/>
      <c r="N762" s="507"/>
      <c r="O762" s="507"/>
      <c r="P762" s="507"/>
      <c r="Q762" s="507"/>
      <c r="R762" s="507"/>
      <c r="S762" s="507"/>
      <c r="T762" s="506"/>
      <c r="U762" s="507"/>
      <c r="V762" s="507"/>
      <c r="W762" s="507"/>
      <c r="X762" s="507"/>
      <c r="Y762" s="507"/>
      <c r="Z762" s="507"/>
      <c r="AA762" s="507"/>
      <c r="AB762" s="507"/>
      <c r="AC762" s="507"/>
      <c r="AD762" s="507"/>
      <c r="AE762" s="506"/>
      <c r="AF762" s="507"/>
      <c r="AG762" s="507"/>
      <c r="AH762" s="507"/>
      <c r="AI762" s="507"/>
    </row>
    <row r="763" spans="1:35" ht="12.75" customHeight="1">
      <c r="A763" s="504"/>
      <c r="B763" s="504"/>
      <c r="C763" s="504"/>
      <c r="D763" s="504"/>
      <c r="E763" s="504"/>
      <c r="F763" s="505"/>
      <c r="G763" s="505"/>
      <c r="H763" s="504"/>
      <c r="I763" s="506"/>
      <c r="J763" s="507"/>
      <c r="K763" s="507"/>
      <c r="L763" s="507"/>
      <c r="M763" s="507"/>
      <c r="N763" s="507"/>
      <c r="O763" s="507"/>
      <c r="P763" s="507"/>
      <c r="Q763" s="507"/>
      <c r="R763" s="507"/>
      <c r="S763" s="507"/>
      <c r="T763" s="506"/>
      <c r="U763" s="507"/>
      <c r="V763" s="507"/>
      <c r="W763" s="507"/>
      <c r="X763" s="507"/>
      <c r="Y763" s="507"/>
      <c r="Z763" s="507"/>
      <c r="AA763" s="507"/>
      <c r="AB763" s="507"/>
      <c r="AC763" s="507"/>
      <c r="AD763" s="507"/>
      <c r="AE763" s="506"/>
      <c r="AF763" s="507"/>
      <c r="AG763" s="507"/>
      <c r="AH763" s="507"/>
      <c r="AI763" s="507"/>
    </row>
    <row r="764" spans="1:35" ht="12.75" customHeight="1">
      <c r="A764" s="504"/>
      <c r="B764" s="504"/>
      <c r="C764" s="504"/>
      <c r="D764" s="504"/>
      <c r="E764" s="504"/>
      <c r="F764" s="505"/>
      <c r="G764" s="505"/>
      <c r="H764" s="504"/>
      <c r="I764" s="506"/>
      <c r="J764" s="507"/>
      <c r="K764" s="507"/>
      <c r="L764" s="507"/>
      <c r="M764" s="507"/>
      <c r="N764" s="507"/>
      <c r="O764" s="507"/>
      <c r="P764" s="507"/>
      <c r="Q764" s="507"/>
      <c r="R764" s="507"/>
      <c r="S764" s="507"/>
      <c r="T764" s="506"/>
      <c r="U764" s="507"/>
      <c r="V764" s="507"/>
      <c r="W764" s="507"/>
      <c r="X764" s="507"/>
      <c r="Y764" s="507"/>
      <c r="Z764" s="507"/>
      <c r="AA764" s="507"/>
      <c r="AB764" s="507"/>
      <c r="AC764" s="507"/>
      <c r="AD764" s="507"/>
      <c r="AE764" s="506"/>
      <c r="AF764" s="507"/>
      <c r="AG764" s="507"/>
      <c r="AH764" s="507"/>
      <c r="AI764" s="507"/>
    </row>
    <row r="765" spans="1:35" ht="12.75" customHeight="1">
      <c r="A765" s="504"/>
      <c r="B765" s="504"/>
      <c r="C765" s="504"/>
      <c r="D765" s="504"/>
      <c r="E765" s="504"/>
      <c r="F765" s="505"/>
      <c r="G765" s="505"/>
      <c r="H765" s="504"/>
      <c r="I765" s="506"/>
      <c r="J765" s="507"/>
      <c r="K765" s="507"/>
      <c r="L765" s="507"/>
      <c r="M765" s="507"/>
      <c r="N765" s="507"/>
      <c r="O765" s="507"/>
      <c r="P765" s="507"/>
      <c r="Q765" s="507"/>
      <c r="R765" s="507"/>
      <c r="S765" s="507"/>
      <c r="T765" s="506"/>
      <c r="U765" s="507"/>
      <c r="V765" s="507"/>
      <c r="W765" s="507"/>
      <c r="X765" s="507"/>
      <c r="Y765" s="507"/>
      <c r="Z765" s="507"/>
      <c r="AA765" s="507"/>
      <c r="AB765" s="507"/>
      <c r="AC765" s="507"/>
      <c r="AD765" s="507"/>
      <c r="AE765" s="506"/>
      <c r="AF765" s="507"/>
      <c r="AG765" s="507"/>
      <c r="AH765" s="507"/>
      <c r="AI765" s="507"/>
    </row>
    <row r="766" spans="1:35" ht="12.75" customHeight="1">
      <c r="A766" s="504"/>
      <c r="B766" s="504"/>
      <c r="C766" s="504"/>
      <c r="D766" s="504"/>
      <c r="E766" s="504"/>
      <c r="F766" s="505"/>
      <c r="G766" s="505"/>
      <c r="H766" s="504"/>
      <c r="I766" s="506"/>
      <c r="J766" s="507"/>
      <c r="K766" s="507"/>
      <c r="L766" s="507"/>
      <c r="M766" s="507"/>
      <c r="N766" s="507"/>
      <c r="O766" s="507"/>
      <c r="P766" s="507"/>
      <c r="Q766" s="507"/>
      <c r="R766" s="507"/>
      <c r="S766" s="507"/>
      <c r="T766" s="506"/>
      <c r="U766" s="507"/>
      <c r="V766" s="507"/>
      <c r="W766" s="507"/>
      <c r="X766" s="507"/>
      <c r="Y766" s="507"/>
      <c r="Z766" s="507"/>
      <c r="AA766" s="507"/>
      <c r="AB766" s="507"/>
      <c r="AC766" s="507"/>
      <c r="AD766" s="507"/>
      <c r="AE766" s="506"/>
      <c r="AF766" s="507"/>
      <c r="AG766" s="507"/>
      <c r="AH766" s="507"/>
      <c r="AI766" s="507"/>
    </row>
    <row r="767" spans="1:35" ht="12.75" customHeight="1">
      <c r="A767" s="504"/>
      <c r="B767" s="504"/>
      <c r="C767" s="504"/>
      <c r="D767" s="504"/>
      <c r="E767" s="504"/>
      <c r="F767" s="505"/>
      <c r="G767" s="505"/>
      <c r="H767" s="504"/>
      <c r="I767" s="506"/>
      <c r="J767" s="507"/>
      <c r="K767" s="507"/>
      <c r="L767" s="507"/>
      <c r="M767" s="507"/>
      <c r="N767" s="507"/>
      <c r="O767" s="507"/>
      <c r="P767" s="507"/>
      <c r="Q767" s="507"/>
      <c r="R767" s="507"/>
      <c r="S767" s="507"/>
      <c r="T767" s="506"/>
      <c r="U767" s="507"/>
      <c r="V767" s="507"/>
      <c r="W767" s="507"/>
      <c r="X767" s="507"/>
      <c r="Y767" s="507"/>
      <c r="Z767" s="507"/>
      <c r="AA767" s="507"/>
      <c r="AB767" s="507"/>
      <c r="AC767" s="507"/>
      <c r="AD767" s="507"/>
      <c r="AE767" s="506"/>
      <c r="AF767" s="507"/>
      <c r="AG767" s="507"/>
      <c r="AH767" s="507"/>
      <c r="AI767" s="507"/>
    </row>
    <row r="768" spans="1:35" ht="12.75" customHeight="1">
      <c r="A768" s="504"/>
      <c r="B768" s="504"/>
      <c r="C768" s="504"/>
      <c r="D768" s="504"/>
      <c r="E768" s="504"/>
      <c r="F768" s="505"/>
      <c r="G768" s="505"/>
      <c r="H768" s="504"/>
      <c r="I768" s="506"/>
      <c r="J768" s="507"/>
      <c r="K768" s="507"/>
      <c r="L768" s="507"/>
      <c r="M768" s="507"/>
      <c r="N768" s="507"/>
      <c r="O768" s="507"/>
      <c r="P768" s="507"/>
      <c r="Q768" s="507"/>
      <c r="R768" s="507"/>
      <c r="S768" s="507"/>
      <c r="T768" s="506"/>
      <c r="U768" s="507"/>
      <c r="V768" s="507"/>
      <c r="W768" s="507"/>
      <c r="X768" s="507"/>
      <c r="Y768" s="507"/>
      <c r="Z768" s="507"/>
      <c r="AA768" s="507"/>
      <c r="AB768" s="507"/>
      <c r="AC768" s="507"/>
      <c r="AD768" s="507"/>
      <c r="AE768" s="506"/>
      <c r="AF768" s="507"/>
      <c r="AG768" s="507"/>
      <c r="AH768" s="507"/>
      <c r="AI768" s="507"/>
    </row>
    <row r="769" spans="1:35" ht="12.75" customHeight="1">
      <c r="A769" s="504"/>
      <c r="B769" s="504"/>
      <c r="C769" s="504"/>
      <c r="D769" s="504"/>
      <c r="E769" s="504"/>
      <c r="F769" s="505"/>
      <c r="G769" s="505"/>
      <c r="H769" s="504"/>
      <c r="I769" s="506"/>
      <c r="J769" s="507"/>
      <c r="K769" s="507"/>
      <c r="L769" s="507"/>
      <c r="M769" s="507"/>
      <c r="N769" s="507"/>
      <c r="O769" s="507"/>
      <c r="P769" s="507"/>
      <c r="Q769" s="507"/>
      <c r="R769" s="507"/>
      <c r="S769" s="507"/>
      <c r="T769" s="506"/>
      <c r="U769" s="507"/>
      <c r="V769" s="507"/>
      <c r="W769" s="507"/>
      <c r="X769" s="507"/>
      <c r="Y769" s="507"/>
      <c r="Z769" s="507"/>
      <c r="AA769" s="507"/>
      <c r="AB769" s="507"/>
      <c r="AC769" s="507"/>
      <c r="AD769" s="507"/>
      <c r="AE769" s="506"/>
      <c r="AF769" s="507"/>
      <c r="AG769" s="507"/>
      <c r="AH769" s="507"/>
      <c r="AI769" s="507"/>
    </row>
    <row r="770" spans="1:35" ht="12.75" customHeight="1">
      <c r="A770" s="504"/>
      <c r="B770" s="504"/>
      <c r="C770" s="504"/>
      <c r="D770" s="504"/>
      <c r="E770" s="504"/>
      <c r="F770" s="505"/>
      <c r="G770" s="505"/>
      <c r="H770" s="504"/>
      <c r="I770" s="506"/>
      <c r="J770" s="507"/>
      <c r="K770" s="507"/>
      <c r="L770" s="507"/>
      <c r="M770" s="507"/>
      <c r="N770" s="507"/>
      <c r="O770" s="507"/>
      <c r="P770" s="507"/>
      <c r="Q770" s="507"/>
      <c r="R770" s="507"/>
      <c r="S770" s="507"/>
      <c r="T770" s="506"/>
      <c r="U770" s="507"/>
      <c r="V770" s="507"/>
      <c r="W770" s="507"/>
      <c r="X770" s="507"/>
      <c r="Y770" s="507"/>
      <c r="Z770" s="507"/>
      <c r="AA770" s="507"/>
      <c r="AB770" s="507"/>
      <c r="AC770" s="507"/>
      <c r="AD770" s="507"/>
      <c r="AE770" s="506"/>
      <c r="AF770" s="507"/>
      <c r="AG770" s="507"/>
      <c r="AH770" s="507"/>
      <c r="AI770" s="507"/>
    </row>
    <row r="771" spans="1:35" ht="12.75" customHeight="1">
      <c r="A771" s="504"/>
      <c r="B771" s="504"/>
      <c r="C771" s="504"/>
      <c r="D771" s="504"/>
      <c r="E771" s="504"/>
      <c r="F771" s="505"/>
      <c r="G771" s="505"/>
      <c r="H771" s="504"/>
      <c r="I771" s="506"/>
      <c r="J771" s="507"/>
      <c r="K771" s="507"/>
      <c r="L771" s="507"/>
      <c r="M771" s="507"/>
      <c r="N771" s="507"/>
      <c r="O771" s="507"/>
      <c r="P771" s="507"/>
      <c r="Q771" s="507"/>
      <c r="R771" s="507"/>
      <c r="S771" s="507"/>
      <c r="T771" s="506"/>
      <c r="U771" s="507"/>
      <c r="V771" s="507"/>
      <c r="W771" s="507"/>
      <c r="X771" s="507"/>
      <c r="Y771" s="507"/>
      <c r="Z771" s="507"/>
      <c r="AA771" s="507"/>
      <c r="AB771" s="507"/>
      <c r="AC771" s="507"/>
      <c r="AD771" s="507"/>
      <c r="AE771" s="506"/>
      <c r="AF771" s="507"/>
      <c r="AG771" s="507"/>
      <c r="AH771" s="507"/>
      <c r="AI771" s="507"/>
    </row>
    <row r="772" spans="1:35" ht="12.75" customHeight="1">
      <c r="A772" s="504"/>
      <c r="B772" s="504"/>
      <c r="C772" s="504"/>
      <c r="D772" s="504"/>
      <c r="E772" s="504"/>
      <c r="F772" s="505"/>
      <c r="G772" s="505"/>
      <c r="H772" s="504"/>
      <c r="I772" s="506"/>
      <c r="J772" s="507"/>
      <c r="K772" s="507"/>
      <c r="L772" s="507"/>
      <c r="M772" s="507"/>
      <c r="N772" s="507"/>
      <c r="O772" s="507"/>
      <c r="P772" s="507"/>
      <c r="Q772" s="507"/>
      <c r="R772" s="507"/>
      <c r="S772" s="507"/>
      <c r="T772" s="506"/>
      <c r="U772" s="507"/>
      <c r="V772" s="507"/>
      <c r="W772" s="507"/>
      <c r="X772" s="507"/>
      <c r="Y772" s="507"/>
      <c r="Z772" s="507"/>
      <c r="AA772" s="507"/>
      <c r="AB772" s="507"/>
      <c r="AC772" s="507"/>
      <c r="AD772" s="507"/>
      <c r="AE772" s="506"/>
      <c r="AF772" s="507"/>
      <c r="AG772" s="507"/>
      <c r="AH772" s="507"/>
      <c r="AI772" s="507"/>
    </row>
    <row r="773" spans="1:35" ht="12.75" customHeight="1">
      <c r="A773" s="504"/>
      <c r="B773" s="504"/>
      <c r="C773" s="504"/>
      <c r="D773" s="504"/>
      <c r="E773" s="504"/>
      <c r="F773" s="505"/>
      <c r="G773" s="505"/>
      <c r="H773" s="504"/>
      <c r="I773" s="506"/>
      <c r="J773" s="507"/>
      <c r="K773" s="507"/>
      <c r="L773" s="507"/>
      <c r="M773" s="507"/>
      <c r="N773" s="507"/>
      <c r="O773" s="507"/>
      <c r="P773" s="507"/>
      <c r="Q773" s="507"/>
      <c r="R773" s="507"/>
      <c r="S773" s="507"/>
      <c r="T773" s="506"/>
      <c r="U773" s="507"/>
      <c r="V773" s="507"/>
      <c r="W773" s="507"/>
      <c r="X773" s="507"/>
      <c r="Y773" s="507"/>
      <c r="Z773" s="507"/>
      <c r="AA773" s="507"/>
      <c r="AB773" s="507"/>
      <c r="AC773" s="507"/>
      <c r="AD773" s="507"/>
      <c r="AE773" s="506"/>
      <c r="AF773" s="507"/>
      <c r="AG773" s="507"/>
      <c r="AH773" s="507"/>
      <c r="AI773" s="507"/>
    </row>
    <row r="774" spans="1:35" ht="12.75" customHeight="1">
      <c r="A774" s="504"/>
      <c r="B774" s="504"/>
      <c r="C774" s="504"/>
      <c r="D774" s="504"/>
      <c r="E774" s="504"/>
      <c r="F774" s="505"/>
      <c r="G774" s="505"/>
      <c r="H774" s="504"/>
      <c r="I774" s="506"/>
      <c r="J774" s="507"/>
      <c r="K774" s="507"/>
      <c r="L774" s="507"/>
      <c r="M774" s="507"/>
      <c r="N774" s="507"/>
      <c r="O774" s="507"/>
      <c r="P774" s="507"/>
      <c r="Q774" s="507"/>
      <c r="R774" s="507"/>
      <c r="S774" s="507"/>
      <c r="T774" s="506"/>
      <c r="U774" s="507"/>
      <c r="V774" s="507"/>
      <c r="W774" s="507"/>
      <c r="X774" s="507"/>
      <c r="Y774" s="507"/>
      <c r="Z774" s="507"/>
      <c r="AA774" s="507"/>
      <c r="AB774" s="507"/>
      <c r="AC774" s="507"/>
      <c r="AD774" s="507"/>
      <c r="AE774" s="506"/>
      <c r="AF774" s="507"/>
      <c r="AG774" s="507"/>
      <c r="AH774" s="507"/>
      <c r="AI774" s="507"/>
    </row>
    <row r="775" spans="1:35" ht="12.75" customHeight="1">
      <c r="A775" s="504"/>
      <c r="B775" s="504"/>
      <c r="C775" s="504"/>
      <c r="D775" s="504"/>
      <c r="E775" s="504"/>
      <c r="F775" s="505"/>
      <c r="G775" s="505"/>
      <c r="H775" s="504"/>
      <c r="I775" s="506"/>
      <c r="J775" s="507"/>
      <c r="K775" s="507"/>
      <c r="L775" s="507"/>
      <c r="M775" s="507"/>
      <c r="N775" s="507"/>
      <c r="O775" s="507"/>
      <c r="P775" s="507"/>
      <c r="Q775" s="507"/>
      <c r="R775" s="507"/>
      <c r="S775" s="507"/>
      <c r="T775" s="506"/>
      <c r="U775" s="507"/>
      <c r="V775" s="507"/>
      <c r="W775" s="507"/>
      <c r="X775" s="507"/>
      <c r="Y775" s="507"/>
      <c r="Z775" s="507"/>
      <c r="AA775" s="507"/>
      <c r="AB775" s="507"/>
      <c r="AC775" s="507"/>
      <c r="AD775" s="507"/>
      <c r="AE775" s="506"/>
      <c r="AF775" s="507"/>
      <c r="AG775" s="507"/>
      <c r="AH775" s="507"/>
      <c r="AI775" s="507"/>
    </row>
    <row r="776" spans="1:35" ht="12.75" customHeight="1">
      <c r="A776" s="504"/>
      <c r="B776" s="504"/>
      <c r="C776" s="504"/>
      <c r="D776" s="504"/>
      <c r="E776" s="504"/>
      <c r="F776" s="505"/>
      <c r="G776" s="505"/>
      <c r="H776" s="504"/>
      <c r="I776" s="506"/>
      <c r="J776" s="507"/>
      <c r="K776" s="507"/>
      <c r="L776" s="507"/>
      <c r="M776" s="507"/>
      <c r="N776" s="507"/>
      <c r="O776" s="507"/>
      <c r="P776" s="507"/>
      <c r="Q776" s="507"/>
      <c r="R776" s="507"/>
      <c r="S776" s="507"/>
      <c r="T776" s="506"/>
      <c r="U776" s="507"/>
      <c r="V776" s="507"/>
      <c r="W776" s="507"/>
      <c r="X776" s="507"/>
      <c r="Y776" s="507"/>
      <c r="Z776" s="507"/>
      <c r="AA776" s="507"/>
      <c r="AB776" s="507"/>
      <c r="AC776" s="507"/>
      <c r="AD776" s="507"/>
      <c r="AE776" s="506"/>
      <c r="AF776" s="507"/>
      <c r="AG776" s="507"/>
      <c r="AH776" s="507"/>
      <c r="AI776" s="507"/>
    </row>
    <row r="777" spans="1:35" ht="12.75" customHeight="1">
      <c r="A777" s="504"/>
      <c r="B777" s="504"/>
      <c r="C777" s="504"/>
      <c r="D777" s="504"/>
      <c r="E777" s="504"/>
      <c r="F777" s="505"/>
      <c r="G777" s="505"/>
      <c r="H777" s="504"/>
      <c r="I777" s="506"/>
      <c r="J777" s="507"/>
      <c r="K777" s="507"/>
      <c r="L777" s="507"/>
      <c r="M777" s="507"/>
      <c r="N777" s="507"/>
      <c r="O777" s="507"/>
      <c r="P777" s="507"/>
      <c r="Q777" s="507"/>
      <c r="R777" s="507"/>
      <c r="S777" s="507"/>
      <c r="T777" s="506"/>
      <c r="U777" s="507"/>
      <c r="V777" s="507"/>
      <c r="W777" s="507"/>
      <c r="X777" s="507"/>
      <c r="Y777" s="507"/>
      <c r="Z777" s="507"/>
      <c r="AA777" s="507"/>
      <c r="AB777" s="507"/>
      <c r="AC777" s="507"/>
      <c r="AD777" s="507"/>
      <c r="AE777" s="506"/>
      <c r="AF777" s="507"/>
      <c r="AG777" s="507"/>
      <c r="AH777" s="507"/>
      <c r="AI777" s="507"/>
    </row>
    <row r="778" spans="1:35" ht="12.75" customHeight="1">
      <c r="A778" s="504"/>
      <c r="B778" s="504"/>
      <c r="C778" s="504"/>
      <c r="D778" s="504"/>
      <c r="E778" s="504"/>
      <c r="F778" s="505"/>
      <c r="G778" s="505"/>
      <c r="H778" s="504"/>
      <c r="I778" s="506"/>
      <c r="J778" s="507"/>
      <c r="K778" s="507"/>
      <c r="L778" s="507"/>
      <c r="M778" s="507"/>
      <c r="N778" s="507"/>
      <c r="O778" s="507"/>
      <c r="P778" s="507"/>
      <c r="Q778" s="507"/>
      <c r="R778" s="507"/>
      <c r="S778" s="507"/>
      <c r="T778" s="506"/>
      <c r="U778" s="507"/>
      <c r="V778" s="507"/>
      <c r="W778" s="507"/>
      <c r="X778" s="507"/>
      <c r="Y778" s="507"/>
      <c r="Z778" s="507"/>
      <c r="AA778" s="507"/>
      <c r="AB778" s="507"/>
      <c r="AC778" s="507"/>
      <c r="AD778" s="507"/>
      <c r="AE778" s="506"/>
      <c r="AF778" s="507"/>
      <c r="AG778" s="507"/>
      <c r="AH778" s="507"/>
      <c r="AI778" s="507"/>
    </row>
    <row r="779" spans="1:35" ht="12.75" customHeight="1">
      <c r="A779" s="504"/>
      <c r="B779" s="504"/>
      <c r="C779" s="504"/>
      <c r="D779" s="504"/>
      <c r="E779" s="504"/>
      <c r="F779" s="505"/>
      <c r="G779" s="505"/>
      <c r="H779" s="504"/>
      <c r="I779" s="506"/>
      <c r="J779" s="507"/>
      <c r="K779" s="507"/>
      <c r="L779" s="507"/>
      <c r="M779" s="507"/>
      <c r="N779" s="507"/>
      <c r="O779" s="507"/>
      <c r="P779" s="507"/>
      <c r="Q779" s="507"/>
      <c r="R779" s="507"/>
      <c r="S779" s="507"/>
      <c r="T779" s="506"/>
      <c r="U779" s="507"/>
      <c r="V779" s="507"/>
      <c r="W779" s="507"/>
      <c r="X779" s="507"/>
      <c r="Y779" s="507"/>
      <c r="Z779" s="507"/>
      <c r="AA779" s="507"/>
      <c r="AB779" s="507"/>
      <c r="AC779" s="507"/>
      <c r="AD779" s="507"/>
      <c r="AE779" s="506"/>
      <c r="AF779" s="507"/>
      <c r="AG779" s="507"/>
      <c r="AH779" s="507"/>
      <c r="AI779" s="507"/>
    </row>
    <row r="780" spans="1:35" ht="12.75" customHeight="1">
      <c r="A780" s="504"/>
      <c r="B780" s="504"/>
      <c r="C780" s="504"/>
      <c r="D780" s="504"/>
      <c r="E780" s="504"/>
      <c r="F780" s="505"/>
      <c r="G780" s="505"/>
      <c r="H780" s="504"/>
      <c r="I780" s="506"/>
      <c r="J780" s="507"/>
      <c r="K780" s="507"/>
      <c r="L780" s="507"/>
      <c r="M780" s="507"/>
      <c r="N780" s="507"/>
      <c r="O780" s="507"/>
      <c r="P780" s="507"/>
      <c r="Q780" s="507"/>
      <c r="R780" s="507"/>
      <c r="S780" s="507"/>
      <c r="T780" s="506"/>
      <c r="U780" s="507"/>
      <c r="V780" s="507"/>
      <c r="W780" s="507"/>
      <c r="X780" s="507"/>
      <c r="Y780" s="507"/>
      <c r="Z780" s="507"/>
      <c r="AA780" s="507"/>
      <c r="AB780" s="507"/>
      <c r="AC780" s="507"/>
      <c r="AD780" s="507"/>
      <c r="AE780" s="506"/>
      <c r="AF780" s="507"/>
      <c r="AG780" s="507"/>
      <c r="AH780" s="507"/>
      <c r="AI780" s="507"/>
    </row>
    <row r="781" spans="1:35" ht="12.75" customHeight="1">
      <c r="A781" s="504"/>
      <c r="B781" s="504"/>
      <c r="C781" s="504"/>
      <c r="D781" s="504"/>
      <c r="E781" s="504"/>
      <c r="F781" s="505"/>
      <c r="G781" s="505"/>
      <c r="H781" s="504"/>
      <c r="I781" s="506"/>
      <c r="J781" s="507"/>
      <c r="K781" s="507"/>
      <c r="L781" s="507"/>
      <c r="M781" s="507"/>
      <c r="N781" s="507"/>
      <c r="O781" s="507"/>
      <c r="P781" s="507"/>
      <c r="Q781" s="507"/>
      <c r="R781" s="507"/>
      <c r="S781" s="507"/>
      <c r="T781" s="506"/>
      <c r="U781" s="507"/>
      <c r="V781" s="507"/>
      <c r="W781" s="507"/>
      <c r="X781" s="507"/>
      <c r="Y781" s="507"/>
      <c r="Z781" s="507"/>
      <c r="AA781" s="507"/>
      <c r="AB781" s="507"/>
      <c r="AC781" s="507"/>
      <c r="AD781" s="507"/>
      <c r="AE781" s="506"/>
      <c r="AF781" s="507"/>
      <c r="AG781" s="507"/>
      <c r="AH781" s="507"/>
      <c r="AI781" s="507"/>
    </row>
    <row r="782" spans="1:35" ht="12.75" customHeight="1">
      <c r="A782" s="504"/>
      <c r="B782" s="504"/>
      <c r="C782" s="504"/>
      <c r="D782" s="504"/>
      <c r="E782" s="504"/>
      <c r="F782" s="505"/>
      <c r="G782" s="505"/>
      <c r="H782" s="504"/>
      <c r="I782" s="506"/>
      <c r="J782" s="507"/>
      <c r="K782" s="507"/>
      <c r="L782" s="507"/>
      <c r="M782" s="507"/>
      <c r="N782" s="507"/>
      <c r="O782" s="507"/>
      <c r="P782" s="507"/>
      <c r="Q782" s="507"/>
      <c r="R782" s="507"/>
      <c r="S782" s="507"/>
      <c r="T782" s="506"/>
      <c r="U782" s="507"/>
      <c r="V782" s="507"/>
      <c r="W782" s="507"/>
      <c r="X782" s="507"/>
      <c r="Y782" s="507"/>
      <c r="Z782" s="507"/>
      <c r="AA782" s="507"/>
      <c r="AB782" s="507"/>
      <c r="AC782" s="507"/>
      <c r="AD782" s="507"/>
      <c r="AE782" s="506"/>
      <c r="AF782" s="507"/>
      <c r="AG782" s="507"/>
      <c r="AH782" s="507"/>
      <c r="AI782" s="507"/>
    </row>
    <row r="783" spans="1:35" ht="12.75" customHeight="1">
      <c r="A783" s="504"/>
      <c r="B783" s="504"/>
      <c r="C783" s="504"/>
      <c r="D783" s="504"/>
      <c r="E783" s="504"/>
      <c r="F783" s="505"/>
      <c r="G783" s="505"/>
      <c r="H783" s="504"/>
      <c r="I783" s="506"/>
      <c r="J783" s="507"/>
      <c r="K783" s="507"/>
      <c r="L783" s="507"/>
      <c r="M783" s="507"/>
      <c r="N783" s="507"/>
      <c r="O783" s="507"/>
      <c r="P783" s="507"/>
      <c r="Q783" s="507"/>
      <c r="R783" s="507"/>
      <c r="S783" s="507"/>
      <c r="T783" s="506"/>
      <c r="U783" s="507"/>
      <c r="V783" s="507"/>
      <c r="W783" s="507"/>
      <c r="X783" s="507"/>
      <c r="Y783" s="507"/>
      <c r="Z783" s="507"/>
      <c r="AA783" s="507"/>
      <c r="AB783" s="507"/>
      <c r="AC783" s="507"/>
      <c r="AD783" s="507"/>
      <c r="AE783" s="506"/>
      <c r="AF783" s="507"/>
      <c r="AG783" s="507"/>
      <c r="AH783" s="507"/>
      <c r="AI783" s="507"/>
    </row>
    <row r="784" spans="1:35" ht="12.75" customHeight="1">
      <c r="A784" s="504"/>
      <c r="B784" s="504"/>
      <c r="C784" s="504"/>
      <c r="D784" s="504"/>
      <c r="E784" s="504"/>
      <c r="F784" s="505"/>
      <c r="G784" s="505"/>
      <c r="H784" s="504"/>
      <c r="I784" s="506"/>
      <c r="J784" s="507"/>
      <c r="K784" s="507"/>
      <c r="L784" s="507"/>
      <c r="M784" s="507"/>
      <c r="N784" s="507"/>
      <c r="O784" s="507"/>
      <c r="P784" s="507"/>
      <c r="Q784" s="507"/>
      <c r="R784" s="507"/>
      <c r="S784" s="507"/>
      <c r="T784" s="506"/>
      <c r="U784" s="507"/>
      <c r="V784" s="507"/>
      <c r="W784" s="507"/>
      <c r="X784" s="507"/>
      <c r="Y784" s="507"/>
      <c r="Z784" s="507"/>
      <c r="AA784" s="507"/>
      <c r="AB784" s="507"/>
      <c r="AC784" s="507"/>
      <c r="AD784" s="507"/>
      <c r="AE784" s="506"/>
      <c r="AF784" s="507"/>
      <c r="AG784" s="507"/>
      <c r="AH784" s="507"/>
      <c r="AI784" s="507"/>
    </row>
    <row r="785" spans="1:35" ht="12.75" customHeight="1">
      <c r="A785" s="504"/>
      <c r="B785" s="504"/>
      <c r="C785" s="504"/>
      <c r="D785" s="504"/>
      <c r="E785" s="504"/>
      <c r="F785" s="505"/>
      <c r="G785" s="505"/>
      <c r="H785" s="504"/>
      <c r="I785" s="506"/>
      <c r="J785" s="507"/>
      <c r="K785" s="507"/>
      <c r="L785" s="507"/>
      <c r="M785" s="507"/>
      <c r="N785" s="507"/>
      <c r="O785" s="507"/>
      <c r="P785" s="507"/>
      <c r="Q785" s="507"/>
      <c r="R785" s="507"/>
      <c r="S785" s="507"/>
      <c r="T785" s="506"/>
      <c r="U785" s="507"/>
      <c r="V785" s="507"/>
      <c r="W785" s="507"/>
      <c r="X785" s="507"/>
      <c r="Y785" s="507"/>
      <c r="Z785" s="507"/>
      <c r="AA785" s="507"/>
      <c r="AB785" s="507"/>
      <c r="AC785" s="507"/>
      <c r="AD785" s="507"/>
      <c r="AE785" s="506"/>
      <c r="AF785" s="507"/>
      <c r="AG785" s="507"/>
      <c r="AH785" s="507"/>
      <c r="AI785" s="507"/>
    </row>
    <row r="786" spans="1:35" ht="12.75" customHeight="1">
      <c r="A786" s="504"/>
      <c r="B786" s="504"/>
      <c r="C786" s="504"/>
      <c r="D786" s="504"/>
      <c r="E786" s="504"/>
      <c r="F786" s="505"/>
      <c r="G786" s="505"/>
      <c r="H786" s="504"/>
      <c r="I786" s="506"/>
      <c r="J786" s="507"/>
      <c r="K786" s="507"/>
      <c r="L786" s="507"/>
      <c r="M786" s="507"/>
      <c r="N786" s="507"/>
      <c r="O786" s="507"/>
      <c r="P786" s="507"/>
      <c r="Q786" s="507"/>
      <c r="R786" s="507"/>
      <c r="S786" s="507"/>
      <c r="T786" s="506"/>
      <c r="U786" s="507"/>
      <c r="V786" s="507"/>
      <c r="W786" s="507"/>
      <c r="X786" s="507"/>
      <c r="Y786" s="507"/>
      <c r="Z786" s="507"/>
      <c r="AA786" s="507"/>
      <c r="AB786" s="507"/>
      <c r="AC786" s="507"/>
      <c r="AD786" s="507"/>
      <c r="AE786" s="506"/>
      <c r="AF786" s="507"/>
      <c r="AG786" s="507"/>
      <c r="AH786" s="507"/>
      <c r="AI786" s="507"/>
    </row>
    <row r="787" spans="1:35" ht="12.75" customHeight="1">
      <c r="A787" s="504"/>
      <c r="B787" s="504"/>
      <c r="C787" s="504"/>
      <c r="D787" s="504"/>
      <c r="E787" s="504"/>
      <c r="F787" s="505"/>
      <c r="G787" s="505"/>
      <c r="H787" s="504"/>
      <c r="I787" s="506"/>
      <c r="J787" s="507"/>
      <c r="K787" s="507"/>
      <c r="L787" s="507"/>
      <c r="M787" s="507"/>
      <c r="N787" s="507"/>
      <c r="O787" s="507"/>
      <c r="P787" s="507"/>
      <c r="Q787" s="507"/>
      <c r="R787" s="507"/>
      <c r="S787" s="507"/>
      <c r="T787" s="506"/>
      <c r="U787" s="507"/>
      <c r="V787" s="507"/>
      <c r="W787" s="507"/>
      <c r="X787" s="507"/>
      <c r="Y787" s="507"/>
      <c r="Z787" s="507"/>
      <c r="AA787" s="507"/>
      <c r="AB787" s="507"/>
      <c r="AC787" s="507"/>
      <c r="AD787" s="507"/>
      <c r="AE787" s="506"/>
      <c r="AF787" s="507"/>
      <c r="AG787" s="507"/>
      <c r="AH787" s="507"/>
      <c r="AI787" s="507"/>
    </row>
    <row r="788" spans="1:35" ht="12.75" customHeight="1">
      <c r="A788" s="504"/>
      <c r="B788" s="504"/>
      <c r="C788" s="504"/>
      <c r="D788" s="504"/>
      <c r="E788" s="504"/>
      <c r="F788" s="505"/>
      <c r="G788" s="505"/>
      <c r="H788" s="504"/>
      <c r="I788" s="506"/>
      <c r="J788" s="507"/>
      <c r="K788" s="507"/>
      <c r="L788" s="507"/>
      <c r="M788" s="507"/>
      <c r="N788" s="507"/>
      <c r="O788" s="507"/>
      <c r="P788" s="507"/>
      <c r="Q788" s="507"/>
      <c r="R788" s="507"/>
      <c r="S788" s="507"/>
      <c r="T788" s="506"/>
      <c r="U788" s="507"/>
      <c r="V788" s="507"/>
      <c r="W788" s="507"/>
      <c r="X788" s="507"/>
      <c r="Y788" s="507"/>
      <c r="Z788" s="507"/>
      <c r="AA788" s="507"/>
      <c r="AB788" s="507"/>
      <c r="AC788" s="507"/>
      <c r="AD788" s="507"/>
      <c r="AE788" s="506"/>
      <c r="AF788" s="507"/>
      <c r="AG788" s="507"/>
      <c r="AH788" s="507"/>
      <c r="AI788" s="507"/>
    </row>
    <row r="789" spans="1:35" ht="12.75" customHeight="1">
      <c r="A789" s="504"/>
      <c r="B789" s="504"/>
      <c r="C789" s="504"/>
      <c r="D789" s="504"/>
      <c r="E789" s="504"/>
      <c r="F789" s="505"/>
      <c r="G789" s="505"/>
      <c r="H789" s="504"/>
      <c r="I789" s="506"/>
      <c r="J789" s="507"/>
      <c r="K789" s="507"/>
      <c r="L789" s="507"/>
      <c r="M789" s="507"/>
      <c r="N789" s="507"/>
      <c r="O789" s="507"/>
      <c r="P789" s="507"/>
      <c r="Q789" s="507"/>
      <c r="R789" s="507"/>
      <c r="S789" s="507"/>
      <c r="T789" s="506"/>
      <c r="U789" s="507"/>
      <c r="V789" s="507"/>
      <c r="W789" s="507"/>
      <c r="X789" s="507"/>
      <c r="Y789" s="507"/>
      <c r="Z789" s="507"/>
      <c r="AA789" s="507"/>
      <c r="AB789" s="507"/>
      <c r="AC789" s="507"/>
      <c r="AD789" s="507"/>
      <c r="AE789" s="506"/>
      <c r="AF789" s="507"/>
      <c r="AG789" s="507"/>
      <c r="AH789" s="507"/>
      <c r="AI789" s="507"/>
    </row>
    <row r="790" spans="1:35" ht="12.75" customHeight="1">
      <c r="A790" s="504"/>
      <c r="B790" s="504"/>
      <c r="C790" s="504"/>
      <c r="D790" s="504"/>
      <c r="E790" s="504"/>
      <c r="F790" s="505"/>
      <c r="G790" s="505"/>
      <c r="H790" s="504"/>
      <c r="I790" s="506"/>
      <c r="J790" s="507"/>
      <c r="K790" s="507"/>
      <c r="L790" s="507"/>
      <c r="M790" s="507"/>
      <c r="N790" s="507"/>
      <c r="O790" s="507"/>
      <c r="P790" s="507"/>
      <c r="Q790" s="507"/>
      <c r="R790" s="507"/>
      <c r="S790" s="507"/>
      <c r="T790" s="506"/>
      <c r="U790" s="507"/>
      <c r="V790" s="507"/>
      <c r="W790" s="507"/>
      <c r="X790" s="507"/>
      <c r="Y790" s="507"/>
      <c r="Z790" s="507"/>
      <c r="AA790" s="507"/>
      <c r="AB790" s="507"/>
      <c r="AC790" s="507"/>
      <c r="AD790" s="507"/>
      <c r="AE790" s="506"/>
      <c r="AF790" s="507"/>
      <c r="AG790" s="507"/>
      <c r="AH790" s="507"/>
      <c r="AI790" s="507"/>
    </row>
    <row r="791" spans="1:35" ht="12.75" customHeight="1">
      <c r="A791" s="504"/>
      <c r="B791" s="504"/>
      <c r="C791" s="504"/>
      <c r="D791" s="504"/>
      <c r="E791" s="504"/>
      <c r="F791" s="505"/>
      <c r="G791" s="505"/>
      <c r="H791" s="504"/>
      <c r="I791" s="506"/>
      <c r="J791" s="507"/>
      <c r="K791" s="507"/>
      <c r="L791" s="507"/>
      <c r="M791" s="507"/>
      <c r="N791" s="507"/>
      <c r="O791" s="507"/>
      <c r="P791" s="507"/>
      <c r="Q791" s="507"/>
      <c r="R791" s="507"/>
      <c r="S791" s="507"/>
      <c r="T791" s="506"/>
      <c r="U791" s="507"/>
      <c r="V791" s="507"/>
      <c r="W791" s="507"/>
      <c r="X791" s="507"/>
      <c r="Y791" s="507"/>
      <c r="Z791" s="507"/>
      <c r="AA791" s="507"/>
      <c r="AB791" s="507"/>
      <c r="AC791" s="507"/>
      <c r="AD791" s="507"/>
      <c r="AE791" s="506"/>
      <c r="AF791" s="507"/>
      <c r="AG791" s="507"/>
      <c r="AH791" s="507"/>
      <c r="AI791" s="507"/>
    </row>
    <row r="792" spans="1:35" ht="12.75" customHeight="1">
      <c r="A792" s="504"/>
      <c r="B792" s="504"/>
      <c r="C792" s="504"/>
      <c r="D792" s="504"/>
      <c r="E792" s="504"/>
      <c r="F792" s="505"/>
      <c r="G792" s="505"/>
      <c r="H792" s="504"/>
      <c r="I792" s="506"/>
      <c r="J792" s="507"/>
      <c r="K792" s="507"/>
      <c r="L792" s="507"/>
      <c r="M792" s="507"/>
      <c r="N792" s="507"/>
      <c r="O792" s="507"/>
      <c r="P792" s="507"/>
      <c r="Q792" s="507"/>
      <c r="R792" s="507"/>
      <c r="S792" s="507"/>
      <c r="T792" s="506"/>
      <c r="U792" s="507"/>
      <c r="V792" s="507"/>
      <c r="W792" s="507"/>
      <c r="X792" s="507"/>
      <c r="Y792" s="507"/>
      <c r="Z792" s="507"/>
      <c r="AA792" s="507"/>
      <c r="AB792" s="507"/>
      <c r="AC792" s="507"/>
      <c r="AD792" s="507"/>
      <c r="AE792" s="506"/>
      <c r="AF792" s="507"/>
      <c r="AG792" s="507"/>
      <c r="AH792" s="507"/>
      <c r="AI792" s="507"/>
    </row>
    <row r="793" spans="1:35" ht="12.75" customHeight="1">
      <c r="A793" s="504"/>
      <c r="B793" s="504"/>
      <c r="C793" s="504"/>
      <c r="D793" s="504"/>
      <c r="E793" s="504"/>
      <c r="F793" s="505"/>
      <c r="G793" s="505"/>
      <c r="H793" s="504"/>
      <c r="I793" s="506"/>
      <c r="J793" s="507"/>
      <c r="K793" s="507"/>
      <c r="L793" s="507"/>
      <c r="M793" s="507"/>
      <c r="N793" s="507"/>
      <c r="O793" s="507"/>
      <c r="P793" s="507"/>
      <c r="Q793" s="507"/>
      <c r="R793" s="507"/>
      <c r="S793" s="507"/>
      <c r="T793" s="506"/>
      <c r="U793" s="507"/>
      <c r="V793" s="507"/>
      <c r="W793" s="507"/>
      <c r="X793" s="507"/>
      <c r="Y793" s="507"/>
      <c r="Z793" s="507"/>
      <c r="AA793" s="507"/>
      <c r="AB793" s="507"/>
      <c r="AC793" s="507"/>
      <c r="AD793" s="507"/>
      <c r="AE793" s="506"/>
      <c r="AF793" s="507"/>
      <c r="AG793" s="507"/>
      <c r="AH793" s="507"/>
      <c r="AI793" s="507"/>
    </row>
    <row r="794" spans="1:35" ht="12.75" customHeight="1">
      <c r="A794" s="504"/>
      <c r="B794" s="504"/>
      <c r="C794" s="504"/>
      <c r="D794" s="504"/>
      <c r="E794" s="504"/>
      <c r="F794" s="505"/>
      <c r="G794" s="505"/>
      <c r="H794" s="504"/>
      <c r="I794" s="506"/>
      <c r="J794" s="507"/>
      <c r="K794" s="507"/>
      <c r="L794" s="507"/>
      <c r="M794" s="507"/>
      <c r="N794" s="507"/>
      <c r="O794" s="507"/>
      <c r="P794" s="507"/>
      <c r="Q794" s="507"/>
      <c r="R794" s="507"/>
      <c r="S794" s="507"/>
      <c r="T794" s="506"/>
      <c r="U794" s="507"/>
      <c r="V794" s="507"/>
      <c r="W794" s="507"/>
      <c r="X794" s="507"/>
      <c r="Y794" s="507"/>
      <c r="Z794" s="507"/>
      <c r="AA794" s="507"/>
      <c r="AB794" s="507"/>
      <c r="AC794" s="507"/>
      <c r="AD794" s="507"/>
      <c r="AE794" s="506"/>
      <c r="AF794" s="507"/>
      <c r="AG794" s="507"/>
      <c r="AH794" s="507"/>
      <c r="AI794" s="507"/>
    </row>
    <row r="795" spans="1:35" ht="12.75" customHeight="1">
      <c r="A795" s="504"/>
      <c r="B795" s="504"/>
      <c r="C795" s="504"/>
      <c r="D795" s="504"/>
      <c r="E795" s="504"/>
      <c r="F795" s="505"/>
      <c r="G795" s="505"/>
      <c r="H795" s="504"/>
      <c r="I795" s="506"/>
      <c r="J795" s="507"/>
      <c r="K795" s="507"/>
      <c r="L795" s="507"/>
      <c r="M795" s="507"/>
      <c r="N795" s="507"/>
      <c r="O795" s="507"/>
      <c r="P795" s="507"/>
      <c r="Q795" s="507"/>
      <c r="R795" s="507"/>
      <c r="S795" s="507"/>
      <c r="T795" s="506"/>
      <c r="U795" s="507"/>
      <c r="V795" s="507"/>
      <c r="W795" s="507"/>
      <c r="X795" s="507"/>
      <c r="Y795" s="507"/>
      <c r="Z795" s="507"/>
      <c r="AA795" s="507"/>
      <c r="AB795" s="507"/>
      <c r="AC795" s="507"/>
      <c r="AD795" s="507"/>
      <c r="AE795" s="506"/>
      <c r="AF795" s="507"/>
      <c r="AG795" s="507"/>
      <c r="AH795" s="507"/>
      <c r="AI795" s="507"/>
    </row>
    <row r="796" spans="1:35" ht="12.75" customHeight="1">
      <c r="A796" s="504"/>
      <c r="B796" s="504"/>
      <c r="C796" s="504"/>
      <c r="D796" s="504"/>
      <c r="E796" s="504"/>
      <c r="F796" s="505"/>
      <c r="G796" s="505"/>
      <c r="H796" s="504"/>
      <c r="I796" s="506"/>
      <c r="J796" s="507"/>
      <c r="K796" s="507"/>
      <c r="L796" s="507"/>
      <c r="M796" s="507"/>
      <c r="N796" s="507"/>
      <c r="O796" s="507"/>
      <c r="P796" s="507"/>
      <c r="Q796" s="507"/>
      <c r="R796" s="507"/>
      <c r="S796" s="507"/>
      <c r="T796" s="506"/>
      <c r="U796" s="507"/>
      <c r="V796" s="507"/>
      <c r="W796" s="507"/>
      <c r="X796" s="507"/>
      <c r="Y796" s="507"/>
      <c r="Z796" s="507"/>
      <c r="AA796" s="507"/>
      <c r="AB796" s="507"/>
      <c r="AC796" s="507"/>
      <c r="AD796" s="507"/>
      <c r="AE796" s="506"/>
      <c r="AF796" s="507"/>
      <c r="AG796" s="507"/>
      <c r="AH796" s="507"/>
      <c r="AI796" s="507"/>
    </row>
    <row r="797" spans="1:35" ht="12.75" customHeight="1">
      <c r="A797" s="504"/>
      <c r="B797" s="504"/>
      <c r="C797" s="504"/>
      <c r="D797" s="504"/>
      <c r="E797" s="504"/>
      <c r="F797" s="505"/>
      <c r="G797" s="505"/>
      <c r="H797" s="504"/>
      <c r="I797" s="506"/>
      <c r="J797" s="507"/>
      <c r="K797" s="507"/>
      <c r="L797" s="507"/>
      <c r="M797" s="507"/>
      <c r="N797" s="507"/>
      <c r="O797" s="507"/>
      <c r="P797" s="507"/>
      <c r="Q797" s="507"/>
      <c r="R797" s="507"/>
      <c r="S797" s="507"/>
      <c r="T797" s="506"/>
      <c r="U797" s="507"/>
      <c r="V797" s="507"/>
      <c r="W797" s="507"/>
      <c r="X797" s="507"/>
      <c r="Y797" s="507"/>
      <c r="Z797" s="507"/>
      <c r="AA797" s="507"/>
      <c r="AB797" s="507"/>
      <c r="AC797" s="507"/>
      <c r="AD797" s="507"/>
      <c r="AE797" s="506"/>
      <c r="AF797" s="507"/>
      <c r="AG797" s="507"/>
      <c r="AH797" s="507"/>
      <c r="AI797" s="507"/>
    </row>
    <row r="798" spans="1:35" ht="12.75" customHeight="1">
      <c r="A798" s="504"/>
      <c r="B798" s="504"/>
      <c r="C798" s="504"/>
      <c r="D798" s="504"/>
      <c r="E798" s="504"/>
      <c r="F798" s="505"/>
      <c r="G798" s="505"/>
      <c r="H798" s="504"/>
      <c r="I798" s="506"/>
      <c r="J798" s="507"/>
      <c r="K798" s="507"/>
      <c r="L798" s="507"/>
      <c r="M798" s="507"/>
      <c r="N798" s="507"/>
      <c r="O798" s="507"/>
      <c r="P798" s="507"/>
      <c r="Q798" s="507"/>
      <c r="R798" s="507"/>
      <c r="S798" s="507"/>
      <c r="T798" s="506"/>
      <c r="U798" s="507"/>
      <c r="V798" s="507"/>
      <c r="W798" s="507"/>
      <c r="X798" s="507"/>
      <c r="Y798" s="507"/>
      <c r="Z798" s="507"/>
      <c r="AA798" s="507"/>
      <c r="AB798" s="507"/>
      <c r="AC798" s="507"/>
      <c r="AD798" s="507"/>
      <c r="AE798" s="506"/>
      <c r="AF798" s="507"/>
      <c r="AG798" s="507"/>
      <c r="AH798" s="507"/>
      <c r="AI798" s="507"/>
    </row>
    <row r="799" spans="1:35" ht="12.75" customHeight="1">
      <c r="A799" s="504"/>
      <c r="B799" s="504"/>
      <c r="C799" s="504"/>
      <c r="D799" s="504"/>
      <c r="E799" s="504"/>
      <c r="F799" s="505"/>
      <c r="G799" s="505"/>
      <c r="H799" s="504"/>
      <c r="I799" s="506"/>
      <c r="J799" s="507"/>
      <c r="K799" s="507"/>
      <c r="L799" s="507"/>
      <c r="M799" s="507"/>
      <c r="N799" s="507"/>
      <c r="O799" s="507"/>
      <c r="P799" s="507"/>
      <c r="Q799" s="507"/>
      <c r="R799" s="507"/>
      <c r="S799" s="507"/>
      <c r="T799" s="506"/>
      <c r="U799" s="507"/>
      <c r="V799" s="507"/>
      <c r="W799" s="507"/>
      <c r="X799" s="507"/>
      <c r="Y799" s="507"/>
      <c r="Z799" s="507"/>
      <c r="AA799" s="507"/>
      <c r="AB799" s="507"/>
      <c r="AC799" s="507"/>
      <c r="AD799" s="507"/>
      <c r="AE799" s="506"/>
      <c r="AF799" s="507"/>
      <c r="AG799" s="507"/>
      <c r="AH799" s="507"/>
      <c r="AI799" s="507"/>
    </row>
    <row r="800" spans="1:35" ht="12.75" customHeight="1">
      <c r="A800" s="504"/>
      <c r="B800" s="504"/>
      <c r="C800" s="504"/>
      <c r="D800" s="504"/>
      <c r="E800" s="504"/>
      <c r="F800" s="505"/>
      <c r="G800" s="505"/>
      <c r="H800" s="504"/>
      <c r="I800" s="506"/>
      <c r="J800" s="507"/>
      <c r="K800" s="507"/>
      <c r="L800" s="507"/>
      <c r="M800" s="507"/>
      <c r="N800" s="507"/>
      <c r="O800" s="507"/>
      <c r="P800" s="507"/>
      <c r="Q800" s="507"/>
      <c r="R800" s="507"/>
      <c r="S800" s="507"/>
      <c r="T800" s="506"/>
      <c r="U800" s="507"/>
      <c r="V800" s="507"/>
      <c r="W800" s="507"/>
      <c r="X800" s="507"/>
      <c r="Y800" s="507"/>
      <c r="Z800" s="507"/>
      <c r="AA800" s="507"/>
      <c r="AB800" s="507"/>
      <c r="AC800" s="507"/>
      <c r="AD800" s="507"/>
      <c r="AE800" s="506"/>
      <c r="AF800" s="507"/>
      <c r="AG800" s="507"/>
      <c r="AH800" s="507"/>
      <c r="AI800" s="507"/>
    </row>
    <row r="801" spans="1:35" ht="12.75" customHeight="1">
      <c r="A801" s="504"/>
      <c r="B801" s="504"/>
      <c r="C801" s="504"/>
      <c r="D801" s="504"/>
      <c r="E801" s="504"/>
      <c r="F801" s="505"/>
      <c r="G801" s="505"/>
      <c r="H801" s="504"/>
      <c r="I801" s="506"/>
      <c r="J801" s="507"/>
      <c r="K801" s="507"/>
      <c r="L801" s="507"/>
      <c r="M801" s="507"/>
      <c r="N801" s="507"/>
      <c r="O801" s="507"/>
      <c r="P801" s="507"/>
      <c r="Q801" s="507"/>
      <c r="R801" s="507"/>
      <c r="S801" s="507"/>
      <c r="T801" s="506"/>
      <c r="U801" s="507"/>
      <c r="V801" s="507"/>
      <c r="W801" s="507"/>
      <c r="X801" s="507"/>
      <c r="Y801" s="507"/>
      <c r="Z801" s="507"/>
      <c r="AA801" s="507"/>
      <c r="AB801" s="507"/>
      <c r="AC801" s="507"/>
      <c r="AD801" s="507"/>
      <c r="AE801" s="506"/>
      <c r="AF801" s="507"/>
      <c r="AG801" s="507"/>
      <c r="AH801" s="507"/>
      <c r="AI801" s="507"/>
    </row>
    <row r="802" spans="1:35" ht="12.75" customHeight="1">
      <c r="A802" s="504"/>
      <c r="B802" s="504"/>
      <c r="C802" s="504"/>
      <c r="D802" s="504"/>
      <c r="E802" s="504"/>
      <c r="F802" s="505"/>
      <c r="G802" s="505"/>
      <c r="H802" s="504"/>
      <c r="I802" s="506"/>
      <c r="J802" s="507"/>
      <c r="K802" s="507"/>
      <c r="L802" s="507"/>
      <c r="M802" s="507"/>
      <c r="N802" s="507"/>
      <c r="O802" s="507"/>
      <c r="P802" s="507"/>
      <c r="Q802" s="507"/>
      <c r="R802" s="507"/>
      <c r="S802" s="507"/>
      <c r="T802" s="506"/>
      <c r="U802" s="507"/>
      <c r="V802" s="507"/>
      <c r="W802" s="507"/>
      <c r="X802" s="507"/>
      <c r="Y802" s="507"/>
      <c r="Z802" s="507"/>
      <c r="AA802" s="507"/>
      <c r="AB802" s="507"/>
      <c r="AC802" s="507"/>
      <c r="AD802" s="507"/>
      <c r="AE802" s="506"/>
      <c r="AF802" s="507"/>
      <c r="AG802" s="507"/>
      <c r="AH802" s="507"/>
      <c r="AI802" s="507"/>
    </row>
    <row r="803" spans="1:35" ht="12.75" customHeight="1">
      <c r="A803" s="504"/>
      <c r="B803" s="504"/>
      <c r="C803" s="504"/>
      <c r="D803" s="504"/>
      <c r="E803" s="504"/>
      <c r="F803" s="505"/>
      <c r="G803" s="505"/>
      <c r="H803" s="504"/>
      <c r="I803" s="506"/>
      <c r="J803" s="507"/>
      <c r="K803" s="507"/>
      <c r="L803" s="507"/>
      <c r="M803" s="507"/>
      <c r="N803" s="507"/>
      <c r="O803" s="507"/>
      <c r="P803" s="507"/>
      <c r="Q803" s="507"/>
      <c r="R803" s="507"/>
      <c r="S803" s="507"/>
      <c r="T803" s="506"/>
      <c r="U803" s="507"/>
      <c r="V803" s="507"/>
      <c r="W803" s="507"/>
      <c r="X803" s="507"/>
      <c r="Y803" s="507"/>
      <c r="Z803" s="507"/>
      <c r="AA803" s="507"/>
      <c r="AB803" s="507"/>
      <c r="AC803" s="507"/>
      <c r="AD803" s="507"/>
      <c r="AE803" s="506"/>
      <c r="AF803" s="507"/>
      <c r="AG803" s="507"/>
      <c r="AH803" s="507"/>
      <c r="AI803" s="507"/>
    </row>
    <row r="804" spans="1:35" ht="12.75" customHeight="1">
      <c r="A804" s="504"/>
      <c r="B804" s="504"/>
      <c r="C804" s="504"/>
      <c r="D804" s="504"/>
      <c r="E804" s="504"/>
      <c r="F804" s="505"/>
      <c r="G804" s="505"/>
      <c r="H804" s="504"/>
      <c r="I804" s="506"/>
      <c r="J804" s="507"/>
      <c r="K804" s="507"/>
      <c r="L804" s="507"/>
      <c r="M804" s="507"/>
      <c r="N804" s="507"/>
      <c r="O804" s="507"/>
      <c r="P804" s="507"/>
      <c r="Q804" s="507"/>
      <c r="R804" s="507"/>
      <c r="S804" s="507"/>
      <c r="T804" s="506"/>
      <c r="U804" s="507"/>
      <c r="V804" s="507"/>
      <c r="W804" s="507"/>
      <c r="X804" s="507"/>
      <c r="Y804" s="507"/>
      <c r="Z804" s="507"/>
      <c r="AA804" s="507"/>
      <c r="AB804" s="507"/>
      <c r="AC804" s="507"/>
      <c r="AD804" s="507"/>
      <c r="AE804" s="506"/>
      <c r="AF804" s="507"/>
      <c r="AG804" s="507"/>
      <c r="AH804" s="507"/>
      <c r="AI804" s="507"/>
    </row>
    <row r="805" spans="1:35" ht="12.75" customHeight="1">
      <c r="A805" s="504"/>
      <c r="B805" s="504"/>
      <c r="C805" s="504"/>
      <c r="D805" s="504"/>
      <c r="E805" s="504"/>
      <c r="F805" s="505"/>
      <c r="G805" s="505"/>
      <c r="H805" s="504"/>
      <c r="I805" s="506"/>
      <c r="J805" s="507"/>
      <c r="K805" s="507"/>
      <c r="L805" s="507"/>
      <c r="M805" s="507"/>
      <c r="N805" s="507"/>
      <c r="O805" s="507"/>
      <c r="P805" s="507"/>
      <c r="Q805" s="507"/>
      <c r="R805" s="507"/>
      <c r="S805" s="507"/>
      <c r="T805" s="506"/>
      <c r="U805" s="507"/>
      <c r="V805" s="507"/>
      <c r="W805" s="507"/>
      <c r="X805" s="507"/>
      <c r="Y805" s="507"/>
      <c r="Z805" s="507"/>
      <c r="AA805" s="507"/>
      <c r="AB805" s="507"/>
      <c r="AC805" s="507"/>
      <c r="AD805" s="507"/>
      <c r="AE805" s="506"/>
      <c r="AF805" s="507"/>
      <c r="AG805" s="507"/>
      <c r="AH805" s="507"/>
      <c r="AI805" s="507"/>
    </row>
    <row r="806" spans="1:35" ht="12.75" customHeight="1">
      <c r="A806" s="504"/>
      <c r="B806" s="504"/>
      <c r="C806" s="504"/>
      <c r="D806" s="504"/>
      <c r="E806" s="504"/>
      <c r="F806" s="505"/>
      <c r="G806" s="505"/>
      <c r="H806" s="504"/>
      <c r="I806" s="506"/>
      <c r="J806" s="507"/>
      <c r="K806" s="507"/>
      <c r="L806" s="507"/>
      <c r="M806" s="507"/>
      <c r="N806" s="507"/>
      <c r="O806" s="507"/>
      <c r="P806" s="507"/>
      <c r="Q806" s="507"/>
      <c r="R806" s="507"/>
      <c r="S806" s="507"/>
      <c r="T806" s="506"/>
      <c r="U806" s="507"/>
      <c r="V806" s="507"/>
      <c r="W806" s="507"/>
      <c r="X806" s="507"/>
      <c r="Y806" s="507"/>
      <c r="Z806" s="507"/>
      <c r="AA806" s="507"/>
      <c r="AB806" s="507"/>
      <c r="AC806" s="507"/>
      <c r="AD806" s="507"/>
      <c r="AE806" s="506"/>
      <c r="AF806" s="507"/>
      <c r="AG806" s="507"/>
      <c r="AH806" s="507"/>
      <c r="AI806" s="507"/>
    </row>
    <row r="807" spans="1:35" ht="12.75" customHeight="1">
      <c r="A807" s="504"/>
      <c r="B807" s="504"/>
      <c r="C807" s="504"/>
      <c r="D807" s="504"/>
      <c r="E807" s="504"/>
      <c r="F807" s="505"/>
      <c r="G807" s="505"/>
      <c r="H807" s="504"/>
      <c r="I807" s="506"/>
      <c r="J807" s="507"/>
      <c r="K807" s="507"/>
      <c r="L807" s="507"/>
      <c r="M807" s="507"/>
      <c r="N807" s="507"/>
      <c r="O807" s="507"/>
      <c r="P807" s="507"/>
      <c r="Q807" s="507"/>
      <c r="R807" s="507"/>
      <c r="S807" s="507"/>
      <c r="T807" s="506"/>
      <c r="U807" s="507"/>
      <c r="V807" s="507"/>
      <c r="W807" s="507"/>
      <c r="X807" s="507"/>
      <c r="Y807" s="507"/>
      <c r="Z807" s="507"/>
      <c r="AA807" s="507"/>
      <c r="AB807" s="507"/>
      <c r="AC807" s="507"/>
      <c r="AD807" s="507"/>
      <c r="AE807" s="506"/>
      <c r="AF807" s="507"/>
      <c r="AG807" s="507"/>
      <c r="AH807" s="507"/>
      <c r="AI807" s="507"/>
    </row>
    <row r="808" spans="1:35" ht="12.75" customHeight="1">
      <c r="A808" s="504"/>
      <c r="B808" s="504"/>
      <c r="C808" s="504"/>
      <c r="D808" s="504"/>
      <c r="E808" s="504"/>
      <c r="F808" s="505"/>
      <c r="G808" s="505"/>
      <c r="H808" s="504"/>
      <c r="I808" s="506"/>
      <c r="J808" s="507"/>
      <c r="K808" s="507"/>
      <c r="L808" s="507"/>
      <c r="M808" s="507"/>
      <c r="N808" s="507"/>
      <c r="O808" s="507"/>
      <c r="P808" s="507"/>
      <c r="Q808" s="507"/>
      <c r="R808" s="507"/>
      <c r="S808" s="507"/>
      <c r="T808" s="506"/>
      <c r="U808" s="507"/>
      <c r="V808" s="507"/>
      <c r="W808" s="507"/>
      <c r="X808" s="507"/>
      <c r="Y808" s="507"/>
      <c r="Z808" s="507"/>
      <c r="AA808" s="507"/>
      <c r="AB808" s="507"/>
      <c r="AC808" s="507"/>
      <c r="AD808" s="507"/>
      <c r="AE808" s="506"/>
      <c r="AF808" s="507"/>
      <c r="AG808" s="507"/>
      <c r="AH808" s="507"/>
      <c r="AI808" s="507"/>
    </row>
    <row r="809" spans="1:35" ht="12.75" customHeight="1">
      <c r="A809" s="504"/>
      <c r="B809" s="504"/>
      <c r="C809" s="504"/>
      <c r="D809" s="504"/>
      <c r="E809" s="504"/>
      <c r="F809" s="505"/>
      <c r="G809" s="505"/>
      <c r="H809" s="504"/>
      <c r="I809" s="506"/>
      <c r="J809" s="507"/>
      <c r="K809" s="507"/>
      <c r="L809" s="507"/>
      <c r="M809" s="507"/>
      <c r="N809" s="507"/>
      <c r="O809" s="507"/>
      <c r="P809" s="507"/>
      <c r="Q809" s="507"/>
      <c r="R809" s="507"/>
      <c r="S809" s="507"/>
      <c r="T809" s="506"/>
      <c r="U809" s="507"/>
      <c r="V809" s="507"/>
      <c r="W809" s="507"/>
      <c r="X809" s="507"/>
      <c r="Y809" s="507"/>
      <c r="Z809" s="507"/>
      <c r="AA809" s="507"/>
      <c r="AB809" s="507"/>
      <c r="AC809" s="507"/>
      <c r="AD809" s="507"/>
      <c r="AE809" s="506"/>
      <c r="AF809" s="507"/>
      <c r="AG809" s="507"/>
      <c r="AH809" s="507"/>
      <c r="AI809" s="507"/>
    </row>
    <row r="810" spans="1:35" ht="12.75" customHeight="1">
      <c r="A810" s="504"/>
      <c r="B810" s="504"/>
      <c r="C810" s="504"/>
      <c r="D810" s="504"/>
      <c r="E810" s="504"/>
      <c r="F810" s="505"/>
      <c r="G810" s="505"/>
      <c r="H810" s="504"/>
      <c r="I810" s="506"/>
      <c r="J810" s="507"/>
      <c r="K810" s="507"/>
      <c r="L810" s="507"/>
      <c r="M810" s="507"/>
      <c r="N810" s="507"/>
      <c r="O810" s="507"/>
      <c r="P810" s="507"/>
      <c r="Q810" s="507"/>
      <c r="R810" s="507"/>
      <c r="S810" s="507"/>
      <c r="T810" s="506"/>
      <c r="U810" s="507"/>
      <c r="V810" s="507"/>
      <c r="W810" s="507"/>
      <c r="X810" s="507"/>
      <c r="Y810" s="507"/>
      <c r="Z810" s="507"/>
      <c r="AA810" s="507"/>
      <c r="AB810" s="507"/>
      <c r="AC810" s="507"/>
      <c r="AD810" s="507"/>
      <c r="AE810" s="506"/>
      <c r="AF810" s="507"/>
      <c r="AG810" s="507"/>
      <c r="AH810" s="507"/>
      <c r="AI810" s="507"/>
    </row>
    <row r="811" spans="1:35" ht="12.75" customHeight="1">
      <c r="A811" s="504"/>
      <c r="B811" s="504"/>
      <c r="C811" s="504"/>
      <c r="D811" s="504"/>
      <c r="E811" s="504"/>
      <c r="F811" s="505"/>
      <c r="G811" s="505"/>
      <c r="H811" s="504"/>
      <c r="I811" s="506"/>
      <c r="J811" s="507"/>
      <c r="K811" s="507"/>
      <c r="L811" s="507"/>
      <c r="M811" s="507"/>
      <c r="N811" s="507"/>
      <c r="O811" s="507"/>
      <c r="P811" s="507"/>
      <c r="Q811" s="507"/>
      <c r="R811" s="507"/>
      <c r="S811" s="507"/>
      <c r="T811" s="506"/>
      <c r="U811" s="507"/>
      <c r="V811" s="507"/>
      <c r="W811" s="507"/>
      <c r="X811" s="507"/>
      <c r="Y811" s="507"/>
      <c r="Z811" s="507"/>
      <c r="AA811" s="507"/>
      <c r="AB811" s="507"/>
      <c r="AC811" s="507"/>
      <c r="AD811" s="507"/>
      <c r="AE811" s="506"/>
      <c r="AF811" s="507"/>
      <c r="AG811" s="507"/>
      <c r="AH811" s="507"/>
      <c r="AI811" s="507"/>
    </row>
    <row r="812" spans="1:35" ht="12.75" customHeight="1">
      <c r="A812" s="504"/>
      <c r="B812" s="504"/>
      <c r="C812" s="504"/>
      <c r="D812" s="504"/>
      <c r="E812" s="504"/>
      <c r="F812" s="505"/>
      <c r="G812" s="505"/>
      <c r="H812" s="504"/>
      <c r="I812" s="506"/>
      <c r="J812" s="507"/>
      <c r="K812" s="507"/>
      <c r="L812" s="507"/>
      <c r="M812" s="507"/>
      <c r="N812" s="507"/>
      <c r="O812" s="507"/>
      <c r="P812" s="507"/>
      <c r="Q812" s="507"/>
      <c r="R812" s="507"/>
      <c r="S812" s="507"/>
      <c r="T812" s="506"/>
      <c r="U812" s="507"/>
      <c r="V812" s="507"/>
      <c r="W812" s="507"/>
      <c r="X812" s="507"/>
      <c r="Y812" s="507"/>
      <c r="Z812" s="507"/>
      <c r="AA812" s="507"/>
      <c r="AB812" s="507"/>
      <c r="AC812" s="507"/>
      <c r="AD812" s="507"/>
      <c r="AE812" s="506"/>
      <c r="AF812" s="507"/>
      <c r="AG812" s="507"/>
      <c r="AH812" s="507"/>
      <c r="AI812" s="507"/>
    </row>
    <row r="813" spans="1:35" ht="12.75" customHeight="1">
      <c r="A813" s="504"/>
      <c r="B813" s="504"/>
      <c r="C813" s="504"/>
      <c r="D813" s="504"/>
      <c r="E813" s="504"/>
      <c r="F813" s="505"/>
      <c r="G813" s="505"/>
      <c r="H813" s="504"/>
      <c r="I813" s="506"/>
      <c r="J813" s="507"/>
      <c r="K813" s="507"/>
      <c r="L813" s="507"/>
      <c r="M813" s="507"/>
      <c r="N813" s="507"/>
      <c r="O813" s="507"/>
      <c r="P813" s="507"/>
      <c r="Q813" s="507"/>
      <c r="R813" s="507"/>
      <c r="S813" s="507"/>
      <c r="T813" s="506"/>
      <c r="U813" s="507"/>
      <c r="V813" s="507"/>
      <c r="W813" s="507"/>
      <c r="X813" s="507"/>
      <c r="Y813" s="507"/>
      <c r="Z813" s="507"/>
      <c r="AA813" s="507"/>
      <c r="AB813" s="507"/>
      <c r="AC813" s="507"/>
      <c r="AD813" s="507"/>
      <c r="AE813" s="506"/>
      <c r="AF813" s="507"/>
      <c r="AG813" s="507"/>
      <c r="AH813" s="507"/>
      <c r="AI813" s="507"/>
    </row>
    <row r="814" spans="1:35" ht="12.75" customHeight="1">
      <c r="A814" s="504"/>
      <c r="B814" s="504"/>
      <c r="C814" s="504"/>
      <c r="D814" s="504"/>
      <c r="E814" s="504"/>
      <c r="F814" s="505"/>
      <c r="G814" s="505"/>
      <c r="H814" s="504"/>
      <c r="I814" s="506"/>
      <c r="J814" s="507"/>
      <c r="K814" s="507"/>
      <c r="L814" s="507"/>
      <c r="M814" s="507"/>
      <c r="N814" s="507"/>
      <c r="O814" s="507"/>
      <c r="P814" s="507"/>
      <c r="Q814" s="507"/>
      <c r="R814" s="507"/>
      <c r="S814" s="507"/>
      <c r="T814" s="506"/>
      <c r="U814" s="507"/>
      <c r="V814" s="507"/>
      <c r="W814" s="507"/>
      <c r="X814" s="507"/>
      <c r="Y814" s="507"/>
      <c r="Z814" s="507"/>
      <c r="AA814" s="507"/>
      <c r="AB814" s="507"/>
      <c r="AC814" s="507"/>
      <c r="AD814" s="507"/>
      <c r="AE814" s="506"/>
      <c r="AF814" s="507"/>
      <c r="AG814" s="507"/>
      <c r="AH814" s="507"/>
      <c r="AI814" s="507"/>
    </row>
    <row r="815" spans="1:35" ht="12.75" customHeight="1">
      <c r="A815" s="504"/>
      <c r="B815" s="504"/>
      <c r="C815" s="504"/>
      <c r="D815" s="504"/>
      <c r="E815" s="504"/>
      <c r="F815" s="505"/>
      <c r="G815" s="505"/>
      <c r="H815" s="504"/>
      <c r="I815" s="506"/>
      <c r="J815" s="507"/>
      <c r="K815" s="507"/>
      <c r="L815" s="507"/>
      <c r="M815" s="507"/>
      <c r="N815" s="507"/>
      <c r="O815" s="507"/>
      <c r="P815" s="507"/>
      <c r="Q815" s="507"/>
      <c r="R815" s="507"/>
      <c r="S815" s="507"/>
      <c r="T815" s="506"/>
      <c r="U815" s="507"/>
      <c r="V815" s="507"/>
      <c r="W815" s="507"/>
      <c r="X815" s="507"/>
      <c r="Y815" s="507"/>
      <c r="Z815" s="507"/>
      <c r="AA815" s="507"/>
      <c r="AB815" s="507"/>
      <c r="AC815" s="507"/>
      <c r="AD815" s="507"/>
      <c r="AE815" s="506"/>
      <c r="AF815" s="507"/>
      <c r="AG815" s="507"/>
      <c r="AH815" s="507"/>
      <c r="AI815" s="507"/>
    </row>
    <row r="816" spans="1:35" ht="12.75" customHeight="1">
      <c r="A816" s="504"/>
      <c r="B816" s="504"/>
      <c r="C816" s="504"/>
      <c r="D816" s="504"/>
      <c r="E816" s="504"/>
      <c r="F816" s="505"/>
      <c r="G816" s="505"/>
      <c r="H816" s="504"/>
      <c r="I816" s="506"/>
      <c r="J816" s="507"/>
      <c r="K816" s="507"/>
      <c r="L816" s="507"/>
      <c r="M816" s="507"/>
      <c r="N816" s="507"/>
      <c r="O816" s="507"/>
      <c r="P816" s="507"/>
      <c r="Q816" s="507"/>
      <c r="R816" s="507"/>
      <c r="S816" s="507"/>
      <c r="T816" s="506"/>
      <c r="U816" s="507"/>
      <c r="V816" s="507"/>
      <c r="W816" s="507"/>
      <c r="X816" s="507"/>
      <c r="Y816" s="507"/>
      <c r="Z816" s="507"/>
      <c r="AA816" s="507"/>
      <c r="AB816" s="507"/>
      <c r="AC816" s="507"/>
      <c r="AD816" s="507"/>
      <c r="AE816" s="506"/>
      <c r="AF816" s="507"/>
      <c r="AG816" s="507"/>
      <c r="AH816" s="507"/>
      <c r="AI816" s="507"/>
    </row>
    <row r="817" spans="1:35" ht="12.75" customHeight="1">
      <c r="A817" s="504"/>
      <c r="B817" s="504"/>
      <c r="C817" s="504"/>
      <c r="D817" s="504"/>
      <c r="E817" s="504"/>
      <c r="F817" s="505"/>
      <c r="G817" s="505"/>
      <c r="H817" s="504"/>
      <c r="I817" s="506"/>
      <c r="J817" s="507"/>
      <c r="K817" s="507"/>
      <c r="L817" s="507"/>
      <c r="M817" s="507"/>
      <c r="N817" s="507"/>
      <c r="O817" s="507"/>
      <c r="P817" s="507"/>
      <c r="Q817" s="507"/>
      <c r="R817" s="507"/>
      <c r="S817" s="507"/>
      <c r="T817" s="506"/>
      <c r="U817" s="507"/>
      <c r="V817" s="507"/>
      <c r="W817" s="507"/>
      <c r="X817" s="507"/>
      <c r="Y817" s="507"/>
      <c r="Z817" s="507"/>
      <c r="AA817" s="507"/>
      <c r="AB817" s="507"/>
      <c r="AC817" s="507"/>
      <c r="AD817" s="507"/>
      <c r="AE817" s="506"/>
      <c r="AF817" s="507"/>
      <c r="AG817" s="507"/>
      <c r="AH817" s="507"/>
      <c r="AI817" s="507"/>
    </row>
    <row r="818" spans="1:35" ht="12.75" customHeight="1">
      <c r="A818" s="504"/>
      <c r="B818" s="504"/>
      <c r="C818" s="504"/>
      <c r="D818" s="504"/>
      <c r="E818" s="504"/>
      <c r="F818" s="505"/>
      <c r="G818" s="505"/>
      <c r="H818" s="504"/>
      <c r="I818" s="506"/>
      <c r="J818" s="507"/>
      <c r="K818" s="507"/>
      <c r="L818" s="507"/>
      <c r="M818" s="507"/>
      <c r="N818" s="507"/>
      <c r="O818" s="507"/>
      <c r="P818" s="507"/>
      <c r="Q818" s="507"/>
      <c r="R818" s="507"/>
      <c r="S818" s="507"/>
      <c r="T818" s="506"/>
      <c r="U818" s="507"/>
      <c r="V818" s="507"/>
      <c r="W818" s="507"/>
      <c r="X818" s="507"/>
      <c r="Y818" s="507"/>
      <c r="Z818" s="507"/>
      <c r="AA818" s="507"/>
      <c r="AB818" s="507"/>
      <c r="AC818" s="507"/>
      <c r="AD818" s="507"/>
      <c r="AE818" s="506"/>
      <c r="AF818" s="507"/>
      <c r="AG818" s="507"/>
      <c r="AH818" s="507"/>
      <c r="AI818" s="507"/>
    </row>
    <row r="819" spans="1:35" ht="12.75" customHeight="1">
      <c r="A819" s="504"/>
      <c r="B819" s="504"/>
      <c r="C819" s="504"/>
      <c r="D819" s="504"/>
      <c r="E819" s="504"/>
      <c r="F819" s="505"/>
      <c r="G819" s="505"/>
      <c r="H819" s="504"/>
      <c r="I819" s="506"/>
      <c r="J819" s="507"/>
      <c r="K819" s="507"/>
      <c r="L819" s="507"/>
      <c r="M819" s="507"/>
      <c r="N819" s="507"/>
      <c r="O819" s="507"/>
      <c r="P819" s="507"/>
      <c r="Q819" s="507"/>
      <c r="R819" s="507"/>
      <c r="S819" s="507"/>
      <c r="T819" s="506"/>
      <c r="U819" s="507"/>
      <c r="V819" s="507"/>
      <c r="W819" s="507"/>
      <c r="X819" s="507"/>
      <c r="Y819" s="507"/>
      <c r="Z819" s="507"/>
      <c r="AA819" s="507"/>
      <c r="AB819" s="507"/>
      <c r="AC819" s="507"/>
      <c r="AD819" s="507"/>
      <c r="AE819" s="506"/>
      <c r="AF819" s="507"/>
      <c r="AG819" s="507"/>
      <c r="AH819" s="507"/>
      <c r="AI819" s="507"/>
    </row>
    <row r="820" spans="1:35" ht="12.75" customHeight="1">
      <c r="A820" s="504"/>
      <c r="B820" s="504"/>
      <c r="C820" s="504"/>
      <c r="D820" s="504"/>
      <c r="E820" s="504"/>
      <c r="F820" s="505"/>
      <c r="G820" s="505"/>
      <c r="H820" s="504"/>
      <c r="I820" s="506"/>
      <c r="J820" s="507"/>
      <c r="K820" s="507"/>
      <c r="L820" s="507"/>
      <c r="M820" s="507"/>
      <c r="N820" s="507"/>
      <c r="O820" s="507"/>
      <c r="P820" s="507"/>
      <c r="Q820" s="507"/>
      <c r="R820" s="507"/>
      <c r="S820" s="507"/>
      <c r="T820" s="506"/>
      <c r="U820" s="507"/>
      <c r="V820" s="507"/>
      <c r="W820" s="507"/>
      <c r="X820" s="507"/>
      <c r="Y820" s="507"/>
      <c r="Z820" s="507"/>
      <c r="AA820" s="507"/>
      <c r="AB820" s="507"/>
      <c r="AC820" s="507"/>
      <c r="AD820" s="507"/>
      <c r="AE820" s="506"/>
      <c r="AF820" s="507"/>
      <c r="AG820" s="507"/>
      <c r="AH820" s="507"/>
      <c r="AI820" s="507"/>
    </row>
    <row r="821" spans="1:35" ht="12.75" customHeight="1">
      <c r="A821" s="504"/>
      <c r="B821" s="504"/>
      <c r="C821" s="504"/>
      <c r="D821" s="504"/>
      <c r="E821" s="504"/>
      <c r="F821" s="505"/>
      <c r="G821" s="505"/>
      <c r="H821" s="504"/>
      <c r="I821" s="506"/>
      <c r="J821" s="507"/>
      <c r="K821" s="507"/>
      <c r="L821" s="507"/>
      <c r="M821" s="507"/>
      <c r="N821" s="507"/>
      <c r="O821" s="507"/>
      <c r="P821" s="507"/>
      <c r="Q821" s="507"/>
      <c r="R821" s="507"/>
      <c r="S821" s="507"/>
      <c r="T821" s="506"/>
      <c r="U821" s="507"/>
      <c r="V821" s="507"/>
      <c r="W821" s="507"/>
      <c r="X821" s="507"/>
      <c r="Y821" s="507"/>
      <c r="Z821" s="507"/>
      <c r="AA821" s="507"/>
      <c r="AB821" s="507"/>
      <c r="AC821" s="507"/>
      <c r="AD821" s="507"/>
      <c r="AE821" s="506"/>
      <c r="AF821" s="507"/>
      <c r="AG821" s="507"/>
      <c r="AH821" s="507"/>
      <c r="AI821" s="507"/>
    </row>
    <row r="822" spans="1:35" ht="12.75" customHeight="1">
      <c r="A822" s="504"/>
      <c r="B822" s="504"/>
      <c r="C822" s="504"/>
      <c r="D822" s="504"/>
      <c r="E822" s="504"/>
      <c r="F822" s="505"/>
      <c r="G822" s="505"/>
      <c r="H822" s="504"/>
      <c r="I822" s="506"/>
      <c r="J822" s="507"/>
      <c r="K822" s="507"/>
      <c r="L822" s="507"/>
      <c r="M822" s="507"/>
      <c r="N822" s="507"/>
      <c r="O822" s="507"/>
      <c r="P822" s="507"/>
      <c r="Q822" s="507"/>
      <c r="R822" s="507"/>
      <c r="S822" s="507"/>
      <c r="T822" s="506"/>
      <c r="U822" s="507"/>
      <c r="V822" s="507"/>
      <c r="W822" s="507"/>
      <c r="X822" s="507"/>
      <c r="Y822" s="507"/>
      <c r="Z822" s="507"/>
      <c r="AA822" s="507"/>
      <c r="AB822" s="507"/>
      <c r="AC822" s="507"/>
      <c r="AD822" s="507"/>
      <c r="AE822" s="506"/>
      <c r="AF822" s="507"/>
      <c r="AG822" s="507"/>
      <c r="AH822" s="507"/>
      <c r="AI822" s="507"/>
    </row>
    <row r="823" spans="1:35" ht="12.75" customHeight="1">
      <c r="A823" s="504"/>
      <c r="B823" s="504"/>
      <c r="C823" s="504"/>
      <c r="D823" s="504"/>
      <c r="E823" s="504"/>
      <c r="F823" s="505"/>
      <c r="G823" s="505"/>
      <c r="H823" s="504"/>
      <c r="I823" s="506"/>
      <c r="J823" s="507"/>
      <c r="K823" s="507"/>
      <c r="L823" s="507"/>
      <c r="M823" s="507"/>
      <c r="N823" s="507"/>
      <c r="O823" s="507"/>
      <c r="P823" s="507"/>
      <c r="Q823" s="507"/>
      <c r="R823" s="507"/>
      <c r="S823" s="507"/>
      <c r="T823" s="506"/>
      <c r="U823" s="507"/>
      <c r="V823" s="507"/>
      <c r="W823" s="507"/>
      <c r="X823" s="507"/>
      <c r="Y823" s="507"/>
      <c r="Z823" s="507"/>
      <c r="AA823" s="507"/>
      <c r="AB823" s="507"/>
      <c r="AC823" s="507"/>
      <c r="AD823" s="507"/>
      <c r="AE823" s="506"/>
      <c r="AF823" s="507"/>
      <c r="AG823" s="507"/>
      <c r="AH823" s="507"/>
      <c r="AI823" s="507"/>
    </row>
    <row r="824" spans="1:35" ht="12.75" customHeight="1">
      <c r="A824" s="504"/>
      <c r="B824" s="504"/>
      <c r="C824" s="504"/>
      <c r="D824" s="504"/>
      <c r="E824" s="504"/>
      <c r="F824" s="505"/>
      <c r="G824" s="505"/>
      <c r="H824" s="504"/>
      <c r="I824" s="506"/>
      <c r="J824" s="507"/>
      <c r="K824" s="507"/>
      <c r="L824" s="507"/>
      <c r="M824" s="507"/>
      <c r="N824" s="507"/>
      <c r="O824" s="507"/>
      <c r="P824" s="507"/>
      <c r="Q824" s="507"/>
      <c r="R824" s="507"/>
      <c r="S824" s="507"/>
      <c r="T824" s="506"/>
      <c r="U824" s="507"/>
      <c r="V824" s="507"/>
      <c r="W824" s="507"/>
      <c r="X824" s="507"/>
      <c r="Y824" s="507"/>
      <c r="Z824" s="507"/>
      <c r="AA824" s="507"/>
      <c r="AB824" s="507"/>
      <c r="AC824" s="507"/>
      <c r="AD824" s="507"/>
      <c r="AE824" s="506"/>
      <c r="AF824" s="507"/>
      <c r="AG824" s="507"/>
      <c r="AH824" s="507"/>
      <c r="AI824" s="507"/>
    </row>
    <row r="825" spans="1:35" ht="12.75" customHeight="1">
      <c r="A825" s="504"/>
      <c r="B825" s="504"/>
      <c r="C825" s="504"/>
      <c r="D825" s="504"/>
      <c r="E825" s="504"/>
      <c r="F825" s="505"/>
      <c r="G825" s="505"/>
      <c r="H825" s="504"/>
      <c r="I825" s="506"/>
      <c r="J825" s="507"/>
      <c r="K825" s="507"/>
      <c r="L825" s="507"/>
      <c r="M825" s="507"/>
      <c r="N825" s="507"/>
      <c r="O825" s="507"/>
      <c r="P825" s="507"/>
      <c r="Q825" s="507"/>
      <c r="R825" s="507"/>
      <c r="S825" s="507"/>
      <c r="T825" s="506"/>
      <c r="U825" s="507"/>
      <c r="V825" s="507"/>
      <c r="W825" s="507"/>
      <c r="X825" s="507"/>
      <c r="Y825" s="507"/>
      <c r="Z825" s="507"/>
      <c r="AA825" s="507"/>
      <c r="AB825" s="507"/>
      <c r="AC825" s="507"/>
      <c r="AD825" s="507"/>
      <c r="AE825" s="506"/>
      <c r="AF825" s="507"/>
      <c r="AG825" s="507"/>
      <c r="AH825" s="507"/>
      <c r="AI825" s="507"/>
    </row>
    <row r="826" spans="1:35" ht="12.75" customHeight="1">
      <c r="A826" s="504"/>
      <c r="B826" s="504"/>
      <c r="C826" s="504"/>
      <c r="D826" s="504"/>
      <c r="E826" s="504"/>
      <c r="F826" s="505"/>
      <c r="G826" s="505"/>
      <c r="H826" s="504"/>
      <c r="I826" s="506"/>
      <c r="J826" s="507"/>
      <c r="K826" s="507"/>
      <c r="L826" s="507"/>
      <c r="M826" s="507"/>
      <c r="N826" s="507"/>
      <c r="O826" s="507"/>
      <c r="P826" s="507"/>
      <c r="Q826" s="507"/>
      <c r="R826" s="507"/>
      <c r="S826" s="507"/>
      <c r="T826" s="506"/>
      <c r="U826" s="507"/>
      <c r="V826" s="507"/>
      <c r="W826" s="507"/>
      <c r="X826" s="507"/>
      <c r="Y826" s="507"/>
      <c r="Z826" s="507"/>
      <c r="AA826" s="507"/>
      <c r="AB826" s="507"/>
      <c r="AC826" s="507"/>
      <c r="AD826" s="507"/>
      <c r="AE826" s="506"/>
      <c r="AF826" s="507"/>
      <c r="AG826" s="507"/>
      <c r="AH826" s="507"/>
      <c r="AI826" s="507"/>
    </row>
    <row r="827" spans="1:35" ht="12.75" customHeight="1">
      <c r="A827" s="504"/>
      <c r="B827" s="504"/>
      <c r="C827" s="504"/>
      <c r="D827" s="504"/>
      <c r="E827" s="504"/>
      <c r="F827" s="505"/>
      <c r="G827" s="505"/>
      <c r="H827" s="504"/>
      <c r="I827" s="506"/>
      <c r="J827" s="507"/>
      <c r="K827" s="507"/>
      <c r="L827" s="507"/>
      <c r="M827" s="507"/>
      <c r="N827" s="507"/>
      <c r="O827" s="507"/>
      <c r="P827" s="507"/>
      <c r="Q827" s="507"/>
      <c r="R827" s="507"/>
      <c r="S827" s="507"/>
      <c r="T827" s="506"/>
      <c r="U827" s="507"/>
      <c r="V827" s="507"/>
      <c r="W827" s="507"/>
      <c r="X827" s="507"/>
      <c r="Y827" s="507"/>
      <c r="Z827" s="507"/>
      <c r="AA827" s="507"/>
      <c r="AB827" s="507"/>
      <c r="AC827" s="507"/>
      <c r="AD827" s="507"/>
      <c r="AE827" s="506"/>
      <c r="AF827" s="507"/>
      <c r="AG827" s="507"/>
      <c r="AH827" s="507"/>
      <c r="AI827" s="507"/>
    </row>
    <row r="828" spans="1:35" ht="12.75" customHeight="1">
      <c r="A828" s="504"/>
      <c r="B828" s="504"/>
      <c r="C828" s="504"/>
      <c r="D828" s="504"/>
      <c r="E828" s="504"/>
      <c r="F828" s="505"/>
      <c r="G828" s="505"/>
      <c r="H828" s="504"/>
      <c r="I828" s="506"/>
      <c r="J828" s="507"/>
      <c r="K828" s="507"/>
      <c r="L828" s="507"/>
      <c r="M828" s="507"/>
      <c r="N828" s="507"/>
      <c r="O828" s="507"/>
      <c r="P828" s="507"/>
      <c r="Q828" s="507"/>
      <c r="R828" s="507"/>
      <c r="S828" s="507"/>
      <c r="T828" s="506"/>
      <c r="U828" s="507"/>
      <c r="V828" s="507"/>
      <c r="W828" s="507"/>
      <c r="X828" s="507"/>
      <c r="Y828" s="507"/>
      <c r="Z828" s="507"/>
      <c r="AA828" s="507"/>
      <c r="AB828" s="507"/>
      <c r="AC828" s="507"/>
      <c r="AD828" s="507"/>
      <c r="AE828" s="506"/>
      <c r="AF828" s="507"/>
      <c r="AG828" s="507"/>
      <c r="AH828" s="507"/>
      <c r="AI828" s="507"/>
    </row>
    <row r="829" spans="1:35" ht="12.75" customHeight="1">
      <c r="A829" s="504"/>
      <c r="B829" s="504"/>
      <c r="C829" s="504"/>
      <c r="D829" s="504"/>
      <c r="E829" s="504"/>
      <c r="F829" s="505"/>
      <c r="G829" s="505"/>
      <c r="H829" s="504"/>
      <c r="I829" s="506"/>
      <c r="J829" s="507"/>
      <c r="K829" s="507"/>
      <c r="L829" s="507"/>
      <c r="M829" s="507"/>
      <c r="N829" s="507"/>
      <c r="O829" s="507"/>
      <c r="P829" s="507"/>
      <c r="Q829" s="507"/>
      <c r="R829" s="507"/>
      <c r="S829" s="507"/>
      <c r="T829" s="506"/>
      <c r="U829" s="507"/>
      <c r="V829" s="507"/>
      <c r="W829" s="507"/>
      <c r="X829" s="507"/>
      <c r="Y829" s="507"/>
      <c r="Z829" s="507"/>
      <c r="AA829" s="507"/>
      <c r="AB829" s="507"/>
      <c r="AC829" s="507"/>
      <c r="AD829" s="507"/>
      <c r="AE829" s="506"/>
      <c r="AF829" s="507"/>
      <c r="AG829" s="507"/>
      <c r="AH829" s="507"/>
      <c r="AI829" s="507"/>
    </row>
    <row r="830" spans="1:35" ht="12.75" customHeight="1">
      <c r="A830" s="504"/>
      <c r="B830" s="504"/>
      <c r="C830" s="504"/>
      <c r="D830" s="504"/>
      <c r="E830" s="504"/>
      <c r="F830" s="505"/>
      <c r="G830" s="505"/>
      <c r="H830" s="504"/>
      <c r="I830" s="506"/>
      <c r="J830" s="507"/>
      <c r="K830" s="507"/>
      <c r="L830" s="507"/>
      <c r="M830" s="507"/>
      <c r="N830" s="507"/>
      <c r="O830" s="507"/>
      <c r="P830" s="507"/>
      <c r="Q830" s="507"/>
      <c r="R830" s="507"/>
      <c r="S830" s="507"/>
      <c r="T830" s="506"/>
      <c r="U830" s="507"/>
      <c r="V830" s="507"/>
      <c r="W830" s="507"/>
      <c r="X830" s="507"/>
      <c r="Y830" s="507"/>
      <c r="Z830" s="507"/>
      <c r="AA830" s="507"/>
      <c r="AB830" s="507"/>
      <c r="AC830" s="507"/>
      <c r="AD830" s="507"/>
      <c r="AE830" s="506"/>
      <c r="AF830" s="507"/>
      <c r="AG830" s="507"/>
      <c r="AH830" s="507"/>
      <c r="AI830" s="507"/>
    </row>
    <row r="831" spans="1:35" ht="12.75" customHeight="1">
      <c r="A831" s="504"/>
      <c r="B831" s="504"/>
      <c r="C831" s="504"/>
      <c r="D831" s="504"/>
      <c r="E831" s="504"/>
      <c r="F831" s="505"/>
      <c r="G831" s="505"/>
      <c r="H831" s="504"/>
      <c r="I831" s="506"/>
      <c r="J831" s="507"/>
      <c r="K831" s="507"/>
      <c r="L831" s="507"/>
      <c r="M831" s="507"/>
      <c r="N831" s="507"/>
      <c r="O831" s="507"/>
      <c r="P831" s="507"/>
      <c r="Q831" s="507"/>
      <c r="R831" s="507"/>
      <c r="S831" s="507"/>
      <c r="T831" s="506"/>
      <c r="U831" s="507"/>
      <c r="V831" s="507"/>
      <c r="W831" s="507"/>
      <c r="X831" s="507"/>
      <c r="Y831" s="507"/>
      <c r="Z831" s="507"/>
      <c r="AA831" s="507"/>
      <c r="AB831" s="507"/>
      <c r="AC831" s="507"/>
      <c r="AD831" s="507"/>
      <c r="AE831" s="506"/>
      <c r="AF831" s="507"/>
      <c r="AG831" s="507"/>
      <c r="AH831" s="507"/>
      <c r="AI831" s="507"/>
    </row>
    <row r="832" spans="1:35" ht="12.75" customHeight="1">
      <c r="A832" s="504"/>
      <c r="B832" s="504"/>
      <c r="C832" s="504"/>
      <c r="D832" s="504"/>
      <c r="E832" s="504"/>
      <c r="F832" s="505"/>
      <c r="G832" s="505"/>
      <c r="H832" s="504"/>
      <c r="I832" s="506"/>
      <c r="J832" s="507"/>
      <c r="K832" s="507"/>
      <c r="L832" s="507"/>
      <c r="M832" s="507"/>
      <c r="N832" s="507"/>
      <c r="O832" s="507"/>
      <c r="P832" s="507"/>
      <c r="Q832" s="507"/>
      <c r="R832" s="507"/>
      <c r="S832" s="507"/>
      <c r="T832" s="506"/>
      <c r="U832" s="507"/>
      <c r="V832" s="507"/>
      <c r="W832" s="507"/>
      <c r="X832" s="507"/>
      <c r="Y832" s="507"/>
      <c r="Z832" s="507"/>
      <c r="AA832" s="507"/>
      <c r="AB832" s="507"/>
      <c r="AC832" s="507"/>
      <c r="AD832" s="507"/>
      <c r="AE832" s="506"/>
      <c r="AF832" s="507"/>
      <c r="AG832" s="507"/>
      <c r="AH832" s="507"/>
      <c r="AI832" s="507"/>
    </row>
    <row r="833" spans="1:35" ht="12.75" customHeight="1">
      <c r="A833" s="504"/>
      <c r="B833" s="504"/>
      <c r="C833" s="504"/>
      <c r="D833" s="504"/>
      <c r="E833" s="504"/>
      <c r="F833" s="505"/>
      <c r="G833" s="505"/>
      <c r="H833" s="504"/>
      <c r="I833" s="506"/>
      <c r="J833" s="507"/>
      <c r="K833" s="507"/>
      <c r="L833" s="507"/>
      <c r="M833" s="507"/>
      <c r="N833" s="507"/>
      <c r="O833" s="507"/>
      <c r="P833" s="507"/>
      <c r="Q833" s="507"/>
      <c r="R833" s="507"/>
      <c r="S833" s="507"/>
      <c r="T833" s="506"/>
      <c r="U833" s="507"/>
      <c r="V833" s="507"/>
      <c r="W833" s="507"/>
      <c r="X833" s="507"/>
      <c r="Y833" s="507"/>
      <c r="Z833" s="507"/>
      <c r="AA833" s="507"/>
      <c r="AB833" s="507"/>
      <c r="AC833" s="507"/>
      <c r="AD833" s="507"/>
      <c r="AE833" s="506"/>
      <c r="AF833" s="507"/>
      <c r="AG833" s="507"/>
      <c r="AH833" s="507"/>
      <c r="AI833" s="507"/>
    </row>
    <row r="834" spans="1:35" ht="12.75" customHeight="1">
      <c r="A834" s="504"/>
      <c r="B834" s="504"/>
      <c r="C834" s="504"/>
      <c r="D834" s="504"/>
      <c r="E834" s="504"/>
      <c r="F834" s="505"/>
      <c r="G834" s="505"/>
      <c r="H834" s="504"/>
      <c r="I834" s="506"/>
      <c r="J834" s="507"/>
      <c r="K834" s="507"/>
      <c r="L834" s="507"/>
      <c r="M834" s="507"/>
      <c r="N834" s="507"/>
      <c r="O834" s="507"/>
      <c r="P834" s="507"/>
      <c r="Q834" s="507"/>
      <c r="R834" s="507"/>
      <c r="S834" s="507"/>
      <c r="T834" s="506"/>
      <c r="U834" s="507"/>
      <c r="V834" s="507"/>
      <c r="W834" s="507"/>
      <c r="X834" s="507"/>
      <c r="Y834" s="507"/>
      <c r="Z834" s="507"/>
      <c r="AA834" s="507"/>
      <c r="AB834" s="507"/>
      <c r="AC834" s="507"/>
      <c r="AD834" s="507"/>
      <c r="AE834" s="506"/>
      <c r="AF834" s="507"/>
      <c r="AG834" s="507"/>
      <c r="AH834" s="507"/>
      <c r="AI834" s="507"/>
    </row>
    <row r="835" spans="1:35" ht="12.75" customHeight="1">
      <c r="A835" s="504"/>
      <c r="B835" s="504"/>
      <c r="C835" s="504"/>
      <c r="D835" s="504"/>
      <c r="E835" s="504"/>
      <c r="F835" s="505"/>
      <c r="G835" s="505"/>
      <c r="H835" s="504"/>
      <c r="I835" s="506"/>
      <c r="J835" s="507"/>
      <c r="K835" s="507"/>
      <c r="L835" s="507"/>
      <c r="M835" s="507"/>
      <c r="N835" s="507"/>
      <c r="O835" s="507"/>
      <c r="P835" s="507"/>
      <c r="Q835" s="507"/>
      <c r="R835" s="507"/>
      <c r="S835" s="507"/>
      <c r="T835" s="506"/>
      <c r="U835" s="507"/>
      <c r="V835" s="507"/>
      <c r="W835" s="507"/>
      <c r="X835" s="507"/>
      <c r="Y835" s="507"/>
      <c r="Z835" s="507"/>
      <c r="AA835" s="507"/>
      <c r="AB835" s="507"/>
      <c r="AC835" s="507"/>
      <c r="AD835" s="507"/>
      <c r="AE835" s="506"/>
      <c r="AF835" s="507"/>
      <c r="AG835" s="507"/>
      <c r="AH835" s="507"/>
      <c r="AI835" s="507"/>
    </row>
    <row r="836" spans="1:35" ht="12.75" customHeight="1">
      <c r="A836" s="504"/>
      <c r="B836" s="504"/>
      <c r="C836" s="504"/>
      <c r="D836" s="504"/>
      <c r="E836" s="504"/>
      <c r="F836" s="505"/>
      <c r="G836" s="505"/>
      <c r="H836" s="504"/>
      <c r="I836" s="506"/>
      <c r="J836" s="507"/>
      <c r="K836" s="507"/>
      <c r="L836" s="507"/>
      <c r="M836" s="507"/>
      <c r="N836" s="507"/>
      <c r="O836" s="507"/>
      <c r="P836" s="507"/>
      <c r="Q836" s="507"/>
      <c r="R836" s="507"/>
      <c r="S836" s="507"/>
      <c r="T836" s="506"/>
      <c r="U836" s="507"/>
      <c r="V836" s="507"/>
      <c r="W836" s="507"/>
      <c r="X836" s="507"/>
      <c r="Y836" s="507"/>
      <c r="Z836" s="507"/>
      <c r="AA836" s="507"/>
      <c r="AB836" s="507"/>
      <c r="AC836" s="507"/>
      <c r="AD836" s="507"/>
      <c r="AE836" s="506"/>
      <c r="AF836" s="507"/>
      <c r="AG836" s="507"/>
      <c r="AH836" s="507"/>
      <c r="AI836" s="507"/>
    </row>
    <row r="837" spans="1:35" ht="12.75" customHeight="1">
      <c r="A837" s="504"/>
      <c r="B837" s="504"/>
      <c r="C837" s="504"/>
      <c r="D837" s="504"/>
      <c r="E837" s="504"/>
      <c r="F837" s="505"/>
      <c r="G837" s="505"/>
      <c r="H837" s="504"/>
      <c r="I837" s="506"/>
      <c r="J837" s="507"/>
      <c r="K837" s="507"/>
      <c r="L837" s="507"/>
      <c r="M837" s="507"/>
      <c r="N837" s="507"/>
      <c r="O837" s="507"/>
      <c r="P837" s="507"/>
      <c r="Q837" s="507"/>
      <c r="R837" s="507"/>
      <c r="S837" s="507"/>
      <c r="T837" s="506"/>
      <c r="U837" s="507"/>
      <c r="V837" s="507"/>
      <c r="W837" s="507"/>
      <c r="X837" s="507"/>
      <c r="Y837" s="507"/>
      <c r="Z837" s="507"/>
      <c r="AA837" s="507"/>
      <c r="AB837" s="507"/>
      <c r="AC837" s="507"/>
      <c r="AD837" s="507"/>
      <c r="AE837" s="506"/>
      <c r="AF837" s="507"/>
      <c r="AG837" s="507"/>
      <c r="AH837" s="507"/>
      <c r="AI837" s="507"/>
    </row>
    <row r="838" spans="1:35" ht="12.75" customHeight="1">
      <c r="A838" s="504"/>
      <c r="B838" s="504"/>
      <c r="C838" s="504"/>
      <c r="D838" s="504"/>
      <c r="E838" s="504"/>
      <c r="F838" s="505"/>
      <c r="G838" s="505"/>
      <c r="H838" s="504"/>
      <c r="I838" s="506"/>
      <c r="J838" s="507"/>
      <c r="K838" s="507"/>
      <c r="L838" s="507"/>
      <c r="M838" s="507"/>
      <c r="N838" s="507"/>
      <c r="O838" s="507"/>
      <c r="P838" s="507"/>
      <c r="Q838" s="507"/>
      <c r="R838" s="507"/>
      <c r="S838" s="507"/>
      <c r="T838" s="506"/>
      <c r="U838" s="507"/>
      <c r="V838" s="507"/>
      <c r="W838" s="507"/>
      <c r="X838" s="507"/>
      <c r="Y838" s="507"/>
      <c r="Z838" s="507"/>
      <c r="AA838" s="507"/>
      <c r="AB838" s="507"/>
      <c r="AC838" s="507"/>
      <c r="AD838" s="507"/>
      <c r="AE838" s="506"/>
      <c r="AF838" s="507"/>
      <c r="AG838" s="507"/>
      <c r="AH838" s="507"/>
      <c r="AI838" s="507"/>
    </row>
    <row r="839" spans="1:35" ht="12.75" customHeight="1">
      <c r="A839" s="504"/>
      <c r="B839" s="504"/>
      <c r="C839" s="504"/>
      <c r="D839" s="504"/>
      <c r="E839" s="504"/>
      <c r="F839" s="505"/>
      <c r="G839" s="505"/>
      <c r="H839" s="504"/>
      <c r="I839" s="506"/>
      <c r="J839" s="507"/>
      <c r="K839" s="507"/>
      <c r="L839" s="507"/>
      <c r="M839" s="507"/>
      <c r="N839" s="507"/>
      <c r="O839" s="507"/>
      <c r="P839" s="507"/>
      <c r="Q839" s="507"/>
      <c r="R839" s="507"/>
      <c r="S839" s="507"/>
      <c r="T839" s="506"/>
      <c r="U839" s="507"/>
      <c r="V839" s="507"/>
      <c r="W839" s="507"/>
      <c r="X839" s="507"/>
      <c r="Y839" s="507"/>
      <c r="Z839" s="507"/>
      <c r="AA839" s="507"/>
      <c r="AB839" s="507"/>
      <c r="AC839" s="507"/>
      <c r="AD839" s="507"/>
      <c r="AE839" s="506"/>
      <c r="AF839" s="507"/>
      <c r="AG839" s="507"/>
      <c r="AH839" s="507"/>
      <c r="AI839" s="507"/>
    </row>
    <row r="840" spans="1:35" ht="12.75" customHeight="1">
      <c r="A840" s="504"/>
      <c r="B840" s="504"/>
      <c r="C840" s="504"/>
      <c r="D840" s="504"/>
      <c r="E840" s="504"/>
      <c r="F840" s="505"/>
      <c r="G840" s="505"/>
      <c r="H840" s="504"/>
      <c r="I840" s="506"/>
      <c r="J840" s="507"/>
      <c r="K840" s="507"/>
      <c r="L840" s="507"/>
      <c r="M840" s="507"/>
      <c r="N840" s="507"/>
      <c r="O840" s="507"/>
      <c r="P840" s="507"/>
      <c r="Q840" s="507"/>
      <c r="R840" s="507"/>
      <c r="S840" s="507"/>
      <c r="T840" s="506"/>
      <c r="U840" s="507"/>
      <c r="V840" s="507"/>
      <c r="W840" s="507"/>
      <c r="X840" s="507"/>
      <c r="Y840" s="507"/>
      <c r="Z840" s="507"/>
      <c r="AA840" s="507"/>
      <c r="AB840" s="507"/>
      <c r="AC840" s="507"/>
      <c r="AD840" s="507"/>
      <c r="AE840" s="506"/>
      <c r="AF840" s="507"/>
      <c r="AG840" s="507"/>
      <c r="AH840" s="507"/>
      <c r="AI840" s="507"/>
    </row>
    <row r="841" spans="1:35" ht="12.75" customHeight="1">
      <c r="A841" s="504"/>
      <c r="B841" s="504"/>
      <c r="C841" s="504"/>
      <c r="D841" s="504"/>
      <c r="E841" s="504"/>
      <c r="F841" s="505"/>
      <c r="G841" s="505"/>
      <c r="H841" s="504"/>
      <c r="I841" s="506"/>
      <c r="J841" s="507"/>
      <c r="K841" s="507"/>
      <c r="L841" s="507"/>
      <c r="M841" s="507"/>
      <c r="N841" s="507"/>
      <c r="O841" s="507"/>
      <c r="P841" s="507"/>
      <c r="Q841" s="507"/>
      <c r="R841" s="507"/>
      <c r="S841" s="507"/>
      <c r="T841" s="506"/>
      <c r="U841" s="507"/>
      <c r="V841" s="507"/>
      <c r="W841" s="507"/>
      <c r="X841" s="507"/>
      <c r="Y841" s="507"/>
      <c r="Z841" s="507"/>
      <c r="AA841" s="507"/>
      <c r="AB841" s="507"/>
      <c r="AC841" s="507"/>
      <c r="AD841" s="507"/>
      <c r="AE841" s="506"/>
      <c r="AF841" s="507"/>
      <c r="AG841" s="507"/>
      <c r="AH841" s="507"/>
      <c r="AI841" s="507"/>
    </row>
    <row r="842" spans="1:35" ht="12.75" customHeight="1">
      <c r="A842" s="504"/>
      <c r="B842" s="504"/>
      <c r="C842" s="504"/>
      <c r="D842" s="504"/>
      <c r="E842" s="504"/>
      <c r="F842" s="505"/>
      <c r="G842" s="505"/>
      <c r="H842" s="504"/>
      <c r="I842" s="506"/>
      <c r="J842" s="507"/>
      <c r="K842" s="507"/>
      <c r="L842" s="507"/>
      <c r="M842" s="507"/>
      <c r="N842" s="507"/>
      <c r="O842" s="507"/>
      <c r="P842" s="507"/>
      <c r="Q842" s="507"/>
      <c r="R842" s="507"/>
      <c r="S842" s="507"/>
      <c r="T842" s="506"/>
      <c r="U842" s="507"/>
      <c r="V842" s="507"/>
      <c r="W842" s="507"/>
      <c r="X842" s="507"/>
      <c r="Y842" s="507"/>
      <c r="Z842" s="507"/>
      <c r="AA842" s="507"/>
      <c r="AB842" s="507"/>
      <c r="AC842" s="507"/>
      <c r="AD842" s="507"/>
      <c r="AE842" s="506"/>
      <c r="AF842" s="507"/>
      <c r="AG842" s="507"/>
      <c r="AH842" s="507"/>
      <c r="AI842" s="507"/>
    </row>
    <row r="843" spans="1:35" ht="12.75" customHeight="1">
      <c r="A843" s="504"/>
      <c r="B843" s="504"/>
      <c r="C843" s="504"/>
      <c r="D843" s="504"/>
      <c r="E843" s="504"/>
      <c r="F843" s="505"/>
      <c r="G843" s="505"/>
      <c r="H843" s="504"/>
      <c r="I843" s="506"/>
      <c r="J843" s="507"/>
      <c r="K843" s="507"/>
      <c r="L843" s="507"/>
      <c r="M843" s="507"/>
      <c r="N843" s="507"/>
      <c r="O843" s="507"/>
      <c r="P843" s="507"/>
      <c r="Q843" s="507"/>
      <c r="R843" s="507"/>
      <c r="S843" s="507"/>
      <c r="T843" s="506"/>
      <c r="U843" s="507"/>
      <c r="V843" s="507"/>
      <c r="W843" s="507"/>
      <c r="X843" s="507"/>
      <c r="Y843" s="507"/>
      <c r="Z843" s="507"/>
      <c r="AA843" s="507"/>
      <c r="AB843" s="507"/>
      <c r="AC843" s="507"/>
      <c r="AD843" s="507"/>
      <c r="AE843" s="506"/>
      <c r="AF843" s="507"/>
      <c r="AG843" s="507"/>
      <c r="AH843" s="507"/>
      <c r="AI843" s="507"/>
    </row>
    <row r="844" spans="1:35" ht="12.75" customHeight="1">
      <c r="A844" s="504"/>
      <c r="B844" s="504"/>
      <c r="C844" s="504"/>
      <c r="D844" s="504"/>
      <c r="E844" s="504"/>
      <c r="F844" s="505"/>
      <c r="G844" s="505"/>
      <c r="H844" s="504"/>
      <c r="I844" s="506"/>
      <c r="J844" s="507"/>
      <c r="K844" s="507"/>
      <c r="L844" s="507"/>
      <c r="M844" s="507"/>
      <c r="N844" s="507"/>
      <c r="O844" s="507"/>
      <c r="P844" s="507"/>
      <c r="Q844" s="507"/>
      <c r="R844" s="507"/>
      <c r="S844" s="507"/>
      <c r="T844" s="506"/>
      <c r="U844" s="507"/>
      <c r="V844" s="507"/>
      <c r="W844" s="507"/>
      <c r="X844" s="507"/>
      <c r="Y844" s="507"/>
      <c r="Z844" s="507"/>
      <c r="AA844" s="507"/>
      <c r="AB844" s="507"/>
      <c r="AC844" s="507"/>
      <c r="AD844" s="507"/>
      <c r="AE844" s="506"/>
      <c r="AF844" s="507"/>
      <c r="AG844" s="507"/>
      <c r="AH844" s="507"/>
      <c r="AI844" s="507"/>
    </row>
    <row r="845" spans="1:35" ht="12.75" customHeight="1">
      <c r="A845" s="504"/>
      <c r="B845" s="504"/>
      <c r="C845" s="504"/>
      <c r="D845" s="504"/>
      <c r="E845" s="504"/>
      <c r="F845" s="505"/>
      <c r="G845" s="505"/>
      <c r="H845" s="504"/>
      <c r="I845" s="506"/>
      <c r="J845" s="507"/>
      <c r="K845" s="507"/>
      <c r="L845" s="507"/>
      <c r="M845" s="507"/>
      <c r="N845" s="507"/>
      <c r="O845" s="507"/>
      <c r="P845" s="507"/>
      <c r="Q845" s="507"/>
      <c r="R845" s="507"/>
      <c r="S845" s="507"/>
      <c r="T845" s="506"/>
      <c r="U845" s="507"/>
      <c r="V845" s="507"/>
      <c r="W845" s="507"/>
      <c r="X845" s="507"/>
      <c r="Y845" s="507"/>
      <c r="Z845" s="507"/>
      <c r="AA845" s="507"/>
      <c r="AB845" s="507"/>
      <c r="AC845" s="507"/>
      <c r="AD845" s="507"/>
      <c r="AE845" s="506"/>
      <c r="AF845" s="507"/>
      <c r="AG845" s="507"/>
      <c r="AH845" s="507"/>
      <c r="AI845" s="507"/>
    </row>
    <row r="846" spans="1:35" ht="12.75" customHeight="1">
      <c r="A846" s="504"/>
      <c r="B846" s="504"/>
      <c r="C846" s="504"/>
      <c r="D846" s="504"/>
      <c r="E846" s="504"/>
      <c r="F846" s="505"/>
      <c r="G846" s="505"/>
      <c r="H846" s="504"/>
      <c r="I846" s="506"/>
      <c r="J846" s="507"/>
      <c r="K846" s="507"/>
      <c r="L846" s="507"/>
      <c r="M846" s="507"/>
      <c r="N846" s="507"/>
      <c r="O846" s="507"/>
      <c r="P846" s="507"/>
      <c r="Q846" s="507"/>
      <c r="R846" s="507"/>
      <c r="S846" s="507"/>
      <c r="T846" s="506"/>
      <c r="U846" s="507"/>
      <c r="V846" s="507"/>
      <c r="W846" s="507"/>
      <c r="X846" s="507"/>
      <c r="Y846" s="507"/>
      <c r="Z846" s="507"/>
      <c r="AA846" s="507"/>
      <c r="AB846" s="507"/>
      <c r="AC846" s="507"/>
      <c r="AD846" s="507"/>
      <c r="AE846" s="506"/>
      <c r="AF846" s="507"/>
      <c r="AG846" s="507"/>
      <c r="AH846" s="507"/>
      <c r="AI846" s="507"/>
    </row>
    <row r="847" spans="1:35" ht="12.75" customHeight="1">
      <c r="A847" s="504"/>
      <c r="B847" s="504"/>
      <c r="C847" s="504"/>
      <c r="D847" s="504"/>
      <c r="E847" s="504"/>
      <c r="F847" s="505"/>
      <c r="G847" s="505"/>
      <c r="H847" s="504"/>
      <c r="I847" s="506"/>
      <c r="J847" s="507"/>
      <c r="K847" s="507"/>
      <c r="L847" s="507"/>
      <c r="M847" s="507"/>
      <c r="N847" s="507"/>
      <c r="O847" s="507"/>
      <c r="P847" s="507"/>
      <c r="Q847" s="507"/>
      <c r="R847" s="507"/>
      <c r="S847" s="507"/>
      <c r="T847" s="506"/>
      <c r="U847" s="507"/>
      <c r="V847" s="507"/>
      <c r="W847" s="507"/>
      <c r="X847" s="507"/>
      <c r="Y847" s="507"/>
      <c r="Z847" s="507"/>
      <c r="AA847" s="507"/>
      <c r="AB847" s="507"/>
      <c r="AC847" s="507"/>
      <c r="AD847" s="507"/>
      <c r="AE847" s="506"/>
      <c r="AF847" s="507"/>
      <c r="AG847" s="507"/>
      <c r="AH847" s="507"/>
      <c r="AI847" s="507"/>
    </row>
    <row r="848" spans="1:35" ht="12.75" customHeight="1">
      <c r="A848" s="504"/>
      <c r="B848" s="504"/>
      <c r="C848" s="504"/>
      <c r="D848" s="504"/>
      <c r="E848" s="504"/>
      <c r="F848" s="505"/>
      <c r="G848" s="505"/>
      <c r="H848" s="504"/>
      <c r="I848" s="506"/>
      <c r="J848" s="507"/>
      <c r="K848" s="507"/>
      <c r="L848" s="507"/>
      <c r="M848" s="507"/>
      <c r="N848" s="507"/>
      <c r="O848" s="507"/>
      <c r="P848" s="507"/>
      <c r="Q848" s="507"/>
      <c r="R848" s="507"/>
      <c r="S848" s="507"/>
      <c r="T848" s="506"/>
      <c r="U848" s="507"/>
      <c r="V848" s="507"/>
      <c r="W848" s="507"/>
      <c r="X848" s="507"/>
      <c r="Y848" s="507"/>
      <c r="Z848" s="507"/>
      <c r="AA848" s="507"/>
      <c r="AB848" s="507"/>
      <c r="AC848" s="507"/>
      <c r="AD848" s="507"/>
      <c r="AE848" s="506"/>
      <c r="AF848" s="507"/>
      <c r="AG848" s="507"/>
      <c r="AH848" s="507"/>
      <c r="AI848" s="507"/>
    </row>
    <row r="849" spans="1:35" ht="12.75" customHeight="1">
      <c r="A849" s="504"/>
      <c r="B849" s="504"/>
      <c r="C849" s="504"/>
      <c r="D849" s="504"/>
      <c r="E849" s="504"/>
      <c r="F849" s="505"/>
      <c r="G849" s="505"/>
      <c r="H849" s="504"/>
      <c r="I849" s="506"/>
      <c r="J849" s="507"/>
      <c r="K849" s="507"/>
      <c r="L849" s="507"/>
      <c r="M849" s="507"/>
      <c r="N849" s="507"/>
      <c r="O849" s="507"/>
      <c r="P849" s="507"/>
      <c r="Q849" s="507"/>
      <c r="R849" s="507"/>
      <c r="S849" s="507"/>
      <c r="T849" s="506"/>
      <c r="U849" s="507"/>
      <c r="V849" s="507"/>
      <c r="W849" s="507"/>
      <c r="X849" s="507"/>
      <c r="Y849" s="507"/>
      <c r="Z849" s="507"/>
      <c r="AA849" s="507"/>
      <c r="AB849" s="507"/>
      <c r="AC849" s="507"/>
      <c r="AD849" s="507"/>
      <c r="AE849" s="506"/>
      <c r="AF849" s="507"/>
      <c r="AG849" s="507"/>
      <c r="AH849" s="507"/>
      <c r="AI849" s="507"/>
    </row>
    <row r="850" spans="1:35" ht="12.75" customHeight="1">
      <c r="A850" s="504"/>
      <c r="B850" s="504"/>
      <c r="C850" s="504"/>
      <c r="D850" s="504"/>
      <c r="E850" s="504"/>
      <c r="F850" s="505"/>
      <c r="G850" s="505"/>
      <c r="H850" s="504"/>
      <c r="I850" s="506"/>
      <c r="J850" s="507"/>
      <c r="K850" s="507"/>
      <c r="L850" s="507"/>
      <c r="M850" s="507"/>
      <c r="N850" s="507"/>
      <c r="O850" s="507"/>
      <c r="P850" s="507"/>
      <c r="Q850" s="507"/>
      <c r="R850" s="507"/>
      <c r="S850" s="507"/>
      <c r="T850" s="506"/>
      <c r="U850" s="507"/>
      <c r="V850" s="507"/>
      <c r="W850" s="507"/>
      <c r="X850" s="507"/>
      <c r="Y850" s="507"/>
      <c r="Z850" s="507"/>
      <c r="AA850" s="507"/>
      <c r="AB850" s="507"/>
      <c r="AC850" s="507"/>
      <c r="AD850" s="507"/>
      <c r="AE850" s="506"/>
      <c r="AF850" s="507"/>
      <c r="AG850" s="507"/>
      <c r="AH850" s="507"/>
      <c r="AI850" s="507"/>
    </row>
    <row r="851" spans="1:35" ht="12.75" customHeight="1">
      <c r="A851" s="504"/>
      <c r="B851" s="504"/>
      <c r="C851" s="504"/>
      <c r="D851" s="504"/>
      <c r="E851" s="504"/>
      <c r="F851" s="505"/>
      <c r="G851" s="505"/>
      <c r="H851" s="504"/>
      <c r="I851" s="506"/>
      <c r="J851" s="507"/>
      <c r="K851" s="507"/>
      <c r="L851" s="507"/>
      <c r="M851" s="507"/>
      <c r="N851" s="507"/>
      <c r="O851" s="507"/>
      <c r="P851" s="507"/>
      <c r="Q851" s="507"/>
      <c r="R851" s="507"/>
      <c r="S851" s="507"/>
      <c r="T851" s="506"/>
      <c r="U851" s="507"/>
      <c r="V851" s="507"/>
      <c r="W851" s="507"/>
      <c r="X851" s="507"/>
      <c r="Y851" s="507"/>
      <c r="Z851" s="507"/>
      <c r="AA851" s="507"/>
      <c r="AB851" s="507"/>
      <c r="AC851" s="507"/>
      <c r="AD851" s="507"/>
      <c r="AE851" s="506"/>
      <c r="AF851" s="507"/>
      <c r="AG851" s="507"/>
      <c r="AH851" s="507"/>
      <c r="AI851" s="507"/>
    </row>
    <row r="852" spans="1:35" ht="12.75" customHeight="1">
      <c r="A852" s="504"/>
      <c r="B852" s="504"/>
      <c r="C852" s="504"/>
      <c r="D852" s="504"/>
      <c r="E852" s="504"/>
      <c r="F852" s="505"/>
      <c r="G852" s="505"/>
      <c r="H852" s="504"/>
      <c r="I852" s="506"/>
      <c r="J852" s="507"/>
      <c r="K852" s="507"/>
      <c r="L852" s="507"/>
      <c r="M852" s="507"/>
      <c r="N852" s="507"/>
      <c r="O852" s="507"/>
      <c r="P852" s="507"/>
      <c r="Q852" s="507"/>
      <c r="R852" s="507"/>
      <c r="S852" s="507"/>
      <c r="T852" s="506"/>
      <c r="U852" s="507"/>
      <c r="V852" s="507"/>
      <c r="W852" s="507"/>
      <c r="X852" s="507"/>
      <c r="Y852" s="507"/>
      <c r="Z852" s="507"/>
      <c r="AA852" s="507"/>
      <c r="AB852" s="507"/>
      <c r="AC852" s="507"/>
      <c r="AD852" s="507"/>
      <c r="AE852" s="506"/>
      <c r="AF852" s="507"/>
      <c r="AG852" s="507"/>
      <c r="AH852" s="507"/>
      <c r="AI852" s="507"/>
    </row>
    <row r="853" spans="1:35" ht="12.75" customHeight="1">
      <c r="A853" s="504"/>
      <c r="B853" s="504"/>
      <c r="C853" s="504"/>
      <c r="D853" s="504"/>
      <c r="E853" s="504"/>
      <c r="F853" s="505"/>
      <c r="G853" s="505"/>
      <c r="H853" s="504"/>
      <c r="I853" s="506"/>
      <c r="J853" s="507"/>
      <c r="K853" s="507"/>
      <c r="L853" s="507"/>
      <c r="M853" s="507"/>
      <c r="N853" s="507"/>
      <c r="O853" s="507"/>
      <c r="P853" s="507"/>
      <c r="Q853" s="507"/>
      <c r="R853" s="507"/>
      <c r="S853" s="507"/>
      <c r="T853" s="506"/>
      <c r="U853" s="507"/>
      <c r="V853" s="507"/>
      <c r="W853" s="507"/>
      <c r="X853" s="507"/>
      <c r="Y853" s="507"/>
      <c r="Z853" s="507"/>
      <c r="AA853" s="507"/>
      <c r="AB853" s="507"/>
      <c r="AC853" s="507"/>
      <c r="AD853" s="507"/>
      <c r="AE853" s="506"/>
      <c r="AF853" s="507"/>
      <c r="AG853" s="507"/>
      <c r="AH853" s="507"/>
      <c r="AI853" s="507"/>
    </row>
    <row r="854" spans="1:35" ht="12.75" customHeight="1">
      <c r="A854" s="504"/>
      <c r="B854" s="504"/>
      <c r="C854" s="504"/>
      <c r="D854" s="504"/>
      <c r="E854" s="504"/>
      <c r="F854" s="505"/>
      <c r="G854" s="505"/>
      <c r="H854" s="504"/>
      <c r="I854" s="506"/>
      <c r="J854" s="507"/>
      <c r="K854" s="507"/>
      <c r="L854" s="507"/>
      <c r="M854" s="507"/>
      <c r="N854" s="507"/>
      <c r="O854" s="507"/>
      <c r="P854" s="507"/>
      <c r="Q854" s="507"/>
      <c r="R854" s="507"/>
      <c r="S854" s="507"/>
      <c r="T854" s="506"/>
      <c r="U854" s="507"/>
      <c r="V854" s="507"/>
      <c r="W854" s="507"/>
      <c r="X854" s="507"/>
      <c r="Y854" s="507"/>
      <c r="Z854" s="507"/>
      <c r="AA854" s="507"/>
      <c r="AB854" s="507"/>
      <c r="AC854" s="507"/>
      <c r="AD854" s="507"/>
      <c r="AE854" s="506"/>
      <c r="AF854" s="507"/>
      <c r="AG854" s="507"/>
      <c r="AH854" s="507"/>
      <c r="AI854" s="507"/>
    </row>
    <row r="855" spans="1:35" ht="12.75" customHeight="1">
      <c r="A855" s="504"/>
      <c r="B855" s="504"/>
      <c r="C855" s="504"/>
      <c r="D855" s="504"/>
      <c r="E855" s="504"/>
      <c r="F855" s="505"/>
      <c r="G855" s="505"/>
      <c r="H855" s="504"/>
      <c r="I855" s="506"/>
      <c r="J855" s="507"/>
      <c r="K855" s="507"/>
      <c r="L855" s="507"/>
      <c r="M855" s="507"/>
      <c r="N855" s="507"/>
      <c r="O855" s="507"/>
      <c r="P855" s="507"/>
      <c r="Q855" s="507"/>
      <c r="R855" s="507"/>
      <c r="S855" s="507"/>
      <c r="T855" s="506"/>
      <c r="U855" s="507"/>
      <c r="V855" s="507"/>
      <c r="W855" s="507"/>
      <c r="X855" s="507"/>
      <c r="Y855" s="507"/>
      <c r="Z855" s="507"/>
      <c r="AA855" s="507"/>
      <c r="AB855" s="507"/>
      <c r="AC855" s="507"/>
      <c r="AD855" s="507"/>
      <c r="AE855" s="506"/>
      <c r="AF855" s="507"/>
      <c r="AG855" s="507"/>
      <c r="AH855" s="507"/>
      <c r="AI855" s="507"/>
    </row>
    <row r="856" spans="1:35" ht="12.75" customHeight="1">
      <c r="A856" s="504"/>
      <c r="B856" s="504"/>
      <c r="C856" s="504"/>
      <c r="D856" s="504"/>
      <c r="E856" s="504"/>
      <c r="F856" s="505"/>
      <c r="G856" s="505"/>
      <c r="H856" s="504"/>
      <c r="I856" s="506"/>
      <c r="J856" s="507"/>
      <c r="K856" s="507"/>
      <c r="L856" s="507"/>
      <c r="M856" s="507"/>
      <c r="N856" s="507"/>
      <c r="O856" s="507"/>
      <c r="P856" s="507"/>
      <c r="Q856" s="507"/>
      <c r="R856" s="507"/>
      <c r="S856" s="507"/>
      <c r="T856" s="506"/>
      <c r="U856" s="507"/>
      <c r="V856" s="507"/>
      <c r="W856" s="507"/>
      <c r="X856" s="507"/>
      <c r="Y856" s="507"/>
      <c r="Z856" s="507"/>
      <c r="AA856" s="507"/>
      <c r="AB856" s="507"/>
      <c r="AC856" s="507"/>
      <c r="AD856" s="507"/>
      <c r="AE856" s="506"/>
      <c r="AF856" s="507"/>
      <c r="AG856" s="507"/>
      <c r="AH856" s="507"/>
      <c r="AI856" s="507"/>
    </row>
    <row r="857" spans="1:35" ht="12.75" customHeight="1">
      <c r="A857" s="504"/>
      <c r="B857" s="504"/>
      <c r="C857" s="504"/>
      <c r="D857" s="504"/>
      <c r="E857" s="504"/>
      <c r="F857" s="505"/>
      <c r="G857" s="505"/>
      <c r="H857" s="504"/>
      <c r="I857" s="506"/>
      <c r="J857" s="507"/>
      <c r="K857" s="507"/>
      <c r="L857" s="507"/>
      <c r="M857" s="507"/>
      <c r="N857" s="507"/>
      <c r="O857" s="507"/>
      <c r="P857" s="507"/>
      <c r="Q857" s="507"/>
      <c r="R857" s="507"/>
      <c r="S857" s="507"/>
      <c r="T857" s="506"/>
      <c r="U857" s="507"/>
      <c r="V857" s="507"/>
      <c r="W857" s="507"/>
      <c r="X857" s="507"/>
      <c r="Y857" s="507"/>
      <c r="Z857" s="507"/>
      <c r="AA857" s="507"/>
      <c r="AB857" s="507"/>
      <c r="AC857" s="507"/>
      <c r="AD857" s="507"/>
      <c r="AE857" s="506"/>
      <c r="AF857" s="507"/>
      <c r="AG857" s="507"/>
      <c r="AH857" s="507"/>
      <c r="AI857" s="507"/>
    </row>
    <row r="858" spans="1:35" ht="12.75" customHeight="1">
      <c r="A858" s="504"/>
      <c r="B858" s="504"/>
      <c r="C858" s="504"/>
      <c r="D858" s="504"/>
      <c r="E858" s="504"/>
      <c r="F858" s="505"/>
      <c r="G858" s="505"/>
      <c r="H858" s="504"/>
      <c r="I858" s="506"/>
      <c r="J858" s="507"/>
      <c r="K858" s="507"/>
      <c r="L858" s="507"/>
      <c r="M858" s="507"/>
      <c r="N858" s="507"/>
      <c r="O858" s="507"/>
      <c r="P858" s="507"/>
      <c r="Q858" s="507"/>
      <c r="R858" s="507"/>
      <c r="S858" s="507"/>
      <c r="T858" s="506"/>
      <c r="U858" s="507"/>
      <c r="V858" s="507"/>
      <c r="W858" s="507"/>
      <c r="X858" s="507"/>
      <c r="Y858" s="507"/>
      <c r="Z858" s="507"/>
      <c r="AA858" s="507"/>
      <c r="AB858" s="507"/>
      <c r="AC858" s="507"/>
      <c r="AD858" s="507"/>
      <c r="AE858" s="506"/>
      <c r="AF858" s="507"/>
      <c r="AG858" s="507"/>
      <c r="AH858" s="507"/>
      <c r="AI858" s="507"/>
    </row>
    <row r="859" spans="1:35" ht="12.75" customHeight="1">
      <c r="A859" s="504"/>
      <c r="B859" s="504"/>
      <c r="C859" s="504"/>
      <c r="D859" s="504"/>
      <c r="E859" s="504"/>
      <c r="F859" s="505"/>
      <c r="G859" s="505"/>
      <c r="H859" s="504"/>
      <c r="I859" s="506"/>
      <c r="J859" s="507"/>
      <c r="K859" s="507"/>
      <c r="L859" s="507"/>
      <c r="M859" s="507"/>
      <c r="N859" s="507"/>
      <c r="O859" s="507"/>
      <c r="P859" s="507"/>
      <c r="Q859" s="507"/>
      <c r="R859" s="507"/>
      <c r="S859" s="507"/>
      <c r="T859" s="506"/>
      <c r="U859" s="507"/>
      <c r="V859" s="507"/>
      <c r="W859" s="507"/>
      <c r="X859" s="507"/>
      <c r="Y859" s="507"/>
      <c r="Z859" s="507"/>
      <c r="AA859" s="507"/>
      <c r="AB859" s="507"/>
      <c r="AC859" s="507"/>
      <c r="AD859" s="507"/>
      <c r="AE859" s="506"/>
      <c r="AF859" s="507"/>
      <c r="AG859" s="507"/>
      <c r="AH859" s="507"/>
      <c r="AI859" s="507"/>
    </row>
    <row r="860" spans="1:35" ht="12.75" customHeight="1">
      <c r="A860" s="504"/>
      <c r="B860" s="504"/>
      <c r="C860" s="504"/>
      <c r="D860" s="504"/>
      <c r="E860" s="504"/>
      <c r="F860" s="505"/>
      <c r="G860" s="505"/>
      <c r="H860" s="504"/>
      <c r="I860" s="506"/>
      <c r="J860" s="507"/>
      <c r="K860" s="507"/>
      <c r="L860" s="507"/>
      <c r="M860" s="507"/>
      <c r="N860" s="507"/>
      <c r="O860" s="507"/>
      <c r="P860" s="507"/>
      <c r="Q860" s="507"/>
      <c r="R860" s="507"/>
      <c r="S860" s="507"/>
      <c r="T860" s="506"/>
      <c r="U860" s="507"/>
      <c r="V860" s="507"/>
      <c r="W860" s="507"/>
      <c r="X860" s="507"/>
      <c r="Y860" s="507"/>
      <c r="Z860" s="507"/>
      <c r="AA860" s="507"/>
      <c r="AB860" s="507"/>
      <c r="AC860" s="507"/>
      <c r="AD860" s="507"/>
      <c r="AE860" s="506"/>
      <c r="AF860" s="507"/>
      <c r="AG860" s="507"/>
      <c r="AH860" s="507"/>
      <c r="AI860" s="507"/>
    </row>
    <row r="861" spans="1:35" ht="12.75" customHeight="1">
      <c r="A861" s="504"/>
      <c r="B861" s="504"/>
      <c r="C861" s="504"/>
      <c r="D861" s="504"/>
      <c r="E861" s="504"/>
      <c r="F861" s="505"/>
      <c r="G861" s="505"/>
      <c r="H861" s="504"/>
      <c r="I861" s="506"/>
      <c r="J861" s="507"/>
      <c r="K861" s="507"/>
      <c r="L861" s="507"/>
      <c r="M861" s="507"/>
      <c r="N861" s="507"/>
      <c r="O861" s="507"/>
      <c r="P861" s="507"/>
      <c r="Q861" s="507"/>
      <c r="R861" s="507"/>
      <c r="S861" s="507"/>
      <c r="T861" s="506"/>
      <c r="U861" s="507"/>
      <c r="V861" s="507"/>
      <c r="W861" s="507"/>
      <c r="X861" s="507"/>
      <c r="Y861" s="507"/>
      <c r="Z861" s="507"/>
      <c r="AA861" s="507"/>
      <c r="AB861" s="507"/>
      <c r="AC861" s="507"/>
      <c r="AD861" s="507"/>
      <c r="AE861" s="506"/>
      <c r="AF861" s="507"/>
      <c r="AG861" s="507"/>
      <c r="AH861" s="507"/>
      <c r="AI861" s="507"/>
    </row>
    <row r="862" spans="1:35" ht="12.75" customHeight="1">
      <c r="A862" s="504"/>
      <c r="B862" s="504"/>
      <c r="C862" s="504"/>
      <c r="D862" s="504"/>
      <c r="E862" s="504"/>
      <c r="F862" s="505"/>
      <c r="G862" s="505"/>
      <c r="H862" s="504"/>
      <c r="I862" s="506"/>
      <c r="J862" s="507"/>
      <c r="K862" s="507"/>
      <c r="L862" s="507"/>
      <c r="M862" s="507"/>
      <c r="N862" s="507"/>
      <c r="O862" s="507"/>
      <c r="P862" s="507"/>
      <c r="Q862" s="507"/>
      <c r="R862" s="507"/>
      <c r="S862" s="507"/>
      <c r="T862" s="506"/>
      <c r="U862" s="507"/>
      <c r="V862" s="507"/>
      <c r="W862" s="507"/>
      <c r="X862" s="507"/>
      <c r="Y862" s="507"/>
      <c r="Z862" s="507"/>
      <c r="AA862" s="507"/>
      <c r="AB862" s="507"/>
      <c r="AC862" s="507"/>
      <c r="AD862" s="507"/>
      <c r="AE862" s="506"/>
      <c r="AF862" s="507"/>
      <c r="AG862" s="507"/>
      <c r="AH862" s="507"/>
      <c r="AI862" s="507"/>
    </row>
    <row r="863" spans="1:35" ht="12.75" customHeight="1">
      <c r="A863" s="504"/>
      <c r="B863" s="504"/>
      <c r="C863" s="504"/>
      <c r="D863" s="504"/>
      <c r="E863" s="504"/>
      <c r="F863" s="505"/>
      <c r="G863" s="505"/>
      <c r="H863" s="504"/>
      <c r="I863" s="506"/>
      <c r="J863" s="507"/>
      <c r="K863" s="507"/>
      <c r="L863" s="507"/>
      <c r="M863" s="507"/>
      <c r="N863" s="507"/>
      <c r="O863" s="507"/>
      <c r="P863" s="507"/>
      <c r="Q863" s="507"/>
      <c r="R863" s="507"/>
      <c r="S863" s="507"/>
      <c r="T863" s="506"/>
      <c r="U863" s="507"/>
      <c r="V863" s="507"/>
      <c r="W863" s="507"/>
      <c r="X863" s="507"/>
      <c r="Y863" s="507"/>
      <c r="Z863" s="507"/>
      <c r="AA863" s="507"/>
      <c r="AB863" s="507"/>
      <c r="AC863" s="507"/>
      <c r="AD863" s="507"/>
      <c r="AE863" s="506"/>
      <c r="AF863" s="507"/>
      <c r="AG863" s="507"/>
      <c r="AH863" s="507"/>
      <c r="AI863" s="507"/>
    </row>
    <row r="864" spans="1:35" ht="12.75" customHeight="1">
      <c r="A864" s="504"/>
      <c r="B864" s="504"/>
      <c r="C864" s="504"/>
      <c r="D864" s="504"/>
      <c r="E864" s="504"/>
      <c r="F864" s="505"/>
      <c r="G864" s="505"/>
      <c r="H864" s="504"/>
      <c r="I864" s="506"/>
      <c r="J864" s="507"/>
      <c r="K864" s="507"/>
      <c r="L864" s="507"/>
      <c r="M864" s="507"/>
      <c r="N864" s="507"/>
      <c r="O864" s="507"/>
      <c r="P864" s="507"/>
      <c r="Q864" s="507"/>
      <c r="R864" s="507"/>
      <c r="S864" s="507"/>
      <c r="T864" s="506"/>
      <c r="U864" s="507"/>
      <c r="V864" s="507"/>
      <c r="W864" s="507"/>
      <c r="X864" s="507"/>
      <c r="Y864" s="507"/>
      <c r="Z864" s="507"/>
      <c r="AA864" s="507"/>
      <c r="AB864" s="507"/>
      <c r="AC864" s="507"/>
      <c r="AD864" s="507"/>
      <c r="AE864" s="506"/>
      <c r="AF864" s="507"/>
      <c r="AG864" s="507"/>
      <c r="AH864" s="507"/>
      <c r="AI864" s="507"/>
    </row>
    <row r="865" spans="1:35" ht="12.75" customHeight="1">
      <c r="A865" s="504"/>
      <c r="B865" s="504"/>
      <c r="C865" s="504"/>
      <c r="D865" s="504"/>
      <c r="E865" s="504"/>
      <c r="F865" s="505"/>
      <c r="G865" s="505"/>
      <c r="H865" s="504"/>
      <c r="I865" s="506"/>
      <c r="J865" s="507"/>
      <c r="K865" s="507"/>
      <c r="L865" s="507"/>
      <c r="M865" s="507"/>
      <c r="N865" s="507"/>
      <c r="O865" s="507"/>
      <c r="P865" s="507"/>
      <c r="Q865" s="507"/>
      <c r="R865" s="507"/>
      <c r="S865" s="507"/>
      <c r="T865" s="506"/>
      <c r="U865" s="507"/>
      <c r="V865" s="507"/>
      <c r="W865" s="507"/>
      <c r="X865" s="507"/>
      <c r="Y865" s="507"/>
      <c r="Z865" s="507"/>
      <c r="AA865" s="507"/>
      <c r="AB865" s="507"/>
      <c r="AC865" s="507"/>
      <c r="AD865" s="507"/>
      <c r="AE865" s="506"/>
      <c r="AF865" s="507"/>
      <c r="AG865" s="507"/>
      <c r="AH865" s="507"/>
      <c r="AI865" s="507"/>
    </row>
    <row r="866" spans="1:35" ht="12.75" customHeight="1">
      <c r="A866" s="504"/>
      <c r="B866" s="504"/>
      <c r="C866" s="504"/>
      <c r="D866" s="504"/>
      <c r="E866" s="504"/>
      <c r="F866" s="505"/>
      <c r="G866" s="505"/>
      <c r="H866" s="504"/>
      <c r="I866" s="506"/>
      <c r="J866" s="507"/>
      <c r="K866" s="507"/>
      <c r="L866" s="507"/>
      <c r="M866" s="507"/>
      <c r="N866" s="507"/>
      <c r="O866" s="507"/>
      <c r="P866" s="507"/>
      <c r="Q866" s="507"/>
      <c r="R866" s="507"/>
      <c r="S866" s="507"/>
      <c r="T866" s="506"/>
      <c r="U866" s="507"/>
      <c r="V866" s="507"/>
      <c r="W866" s="507"/>
      <c r="X866" s="507"/>
      <c r="Y866" s="507"/>
      <c r="Z866" s="507"/>
      <c r="AA866" s="507"/>
      <c r="AB866" s="507"/>
      <c r="AC866" s="507"/>
      <c r="AD866" s="507"/>
      <c r="AE866" s="506"/>
      <c r="AF866" s="507"/>
      <c r="AG866" s="507"/>
      <c r="AH866" s="507"/>
      <c r="AI866" s="507"/>
    </row>
    <row r="867" spans="1:35" ht="12.75" customHeight="1">
      <c r="A867" s="504"/>
      <c r="B867" s="504"/>
      <c r="C867" s="504"/>
      <c r="D867" s="504"/>
      <c r="E867" s="504"/>
      <c r="F867" s="505"/>
      <c r="G867" s="505"/>
      <c r="H867" s="504"/>
      <c r="I867" s="506"/>
      <c r="J867" s="507"/>
      <c r="K867" s="507"/>
      <c r="L867" s="507"/>
      <c r="M867" s="507"/>
      <c r="N867" s="507"/>
      <c r="O867" s="507"/>
      <c r="P867" s="507"/>
      <c r="Q867" s="507"/>
      <c r="R867" s="507"/>
      <c r="S867" s="507"/>
      <c r="T867" s="506"/>
      <c r="U867" s="507"/>
      <c r="V867" s="507"/>
      <c r="W867" s="507"/>
      <c r="X867" s="507"/>
      <c r="Y867" s="507"/>
      <c r="Z867" s="507"/>
      <c r="AA867" s="507"/>
      <c r="AB867" s="507"/>
      <c r="AC867" s="507"/>
      <c r="AD867" s="507"/>
      <c r="AE867" s="506"/>
      <c r="AF867" s="507"/>
      <c r="AG867" s="507"/>
      <c r="AH867" s="507"/>
      <c r="AI867" s="507"/>
    </row>
    <row r="868" spans="1:35" ht="12.75" customHeight="1">
      <c r="A868" s="504"/>
      <c r="B868" s="504"/>
      <c r="C868" s="504"/>
      <c r="D868" s="504"/>
      <c r="E868" s="504"/>
      <c r="F868" s="505"/>
      <c r="G868" s="505"/>
      <c r="H868" s="504"/>
      <c r="I868" s="506"/>
      <c r="J868" s="507"/>
      <c r="K868" s="507"/>
      <c r="L868" s="507"/>
      <c r="M868" s="507"/>
      <c r="N868" s="507"/>
      <c r="O868" s="507"/>
      <c r="P868" s="507"/>
      <c r="Q868" s="507"/>
      <c r="R868" s="507"/>
      <c r="S868" s="507"/>
      <c r="T868" s="506"/>
      <c r="U868" s="507"/>
      <c r="V868" s="507"/>
      <c r="W868" s="507"/>
      <c r="X868" s="507"/>
      <c r="Y868" s="507"/>
      <c r="Z868" s="507"/>
      <c r="AA868" s="507"/>
      <c r="AB868" s="507"/>
      <c r="AC868" s="507"/>
      <c r="AD868" s="507"/>
      <c r="AE868" s="506"/>
      <c r="AF868" s="507"/>
      <c r="AG868" s="507"/>
      <c r="AH868" s="507"/>
      <c r="AI868" s="507"/>
    </row>
    <row r="869" spans="1:35" ht="12.75" customHeight="1">
      <c r="A869" s="504"/>
      <c r="B869" s="504"/>
      <c r="C869" s="504"/>
      <c r="D869" s="504"/>
      <c r="E869" s="504"/>
      <c r="F869" s="505"/>
      <c r="G869" s="505"/>
      <c r="H869" s="504"/>
      <c r="I869" s="506"/>
      <c r="J869" s="507"/>
      <c r="K869" s="507"/>
      <c r="L869" s="507"/>
      <c r="M869" s="507"/>
      <c r="N869" s="507"/>
      <c r="O869" s="507"/>
      <c r="P869" s="507"/>
      <c r="Q869" s="507"/>
      <c r="R869" s="507"/>
      <c r="S869" s="507"/>
      <c r="T869" s="506"/>
      <c r="U869" s="507"/>
      <c r="V869" s="507"/>
      <c r="W869" s="507"/>
      <c r="X869" s="507"/>
      <c r="Y869" s="507"/>
      <c r="Z869" s="507"/>
      <c r="AA869" s="507"/>
      <c r="AB869" s="507"/>
      <c r="AC869" s="507"/>
      <c r="AD869" s="507"/>
      <c r="AE869" s="506"/>
      <c r="AF869" s="507"/>
      <c r="AG869" s="507"/>
      <c r="AH869" s="507"/>
      <c r="AI869" s="507"/>
    </row>
    <row r="870" spans="1:35" ht="12.75" customHeight="1">
      <c r="A870" s="504"/>
      <c r="B870" s="504"/>
      <c r="C870" s="504"/>
      <c r="D870" s="504"/>
      <c r="E870" s="504"/>
      <c r="F870" s="505"/>
      <c r="G870" s="505"/>
      <c r="H870" s="504"/>
      <c r="I870" s="506"/>
      <c r="J870" s="507"/>
      <c r="K870" s="507"/>
      <c r="L870" s="507"/>
      <c r="M870" s="507"/>
      <c r="N870" s="507"/>
      <c r="O870" s="507"/>
      <c r="P870" s="507"/>
      <c r="Q870" s="507"/>
      <c r="R870" s="507"/>
      <c r="S870" s="507"/>
      <c r="T870" s="506"/>
      <c r="U870" s="507"/>
      <c r="V870" s="507"/>
      <c r="W870" s="507"/>
      <c r="X870" s="507"/>
      <c r="Y870" s="507"/>
      <c r="Z870" s="507"/>
      <c r="AA870" s="507"/>
      <c r="AB870" s="507"/>
      <c r="AC870" s="507"/>
      <c r="AD870" s="507"/>
      <c r="AE870" s="506"/>
      <c r="AF870" s="507"/>
      <c r="AG870" s="507"/>
      <c r="AH870" s="507"/>
      <c r="AI870" s="507"/>
    </row>
    <row r="871" spans="1:35" ht="12.75" customHeight="1">
      <c r="A871" s="504"/>
      <c r="B871" s="504"/>
      <c r="C871" s="504"/>
      <c r="D871" s="504"/>
      <c r="E871" s="504"/>
      <c r="F871" s="505"/>
      <c r="G871" s="505"/>
      <c r="H871" s="504"/>
      <c r="I871" s="506"/>
      <c r="J871" s="507"/>
      <c r="K871" s="507"/>
      <c r="L871" s="507"/>
      <c r="M871" s="507"/>
      <c r="N871" s="507"/>
      <c r="O871" s="507"/>
      <c r="P871" s="507"/>
      <c r="Q871" s="507"/>
      <c r="R871" s="507"/>
      <c r="S871" s="507"/>
      <c r="T871" s="506"/>
      <c r="U871" s="507"/>
      <c r="V871" s="507"/>
      <c r="W871" s="507"/>
      <c r="X871" s="507"/>
      <c r="Y871" s="507"/>
      <c r="Z871" s="507"/>
      <c r="AA871" s="507"/>
      <c r="AB871" s="507"/>
      <c r="AC871" s="507"/>
      <c r="AD871" s="507"/>
      <c r="AE871" s="506"/>
      <c r="AF871" s="507"/>
      <c r="AG871" s="507"/>
      <c r="AH871" s="507"/>
      <c r="AI871" s="507"/>
    </row>
    <row r="872" spans="1:35" ht="12.75" customHeight="1">
      <c r="A872" s="504"/>
      <c r="B872" s="504"/>
      <c r="C872" s="504"/>
      <c r="D872" s="504"/>
      <c r="E872" s="504"/>
      <c r="F872" s="505"/>
      <c r="G872" s="505"/>
      <c r="H872" s="504"/>
      <c r="I872" s="506"/>
      <c r="J872" s="507"/>
      <c r="K872" s="507"/>
      <c r="L872" s="507"/>
      <c r="M872" s="507"/>
      <c r="N872" s="507"/>
      <c r="O872" s="507"/>
      <c r="P872" s="507"/>
      <c r="Q872" s="507"/>
      <c r="R872" s="507"/>
      <c r="S872" s="507"/>
      <c r="T872" s="506"/>
      <c r="U872" s="507"/>
      <c r="V872" s="507"/>
      <c r="W872" s="507"/>
      <c r="X872" s="507"/>
      <c r="Y872" s="507"/>
      <c r="Z872" s="507"/>
      <c r="AA872" s="507"/>
      <c r="AB872" s="507"/>
      <c r="AC872" s="507"/>
      <c r="AD872" s="507"/>
      <c r="AE872" s="506"/>
      <c r="AF872" s="507"/>
      <c r="AG872" s="507"/>
      <c r="AH872" s="507"/>
      <c r="AI872" s="507"/>
    </row>
    <row r="873" spans="1:35" ht="12.75" customHeight="1">
      <c r="A873" s="504"/>
      <c r="B873" s="504"/>
      <c r="C873" s="504"/>
      <c r="D873" s="504"/>
      <c r="E873" s="504"/>
      <c r="F873" s="505"/>
      <c r="G873" s="505"/>
      <c r="H873" s="504"/>
      <c r="I873" s="506"/>
      <c r="J873" s="507"/>
      <c r="K873" s="507"/>
      <c r="L873" s="507"/>
      <c r="M873" s="507"/>
      <c r="N873" s="507"/>
      <c r="O873" s="507"/>
      <c r="P873" s="507"/>
      <c r="Q873" s="507"/>
      <c r="R873" s="507"/>
      <c r="S873" s="507"/>
      <c r="T873" s="506"/>
      <c r="U873" s="507"/>
      <c r="V873" s="507"/>
      <c r="W873" s="507"/>
      <c r="X873" s="507"/>
      <c r="Y873" s="507"/>
      <c r="Z873" s="507"/>
      <c r="AA873" s="507"/>
      <c r="AB873" s="507"/>
      <c r="AC873" s="507"/>
      <c r="AD873" s="507"/>
      <c r="AE873" s="506"/>
      <c r="AF873" s="507"/>
      <c r="AG873" s="507"/>
      <c r="AH873" s="507"/>
      <c r="AI873" s="507"/>
    </row>
    <row r="874" spans="1:35" ht="12.75" customHeight="1">
      <c r="A874" s="504"/>
      <c r="B874" s="504"/>
      <c r="C874" s="504"/>
      <c r="D874" s="504"/>
      <c r="E874" s="504"/>
      <c r="F874" s="505"/>
      <c r="G874" s="505"/>
      <c r="H874" s="504"/>
      <c r="I874" s="506"/>
      <c r="J874" s="507"/>
      <c r="K874" s="507"/>
      <c r="L874" s="507"/>
      <c r="M874" s="507"/>
      <c r="N874" s="507"/>
      <c r="O874" s="507"/>
      <c r="P874" s="507"/>
      <c r="Q874" s="507"/>
      <c r="R874" s="507"/>
      <c r="S874" s="507"/>
      <c r="T874" s="506"/>
      <c r="U874" s="507"/>
      <c r="V874" s="507"/>
      <c r="W874" s="507"/>
      <c r="X874" s="507"/>
      <c r="Y874" s="507"/>
      <c r="Z874" s="507"/>
      <c r="AA874" s="507"/>
      <c r="AB874" s="507"/>
      <c r="AC874" s="507"/>
      <c r="AD874" s="507"/>
      <c r="AE874" s="506"/>
      <c r="AF874" s="507"/>
      <c r="AG874" s="507"/>
      <c r="AH874" s="507"/>
      <c r="AI874" s="507"/>
    </row>
    <row r="875" spans="1:35" ht="12.75" customHeight="1">
      <c r="A875" s="504"/>
      <c r="B875" s="504"/>
      <c r="C875" s="504"/>
      <c r="D875" s="504"/>
      <c r="E875" s="504"/>
      <c r="F875" s="505"/>
      <c r="G875" s="505"/>
      <c r="H875" s="504"/>
      <c r="I875" s="506"/>
      <c r="J875" s="507"/>
      <c r="K875" s="507"/>
      <c r="L875" s="507"/>
      <c r="M875" s="507"/>
      <c r="N875" s="507"/>
      <c r="O875" s="507"/>
      <c r="P875" s="507"/>
      <c r="Q875" s="507"/>
      <c r="R875" s="507"/>
      <c r="S875" s="507"/>
      <c r="T875" s="506"/>
      <c r="U875" s="507"/>
      <c r="V875" s="507"/>
      <c r="W875" s="507"/>
      <c r="X875" s="507"/>
      <c r="Y875" s="507"/>
      <c r="Z875" s="507"/>
      <c r="AA875" s="507"/>
      <c r="AB875" s="507"/>
      <c r="AC875" s="507"/>
      <c r="AD875" s="507"/>
      <c r="AE875" s="506"/>
      <c r="AF875" s="507"/>
      <c r="AG875" s="507"/>
      <c r="AH875" s="507"/>
      <c r="AI875" s="507"/>
    </row>
    <row r="876" spans="1:35" ht="12.75" customHeight="1">
      <c r="A876" s="504"/>
      <c r="B876" s="504"/>
      <c r="C876" s="504"/>
      <c r="D876" s="504"/>
      <c r="E876" s="504"/>
      <c r="F876" s="505"/>
      <c r="G876" s="505"/>
      <c r="H876" s="504"/>
      <c r="I876" s="506"/>
      <c r="J876" s="507"/>
      <c r="K876" s="507"/>
      <c r="L876" s="507"/>
      <c r="M876" s="507"/>
      <c r="N876" s="507"/>
      <c r="O876" s="507"/>
      <c r="P876" s="507"/>
      <c r="Q876" s="507"/>
      <c r="R876" s="507"/>
      <c r="S876" s="507"/>
      <c r="T876" s="506"/>
      <c r="U876" s="507"/>
      <c r="V876" s="507"/>
      <c r="W876" s="507"/>
      <c r="X876" s="507"/>
      <c r="Y876" s="507"/>
      <c r="Z876" s="507"/>
      <c r="AA876" s="507"/>
      <c r="AB876" s="507"/>
      <c r="AC876" s="507"/>
      <c r="AD876" s="507"/>
      <c r="AE876" s="506"/>
      <c r="AF876" s="507"/>
      <c r="AG876" s="507"/>
      <c r="AH876" s="507"/>
      <c r="AI876" s="507"/>
    </row>
    <row r="877" spans="1:35" ht="12.75" customHeight="1">
      <c r="A877" s="504"/>
      <c r="B877" s="504"/>
      <c r="C877" s="504"/>
      <c r="D877" s="504"/>
      <c r="E877" s="504"/>
      <c r="F877" s="505"/>
      <c r="G877" s="505"/>
      <c r="H877" s="504"/>
      <c r="I877" s="506"/>
      <c r="J877" s="507"/>
      <c r="K877" s="507"/>
      <c r="L877" s="507"/>
      <c r="M877" s="507"/>
      <c r="N877" s="507"/>
      <c r="O877" s="507"/>
      <c r="P877" s="507"/>
      <c r="Q877" s="507"/>
      <c r="R877" s="507"/>
      <c r="S877" s="507"/>
      <c r="T877" s="506"/>
      <c r="U877" s="507"/>
      <c r="V877" s="507"/>
      <c r="W877" s="507"/>
      <c r="X877" s="507"/>
      <c r="Y877" s="507"/>
      <c r="Z877" s="507"/>
      <c r="AA877" s="507"/>
      <c r="AB877" s="507"/>
      <c r="AC877" s="507"/>
      <c r="AD877" s="507"/>
      <c r="AE877" s="506"/>
      <c r="AF877" s="507"/>
      <c r="AG877" s="507"/>
      <c r="AH877" s="507"/>
      <c r="AI877" s="507"/>
    </row>
    <row r="878" spans="1:35" ht="12.75" customHeight="1">
      <c r="A878" s="504"/>
      <c r="B878" s="504"/>
      <c r="C878" s="504"/>
      <c r="D878" s="504"/>
      <c r="E878" s="504"/>
      <c r="F878" s="505"/>
      <c r="G878" s="505"/>
      <c r="H878" s="504"/>
      <c r="I878" s="506"/>
      <c r="J878" s="507"/>
      <c r="K878" s="507"/>
      <c r="L878" s="507"/>
      <c r="M878" s="507"/>
      <c r="N878" s="507"/>
      <c r="O878" s="507"/>
      <c r="P878" s="507"/>
      <c r="Q878" s="507"/>
      <c r="R878" s="507"/>
      <c r="S878" s="507"/>
      <c r="T878" s="506"/>
      <c r="U878" s="507"/>
      <c r="V878" s="507"/>
      <c r="W878" s="507"/>
      <c r="X878" s="507"/>
      <c r="Y878" s="507"/>
      <c r="Z878" s="507"/>
      <c r="AA878" s="507"/>
      <c r="AB878" s="507"/>
      <c r="AC878" s="507"/>
      <c r="AD878" s="507"/>
      <c r="AE878" s="506"/>
      <c r="AF878" s="507"/>
      <c r="AG878" s="507"/>
      <c r="AH878" s="507"/>
      <c r="AI878" s="507"/>
    </row>
    <row r="879" spans="1:35" ht="12.75" customHeight="1">
      <c r="A879" s="504"/>
      <c r="B879" s="504"/>
      <c r="C879" s="504"/>
      <c r="D879" s="504"/>
      <c r="E879" s="504"/>
      <c r="F879" s="505"/>
      <c r="G879" s="505"/>
      <c r="H879" s="504"/>
      <c r="I879" s="506"/>
      <c r="J879" s="507"/>
      <c r="K879" s="507"/>
      <c r="L879" s="507"/>
      <c r="M879" s="507"/>
      <c r="N879" s="507"/>
      <c r="O879" s="507"/>
      <c r="P879" s="507"/>
      <c r="Q879" s="507"/>
      <c r="R879" s="507"/>
      <c r="S879" s="507"/>
      <c r="T879" s="506"/>
      <c r="U879" s="507"/>
      <c r="V879" s="507"/>
      <c r="W879" s="507"/>
      <c r="X879" s="507"/>
      <c r="Y879" s="507"/>
      <c r="Z879" s="507"/>
      <c r="AA879" s="507"/>
      <c r="AB879" s="507"/>
      <c r="AC879" s="507"/>
      <c r="AD879" s="507"/>
      <c r="AE879" s="506"/>
      <c r="AF879" s="507"/>
      <c r="AG879" s="507"/>
      <c r="AH879" s="507"/>
      <c r="AI879" s="507"/>
    </row>
    <row r="880" spans="1:35" ht="12.75" customHeight="1">
      <c r="A880" s="504"/>
      <c r="B880" s="504"/>
      <c r="C880" s="504"/>
      <c r="D880" s="504"/>
      <c r="E880" s="504"/>
      <c r="F880" s="505"/>
      <c r="G880" s="505"/>
      <c r="H880" s="504"/>
      <c r="I880" s="506"/>
      <c r="J880" s="507"/>
      <c r="K880" s="507"/>
      <c r="L880" s="507"/>
      <c r="M880" s="507"/>
      <c r="N880" s="507"/>
      <c r="O880" s="507"/>
      <c r="P880" s="507"/>
      <c r="Q880" s="507"/>
      <c r="R880" s="507"/>
      <c r="S880" s="507"/>
      <c r="T880" s="506"/>
      <c r="U880" s="507"/>
      <c r="V880" s="507"/>
      <c r="W880" s="507"/>
      <c r="X880" s="507"/>
      <c r="Y880" s="507"/>
      <c r="Z880" s="507"/>
      <c r="AA880" s="507"/>
      <c r="AB880" s="507"/>
      <c r="AC880" s="507"/>
      <c r="AD880" s="507"/>
      <c r="AE880" s="506"/>
      <c r="AF880" s="507"/>
      <c r="AG880" s="507"/>
      <c r="AH880" s="507"/>
      <c r="AI880" s="507"/>
    </row>
    <row r="881" spans="1:35" ht="12.75" customHeight="1">
      <c r="A881" s="504"/>
      <c r="B881" s="504"/>
      <c r="C881" s="504"/>
      <c r="D881" s="504"/>
      <c r="E881" s="504"/>
      <c r="F881" s="505"/>
      <c r="G881" s="505"/>
      <c r="H881" s="504"/>
      <c r="I881" s="506"/>
      <c r="J881" s="507"/>
      <c r="K881" s="507"/>
      <c r="L881" s="507"/>
      <c r="M881" s="507"/>
      <c r="N881" s="507"/>
      <c r="O881" s="507"/>
      <c r="P881" s="507"/>
      <c r="Q881" s="507"/>
      <c r="R881" s="507"/>
      <c r="S881" s="507"/>
      <c r="T881" s="506"/>
      <c r="U881" s="507"/>
      <c r="V881" s="507"/>
      <c r="W881" s="507"/>
      <c r="X881" s="507"/>
      <c r="Y881" s="507"/>
      <c r="Z881" s="507"/>
      <c r="AA881" s="507"/>
      <c r="AB881" s="507"/>
      <c r="AC881" s="507"/>
      <c r="AD881" s="507"/>
      <c r="AE881" s="506"/>
      <c r="AF881" s="507"/>
      <c r="AG881" s="507"/>
      <c r="AH881" s="507"/>
      <c r="AI881" s="507"/>
    </row>
    <row r="882" spans="1:35" ht="12.75" customHeight="1">
      <c r="A882" s="504"/>
      <c r="B882" s="504"/>
      <c r="C882" s="504"/>
      <c r="D882" s="504"/>
      <c r="E882" s="504"/>
      <c r="F882" s="505"/>
      <c r="G882" s="505"/>
      <c r="H882" s="504"/>
      <c r="I882" s="506"/>
      <c r="J882" s="507"/>
      <c r="K882" s="507"/>
      <c r="L882" s="507"/>
      <c r="M882" s="507"/>
      <c r="N882" s="507"/>
      <c r="O882" s="507"/>
      <c r="P882" s="507"/>
      <c r="Q882" s="507"/>
      <c r="R882" s="507"/>
      <c r="S882" s="507"/>
      <c r="T882" s="506"/>
      <c r="U882" s="507"/>
      <c r="V882" s="507"/>
      <c r="W882" s="507"/>
      <c r="X882" s="507"/>
      <c r="Y882" s="507"/>
      <c r="Z882" s="507"/>
      <c r="AA882" s="507"/>
      <c r="AB882" s="507"/>
      <c r="AC882" s="507"/>
      <c r="AD882" s="507"/>
      <c r="AE882" s="506"/>
      <c r="AF882" s="507"/>
      <c r="AG882" s="507"/>
      <c r="AH882" s="507"/>
      <c r="AI882" s="507"/>
    </row>
    <row r="883" spans="1:35" ht="12.75" customHeight="1">
      <c r="A883" s="504"/>
      <c r="B883" s="504"/>
      <c r="C883" s="504"/>
      <c r="D883" s="504"/>
      <c r="E883" s="504"/>
      <c r="F883" s="505"/>
      <c r="G883" s="505"/>
      <c r="H883" s="504"/>
      <c r="I883" s="506"/>
      <c r="J883" s="507"/>
      <c r="K883" s="507"/>
      <c r="L883" s="507"/>
      <c r="M883" s="507"/>
      <c r="N883" s="507"/>
      <c r="O883" s="507"/>
      <c r="P883" s="507"/>
      <c r="Q883" s="507"/>
      <c r="R883" s="507"/>
      <c r="S883" s="507"/>
      <c r="T883" s="506"/>
      <c r="U883" s="507"/>
      <c r="V883" s="507"/>
      <c r="W883" s="507"/>
      <c r="X883" s="507"/>
      <c r="Y883" s="507"/>
      <c r="Z883" s="507"/>
      <c r="AA883" s="507"/>
      <c r="AB883" s="507"/>
      <c r="AC883" s="507"/>
      <c r="AD883" s="507"/>
      <c r="AE883" s="506"/>
      <c r="AF883" s="507"/>
      <c r="AG883" s="507"/>
      <c r="AH883" s="507"/>
      <c r="AI883" s="507"/>
    </row>
    <row r="884" spans="1:35" ht="12.75" customHeight="1">
      <c r="A884" s="504"/>
      <c r="B884" s="504"/>
      <c r="C884" s="504"/>
      <c r="D884" s="504"/>
      <c r="E884" s="504"/>
      <c r="F884" s="505"/>
      <c r="G884" s="505"/>
      <c r="H884" s="504"/>
      <c r="I884" s="506"/>
      <c r="J884" s="507"/>
      <c r="K884" s="507"/>
      <c r="L884" s="507"/>
      <c r="M884" s="507"/>
      <c r="N884" s="507"/>
      <c r="O884" s="507"/>
      <c r="P884" s="507"/>
      <c r="Q884" s="507"/>
      <c r="R884" s="507"/>
      <c r="S884" s="507"/>
      <c r="T884" s="506"/>
      <c r="U884" s="507"/>
      <c r="V884" s="507"/>
      <c r="W884" s="507"/>
      <c r="X884" s="507"/>
      <c r="Y884" s="507"/>
      <c r="Z884" s="507"/>
      <c r="AA884" s="507"/>
      <c r="AB884" s="507"/>
      <c r="AC884" s="507"/>
      <c r="AD884" s="507"/>
      <c r="AE884" s="506"/>
      <c r="AF884" s="507"/>
      <c r="AG884" s="507"/>
      <c r="AH884" s="507"/>
      <c r="AI884" s="507"/>
    </row>
    <row r="885" spans="1:35" ht="12.75" customHeight="1">
      <c r="A885" s="504"/>
      <c r="B885" s="504"/>
      <c r="C885" s="504"/>
      <c r="D885" s="504"/>
      <c r="E885" s="504"/>
      <c r="F885" s="505"/>
      <c r="G885" s="505"/>
      <c r="H885" s="504"/>
      <c r="I885" s="506"/>
      <c r="J885" s="507"/>
      <c r="K885" s="507"/>
      <c r="L885" s="507"/>
      <c r="M885" s="507"/>
      <c r="N885" s="507"/>
      <c r="O885" s="507"/>
      <c r="P885" s="507"/>
      <c r="Q885" s="507"/>
      <c r="R885" s="507"/>
      <c r="S885" s="507"/>
      <c r="T885" s="506"/>
      <c r="U885" s="507"/>
      <c r="V885" s="507"/>
      <c r="W885" s="507"/>
      <c r="X885" s="507"/>
      <c r="Y885" s="507"/>
      <c r="Z885" s="507"/>
      <c r="AA885" s="507"/>
      <c r="AB885" s="507"/>
      <c r="AC885" s="507"/>
      <c r="AD885" s="507"/>
      <c r="AE885" s="506"/>
      <c r="AF885" s="507"/>
      <c r="AG885" s="507"/>
      <c r="AH885" s="507"/>
      <c r="AI885" s="507"/>
    </row>
    <row r="886" spans="1:35" ht="12.75" customHeight="1">
      <c r="A886" s="504"/>
      <c r="B886" s="504"/>
      <c r="C886" s="504"/>
      <c r="D886" s="504"/>
      <c r="E886" s="504"/>
      <c r="F886" s="505"/>
      <c r="G886" s="505"/>
      <c r="H886" s="504"/>
      <c r="I886" s="506"/>
      <c r="J886" s="507"/>
      <c r="K886" s="507"/>
      <c r="L886" s="507"/>
      <c r="M886" s="507"/>
      <c r="N886" s="507"/>
      <c r="O886" s="507"/>
      <c r="P886" s="507"/>
      <c r="Q886" s="507"/>
      <c r="R886" s="507"/>
      <c r="S886" s="507"/>
      <c r="T886" s="506"/>
      <c r="U886" s="507"/>
      <c r="V886" s="507"/>
      <c r="W886" s="507"/>
      <c r="X886" s="507"/>
      <c r="Y886" s="507"/>
      <c r="Z886" s="507"/>
      <c r="AA886" s="507"/>
      <c r="AB886" s="507"/>
      <c r="AC886" s="507"/>
      <c r="AD886" s="507"/>
      <c r="AE886" s="506"/>
      <c r="AF886" s="507"/>
      <c r="AG886" s="507"/>
      <c r="AH886" s="507"/>
      <c r="AI886" s="507"/>
    </row>
    <row r="887" spans="1:35" ht="12.75" customHeight="1">
      <c r="A887" s="504"/>
      <c r="B887" s="504"/>
      <c r="C887" s="504"/>
      <c r="D887" s="504"/>
      <c r="E887" s="504"/>
      <c r="F887" s="505"/>
      <c r="G887" s="505"/>
      <c r="H887" s="504"/>
      <c r="I887" s="506"/>
      <c r="J887" s="507"/>
      <c r="K887" s="507"/>
      <c r="L887" s="507"/>
      <c r="M887" s="507"/>
      <c r="N887" s="507"/>
      <c r="O887" s="507"/>
      <c r="P887" s="507"/>
      <c r="Q887" s="507"/>
      <c r="R887" s="507"/>
      <c r="S887" s="507"/>
      <c r="T887" s="506"/>
      <c r="U887" s="507"/>
      <c r="V887" s="507"/>
      <c r="W887" s="507"/>
      <c r="X887" s="507"/>
      <c r="Y887" s="507"/>
      <c r="Z887" s="507"/>
      <c r="AA887" s="507"/>
      <c r="AB887" s="507"/>
      <c r="AC887" s="507"/>
      <c r="AD887" s="507"/>
      <c r="AE887" s="506"/>
      <c r="AF887" s="507"/>
      <c r="AG887" s="507"/>
      <c r="AH887" s="507"/>
      <c r="AI887" s="507"/>
    </row>
    <row r="888" spans="1:35" ht="12.75" customHeight="1">
      <c r="A888" s="504"/>
      <c r="B888" s="504"/>
      <c r="C888" s="504"/>
      <c r="D888" s="504"/>
      <c r="E888" s="504"/>
      <c r="F888" s="505"/>
      <c r="G888" s="505"/>
      <c r="H888" s="504"/>
      <c r="I888" s="506"/>
      <c r="J888" s="507"/>
      <c r="K888" s="507"/>
      <c r="L888" s="507"/>
      <c r="M888" s="507"/>
      <c r="N888" s="507"/>
      <c r="O888" s="507"/>
      <c r="P888" s="507"/>
      <c r="Q888" s="507"/>
      <c r="R888" s="507"/>
      <c r="S888" s="507"/>
      <c r="T888" s="506"/>
      <c r="U888" s="507"/>
      <c r="V888" s="507"/>
      <c r="W888" s="507"/>
      <c r="X888" s="507"/>
      <c r="Y888" s="507"/>
      <c r="Z888" s="507"/>
      <c r="AA888" s="507"/>
      <c r="AB888" s="507"/>
      <c r="AC888" s="507"/>
      <c r="AD888" s="507"/>
      <c r="AE888" s="506"/>
      <c r="AF888" s="507"/>
      <c r="AG888" s="507"/>
      <c r="AH888" s="507"/>
      <c r="AI888" s="507"/>
    </row>
    <row r="889" spans="1:35" ht="12.75" customHeight="1">
      <c r="A889" s="504"/>
      <c r="B889" s="504"/>
      <c r="C889" s="504"/>
      <c r="D889" s="504"/>
      <c r="E889" s="504"/>
      <c r="F889" s="505"/>
      <c r="G889" s="505"/>
      <c r="H889" s="504"/>
      <c r="I889" s="506"/>
      <c r="J889" s="507"/>
      <c r="K889" s="507"/>
      <c r="L889" s="507"/>
      <c r="M889" s="507"/>
      <c r="N889" s="507"/>
      <c r="O889" s="507"/>
      <c r="P889" s="507"/>
      <c r="Q889" s="507"/>
      <c r="R889" s="507"/>
      <c r="S889" s="507"/>
      <c r="T889" s="506"/>
      <c r="U889" s="507"/>
      <c r="V889" s="507"/>
      <c r="W889" s="507"/>
      <c r="X889" s="507"/>
      <c r="Y889" s="507"/>
      <c r="Z889" s="507"/>
      <c r="AA889" s="507"/>
      <c r="AB889" s="507"/>
      <c r="AC889" s="507"/>
      <c r="AD889" s="507"/>
      <c r="AE889" s="506"/>
      <c r="AF889" s="507"/>
      <c r="AG889" s="507"/>
      <c r="AH889" s="507"/>
      <c r="AI889" s="507"/>
    </row>
    <row r="890" spans="1:35" ht="12.75" customHeight="1">
      <c r="A890" s="504"/>
      <c r="B890" s="504"/>
      <c r="C890" s="504"/>
      <c r="D890" s="504"/>
      <c r="E890" s="504"/>
      <c r="F890" s="505"/>
      <c r="G890" s="505"/>
      <c r="H890" s="504"/>
      <c r="I890" s="506"/>
      <c r="J890" s="507"/>
      <c r="K890" s="507"/>
      <c r="L890" s="507"/>
      <c r="M890" s="507"/>
      <c r="N890" s="507"/>
      <c r="O890" s="507"/>
      <c r="P890" s="507"/>
      <c r="Q890" s="507"/>
      <c r="R890" s="507"/>
      <c r="S890" s="507"/>
      <c r="T890" s="506"/>
      <c r="U890" s="507"/>
      <c r="V890" s="507"/>
      <c r="W890" s="507"/>
      <c r="X890" s="507"/>
      <c r="Y890" s="507"/>
      <c r="Z890" s="507"/>
      <c r="AA890" s="507"/>
      <c r="AB890" s="507"/>
      <c r="AC890" s="507"/>
      <c r="AD890" s="507"/>
      <c r="AE890" s="506"/>
      <c r="AF890" s="507"/>
      <c r="AG890" s="507"/>
      <c r="AH890" s="507"/>
      <c r="AI890" s="507"/>
    </row>
    <row r="891" spans="1:35" ht="12.75" customHeight="1">
      <c r="A891" s="504"/>
      <c r="B891" s="504"/>
      <c r="C891" s="504"/>
      <c r="D891" s="504"/>
      <c r="E891" s="504"/>
      <c r="F891" s="505"/>
      <c r="G891" s="505"/>
      <c r="H891" s="504"/>
      <c r="I891" s="506"/>
      <c r="J891" s="507"/>
      <c r="K891" s="507"/>
      <c r="L891" s="507"/>
      <c r="M891" s="507"/>
      <c r="N891" s="507"/>
      <c r="O891" s="507"/>
      <c r="P891" s="507"/>
      <c r="Q891" s="507"/>
      <c r="R891" s="507"/>
      <c r="S891" s="507"/>
      <c r="T891" s="506"/>
      <c r="U891" s="507"/>
      <c r="V891" s="507"/>
      <c r="W891" s="507"/>
      <c r="X891" s="507"/>
      <c r="Y891" s="507"/>
      <c r="Z891" s="507"/>
      <c r="AA891" s="507"/>
      <c r="AB891" s="507"/>
      <c r="AC891" s="507"/>
      <c r="AD891" s="507"/>
      <c r="AE891" s="506"/>
      <c r="AF891" s="507"/>
      <c r="AG891" s="507"/>
      <c r="AH891" s="507"/>
      <c r="AI891" s="507"/>
    </row>
    <row r="892" spans="1:35" ht="12.75" customHeight="1">
      <c r="A892" s="504"/>
      <c r="B892" s="504"/>
      <c r="C892" s="504"/>
      <c r="D892" s="504"/>
      <c r="E892" s="504"/>
      <c r="F892" s="505"/>
      <c r="G892" s="505"/>
      <c r="H892" s="504"/>
      <c r="I892" s="506"/>
      <c r="J892" s="507"/>
      <c r="K892" s="507"/>
      <c r="L892" s="507"/>
      <c r="M892" s="507"/>
      <c r="N892" s="507"/>
      <c r="O892" s="507"/>
      <c r="P892" s="507"/>
      <c r="Q892" s="507"/>
      <c r="R892" s="507"/>
      <c r="S892" s="507"/>
      <c r="T892" s="506"/>
      <c r="U892" s="507"/>
      <c r="V892" s="507"/>
      <c r="W892" s="507"/>
      <c r="X892" s="507"/>
      <c r="Y892" s="507"/>
      <c r="Z892" s="507"/>
      <c r="AA892" s="507"/>
      <c r="AB892" s="507"/>
      <c r="AC892" s="507"/>
      <c r="AD892" s="507"/>
      <c r="AE892" s="506"/>
      <c r="AF892" s="507"/>
      <c r="AG892" s="507"/>
      <c r="AH892" s="507"/>
      <c r="AI892" s="507"/>
    </row>
    <row r="893" spans="1:35" ht="12.75" customHeight="1">
      <c r="A893" s="504"/>
      <c r="B893" s="504"/>
      <c r="C893" s="504"/>
      <c r="D893" s="504"/>
      <c r="E893" s="504"/>
      <c r="F893" s="505"/>
      <c r="G893" s="505"/>
      <c r="H893" s="504"/>
      <c r="I893" s="506"/>
      <c r="J893" s="507"/>
      <c r="K893" s="507"/>
      <c r="L893" s="507"/>
      <c r="M893" s="507"/>
      <c r="N893" s="507"/>
      <c r="O893" s="507"/>
      <c r="P893" s="507"/>
      <c r="Q893" s="507"/>
      <c r="R893" s="507"/>
      <c r="S893" s="507"/>
      <c r="T893" s="506"/>
      <c r="U893" s="507"/>
      <c r="V893" s="507"/>
      <c r="W893" s="507"/>
      <c r="X893" s="507"/>
      <c r="Y893" s="507"/>
      <c r="Z893" s="507"/>
      <c r="AA893" s="507"/>
      <c r="AB893" s="507"/>
      <c r="AC893" s="507"/>
      <c r="AD893" s="507"/>
      <c r="AE893" s="506"/>
      <c r="AF893" s="507"/>
      <c r="AG893" s="507"/>
      <c r="AH893" s="507"/>
      <c r="AI893" s="507"/>
    </row>
    <row r="894" spans="1:35" ht="12.75" customHeight="1">
      <c r="A894" s="504"/>
      <c r="B894" s="504"/>
      <c r="C894" s="504"/>
      <c r="D894" s="504"/>
      <c r="E894" s="504"/>
      <c r="F894" s="505"/>
      <c r="G894" s="505"/>
      <c r="H894" s="504"/>
      <c r="I894" s="506"/>
      <c r="J894" s="507"/>
      <c r="K894" s="507"/>
      <c r="L894" s="507"/>
      <c r="M894" s="507"/>
      <c r="N894" s="507"/>
      <c r="O894" s="507"/>
      <c r="P894" s="507"/>
      <c r="Q894" s="507"/>
      <c r="R894" s="507"/>
      <c r="S894" s="507"/>
      <c r="T894" s="506"/>
      <c r="U894" s="507"/>
      <c r="V894" s="507"/>
      <c r="W894" s="507"/>
      <c r="X894" s="507"/>
      <c r="Y894" s="507"/>
      <c r="Z894" s="507"/>
      <c r="AA894" s="507"/>
      <c r="AB894" s="507"/>
      <c r="AC894" s="507"/>
      <c r="AD894" s="507"/>
      <c r="AE894" s="506"/>
      <c r="AF894" s="507"/>
      <c r="AG894" s="507"/>
      <c r="AH894" s="507"/>
      <c r="AI894" s="507"/>
    </row>
    <row r="895" spans="1:35" ht="12.75" customHeight="1">
      <c r="A895" s="504"/>
      <c r="B895" s="504"/>
      <c r="C895" s="504"/>
      <c r="D895" s="504"/>
      <c r="E895" s="504"/>
      <c r="F895" s="505"/>
      <c r="G895" s="505"/>
      <c r="H895" s="504"/>
      <c r="I895" s="506"/>
      <c r="J895" s="507"/>
      <c r="K895" s="507"/>
      <c r="L895" s="507"/>
      <c r="M895" s="507"/>
      <c r="N895" s="507"/>
      <c r="O895" s="507"/>
      <c r="P895" s="507"/>
      <c r="Q895" s="507"/>
      <c r="R895" s="507"/>
      <c r="S895" s="507"/>
      <c r="T895" s="506"/>
      <c r="U895" s="507"/>
      <c r="V895" s="507"/>
      <c r="W895" s="507"/>
      <c r="X895" s="507"/>
      <c r="Y895" s="507"/>
      <c r="Z895" s="507"/>
      <c r="AA895" s="507"/>
      <c r="AB895" s="507"/>
      <c r="AC895" s="507"/>
      <c r="AD895" s="507"/>
      <c r="AE895" s="506"/>
      <c r="AF895" s="507"/>
      <c r="AG895" s="507"/>
      <c r="AH895" s="507"/>
      <c r="AI895" s="507"/>
    </row>
    <row r="896" spans="1:35" ht="12.75" customHeight="1">
      <c r="A896" s="504"/>
      <c r="B896" s="504"/>
      <c r="C896" s="504"/>
      <c r="D896" s="504"/>
      <c r="E896" s="504"/>
      <c r="F896" s="505"/>
      <c r="G896" s="505"/>
      <c r="H896" s="504"/>
      <c r="I896" s="506"/>
      <c r="J896" s="507"/>
      <c r="K896" s="507"/>
      <c r="L896" s="507"/>
      <c r="M896" s="507"/>
      <c r="N896" s="507"/>
      <c r="O896" s="507"/>
      <c r="P896" s="507"/>
      <c r="Q896" s="507"/>
      <c r="R896" s="507"/>
      <c r="S896" s="507"/>
      <c r="T896" s="506"/>
      <c r="U896" s="507"/>
      <c r="V896" s="507"/>
      <c r="W896" s="507"/>
      <c r="X896" s="507"/>
      <c r="Y896" s="507"/>
      <c r="Z896" s="507"/>
      <c r="AA896" s="507"/>
      <c r="AB896" s="507"/>
      <c r="AC896" s="507"/>
      <c r="AD896" s="507"/>
      <c r="AE896" s="506"/>
      <c r="AF896" s="507"/>
      <c r="AG896" s="507"/>
      <c r="AH896" s="507"/>
      <c r="AI896" s="507"/>
    </row>
    <row r="897" spans="1:35" ht="12.75" customHeight="1">
      <c r="A897" s="504"/>
      <c r="B897" s="504"/>
      <c r="C897" s="504"/>
      <c r="D897" s="504"/>
      <c r="E897" s="504"/>
      <c r="F897" s="505"/>
      <c r="G897" s="505"/>
      <c r="H897" s="504"/>
      <c r="I897" s="506"/>
      <c r="J897" s="507"/>
      <c r="K897" s="507"/>
      <c r="L897" s="507"/>
      <c r="M897" s="507"/>
      <c r="N897" s="507"/>
      <c r="O897" s="507"/>
      <c r="P897" s="507"/>
      <c r="Q897" s="507"/>
      <c r="R897" s="507"/>
      <c r="S897" s="507"/>
      <c r="T897" s="506"/>
      <c r="U897" s="507"/>
      <c r="V897" s="507"/>
      <c r="W897" s="507"/>
      <c r="X897" s="507"/>
      <c r="Y897" s="507"/>
      <c r="Z897" s="507"/>
      <c r="AA897" s="507"/>
      <c r="AB897" s="507"/>
      <c r="AC897" s="507"/>
      <c r="AD897" s="507"/>
      <c r="AE897" s="506"/>
      <c r="AF897" s="507"/>
      <c r="AG897" s="507"/>
      <c r="AH897" s="507"/>
      <c r="AI897" s="507"/>
    </row>
    <row r="898" spans="1:35" ht="12.75" customHeight="1">
      <c r="A898" s="504"/>
      <c r="B898" s="504"/>
      <c r="C898" s="504"/>
      <c r="D898" s="504"/>
      <c r="E898" s="504"/>
      <c r="F898" s="505"/>
      <c r="G898" s="505"/>
      <c r="H898" s="504"/>
      <c r="I898" s="506"/>
      <c r="J898" s="507"/>
      <c r="K898" s="507"/>
      <c r="L898" s="507"/>
      <c r="M898" s="507"/>
      <c r="N898" s="507"/>
      <c r="O898" s="507"/>
      <c r="P898" s="507"/>
      <c r="Q898" s="507"/>
      <c r="R898" s="507"/>
      <c r="S898" s="507"/>
      <c r="T898" s="506"/>
      <c r="U898" s="507"/>
      <c r="V898" s="507"/>
      <c r="W898" s="507"/>
      <c r="X898" s="507"/>
      <c r="Y898" s="507"/>
      <c r="Z898" s="507"/>
      <c r="AA898" s="507"/>
      <c r="AB898" s="507"/>
      <c r="AC898" s="507"/>
      <c r="AD898" s="507"/>
      <c r="AE898" s="506"/>
      <c r="AF898" s="507"/>
      <c r="AG898" s="507"/>
      <c r="AH898" s="507"/>
      <c r="AI898" s="507"/>
    </row>
    <row r="899" spans="1:35" ht="12.75" customHeight="1">
      <c r="A899" s="504"/>
      <c r="B899" s="504"/>
      <c r="C899" s="504"/>
      <c r="D899" s="504"/>
      <c r="E899" s="504"/>
      <c r="F899" s="505"/>
      <c r="G899" s="505"/>
      <c r="H899" s="504"/>
      <c r="I899" s="506"/>
      <c r="J899" s="507"/>
      <c r="K899" s="507"/>
      <c r="L899" s="507"/>
      <c r="M899" s="507"/>
      <c r="N899" s="507"/>
      <c r="O899" s="507"/>
      <c r="P899" s="507"/>
      <c r="Q899" s="507"/>
      <c r="R899" s="507"/>
      <c r="S899" s="507"/>
      <c r="T899" s="506"/>
      <c r="U899" s="507"/>
      <c r="V899" s="507"/>
      <c r="W899" s="507"/>
      <c r="X899" s="507"/>
      <c r="Y899" s="507"/>
      <c r="Z899" s="507"/>
      <c r="AA899" s="507"/>
      <c r="AB899" s="507"/>
      <c r="AC899" s="507"/>
      <c r="AD899" s="507"/>
      <c r="AE899" s="506"/>
      <c r="AF899" s="507"/>
      <c r="AG899" s="507"/>
      <c r="AH899" s="507"/>
      <c r="AI899" s="507"/>
    </row>
    <row r="900" spans="1:35" ht="12.75" customHeight="1">
      <c r="A900" s="504"/>
      <c r="B900" s="504"/>
      <c r="C900" s="504"/>
      <c r="D900" s="504"/>
      <c r="E900" s="504"/>
      <c r="F900" s="505"/>
      <c r="G900" s="505"/>
      <c r="H900" s="504"/>
      <c r="I900" s="506"/>
      <c r="J900" s="507"/>
      <c r="K900" s="507"/>
      <c r="L900" s="507"/>
      <c r="M900" s="507"/>
      <c r="N900" s="507"/>
      <c r="O900" s="507"/>
      <c r="P900" s="507"/>
      <c r="Q900" s="507"/>
      <c r="R900" s="507"/>
      <c r="S900" s="507"/>
      <c r="T900" s="506"/>
      <c r="U900" s="507"/>
      <c r="V900" s="507"/>
      <c r="W900" s="507"/>
      <c r="X900" s="507"/>
      <c r="Y900" s="507"/>
      <c r="Z900" s="507"/>
      <c r="AA900" s="507"/>
      <c r="AB900" s="507"/>
      <c r="AC900" s="507"/>
      <c r="AD900" s="507"/>
      <c r="AE900" s="506"/>
      <c r="AF900" s="507"/>
      <c r="AG900" s="507"/>
      <c r="AH900" s="507"/>
      <c r="AI900" s="507"/>
    </row>
    <row r="901" spans="1:35" ht="12.75" customHeight="1">
      <c r="A901" s="504"/>
      <c r="B901" s="504"/>
      <c r="C901" s="504"/>
      <c r="D901" s="504"/>
      <c r="E901" s="504"/>
      <c r="F901" s="505"/>
      <c r="G901" s="505"/>
      <c r="H901" s="504"/>
      <c r="I901" s="506"/>
      <c r="J901" s="507"/>
      <c r="K901" s="507"/>
      <c r="L901" s="507"/>
      <c r="M901" s="507"/>
      <c r="N901" s="507"/>
      <c r="O901" s="507"/>
      <c r="P901" s="507"/>
      <c r="Q901" s="507"/>
      <c r="R901" s="507"/>
      <c r="S901" s="507"/>
      <c r="T901" s="506"/>
      <c r="U901" s="507"/>
      <c r="V901" s="507"/>
      <c r="W901" s="507"/>
      <c r="X901" s="507"/>
      <c r="Y901" s="507"/>
      <c r="Z901" s="507"/>
      <c r="AA901" s="507"/>
      <c r="AB901" s="507"/>
      <c r="AC901" s="507"/>
      <c r="AD901" s="507"/>
      <c r="AE901" s="506"/>
      <c r="AF901" s="507"/>
      <c r="AG901" s="507"/>
      <c r="AH901" s="507"/>
      <c r="AI901" s="507"/>
    </row>
    <row r="902" spans="1:35" ht="12.75" customHeight="1">
      <c r="A902" s="504"/>
      <c r="B902" s="504"/>
      <c r="C902" s="504"/>
      <c r="D902" s="504"/>
      <c r="E902" s="504"/>
      <c r="F902" s="505"/>
      <c r="G902" s="505"/>
      <c r="H902" s="504"/>
      <c r="I902" s="506"/>
      <c r="J902" s="507"/>
      <c r="K902" s="507"/>
      <c r="L902" s="507"/>
      <c r="M902" s="507"/>
      <c r="N902" s="507"/>
      <c r="O902" s="507"/>
      <c r="P902" s="507"/>
      <c r="Q902" s="507"/>
      <c r="R902" s="507"/>
      <c r="S902" s="507"/>
      <c r="T902" s="506"/>
      <c r="U902" s="507"/>
      <c r="V902" s="507"/>
      <c r="W902" s="507"/>
      <c r="X902" s="507"/>
      <c r="Y902" s="507"/>
      <c r="Z902" s="507"/>
      <c r="AA902" s="507"/>
      <c r="AB902" s="507"/>
      <c r="AC902" s="507"/>
      <c r="AD902" s="507"/>
      <c r="AE902" s="506"/>
      <c r="AF902" s="507"/>
      <c r="AG902" s="507"/>
      <c r="AH902" s="507"/>
      <c r="AI902" s="507"/>
    </row>
    <row r="903" spans="1:35" ht="12.75" customHeight="1">
      <c r="A903" s="504"/>
      <c r="B903" s="504"/>
      <c r="C903" s="504"/>
      <c r="D903" s="504"/>
      <c r="E903" s="504"/>
      <c r="F903" s="505"/>
      <c r="G903" s="505"/>
      <c r="H903" s="504"/>
      <c r="I903" s="506"/>
      <c r="J903" s="507"/>
      <c r="K903" s="507"/>
      <c r="L903" s="507"/>
      <c r="M903" s="507"/>
      <c r="N903" s="507"/>
      <c r="O903" s="507"/>
      <c r="P903" s="507"/>
      <c r="Q903" s="507"/>
      <c r="R903" s="507"/>
      <c r="S903" s="507"/>
      <c r="T903" s="506"/>
      <c r="U903" s="507"/>
      <c r="V903" s="507"/>
      <c r="W903" s="507"/>
      <c r="X903" s="507"/>
      <c r="Y903" s="507"/>
      <c r="Z903" s="507"/>
      <c r="AA903" s="507"/>
      <c r="AB903" s="507"/>
      <c r="AC903" s="507"/>
      <c r="AD903" s="507"/>
      <c r="AE903" s="506"/>
      <c r="AF903" s="507"/>
      <c r="AG903" s="507"/>
      <c r="AH903" s="507"/>
      <c r="AI903" s="507"/>
    </row>
    <row r="904" spans="1:35" ht="12.75" customHeight="1">
      <c r="A904" s="504"/>
      <c r="B904" s="504"/>
      <c r="C904" s="504"/>
      <c r="D904" s="504"/>
      <c r="E904" s="504"/>
      <c r="F904" s="505"/>
      <c r="G904" s="505"/>
      <c r="H904" s="504"/>
      <c r="I904" s="506"/>
      <c r="J904" s="507"/>
      <c r="K904" s="507"/>
      <c r="L904" s="507"/>
      <c r="M904" s="507"/>
      <c r="N904" s="507"/>
      <c r="O904" s="507"/>
      <c r="P904" s="507"/>
      <c r="Q904" s="507"/>
      <c r="R904" s="507"/>
      <c r="S904" s="507"/>
      <c r="T904" s="506"/>
      <c r="U904" s="507"/>
      <c r="V904" s="507"/>
      <c r="W904" s="507"/>
      <c r="X904" s="507"/>
      <c r="Y904" s="507"/>
      <c r="Z904" s="507"/>
      <c r="AA904" s="507"/>
      <c r="AB904" s="507"/>
      <c r="AC904" s="507"/>
      <c r="AD904" s="507"/>
      <c r="AE904" s="506"/>
      <c r="AF904" s="507"/>
      <c r="AG904" s="507"/>
      <c r="AH904" s="507"/>
      <c r="AI904" s="507"/>
    </row>
    <row r="905" spans="1:35" ht="12.75" customHeight="1">
      <c r="A905" s="504"/>
      <c r="B905" s="504"/>
      <c r="C905" s="504"/>
      <c r="D905" s="504"/>
      <c r="E905" s="504"/>
      <c r="F905" s="505"/>
      <c r="G905" s="505"/>
      <c r="H905" s="504"/>
      <c r="I905" s="506"/>
      <c r="J905" s="507"/>
      <c r="K905" s="507"/>
      <c r="L905" s="507"/>
      <c r="M905" s="507"/>
      <c r="N905" s="507"/>
      <c r="O905" s="507"/>
      <c r="P905" s="507"/>
      <c r="Q905" s="507"/>
      <c r="R905" s="507"/>
      <c r="S905" s="507"/>
      <c r="T905" s="506"/>
      <c r="U905" s="507"/>
      <c r="V905" s="507"/>
      <c r="W905" s="507"/>
      <c r="X905" s="507"/>
      <c r="Y905" s="507"/>
      <c r="Z905" s="507"/>
      <c r="AA905" s="507"/>
      <c r="AB905" s="507"/>
      <c r="AC905" s="507"/>
      <c r="AD905" s="507"/>
      <c r="AE905" s="506"/>
      <c r="AF905" s="507"/>
      <c r="AG905" s="507"/>
      <c r="AH905" s="507"/>
      <c r="AI905" s="507"/>
    </row>
    <row r="906" spans="1:35" ht="12.75" customHeight="1">
      <c r="A906" s="504"/>
      <c r="B906" s="504"/>
      <c r="C906" s="504"/>
      <c r="D906" s="504"/>
      <c r="E906" s="504"/>
      <c r="F906" s="505"/>
      <c r="G906" s="505"/>
      <c r="H906" s="504"/>
      <c r="I906" s="506"/>
      <c r="J906" s="507"/>
      <c r="K906" s="507"/>
      <c r="L906" s="507"/>
      <c r="M906" s="507"/>
      <c r="N906" s="507"/>
      <c r="O906" s="507"/>
      <c r="P906" s="507"/>
      <c r="Q906" s="507"/>
      <c r="R906" s="507"/>
      <c r="S906" s="507"/>
      <c r="T906" s="506"/>
      <c r="U906" s="507"/>
      <c r="V906" s="507"/>
      <c r="W906" s="507"/>
      <c r="X906" s="507"/>
      <c r="Y906" s="507"/>
      <c r="Z906" s="507"/>
      <c r="AA906" s="507"/>
      <c r="AB906" s="507"/>
      <c r="AC906" s="507"/>
      <c r="AD906" s="507"/>
      <c r="AE906" s="506"/>
      <c r="AF906" s="507"/>
      <c r="AG906" s="507"/>
      <c r="AH906" s="507"/>
      <c r="AI906" s="507"/>
    </row>
    <row r="907" spans="1:35" ht="12.75" customHeight="1">
      <c r="A907" s="504"/>
      <c r="B907" s="504"/>
      <c r="C907" s="504"/>
      <c r="D907" s="504"/>
      <c r="E907" s="504"/>
      <c r="F907" s="505"/>
      <c r="G907" s="505"/>
      <c r="H907" s="504"/>
      <c r="I907" s="506"/>
      <c r="J907" s="507"/>
      <c r="K907" s="507"/>
      <c r="L907" s="507"/>
      <c r="M907" s="507"/>
      <c r="N907" s="507"/>
      <c r="O907" s="507"/>
      <c r="P907" s="507"/>
      <c r="Q907" s="507"/>
      <c r="R907" s="507"/>
      <c r="S907" s="507"/>
      <c r="T907" s="506"/>
      <c r="U907" s="507"/>
      <c r="V907" s="507"/>
      <c r="W907" s="507"/>
      <c r="X907" s="507"/>
      <c r="Y907" s="507"/>
      <c r="Z907" s="507"/>
      <c r="AA907" s="507"/>
      <c r="AB907" s="507"/>
      <c r="AC907" s="507"/>
      <c r="AD907" s="507"/>
      <c r="AE907" s="506"/>
      <c r="AF907" s="507"/>
      <c r="AG907" s="507"/>
      <c r="AH907" s="507"/>
      <c r="AI907" s="507"/>
    </row>
    <row r="908" spans="1:35" ht="12.75" customHeight="1">
      <c r="A908" s="504"/>
      <c r="B908" s="504"/>
      <c r="C908" s="504"/>
      <c r="D908" s="504"/>
      <c r="E908" s="504"/>
      <c r="F908" s="505"/>
      <c r="G908" s="505"/>
      <c r="H908" s="504"/>
      <c r="I908" s="506"/>
      <c r="J908" s="507"/>
      <c r="K908" s="507"/>
      <c r="L908" s="507"/>
      <c r="M908" s="507"/>
      <c r="N908" s="507"/>
      <c r="O908" s="507"/>
      <c r="P908" s="507"/>
      <c r="Q908" s="507"/>
      <c r="R908" s="507"/>
      <c r="S908" s="507"/>
      <c r="T908" s="506"/>
      <c r="U908" s="507"/>
      <c r="V908" s="507"/>
      <c r="W908" s="507"/>
      <c r="X908" s="507"/>
      <c r="Y908" s="507"/>
      <c r="Z908" s="507"/>
      <c r="AA908" s="507"/>
      <c r="AB908" s="507"/>
      <c r="AC908" s="507"/>
      <c r="AD908" s="507"/>
      <c r="AE908" s="506"/>
      <c r="AF908" s="507"/>
      <c r="AG908" s="507"/>
      <c r="AH908" s="507"/>
      <c r="AI908" s="507"/>
    </row>
    <row r="909" spans="1:35" ht="12.75" customHeight="1">
      <c r="A909" s="504"/>
      <c r="B909" s="504"/>
      <c r="C909" s="504"/>
      <c r="D909" s="504"/>
      <c r="E909" s="504"/>
      <c r="F909" s="505"/>
      <c r="G909" s="505"/>
      <c r="H909" s="504"/>
      <c r="I909" s="506"/>
      <c r="J909" s="507"/>
      <c r="K909" s="507"/>
      <c r="L909" s="507"/>
      <c r="M909" s="507"/>
      <c r="N909" s="507"/>
      <c r="O909" s="507"/>
      <c r="P909" s="507"/>
      <c r="Q909" s="507"/>
      <c r="R909" s="507"/>
      <c r="S909" s="507"/>
      <c r="T909" s="506"/>
      <c r="U909" s="507"/>
      <c r="V909" s="507"/>
      <c r="W909" s="507"/>
      <c r="X909" s="507"/>
      <c r="Y909" s="507"/>
      <c r="Z909" s="507"/>
      <c r="AA909" s="507"/>
      <c r="AB909" s="507"/>
      <c r="AC909" s="507"/>
      <c r="AD909" s="507"/>
      <c r="AE909" s="506"/>
      <c r="AF909" s="507"/>
      <c r="AG909" s="507"/>
      <c r="AH909" s="507"/>
      <c r="AI909" s="507"/>
    </row>
    <row r="910" spans="1:35" ht="12.75" customHeight="1">
      <c r="A910" s="504"/>
      <c r="B910" s="504"/>
      <c r="C910" s="504"/>
      <c r="D910" s="504"/>
      <c r="E910" s="504"/>
      <c r="F910" s="505"/>
      <c r="G910" s="505"/>
      <c r="H910" s="504"/>
      <c r="I910" s="506"/>
      <c r="J910" s="507"/>
      <c r="K910" s="507"/>
      <c r="L910" s="507"/>
      <c r="M910" s="507"/>
      <c r="N910" s="507"/>
      <c r="O910" s="507"/>
      <c r="P910" s="507"/>
      <c r="Q910" s="507"/>
      <c r="R910" s="507"/>
      <c r="S910" s="507"/>
      <c r="T910" s="506"/>
      <c r="U910" s="507"/>
      <c r="V910" s="507"/>
      <c r="W910" s="507"/>
      <c r="X910" s="507"/>
      <c r="Y910" s="507"/>
      <c r="Z910" s="507"/>
      <c r="AA910" s="507"/>
      <c r="AB910" s="507"/>
      <c r="AC910" s="507"/>
      <c r="AD910" s="507"/>
      <c r="AE910" s="506"/>
      <c r="AF910" s="507"/>
      <c r="AG910" s="507"/>
      <c r="AH910" s="507"/>
      <c r="AI910" s="507"/>
    </row>
    <row r="911" spans="1:35" ht="12.75" customHeight="1">
      <c r="A911" s="504"/>
      <c r="B911" s="504"/>
      <c r="C911" s="504"/>
      <c r="D911" s="504"/>
      <c r="E911" s="504"/>
      <c r="F911" s="505"/>
      <c r="G911" s="505"/>
      <c r="H911" s="504"/>
      <c r="I911" s="506"/>
      <c r="J911" s="507"/>
      <c r="K911" s="507"/>
      <c r="L911" s="507"/>
      <c r="M911" s="507"/>
      <c r="N911" s="507"/>
      <c r="O911" s="507"/>
      <c r="P911" s="507"/>
      <c r="Q911" s="507"/>
      <c r="R911" s="507"/>
      <c r="S911" s="507"/>
      <c r="T911" s="506"/>
      <c r="U911" s="507"/>
      <c r="V911" s="507"/>
      <c r="W911" s="507"/>
      <c r="X911" s="507"/>
      <c r="Y911" s="507"/>
      <c r="Z911" s="507"/>
      <c r="AA911" s="507"/>
      <c r="AB911" s="507"/>
      <c r="AC911" s="507"/>
      <c r="AD911" s="507"/>
      <c r="AE911" s="506"/>
      <c r="AF911" s="507"/>
      <c r="AG911" s="507"/>
      <c r="AH911" s="507"/>
      <c r="AI911" s="507"/>
    </row>
    <row r="912" spans="1:35" ht="12.75" customHeight="1">
      <c r="A912" s="504"/>
      <c r="B912" s="504"/>
      <c r="C912" s="504"/>
      <c r="D912" s="504"/>
      <c r="E912" s="504"/>
      <c r="F912" s="505"/>
      <c r="G912" s="505"/>
      <c r="H912" s="504"/>
      <c r="I912" s="506"/>
      <c r="J912" s="507"/>
      <c r="K912" s="507"/>
      <c r="L912" s="507"/>
      <c r="M912" s="507"/>
      <c r="N912" s="507"/>
      <c r="O912" s="507"/>
      <c r="P912" s="507"/>
      <c r="Q912" s="507"/>
      <c r="R912" s="507"/>
      <c r="S912" s="507"/>
      <c r="T912" s="506"/>
      <c r="U912" s="507"/>
      <c r="V912" s="507"/>
      <c r="W912" s="507"/>
      <c r="X912" s="507"/>
      <c r="Y912" s="507"/>
      <c r="Z912" s="507"/>
      <c r="AA912" s="507"/>
      <c r="AB912" s="507"/>
      <c r="AC912" s="507"/>
      <c r="AD912" s="507"/>
      <c r="AE912" s="506"/>
      <c r="AF912" s="507"/>
      <c r="AG912" s="507"/>
      <c r="AH912" s="507"/>
      <c r="AI912" s="507"/>
    </row>
    <row r="913" spans="1:35" ht="12.75" customHeight="1">
      <c r="A913" s="504"/>
      <c r="B913" s="504"/>
      <c r="C913" s="504"/>
      <c r="D913" s="504"/>
      <c r="E913" s="504"/>
      <c r="F913" s="505"/>
      <c r="G913" s="505"/>
      <c r="H913" s="504"/>
      <c r="I913" s="506"/>
      <c r="J913" s="507"/>
      <c r="K913" s="507"/>
      <c r="L913" s="507"/>
      <c r="M913" s="507"/>
      <c r="N913" s="507"/>
      <c r="O913" s="507"/>
      <c r="P913" s="507"/>
      <c r="Q913" s="507"/>
      <c r="R913" s="507"/>
      <c r="S913" s="507"/>
      <c r="T913" s="506"/>
      <c r="U913" s="507"/>
      <c r="V913" s="507"/>
      <c r="W913" s="507"/>
      <c r="X913" s="507"/>
      <c r="Y913" s="507"/>
      <c r="Z913" s="507"/>
      <c r="AA913" s="507"/>
      <c r="AB913" s="507"/>
      <c r="AC913" s="507"/>
      <c r="AD913" s="507"/>
      <c r="AE913" s="506"/>
      <c r="AF913" s="507"/>
      <c r="AG913" s="507"/>
      <c r="AH913" s="507"/>
      <c r="AI913" s="507"/>
    </row>
    <row r="914" spans="1:35" ht="12.75" customHeight="1">
      <c r="A914" s="504"/>
      <c r="B914" s="504"/>
      <c r="C914" s="504"/>
      <c r="D914" s="504"/>
      <c r="E914" s="504"/>
      <c r="F914" s="505"/>
      <c r="G914" s="505"/>
      <c r="H914" s="504"/>
      <c r="I914" s="506"/>
      <c r="J914" s="507"/>
      <c r="K914" s="507"/>
      <c r="L914" s="507"/>
      <c r="M914" s="507"/>
      <c r="N914" s="507"/>
      <c r="O914" s="507"/>
      <c r="P914" s="507"/>
      <c r="Q914" s="507"/>
      <c r="R914" s="507"/>
      <c r="S914" s="507"/>
      <c r="T914" s="506"/>
      <c r="U914" s="507"/>
      <c r="V914" s="507"/>
      <c r="W914" s="507"/>
      <c r="X914" s="507"/>
      <c r="Y914" s="507"/>
      <c r="Z914" s="507"/>
      <c r="AA914" s="507"/>
      <c r="AB914" s="507"/>
      <c r="AC914" s="507"/>
      <c r="AD914" s="507"/>
      <c r="AE914" s="506"/>
      <c r="AF914" s="507"/>
      <c r="AG914" s="507"/>
      <c r="AH914" s="507"/>
      <c r="AI914" s="507"/>
    </row>
    <row r="915" spans="1:35" ht="12.75" customHeight="1">
      <c r="A915" s="504"/>
      <c r="B915" s="504"/>
      <c r="C915" s="504"/>
      <c r="D915" s="504"/>
      <c r="E915" s="504"/>
      <c r="F915" s="505"/>
      <c r="G915" s="505"/>
      <c r="H915" s="504"/>
      <c r="I915" s="506"/>
      <c r="J915" s="507"/>
      <c r="K915" s="507"/>
      <c r="L915" s="507"/>
      <c r="M915" s="507"/>
      <c r="N915" s="507"/>
      <c r="O915" s="507"/>
      <c r="P915" s="507"/>
      <c r="Q915" s="507"/>
      <c r="R915" s="507"/>
      <c r="S915" s="507"/>
      <c r="T915" s="506"/>
      <c r="U915" s="507"/>
      <c r="V915" s="507"/>
      <c r="W915" s="507"/>
      <c r="X915" s="507"/>
      <c r="Y915" s="507"/>
      <c r="Z915" s="507"/>
      <c r="AA915" s="507"/>
      <c r="AB915" s="507"/>
      <c r="AC915" s="507"/>
      <c r="AD915" s="507"/>
      <c r="AE915" s="506"/>
      <c r="AF915" s="507"/>
      <c r="AG915" s="507"/>
      <c r="AH915" s="507"/>
      <c r="AI915" s="507"/>
    </row>
    <row r="916" spans="1:35" ht="12.75" customHeight="1">
      <c r="A916" s="504"/>
      <c r="B916" s="504"/>
      <c r="C916" s="504"/>
      <c r="D916" s="504"/>
      <c r="E916" s="504"/>
      <c r="F916" s="505"/>
      <c r="G916" s="505"/>
      <c r="H916" s="504"/>
      <c r="I916" s="506"/>
      <c r="J916" s="507"/>
      <c r="K916" s="507"/>
      <c r="L916" s="507"/>
      <c r="M916" s="507"/>
      <c r="N916" s="507"/>
      <c r="O916" s="507"/>
      <c r="P916" s="507"/>
      <c r="Q916" s="507"/>
      <c r="R916" s="507"/>
      <c r="S916" s="507"/>
      <c r="T916" s="506"/>
      <c r="U916" s="507"/>
      <c r="V916" s="507"/>
      <c r="W916" s="507"/>
      <c r="X916" s="507"/>
      <c r="Y916" s="507"/>
      <c r="Z916" s="507"/>
      <c r="AA916" s="507"/>
      <c r="AB916" s="507"/>
      <c r="AC916" s="507"/>
      <c r="AD916" s="507"/>
      <c r="AE916" s="506"/>
      <c r="AF916" s="507"/>
      <c r="AG916" s="507"/>
      <c r="AH916" s="507"/>
      <c r="AI916" s="507"/>
    </row>
    <row r="917" spans="1:35" ht="12.75" customHeight="1">
      <c r="A917" s="504"/>
      <c r="B917" s="504"/>
      <c r="C917" s="504"/>
      <c r="D917" s="504"/>
      <c r="E917" s="504"/>
      <c r="F917" s="505"/>
      <c r="G917" s="505"/>
      <c r="H917" s="504"/>
      <c r="I917" s="506"/>
      <c r="J917" s="507"/>
      <c r="K917" s="507"/>
      <c r="L917" s="507"/>
      <c r="M917" s="507"/>
      <c r="N917" s="507"/>
      <c r="O917" s="507"/>
      <c r="P917" s="507"/>
      <c r="Q917" s="507"/>
      <c r="R917" s="507"/>
      <c r="S917" s="507"/>
      <c r="T917" s="506"/>
      <c r="U917" s="507"/>
      <c r="V917" s="507"/>
      <c r="W917" s="507"/>
      <c r="X917" s="507"/>
      <c r="Y917" s="507"/>
      <c r="Z917" s="507"/>
      <c r="AA917" s="507"/>
      <c r="AB917" s="507"/>
      <c r="AC917" s="507"/>
      <c r="AD917" s="507"/>
      <c r="AE917" s="506"/>
      <c r="AF917" s="507"/>
      <c r="AG917" s="507"/>
      <c r="AH917" s="507"/>
      <c r="AI917" s="507"/>
    </row>
    <row r="918" spans="1:35" ht="12.75" customHeight="1">
      <c r="A918" s="504"/>
      <c r="B918" s="504"/>
      <c r="C918" s="504"/>
      <c r="D918" s="504"/>
      <c r="E918" s="504"/>
      <c r="F918" s="505"/>
      <c r="G918" s="505"/>
      <c r="H918" s="504"/>
      <c r="I918" s="506"/>
      <c r="J918" s="507"/>
      <c r="K918" s="507"/>
      <c r="L918" s="507"/>
      <c r="M918" s="507"/>
      <c r="N918" s="507"/>
      <c r="O918" s="507"/>
      <c r="P918" s="507"/>
      <c r="Q918" s="507"/>
      <c r="R918" s="507"/>
      <c r="S918" s="507"/>
      <c r="T918" s="506"/>
      <c r="U918" s="507"/>
      <c r="V918" s="507"/>
      <c r="W918" s="507"/>
      <c r="X918" s="507"/>
      <c r="Y918" s="507"/>
      <c r="Z918" s="507"/>
      <c r="AA918" s="507"/>
      <c r="AB918" s="507"/>
      <c r="AC918" s="507"/>
      <c r="AD918" s="507"/>
      <c r="AE918" s="506"/>
      <c r="AF918" s="507"/>
      <c r="AG918" s="507"/>
      <c r="AH918" s="507"/>
      <c r="AI918" s="507"/>
    </row>
    <row r="919" spans="1:35" ht="12.75" customHeight="1">
      <c r="A919" s="504"/>
      <c r="B919" s="504"/>
      <c r="C919" s="504"/>
      <c r="D919" s="504"/>
      <c r="E919" s="504"/>
      <c r="F919" s="505"/>
      <c r="G919" s="505"/>
      <c r="H919" s="504"/>
      <c r="I919" s="506"/>
      <c r="J919" s="507"/>
      <c r="K919" s="507"/>
      <c r="L919" s="507"/>
      <c r="M919" s="507"/>
      <c r="N919" s="507"/>
      <c r="O919" s="507"/>
      <c r="P919" s="507"/>
      <c r="Q919" s="507"/>
      <c r="R919" s="507"/>
      <c r="S919" s="507"/>
      <c r="T919" s="506"/>
      <c r="U919" s="507"/>
      <c r="V919" s="507"/>
      <c r="W919" s="507"/>
      <c r="X919" s="507"/>
      <c r="Y919" s="507"/>
      <c r="Z919" s="507"/>
      <c r="AA919" s="507"/>
      <c r="AB919" s="507"/>
      <c r="AC919" s="507"/>
      <c r="AD919" s="507"/>
      <c r="AE919" s="506"/>
      <c r="AF919" s="507"/>
      <c r="AG919" s="507"/>
      <c r="AH919" s="507"/>
      <c r="AI919" s="507"/>
    </row>
    <row r="920" spans="1:35" ht="12.75" customHeight="1">
      <c r="A920" s="504"/>
      <c r="B920" s="504"/>
      <c r="C920" s="504"/>
      <c r="D920" s="504"/>
      <c r="E920" s="504"/>
      <c r="F920" s="505"/>
      <c r="G920" s="505"/>
      <c r="H920" s="504"/>
      <c r="I920" s="506"/>
      <c r="J920" s="507"/>
      <c r="K920" s="507"/>
      <c r="L920" s="507"/>
      <c r="M920" s="507"/>
      <c r="N920" s="507"/>
      <c r="O920" s="507"/>
      <c r="P920" s="507"/>
      <c r="Q920" s="507"/>
      <c r="R920" s="507"/>
      <c r="S920" s="507"/>
      <c r="T920" s="506"/>
      <c r="U920" s="507"/>
      <c r="V920" s="507"/>
      <c r="W920" s="507"/>
      <c r="X920" s="507"/>
      <c r="Y920" s="507"/>
      <c r="Z920" s="507"/>
      <c r="AA920" s="507"/>
      <c r="AB920" s="507"/>
      <c r="AC920" s="507"/>
      <c r="AD920" s="507"/>
      <c r="AE920" s="506"/>
      <c r="AF920" s="507"/>
      <c r="AG920" s="507"/>
      <c r="AH920" s="507"/>
      <c r="AI920" s="507"/>
    </row>
    <row r="921" spans="1:35" ht="12.75" customHeight="1">
      <c r="A921" s="504"/>
      <c r="B921" s="504"/>
      <c r="C921" s="504"/>
      <c r="D921" s="504"/>
      <c r="E921" s="504"/>
      <c r="F921" s="505"/>
      <c r="G921" s="505"/>
      <c r="H921" s="504"/>
      <c r="I921" s="506"/>
      <c r="J921" s="507"/>
      <c r="K921" s="507"/>
      <c r="L921" s="507"/>
      <c r="M921" s="507"/>
      <c r="N921" s="507"/>
      <c r="O921" s="507"/>
      <c r="P921" s="507"/>
      <c r="Q921" s="507"/>
      <c r="R921" s="507"/>
      <c r="S921" s="507"/>
      <c r="T921" s="506"/>
      <c r="U921" s="507"/>
      <c r="V921" s="507"/>
      <c r="W921" s="507"/>
      <c r="X921" s="507"/>
      <c r="Y921" s="507"/>
      <c r="Z921" s="507"/>
      <c r="AA921" s="507"/>
      <c r="AB921" s="507"/>
      <c r="AC921" s="507"/>
      <c r="AD921" s="507"/>
      <c r="AE921" s="506"/>
      <c r="AF921" s="507"/>
      <c r="AG921" s="507"/>
      <c r="AH921" s="507"/>
      <c r="AI921" s="507"/>
    </row>
    <row r="922" spans="1:35" ht="12.75" customHeight="1">
      <c r="A922" s="504"/>
      <c r="B922" s="504"/>
      <c r="C922" s="504"/>
      <c r="D922" s="504"/>
      <c r="E922" s="504"/>
      <c r="F922" s="505"/>
      <c r="G922" s="505"/>
      <c r="H922" s="504"/>
      <c r="I922" s="506"/>
      <c r="J922" s="507"/>
      <c r="K922" s="507"/>
      <c r="L922" s="507"/>
      <c r="M922" s="507"/>
      <c r="N922" s="507"/>
      <c r="O922" s="507"/>
      <c r="P922" s="507"/>
      <c r="Q922" s="507"/>
      <c r="R922" s="507"/>
      <c r="S922" s="507"/>
      <c r="T922" s="506"/>
      <c r="U922" s="507"/>
      <c r="V922" s="507"/>
      <c r="W922" s="507"/>
      <c r="X922" s="507"/>
      <c r="Y922" s="507"/>
      <c r="Z922" s="507"/>
      <c r="AA922" s="507"/>
      <c r="AB922" s="507"/>
      <c r="AC922" s="507"/>
      <c r="AD922" s="507"/>
      <c r="AE922" s="506"/>
      <c r="AF922" s="507"/>
      <c r="AG922" s="507"/>
      <c r="AH922" s="507"/>
      <c r="AI922" s="507"/>
    </row>
    <row r="923" spans="1:35" ht="12.75" customHeight="1">
      <c r="A923" s="504"/>
      <c r="B923" s="504"/>
      <c r="C923" s="504"/>
      <c r="D923" s="504"/>
      <c r="E923" s="504"/>
      <c r="F923" s="505"/>
      <c r="G923" s="505"/>
      <c r="H923" s="504"/>
      <c r="I923" s="506"/>
      <c r="J923" s="507"/>
      <c r="K923" s="507"/>
      <c r="L923" s="507"/>
      <c r="M923" s="507"/>
      <c r="N923" s="507"/>
      <c r="O923" s="507"/>
      <c r="P923" s="507"/>
      <c r="Q923" s="507"/>
      <c r="R923" s="507"/>
      <c r="S923" s="507"/>
      <c r="T923" s="506"/>
      <c r="U923" s="507"/>
      <c r="V923" s="507"/>
      <c r="W923" s="507"/>
      <c r="X923" s="507"/>
      <c r="Y923" s="507"/>
      <c r="Z923" s="507"/>
      <c r="AA923" s="507"/>
      <c r="AB923" s="507"/>
      <c r="AC923" s="507"/>
      <c r="AD923" s="507"/>
      <c r="AE923" s="506"/>
      <c r="AF923" s="507"/>
      <c r="AG923" s="507"/>
      <c r="AH923" s="507"/>
      <c r="AI923" s="507"/>
    </row>
    <row r="924" spans="1:35" ht="12.75" customHeight="1">
      <c r="A924" s="504"/>
      <c r="B924" s="504"/>
      <c r="C924" s="504"/>
      <c r="D924" s="504"/>
      <c r="E924" s="504"/>
      <c r="F924" s="505"/>
      <c r="G924" s="505"/>
      <c r="H924" s="504"/>
      <c r="I924" s="506"/>
      <c r="J924" s="507"/>
      <c r="K924" s="507"/>
      <c r="L924" s="507"/>
      <c r="M924" s="507"/>
      <c r="N924" s="507"/>
      <c r="O924" s="507"/>
      <c r="P924" s="507"/>
      <c r="Q924" s="507"/>
      <c r="R924" s="507"/>
      <c r="S924" s="507"/>
      <c r="T924" s="506"/>
      <c r="U924" s="507"/>
      <c r="V924" s="507"/>
      <c r="W924" s="507"/>
      <c r="X924" s="507"/>
      <c r="Y924" s="507"/>
      <c r="Z924" s="507"/>
      <c r="AA924" s="507"/>
      <c r="AB924" s="507"/>
      <c r="AC924" s="507"/>
      <c r="AD924" s="507"/>
      <c r="AE924" s="506"/>
      <c r="AF924" s="507"/>
      <c r="AG924" s="507"/>
      <c r="AH924" s="507"/>
      <c r="AI924" s="507"/>
    </row>
    <row r="925" spans="1:35" ht="12.75" customHeight="1">
      <c r="A925" s="504"/>
      <c r="B925" s="504"/>
      <c r="C925" s="504"/>
      <c r="D925" s="504"/>
      <c r="E925" s="504"/>
      <c r="F925" s="505"/>
      <c r="G925" s="505"/>
      <c r="H925" s="504"/>
      <c r="I925" s="506"/>
      <c r="J925" s="507"/>
      <c r="K925" s="507"/>
      <c r="L925" s="507"/>
      <c r="M925" s="507"/>
      <c r="N925" s="507"/>
      <c r="O925" s="507"/>
      <c r="P925" s="507"/>
      <c r="Q925" s="507"/>
      <c r="R925" s="507"/>
      <c r="S925" s="507"/>
      <c r="T925" s="506"/>
      <c r="U925" s="507"/>
      <c r="V925" s="507"/>
      <c r="W925" s="507"/>
      <c r="X925" s="507"/>
      <c r="Y925" s="507"/>
      <c r="Z925" s="507"/>
      <c r="AA925" s="507"/>
      <c r="AB925" s="507"/>
      <c r="AC925" s="507"/>
      <c r="AD925" s="507"/>
      <c r="AE925" s="506"/>
      <c r="AF925" s="507"/>
      <c r="AG925" s="507"/>
      <c r="AH925" s="507"/>
      <c r="AI925" s="507"/>
    </row>
    <row r="926" spans="1:35" ht="12.75" customHeight="1">
      <c r="A926" s="504"/>
      <c r="B926" s="504"/>
      <c r="C926" s="504"/>
      <c r="D926" s="504"/>
      <c r="E926" s="504"/>
      <c r="F926" s="505"/>
      <c r="G926" s="505"/>
      <c r="H926" s="504"/>
      <c r="I926" s="506"/>
      <c r="J926" s="507"/>
      <c r="K926" s="507"/>
      <c r="L926" s="507"/>
      <c r="M926" s="507"/>
      <c r="N926" s="507"/>
      <c r="O926" s="507"/>
      <c r="P926" s="507"/>
      <c r="Q926" s="507"/>
      <c r="R926" s="507"/>
      <c r="S926" s="507"/>
      <c r="T926" s="506"/>
      <c r="U926" s="507"/>
      <c r="V926" s="507"/>
      <c r="W926" s="507"/>
      <c r="X926" s="507"/>
      <c r="Y926" s="507"/>
      <c r="Z926" s="507"/>
      <c r="AA926" s="507"/>
      <c r="AB926" s="507"/>
      <c r="AC926" s="507"/>
      <c r="AD926" s="507"/>
      <c r="AE926" s="506"/>
      <c r="AF926" s="507"/>
      <c r="AG926" s="507"/>
      <c r="AH926" s="507"/>
      <c r="AI926" s="507"/>
    </row>
    <row r="927" spans="1:35" ht="12.75" customHeight="1">
      <c r="A927" s="504"/>
      <c r="B927" s="504"/>
      <c r="C927" s="504"/>
      <c r="D927" s="504"/>
      <c r="E927" s="504"/>
      <c r="F927" s="505"/>
      <c r="G927" s="505"/>
      <c r="H927" s="504"/>
      <c r="I927" s="506"/>
      <c r="J927" s="507"/>
      <c r="K927" s="507"/>
      <c r="L927" s="507"/>
      <c r="M927" s="507"/>
      <c r="N927" s="507"/>
      <c r="O927" s="507"/>
      <c r="P927" s="507"/>
      <c r="Q927" s="507"/>
      <c r="R927" s="507"/>
      <c r="S927" s="507"/>
      <c r="T927" s="506"/>
      <c r="U927" s="507"/>
      <c r="V927" s="507"/>
      <c r="W927" s="507"/>
      <c r="X927" s="507"/>
      <c r="Y927" s="507"/>
      <c r="Z927" s="507"/>
      <c r="AA927" s="507"/>
      <c r="AB927" s="507"/>
      <c r="AC927" s="507"/>
      <c r="AD927" s="507"/>
      <c r="AE927" s="506"/>
      <c r="AF927" s="507"/>
      <c r="AG927" s="507"/>
      <c r="AH927" s="507"/>
      <c r="AI927" s="507"/>
    </row>
    <row r="928" spans="1:35" ht="12.75" customHeight="1">
      <c r="A928" s="504"/>
      <c r="B928" s="504"/>
      <c r="C928" s="504"/>
      <c r="D928" s="504"/>
      <c r="E928" s="504"/>
      <c r="F928" s="505"/>
      <c r="G928" s="505"/>
      <c r="H928" s="504"/>
      <c r="I928" s="506"/>
      <c r="J928" s="507"/>
      <c r="K928" s="507"/>
      <c r="L928" s="507"/>
      <c r="M928" s="507"/>
      <c r="N928" s="507"/>
      <c r="O928" s="507"/>
      <c r="P928" s="507"/>
      <c r="Q928" s="507"/>
      <c r="R928" s="507"/>
      <c r="S928" s="507"/>
      <c r="T928" s="506"/>
      <c r="U928" s="507"/>
      <c r="V928" s="507"/>
      <c r="W928" s="507"/>
      <c r="X928" s="507"/>
      <c r="Y928" s="507"/>
      <c r="Z928" s="507"/>
      <c r="AA928" s="507"/>
      <c r="AB928" s="507"/>
      <c r="AC928" s="507"/>
      <c r="AD928" s="507"/>
      <c r="AE928" s="506"/>
      <c r="AF928" s="507"/>
      <c r="AG928" s="507"/>
      <c r="AH928" s="507"/>
      <c r="AI928" s="507"/>
    </row>
    <row r="929" spans="1:35" ht="12.75" customHeight="1">
      <c r="A929" s="504"/>
      <c r="B929" s="504"/>
      <c r="C929" s="504"/>
      <c r="D929" s="504"/>
      <c r="E929" s="504"/>
      <c r="F929" s="505"/>
      <c r="G929" s="505"/>
      <c r="H929" s="504"/>
      <c r="I929" s="506"/>
      <c r="J929" s="507"/>
      <c r="K929" s="507"/>
      <c r="L929" s="507"/>
      <c r="M929" s="507"/>
      <c r="N929" s="507"/>
      <c r="O929" s="507"/>
      <c r="P929" s="507"/>
      <c r="Q929" s="507"/>
      <c r="R929" s="507"/>
      <c r="S929" s="507"/>
      <c r="T929" s="506"/>
      <c r="U929" s="507"/>
      <c r="V929" s="507"/>
      <c r="W929" s="507"/>
      <c r="X929" s="507"/>
      <c r="Y929" s="507"/>
      <c r="Z929" s="507"/>
      <c r="AA929" s="507"/>
      <c r="AB929" s="507"/>
      <c r="AC929" s="507"/>
      <c r="AD929" s="507"/>
      <c r="AE929" s="506"/>
      <c r="AF929" s="507"/>
      <c r="AG929" s="507"/>
      <c r="AH929" s="507"/>
      <c r="AI929" s="507"/>
    </row>
    <row r="930" spans="1:35" ht="12.75" customHeight="1">
      <c r="A930" s="504"/>
      <c r="B930" s="504"/>
      <c r="C930" s="504"/>
      <c r="D930" s="504"/>
      <c r="E930" s="504"/>
      <c r="F930" s="505"/>
      <c r="G930" s="505"/>
      <c r="H930" s="504"/>
      <c r="I930" s="506"/>
      <c r="J930" s="507"/>
      <c r="K930" s="507"/>
      <c r="L930" s="507"/>
      <c r="M930" s="507"/>
      <c r="N930" s="507"/>
      <c r="O930" s="507"/>
      <c r="P930" s="507"/>
      <c r="Q930" s="507"/>
      <c r="R930" s="507"/>
      <c r="S930" s="507"/>
      <c r="T930" s="506"/>
      <c r="U930" s="507"/>
      <c r="V930" s="507"/>
      <c r="W930" s="507"/>
      <c r="X930" s="507"/>
      <c r="Y930" s="507"/>
      <c r="Z930" s="507"/>
      <c r="AA930" s="507"/>
      <c r="AB930" s="507"/>
      <c r="AC930" s="507"/>
      <c r="AD930" s="507"/>
      <c r="AE930" s="506"/>
      <c r="AF930" s="507"/>
      <c r="AG930" s="507"/>
      <c r="AH930" s="507"/>
      <c r="AI930" s="507"/>
    </row>
    <row r="931" spans="1:35" ht="12.75" customHeight="1">
      <c r="A931" s="504"/>
      <c r="B931" s="504"/>
      <c r="C931" s="504"/>
      <c r="D931" s="504"/>
      <c r="E931" s="504"/>
      <c r="F931" s="505"/>
      <c r="G931" s="505"/>
      <c r="H931" s="504"/>
      <c r="I931" s="506"/>
      <c r="J931" s="507"/>
      <c r="K931" s="507"/>
      <c r="L931" s="507"/>
      <c r="M931" s="507"/>
      <c r="N931" s="507"/>
      <c r="O931" s="507"/>
      <c r="P931" s="507"/>
      <c r="Q931" s="507"/>
      <c r="R931" s="507"/>
      <c r="S931" s="507"/>
      <c r="T931" s="506"/>
      <c r="U931" s="507"/>
      <c r="V931" s="507"/>
      <c r="W931" s="507"/>
      <c r="X931" s="507"/>
      <c r="Y931" s="507"/>
      <c r="Z931" s="507"/>
      <c r="AA931" s="507"/>
      <c r="AB931" s="507"/>
      <c r="AC931" s="507"/>
      <c r="AD931" s="507"/>
      <c r="AE931" s="506"/>
      <c r="AF931" s="507"/>
      <c r="AG931" s="507"/>
      <c r="AH931" s="507"/>
      <c r="AI931" s="507"/>
    </row>
    <row r="932" spans="1:35" ht="12.75" customHeight="1">
      <c r="A932" s="504"/>
      <c r="B932" s="504"/>
      <c r="C932" s="504"/>
      <c r="D932" s="504"/>
      <c r="E932" s="504"/>
      <c r="F932" s="505"/>
      <c r="G932" s="505"/>
      <c r="H932" s="504"/>
      <c r="I932" s="506"/>
      <c r="J932" s="507"/>
      <c r="K932" s="507"/>
      <c r="L932" s="507"/>
      <c r="M932" s="507"/>
      <c r="N932" s="507"/>
      <c r="O932" s="507"/>
      <c r="P932" s="507"/>
      <c r="Q932" s="507"/>
      <c r="R932" s="507"/>
      <c r="S932" s="507"/>
      <c r="T932" s="506"/>
      <c r="U932" s="507"/>
      <c r="V932" s="507"/>
      <c r="W932" s="507"/>
      <c r="X932" s="507"/>
      <c r="Y932" s="507"/>
      <c r="Z932" s="507"/>
      <c r="AA932" s="507"/>
      <c r="AB932" s="507"/>
      <c r="AC932" s="507"/>
      <c r="AD932" s="507"/>
      <c r="AE932" s="506"/>
      <c r="AF932" s="507"/>
      <c r="AG932" s="507"/>
      <c r="AH932" s="507"/>
      <c r="AI932" s="507"/>
    </row>
    <row r="933" spans="1:35" ht="12.75" customHeight="1">
      <c r="A933" s="504"/>
      <c r="B933" s="504"/>
      <c r="C933" s="504"/>
      <c r="D933" s="504"/>
      <c r="E933" s="504"/>
      <c r="F933" s="505"/>
      <c r="G933" s="505"/>
      <c r="H933" s="504"/>
      <c r="I933" s="506"/>
      <c r="J933" s="507"/>
      <c r="K933" s="507"/>
      <c r="L933" s="507"/>
      <c r="M933" s="507"/>
      <c r="N933" s="507"/>
      <c r="O933" s="507"/>
      <c r="P933" s="507"/>
      <c r="Q933" s="507"/>
      <c r="R933" s="507"/>
      <c r="S933" s="507"/>
      <c r="T933" s="506"/>
      <c r="U933" s="507"/>
      <c r="V933" s="507"/>
      <c r="W933" s="507"/>
      <c r="X933" s="507"/>
      <c r="Y933" s="507"/>
      <c r="Z933" s="507"/>
      <c r="AA933" s="507"/>
      <c r="AB933" s="507"/>
      <c r="AC933" s="507"/>
      <c r="AD933" s="507"/>
      <c r="AE933" s="506"/>
      <c r="AF933" s="507"/>
      <c r="AG933" s="507"/>
      <c r="AH933" s="507"/>
      <c r="AI933" s="507"/>
    </row>
    <row r="934" spans="1:35" ht="12.75" customHeight="1">
      <c r="A934" s="504"/>
      <c r="B934" s="504"/>
      <c r="C934" s="504"/>
      <c r="D934" s="504"/>
      <c r="E934" s="504"/>
      <c r="F934" s="505"/>
      <c r="G934" s="505"/>
      <c r="H934" s="504"/>
      <c r="I934" s="506"/>
      <c r="J934" s="507"/>
      <c r="K934" s="507"/>
      <c r="L934" s="507"/>
      <c r="M934" s="507"/>
      <c r="N934" s="507"/>
      <c r="O934" s="507"/>
      <c r="P934" s="507"/>
      <c r="Q934" s="507"/>
      <c r="R934" s="507"/>
      <c r="S934" s="507"/>
      <c r="T934" s="506"/>
      <c r="U934" s="507"/>
      <c r="V934" s="507"/>
      <c r="W934" s="507"/>
      <c r="X934" s="507"/>
      <c r="Y934" s="507"/>
      <c r="Z934" s="507"/>
      <c r="AA934" s="507"/>
      <c r="AB934" s="507"/>
      <c r="AC934" s="507"/>
      <c r="AD934" s="507"/>
      <c r="AE934" s="506"/>
      <c r="AF934" s="507"/>
      <c r="AG934" s="507"/>
      <c r="AH934" s="507"/>
      <c r="AI934" s="507"/>
    </row>
    <row r="935" spans="1:35" ht="12.75" customHeight="1">
      <c r="A935" s="504"/>
      <c r="B935" s="504"/>
      <c r="C935" s="504"/>
      <c r="D935" s="504"/>
      <c r="E935" s="504"/>
      <c r="F935" s="505"/>
      <c r="G935" s="505"/>
      <c r="H935" s="504"/>
      <c r="I935" s="506"/>
      <c r="J935" s="507"/>
      <c r="K935" s="507"/>
      <c r="L935" s="507"/>
      <c r="M935" s="507"/>
      <c r="N935" s="507"/>
      <c r="O935" s="507"/>
      <c r="P935" s="507"/>
      <c r="Q935" s="507"/>
      <c r="R935" s="507"/>
      <c r="S935" s="507"/>
      <c r="T935" s="506"/>
      <c r="U935" s="507"/>
      <c r="V935" s="507"/>
      <c r="W935" s="507"/>
      <c r="X935" s="507"/>
      <c r="Y935" s="507"/>
      <c r="Z935" s="507"/>
      <c r="AA935" s="507"/>
      <c r="AB935" s="507"/>
      <c r="AC935" s="507"/>
      <c r="AD935" s="507"/>
      <c r="AE935" s="506"/>
      <c r="AF935" s="507"/>
      <c r="AG935" s="507"/>
      <c r="AH935" s="507"/>
      <c r="AI935" s="507"/>
    </row>
    <row r="936" spans="1:35" ht="12.75" customHeight="1">
      <c r="A936" s="504"/>
      <c r="B936" s="504"/>
      <c r="C936" s="504"/>
      <c r="D936" s="504"/>
      <c r="E936" s="504"/>
      <c r="F936" s="505"/>
      <c r="G936" s="505"/>
      <c r="H936" s="504"/>
      <c r="I936" s="506"/>
      <c r="J936" s="507"/>
      <c r="K936" s="507"/>
      <c r="L936" s="507"/>
      <c r="M936" s="507"/>
      <c r="N936" s="507"/>
      <c r="O936" s="507"/>
      <c r="P936" s="507"/>
      <c r="Q936" s="507"/>
      <c r="R936" s="507"/>
      <c r="S936" s="507"/>
      <c r="T936" s="506"/>
      <c r="U936" s="507"/>
      <c r="V936" s="507"/>
      <c r="W936" s="507"/>
      <c r="X936" s="507"/>
      <c r="Y936" s="507"/>
      <c r="Z936" s="507"/>
      <c r="AA936" s="507"/>
      <c r="AB936" s="507"/>
      <c r="AC936" s="507"/>
      <c r="AD936" s="507"/>
      <c r="AE936" s="506"/>
      <c r="AF936" s="507"/>
      <c r="AG936" s="507"/>
      <c r="AH936" s="507"/>
      <c r="AI936" s="507"/>
    </row>
    <row r="937" spans="1:35" ht="12.75" customHeight="1">
      <c r="A937" s="504"/>
      <c r="B937" s="504"/>
      <c r="C937" s="504"/>
      <c r="D937" s="504"/>
      <c r="E937" s="504"/>
      <c r="F937" s="505"/>
      <c r="G937" s="505"/>
      <c r="H937" s="504"/>
      <c r="I937" s="506"/>
      <c r="J937" s="507"/>
      <c r="K937" s="507"/>
      <c r="L937" s="507"/>
      <c r="M937" s="507"/>
      <c r="N937" s="507"/>
      <c r="O937" s="507"/>
      <c r="P937" s="507"/>
      <c r="Q937" s="507"/>
      <c r="R937" s="507"/>
      <c r="S937" s="507"/>
      <c r="T937" s="506"/>
      <c r="U937" s="507"/>
      <c r="V937" s="507"/>
      <c r="W937" s="507"/>
      <c r="X937" s="507"/>
      <c r="Y937" s="507"/>
      <c r="Z937" s="507"/>
      <c r="AA937" s="507"/>
      <c r="AB937" s="507"/>
      <c r="AC937" s="507"/>
      <c r="AD937" s="507"/>
      <c r="AE937" s="506"/>
      <c r="AF937" s="507"/>
      <c r="AG937" s="507"/>
      <c r="AH937" s="507"/>
      <c r="AI937" s="507"/>
    </row>
    <row r="938" spans="1:35" ht="12.75" customHeight="1">
      <c r="A938" s="504"/>
      <c r="B938" s="504"/>
      <c r="C938" s="504"/>
      <c r="D938" s="504"/>
      <c r="E938" s="504"/>
      <c r="F938" s="505"/>
      <c r="G938" s="505"/>
      <c r="H938" s="504"/>
      <c r="I938" s="506"/>
      <c r="J938" s="507"/>
      <c r="K938" s="507"/>
      <c r="L938" s="507"/>
      <c r="M938" s="507"/>
      <c r="N938" s="507"/>
      <c r="O938" s="507"/>
      <c r="P938" s="507"/>
      <c r="Q938" s="507"/>
      <c r="R938" s="507"/>
      <c r="S938" s="507"/>
      <c r="T938" s="506"/>
      <c r="U938" s="507"/>
      <c r="V938" s="507"/>
      <c r="W938" s="507"/>
      <c r="X938" s="507"/>
      <c r="Y938" s="507"/>
      <c r="Z938" s="507"/>
      <c r="AA938" s="507"/>
      <c r="AB938" s="507"/>
      <c r="AC938" s="507"/>
      <c r="AD938" s="507"/>
      <c r="AE938" s="506"/>
      <c r="AF938" s="507"/>
      <c r="AG938" s="507"/>
      <c r="AH938" s="507"/>
      <c r="AI938" s="507"/>
    </row>
    <row r="939" spans="1:35" ht="12.75" customHeight="1">
      <c r="A939" s="504"/>
      <c r="B939" s="504"/>
      <c r="C939" s="504"/>
      <c r="D939" s="504"/>
      <c r="E939" s="504"/>
      <c r="F939" s="505"/>
      <c r="G939" s="505"/>
      <c r="H939" s="504"/>
      <c r="I939" s="506"/>
      <c r="J939" s="507"/>
      <c r="K939" s="507"/>
      <c r="L939" s="507"/>
      <c r="M939" s="507"/>
      <c r="N939" s="507"/>
      <c r="O939" s="507"/>
      <c r="P939" s="507"/>
      <c r="Q939" s="507"/>
      <c r="R939" s="507"/>
      <c r="S939" s="507"/>
      <c r="T939" s="506"/>
      <c r="U939" s="507"/>
      <c r="V939" s="507"/>
      <c r="W939" s="507"/>
      <c r="X939" s="507"/>
      <c r="Y939" s="507"/>
      <c r="Z939" s="507"/>
      <c r="AA939" s="507"/>
      <c r="AB939" s="507"/>
      <c r="AC939" s="507"/>
      <c r="AD939" s="507"/>
      <c r="AE939" s="506"/>
      <c r="AF939" s="507"/>
      <c r="AG939" s="507"/>
      <c r="AH939" s="507"/>
      <c r="AI939" s="507"/>
    </row>
    <row r="940" spans="1:35" ht="12.75" customHeight="1">
      <c r="A940" s="504"/>
      <c r="B940" s="504"/>
      <c r="C940" s="504"/>
      <c r="D940" s="504"/>
      <c r="E940" s="504"/>
      <c r="F940" s="505"/>
      <c r="G940" s="505"/>
      <c r="H940" s="504"/>
      <c r="I940" s="506"/>
      <c r="J940" s="507"/>
      <c r="K940" s="507"/>
      <c r="L940" s="507"/>
      <c r="M940" s="507"/>
      <c r="N940" s="507"/>
      <c r="O940" s="507"/>
      <c r="P940" s="507"/>
      <c r="Q940" s="507"/>
      <c r="R940" s="507"/>
      <c r="S940" s="507"/>
      <c r="T940" s="506"/>
      <c r="U940" s="507"/>
      <c r="V940" s="507"/>
      <c r="W940" s="507"/>
      <c r="X940" s="507"/>
      <c r="Y940" s="507"/>
      <c r="Z940" s="507"/>
      <c r="AA940" s="507"/>
      <c r="AB940" s="507"/>
      <c r="AC940" s="507"/>
      <c r="AD940" s="507"/>
      <c r="AE940" s="506"/>
      <c r="AF940" s="507"/>
      <c r="AG940" s="507"/>
      <c r="AH940" s="507"/>
      <c r="AI940" s="507"/>
    </row>
    <row r="941" spans="1:35" ht="12.75" customHeight="1">
      <c r="A941" s="504"/>
      <c r="B941" s="504"/>
      <c r="C941" s="504"/>
      <c r="D941" s="504"/>
      <c r="E941" s="504"/>
      <c r="F941" s="505"/>
      <c r="G941" s="505"/>
      <c r="H941" s="504"/>
      <c r="I941" s="506"/>
      <c r="J941" s="507"/>
      <c r="K941" s="507"/>
      <c r="L941" s="507"/>
      <c r="M941" s="507"/>
      <c r="N941" s="507"/>
      <c r="O941" s="507"/>
      <c r="P941" s="507"/>
      <c r="Q941" s="507"/>
      <c r="R941" s="507"/>
      <c r="S941" s="507"/>
      <c r="T941" s="506"/>
      <c r="U941" s="507"/>
      <c r="V941" s="507"/>
      <c r="W941" s="507"/>
      <c r="X941" s="507"/>
      <c r="Y941" s="507"/>
      <c r="Z941" s="507"/>
      <c r="AA941" s="507"/>
      <c r="AB941" s="507"/>
      <c r="AC941" s="507"/>
      <c r="AD941" s="507"/>
      <c r="AE941" s="506"/>
      <c r="AF941" s="507"/>
      <c r="AG941" s="507"/>
      <c r="AH941" s="507"/>
      <c r="AI941" s="507"/>
    </row>
    <row r="942" spans="1:35" ht="12.75" customHeight="1">
      <c r="A942" s="504"/>
      <c r="B942" s="504"/>
      <c r="C942" s="504"/>
      <c r="D942" s="504"/>
      <c r="E942" s="504"/>
      <c r="F942" s="505"/>
      <c r="G942" s="505"/>
      <c r="H942" s="504"/>
      <c r="I942" s="506"/>
      <c r="J942" s="507"/>
      <c r="K942" s="507"/>
      <c r="L942" s="507"/>
      <c r="M942" s="507"/>
      <c r="N942" s="507"/>
      <c r="O942" s="507"/>
      <c r="P942" s="507"/>
      <c r="Q942" s="507"/>
      <c r="R942" s="507"/>
      <c r="S942" s="507"/>
      <c r="T942" s="506"/>
      <c r="U942" s="507"/>
      <c r="V942" s="507"/>
      <c r="W942" s="507"/>
      <c r="X942" s="507"/>
      <c r="Y942" s="507"/>
      <c r="Z942" s="507"/>
      <c r="AA942" s="507"/>
      <c r="AB942" s="507"/>
      <c r="AC942" s="507"/>
      <c r="AD942" s="507"/>
      <c r="AE942" s="506"/>
      <c r="AF942" s="507"/>
      <c r="AG942" s="507"/>
      <c r="AH942" s="507"/>
      <c r="AI942" s="507"/>
    </row>
    <row r="943" spans="1:35" ht="12.75" customHeight="1">
      <c r="A943" s="504"/>
      <c r="B943" s="504"/>
      <c r="C943" s="504"/>
      <c r="D943" s="504"/>
      <c r="E943" s="504"/>
      <c r="F943" s="505"/>
      <c r="G943" s="505"/>
      <c r="H943" s="504"/>
      <c r="I943" s="506"/>
      <c r="J943" s="507"/>
      <c r="K943" s="507"/>
      <c r="L943" s="507"/>
      <c r="M943" s="507"/>
      <c r="N943" s="507"/>
      <c r="O943" s="507"/>
      <c r="P943" s="507"/>
      <c r="Q943" s="507"/>
      <c r="R943" s="507"/>
      <c r="S943" s="507"/>
      <c r="T943" s="506"/>
      <c r="U943" s="507"/>
      <c r="V943" s="507"/>
      <c r="W943" s="507"/>
      <c r="X943" s="507"/>
      <c r="Y943" s="507"/>
      <c r="Z943" s="507"/>
      <c r="AA943" s="507"/>
      <c r="AB943" s="507"/>
      <c r="AC943" s="507"/>
      <c r="AD943" s="507"/>
      <c r="AE943" s="506"/>
      <c r="AF943" s="507"/>
      <c r="AG943" s="507"/>
      <c r="AH943" s="507"/>
      <c r="AI943" s="507"/>
    </row>
    <row r="944" spans="1:35" ht="12.75" customHeight="1">
      <c r="A944" s="504"/>
      <c r="B944" s="504"/>
      <c r="C944" s="504"/>
      <c r="D944" s="504"/>
      <c r="E944" s="504"/>
      <c r="F944" s="505"/>
      <c r="G944" s="505"/>
      <c r="H944" s="504"/>
      <c r="I944" s="506"/>
      <c r="J944" s="507"/>
      <c r="K944" s="507"/>
      <c r="L944" s="507"/>
      <c r="M944" s="507"/>
      <c r="N944" s="507"/>
      <c r="O944" s="507"/>
      <c r="P944" s="507"/>
      <c r="Q944" s="507"/>
      <c r="R944" s="507"/>
      <c r="S944" s="507"/>
      <c r="T944" s="506"/>
      <c r="U944" s="507"/>
      <c r="V944" s="507"/>
      <c r="W944" s="507"/>
      <c r="X944" s="507"/>
      <c r="Y944" s="507"/>
      <c r="Z944" s="507"/>
      <c r="AA944" s="507"/>
      <c r="AB944" s="507"/>
      <c r="AC944" s="507"/>
      <c r="AD944" s="507"/>
      <c r="AE944" s="506"/>
      <c r="AF944" s="507"/>
      <c r="AG944" s="507"/>
      <c r="AH944" s="507"/>
      <c r="AI944" s="507"/>
    </row>
    <row r="945" spans="1:35" ht="12.75" customHeight="1">
      <c r="A945" s="504"/>
      <c r="B945" s="504"/>
      <c r="C945" s="504"/>
      <c r="D945" s="504"/>
      <c r="E945" s="504"/>
      <c r="F945" s="505"/>
      <c r="G945" s="505"/>
      <c r="H945" s="504"/>
      <c r="I945" s="506"/>
      <c r="J945" s="507"/>
      <c r="K945" s="507"/>
      <c r="L945" s="507"/>
      <c r="M945" s="507"/>
      <c r="N945" s="507"/>
      <c r="O945" s="507"/>
      <c r="P945" s="507"/>
      <c r="Q945" s="507"/>
      <c r="R945" s="507"/>
      <c r="S945" s="507"/>
      <c r="T945" s="506"/>
      <c r="U945" s="507"/>
      <c r="V945" s="507"/>
      <c r="W945" s="507"/>
      <c r="X945" s="507"/>
      <c r="Y945" s="507"/>
      <c r="Z945" s="507"/>
      <c r="AA945" s="507"/>
      <c r="AB945" s="507"/>
      <c r="AC945" s="507"/>
      <c r="AD945" s="507"/>
      <c r="AE945" s="506"/>
      <c r="AF945" s="507"/>
      <c r="AG945" s="507"/>
      <c r="AH945" s="507"/>
      <c r="AI945" s="507"/>
    </row>
    <row r="946" spans="1:35" ht="12.75" customHeight="1">
      <c r="A946" s="504"/>
      <c r="B946" s="504"/>
      <c r="C946" s="504"/>
      <c r="D946" s="504"/>
      <c r="E946" s="504"/>
      <c r="F946" s="505"/>
      <c r="G946" s="505"/>
      <c r="H946" s="504"/>
      <c r="I946" s="506"/>
      <c r="J946" s="507"/>
      <c r="K946" s="507"/>
      <c r="L946" s="507"/>
      <c r="M946" s="507"/>
      <c r="N946" s="507"/>
      <c r="O946" s="507"/>
      <c r="P946" s="507"/>
      <c r="Q946" s="507"/>
      <c r="R946" s="507"/>
      <c r="S946" s="507"/>
      <c r="T946" s="506"/>
      <c r="U946" s="507"/>
      <c r="V946" s="507"/>
      <c r="W946" s="507"/>
      <c r="X946" s="507"/>
      <c r="Y946" s="507"/>
      <c r="Z946" s="507"/>
      <c r="AA946" s="507"/>
      <c r="AB946" s="507"/>
      <c r="AC946" s="507"/>
      <c r="AD946" s="507"/>
      <c r="AE946" s="506"/>
      <c r="AF946" s="507"/>
      <c r="AG946" s="507"/>
      <c r="AH946" s="507"/>
      <c r="AI946" s="507"/>
    </row>
    <row r="947" spans="1:35" ht="12.75" customHeight="1">
      <c r="A947" s="504"/>
      <c r="B947" s="504"/>
      <c r="C947" s="504"/>
      <c r="D947" s="504"/>
      <c r="E947" s="504"/>
      <c r="F947" s="505"/>
      <c r="G947" s="505"/>
      <c r="H947" s="504"/>
      <c r="I947" s="506"/>
      <c r="J947" s="507"/>
      <c r="K947" s="507"/>
      <c r="L947" s="507"/>
      <c r="M947" s="507"/>
      <c r="N947" s="507"/>
      <c r="O947" s="507"/>
      <c r="P947" s="507"/>
      <c r="Q947" s="507"/>
      <c r="R947" s="507"/>
      <c r="S947" s="507"/>
      <c r="T947" s="506"/>
      <c r="U947" s="507"/>
      <c r="V947" s="507"/>
      <c r="W947" s="507"/>
      <c r="X947" s="507"/>
      <c r="Y947" s="507"/>
      <c r="Z947" s="507"/>
      <c r="AA947" s="507"/>
      <c r="AB947" s="507"/>
      <c r="AC947" s="507"/>
      <c r="AD947" s="507"/>
      <c r="AE947" s="506"/>
      <c r="AF947" s="507"/>
      <c r="AG947" s="507"/>
      <c r="AH947" s="507"/>
      <c r="AI947" s="507"/>
    </row>
    <row r="948" spans="1:35" ht="12.75" customHeight="1">
      <c r="A948" s="504"/>
      <c r="B948" s="504"/>
      <c r="C948" s="504"/>
      <c r="D948" s="504"/>
      <c r="E948" s="504"/>
      <c r="F948" s="505"/>
      <c r="G948" s="505"/>
      <c r="H948" s="504"/>
      <c r="I948" s="506"/>
      <c r="J948" s="507"/>
      <c r="K948" s="507"/>
      <c r="L948" s="507"/>
      <c r="M948" s="507"/>
      <c r="N948" s="507"/>
      <c r="O948" s="507"/>
      <c r="P948" s="507"/>
      <c r="Q948" s="507"/>
      <c r="R948" s="507"/>
      <c r="S948" s="507"/>
      <c r="T948" s="506"/>
      <c r="U948" s="507"/>
      <c r="V948" s="507"/>
      <c r="W948" s="507"/>
      <c r="X948" s="507"/>
      <c r="Y948" s="507"/>
      <c r="Z948" s="507"/>
      <c r="AA948" s="507"/>
      <c r="AB948" s="507"/>
      <c r="AC948" s="507"/>
      <c r="AD948" s="507"/>
      <c r="AE948" s="506"/>
      <c r="AF948" s="507"/>
      <c r="AG948" s="507"/>
      <c r="AH948" s="507"/>
      <c r="AI948" s="507"/>
    </row>
    <row r="949" spans="1:35" ht="12.75" customHeight="1">
      <c r="A949" s="504"/>
      <c r="B949" s="504"/>
      <c r="C949" s="504"/>
      <c r="D949" s="504"/>
      <c r="E949" s="504"/>
      <c r="F949" s="505"/>
      <c r="G949" s="505"/>
      <c r="H949" s="504"/>
      <c r="I949" s="506"/>
      <c r="J949" s="507"/>
      <c r="K949" s="507"/>
      <c r="L949" s="507"/>
      <c r="M949" s="507"/>
      <c r="N949" s="507"/>
      <c r="O949" s="507"/>
      <c r="P949" s="507"/>
      <c r="Q949" s="507"/>
      <c r="R949" s="507"/>
      <c r="S949" s="507"/>
      <c r="T949" s="506"/>
      <c r="U949" s="507"/>
      <c r="V949" s="507"/>
      <c r="W949" s="507"/>
      <c r="X949" s="507"/>
      <c r="Y949" s="507"/>
      <c r="Z949" s="507"/>
      <c r="AA949" s="507"/>
      <c r="AB949" s="507"/>
      <c r="AC949" s="507"/>
      <c r="AD949" s="507"/>
      <c r="AE949" s="506"/>
      <c r="AF949" s="507"/>
      <c r="AG949" s="507"/>
      <c r="AH949" s="507"/>
      <c r="AI949" s="507"/>
    </row>
    <row r="950" spans="1:35" ht="12.75" customHeight="1">
      <c r="A950" s="504"/>
      <c r="B950" s="504"/>
      <c r="C950" s="504"/>
      <c r="D950" s="504"/>
      <c r="E950" s="504"/>
      <c r="F950" s="505"/>
      <c r="G950" s="505"/>
      <c r="H950" s="504"/>
      <c r="I950" s="506"/>
      <c r="J950" s="507"/>
      <c r="K950" s="507"/>
      <c r="L950" s="507"/>
      <c r="M950" s="507"/>
      <c r="N950" s="507"/>
      <c r="O950" s="507"/>
      <c r="P950" s="507"/>
      <c r="Q950" s="507"/>
      <c r="R950" s="507"/>
      <c r="S950" s="507"/>
      <c r="T950" s="506"/>
      <c r="U950" s="507"/>
      <c r="V950" s="507"/>
      <c r="W950" s="507"/>
      <c r="X950" s="507"/>
      <c r="Y950" s="507"/>
      <c r="Z950" s="507"/>
      <c r="AA950" s="507"/>
      <c r="AB950" s="507"/>
      <c r="AC950" s="507"/>
      <c r="AD950" s="507"/>
      <c r="AE950" s="506"/>
      <c r="AF950" s="507"/>
      <c r="AG950" s="507"/>
      <c r="AH950" s="507"/>
      <c r="AI950" s="507"/>
    </row>
    <row r="951" spans="1:35" ht="12.75" customHeight="1">
      <c r="A951" s="504"/>
      <c r="B951" s="504"/>
      <c r="C951" s="504"/>
      <c r="D951" s="504"/>
      <c r="E951" s="504"/>
      <c r="F951" s="505"/>
      <c r="G951" s="505"/>
      <c r="H951" s="504"/>
      <c r="I951" s="506"/>
      <c r="J951" s="507"/>
      <c r="K951" s="507"/>
      <c r="L951" s="507"/>
      <c r="M951" s="507"/>
      <c r="N951" s="507"/>
      <c r="O951" s="507"/>
      <c r="P951" s="507"/>
      <c r="Q951" s="507"/>
      <c r="R951" s="507"/>
      <c r="S951" s="507"/>
      <c r="T951" s="506"/>
      <c r="U951" s="507"/>
      <c r="V951" s="507"/>
      <c r="W951" s="507"/>
      <c r="X951" s="507"/>
      <c r="Y951" s="507"/>
      <c r="Z951" s="507"/>
      <c r="AA951" s="507"/>
      <c r="AB951" s="507"/>
      <c r="AC951" s="507"/>
      <c r="AD951" s="507"/>
      <c r="AE951" s="506"/>
      <c r="AF951" s="507"/>
      <c r="AG951" s="507"/>
      <c r="AH951" s="507"/>
      <c r="AI951" s="507"/>
    </row>
    <row r="952" spans="1:35" ht="12.75" customHeight="1">
      <c r="A952" s="504"/>
      <c r="B952" s="504"/>
      <c r="C952" s="504"/>
      <c r="D952" s="504"/>
      <c r="E952" s="504"/>
      <c r="F952" s="505"/>
      <c r="G952" s="505"/>
      <c r="H952" s="504"/>
      <c r="I952" s="506"/>
      <c r="J952" s="507"/>
      <c r="K952" s="507"/>
      <c r="L952" s="507"/>
      <c r="M952" s="507"/>
      <c r="N952" s="507"/>
      <c r="O952" s="507"/>
      <c r="P952" s="507"/>
      <c r="Q952" s="507"/>
      <c r="R952" s="507"/>
      <c r="S952" s="507"/>
      <c r="T952" s="506"/>
      <c r="U952" s="507"/>
      <c r="V952" s="507"/>
      <c r="W952" s="507"/>
      <c r="X952" s="507"/>
      <c r="Y952" s="507"/>
      <c r="Z952" s="507"/>
      <c r="AA952" s="507"/>
      <c r="AB952" s="507"/>
      <c r="AC952" s="507"/>
      <c r="AD952" s="507"/>
      <c r="AE952" s="506"/>
      <c r="AF952" s="507"/>
      <c r="AG952" s="507"/>
      <c r="AH952" s="507"/>
      <c r="AI952" s="507"/>
    </row>
    <row r="953" spans="1:35" ht="12.75" customHeight="1">
      <c r="A953" s="504"/>
      <c r="B953" s="504"/>
      <c r="C953" s="504"/>
      <c r="D953" s="504"/>
      <c r="E953" s="504"/>
      <c r="F953" s="505"/>
      <c r="G953" s="505"/>
      <c r="H953" s="504"/>
      <c r="I953" s="506"/>
      <c r="J953" s="507"/>
      <c r="K953" s="507"/>
      <c r="L953" s="507"/>
      <c r="M953" s="507"/>
      <c r="N953" s="507"/>
      <c r="O953" s="507"/>
      <c r="P953" s="507"/>
      <c r="Q953" s="507"/>
      <c r="R953" s="507"/>
      <c r="S953" s="507"/>
      <c r="T953" s="506"/>
      <c r="U953" s="507"/>
      <c r="V953" s="507"/>
      <c r="W953" s="507"/>
      <c r="X953" s="507"/>
      <c r="Y953" s="507"/>
      <c r="Z953" s="507"/>
      <c r="AA953" s="507"/>
      <c r="AB953" s="507"/>
      <c r="AC953" s="507"/>
      <c r="AD953" s="507"/>
      <c r="AE953" s="506"/>
      <c r="AF953" s="507"/>
      <c r="AG953" s="507"/>
      <c r="AH953" s="507"/>
      <c r="AI953" s="507"/>
    </row>
    <row r="954" spans="1:35" ht="12.75" customHeight="1">
      <c r="A954" s="504"/>
      <c r="B954" s="504"/>
      <c r="C954" s="504"/>
      <c r="D954" s="504"/>
      <c r="E954" s="504"/>
      <c r="F954" s="505"/>
      <c r="G954" s="505"/>
      <c r="H954" s="504"/>
      <c r="I954" s="506"/>
      <c r="J954" s="507"/>
      <c r="K954" s="507"/>
      <c r="L954" s="507"/>
      <c r="M954" s="507"/>
      <c r="N954" s="507"/>
      <c r="O954" s="507"/>
      <c r="P954" s="507"/>
      <c r="Q954" s="507"/>
      <c r="R954" s="507"/>
      <c r="S954" s="507"/>
      <c r="T954" s="506"/>
      <c r="U954" s="507"/>
      <c r="V954" s="507"/>
      <c r="W954" s="507"/>
      <c r="X954" s="507"/>
      <c r="Y954" s="507"/>
      <c r="Z954" s="507"/>
      <c r="AA954" s="507"/>
      <c r="AB954" s="507"/>
      <c r="AC954" s="507"/>
      <c r="AD954" s="507"/>
      <c r="AE954" s="506"/>
      <c r="AF954" s="507"/>
      <c r="AG954" s="507"/>
      <c r="AH954" s="507"/>
      <c r="AI954" s="507"/>
    </row>
    <row r="955" spans="1:35" ht="12.75" customHeight="1">
      <c r="A955" s="504"/>
      <c r="B955" s="504"/>
      <c r="C955" s="504"/>
      <c r="D955" s="504"/>
      <c r="E955" s="504"/>
      <c r="F955" s="505"/>
      <c r="G955" s="505"/>
      <c r="H955" s="504"/>
      <c r="I955" s="506"/>
      <c r="J955" s="507"/>
      <c r="K955" s="507"/>
      <c r="L955" s="507"/>
      <c r="M955" s="507"/>
      <c r="N955" s="507"/>
      <c r="O955" s="507"/>
      <c r="P955" s="507"/>
      <c r="Q955" s="507"/>
      <c r="R955" s="507"/>
      <c r="S955" s="507"/>
      <c r="T955" s="506"/>
      <c r="U955" s="507"/>
      <c r="V955" s="507"/>
      <c r="W955" s="507"/>
      <c r="X955" s="507"/>
      <c r="Y955" s="507"/>
      <c r="Z955" s="507"/>
      <c r="AA955" s="507"/>
      <c r="AB955" s="507"/>
      <c r="AC955" s="507"/>
      <c r="AD955" s="507"/>
      <c r="AE955" s="506"/>
      <c r="AF955" s="507"/>
      <c r="AG955" s="507"/>
      <c r="AH955" s="507"/>
      <c r="AI955" s="507"/>
    </row>
    <row r="956" spans="1:35" ht="12.75" customHeight="1">
      <c r="A956" s="504"/>
      <c r="B956" s="504"/>
      <c r="C956" s="504"/>
      <c r="D956" s="504"/>
      <c r="E956" s="504"/>
      <c r="F956" s="505"/>
      <c r="G956" s="505"/>
      <c r="H956" s="504"/>
      <c r="I956" s="506"/>
      <c r="J956" s="507"/>
      <c r="K956" s="507"/>
      <c r="L956" s="507"/>
      <c r="M956" s="507"/>
      <c r="N956" s="507"/>
      <c r="O956" s="507"/>
      <c r="P956" s="507"/>
      <c r="Q956" s="507"/>
      <c r="R956" s="507"/>
      <c r="S956" s="507"/>
      <c r="T956" s="506"/>
      <c r="U956" s="507"/>
      <c r="V956" s="507"/>
      <c r="W956" s="507"/>
      <c r="X956" s="507"/>
      <c r="Y956" s="507"/>
      <c r="Z956" s="507"/>
      <c r="AA956" s="507"/>
      <c r="AB956" s="507"/>
      <c r="AC956" s="507"/>
      <c r="AD956" s="507"/>
      <c r="AE956" s="506"/>
      <c r="AF956" s="507"/>
      <c r="AG956" s="507"/>
      <c r="AH956" s="507"/>
      <c r="AI956" s="507"/>
    </row>
    <row r="957" spans="1:35" ht="12.75" customHeight="1">
      <c r="A957" s="504"/>
      <c r="B957" s="504"/>
      <c r="C957" s="504"/>
      <c r="D957" s="504"/>
      <c r="E957" s="504"/>
      <c r="F957" s="505"/>
      <c r="G957" s="505"/>
      <c r="H957" s="504"/>
      <c r="I957" s="506"/>
      <c r="J957" s="507"/>
      <c r="K957" s="507"/>
      <c r="L957" s="507"/>
      <c r="M957" s="507"/>
      <c r="N957" s="507"/>
      <c r="O957" s="507"/>
      <c r="P957" s="507"/>
      <c r="Q957" s="507"/>
      <c r="R957" s="507"/>
      <c r="S957" s="507"/>
      <c r="T957" s="506"/>
      <c r="U957" s="507"/>
      <c r="V957" s="507"/>
      <c r="W957" s="507"/>
      <c r="X957" s="507"/>
      <c r="Y957" s="507"/>
      <c r="Z957" s="507"/>
      <c r="AA957" s="507"/>
      <c r="AB957" s="507"/>
      <c r="AC957" s="507"/>
      <c r="AD957" s="507"/>
      <c r="AE957" s="506"/>
      <c r="AF957" s="507"/>
      <c r="AG957" s="507"/>
      <c r="AH957" s="507"/>
      <c r="AI957" s="507"/>
    </row>
    <row r="958" spans="1:35" ht="12.75" customHeight="1">
      <c r="A958" s="504"/>
      <c r="B958" s="504"/>
      <c r="C958" s="504"/>
      <c r="D958" s="504"/>
      <c r="E958" s="504"/>
      <c r="F958" s="505"/>
      <c r="G958" s="505"/>
      <c r="H958" s="504"/>
      <c r="I958" s="506"/>
      <c r="J958" s="507"/>
      <c r="K958" s="507"/>
      <c r="L958" s="507"/>
      <c r="M958" s="507"/>
      <c r="N958" s="507"/>
      <c r="O958" s="507"/>
      <c r="P958" s="507"/>
      <c r="Q958" s="507"/>
      <c r="R958" s="507"/>
      <c r="S958" s="507"/>
      <c r="T958" s="506"/>
      <c r="U958" s="507"/>
      <c r="V958" s="507"/>
      <c r="W958" s="507"/>
      <c r="X958" s="507"/>
      <c r="Y958" s="507"/>
      <c r="Z958" s="507"/>
      <c r="AA958" s="507"/>
      <c r="AB958" s="507"/>
      <c r="AC958" s="507"/>
      <c r="AD958" s="507"/>
      <c r="AE958" s="506"/>
      <c r="AF958" s="507"/>
      <c r="AG958" s="507"/>
      <c r="AH958" s="507"/>
      <c r="AI958" s="507"/>
    </row>
    <row r="959" spans="1:35" ht="12.75" customHeight="1">
      <c r="A959" s="504"/>
      <c r="B959" s="504"/>
      <c r="C959" s="504"/>
      <c r="D959" s="504"/>
      <c r="E959" s="504"/>
      <c r="F959" s="505"/>
      <c r="G959" s="505"/>
      <c r="H959" s="504"/>
      <c r="I959" s="506"/>
      <c r="J959" s="507"/>
      <c r="K959" s="507"/>
      <c r="L959" s="507"/>
      <c r="M959" s="507"/>
      <c r="N959" s="507"/>
      <c r="O959" s="507"/>
      <c r="P959" s="507"/>
      <c r="Q959" s="507"/>
      <c r="R959" s="507"/>
      <c r="S959" s="507"/>
      <c r="T959" s="506"/>
      <c r="U959" s="507"/>
      <c r="V959" s="507"/>
      <c r="W959" s="507"/>
      <c r="X959" s="507"/>
      <c r="Y959" s="507"/>
      <c r="Z959" s="507"/>
      <c r="AA959" s="507"/>
      <c r="AB959" s="507"/>
      <c r="AC959" s="507"/>
      <c r="AD959" s="507"/>
      <c r="AE959" s="506"/>
      <c r="AF959" s="507"/>
      <c r="AG959" s="507"/>
      <c r="AH959" s="507"/>
      <c r="AI959" s="507"/>
    </row>
    <row r="960" spans="1:35" ht="12.75" customHeight="1">
      <c r="A960" s="504"/>
      <c r="B960" s="504"/>
      <c r="C960" s="504"/>
      <c r="D960" s="504"/>
      <c r="E960" s="504"/>
      <c r="F960" s="505"/>
      <c r="G960" s="505"/>
      <c r="H960" s="504"/>
      <c r="I960" s="506"/>
      <c r="J960" s="507"/>
      <c r="K960" s="507"/>
      <c r="L960" s="507"/>
      <c r="M960" s="507"/>
      <c r="N960" s="507"/>
      <c r="O960" s="507"/>
      <c r="P960" s="507"/>
      <c r="Q960" s="507"/>
      <c r="R960" s="507"/>
      <c r="S960" s="507"/>
      <c r="T960" s="506"/>
      <c r="U960" s="507"/>
      <c r="V960" s="507"/>
      <c r="W960" s="507"/>
      <c r="X960" s="507"/>
      <c r="Y960" s="507"/>
      <c r="Z960" s="507"/>
      <c r="AA960" s="507"/>
      <c r="AB960" s="507"/>
      <c r="AC960" s="507"/>
      <c r="AD960" s="507"/>
      <c r="AE960" s="506"/>
      <c r="AF960" s="507"/>
      <c r="AG960" s="507"/>
      <c r="AH960" s="507"/>
      <c r="AI960" s="507"/>
    </row>
    <row r="961" spans="1:35" ht="12.75" customHeight="1">
      <c r="A961" s="504"/>
      <c r="B961" s="504"/>
      <c r="C961" s="504"/>
      <c r="D961" s="504"/>
      <c r="E961" s="504"/>
      <c r="F961" s="505"/>
      <c r="G961" s="505"/>
      <c r="H961" s="504"/>
      <c r="I961" s="506"/>
      <c r="J961" s="507"/>
      <c r="K961" s="507"/>
      <c r="L961" s="507"/>
      <c r="M961" s="507"/>
      <c r="N961" s="507"/>
      <c r="O961" s="507"/>
      <c r="P961" s="507"/>
      <c r="Q961" s="507"/>
      <c r="R961" s="507"/>
      <c r="S961" s="507"/>
      <c r="T961" s="506"/>
      <c r="U961" s="507"/>
      <c r="V961" s="507"/>
      <c r="W961" s="507"/>
      <c r="X961" s="507"/>
      <c r="Y961" s="507"/>
      <c r="Z961" s="507"/>
      <c r="AA961" s="507"/>
      <c r="AB961" s="507"/>
      <c r="AC961" s="507"/>
      <c r="AD961" s="507"/>
      <c r="AE961" s="506"/>
      <c r="AF961" s="507"/>
      <c r="AG961" s="507"/>
      <c r="AH961" s="507"/>
      <c r="AI961" s="507"/>
    </row>
    <row r="962" spans="1:35" ht="12.75" customHeight="1">
      <c r="A962" s="504"/>
      <c r="B962" s="504"/>
      <c r="C962" s="504"/>
      <c r="D962" s="504"/>
      <c r="E962" s="504"/>
      <c r="F962" s="505"/>
      <c r="G962" s="505"/>
      <c r="H962" s="504"/>
      <c r="I962" s="506"/>
      <c r="J962" s="507"/>
      <c r="K962" s="507"/>
      <c r="L962" s="507"/>
      <c r="M962" s="507"/>
      <c r="N962" s="507"/>
      <c r="O962" s="507"/>
      <c r="P962" s="507"/>
      <c r="Q962" s="507"/>
      <c r="R962" s="507"/>
      <c r="S962" s="507"/>
      <c r="T962" s="506"/>
      <c r="U962" s="507"/>
      <c r="V962" s="507"/>
      <c r="W962" s="507"/>
      <c r="X962" s="507"/>
      <c r="Y962" s="507"/>
      <c r="Z962" s="507"/>
      <c r="AA962" s="507"/>
      <c r="AB962" s="507"/>
      <c r="AC962" s="507"/>
      <c r="AD962" s="507"/>
      <c r="AE962" s="506"/>
      <c r="AF962" s="507"/>
      <c r="AG962" s="507"/>
      <c r="AH962" s="507"/>
      <c r="AI962" s="507"/>
    </row>
    <row r="963" spans="1:35" ht="12.75" customHeight="1">
      <c r="A963" s="504"/>
      <c r="B963" s="504"/>
      <c r="C963" s="504"/>
      <c r="D963" s="504"/>
      <c r="E963" s="504"/>
      <c r="F963" s="505"/>
      <c r="G963" s="505"/>
      <c r="H963" s="504"/>
      <c r="I963" s="506"/>
      <c r="J963" s="507"/>
      <c r="K963" s="507"/>
      <c r="L963" s="507"/>
      <c r="M963" s="507"/>
      <c r="N963" s="507"/>
      <c r="O963" s="507"/>
      <c r="P963" s="507"/>
      <c r="Q963" s="507"/>
      <c r="R963" s="507"/>
      <c r="S963" s="507"/>
      <c r="T963" s="506"/>
      <c r="U963" s="507"/>
      <c r="V963" s="507"/>
      <c r="W963" s="507"/>
      <c r="X963" s="507"/>
      <c r="Y963" s="507"/>
      <c r="Z963" s="507"/>
      <c r="AA963" s="507"/>
      <c r="AB963" s="507"/>
      <c r="AC963" s="507"/>
      <c r="AD963" s="507"/>
      <c r="AE963" s="506"/>
      <c r="AF963" s="507"/>
      <c r="AG963" s="507"/>
      <c r="AH963" s="507"/>
      <c r="AI963" s="507"/>
    </row>
    <row r="964" spans="1:35" ht="12.75" customHeight="1">
      <c r="A964" s="504"/>
      <c r="B964" s="504"/>
      <c r="C964" s="504"/>
      <c r="D964" s="504"/>
      <c r="E964" s="504"/>
      <c r="F964" s="505"/>
      <c r="G964" s="505"/>
      <c r="H964" s="504"/>
      <c r="I964" s="506"/>
      <c r="J964" s="507"/>
      <c r="K964" s="507"/>
      <c r="L964" s="507"/>
      <c r="M964" s="507"/>
      <c r="N964" s="507"/>
      <c r="O964" s="507"/>
      <c r="P964" s="507"/>
      <c r="Q964" s="507"/>
      <c r="R964" s="507"/>
      <c r="S964" s="507"/>
      <c r="T964" s="506"/>
      <c r="U964" s="507"/>
      <c r="V964" s="507"/>
      <c r="W964" s="507"/>
      <c r="X964" s="507"/>
      <c r="Y964" s="507"/>
      <c r="Z964" s="507"/>
      <c r="AA964" s="507"/>
      <c r="AB964" s="507"/>
      <c r="AC964" s="507"/>
      <c r="AD964" s="507"/>
      <c r="AE964" s="506"/>
      <c r="AF964" s="507"/>
      <c r="AG964" s="507"/>
      <c r="AH964" s="507"/>
      <c r="AI964" s="507"/>
    </row>
    <row r="965" spans="1:35" ht="12.75" customHeight="1">
      <c r="A965" s="504"/>
      <c r="B965" s="504"/>
      <c r="C965" s="504"/>
      <c r="D965" s="504"/>
      <c r="E965" s="504"/>
      <c r="F965" s="505"/>
      <c r="G965" s="505"/>
      <c r="H965" s="504"/>
      <c r="I965" s="506"/>
      <c r="J965" s="507"/>
      <c r="K965" s="507"/>
      <c r="L965" s="507"/>
      <c r="M965" s="507"/>
      <c r="N965" s="507"/>
      <c r="O965" s="507"/>
      <c r="P965" s="507"/>
      <c r="Q965" s="507"/>
      <c r="R965" s="507"/>
      <c r="S965" s="507"/>
      <c r="T965" s="506"/>
      <c r="U965" s="507"/>
      <c r="V965" s="507"/>
      <c r="W965" s="507"/>
      <c r="X965" s="507"/>
      <c r="Y965" s="507"/>
      <c r="Z965" s="507"/>
      <c r="AA965" s="507"/>
      <c r="AB965" s="507"/>
      <c r="AC965" s="507"/>
      <c r="AD965" s="507"/>
      <c r="AE965" s="506"/>
      <c r="AF965" s="507"/>
      <c r="AG965" s="507"/>
      <c r="AH965" s="507"/>
      <c r="AI965" s="507"/>
    </row>
    <row r="966" spans="1:35" ht="12.75" customHeight="1">
      <c r="A966" s="504"/>
      <c r="B966" s="504"/>
      <c r="C966" s="504"/>
      <c r="D966" s="504"/>
      <c r="E966" s="504"/>
      <c r="F966" s="505"/>
      <c r="G966" s="505"/>
      <c r="H966" s="504"/>
      <c r="I966" s="506"/>
      <c r="J966" s="507"/>
      <c r="K966" s="507"/>
      <c r="L966" s="507"/>
      <c r="M966" s="507"/>
      <c r="N966" s="507"/>
      <c r="O966" s="507"/>
      <c r="P966" s="507"/>
      <c r="Q966" s="507"/>
      <c r="R966" s="507"/>
      <c r="S966" s="507"/>
      <c r="T966" s="506"/>
      <c r="U966" s="507"/>
      <c r="V966" s="507"/>
      <c r="W966" s="507"/>
      <c r="X966" s="507"/>
      <c r="Y966" s="507"/>
      <c r="Z966" s="507"/>
      <c r="AA966" s="507"/>
      <c r="AB966" s="507"/>
      <c r="AC966" s="507"/>
      <c r="AD966" s="507"/>
      <c r="AE966" s="506"/>
      <c r="AF966" s="507"/>
      <c r="AG966" s="507"/>
      <c r="AH966" s="507"/>
      <c r="AI966" s="507"/>
    </row>
    <row r="967" spans="1:35" ht="12.75" customHeight="1">
      <c r="A967" s="504"/>
      <c r="B967" s="504"/>
      <c r="C967" s="504"/>
      <c r="D967" s="504"/>
      <c r="E967" s="504"/>
      <c r="F967" s="505"/>
      <c r="G967" s="505"/>
      <c r="H967" s="504"/>
      <c r="I967" s="506"/>
      <c r="J967" s="507"/>
      <c r="K967" s="507"/>
      <c r="L967" s="507"/>
      <c r="M967" s="507"/>
      <c r="N967" s="507"/>
      <c r="O967" s="507"/>
      <c r="P967" s="507"/>
      <c r="Q967" s="507"/>
      <c r="R967" s="507"/>
      <c r="S967" s="507"/>
      <c r="T967" s="506"/>
      <c r="U967" s="507"/>
      <c r="V967" s="507"/>
      <c r="W967" s="507"/>
      <c r="X967" s="507"/>
      <c r="Y967" s="507"/>
      <c r="Z967" s="507"/>
      <c r="AA967" s="507"/>
      <c r="AB967" s="507"/>
      <c r="AC967" s="507"/>
      <c r="AD967" s="507"/>
      <c r="AE967" s="506"/>
      <c r="AF967" s="507"/>
      <c r="AG967" s="507"/>
      <c r="AH967" s="507"/>
      <c r="AI967" s="507"/>
    </row>
    <row r="968" spans="1:35" ht="12.75" customHeight="1">
      <c r="A968" s="504"/>
      <c r="B968" s="504"/>
      <c r="C968" s="504"/>
      <c r="D968" s="504"/>
      <c r="E968" s="504"/>
      <c r="F968" s="505"/>
      <c r="G968" s="505"/>
      <c r="H968" s="504"/>
      <c r="I968" s="506"/>
      <c r="J968" s="507"/>
      <c r="K968" s="507"/>
      <c r="L968" s="507"/>
      <c r="M968" s="507"/>
      <c r="N968" s="507"/>
      <c r="O968" s="507"/>
      <c r="P968" s="507"/>
      <c r="Q968" s="507"/>
      <c r="R968" s="507"/>
      <c r="S968" s="507"/>
      <c r="T968" s="506"/>
      <c r="U968" s="507"/>
      <c r="V968" s="507"/>
      <c r="W968" s="507"/>
      <c r="X968" s="507"/>
      <c r="Y968" s="507"/>
      <c r="Z968" s="507"/>
      <c r="AA968" s="507"/>
      <c r="AB968" s="507"/>
      <c r="AC968" s="507"/>
      <c r="AD968" s="507"/>
      <c r="AE968" s="506"/>
      <c r="AF968" s="507"/>
      <c r="AG968" s="507"/>
      <c r="AH968" s="507"/>
      <c r="AI968" s="507"/>
    </row>
    <row r="969" spans="1:35" ht="12.75" customHeight="1">
      <c r="A969" s="504"/>
      <c r="B969" s="504"/>
      <c r="C969" s="504"/>
      <c r="D969" s="504"/>
      <c r="E969" s="504"/>
      <c r="F969" s="505"/>
      <c r="G969" s="505"/>
      <c r="H969" s="504"/>
      <c r="I969" s="506"/>
      <c r="J969" s="507"/>
      <c r="K969" s="507"/>
      <c r="L969" s="507"/>
      <c r="M969" s="507"/>
      <c r="N969" s="507"/>
      <c r="O969" s="507"/>
      <c r="P969" s="507"/>
      <c r="Q969" s="507"/>
      <c r="R969" s="507"/>
      <c r="S969" s="507"/>
      <c r="T969" s="506"/>
      <c r="U969" s="507"/>
      <c r="V969" s="507"/>
      <c r="W969" s="507"/>
      <c r="X969" s="507"/>
      <c r="Y969" s="507"/>
      <c r="Z969" s="507"/>
      <c r="AA969" s="507"/>
      <c r="AB969" s="507"/>
      <c r="AC969" s="507"/>
      <c r="AD969" s="507"/>
      <c r="AE969" s="506"/>
      <c r="AF969" s="507"/>
      <c r="AG969" s="507"/>
      <c r="AH969" s="507"/>
      <c r="AI969" s="507"/>
    </row>
    <row r="970" spans="1:35" ht="12.75" customHeight="1">
      <c r="A970" s="504"/>
      <c r="B970" s="504"/>
      <c r="C970" s="504"/>
      <c r="D970" s="504"/>
      <c r="E970" s="504"/>
      <c r="F970" s="505"/>
      <c r="G970" s="505"/>
      <c r="H970" s="504"/>
      <c r="I970" s="506"/>
      <c r="J970" s="507"/>
      <c r="K970" s="507"/>
      <c r="L970" s="507"/>
      <c r="M970" s="507"/>
      <c r="N970" s="507"/>
      <c r="O970" s="507"/>
      <c r="P970" s="507"/>
      <c r="Q970" s="507"/>
      <c r="R970" s="507"/>
      <c r="S970" s="507"/>
      <c r="T970" s="506"/>
      <c r="U970" s="507"/>
      <c r="V970" s="507"/>
      <c r="W970" s="507"/>
      <c r="X970" s="507"/>
      <c r="Y970" s="507"/>
      <c r="Z970" s="507"/>
      <c r="AA970" s="507"/>
      <c r="AB970" s="507"/>
      <c r="AC970" s="507"/>
      <c r="AD970" s="507"/>
      <c r="AE970" s="506"/>
      <c r="AF970" s="507"/>
      <c r="AG970" s="507"/>
      <c r="AH970" s="507"/>
      <c r="AI970" s="507"/>
    </row>
    <row r="971" spans="1:35" ht="12.75" customHeight="1">
      <c r="A971" s="504"/>
      <c r="B971" s="504"/>
      <c r="C971" s="504"/>
      <c r="D971" s="504"/>
      <c r="E971" s="504"/>
      <c r="F971" s="505"/>
      <c r="G971" s="505"/>
      <c r="H971" s="504"/>
      <c r="I971" s="506"/>
      <c r="J971" s="507"/>
      <c r="K971" s="507"/>
      <c r="L971" s="507"/>
      <c r="M971" s="507"/>
      <c r="N971" s="507"/>
      <c r="O971" s="507"/>
      <c r="P971" s="507"/>
      <c r="Q971" s="507"/>
      <c r="R971" s="507"/>
      <c r="S971" s="507"/>
      <c r="T971" s="506"/>
      <c r="U971" s="507"/>
      <c r="V971" s="507"/>
      <c r="W971" s="507"/>
      <c r="X971" s="507"/>
      <c r="Y971" s="507"/>
      <c r="Z971" s="507"/>
      <c r="AA971" s="507"/>
      <c r="AB971" s="507"/>
      <c r="AC971" s="507"/>
      <c r="AD971" s="507"/>
      <c r="AE971" s="506"/>
      <c r="AF971" s="507"/>
      <c r="AG971" s="507"/>
      <c r="AH971" s="507"/>
      <c r="AI971" s="507"/>
    </row>
    <row r="972" spans="1:35" ht="12.75" customHeight="1">
      <c r="A972" s="504"/>
      <c r="B972" s="504"/>
      <c r="C972" s="504"/>
      <c r="D972" s="504"/>
      <c r="E972" s="504"/>
      <c r="F972" s="505"/>
      <c r="G972" s="505"/>
      <c r="H972" s="504"/>
      <c r="I972" s="506"/>
      <c r="J972" s="507"/>
      <c r="K972" s="507"/>
      <c r="L972" s="507"/>
      <c r="M972" s="507"/>
      <c r="N972" s="507"/>
      <c r="O972" s="507"/>
      <c r="P972" s="507"/>
      <c r="Q972" s="507"/>
      <c r="R972" s="507"/>
      <c r="S972" s="507"/>
      <c r="T972" s="506"/>
      <c r="U972" s="507"/>
      <c r="V972" s="507"/>
      <c r="W972" s="507"/>
      <c r="X972" s="507"/>
      <c r="Y972" s="507"/>
      <c r="Z972" s="507"/>
      <c r="AA972" s="507"/>
      <c r="AB972" s="507"/>
      <c r="AC972" s="507"/>
      <c r="AD972" s="507"/>
      <c r="AE972" s="506"/>
      <c r="AF972" s="507"/>
      <c r="AG972" s="507"/>
      <c r="AH972" s="507"/>
      <c r="AI972" s="507"/>
    </row>
    <row r="973" spans="1:35" ht="12.75" customHeight="1">
      <c r="A973" s="504"/>
      <c r="B973" s="504"/>
      <c r="C973" s="504"/>
      <c r="D973" s="504"/>
      <c r="E973" s="504"/>
      <c r="F973" s="505"/>
      <c r="G973" s="505"/>
      <c r="H973" s="504"/>
      <c r="I973" s="506"/>
      <c r="J973" s="507"/>
      <c r="K973" s="507"/>
      <c r="L973" s="507"/>
      <c r="M973" s="507"/>
      <c r="N973" s="507"/>
      <c r="O973" s="507"/>
      <c r="P973" s="507"/>
      <c r="Q973" s="507"/>
      <c r="R973" s="507"/>
      <c r="S973" s="507"/>
      <c r="T973" s="506"/>
      <c r="U973" s="507"/>
      <c r="V973" s="507"/>
      <c r="W973" s="507"/>
      <c r="X973" s="507"/>
      <c r="Y973" s="507"/>
      <c r="Z973" s="507"/>
      <c r="AA973" s="507"/>
      <c r="AB973" s="507"/>
      <c r="AC973" s="507"/>
      <c r="AD973" s="507"/>
      <c r="AE973" s="506"/>
      <c r="AF973" s="507"/>
      <c r="AG973" s="507"/>
      <c r="AH973" s="507"/>
      <c r="AI973" s="507"/>
    </row>
    <row r="974" spans="1:35" ht="12.75" customHeight="1">
      <c r="A974" s="504"/>
      <c r="B974" s="504"/>
      <c r="C974" s="504"/>
      <c r="D974" s="504"/>
      <c r="E974" s="504"/>
      <c r="F974" s="505"/>
      <c r="G974" s="505"/>
      <c r="H974" s="504"/>
      <c r="I974" s="506"/>
      <c r="J974" s="507"/>
      <c r="K974" s="507"/>
      <c r="L974" s="507"/>
      <c r="M974" s="507"/>
      <c r="N974" s="507"/>
      <c r="O974" s="507"/>
      <c r="P974" s="507"/>
      <c r="Q974" s="507"/>
      <c r="R974" s="507"/>
      <c r="S974" s="507"/>
      <c r="T974" s="506"/>
      <c r="U974" s="507"/>
      <c r="V974" s="507"/>
      <c r="W974" s="507"/>
      <c r="X974" s="507"/>
      <c r="Y974" s="507"/>
      <c r="Z974" s="507"/>
      <c r="AA974" s="507"/>
      <c r="AB974" s="507"/>
      <c r="AC974" s="507"/>
      <c r="AD974" s="507"/>
      <c r="AE974" s="506"/>
      <c r="AF974" s="507"/>
      <c r="AG974" s="507"/>
      <c r="AH974" s="507"/>
      <c r="AI974" s="507"/>
    </row>
    <row r="975" spans="1:35" ht="12.75" customHeight="1">
      <c r="A975" s="504"/>
      <c r="B975" s="504"/>
      <c r="C975" s="504"/>
      <c r="D975" s="504"/>
      <c r="E975" s="504"/>
      <c r="F975" s="505"/>
      <c r="G975" s="505"/>
      <c r="H975" s="504"/>
      <c r="I975" s="506"/>
      <c r="J975" s="507"/>
      <c r="K975" s="507"/>
      <c r="L975" s="507"/>
      <c r="M975" s="507"/>
      <c r="N975" s="507"/>
      <c r="O975" s="507"/>
      <c r="P975" s="507"/>
      <c r="Q975" s="507"/>
      <c r="R975" s="507"/>
      <c r="S975" s="507"/>
      <c r="T975" s="506"/>
      <c r="U975" s="507"/>
      <c r="V975" s="507"/>
      <c r="W975" s="507"/>
      <c r="X975" s="507"/>
      <c r="Y975" s="507"/>
      <c r="Z975" s="507"/>
      <c r="AA975" s="507"/>
      <c r="AB975" s="507"/>
      <c r="AC975" s="507"/>
      <c r="AD975" s="507"/>
      <c r="AE975" s="506"/>
      <c r="AF975" s="507"/>
      <c r="AG975" s="507"/>
      <c r="AH975" s="507"/>
      <c r="AI975" s="507"/>
    </row>
    <row r="976" spans="1:35" ht="12.75" customHeight="1">
      <c r="A976" s="504"/>
      <c r="B976" s="504"/>
      <c r="C976" s="504"/>
      <c r="D976" s="504"/>
      <c r="E976" s="504"/>
      <c r="F976" s="505"/>
      <c r="G976" s="505"/>
      <c r="H976" s="504"/>
      <c r="I976" s="506"/>
      <c r="J976" s="507"/>
      <c r="K976" s="507"/>
      <c r="L976" s="507"/>
      <c r="M976" s="507"/>
      <c r="N976" s="507"/>
      <c r="O976" s="507"/>
      <c r="P976" s="507"/>
      <c r="Q976" s="507"/>
      <c r="R976" s="507"/>
      <c r="S976" s="507"/>
      <c r="T976" s="506"/>
      <c r="U976" s="507"/>
      <c r="V976" s="507"/>
      <c r="W976" s="507"/>
      <c r="X976" s="507"/>
      <c r="Y976" s="507"/>
      <c r="Z976" s="507"/>
      <c r="AA976" s="507"/>
      <c r="AB976" s="507"/>
      <c r="AC976" s="507"/>
      <c r="AD976" s="507"/>
      <c r="AE976" s="506"/>
      <c r="AF976" s="507"/>
      <c r="AG976" s="507"/>
      <c r="AH976" s="507"/>
      <c r="AI976" s="507"/>
    </row>
    <row r="977" spans="1:35" ht="12.75" customHeight="1">
      <c r="A977" s="504"/>
      <c r="B977" s="504"/>
      <c r="C977" s="504"/>
      <c r="D977" s="504"/>
      <c r="E977" s="504"/>
      <c r="F977" s="505"/>
      <c r="G977" s="505"/>
      <c r="H977" s="504"/>
      <c r="I977" s="506"/>
      <c r="J977" s="507"/>
      <c r="K977" s="507"/>
      <c r="L977" s="507"/>
      <c r="M977" s="507"/>
      <c r="N977" s="507"/>
      <c r="O977" s="507"/>
      <c r="P977" s="507"/>
      <c r="Q977" s="507"/>
      <c r="R977" s="507"/>
      <c r="S977" s="507"/>
      <c r="T977" s="506"/>
      <c r="U977" s="507"/>
      <c r="V977" s="507"/>
      <c r="W977" s="507"/>
      <c r="X977" s="507"/>
      <c r="Y977" s="507"/>
      <c r="Z977" s="507"/>
      <c r="AA977" s="507"/>
      <c r="AB977" s="507"/>
      <c r="AC977" s="507"/>
      <c r="AD977" s="507"/>
      <c r="AE977" s="506"/>
      <c r="AF977" s="507"/>
      <c r="AG977" s="507"/>
      <c r="AH977" s="507"/>
      <c r="AI977" s="507"/>
    </row>
    <row r="978" spans="1:35" ht="12.75" customHeight="1">
      <c r="A978" s="504"/>
      <c r="B978" s="504"/>
      <c r="C978" s="504"/>
      <c r="D978" s="504"/>
      <c r="E978" s="504"/>
      <c r="F978" s="505"/>
      <c r="G978" s="505"/>
      <c r="H978" s="504"/>
      <c r="I978" s="506"/>
      <c r="J978" s="507"/>
      <c r="K978" s="507"/>
      <c r="L978" s="507"/>
      <c r="M978" s="507"/>
      <c r="N978" s="507"/>
      <c r="O978" s="507"/>
      <c r="P978" s="507"/>
      <c r="Q978" s="507"/>
      <c r="R978" s="507"/>
      <c r="S978" s="507"/>
      <c r="T978" s="506"/>
      <c r="U978" s="507"/>
      <c r="V978" s="507"/>
      <c r="W978" s="507"/>
      <c r="X978" s="507"/>
      <c r="Y978" s="507"/>
      <c r="Z978" s="507"/>
      <c r="AA978" s="507"/>
      <c r="AB978" s="507"/>
      <c r="AC978" s="507"/>
      <c r="AD978" s="507"/>
      <c r="AE978" s="506"/>
      <c r="AF978" s="507"/>
      <c r="AG978" s="507"/>
      <c r="AH978" s="507"/>
      <c r="AI978" s="507"/>
    </row>
    <row r="979" spans="1:35" ht="12.75" customHeight="1">
      <c r="A979" s="504"/>
      <c r="B979" s="504"/>
      <c r="C979" s="504"/>
      <c r="D979" s="504"/>
      <c r="E979" s="504"/>
      <c r="F979" s="505"/>
      <c r="G979" s="505"/>
      <c r="H979" s="504"/>
      <c r="I979" s="506"/>
      <c r="J979" s="507"/>
      <c r="K979" s="507"/>
      <c r="L979" s="507"/>
      <c r="M979" s="507"/>
      <c r="N979" s="507"/>
      <c r="O979" s="507"/>
      <c r="P979" s="507"/>
      <c r="Q979" s="507"/>
      <c r="R979" s="507"/>
      <c r="S979" s="507"/>
      <c r="T979" s="506"/>
      <c r="U979" s="507"/>
      <c r="V979" s="507"/>
      <c r="W979" s="507"/>
      <c r="X979" s="507"/>
      <c r="Y979" s="507"/>
      <c r="Z979" s="507"/>
      <c r="AA979" s="507"/>
      <c r="AB979" s="507"/>
      <c r="AC979" s="507"/>
      <c r="AD979" s="507"/>
      <c r="AE979" s="506"/>
      <c r="AF979" s="507"/>
      <c r="AG979" s="507"/>
      <c r="AH979" s="507"/>
      <c r="AI979" s="507"/>
    </row>
    <row r="980" spans="1:35" ht="12.75" customHeight="1">
      <c r="A980" s="504"/>
      <c r="B980" s="504"/>
      <c r="C980" s="504"/>
      <c r="D980" s="504"/>
      <c r="E980" s="504"/>
      <c r="F980" s="505"/>
      <c r="G980" s="505"/>
      <c r="H980" s="504"/>
      <c r="I980" s="506"/>
      <c r="J980" s="507"/>
      <c r="K980" s="507"/>
      <c r="L980" s="507"/>
      <c r="M980" s="507"/>
      <c r="N980" s="507"/>
      <c r="O980" s="507"/>
      <c r="P980" s="507"/>
      <c r="Q980" s="507"/>
      <c r="R980" s="507"/>
      <c r="S980" s="507"/>
      <c r="T980" s="506"/>
      <c r="U980" s="507"/>
      <c r="V980" s="507"/>
      <c r="W980" s="507"/>
      <c r="X980" s="507"/>
      <c r="Y980" s="507"/>
      <c r="Z980" s="507"/>
      <c r="AA980" s="507"/>
      <c r="AB980" s="507"/>
      <c r="AC980" s="507"/>
      <c r="AD980" s="507"/>
      <c r="AE980" s="506"/>
      <c r="AF980" s="507"/>
      <c r="AG980" s="507"/>
      <c r="AH980" s="507"/>
      <c r="AI980" s="507"/>
    </row>
    <row r="981" spans="1:35" ht="12.75" customHeight="1">
      <c r="A981" s="504"/>
      <c r="B981" s="504"/>
      <c r="C981" s="504"/>
      <c r="D981" s="504"/>
      <c r="E981" s="504"/>
      <c r="F981" s="505"/>
      <c r="G981" s="505"/>
      <c r="H981" s="504"/>
      <c r="I981" s="506"/>
      <c r="J981" s="507"/>
      <c r="K981" s="507"/>
      <c r="L981" s="507"/>
      <c r="M981" s="507"/>
      <c r="N981" s="507"/>
      <c r="O981" s="507"/>
      <c r="P981" s="507"/>
      <c r="Q981" s="507"/>
      <c r="R981" s="507"/>
      <c r="S981" s="507"/>
      <c r="T981" s="506"/>
      <c r="U981" s="507"/>
      <c r="V981" s="507"/>
      <c r="W981" s="507"/>
      <c r="X981" s="507"/>
      <c r="Y981" s="507"/>
      <c r="Z981" s="507"/>
      <c r="AA981" s="507"/>
      <c r="AB981" s="507"/>
      <c r="AC981" s="507"/>
      <c r="AD981" s="507"/>
      <c r="AE981" s="506"/>
      <c r="AF981" s="507"/>
      <c r="AG981" s="507"/>
      <c r="AH981" s="507"/>
      <c r="AI981" s="507"/>
    </row>
    <row r="982" spans="1:35" ht="12.75" customHeight="1">
      <c r="A982" s="504"/>
      <c r="B982" s="504"/>
      <c r="C982" s="504"/>
      <c r="D982" s="504"/>
      <c r="E982" s="504"/>
      <c r="F982" s="505"/>
      <c r="G982" s="505"/>
      <c r="H982" s="504"/>
      <c r="I982" s="506"/>
      <c r="J982" s="507"/>
      <c r="K982" s="507"/>
      <c r="L982" s="507"/>
      <c r="M982" s="507"/>
      <c r="N982" s="507"/>
      <c r="O982" s="507"/>
      <c r="P982" s="507"/>
      <c r="Q982" s="507"/>
      <c r="R982" s="507"/>
      <c r="S982" s="507"/>
      <c r="T982" s="506"/>
      <c r="U982" s="507"/>
      <c r="V982" s="507"/>
      <c r="W982" s="507"/>
      <c r="X982" s="507"/>
      <c r="Y982" s="507"/>
      <c r="Z982" s="507"/>
      <c r="AA982" s="507"/>
      <c r="AB982" s="507"/>
      <c r="AC982" s="507"/>
      <c r="AD982" s="507"/>
      <c r="AE982" s="506"/>
      <c r="AF982" s="507"/>
      <c r="AG982" s="507"/>
      <c r="AH982" s="507"/>
      <c r="AI982" s="507"/>
    </row>
    <row r="983" spans="1:35" ht="12.75" customHeight="1">
      <c r="A983" s="504"/>
      <c r="B983" s="504"/>
      <c r="C983" s="504"/>
      <c r="D983" s="504"/>
      <c r="E983" s="504"/>
      <c r="F983" s="505"/>
      <c r="G983" s="505"/>
      <c r="H983" s="504"/>
      <c r="I983" s="506"/>
      <c r="J983" s="507"/>
      <c r="K983" s="507"/>
      <c r="L983" s="507"/>
      <c r="M983" s="507"/>
      <c r="N983" s="507"/>
      <c r="O983" s="507"/>
      <c r="P983" s="507"/>
      <c r="Q983" s="507"/>
      <c r="R983" s="507"/>
      <c r="S983" s="507"/>
      <c r="T983" s="506"/>
      <c r="U983" s="507"/>
      <c r="V983" s="507"/>
      <c r="W983" s="507"/>
      <c r="X983" s="507"/>
      <c r="Y983" s="507"/>
      <c r="Z983" s="507"/>
      <c r="AA983" s="507"/>
      <c r="AB983" s="507"/>
      <c r="AC983" s="507"/>
      <c r="AD983" s="507"/>
      <c r="AE983" s="506"/>
      <c r="AF983" s="507"/>
      <c r="AG983" s="507"/>
      <c r="AH983" s="507"/>
      <c r="AI983" s="507"/>
    </row>
    <row r="984" spans="1:35" ht="12.75" customHeight="1">
      <c r="A984" s="504"/>
      <c r="B984" s="504"/>
      <c r="C984" s="504"/>
      <c r="D984" s="504"/>
      <c r="E984" s="504"/>
      <c r="F984" s="505"/>
      <c r="G984" s="505"/>
      <c r="H984" s="504"/>
      <c r="I984" s="506"/>
      <c r="J984" s="507"/>
      <c r="K984" s="507"/>
      <c r="L984" s="507"/>
      <c r="M984" s="507"/>
      <c r="N984" s="507"/>
      <c r="O984" s="507"/>
      <c r="P984" s="507"/>
      <c r="Q984" s="507"/>
      <c r="R984" s="507"/>
      <c r="S984" s="507"/>
      <c r="T984" s="506"/>
      <c r="U984" s="507"/>
      <c r="V984" s="507"/>
      <c r="W984" s="507"/>
      <c r="X984" s="507"/>
      <c r="Y984" s="507"/>
      <c r="Z984" s="507"/>
      <c r="AA984" s="507"/>
      <c r="AB984" s="507"/>
      <c r="AC984" s="507"/>
      <c r="AD984" s="507"/>
      <c r="AE984" s="506"/>
      <c r="AF984" s="507"/>
      <c r="AG984" s="507"/>
      <c r="AH984" s="507"/>
      <c r="AI984" s="507"/>
    </row>
    <row r="985" spans="1:35" ht="12.75" customHeight="1">
      <c r="A985" s="504"/>
      <c r="B985" s="504"/>
      <c r="C985" s="504"/>
      <c r="D985" s="504"/>
      <c r="E985" s="504"/>
      <c r="F985" s="505"/>
      <c r="G985" s="505"/>
      <c r="H985" s="504"/>
      <c r="I985" s="506"/>
      <c r="J985" s="507"/>
      <c r="K985" s="507"/>
      <c r="L985" s="507"/>
      <c r="M985" s="507"/>
      <c r="N985" s="507"/>
      <c r="O985" s="507"/>
      <c r="P985" s="507"/>
      <c r="Q985" s="507"/>
      <c r="R985" s="507"/>
      <c r="S985" s="507"/>
      <c r="T985" s="506"/>
      <c r="U985" s="507"/>
      <c r="V985" s="507"/>
      <c r="W985" s="507"/>
      <c r="X985" s="507"/>
      <c r="Y985" s="507"/>
      <c r="Z985" s="507"/>
      <c r="AA985" s="507"/>
      <c r="AB985" s="507"/>
      <c r="AC985" s="507"/>
      <c r="AD985" s="507"/>
      <c r="AE985" s="506"/>
      <c r="AF985" s="507"/>
      <c r="AG985" s="507"/>
      <c r="AH985" s="507"/>
      <c r="AI985" s="507"/>
    </row>
    <row r="986" spans="1:35" ht="12.75" customHeight="1">
      <c r="A986" s="504"/>
      <c r="B986" s="504"/>
      <c r="C986" s="504"/>
      <c r="D986" s="504"/>
      <c r="E986" s="504"/>
      <c r="F986" s="505"/>
      <c r="G986" s="505"/>
      <c r="H986" s="504"/>
      <c r="I986" s="506"/>
      <c r="J986" s="507"/>
      <c r="K986" s="507"/>
      <c r="L986" s="507"/>
      <c r="M986" s="507"/>
      <c r="N986" s="507"/>
      <c r="O986" s="507"/>
      <c r="P986" s="507"/>
      <c r="Q986" s="507"/>
      <c r="R986" s="507"/>
      <c r="S986" s="507"/>
      <c r="T986" s="506"/>
      <c r="U986" s="507"/>
      <c r="V986" s="507"/>
      <c r="W986" s="507"/>
      <c r="X986" s="507"/>
      <c r="Y986" s="507"/>
      <c r="Z986" s="507"/>
      <c r="AA986" s="507"/>
      <c r="AB986" s="507"/>
      <c r="AC986" s="507"/>
      <c r="AD986" s="507"/>
      <c r="AE986" s="506"/>
      <c r="AF986" s="507"/>
      <c r="AG986" s="507"/>
      <c r="AH986" s="507"/>
      <c r="AI986" s="507"/>
    </row>
    <row r="987" spans="1:35" ht="12.75" customHeight="1">
      <c r="A987" s="504"/>
      <c r="B987" s="504"/>
      <c r="C987" s="504"/>
      <c r="D987" s="504"/>
      <c r="E987" s="504"/>
      <c r="F987" s="505"/>
      <c r="G987" s="505"/>
      <c r="H987" s="504"/>
      <c r="I987" s="506"/>
      <c r="J987" s="507"/>
      <c r="K987" s="507"/>
      <c r="L987" s="507"/>
      <c r="M987" s="507"/>
      <c r="N987" s="507"/>
      <c r="O987" s="507"/>
      <c r="P987" s="507"/>
      <c r="Q987" s="507"/>
      <c r="R987" s="507"/>
      <c r="S987" s="507"/>
      <c r="T987" s="506"/>
      <c r="U987" s="507"/>
      <c r="V987" s="507"/>
      <c r="W987" s="507"/>
      <c r="X987" s="507"/>
      <c r="Y987" s="507"/>
      <c r="Z987" s="507"/>
      <c r="AA987" s="507"/>
      <c r="AB987" s="507"/>
      <c r="AC987" s="507"/>
      <c r="AD987" s="507"/>
      <c r="AE987" s="506"/>
      <c r="AF987" s="507"/>
      <c r="AG987" s="507"/>
      <c r="AH987" s="507"/>
      <c r="AI987" s="507"/>
    </row>
    <row r="988" spans="1:35" ht="12.75" customHeight="1">
      <c r="A988" s="504"/>
      <c r="B988" s="504"/>
      <c r="C988" s="504"/>
      <c r="D988" s="504"/>
      <c r="E988" s="504"/>
      <c r="F988" s="505"/>
      <c r="G988" s="505"/>
      <c r="H988" s="504"/>
      <c r="I988" s="506"/>
      <c r="J988" s="507"/>
      <c r="K988" s="507"/>
      <c r="L988" s="507"/>
      <c r="M988" s="507"/>
      <c r="N988" s="507"/>
      <c r="O988" s="507"/>
      <c r="P988" s="507"/>
      <c r="Q988" s="507"/>
      <c r="R988" s="507"/>
      <c r="S988" s="507"/>
      <c r="T988" s="506"/>
      <c r="U988" s="507"/>
      <c r="V988" s="507"/>
      <c r="W988" s="507"/>
      <c r="X988" s="507"/>
      <c r="Y988" s="507"/>
      <c r="Z988" s="507"/>
      <c r="AA988" s="507"/>
      <c r="AB988" s="507"/>
      <c r="AC988" s="507"/>
      <c r="AD988" s="507"/>
      <c r="AE988" s="506"/>
      <c r="AF988" s="507"/>
      <c r="AG988" s="507"/>
      <c r="AH988" s="507"/>
      <c r="AI988" s="507"/>
    </row>
    <row r="989" spans="1:35" ht="12.75" customHeight="1">
      <c r="A989" s="504"/>
      <c r="B989" s="504"/>
      <c r="C989" s="504"/>
      <c r="D989" s="504"/>
      <c r="E989" s="504"/>
      <c r="F989" s="505"/>
      <c r="G989" s="505"/>
      <c r="H989" s="504"/>
      <c r="I989" s="506"/>
      <c r="J989" s="507"/>
      <c r="K989" s="507"/>
      <c r="L989" s="507"/>
      <c r="M989" s="507"/>
      <c r="N989" s="507"/>
      <c r="O989" s="507"/>
      <c r="P989" s="507"/>
      <c r="Q989" s="507"/>
      <c r="R989" s="507"/>
      <c r="S989" s="507"/>
      <c r="T989" s="506"/>
      <c r="U989" s="507"/>
      <c r="V989" s="507"/>
      <c r="W989" s="507"/>
      <c r="X989" s="507"/>
      <c r="Y989" s="507"/>
      <c r="Z989" s="507"/>
      <c r="AA989" s="507"/>
      <c r="AB989" s="507"/>
      <c r="AC989" s="507"/>
      <c r="AD989" s="507"/>
      <c r="AE989" s="506"/>
      <c r="AF989" s="507"/>
      <c r="AG989" s="507"/>
      <c r="AH989" s="507"/>
      <c r="AI989" s="507"/>
    </row>
    <row r="990" spans="1:35" ht="12.75" customHeight="1">
      <c r="A990" s="504"/>
      <c r="B990" s="504"/>
      <c r="C990" s="504"/>
      <c r="D990" s="504"/>
      <c r="E990" s="504"/>
      <c r="F990" s="505"/>
      <c r="G990" s="505"/>
      <c r="H990" s="504"/>
      <c r="I990" s="506"/>
      <c r="J990" s="507"/>
      <c r="K990" s="507"/>
      <c r="L990" s="507"/>
      <c r="M990" s="507"/>
      <c r="N990" s="507"/>
      <c r="O990" s="507"/>
      <c r="P990" s="507"/>
      <c r="Q990" s="507"/>
      <c r="R990" s="507"/>
      <c r="S990" s="507"/>
      <c r="T990" s="506"/>
      <c r="U990" s="507"/>
      <c r="V990" s="507"/>
      <c r="W990" s="507"/>
      <c r="X990" s="507"/>
      <c r="Y990" s="507"/>
      <c r="Z990" s="507"/>
      <c r="AA990" s="507"/>
      <c r="AB990" s="507"/>
      <c r="AC990" s="507"/>
      <c r="AD990" s="507"/>
      <c r="AE990" s="506"/>
      <c r="AF990" s="507"/>
      <c r="AG990" s="507"/>
      <c r="AH990" s="507"/>
      <c r="AI990" s="507"/>
    </row>
    <row r="991" spans="1:35" ht="12.75" customHeight="1">
      <c r="A991" s="504"/>
      <c r="B991" s="504"/>
      <c r="C991" s="504"/>
      <c r="D991" s="504"/>
      <c r="E991" s="504"/>
      <c r="F991" s="505"/>
      <c r="G991" s="505"/>
      <c r="H991" s="504"/>
      <c r="I991" s="506"/>
      <c r="J991" s="507"/>
      <c r="K991" s="507"/>
      <c r="L991" s="507"/>
      <c r="M991" s="507"/>
      <c r="N991" s="507"/>
      <c r="O991" s="507"/>
      <c r="P991" s="507"/>
      <c r="Q991" s="507"/>
      <c r="R991" s="507"/>
      <c r="S991" s="507"/>
      <c r="T991" s="506"/>
      <c r="U991" s="507"/>
      <c r="V991" s="507"/>
      <c r="W991" s="507"/>
      <c r="X991" s="507"/>
      <c r="Y991" s="507"/>
      <c r="Z991" s="507"/>
      <c r="AA991" s="507"/>
      <c r="AB991" s="507"/>
      <c r="AC991" s="507"/>
      <c r="AD991" s="507"/>
      <c r="AE991" s="506"/>
      <c r="AF991" s="507"/>
      <c r="AG991" s="507"/>
      <c r="AH991" s="507"/>
      <c r="AI991" s="507"/>
    </row>
    <row r="992" spans="1:35" ht="12.75" customHeight="1">
      <c r="A992" s="504"/>
      <c r="B992" s="504"/>
      <c r="C992" s="504"/>
      <c r="D992" s="504"/>
      <c r="E992" s="504"/>
      <c r="F992" s="505"/>
      <c r="G992" s="505"/>
      <c r="H992" s="504"/>
      <c r="I992" s="506"/>
      <c r="J992" s="507"/>
      <c r="K992" s="507"/>
      <c r="L992" s="507"/>
      <c r="M992" s="507"/>
      <c r="N992" s="507"/>
      <c r="O992" s="507"/>
      <c r="P992" s="507"/>
      <c r="Q992" s="507"/>
      <c r="R992" s="507"/>
      <c r="S992" s="507"/>
      <c r="T992" s="506"/>
      <c r="U992" s="507"/>
      <c r="V992" s="507"/>
      <c r="W992" s="507"/>
      <c r="X992" s="507"/>
      <c r="Y992" s="507"/>
      <c r="Z992" s="507"/>
      <c r="AA992" s="507"/>
      <c r="AB992" s="507"/>
      <c r="AC992" s="507"/>
      <c r="AD992" s="507"/>
      <c r="AE992" s="506"/>
      <c r="AF992" s="507"/>
      <c r="AG992" s="507"/>
      <c r="AH992" s="507"/>
      <c r="AI992" s="507"/>
    </row>
    <row r="993" spans="1:35" ht="12.75" customHeight="1">
      <c r="A993" s="504"/>
      <c r="B993" s="504"/>
      <c r="C993" s="504"/>
      <c r="D993" s="504"/>
      <c r="E993" s="504"/>
      <c r="F993" s="505"/>
      <c r="G993" s="505"/>
      <c r="H993" s="504"/>
      <c r="I993" s="506"/>
      <c r="J993" s="507"/>
      <c r="K993" s="507"/>
      <c r="L993" s="507"/>
      <c r="M993" s="507"/>
      <c r="N993" s="507"/>
      <c r="O993" s="507"/>
      <c r="P993" s="507"/>
      <c r="Q993" s="507"/>
      <c r="R993" s="507"/>
      <c r="S993" s="507"/>
      <c r="T993" s="506"/>
      <c r="U993" s="507"/>
      <c r="V993" s="507"/>
      <c r="W993" s="507"/>
      <c r="X993" s="507"/>
      <c r="Y993" s="507"/>
      <c r="Z993" s="507"/>
      <c r="AA993" s="507"/>
      <c r="AB993" s="507"/>
      <c r="AC993" s="507"/>
      <c r="AD993" s="507"/>
      <c r="AE993" s="506"/>
      <c r="AF993" s="507"/>
      <c r="AG993" s="507"/>
      <c r="AH993" s="507"/>
      <c r="AI993" s="507"/>
    </row>
    <row r="994" spans="1:35" ht="12.75" customHeight="1">
      <c r="A994" s="504"/>
      <c r="B994" s="504"/>
      <c r="C994" s="504"/>
      <c r="D994" s="504"/>
      <c r="E994" s="504"/>
      <c r="F994" s="505"/>
      <c r="G994" s="505"/>
      <c r="H994" s="504"/>
      <c r="I994" s="506"/>
      <c r="J994" s="507"/>
      <c r="K994" s="507"/>
      <c r="L994" s="507"/>
      <c r="M994" s="507"/>
      <c r="N994" s="507"/>
      <c r="O994" s="507"/>
      <c r="P994" s="507"/>
      <c r="Q994" s="507"/>
      <c r="R994" s="507"/>
      <c r="S994" s="507"/>
      <c r="T994" s="506"/>
      <c r="U994" s="507"/>
      <c r="V994" s="507"/>
      <c r="W994" s="507"/>
      <c r="X994" s="507"/>
      <c r="Y994" s="507"/>
      <c r="Z994" s="507"/>
      <c r="AA994" s="507"/>
      <c r="AB994" s="507"/>
      <c r="AC994" s="507"/>
      <c r="AD994" s="507"/>
      <c r="AE994" s="506"/>
      <c r="AF994" s="507"/>
      <c r="AG994" s="507"/>
      <c r="AH994" s="507"/>
      <c r="AI994" s="507"/>
    </row>
    <row r="995" spans="1:35" ht="12.75" customHeight="1">
      <c r="A995" s="504"/>
      <c r="B995" s="504"/>
      <c r="C995" s="504"/>
      <c r="D995" s="504"/>
      <c r="E995" s="504"/>
      <c r="F995" s="505"/>
      <c r="G995" s="505"/>
      <c r="H995" s="504"/>
      <c r="I995" s="506"/>
      <c r="J995" s="507"/>
      <c r="K995" s="507"/>
      <c r="L995" s="507"/>
      <c r="M995" s="507"/>
      <c r="N995" s="507"/>
      <c r="O995" s="507"/>
      <c r="P995" s="507"/>
      <c r="Q995" s="507"/>
      <c r="R995" s="507"/>
      <c r="S995" s="507"/>
      <c r="T995" s="506"/>
      <c r="U995" s="507"/>
      <c r="V995" s="507"/>
      <c r="W995" s="507"/>
      <c r="X995" s="507"/>
      <c r="Y995" s="507"/>
      <c r="Z995" s="507"/>
      <c r="AA995" s="507"/>
      <c r="AB995" s="507"/>
      <c r="AC995" s="507"/>
      <c r="AD995" s="507"/>
      <c r="AE995" s="506"/>
      <c r="AF995" s="507"/>
      <c r="AG995" s="507"/>
      <c r="AH995" s="507"/>
      <c r="AI995" s="507"/>
    </row>
    <row r="996" spans="1:35" ht="12.75" customHeight="1">
      <c r="A996" s="504"/>
      <c r="B996" s="504"/>
      <c r="C996" s="504"/>
      <c r="D996" s="504"/>
      <c r="E996" s="504"/>
      <c r="F996" s="505"/>
      <c r="G996" s="505"/>
      <c r="H996" s="504"/>
      <c r="I996" s="506"/>
      <c r="J996" s="507"/>
      <c r="K996" s="507"/>
      <c r="L996" s="507"/>
      <c r="M996" s="507"/>
      <c r="N996" s="507"/>
      <c r="O996" s="507"/>
      <c r="P996" s="507"/>
      <c r="Q996" s="507"/>
      <c r="R996" s="507"/>
      <c r="S996" s="507"/>
      <c r="T996" s="506"/>
      <c r="U996" s="507"/>
      <c r="V996" s="507"/>
      <c r="W996" s="507"/>
      <c r="X996" s="507"/>
      <c r="Y996" s="507"/>
      <c r="Z996" s="507"/>
      <c r="AA996" s="507"/>
      <c r="AB996" s="507"/>
      <c r="AC996" s="507"/>
      <c r="AD996" s="507"/>
      <c r="AE996" s="506"/>
      <c r="AF996" s="507"/>
      <c r="AG996" s="507"/>
      <c r="AH996" s="507"/>
      <c r="AI996" s="507"/>
    </row>
    <row r="997" spans="1:35" ht="12.75" customHeight="1">
      <c r="A997" s="504"/>
      <c r="B997" s="504"/>
      <c r="C997" s="504"/>
      <c r="D997" s="504"/>
      <c r="E997" s="504"/>
      <c r="F997" s="505"/>
      <c r="G997" s="505"/>
      <c r="H997" s="504"/>
      <c r="I997" s="506"/>
      <c r="J997" s="507"/>
      <c r="K997" s="507"/>
      <c r="L997" s="507"/>
      <c r="M997" s="507"/>
      <c r="N997" s="507"/>
      <c r="O997" s="507"/>
      <c r="P997" s="507"/>
      <c r="Q997" s="507"/>
      <c r="R997" s="507"/>
      <c r="S997" s="507"/>
      <c r="T997" s="506"/>
      <c r="U997" s="507"/>
      <c r="V997" s="507"/>
      <c r="W997" s="507"/>
      <c r="X997" s="507"/>
      <c r="Y997" s="507"/>
      <c r="Z997" s="507"/>
      <c r="AA997" s="507"/>
      <c r="AB997" s="507"/>
      <c r="AC997" s="507"/>
      <c r="AD997" s="507"/>
      <c r="AE997" s="506"/>
      <c r="AF997" s="507"/>
      <c r="AG997" s="507"/>
      <c r="AH997" s="507"/>
      <c r="AI997" s="507"/>
    </row>
    <row r="998" spans="1:35" ht="12.75" customHeight="1">
      <c r="A998" s="504"/>
      <c r="B998" s="504"/>
      <c r="C998" s="504"/>
      <c r="D998" s="504"/>
      <c r="E998" s="504"/>
      <c r="F998" s="505"/>
      <c r="G998" s="505"/>
      <c r="H998" s="504"/>
      <c r="I998" s="506"/>
      <c r="J998" s="507"/>
      <c r="K998" s="507"/>
      <c r="L998" s="507"/>
      <c r="M998" s="507"/>
      <c r="N998" s="507"/>
      <c r="O998" s="507"/>
      <c r="P998" s="507"/>
      <c r="Q998" s="507"/>
      <c r="R998" s="507"/>
      <c r="S998" s="507"/>
      <c r="T998" s="506"/>
      <c r="U998" s="507"/>
      <c r="V998" s="507"/>
      <c r="W998" s="507"/>
      <c r="X998" s="507"/>
      <c r="Y998" s="507"/>
      <c r="Z998" s="507"/>
      <c r="AA998" s="507"/>
      <c r="AB998" s="507"/>
      <c r="AC998" s="507"/>
      <c r="AD998" s="507"/>
      <c r="AE998" s="506"/>
      <c r="AF998" s="507"/>
      <c r="AG998" s="507"/>
      <c r="AH998" s="507"/>
      <c r="AI998" s="507"/>
    </row>
    <row r="999" spans="1:35" ht="12.75" customHeight="1">
      <c r="A999" s="504"/>
      <c r="B999" s="504"/>
      <c r="C999" s="504"/>
      <c r="D999" s="504"/>
      <c r="E999" s="504"/>
      <c r="F999" s="505"/>
      <c r="G999" s="505"/>
      <c r="H999" s="504"/>
      <c r="I999" s="506"/>
      <c r="J999" s="507"/>
      <c r="K999" s="507"/>
      <c r="L999" s="507"/>
      <c r="M999" s="507"/>
      <c r="N999" s="507"/>
      <c r="O999" s="507"/>
      <c r="P999" s="507"/>
      <c r="Q999" s="507"/>
      <c r="R999" s="507"/>
      <c r="S999" s="507"/>
      <c r="T999" s="506"/>
      <c r="U999" s="507"/>
      <c r="V999" s="507"/>
      <c r="W999" s="507"/>
      <c r="X999" s="507"/>
      <c r="Y999" s="507"/>
      <c r="Z999" s="507"/>
      <c r="AA999" s="507"/>
      <c r="AB999" s="507"/>
      <c r="AC999" s="507"/>
      <c r="AD999" s="507"/>
      <c r="AE999" s="506"/>
      <c r="AF999" s="507"/>
      <c r="AG999" s="507"/>
      <c r="AH999" s="507"/>
      <c r="AI999" s="507"/>
    </row>
    <row r="1000" spans="1:35" ht="12.75" customHeight="1">
      <c r="A1000" s="504"/>
      <c r="B1000" s="504"/>
      <c r="C1000" s="504"/>
      <c r="D1000" s="504"/>
      <c r="E1000" s="504"/>
      <c r="F1000" s="505"/>
      <c r="G1000" s="505"/>
      <c r="H1000" s="504"/>
      <c r="I1000" s="506"/>
      <c r="J1000" s="507"/>
      <c r="K1000" s="507"/>
      <c r="L1000" s="507"/>
      <c r="M1000" s="507"/>
      <c r="N1000" s="507"/>
      <c r="O1000" s="507"/>
      <c r="P1000" s="507"/>
      <c r="Q1000" s="507"/>
      <c r="R1000" s="507"/>
      <c r="S1000" s="507"/>
      <c r="T1000" s="506"/>
      <c r="U1000" s="507"/>
      <c r="V1000" s="507"/>
      <c r="W1000" s="507"/>
      <c r="X1000" s="507"/>
      <c r="Y1000" s="507"/>
      <c r="Z1000" s="507"/>
      <c r="AA1000" s="507"/>
      <c r="AB1000" s="507"/>
      <c r="AC1000" s="507"/>
      <c r="AD1000" s="507"/>
      <c r="AE1000" s="506"/>
      <c r="AF1000" s="507"/>
      <c r="AG1000" s="507"/>
      <c r="AH1000" s="507"/>
      <c r="AI1000" s="507"/>
    </row>
  </sheetData>
  <mergeCells count="4">
    <mergeCell ref="C2:I2"/>
    <mergeCell ref="C3:I3"/>
    <mergeCell ref="D11:F11"/>
    <mergeCell ref="G11:O11"/>
  </mergeCells>
  <pageMargins left="0.7" right="0.7" top="0.75" bottom="0.75" header="0" footer="0"/>
  <pageSetup paperSize="3" orientation="landscape"/>
  <colBreaks count="1" manualBreakCount="1">
    <brk id="9"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pageSetUpPr fitToPage="1"/>
  </sheetPr>
  <dimension ref="A1:BB1000"/>
  <sheetViews>
    <sheetView workbookViewId="0">
      <pane xSplit="4" topLeftCell="E1" activePane="topRight" state="frozen"/>
      <selection pane="topRight" activeCell="C5" sqref="C5:C6"/>
    </sheetView>
  </sheetViews>
  <sheetFormatPr defaultColWidth="11.25" defaultRowHeight="15" customHeight="1"/>
  <cols>
    <col min="1" max="1" width="3.5" customWidth="1"/>
    <col min="2" max="2" width="19.125" customWidth="1"/>
    <col min="3" max="4" width="43.125" customWidth="1"/>
    <col min="5" max="5" width="11.125" customWidth="1"/>
    <col min="6" max="10" width="15.625" customWidth="1"/>
    <col min="11" max="11" width="16.375" customWidth="1"/>
    <col min="12" max="12" width="15.125" customWidth="1"/>
    <col min="13" max="13" width="16.125" customWidth="1"/>
    <col min="14" max="14" width="15.125" customWidth="1"/>
    <col min="15" max="15" width="13.625" customWidth="1"/>
    <col min="16" max="19" width="10.625" customWidth="1"/>
    <col min="20" max="20" width="9.375" customWidth="1"/>
    <col min="21" max="23" width="10.625" customWidth="1"/>
    <col min="24" max="24" width="9.375" customWidth="1"/>
    <col min="25" max="27" width="10.625" customWidth="1"/>
    <col min="28" max="28" width="9.375" customWidth="1"/>
    <col min="29" max="31" width="10.625" customWidth="1"/>
    <col min="32" max="32" width="9.375" customWidth="1"/>
    <col min="33" max="34" width="10.625" customWidth="1"/>
    <col min="35" max="54" width="11" customWidth="1"/>
  </cols>
  <sheetData>
    <row r="1" spans="1:54">
      <c r="A1" s="457"/>
      <c r="B1" s="457"/>
      <c r="C1" s="529"/>
      <c r="D1" s="529"/>
      <c r="E1" s="457"/>
      <c r="F1" s="457"/>
      <c r="G1" s="457"/>
      <c r="H1" s="457"/>
      <c r="I1" s="457"/>
      <c r="J1" s="457"/>
      <c r="K1" s="457"/>
      <c r="L1" s="457"/>
      <c r="M1" s="457"/>
      <c r="N1" s="457"/>
      <c r="O1" s="457"/>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row>
    <row r="2" spans="1:54" ht="30" customHeight="1">
      <c r="A2" s="457"/>
      <c r="B2" s="7" t="s">
        <v>59</v>
      </c>
      <c r="C2" s="620" t="s">
        <v>83</v>
      </c>
      <c r="D2" s="585"/>
      <c r="E2" s="585"/>
      <c r="F2" s="585"/>
      <c r="G2" s="585"/>
      <c r="H2" s="586"/>
      <c r="I2" s="457"/>
      <c r="J2" s="457"/>
      <c r="K2" s="458"/>
      <c r="L2" s="458"/>
      <c r="M2" s="458"/>
      <c r="N2" s="458"/>
      <c r="O2" s="458"/>
      <c r="P2" s="458"/>
      <c r="Q2" s="458"/>
      <c r="R2" s="458"/>
      <c r="S2" s="458"/>
      <c r="T2" s="458"/>
      <c r="U2" s="458"/>
      <c r="V2" s="458"/>
      <c r="W2" s="458"/>
      <c r="X2" s="458"/>
      <c r="Y2" s="458"/>
      <c r="Z2" s="458"/>
      <c r="AA2" s="458"/>
      <c r="AB2" s="1"/>
      <c r="AC2" s="1"/>
      <c r="AD2" s="1"/>
      <c r="AE2" s="1"/>
      <c r="AF2" s="1"/>
      <c r="AG2" s="1"/>
      <c r="AH2" s="1"/>
      <c r="AI2" s="1"/>
      <c r="AJ2" s="1"/>
      <c r="AK2" s="1"/>
      <c r="AL2" s="1"/>
      <c r="AM2" s="1"/>
      <c r="AN2" s="1"/>
      <c r="AO2" s="1"/>
      <c r="AP2" s="1"/>
      <c r="AQ2" s="1"/>
      <c r="AR2" s="1"/>
      <c r="AS2" s="1"/>
      <c r="AT2" s="1"/>
      <c r="AU2" s="1"/>
      <c r="AV2" s="1"/>
      <c r="AW2" s="1"/>
      <c r="AX2" s="1"/>
      <c r="AY2" s="1"/>
      <c r="AZ2" s="1"/>
      <c r="BA2" s="1"/>
      <c r="BB2" s="1"/>
    </row>
    <row r="3" spans="1:54" ht="45.75" customHeight="1">
      <c r="A3" s="457"/>
      <c r="B3" s="21" t="s">
        <v>103</v>
      </c>
      <c r="C3" s="617" t="s">
        <v>406</v>
      </c>
      <c r="D3" s="588"/>
      <c r="E3" s="588"/>
      <c r="F3" s="588"/>
      <c r="G3" s="588"/>
      <c r="H3" s="589"/>
      <c r="I3" s="457"/>
      <c r="J3" s="457"/>
      <c r="K3" s="457"/>
      <c r="L3" s="457"/>
      <c r="M3" s="457"/>
      <c r="N3" s="457"/>
      <c r="O3" s="457"/>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row>
    <row r="4" spans="1:54">
      <c r="A4" s="457"/>
      <c r="B4" s="457"/>
      <c r="C4" s="529"/>
      <c r="D4" s="529"/>
      <c r="E4" s="457"/>
      <c r="F4" s="457"/>
      <c r="G4" s="457"/>
      <c r="H4" s="457"/>
      <c r="I4" s="457"/>
      <c r="J4" s="457"/>
      <c r="K4" s="457"/>
      <c r="L4" s="457"/>
      <c r="M4" s="457"/>
      <c r="N4" s="457"/>
      <c r="O4" s="457"/>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row>
    <row r="5" spans="1:54" ht="22.5" customHeight="1">
      <c r="A5" s="530"/>
      <c r="B5" s="19" t="s">
        <v>105</v>
      </c>
      <c r="C5" s="185" t="str">
        <f>'Read Me'!B10</f>
        <v>WestLight Energy</v>
      </c>
      <c r="D5" s="458"/>
      <c r="E5" s="458"/>
      <c r="F5" s="458"/>
      <c r="G5" s="458"/>
      <c r="H5" s="458"/>
      <c r="I5" s="458"/>
      <c r="J5" s="458"/>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31"/>
      <c r="AJ5" s="531"/>
      <c r="AK5" s="531"/>
      <c r="AL5" s="531"/>
      <c r="AM5" s="531"/>
      <c r="AN5" s="531"/>
      <c r="AO5" s="531"/>
      <c r="AP5" s="531"/>
      <c r="AQ5" s="531"/>
      <c r="AR5" s="531"/>
      <c r="AS5" s="531"/>
      <c r="AT5" s="531"/>
      <c r="AU5" s="531"/>
      <c r="AV5" s="531"/>
      <c r="AW5" s="531"/>
      <c r="AX5" s="531"/>
      <c r="AY5" s="531"/>
      <c r="AZ5" s="531"/>
      <c r="BA5" s="531"/>
      <c r="BB5" s="531"/>
    </row>
    <row r="6" spans="1:54" ht="16.5" customHeight="1">
      <c r="A6" s="532"/>
      <c r="B6" s="26" t="s">
        <v>106</v>
      </c>
      <c r="C6" s="186" t="str">
        <f>'Read Me'!B11</f>
        <v>2028-2035</v>
      </c>
      <c r="D6" s="458"/>
      <c r="E6" s="458"/>
      <c r="F6" s="458"/>
      <c r="G6" s="458"/>
      <c r="H6" s="458"/>
      <c r="I6" s="458"/>
      <c r="J6" s="458"/>
      <c r="K6" s="581"/>
      <c r="L6" s="581"/>
      <c r="M6" s="581"/>
      <c r="N6" s="581"/>
      <c r="O6" s="581"/>
      <c r="P6" s="581"/>
      <c r="Q6" s="581"/>
      <c r="R6" s="581"/>
      <c r="S6" s="581"/>
      <c r="T6" s="581"/>
      <c r="U6" s="581"/>
      <c r="V6" s="581"/>
      <c r="W6" s="581"/>
      <c r="X6" s="581"/>
      <c r="Y6" s="581"/>
      <c r="Z6" s="581"/>
      <c r="AA6" s="581"/>
      <c r="AB6" s="581"/>
      <c r="AC6" s="581"/>
      <c r="AD6" s="581"/>
      <c r="AE6" s="581"/>
      <c r="AF6" s="581"/>
      <c r="AG6" s="581"/>
      <c r="AH6" s="581"/>
      <c r="AI6" s="531"/>
      <c r="AJ6" s="531"/>
      <c r="AK6" s="531"/>
      <c r="AL6" s="531"/>
      <c r="AM6" s="531"/>
      <c r="AN6" s="531"/>
      <c r="AO6" s="531"/>
      <c r="AP6" s="531"/>
      <c r="AQ6" s="531"/>
      <c r="AR6" s="531"/>
      <c r="AS6" s="531"/>
      <c r="AT6" s="531"/>
      <c r="AU6" s="531"/>
      <c r="AV6" s="531"/>
      <c r="AW6" s="531"/>
      <c r="AX6" s="531"/>
      <c r="AY6" s="531"/>
      <c r="AZ6" s="531"/>
      <c r="BA6" s="531"/>
      <c r="BB6" s="531"/>
    </row>
    <row r="7" spans="1:54" ht="36.75" customHeight="1">
      <c r="A7" s="457"/>
      <c r="B7" s="457"/>
      <c r="C7" s="533"/>
      <c r="D7" s="533"/>
      <c r="E7" s="458"/>
      <c r="F7" s="458"/>
      <c r="G7" s="458"/>
      <c r="H7" s="458"/>
      <c r="I7" s="458"/>
      <c r="J7" s="458"/>
      <c r="K7" s="581"/>
      <c r="L7" s="581"/>
      <c r="M7" s="581"/>
      <c r="N7" s="581"/>
      <c r="O7" s="581"/>
      <c r="P7" s="581"/>
      <c r="Q7" s="581"/>
      <c r="R7" s="457"/>
      <c r="S7" s="457"/>
      <c r="T7" s="457"/>
      <c r="U7" s="457"/>
      <c r="V7" s="648"/>
      <c r="W7" s="640"/>
      <c r="X7" s="640"/>
      <c r="Y7" s="640"/>
      <c r="Z7" s="581"/>
      <c r="AA7" s="581"/>
      <c r="AB7" s="581"/>
      <c r="AC7" s="581"/>
      <c r="AD7" s="457"/>
      <c r="AE7" s="457"/>
      <c r="AF7" s="457"/>
      <c r="AG7" s="457"/>
      <c r="AH7" s="457"/>
      <c r="AI7" s="531"/>
      <c r="AJ7" s="531"/>
      <c r="AK7" s="531"/>
      <c r="AL7" s="531"/>
      <c r="AM7" s="531"/>
      <c r="AN7" s="531"/>
      <c r="AO7" s="531"/>
      <c r="AP7" s="531"/>
      <c r="AQ7" s="531"/>
      <c r="AR7" s="531"/>
      <c r="AS7" s="531"/>
      <c r="AT7" s="531"/>
      <c r="AU7" s="531"/>
      <c r="AV7" s="531"/>
      <c r="AW7" s="531"/>
      <c r="AX7" s="531"/>
      <c r="AY7" s="531"/>
      <c r="AZ7" s="531"/>
      <c r="BA7" s="531"/>
      <c r="BB7" s="531"/>
    </row>
    <row r="8" spans="1:54" ht="54.75" customHeight="1">
      <c r="A8" s="531"/>
      <c r="B8" s="533" t="s">
        <v>407</v>
      </c>
      <c r="C8" s="533"/>
      <c r="D8" s="581"/>
      <c r="E8" s="458"/>
      <c r="F8" s="458"/>
      <c r="G8" s="458"/>
      <c r="H8" s="458"/>
      <c r="I8" s="458"/>
      <c r="J8" s="458"/>
      <c r="K8" s="649" t="s">
        <v>408</v>
      </c>
      <c r="L8" s="601"/>
      <c r="M8" s="601"/>
      <c r="N8" s="601"/>
      <c r="O8" s="581"/>
      <c r="P8" s="581"/>
      <c r="Q8" s="1"/>
      <c r="R8" s="1"/>
      <c r="S8" s="1"/>
      <c r="T8" s="1"/>
      <c r="U8" s="461"/>
      <c r="V8" s="581"/>
      <c r="W8" s="581"/>
      <c r="X8" s="581"/>
      <c r="Y8" s="581"/>
      <c r="Z8" s="581"/>
      <c r="AA8" s="581"/>
      <c r="AB8" s="581"/>
      <c r="AC8" s="581"/>
      <c r="AD8" s="457"/>
      <c r="AE8" s="457"/>
      <c r="AF8" s="457"/>
      <c r="AG8" s="457"/>
      <c r="AH8" s="457"/>
      <c r="AI8" s="531"/>
      <c r="AJ8" s="531"/>
      <c r="AK8" s="531"/>
      <c r="AL8" s="531"/>
      <c r="AM8" s="531"/>
      <c r="AN8" s="531"/>
      <c r="AO8" s="531"/>
      <c r="AP8" s="531"/>
      <c r="AQ8" s="531"/>
      <c r="AR8" s="531"/>
      <c r="AS8" s="531"/>
      <c r="AT8" s="531"/>
      <c r="AU8" s="531"/>
      <c r="AV8" s="531"/>
      <c r="AW8" s="531"/>
      <c r="AX8" s="531"/>
      <c r="AY8" s="531"/>
      <c r="AZ8" s="531"/>
      <c r="BA8" s="531"/>
      <c r="BB8" s="531"/>
    </row>
    <row r="9" spans="1:54">
      <c r="A9" s="531"/>
      <c r="B9" s="581"/>
      <c r="C9" s="581"/>
      <c r="D9" s="581"/>
      <c r="E9" s="581"/>
      <c r="F9" s="581"/>
      <c r="G9" s="581"/>
      <c r="H9" s="581"/>
      <c r="I9" s="581"/>
      <c r="J9" s="215" t="s">
        <v>409</v>
      </c>
      <c r="K9" s="215" t="s">
        <v>410</v>
      </c>
      <c r="L9" s="215" t="s">
        <v>411</v>
      </c>
      <c r="M9" s="215" t="s">
        <v>412</v>
      </c>
      <c r="N9" s="215" t="s">
        <v>413</v>
      </c>
      <c r="O9" s="581"/>
      <c r="P9" s="581"/>
      <c r="Q9" s="1"/>
      <c r="R9" s="1"/>
      <c r="S9" s="1"/>
      <c r="T9" s="1"/>
      <c r="U9" s="216"/>
      <c r="V9" s="457"/>
      <c r="W9" s="457"/>
      <c r="X9" s="457"/>
      <c r="Y9" s="457"/>
      <c r="Z9" s="457"/>
      <c r="AA9" s="457"/>
      <c r="AB9" s="457"/>
      <c r="AC9" s="457"/>
      <c r="AD9" s="457"/>
      <c r="AE9" s="457"/>
      <c r="AF9" s="457"/>
      <c r="AG9" s="457"/>
      <c r="AH9" s="457"/>
      <c r="AI9" s="531"/>
      <c r="AJ9" s="531"/>
      <c r="AK9" s="531"/>
      <c r="AL9" s="531"/>
      <c r="AM9" s="531"/>
      <c r="AN9" s="531"/>
      <c r="AO9" s="531"/>
      <c r="AP9" s="531"/>
      <c r="AQ9" s="531"/>
      <c r="AR9" s="531"/>
      <c r="AS9" s="531"/>
      <c r="AT9" s="531"/>
      <c r="AU9" s="531"/>
      <c r="AV9" s="531"/>
      <c r="AW9" s="531"/>
      <c r="AX9" s="531"/>
      <c r="AY9" s="531"/>
      <c r="AZ9" s="531"/>
      <c r="BA9" s="531"/>
      <c r="BB9" s="531"/>
    </row>
    <row r="10" spans="1:54" ht="106.5" customHeight="1">
      <c r="A10" s="531"/>
      <c r="B10" s="217"/>
      <c r="C10" s="643" t="s">
        <v>414</v>
      </c>
      <c r="D10" s="650" t="s">
        <v>11</v>
      </c>
      <c r="E10" s="643" t="s">
        <v>415</v>
      </c>
      <c r="F10" s="642" t="s">
        <v>416</v>
      </c>
      <c r="G10" s="642" t="s">
        <v>417</v>
      </c>
      <c r="H10" s="642" t="s">
        <v>418</v>
      </c>
      <c r="I10" s="642" t="s">
        <v>419</v>
      </c>
      <c r="J10" s="643" t="s">
        <v>420</v>
      </c>
      <c r="K10" s="644" t="s">
        <v>421</v>
      </c>
      <c r="L10" s="637"/>
      <c r="M10" s="637"/>
      <c r="N10" s="637"/>
      <c r="O10" s="645" t="s">
        <v>422</v>
      </c>
      <c r="P10" s="637"/>
      <c r="Q10" s="637"/>
      <c r="R10" s="638"/>
      <c r="S10" s="645" t="s">
        <v>423</v>
      </c>
      <c r="T10" s="637"/>
      <c r="U10" s="637"/>
      <c r="V10" s="638"/>
      <c r="W10" s="645" t="s">
        <v>424</v>
      </c>
      <c r="X10" s="637"/>
      <c r="Y10" s="637"/>
      <c r="Z10" s="638"/>
      <c r="AA10" s="645" t="s">
        <v>425</v>
      </c>
      <c r="AB10" s="637"/>
      <c r="AC10" s="637"/>
      <c r="AD10" s="638"/>
      <c r="AE10" s="645" t="s">
        <v>426</v>
      </c>
      <c r="AF10" s="637"/>
      <c r="AG10" s="637"/>
      <c r="AH10" s="638"/>
      <c r="AI10" s="531"/>
      <c r="AJ10" s="531"/>
      <c r="AK10" s="531"/>
      <c r="AL10" s="531"/>
      <c r="AM10" s="531"/>
      <c r="AN10" s="531"/>
      <c r="AO10" s="531"/>
      <c r="AP10" s="531"/>
      <c r="AQ10" s="531"/>
      <c r="AR10" s="531"/>
      <c r="AS10" s="531"/>
      <c r="AT10" s="531"/>
      <c r="AU10" s="531"/>
      <c r="AV10" s="531"/>
      <c r="AW10" s="531"/>
      <c r="AX10" s="531"/>
      <c r="AY10" s="531"/>
      <c r="AZ10" s="531"/>
      <c r="BA10" s="531"/>
      <c r="BB10" s="531"/>
    </row>
    <row r="11" spans="1:54" ht="35.25" customHeight="1">
      <c r="A11" s="531"/>
      <c r="B11" s="217"/>
      <c r="C11" s="606"/>
      <c r="D11" s="651"/>
      <c r="E11" s="606"/>
      <c r="F11" s="606"/>
      <c r="G11" s="606"/>
      <c r="H11" s="606"/>
      <c r="I11" s="606"/>
      <c r="J11" s="606"/>
      <c r="K11" s="218" t="s">
        <v>16</v>
      </c>
      <c r="L11" s="534" t="s">
        <v>39</v>
      </c>
      <c r="M11" s="534" t="s">
        <v>25</v>
      </c>
      <c r="N11" s="219" t="s">
        <v>238</v>
      </c>
      <c r="O11" s="218" t="s">
        <v>16</v>
      </c>
      <c r="P11" s="534" t="s">
        <v>39</v>
      </c>
      <c r="Q11" s="534" t="s">
        <v>25</v>
      </c>
      <c r="R11" s="219" t="s">
        <v>238</v>
      </c>
      <c r="S11" s="218" t="s">
        <v>16</v>
      </c>
      <c r="T11" s="534" t="s">
        <v>39</v>
      </c>
      <c r="U11" s="534" t="s">
        <v>25</v>
      </c>
      <c r="V11" s="219" t="s">
        <v>238</v>
      </c>
      <c r="W11" s="218" t="s">
        <v>16</v>
      </c>
      <c r="X11" s="534" t="s">
        <v>39</v>
      </c>
      <c r="Y11" s="534" t="s">
        <v>25</v>
      </c>
      <c r="Z11" s="219" t="s">
        <v>238</v>
      </c>
      <c r="AA11" s="218" t="s">
        <v>16</v>
      </c>
      <c r="AB11" s="534" t="s">
        <v>39</v>
      </c>
      <c r="AC11" s="534" t="s">
        <v>25</v>
      </c>
      <c r="AD11" s="219" t="s">
        <v>238</v>
      </c>
      <c r="AE11" s="218" t="s">
        <v>16</v>
      </c>
      <c r="AF11" s="534" t="s">
        <v>39</v>
      </c>
      <c r="AG11" s="534" t="s">
        <v>25</v>
      </c>
      <c r="AH11" s="219" t="s">
        <v>238</v>
      </c>
      <c r="AI11" s="531"/>
      <c r="AJ11" s="531"/>
      <c r="AK11" s="531"/>
      <c r="AL11" s="531"/>
      <c r="AM11" s="531"/>
      <c r="AN11" s="531"/>
      <c r="AO11" s="531"/>
      <c r="AP11" s="531"/>
      <c r="AQ11" s="531"/>
      <c r="AR11" s="531"/>
      <c r="AS11" s="531"/>
      <c r="AT11" s="531"/>
      <c r="AU11" s="531"/>
      <c r="AV11" s="531"/>
      <c r="AW11" s="531"/>
      <c r="AX11" s="531"/>
      <c r="AY11" s="531"/>
      <c r="AZ11" s="531"/>
      <c r="BA11" s="531"/>
      <c r="BB11" s="531"/>
    </row>
    <row r="12" spans="1:54" ht="30.75" customHeight="1">
      <c r="A12" s="531"/>
      <c r="B12" s="217"/>
      <c r="C12" s="221"/>
      <c r="D12" s="222"/>
      <c r="E12" s="646" t="s">
        <v>16</v>
      </c>
      <c r="F12" s="223">
        <v>2200000</v>
      </c>
      <c r="G12" s="223">
        <v>2200000</v>
      </c>
      <c r="H12" s="223">
        <v>2200000</v>
      </c>
      <c r="I12" s="223">
        <v>2200000</v>
      </c>
      <c r="J12" s="224"/>
      <c r="K12" s="225"/>
      <c r="L12" s="225"/>
      <c r="M12" s="225"/>
      <c r="N12" s="225"/>
      <c r="O12" s="226"/>
      <c r="P12" s="226"/>
      <c r="Q12" s="226"/>
      <c r="R12" s="226"/>
      <c r="S12" s="226"/>
      <c r="T12" s="226"/>
      <c r="U12" s="226"/>
      <c r="V12" s="226"/>
      <c r="W12" s="226"/>
      <c r="X12" s="226"/>
      <c r="Y12" s="226"/>
      <c r="Z12" s="226"/>
      <c r="AA12" s="226"/>
      <c r="AB12" s="226"/>
      <c r="AC12" s="226"/>
      <c r="AD12" s="226"/>
      <c r="AE12" s="226"/>
      <c r="AF12" s="226"/>
      <c r="AG12" s="226"/>
      <c r="AH12" s="226"/>
      <c r="AI12" s="531"/>
      <c r="AJ12" s="531"/>
      <c r="AK12" s="531"/>
      <c r="AL12" s="531"/>
      <c r="AM12" s="531"/>
      <c r="AN12" s="531"/>
      <c r="AO12" s="531"/>
      <c r="AP12" s="531"/>
      <c r="AQ12" s="531"/>
      <c r="AR12" s="531"/>
      <c r="AS12" s="531"/>
      <c r="AT12" s="531"/>
      <c r="AU12" s="531"/>
      <c r="AV12" s="531"/>
      <c r="AW12" s="531"/>
      <c r="AX12" s="531"/>
      <c r="AY12" s="531"/>
      <c r="AZ12" s="531"/>
      <c r="BA12" s="531"/>
      <c r="BB12" s="531"/>
    </row>
    <row r="13" spans="1:54" ht="30.75" customHeight="1">
      <c r="A13" s="531"/>
      <c r="B13" s="217"/>
      <c r="C13" s="221"/>
      <c r="D13" s="222"/>
      <c r="E13" s="647"/>
      <c r="F13" s="223">
        <v>7693312.4400000004</v>
      </c>
      <c r="G13" s="223">
        <v>9430512.0099999998</v>
      </c>
      <c r="H13" s="223">
        <v>9926854.75</v>
      </c>
      <c r="I13" s="223">
        <v>7817398.1299999999</v>
      </c>
      <c r="J13" s="224"/>
      <c r="K13" s="225"/>
      <c r="L13" s="225"/>
      <c r="M13" s="225"/>
      <c r="N13" s="225"/>
      <c r="O13" s="226"/>
      <c r="P13" s="226"/>
      <c r="Q13" s="226"/>
      <c r="R13" s="226"/>
      <c r="S13" s="226"/>
      <c r="T13" s="226"/>
      <c r="U13" s="226"/>
      <c r="V13" s="226"/>
      <c r="W13" s="226"/>
      <c r="X13" s="226"/>
      <c r="Y13" s="226"/>
      <c r="Z13" s="226"/>
      <c r="AA13" s="226"/>
      <c r="AB13" s="226"/>
      <c r="AC13" s="226"/>
      <c r="AD13" s="226"/>
      <c r="AE13" s="226"/>
      <c r="AF13" s="226"/>
      <c r="AG13" s="226"/>
      <c r="AH13" s="228"/>
      <c r="AI13" s="531"/>
      <c r="AJ13" s="531"/>
      <c r="AK13" s="531"/>
      <c r="AL13" s="531"/>
      <c r="AM13" s="531"/>
      <c r="AN13" s="531"/>
      <c r="AO13" s="531"/>
      <c r="AP13" s="531"/>
      <c r="AQ13" s="531"/>
      <c r="AR13" s="531"/>
      <c r="AS13" s="531"/>
      <c r="AT13" s="531"/>
      <c r="AU13" s="531"/>
      <c r="AV13" s="531"/>
      <c r="AW13" s="531"/>
      <c r="AX13" s="531"/>
      <c r="AY13" s="531"/>
      <c r="AZ13" s="531"/>
      <c r="BA13" s="531"/>
      <c r="BB13" s="531"/>
    </row>
    <row r="14" spans="1:54">
      <c r="A14" s="531"/>
      <c r="B14" s="217"/>
      <c r="C14" s="221"/>
      <c r="D14" s="222"/>
      <c r="E14" s="647"/>
      <c r="F14" s="223">
        <v>10954816</v>
      </c>
      <c r="G14" s="223">
        <v>10267036</v>
      </c>
      <c r="H14" s="223">
        <v>10165831</v>
      </c>
      <c r="I14" s="223">
        <v>10949714</v>
      </c>
      <c r="J14" s="224"/>
      <c r="K14" s="225"/>
      <c r="L14" s="225"/>
      <c r="M14" s="225"/>
      <c r="N14" s="225"/>
      <c r="O14" s="226"/>
      <c r="P14" s="226"/>
      <c r="Q14" s="226"/>
      <c r="R14" s="226"/>
      <c r="S14" s="226"/>
      <c r="T14" s="226"/>
      <c r="U14" s="226"/>
      <c r="V14" s="226"/>
      <c r="W14" s="226"/>
      <c r="X14" s="226"/>
      <c r="Y14" s="226"/>
      <c r="Z14" s="226"/>
      <c r="AA14" s="226"/>
      <c r="AB14" s="226"/>
      <c r="AC14" s="226"/>
      <c r="AD14" s="226"/>
      <c r="AE14" s="226"/>
      <c r="AF14" s="226"/>
      <c r="AG14" s="226"/>
      <c r="AH14" s="226"/>
      <c r="AI14" s="531"/>
      <c r="AJ14" s="531"/>
      <c r="AK14" s="531"/>
      <c r="AL14" s="531"/>
      <c r="AM14" s="531"/>
      <c r="AN14" s="531"/>
      <c r="AO14" s="531"/>
      <c r="AP14" s="531"/>
      <c r="AQ14" s="531"/>
      <c r="AR14" s="531"/>
      <c r="AS14" s="531"/>
      <c r="AT14" s="531"/>
      <c r="AU14" s="531"/>
      <c r="AV14" s="531"/>
      <c r="AW14" s="531"/>
      <c r="AX14" s="531"/>
      <c r="AY14" s="531"/>
      <c r="AZ14" s="531"/>
      <c r="BA14" s="531"/>
      <c r="BB14" s="531"/>
    </row>
    <row r="15" spans="1:54">
      <c r="A15" s="531"/>
      <c r="B15" s="217"/>
      <c r="C15" s="221"/>
      <c r="D15" s="222"/>
      <c r="E15" s="647"/>
      <c r="F15" s="223">
        <v>13355724</v>
      </c>
      <c r="G15" s="223">
        <v>14209484</v>
      </c>
      <c r="H15" s="223">
        <v>15276684</v>
      </c>
      <c r="I15" s="223">
        <v>17272364</v>
      </c>
      <c r="J15" s="224"/>
      <c r="K15" s="225"/>
      <c r="L15" s="225"/>
      <c r="M15" s="225"/>
      <c r="N15" s="225"/>
      <c r="O15" s="226"/>
      <c r="P15" s="226"/>
      <c r="Q15" s="226"/>
      <c r="R15" s="226"/>
      <c r="S15" s="226"/>
      <c r="T15" s="226"/>
      <c r="U15" s="226"/>
      <c r="V15" s="226"/>
      <c r="W15" s="226"/>
      <c r="X15" s="226"/>
      <c r="Y15" s="226"/>
      <c r="Z15" s="226"/>
      <c r="AA15" s="226"/>
      <c r="AB15" s="226"/>
      <c r="AC15" s="226"/>
      <c r="AD15" s="226"/>
      <c r="AE15" s="226"/>
      <c r="AF15" s="226"/>
      <c r="AG15" s="226"/>
      <c r="AH15" s="226"/>
      <c r="AI15" s="531"/>
      <c r="AJ15" s="531"/>
      <c r="AK15" s="531"/>
      <c r="AL15" s="531"/>
      <c r="AM15" s="531"/>
      <c r="AN15" s="531"/>
      <c r="AO15" s="531"/>
      <c r="AP15" s="531"/>
      <c r="AQ15" s="531"/>
      <c r="AR15" s="531"/>
      <c r="AS15" s="531"/>
      <c r="AT15" s="531"/>
      <c r="AU15" s="531"/>
      <c r="AV15" s="531"/>
      <c r="AW15" s="531"/>
      <c r="AX15" s="531"/>
      <c r="AY15" s="531"/>
      <c r="AZ15" s="531"/>
      <c r="BA15" s="531"/>
      <c r="BB15" s="531"/>
    </row>
    <row r="16" spans="1:54">
      <c r="A16" s="531"/>
      <c r="B16" s="217"/>
      <c r="C16" s="221"/>
      <c r="D16" s="222"/>
      <c r="E16" s="647"/>
      <c r="F16" s="223">
        <v>8984276</v>
      </c>
      <c r="G16" s="223">
        <v>8130515.9900000002</v>
      </c>
      <c r="H16" s="223">
        <v>7063316</v>
      </c>
      <c r="I16" s="223">
        <v>5727636</v>
      </c>
      <c r="J16" s="224"/>
      <c r="K16" s="225"/>
      <c r="L16" s="225"/>
      <c r="M16" s="225"/>
      <c r="N16" s="225"/>
      <c r="O16" s="226"/>
      <c r="P16" s="226"/>
      <c r="Q16" s="226"/>
      <c r="R16" s="226"/>
      <c r="S16" s="226"/>
      <c r="T16" s="226"/>
      <c r="U16" s="226"/>
      <c r="V16" s="226"/>
      <c r="W16" s="226"/>
      <c r="X16" s="226"/>
      <c r="Y16" s="226"/>
      <c r="Z16" s="226"/>
      <c r="AA16" s="226"/>
      <c r="AB16" s="226"/>
      <c r="AC16" s="226"/>
      <c r="AD16" s="226"/>
      <c r="AE16" s="226"/>
      <c r="AF16" s="226"/>
      <c r="AG16" s="226"/>
      <c r="AH16" s="226"/>
      <c r="AI16" s="531"/>
      <c r="AJ16" s="531"/>
      <c r="AK16" s="531"/>
      <c r="AL16" s="531"/>
      <c r="AM16" s="531"/>
      <c r="AN16" s="531"/>
      <c r="AO16" s="531"/>
      <c r="AP16" s="531"/>
      <c r="AQ16" s="531"/>
      <c r="AR16" s="531"/>
      <c r="AS16" s="531"/>
      <c r="AT16" s="531"/>
      <c r="AU16" s="531"/>
      <c r="AV16" s="531"/>
      <c r="AW16" s="531"/>
      <c r="AX16" s="531"/>
      <c r="AY16" s="531"/>
      <c r="AZ16" s="531"/>
      <c r="BA16" s="531"/>
      <c r="BB16" s="531"/>
    </row>
    <row r="17" spans="1:54">
      <c r="A17" s="531"/>
      <c r="B17" s="217"/>
      <c r="C17" s="221"/>
      <c r="D17" s="222"/>
      <c r="E17" s="647"/>
      <c r="F17" s="223">
        <v>3998447</v>
      </c>
      <c r="G17" s="223">
        <v>3998447</v>
      </c>
      <c r="H17" s="223">
        <v>3998447</v>
      </c>
      <c r="I17" s="223">
        <v>3998447</v>
      </c>
      <c r="J17" s="224"/>
      <c r="K17" s="225"/>
      <c r="L17" s="225"/>
      <c r="M17" s="225"/>
      <c r="N17" s="225"/>
      <c r="O17" s="226"/>
      <c r="P17" s="226"/>
      <c r="Q17" s="226"/>
      <c r="R17" s="226"/>
      <c r="S17" s="226"/>
      <c r="T17" s="226"/>
      <c r="U17" s="226"/>
      <c r="V17" s="226"/>
      <c r="W17" s="226"/>
      <c r="X17" s="226"/>
      <c r="Y17" s="226"/>
      <c r="Z17" s="226"/>
      <c r="AA17" s="226"/>
      <c r="AB17" s="226"/>
      <c r="AC17" s="226"/>
      <c r="AD17" s="226"/>
      <c r="AE17" s="226"/>
      <c r="AF17" s="226"/>
      <c r="AG17" s="226"/>
      <c r="AH17" s="226"/>
      <c r="AI17" s="531"/>
      <c r="AJ17" s="531"/>
      <c r="AK17" s="531"/>
      <c r="AL17" s="531"/>
      <c r="AM17" s="531"/>
      <c r="AN17" s="531"/>
      <c r="AO17" s="531"/>
      <c r="AP17" s="531"/>
      <c r="AQ17" s="531"/>
      <c r="AR17" s="531"/>
      <c r="AS17" s="531"/>
      <c r="AT17" s="531"/>
      <c r="AU17" s="531"/>
      <c r="AV17" s="531"/>
      <c r="AW17" s="531"/>
      <c r="AX17" s="531"/>
      <c r="AY17" s="531"/>
      <c r="AZ17" s="531"/>
      <c r="BA17" s="531"/>
      <c r="BB17" s="531"/>
    </row>
    <row r="18" spans="1:54">
      <c r="A18" s="531"/>
      <c r="B18" s="217"/>
      <c r="C18" s="221"/>
      <c r="D18" s="222"/>
      <c r="E18" s="647"/>
      <c r="F18" s="223">
        <v>8399584</v>
      </c>
      <c r="G18" s="223">
        <v>8399584</v>
      </c>
      <c r="H18" s="223">
        <v>8399584</v>
      </c>
      <c r="I18" s="223">
        <v>8399584</v>
      </c>
      <c r="J18" s="224"/>
      <c r="K18" s="225"/>
      <c r="L18" s="225"/>
      <c r="M18" s="225"/>
      <c r="N18" s="225"/>
      <c r="O18" s="226"/>
      <c r="P18" s="226"/>
      <c r="Q18" s="226"/>
      <c r="R18" s="226"/>
      <c r="S18" s="226"/>
      <c r="T18" s="226"/>
      <c r="U18" s="226"/>
      <c r="V18" s="226"/>
      <c r="W18" s="226"/>
      <c r="X18" s="226"/>
      <c r="Y18" s="226"/>
      <c r="Z18" s="226"/>
      <c r="AA18" s="226"/>
      <c r="AB18" s="226"/>
      <c r="AC18" s="226"/>
      <c r="AD18" s="226"/>
      <c r="AE18" s="226"/>
      <c r="AF18" s="226"/>
      <c r="AG18" s="226"/>
      <c r="AH18" s="226"/>
      <c r="AI18" s="531"/>
      <c r="AJ18" s="531"/>
      <c r="AK18" s="531"/>
      <c r="AL18" s="531"/>
      <c r="AM18" s="531"/>
      <c r="AN18" s="531"/>
      <c r="AO18" s="531"/>
      <c r="AP18" s="531"/>
      <c r="AQ18" s="531"/>
      <c r="AR18" s="531"/>
      <c r="AS18" s="531"/>
      <c r="AT18" s="531"/>
      <c r="AU18" s="531"/>
      <c r="AV18" s="531"/>
      <c r="AW18" s="531"/>
      <c r="AX18" s="531"/>
      <c r="AY18" s="531"/>
      <c r="AZ18" s="531"/>
      <c r="BA18" s="531"/>
      <c r="BB18" s="531"/>
    </row>
    <row r="19" spans="1:54">
      <c r="A19" s="531"/>
      <c r="B19" s="217"/>
      <c r="C19" s="221"/>
      <c r="D19" s="222"/>
      <c r="E19" s="647"/>
      <c r="F19" s="223">
        <v>5088827</v>
      </c>
      <c r="G19" s="223">
        <v>5088827</v>
      </c>
      <c r="H19" s="223">
        <v>5088827</v>
      </c>
      <c r="I19" s="223">
        <v>5088827</v>
      </c>
      <c r="J19" s="224"/>
      <c r="K19" s="225"/>
      <c r="L19" s="225"/>
      <c r="M19" s="225"/>
      <c r="N19" s="225"/>
      <c r="O19" s="226"/>
      <c r="P19" s="226"/>
      <c r="Q19" s="226"/>
      <c r="R19" s="226"/>
      <c r="S19" s="226"/>
      <c r="T19" s="226"/>
      <c r="U19" s="226"/>
      <c r="V19" s="226"/>
      <c r="W19" s="226"/>
      <c r="X19" s="226"/>
      <c r="Y19" s="226"/>
      <c r="Z19" s="226"/>
      <c r="AA19" s="226"/>
      <c r="AB19" s="226"/>
      <c r="AC19" s="226"/>
      <c r="AD19" s="226"/>
      <c r="AE19" s="226"/>
      <c r="AF19" s="226"/>
      <c r="AG19" s="226"/>
      <c r="AH19" s="226"/>
      <c r="AI19" s="531"/>
      <c r="AJ19" s="531"/>
      <c r="AK19" s="531"/>
      <c r="AL19" s="531"/>
      <c r="AM19" s="531"/>
      <c r="AN19" s="531"/>
      <c r="AO19" s="531"/>
      <c r="AP19" s="531"/>
      <c r="AQ19" s="531"/>
      <c r="AR19" s="531"/>
      <c r="AS19" s="531"/>
      <c r="AT19" s="531"/>
      <c r="AU19" s="531"/>
      <c r="AV19" s="531"/>
      <c r="AW19" s="531"/>
      <c r="AX19" s="531"/>
      <c r="AY19" s="531"/>
      <c r="AZ19" s="531"/>
      <c r="BA19" s="531"/>
      <c r="BB19" s="531"/>
    </row>
    <row r="20" spans="1:54">
      <c r="A20" s="531"/>
      <c r="B20" s="217"/>
      <c r="C20" s="221"/>
      <c r="D20" s="222"/>
      <c r="E20" s="647"/>
      <c r="F20" s="223">
        <v>2328050</v>
      </c>
      <c r="G20" s="223">
        <v>2328050</v>
      </c>
      <c r="H20" s="223">
        <v>2328050</v>
      </c>
      <c r="I20" s="223">
        <v>2328050</v>
      </c>
      <c r="J20" s="224"/>
      <c r="K20" s="225"/>
      <c r="L20" s="225"/>
      <c r="M20" s="225"/>
      <c r="N20" s="225"/>
      <c r="O20" s="226"/>
      <c r="P20" s="226"/>
      <c r="Q20" s="226"/>
      <c r="R20" s="226"/>
      <c r="S20" s="226"/>
      <c r="T20" s="226"/>
      <c r="U20" s="226"/>
      <c r="V20" s="226"/>
      <c r="W20" s="226"/>
      <c r="X20" s="226"/>
      <c r="Y20" s="226"/>
      <c r="Z20" s="226"/>
      <c r="AA20" s="226"/>
      <c r="AB20" s="226"/>
      <c r="AC20" s="226"/>
      <c r="AD20" s="226"/>
      <c r="AE20" s="226"/>
      <c r="AF20" s="226"/>
      <c r="AG20" s="226"/>
      <c r="AH20" s="226"/>
      <c r="AI20" s="531"/>
      <c r="AJ20" s="531"/>
      <c r="AK20" s="531"/>
      <c r="AL20" s="531"/>
      <c r="AM20" s="531"/>
      <c r="AN20" s="531"/>
      <c r="AO20" s="531"/>
      <c r="AP20" s="531"/>
      <c r="AQ20" s="531"/>
      <c r="AR20" s="531"/>
      <c r="AS20" s="531"/>
      <c r="AT20" s="531"/>
      <c r="AU20" s="531"/>
      <c r="AV20" s="531"/>
      <c r="AW20" s="531"/>
      <c r="AX20" s="531"/>
      <c r="AY20" s="531"/>
      <c r="AZ20" s="531"/>
      <c r="BA20" s="531"/>
      <c r="BB20" s="531"/>
    </row>
    <row r="21" spans="1:54" ht="15.75" customHeight="1">
      <c r="A21" s="531"/>
      <c r="B21" s="217"/>
      <c r="C21" s="221"/>
      <c r="D21" s="222"/>
      <c r="E21" s="583"/>
      <c r="F21" s="223">
        <v>1100000</v>
      </c>
      <c r="G21" s="223">
        <v>1100000</v>
      </c>
      <c r="H21" s="223">
        <v>1100000</v>
      </c>
      <c r="I21" s="223">
        <v>1100000</v>
      </c>
      <c r="J21" s="224"/>
      <c r="K21" s="225"/>
      <c r="L21" s="225"/>
      <c r="M21" s="225"/>
      <c r="N21" s="225"/>
      <c r="O21" s="226"/>
      <c r="P21" s="226"/>
      <c r="Q21" s="226"/>
      <c r="R21" s="226"/>
      <c r="S21" s="226"/>
      <c r="T21" s="226"/>
      <c r="U21" s="226"/>
      <c r="V21" s="226"/>
      <c r="W21" s="226"/>
      <c r="X21" s="226"/>
      <c r="Y21" s="226"/>
      <c r="Z21" s="226"/>
      <c r="AA21" s="226"/>
      <c r="AB21" s="226"/>
      <c r="AC21" s="226"/>
      <c r="AD21" s="226"/>
      <c r="AE21" s="226"/>
      <c r="AF21" s="226"/>
      <c r="AG21" s="226"/>
      <c r="AH21" s="226"/>
      <c r="AI21" s="531"/>
      <c r="AJ21" s="531"/>
      <c r="AK21" s="531"/>
      <c r="AL21" s="531"/>
      <c r="AM21" s="531"/>
      <c r="AN21" s="531"/>
      <c r="AO21" s="531"/>
      <c r="AP21" s="531"/>
      <c r="AQ21" s="531"/>
      <c r="AR21" s="531"/>
      <c r="AS21" s="531"/>
      <c r="AT21" s="531"/>
      <c r="AU21" s="531"/>
      <c r="AV21" s="531"/>
      <c r="AW21" s="531"/>
      <c r="AX21" s="531"/>
      <c r="AY21" s="531"/>
      <c r="AZ21" s="531"/>
      <c r="BA21" s="531"/>
      <c r="BB21" s="531"/>
    </row>
    <row r="22" spans="1:54" ht="15.75" customHeight="1">
      <c r="A22" s="531"/>
      <c r="B22" s="217"/>
      <c r="C22" s="221"/>
      <c r="D22" s="222"/>
      <c r="E22" s="646" t="s">
        <v>25</v>
      </c>
      <c r="F22" s="223"/>
      <c r="G22" s="223"/>
      <c r="H22" s="223"/>
      <c r="I22" s="223"/>
      <c r="J22" s="234"/>
      <c r="K22" s="225"/>
      <c r="L22" s="225"/>
      <c r="M22" s="225"/>
      <c r="N22" s="225"/>
      <c r="O22" s="226"/>
      <c r="P22" s="226"/>
      <c r="Q22" s="226"/>
      <c r="R22" s="226"/>
      <c r="S22" s="226"/>
      <c r="T22" s="226"/>
      <c r="U22" s="226"/>
      <c r="V22" s="226"/>
      <c r="W22" s="226"/>
      <c r="X22" s="226"/>
      <c r="Y22" s="226"/>
      <c r="Z22" s="226"/>
      <c r="AA22" s="226"/>
      <c r="AB22" s="226"/>
      <c r="AC22" s="226"/>
      <c r="AD22" s="226"/>
      <c r="AE22" s="226"/>
      <c r="AF22" s="226"/>
      <c r="AG22" s="226"/>
      <c r="AH22" s="228"/>
      <c r="AI22" s="531"/>
      <c r="AJ22" s="531"/>
      <c r="AK22" s="531"/>
      <c r="AL22" s="531"/>
      <c r="AM22" s="531"/>
      <c r="AN22" s="531"/>
      <c r="AO22" s="531"/>
      <c r="AP22" s="531"/>
      <c r="AQ22" s="531"/>
      <c r="AR22" s="531"/>
      <c r="AS22" s="531"/>
      <c r="AT22" s="531"/>
      <c r="AU22" s="531"/>
      <c r="AV22" s="531"/>
      <c r="AW22" s="531"/>
      <c r="AX22" s="531"/>
      <c r="AY22" s="531"/>
      <c r="AZ22" s="531"/>
      <c r="BA22" s="531"/>
      <c r="BB22" s="531"/>
    </row>
    <row r="23" spans="1:54" ht="14.25" customHeight="1">
      <c r="A23" s="531"/>
      <c r="B23" s="217"/>
      <c r="C23" s="221"/>
      <c r="D23" s="222"/>
      <c r="E23" s="647"/>
      <c r="F23" s="223"/>
      <c r="G23" s="223"/>
      <c r="H23" s="223"/>
      <c r="I23" s="223"/>
      <c r="J23" s="234"/>
      <c r="K23" s="225"/>
      <c r="L23" s="225"/>
      <c r="M23" s="225"/>
      <c r="N23" s="225"/>
      <c r="O23" s="226"/>
      <c r="P23" s="226"/>
      <c r="Q23" s="226"/>
      <c r="R23" s="226"/>
      <c r="S23" s="226"/>
      <c r="T23" s="226"/>
      <c r="U23" s="226"/>
      <c r="V23" s="226"/>
      <c r="W23" s="226"/>
      <c r="X23" s="226"/>
      <c r="Y23" s="226"/>
      <c r="Z23" s="226"/>
      <c r="AA23" s="226"/>
      <c r="AB23" s="226"/>
      <c r="AC23" s="226"/>
      <c r="AD23" s="226"/>
      <c r="AE23" s="226"/>
      <c r="AF23" s="226"/>
      <c r="AG23" s="226"/>
      <c r="AH23" s="228"/>
      <c r="AI23" s="531"/>
      <c r="AJ23" s="531"/>
      <c r="AK23" s="531"/>
      <c r="AL23" s="531"/>
      <c r="AM23" s="531"/>
      <c r="AN23" s="531"/>
      <c r="AO23" s="531"/>
      <c r="AP23" s="531"/>
      <c r="AQ23" s="531"/>
      <c r="AR23" s="531"/>
      <c r="AS23" s="531"/>
      <c r="AT23" s="531"/>
      <c r="AU23" s="531"/>
      <c r="AV23" s="531"/>
      <c r="AW23" s="531"/>
      <c r="AX23" s="531"/>
      <c r="AY23" s="531"/>
      <c r="AZ23" s="531"/>
      <c r="BA23" s="531"/>
      <c r="BB23" s="531"/>
    </row>
    <row r="24" spans="1:54" ht="15.75" customHeight="1">
      <c r="A24" s="531"/>
      <c r="B24" s="217"/>
      <c r="C24" s="221"/>
      <c r="D24" s="222"/>
      <c r="E24" s="647"/>
      <c r="F24" s="223">
        <v>17000000</v>
      </c>
      <c r="G24" s="223">
        <v>17000000</v>
      </c>
      <c r="H24" s="223">
        <v>17000000</v>
      </c>
      <c r="I24" s="223">
        <v>17000000</v>
      </c>
      <c r="J24" s="224"/>
      <c r="K24" s="225"/>
      <c r="L24" s="225"/>
      <c r="M24" s="225"/>
      <c r="N24" s="225"/>
      <c r="O24" s="226"/>
      <c r="P24" s="226"/>
      <c r="Q24" s="226"/>
      <c r="R24" s="226"/>
      <c r="S24" s="226"/>
      <c r="T24" s="226"/>
      <c r="U24" s="226"/>
      <c r="V24" s="226"/>
      <c r="W24" s="226"/>
      <c r="X24" s="226"/>
      <c r="Y24" s="226"/>
      <c r="Z24" s="226"/>
      <c r="AA24" s="226"/>
      <c r="AB24" s="226"/>
      <c r="AC24" s="226"/>
      <c r="AD24" s="226"/>
      <c r="AE24" s="226"/>
      <c r="AF24" s="226"/>
      <c r="AG24" s="226"/>
      <c r="AH24" s="228"/>
      <c r="AI24" s="531"/>
      <c r="AJ24" s="531"/>
      <c r="AK24" s="531"/>
      <c r="AL24" s="531"/>
      <c r="AM24" s="531"/>
      <c r="AN24" s="531"/>
      <c r="AO24" s="531"/>
      <c r="AP24" s="531"/>
      <c r="AQ24" s="531"/>
      <c r="AR24" s="531"/>
      <c r="AS24" s="531"/>
      <c r="AT24" s="531"/>
      <c r="AU24" s="531"/>
      <c r="AV24" s="531"/>
      <c r="AW24" s="531"/>
      <c r="AX24" s="531"/>
      <c r="AY24" s="531"/>
      <c r="AZ24" s="531"/>
      <c r="BA24" s="531"/>
      <c r="BB24" s="531"/>
    </row>
    <row r="25" spans="1:54" ht="15.75" customHeight="1">
      <c r="A25" s="531"/>
      <c r="B25" s="217"/>
      <c r="C25" s="221"/>
      <c r="D25" s="222"/>
      <c r="E25" s="583"/>
      <c r="F25" s="223">
        <v>4299168</v>
      </c>
      <c r="G25" s="223">
        <v>4992631</v>
      </c>
      <c r="H25" s="223">
        <v>5266700</v>
      </c>
      <c r="I25" s="223">
        <v>5278305</v>
      </c>
      <c r="J25" s="224"/>
      <c r="K25" s="225"/>
      <c r="L25" s="225"/>
      <c r="M25" s="225"/>
      <c r="N25" s="225"/>
      <c r="O25" s="226"/>
      <c r="P25" s="226"/>
      <c r="Q25" s="226"/>
      <c r="R25" s="226"/>
      <c r="S25" s="226"/>
      <c r="T25" s="226"/>
      <c r="U25" s="226"/>
      <c r="V25" s="226"/>
      <c r="W25" s="226"/>
      <c r="X25" s="226"/>
      <c r="Y25" s="226"/>
      <c r="Z25" s="226"/>
      <c r="AA25" s="226"/>
      <c r="AB25" s="226"/>
      <c r="AC25" s="226"/>
      <c r="AD25" s="226"/>
      <c r="AE25" s="226"/>
      <c r="AF25" s="226"/>
      <c r="AG25" s="226"/>
      <c r="AH25" s="226"/>
      <c r="AI25" s="531"/>
      <c r="AJ25" s="531"/>
      <c r="AK25" s="531"/>
      <c r="AL25" s="531"/>
      <c r="AM25" s="531"/>
      <c r="AN25" s="531"/>
      <c r="AO25" s="531"/>
      <c r="AP25" s="531"/>
      <c r="AQ25" s="531"/>
      <c r="AR25" s="531"/>
      <c r="AS25" s="531"/>
      <c r="AT25" s="531"/>
      <c r="AU25" s="531"/>
      <c r="AV25" s="531"/>
      <c r="AW25" s="531"/>
      <c r="AX25" s="531"/>
      <c r="AY25" s="531"/>
      <c r="AZ25" s="531"/>
      <c r="BA25" s="531"/>
      <c r="BB25" s="531"/>
    </row>
    <row r="26" spans="1:54" ht="15.75" customHeight="1">
      <c r="A26" s="531"/>
      <c r="B26" s="217"/>
      <c r="C26" s="221"/>
      <c r="D26" s="222"/>
      <c r="E26" s="646" t="s">
        <v>238</v>
      </c>
      <c r="F26" s="223">
        <v>3750000</v>
      </c>
      <c r="G26" s="223">
        <v>3750000</v>
      </c>
      <c r="H26" s="223">
        <v>3750000</v>
      </c>
      <c r="I26" s="223">
        <v>3750000</v>
      </c>
      <c r="J26" s="224"/>
      <c r="K26" s="225"/>
      <c r="L26" s="225"/>
      <c r="M26" s="225"/>
      <c r="N26" s="225"/>
      <c r="O26" s="226"/>
      <c r="P26" s="226"/>
      <c r="Q26" s="226"/>
      <c r="R26" s="226"/>
      <c r="S26" s="226"/>
      <c r="T26" s="226"/>
      <c r="U26" s="226"/>
      <c r="V26" s="226"/>
      <c r="W26" s="226"/>
      <c r="X26" s="226"/>
      <c r="Y26" s="226"/>
      <c r="Z26" s="226"/>
      <c r="AA26" s="226"/>
      <c r="AB26" s="226"/>
      <c r="AC26" s="226"/>
      <c r="AD26" s="226"/>
      <c r="AE26" s="226"/>
      <c r="AF26" s="226"/>
      <c r="AG26" s="226"/>
      <c r="AH26" s="226"/>
      <c r="AI26" s="531"/>
      <c r="AJ26" s="531"/>
      <c r="AK26" s="531"/>
      <c r="AL26" s="531"/>
      <c r="AM26" s="531"/>
      <c r="AN26" s="531"/>
      <c r="AO26" s="531"/>
      <c r="AP26" s="531"/>
      <c r="AQ26" s="531"/>
      <c r="AR26" s="531"/>
      <c r="AS26" s="531"/>
      <c r="AT26" s="531"/>
      <c r="AU26" s="531"/>
      <c r="AV26" s="531"/>
      <c r="AW26" s="531"/>
      <c r="AX26" s="531"/>
      <c r="AY26" s="531"/>
      <c r="AZ26" s="531"/>
      <c r="BA26" s="531"/>
      <c r="BB26" s="531"/>
    </row>
    <row r="27" spans="1:54" ht="15.75" customHeight="1">
      <c r="A27" s="531"/>
      <c r="B27" s="217"/>
      <c r="C27" s="221"/>
      <c r="D27" s="222"/>
      <c r="E27" s="647"/>
      <c r="F27" s="223">
        <v>19000000</v>
      </c>
      <c r="G27" s="223">
        <v>19000000</v>
      </c>
      <c r="H27" s="223">
        <v>19000000</v>
      </c>
      <c r="I27" s="223">
        <v>19000000</v>
      </c>
      <c r="J27" s="224"/>
      <c r="K27" s="225"/>
      <c r="L27" s="225"/>
      <c r="M27" s="225"/>
      <c r="N27" s="225"/>
      <c r="O27" s="226"/>
      <c r="P27" s="226"/>
      <c r="Q27" s="226"/>
      <c r="R27" s="226"/>
      <c r="S27" s="226"/>
      <c r="T27" s="226"/>
      <c r="U27" s="226"/>
      <c r="V27" s="226"/>
      <c r="W27" s="226"/>
      <c r="X27" s="226"/>
      <c r="Y27" s="226"/>
      <c r="Z27" s="226"/>
      <c r="AA27" s="226"/>
      <c r="AB27" s="226"/>
      <c r="AC27" s="226"/>
      <c r="AD27" s="226"/>
      <c r="AE27" s="226"/>
      <c r="AF27" s="226"/>
      <c r="AG27" s="226"/>
      <c r="AH27" s="226"/>
      <c r="AI27" s="531"/>
      <c r="AJ27" s="531"/>
      <c r="AK27" s="531"/>
      <c r="AL27" s="531"/>
      <c r="AM27" s="531"/>
      <c r="AN27" s="531"/>
      <c r="AO27" s="531"/>
      <c r="AP27" s="531"/>
      <c r="AQ27" s="531"/>
      <c r="AR27" s="531"/>
      <c r="AS27" s="531"/>
      <c r="AT27" s="531"/>
      <c r="AU27" s="531"/>
      <c r="AV27" s="531"/>
      <c r="AW27" s="531"/>
      <c r="AX27" s="531"/>
      <c r="AY27" s="531"/>
      <c r="AZ27" s="531"/>
      <c r="BA27" s="531"/>
      <c r="BB27" s="531"/>
    </row>
    <row r="28" spans="1:54" ht="15.75" customHeight="1">
      <c r="A28" s="531"/>
      <c r="B28" s="217"/>
      <c r="C28" s="221"/>
      <c r="D28" s="222"/>
      <c r="E28" s="583"/>
      <c r="F28" s="223">
        <v>21000000</v>
      </c>
      <c r="G28" s="223">
        <v>21000000</v>
      </c>
      <c r="H28" s="223">
        <v>21000000</v>
      </c>
      <c r="I28" s="223">
        <v>21000000</v>
      </c>
      <c r="J28" s="224"/>
      <c r="K28" s="225"/>
      <c r="L28" s="225"/>
      <c r="M28" s="225"/>
      <c r="N28" s="225"/>
      <c r="O28" s="226"/>
      <c r="P28" s="226"/>
      <c r="Q28" s="226"/>
      <c r="R28" s="226"/>
      <c r="S28" s="226"/>
      <c r="T28" s="226"/>
      <c r="U28" s="226"/>
      <c r="V28" s="226"/>
      <c r="W28" s="226"/>
      <c r="X28" s="226"/>
      <c r="Y28" s="226"/>
      <c r="Z28" s="226"/>
      <c r="AA28" s="226"/>
      <c r="AB28" s="226"/>
      <c r="AC28" s="226"/>
      <c r="AD28" s="226"/>
      <c r="AE28" s="226"/>
      <c r="AF28" s="226"/>
      <c r="AG28" s="226"/>
      <c r="AH28" s="226"/>
      <c r="AI28" s="531"/>
      <c r="AJ28" s="531"/>
      <c r="AK28" s="531"/>
      <c r="AL28" s="531"/>
      <c r="AM28" s="531"/>
      <c r="AN28" s="531"/>
      <c r="AO28" s="531"/>
      <c r="AP28" s="531"/>
      <c r="AQ28" s="531"/>
      <c r="AR28" s="531"/>
      <c r="AS28" s="531"/>
      <c r="AT28" s="531"/>
      <c r="AU28" s="531"/>
      <c r="AV28" s="531"/>
      <c r="AW28" s="531"/>
      <c r="AX28" s="531"/>
      <c r="AY28" s="531"/>
      <c r="AZ28" s="531"/>
      <c r="BA28" s="531"/>
      <c r="BB28" s="531"/>
    </row>
    <row r="29" spans="1:54" ht="15.75" customHeight="1">
      <c r="A29" s="531"/>
      <c r="B29" s="217"/>
      <c r="C29" s="221"/>
      <c r="D29" s="222"/>
      <c r="E29" s="235" t="s">
        <v>39</v>
      </c>
      <c r="F29" s="223">
        <v>6900000</v>
      </c>
      <c r="G29" s="223">
        <v>6900000</v>
      </c>
      <c r="H29" s="223">
        <v>6900000</v>
      </c>
      <c r="I29" s="223">
        <v>6900000</v>
      </c>
      <c r="J29" s="224"/>
      <c r="K29" s="225"/>
      <c r="L29" s="225"/>
      <c r="M29" s="225"/>
      <c r="N29" s="225"/>
      <c r="O29" s="226"/>
      <c r="P29" s="226"/>
      <c r="Q29" s="226"/>
      <c r="R29" s="226"/>
      <c r="S29" s="226"/>
      <c r="T29" s="226"/>
      <c r="U29" s="226"/>
      <c r="V29" s="226"/>
      <c r="W29" s="226"/>
      <c r="X29" s="226"/>
      <c r="Y29" s="226"/>
      <c r="Z29" s="226"/>
      <c r="AA29" s="226"/>
      <c r="AB29" s="226"/>
      <c r="AC29" s="226"/>
      <c r="AD29" s="226"/>
      <c r="AE29" s="226"/>
      <c r="AF29" s="226"/>
      <c r="AG29" s="226"/>
      <c r="AH29" s="226"/>
      <c r="AI29" s="531"/>
      <c r="AJ29" s="531"/>
      <c r="AK29" s="531"/>
      <c r="AL29" s="531"/>
      <c r="AM29" s="531"/>
      <c r="AN29" s="531"/>
      <c r="AO29" s="531"/>
      <c r="AP29" s="531"/>
      <c r="AQ29" s="531"/>
      <c r="AR29" s="531"/>
      <c r="AS29" s="531"/>
      <c r="AT29" s="531"/>
      <c r="AU29" s="531"/>
      <c r="AV29" s="531"/>
      <c r="AW29" s="531"/>
      <c r="AX29" s="531"/>
      <c r="AY29" s="531"/>
      <c r="AZ29" s="531"/>
      <c r="BA29" s="531"/>
      <c r="BB29" s="531"/>
    </row>
    <row r="30" spans="1:54" ht="15.75" customHeight="1">
      <c r="A30" s="531"/>
      <c r="B30" s="217"/>
      <c r="C30" s="221"/>
      <c r="D30" s="222"/>
      <c r="E30" s="235" t="s">
        <v>45</v>
      </c>
      <c r="F30" s="223">
        <v>4639214</v>
      </c>
      <c r="G30" s="223">
        <v>5269578</v>
      </c>
      <c r="H30" s="223">
        <v>5891594</v>
      </c>
      <c r="I30" s="223">
        <v>6536061</v>
      </c>
      <c r="J30" s="224"/>
      <c r="K30" s="225"/>
      <c r="L30" s="225"/>
      <c r="M30" s="225"/>
      <c r="N30" s="225"/>
      <c r="O30" s="226"/>
      <c r="P30" s="226"/>
      <c r="Q30" s="226"/>
      <c r="R30" s="226"/>
      <c r="S30" s="226"/>
      <c r="T30" s="226"/>
      <c r="U30" s="226"/>
      <c r="V30" s="226"/>
      <c r="W30" s="226"/>
      <c r="X30" s="226"/>
      <c r="Y30" s="226"/>
      <c r="Z30" s="226"/>
      <c r="AA30" s="226"/>
      <c r="AB30" s="226"/>
      <c r="AC30" s="226"/>
      <c r="AD30" s="226"/>
      <c r="AE30" s="226"/>
      <c r="AF30" s="226"/>
      <c r="AG30" s="226"/>
      <c r="AH30" s="226"/>
      <c r="AI30" s="531"/>
      <c r="AJ30" s="531"/>
      <c r="AK30" s="531"/>
      <c r="AL30" s="531"/>
      <c r="AM30" s="531"/>
      <c r="AN30" s="531"/>
      <c r="AO30" s="531"/>
      <c r="AP30" s="531"/>
      <c r="AQ30" s="531"/>
      <c r="AR30" s="531"/>
      <c r="AS30" s="531"/>
      <c r="AT30" s="531"/>
      <c r="AU30" s="531"/>
      <c r="AV30" s="531"/>
      <c r="AW30" s="531"/>
      <c r="AX30" s="531"/>
      <c r="AY30" s="531"/>
      <c r="AZ30" s="531"/>
      <c r="BA30" s="531"/>
      <c r="BB30" s="531"/>
    </row>
    <row r="31" spans="1:54" ht="15.75" customHeight="1">
      <c r="A31" s="531"/>
      <c r="B31" s="217"/>
      <c r="C31" s="535" t="s">
        <v>196</v>
      </c>
      <c r="D31" s="536"/>
      <c r="E31" s="537"/>
      <c r="F31" s="538">
        <f t="shared" ref="F31:I31" si="0">SUM(F12:F30)</f>
        <v>140691418.44</v>
      </c>
      <c r="G31" s="538">
        <f t="shared" si="0"/>
        <v>143064665</v>
      </c>
      <c r="H31" s="538">
        <f t="shared" si="0"/>
        <v>144355887.75</v>
      </c>
      <c r="I31" s="538">
        <f t="shared" si="0"/>
        <v>144346386.13</v>
      </c>
      <c r="J31" s="539"/>
      <c r="K31" s="540"/>
      <c r="L31" s="236"/>
      <c r="M31" s="236"/>
      <c r="N31" s="541"/>
      <c r="O31" s="237">
        <f t="shared" ref="O31:AH31" si="1">SUM(O12:O30)</f>
        <v>0</v>
      </c>
      <c r="P31" s="538">
        <f t="shared" si="1"/>
        <v>0</v>
      </c>
      <c r="Q31" s="538">
        <f t="shared" si="1"/>
        <v>0</v>
      </c>
      <c r="R31" s="238">
        <f t="shared" si="1"/>
        <v>0</v>
      </c>
      <c r="S31" s="237">
        <f t="shared" si="1"/>
        <v>0</v>
      </c>
      <c r="T31" s="538">
        <f t="shared" si="1"/>
        <v>0</v>
      </c>
      <c r="U31" s="538">
        <f t="shared" si="1"/>
        <v>0</v>
      </c>
      <c r="V31" s="238">
        <f t="shared" si="1"/>
        <v>0</v>
      </c>
      <c r="W31" s="237">
        <f t="shared" si="1"/>
        <v>0</v>
      </c>
      <c r="X31" s="538">
        <f t="shared" si="1"/>
        <v>0</v>
      </c>
      <c r="Y31" s="538">
        <f t="shared" si="1"/>
        <v>0</v>
      </c>
      <c r="Z31" s="238">
        <f t="shared" si="1"/>
        <v>0</v>
      </c>
      <c r="AA31" s="237">
        <f t="shared" si="1"/>
        <v>0</v>
      </c>
      <c r="AB31" s="538">
        <f t="shared" si="1"/>
        <v>0</v>
      </c>
      <c r="AC31" s="538">
        <f t="shared" si="1"/>
        <v>0</v>
      </c>
      <c r="AD31" s="238">
        <f t="shared" si="1"/>
        <v>0</v>
      </c>
      <c r="AE31" s="237">
        <f t="shared" si="1"/>
        <v>0</v>
      </c>
      <c r="AF31" s="538">
        <f t="shared" si="1"/>
        <v>0</v>
      </c>
      <c r="AG31" s="538">
        <f t="shared" si="1"/>
        <v>0</v>
      </c>
      <c r="AH31" s="238">
        <f t="shared" si="1"/>
        <v>0</v>
      </c>
      <c r="AI31" s="531"/>
      <c r="AJ31" s="531"/>
      <c r="AK31" s="531"/>
      <c r="AL31" s="531"/>
      <c r="AM31" s="531"/>
      <c r="AN31" s="531"/>
      <c r="AO31" s="531"/>
      <c r="AP31" s="531"/>
      <c r="AQ31" s="531"/>
      <c r="AR31" s="531"/>
      <c r="AS31" s="531"/>
      <c r="AT31" s="531"/>
      <c r="AU31" s="531"/>
      <c r="AV31" s="531"/>
      <c r="AW31" s="531"/>
      <c r="AX31" s="531"/>
      <c r="AY31" s="531"/>
      <c r="AZ31" s="531"/>
      <c r="BA31" s="531"/>
      <c r="BB31" s="531"/>
    </row>
    <row r="32" spans="1:54" ht="8.25" customHeight="1">
      <c r="A32" s="531"/>
      <c r="B32" s="217"/>
      <c r="C32" s="461"/>
      <c r="D32" s="461"/>
      <c r="E32" s="532"/>
      <c r="F32" s="532"/>
      <c r="G32" s="532"/>
      <c r="H32" s="532"/>
      <c r="I32" s="532"/>
      <c r="J32" s="532"/>
      <c r="K32" s="530"/>
      <c r="L32" s="530"/>
      <c r="M32" s="530"/>
      <c r="N32" s="530"/>
      <c r="O32" s="530"/>
      <c r="P32" s="239"/>
      <c r="Q32" s="239"/>
      <c r="R32" s="239"/>
      <c r="S32" s="239"/>
      <c r="T32" s="239"/>
      <c r="U32" s="239"/>
      <c r="V32" s="239"/>
      <c r="W32" s="239"/>
      <c r="X32" s="239"/>
      <c r="Y32" s="239"/>
      <c r="Z32" s="239"/>
      <c r="AA32" s="239"/>
      <c r="AB32" s="239"/>
      <c r="AC32" s="239"/>
      <c r="AD32" s="239"/>
      <c r="AE32" s="239"/>
      <c r="AF32" s="239"/>
      <c r="AG32" s="239"/>
      <c r="AH32" s="239"/>
      <c r="AI32" s="531"/>
      <c r="AJ32" s="531"/>
      <c r="AK32" s="531"/>
      <c r="AL32" s="531"/>
      <c r="AM32" s="531"/>
      <c r="AN32" s="531"/>
      <c r="AO32" s="531"/>
      <c r="AP32" s="531"/>
      <c r="AQ32" s="531"/>
      <c r="AR32" s="531"/>
      <c r="AS32" s="531"/>
      <c r="AT32" s="531"/>
      <c r="AU32" s="531"/>
      <c r="AV32" s="531"/>
      <c r="AW32" s="531"/>
      <c r="AX32" s="531"/>
      <c r="AY32" s="531"/>
      <c r="AZ32" s="531"/>
      <c r="BA32" s="531"/>
      <c r="BB32" s="531"/>
    </row>
    <row r="33" spans="1:54" ht="15.75" customHeight="1">
      <c r="A33" s="531"/>
      <c r="B33" s="581"/>
      <c r="C33" s="542" t="s">
        <v>427</v>
      </c>
      <c r="D33" s="542"/>
      <c r="E33" s="542"/>
      <c r="F33" s="542"/>
      <c r="G33" s="542"/>
      <c r="H33" s="542"/>
      <c r="I33" s="542"/>
      <c r="J33" s="542"/>
      <c r="K33" s="542"/>
      <c r="L33" s="531"/>
      <c r="M33" s="531"/>
      <c r="N33" s="531"/>
      <c r="O33" s="531"/>
      <c r="P33" s="531"/>
      <c r="Q33" s="531"/>
      <c r="R33" s="531"/>
      <c r="S33" s="531"/>
      <c r="T33" s="531"/>
      <c r="U33" s="531"/>
      <c r="V33" s="531"/>
      <c r="W33" s="531"/>
      <c r="X33" s="531"/>
      <c r="Y33" s="531"/>
      <c r="Z33" s="531"/>
      <c r="AA33" s="531"/>
      <c r="AB33" s="531"/>
      <c r="AC33" s="531"/>
      <c r="AD33" s="531"/>
      <c r="AE33" s="531"/>
      <c r="AF33" s="531"/>
      <c r="AG33" s="531"/>
      <c r="AH33" s="531"/>
      <c r="AI33" s="531"/>
      <c r="AJ33" s="531"/>
      <c r="AK33" s="531"/>
      <c r="AL33" s="531"/>
      <c r="AM33" s="531"/>
      <c r="AN33" s="531"/>
      <c r="AO33" s="531"/>
      <c r="AP33" s="531"/>
      <c r="AQ33" s="531"/>
      <c r="AR33" s="531"/>
      <c r="AS33" s="531"/>
      <c r="AT33" s="531"/>
      <c r="AU33" s="531"/>
      <c r="AV33" s="531"/>
      <c r="AW33" s="531"/>
      <c r="AX33" s="531"/>
      <c r="AY33" s="531"/>
      <c r="AZ33" s="531"/>
      <c r="BA33" s="531"/>
      <c r="BB33" s="531"/>
    </row>
    <row r="34" spans="1:54" ht="15.75" customHeight="1">
      <c r="A34" s="531"/>
      <c r="B34" s="581"/>
      <c r="C34" s="543" t="s">
        <v>428</v>
      </c>
      <c r="D34" s="542"/>
      <c r="E34" s="542"/>
      <c r="F34" s="542"/>
      <c r="G34" s="542"/>
      <c r="H34" s="542"/>
      <c r="I34" s="542"/>
      <c r="J34" s="542"/>
      <c r="K34" s="542"/>
      <c r="L34" s="531"/>
      <c r="M34" s="531"/>
      <c r="N34" s="531"/>
      <c r="O34" s="531"/>
      <c r="P34" s="531"/>
      <c r="Q34" s="531"/>
      <c r="R34" s="531"/>
      <c r="S34" s="531"/>
      <c r="T34" s="531"/>
      <c r="U34" s="531"/>
      <c r="V34" s="531"/>
      <c r="W34" s="531"/>
      <c r="X34" s="531"/>
      <c r="Y34" s="531"/>
      <c r="Z34" s="531"/>
      <c r="AA34" s="531"/>
      <c r="AB34" s="531"/>
      <c r="AC34" s="531"/>
      <c r="AD34" s="531"/>
      <c r="AE34" s="531"/>
      <c r="AF34" s="531"/>
      <c r="AG34" s="531"/>
      <c r="AH34" s="531"/>
      <c r="AI34" s="531"/>
      <c r="AJ34" s="531"/>
      <c r="AK34" s="531"/>
      <c r="AL34" s="531"/>
      <c r="AM34" s="531"/>
      <c r="AN34" s="531"/>
      <c r="AO34" s="531"/>
      <c r="AP34" s="531"/>
      <c r="AQ34" s="531"/>
      <c r="AR34" s="531"/>
      <c r="AS34" s="531"/>
      <c r="AT34" s="531"/>
      <c r="AU34" s="531"/>
      <c r="AV34" s="531"/>
      <c r="AW34" s="531"/>
      <c r="AX34" s="531"/>
      <c r="AY34" s="531"/>
      <c r="AZ34" s="531"/>
      <c r="BA34" s="531"/>
      <c r="BB34" s="531"/>
    </row>
    <row r="35" spans="1:54" ht="15.75" customHeight="1">
      <c r="A35" s="531"/>
      <c r="B35" s="581"/>
      <c r="C35" s="542" t="s">
        <v>429</v>
      </c>
      <c r="D35" s="542"/>
      <c r="E35" s="542"/>
      <c r="F35" s="542"/>
      <c r="G35" s="542"/>
      <c r="H35" s="542"/>
      <c r="I35" s="542"/>
      <c r="J35" s="542"/>
      <c r="K35" s="542"/>
      <c r="L35" s="531"/>
      <c r="M35" s="531"/>
      <c r="N35" s="531"/>
      <c r="O35" s="531"/>
      <c r="P35" s="531"/>
      <c r="Q35" s="531"/>
      <c r="R35" s="531"/>
      <c r="S35" s="531"/>
      <c r="T35" s="531"/>
      <c r="U35" s="531"/>
      <c r="V35" s="531"/>
      <c r="W35" s="531"/>
      <c r="X35" s="531"/>
      <c r="Y35" s="531"/>
      <c r="Z35" s="531"/>
      <c r="AA35" s="531"/>
      <c r="AB35" s="531"/>
      <c r="AC35" s="531"/>
      <c r="AD35" s="531"/>
      <c r="AE35" s="531"/>
      <c r="AF35" s="531"/>
      <c r="AG35" s="531"/>
      <c r="AH35" s="531"/>
      <c r="AI35" s="531"/>
      <c r="AJ35" s="531"/>
      <c r="AK35" s="531"/>
      <c r="AL35" s="531"/>
      <c r="AM35" s="531"/>
      <c r="AN35" s="531"/>
      <c r="AO35" s="531"/>
      <c r="AP35" s="531"/>
      <c r="AQ35" s="531"/>
      <c r="AR35" s="531"/>
      <c r="AS35" s="531"/>
      <c r="AT35" s="531"/>
      <c r="AU35" s="531"/>
      <c r="AV35" s="531"/>
      <c r="AW35" s="531"/>
      <c r="AX35" s="531"/>
      <c r="AY35" s="531"/>
      <c r="AZ35" s="531"/>
      <c r="BA35" s="531"/>
      <c r="BB35" s="531"/>
    </row>
    <row r="36" spans="1:54" ht="15.75" customHeight="1">
      <c r="A36" s="531"/>
      <c r="B36" s="581"/>
      <c r="C36" s="542" t="s">
        <v>430</v>
      </c>
      <c r="D36" s="542"/>
      <c r="E36" s="542"/>
      <c r="F36" s="542"/>
      <c r="G36" s="542"/>
      <c r="H36" s="542"/>
      <c r="I36" s="542"/>
      <c r="J36" s="542"/>
      <c r="K36" s="542"/>
      <c r="L36" s="531"/>
      <c r="M36" s="531"/>
      <c r="N36" s="531"/>
      <c r="O36" s="531"/>
      <c r="P36" s="531"/>
      <c r="Q36" s="531"/>
      <c r="R36" s="531"/>
      <c r="S36" s="531"/>
      <c r="T36" s="531"/>
      <c r="U36" s="531"/>
      <c r="V36" s="531"/>
      <c r="W36" s="531"/>
      <c r="X36" s="531"/>
      <c r="Y36" s="531"/>
      <c r="Z36" s="531"/>
      <c r="AA36" s="531"/>
      <c r="AB36" s="531"/>
      <c r="AC36" s="531"/>
      <c r="AD36" s="531"/>
      <c r="AE36" s="531"/>
      <c r="AF36" s="531"/>
      <c r="AG36" s="531"/>
      <c r="AH36" s="531"/>
      <c r="AI36" s="531"/>
      <c r="AJ36" s="531"/>
      <c r="AK36" s="531"/>
      <c r="AL36" s="531"/>
      <c r="AM36" s="531"/>
      <c r="AN36" s="531"/>
      <c r="AO36" s="531"/>
      <c r="AP36" s="531"/>
      <c r="AQ36" s="531"/>
      <c r="AR36" s="531"/>
      <c r="AS36" s="531"/>
      <c r="AT36" s="531"/>
      <c r="AU36" s="531"/>
      <c r="AV36" s="531"/>
      <c r="AW36" s="531"/>
      <c r="AX36" s="531"/>
      <c r="AY36" s="531"/>
      <c r="AZ36" s="531"/>
      <c r="BA36" s="531"/>
      <c r="BB36" s="531"/>
    </row>
    <row r="37" spans="1:54" ht="15" customHeight="1">
      <c r="A37" s="530"/>
      <c r="B37" s="581"/>
      <c r="C37" s="639" t="s">
        <v>431</v>
      </c>
      <c r="D37" s="640"/>
      <c r="E37" s="640"/>
      <c r="F37" s="640"/>
      <c r="G37" s="640"/>
      <c r="H37" s="640"/>
      <c r="I37" s="640"/>
      <c r="J37" s="640"/>
      <c r="K37" s="640"/>
      <c r="L37" s="640"/>
      <c r="M37" s="640"/>
      <c r="N37" s="640"/>
      <c r="O37" s="640"/>
      <c r="P37" s="640"/>
      <c r="Q37" s="640"/>
      <c r="R37" s="544"/>
      <c r="S37" s="544"/>
      <c r="T37" s="544"/>
      <c r="U37" s="544"/>
      <c r="V37" s="544"/>
      <c r="W37" s="544"/>
      <c r="X37" s="544"/>
      <c r="Y37" s="544"/>
      <c r="Z37" s="544"/>
      <c r="AA37" s="544"/>
      <c r="AB37" s="544"/>
      <c r="AC37" s="544"/>
      <c r="AD37" s="544"/>
      <c r="AE37" s="544"/>
      <c r="AF37" s="544"/>
      <c r="AG37" s="544"/>
      <c r="AH37" s="544"/>
      <c r="AI37" s="544"/>
      <c r="AJ37" s="544"/>
      <c r="AK37" s="544"/>
      <c r="AL37" s="544"/>
      <c r="AM37" s="544"/>
      <c r="AN37" s="544"/>
      <c r="AO37" s="544"/>
      <c r="AP37" s="544"/>
      <c r="AQ37" s="544"/>
      <c r="AR37" s="544"/>
      <c r="AS37" s="544"/>
      <c r="AT37" s="544"/>
      <c r="AU37" s="544"/>
      <c r="AV37" s="544"/>
      <c r="AW37" s="544"/>
      <c r="AX37" s="544"/>
      <c r="AY37" s="544"/>
      <c r="AZ37" s="544"/>
      <c r="BA37" s="544"/>
      <c r="BB37" s="544"/>
    </row>
    <row r="38" spans="1:54" ht="36" customHeight="1">
      <c r="A38" s="531"/>
      <c r="B38" s="581"/>
      <c r="C38" s="640"/>
      <c r="D38" s="640"/>
      <c r="E38" s="640"/>
      <c r="F38" s="640"/>
      <c r="G38" s="640"/>
      <c r="H38" s="640"/>
      <c r="I38" s="640"/>
      <c r="J38" s="640"/>
      <c r="K38" s="640"/>
      <c r="L38" s="640"/>
      <c r="M38" s="640"/>
      <c r="N38" s="640"/>
      <c r="O38" s="640"/>
      <c r="P38" s="640"/>
      <c r="Q38" s="640"/>
      <c r="R38" s="531"/>
      <c r="S38" s="531"/>
      <c r="T38" s="531"/>
      <c r="U38" s="531"/>
      <c r="V38" s="531"/>
      <c r="W38" s="531"/>
      <c r="X38" s="531"/>
      <c r="Y38" s="531"/>
      <c r="Z38" s="531"/>
      <c r="AA38" s="531"/>
      <c r="AB38" s="531"/>
      <c r="AC38" s="531"/>
      <c r="AD38" s="531"/>
      <c r="AE38" s="531"/>
      <c r="AF38" s="531"/>
      <c r="AG38" s="531"/>
      <c r="AH38" s="531"/>
      <c r="AI38" s="531"/>
      <c r="AJ38" s="531"/>
      <c r="AK38" s="531"/>
      <c r="AL38" s="531"/>
      <c r="AM38" s="531"/>
      <c r="AN38" s="531"/>
      <c r="AO38" s="531"/>
      <c r="AP38" s="531"/>
      <c r="AQ38" s="531"/>
      <c r="AR38" s="531"/>
      <c r="AS38" s="531"/>
      <c r="AT38" s="531"/>
      <c r="AU38" s="531"/>
      <c r="AV38" s="531"/>
      <c r="AW38" s="531"/>
      <c r="AX38" s="531"/>
      <c r="AY38" s="531"/>
      <c r="AZ38" s="531"/>
      <c r="BA38" s="531"/>
      <c r="BB38" s="531"/>
    </row>
    <row r="39" spans="1:54" ht="15.75" customHeight="1">
      <c r="A39" s="457"/>
      <c r="B39" s="581"/>
      <c r="C39" s="529"/>
      <c r="D39" s="529"/>
      <c r="E39" s="457"/>
      <c r="F39" s="457"/>
      <c r="G39" s="457"/>
      <c r="H39" s="457"/>
      <c r="I39" s="457"/>
      <c r="J39" s="457"/>
      <c r="K39" s="457"/>
      <c r="L39" s="457"/>
      <c r="M39" s="457"/>
      <c r="N39" s="457"/>
      <c r="O39" s="457"/>
      <c r="P39" s="457"/>
      <c r="Q39" s="457"/>
      <c r="R39" s="457"/>
      <c r="S39" s="531"/>
      <c r="T39" s="457"/>
      <c r="U39" s="457"/>
      <c r="V39" s="457"/>
      <c r="W39" s="457"/>
      <c r="X39" s="457"/>
      <c r="Y39" s="457"/>
      <c r="Z39" s="457"/>
      <c r="AA39" s="457"/>
      <c r="AB39" s="457"/>
      <c r="AC39" s="457"/>
      <c r="AD39" s="457"/>
      <c r="AE39" s="457"/>
      <c r="AF39" s="457"/>
      <c r="AG39" s="457"/>
      <c r="AH39" s="457"/>
      <c r="AI39" s="457"/>
      <c r="AJ39" s="457"/>
      <c r="AK39" s="457"/>
      <c r="AL39" s="457"/>
      <c r="AM39" s="457"/>
      <c r="AN39" s="457"/>
      <c r="AO39" s="457"/>
      <c r="AP39" s="457"/>
      <c r="AQ39" s="457"/>
      <c r="AR39" s="457"/>
      <c r="AS39" s="457"/>
      <c r="AT39" s="457"/>
      <c r="AU39" s="457"/>
      <c r="AV39" s="457"/>
      <c r="AW39" s="457"/>
      <c r="AX39" s="457"/>
      <c r="AY39" s="457"/>
      <c r="AZ39" s="457"/>
      <c r="BA39" s="457"/>
      <c r="BB39" s="457"/>
    </row>
    <row r="40" spans="1:54" ht="15.75" customHeight="1">
      <c r="A40" s="457"/>
      <c r="B40" s="457"/>
      <c r="C40" s="529"/>
      <c r="D40" s="529"/>
      <c r="E40" s="457"/>
      <c r="F40" s="457"/>
      <c r="G40" s="457"/>
      <c r="H40" s="457"/>
      <c r="I40" s="457"/>
      <c r="J40" s="457"/>
      <c r="K40" s="457"/>
      <c r="L40" s="457"/>
      <c r="M40" s="641" t="s">
        <v>432</v>
      </c>
      <c r="N40" s="637"/>
      <c r="O40" s="637"/>
      <c r="P40" s="637"/>
      <c r="Q40" s="637"/>
      <c r="R40" s="457"/>
      <c r="S40" s="531"/>
      <c r="T40" s="457"/>
      <c r="U40" s="457"/>
      <c r="V40" s="457"/>
      <c r="W40" s="457"/>
      <c r="X40" s="457"/>
      <c r="Y40" s="457"/>
      <c r="Z40" s="457"/>
      <c r="AA40" s="457"/>
      <c r="AB40" s="457"/>
      <c r="AC40" s="457"/>
      <c r="AD40" s="457"/>
      <c r="AE40" s="457"/>
      <c r="AF40" s="457"/>
      <c r="AG40" s="457"/>
      <c r="AH40" s="457"/>
      <c r="AI40" s="457"/>
      <c r="AJ40" s="457"/>
      <c r="AK40" s="457"/>
      <c r="AL40" s="457"/>
      <c r="AM40" s="457"/>
      <c r="AN40" s="457"/>
      <c r="AO40" s="457"/>
      <c r="AP40" s="457"/>
      <c r="AQ40" s="457"/>
      <c r="AR40" s="457"/>
      <c r="AS40" s="457"/>
      <c r="AT40" s="457"/>
      <c r="AU40" s="457"/>
      <c r="AV40" s="457"/>
      <c r="AW40" s="457"/>
      <c r="AX40" s="457"/>
      <c r="AY40" s="457"/>
      <c r="AZ40" s="457"/>
      <c r="BA40" s="457"/>
      <c r="BB40" s="457"/>
    </row>
    <row r="41" spans="1:54" ht="15.75" customHeight="1">
      <c r="A41" s="457"/>
      <c r="B41" s="457"/>
      <c r="C41" s="529"/>
      <c r="D41" s="529"/>
      <c r="E41" s="457"/>
      <c r="F41" s="457"/>
      <c r="G41" s="457"/>
      <c r="H41" s="457"/>
      <c r="I41" s="457"/>
      <c r="J41" s="457"/>
      <c r="K41" s="457"/>
      <c r="L41" s="457"/>
      <c r="M41" s="240" t="s">
        <v>311</v>
      </c>
      <c r="N41" s="545" t="s">
        <v>433</v>
      </c>
      <c r="O41" s="545" t="s">
        <v>434</v>
      </c>
      <c r="P41" s="545" t="s">
        <v>435</v>
      </c>
      <c r="Q41" s="241" t="s">
        <v>436</v>
      </c>
      <c r="R41" s="242" t="s">
        <v>437</v>
      </c>
      <c r="S41" s="243" t="s">
        <v>438</v>
      </c>
      <c r="T41" s="457"/>
      <c r="U41" s="457"/>
      <c r="V41" s="457"/>
      <c r="W41" s="457"/>
      <c r="X41" s="457"/>
      <c r="Y41" s="457"/>
      <c r="Z41" s="457"/>
      <c r="AA41" s="457"/>
      <c r="AB41" s="457"/>
      <c r="AC41" s="457"/>
      <c r="AD41" s="457"/>
      <c r="AE41" s="457"/>
      <c r="AF41" s="457"/>
      <c r="AG41" s="457"/>
      <c r="AH41" s="457"/>
      <c r="AI41" s="457"/>
      <c r="AJ41" s="457"/>
      <c r="AK41" s="457"/>
      <c r="AL41" s="457"/>
      <c r="AM41" s="457"/>
      <c r="AN41" s="457"/>
      <c r="AO41" s="457"/>
      <c r="AP41" s="457"/>
      <c r="AQ41" s="457"/>
      <c r="AR41" s="457"/>
      <c r="AS41" s="457"/>
      <c r="AT41" s="457"/>
      <c r="AU41" s="457"/>
      <c r="AV41" s="457"/>
      <c r="AW41" s="457"/>
      <c r="AX41" s="457"/>
      <c r="AY41" s="457"/>
      <c r="AZ41" s="457"/>
      <c r="BA41" s="457"/>
      <c r="BB41" s="457"/>
    </row>
    <row r="42" spans="1:54" ht="15.75" customHeight="1">
      <c r="A42" s="457"/>
      <c r="B42" s="457"/>
      <c r="C42" s="529"/>
      <c r="D42" s="529"/>
      <c r="E42" s="457"/>
      <c r="F42" s="457"/>
      <c r="G42" s="457"/>
      <c r="H42" s="457"/>
      <c r="I42" s="457"/>
      <c r="J42" s="457"/>
      <c r="K42" s="457"/>
      <c r="L42" s="457"/>
      <c r="M42" s="244" t="s">
        <v>16</v>
      </c>
      <c r="N42" s="245">
        <v>0.8</v>
      </c>
      <c r="O42" s="245">
        <v>0.2</v>
      </c>
      <c r="P42" s="246">
        <v>0.28710000000000002</v>
      </c>
      <c r="Q42" s="546">
        <v>0.4259</v>
      </c>
      <c r="R42" s="247">
        <v>0.2</v>
      </c>
      <c r="S42" s="248">
        <v>0.28000000000000003</v>
      </c>
      <c r="T42" s="457"/>
      <c r="U42" s="457"/>
      <c r="V42" s="457"/>
      <c r="W42" s="457"/>
      <c r="X42" s="457"/>
      <c r="Y42" s="457"/>
      <c r="Z42" s="457"/>
      <c r="AA42" s="457"/>
      <c r="AB42" s="457"/>
      <c r="AC42" s="457"/>
      <c r="AD42" s="457"/>
      <c r="AE42" s="457"/>
      <c r="AF42" s="457"/>
      <c r="AG42" s="457"/>
      <c r="AH42" s="457"/>
      <c r="AI42" s="457"/>
      <c r="AJ42" s="457"/>
      <c r="AK42" s="457"/>
      <c r="AL42" s="457"/>
      <c r="AM42" s="457"/>
      <c r="AN42" s="457"/>
      <c r="AO42" s="457"/>
      <c r="AP42" s="457"/>
      <c r="AQ42" s="457"/>
      <c r="AR42" s="457"/>
      <c r="AS42" s="457"/>
      <c r="AT42" s="457"/>
      <c r="AU42" s="457"/>
      <c r="AV42" s="457"/>
      <c r="AW42" s="457"/>
      <c r="AX42" s="457"/>
      <c r="AY42" s="457"/>
      <c r="AZ42" s="457"/>
      <c r="BA42" s="457"/>
      <c r="BB42" s="457"/>
    </row>
    <row r="43" spans="1:54" ht="15.75" customHeight="1">
      <c r="A43" s="457"/>
      <c r="B43" s="457"/>
      <c r="C43" s="529"/>
      <c r="D43" s="529"/>
      <c r="E43" s="457"/>
      <c r="F43" s="457"/>
      <c r="G43" s="457"/>
      <c r="H43" s="457"/>
      <c r="I43" s="457"/>
      <c r="J43" s="457"/>
      <c r="K43" s="457"/>
      <c r="L43" s="457"/>
      <c r="M43" s="244" t="s">
        <v>39</v>
      </c>
      <c r="N43" s="245">
        <v>0.9</v>
      </c>
      <c r="O43" s="245">
        <v>0.1</v>
      </c>
      <c r="P43" s="246">
        <v>9.0999999999999998E-2</v>
      </c>
      <c r="Q43" s="546">
        <v>0.13200000000000001</v>
      </c>
      <c r="R43" s="247">
        <v>0.2</v>
      </c>
      <c r="S43" s="248">
        <v>0.28999999999999998</v>
      </c>
      <c r="T43" s="457"/>
      <c r="U43" s="457"/>
      <c r="V43" s="457"/>
      <c r="W43" s="457"/>
      <c r="X43" s="457"/>
      <c r="Y43" s="457"/>
      <c r="Z43" s="457"/>
      <c r="AA43" s="457"/>
      <c r="AB43" s="457"/>
      <c r="AC43" s="457"/>
      <c r="AD43" s="457"/>
      <c r="AE43" s="457"/>
      <c r="AF43" s="457"/>
      <c r="AG43" s="457"/>
      <c r="AH43" s="457"/>
      <c r="AI43" s="457"/>
      <c r="AJ43" s="457"/>
      <c r="AK43" s="457"/>
      <c r="AL43" s="457"/>
      <c r="AM43" s="457"/>
      <c r="AN43" s="457"/>
      <c r="AO43" s="457"/>
      <c r="AP43" s="457"/>
      <c r="AQ43" s="457"/>
      <c r="AR43" s="457"/>
      <c r="AS43" s="457"/>
      <c r="AT43" s="457"/>
      <c r="AU43" s="457"/>
      <c r="AV43" s="457"/>
      <c r="AW43" s="457"/>
      <c r="AX43" s="457"/>
      <c r="AY43" s="457"/>
      <c r="AZ43" s="457"/>
      <c r="BA43" s="457"/>
      <c r="BB43" s="457"/>
    </row>
    <row r="44" spans="1:54" ht="15.75" customHeight="1">
      <c r="A44" s="457"/>
      <c r="B44" s="457"/>
      <c r="C44" s="529"/>
      <c r="D44" s="529"/>
      <c r="E44" s="457"/>
      <c r="F44" s="457"/>
      <c r="G44" s="457"/>
      <c r="H44" s="457"/>
      <c r="I44" s="457"/>
      <c r="J44" s="457"/>
      <c r="K44" s="457"/>
      <c r="L44" s="457"/>
      <c r="M44" s="244" t="s">
        <v>25</v>
      </c>
      <c r="N44" s="245">
        <v>1</v>
      </c>
      <c r="O44" s="245">
        <v>0</v>
      </c>
      <c r="P44" s="246">
        <v>0.62190000000000001</v>
      </c>
      <c r="Q44" s="546">
        <v>0</v>
      </c>
      <c r="R44" s="247">
        <v>0.2</v>
      </c>
      <c r="S44" s="248">
        <v>0.2</v>
      </c>
      <c r="T44" s="457"/>
      <c r="U44" s="457"/>
      <c r="V44" s="457"/>
      <c r="W44" s="457"/>
      <c r="X44" s="457"/>
      <c r="Y44" s="457"/>
      <c r="Z44" s="457"/>
      <c r="AA44" s="457"/>
      <c r="AB44" s="457"/>
      <c r="AC44" s="457"/>
      <c r="AD44" s="457"/>
      <c r="AE44" s="457"/>
      <c r="AF44" s="457"/>
      <c r="AG44" s="457"/>
      <c r="AH44" s="457"/>
      <c r="AI44" s="457"/>
      <c r="AJ44" s="457"/>
      <c r="AK44" s="457"/>
      <c r="AL44" s="457"/>
      <c r="AM44" s="457"/>
      <c r="AN44" s="457"/>
      <c r="AO44" s="457"/>
      <c r="AP44" s="457"/>
      <c r="AQ44" s="457"/>
      <c r="AR44" s="457"/>
      <c r="AS44" s="457"/>
      <c r="AT44" s="457"/>
      <c r="AU44" s="457"/>
      <c r="AV44" s="457"/>
      <c r="AW44" s="457"/>
      <c r="AX44" s="457"/>
      <c r="AY44" s="457"/>
      <c r="AZ44" s="457"/>
      <c r="BA44" s="457"/>
      <c r="BB44" s="457"/>
    </row>
    <row r="45" spans="1:54" ht="15.75" customHeight="1">
      <c r="A45" s="457"/>
      <c r="B45" s="457"/>
      <c r="C45" s="529"/>
      <c r="D45" s="529"/>
      <c r="E45" s="457"/>
      <c r="F45" s="457"/>
      <c r="G45" s="457"/>
      <c r="H45" s="457"/>
      <c r="I45" s="457"/>
      <c r="J45" s="457"/>
      <c r="K45" s="457"/>
      <c r="L45" s="457"/>
      <c r="M45" s="249" t="s">
        <v>32</v>
      </c>
      <c r="N45" s="250">
        <v>0</v>
      </c>
      <c r="O45" s="250">
        <v>1</v>
      </c>
      <c r="P45" s="251">
        <v>0</v>
      </c>
      <c r="Q45" s="252">
        <v>0.44209999999999999</v>
      </c>
      <c r="R45" s="253">
        <v>0.1</v>
      </c>
      <c r="S45" s="254">
        <v>0.12</v>
      </c>
      <c r="T45" s="457"/>
      <c r="U45" s="457"/>
      <c r="V45" s="457"/>
      <c r="W45" s="457"/>
      <c r="X45" s="457"/>
      <c r="Y45" s="457"/>
      <c r="Z45" s="457"/>
      <c r="AA45" s="457"/>
      <c r="AB45" s="457"/>
      <c r="AC45" s="457"/>
      <c r="AD45" s="457"/>
      <c r="AE45" s="457"/>
      <c r="AF45" s="457"/>
      <c r="AG45" s="457"/>
      <c r="AH45" s="457"/>
      <c r="AI45" s="457"/>
      <c r="AJ45" s="457"/>
      <c r="AK45" s="457"/>
      <c r="AL45" s="457"/>
      <c r="AM45" s="457"/>
      <c r="AN45" s="457"/>
      <c r="AO45" s="457"/>
      <c r="AP45" s="457"/>
      <c r="AQ45" s="457"/>
      <c r="AR45" s="457"/>
      <c r="AS45" s="457"/>
      <c r="AT45" s="457"/>
      <c r="AU45" s="457"/>
      <c r="AV45" s="457"/>
      <c r="AW45" s="457"/>
      <c r="AX45" s="457"/>
      <c r="AY45" s="457"/>
      <c r="AZ45" s="457"/>
      <c r="BA45" s="457"/>
      <c r="BB45" s="457"/>
    </row>
    <row r="46" spans="1:54" ht="15.75" customHeight="1">
      <c r="A46" s="457"/>
      <c r="B46" s="457"/>
      <c r="C46" s="529"/>
      <c r="D46" s="529"/>
      <c r="E46" s="457"/>
      <c r="F46" s="457"/>
      <c r="G46" s="457"/>
      <c r="H46" s="457"/>
      <c r="I46" s="457"/>
      <c r="J46" s="457"/>
      <c r="K46" s="457"/>
      <c r="L46" s="457"/>
      <c r="M46" s="457"/>
      <c r="N46" s="457"/>
      <c r="O46" s="457"/>
      <c r="P46" s="457"/>
      <c r="Q46" s="457"/>
      <c r="R46" s="457"/>
      <c r="S46" s="457"/>
      <c r="T46" s="457"/>
      <c r="U46" s="457"/>
      <c r="V46" s="457"/>
      <c r="W46" s="457"/>
      <c r="X46" s="457"/>
      <c r="Y46" s="457"/>
      <c r="Z46" s="457"/>
      <c r="AA46" s="457"/>
      <c r="AB46" s="457"/>
      <c r="AC46" s="457"/>
      <c r="AD46" s="457"/>
      <c r="AE46" s="457"/>
      <c r="AF46" s="457"/>
      <c r="AG46" s="457"/>
      <c r="AH46" s="457"/>
      <c r="AI46" s="457"/>
      <c r="AJ46" s="457"/>
      <c r="AK46" s="457"/>
      <c r="AL46" s="457"/>
      <c r="AM46" s="457"/>
      <c r="AN46" s="457"/>
      <c r="AO46" s="457"/>
      <c r="AP46" s="457"/>
      <c r="AQ46" s="457"/>
      <c r="AR46" s="457"/>
      <c r="AS46" s="457"/>
      <c r="AT46" s="457"/>
      <c r="AU46" s="457"/>
      <c r="AV46" s="457"/>
      <c r="AW46" s="457"/>
      <c r="AX46" s="457"/>
      <c r="AY46" s="457"/>
      <c r="AZ46" s="457"/>
      <c r="BA46" s="457"/>
      <c r="BB46" s="457"/>
    </row>
    <row r="47" spans="1:54" ht="15.75" customHeight="1">
      <c r="A47" s="457"/>
      <c r="B47" s="457"/>
      <c r="C47" s="529"/>
      <c r="D47" s="529"/>
      <c r="E47" s="457"/>
      <c r="F47" s="457"/>
      <c r="G47" s="457"/>
      <c r="H47" s="457"/>
      <c r="I47" s="457"/>
      <c r="J47" s="457"/>
      <c r="K47" s="457"/>
      <c r="L47" s="457"/>
      <c r="M47" s="457" t="s">
        <v>439</v>
      </c>
      <c r="N47" s="457"/>
      <c r="O47" s="457"/>
      <c r="P47" s="457"/>
      <c r="Q47" s="457"/>
      <c r="R47" s="457"/>
      <c r="S47" s="457"/>
      <c r="T47" s="457"/>
      <c r="U47" s="457"/>
      <c r="V47" s="457"/>
      <c r="W47" s="457"/>
      <c r="X47" s="457"/>
      <c r="Y47" s="457"/>
      <c r="Z47" s="457"/>
      <c r="AA47" s="457"/>
      <c r="AB47" s="457"/>
      <c r="AC47" s="457"/>
      <c r="AD47" s="457"/>
      <c r="AE47" s="457"/>
      <c r="AF47" s="457"/>
      <c r="AG47" s="457"/>
      <c r="AH47" s="457"/>
      <c r="AI47" s="457"/>
      <c r="AJ47" s="457"/>
      <c r="AK47" s="457"/>
      <c r="AL47" s="457"/>
      <c r="AM47" s="457"/>
      <c r="AN47" s="457"/>
      <c r="AO47" s="457"/>
      <c r="AP47" s="457"/>
      <c r="AQ47" s="457"/>
      <c r="AR47" s="457"/>
      <c r="AS47" s="457"/>
      <c r="AT47" s="457"/>
      <c r="AU47" s="457"/>
      <c r="AV47" s="457"/>
      <c r="AW47" s="457"/>
      <c r="AX47" s="457"/>
      <c r="AY47" s="457"/>
      <c r="AZ47" s="457"/>
      <c r="BA47" s="457"/>
      <c r="BB47" s="457"/>
    </row>
    <row r="48" spans="1:54" ht="15.75" customHeight="1">
      <c r="A48" s="457"/>
      <c r="B48" s="457"/>
      <c r="C48" s="529"/>
      <c r="D48" s="529"/>
      <c r="E48" s="457"/>
      <c r="F48" s="457"/>
      <c r="G48" s="457"/>
      <c r="H48" s="457"/>
      <c r="I48" s="457"/>
      <c r="J48" s="457"/>
      <c r="K48" s="457"/>
      <c r="L48" s="457"/>
      <c r="M48" s="457" t="s">
        <v>440</v>
      </c>
      <c r="N48" s="457"/>
      <c r="O48" s="457"/>
      <c r="P48" s="457"/>
      <c r="Q48" s="457"/>
      <c r="R48" s="457"/>
      <c r="S48" s="457"/>
      <c r="T48" s="457"/>
      <c r="U48" s="457"/>
      <c r="V48" s="457"/>
      <c r="W48" s="457"/>
      <c r="X48" s="457"/>
      <c r="Y48" s="457"/>
      <c r="Z48" s="457"/>
      <c r="AA48" s="457"/>
      <c r="AB48" s="457"/>
      <c r="AC48" s="457"/>
      <c r="AD48" s="457"/>
      <c r="AE48" s="457"/>
      <c r="AF48" s="457"/>
      <c r="AG48" s="457"/>
      <c r="AH48" s="457"/>
      <c r="AI48" s="457"/>
      <c r="AJ48" s="457"/>
      <c r="AK48" s="457"/>
      <c r="AL48" s="457"/>
      <c r="AM48" s="457"/>
      <c r="AN48" s="457"/>
      <c r="AO48" s="457"/>
      <c r="AP48" s="457"/>
      <c r="AQ48" s="457"/>
      <c r="AR48" s="457"/>
      <c r="AS48" s="457"/>
      <c r="AT48" s="457"/>
      <c r="AU48" s="457"/>
      <c r="AV48" s="457"/>
      <c r="AW48" s="457"/>
      <c r="AX48" s="457"/>
      <c r="AY48" s="457"/>
      <c r="AZ48" s="457"/>
      <c r="BA48" s="457"/>
      <c r="BB48" s="457"/>
    </row>
    <row r="49" spans="1:54" ht="15.75" customHeight="1">
      <c r="A49" s="457"/>
      <c r="B49" s="457"/>
      <c r="C49" s="529"/>
      <c r="D49" s="529"/>
      <c r="E49" s="457"/>
      <c r="F49" s="457"/>
      <c r="G49" s="457"/>
      <c r="H49" s="457"/>
      <c r="I49" s="457"/>
      <c r="J49" s="457"/>
      <c r="K49" s="457"/>
      <c r="L49" s="457"/>
      <c r="M49" s="457"/>
      <c r="N49" s="457"/>
      <c r="O49" s="457"/>
      <c r="P49" s="457"/>
      <c r="Q49" s="457"/>
      <c r="R49" s="457"/>
      <c r="S49" s="457"/>
      <c r="T49" s="457"/>
      <c r="U49" s="457"/>
      <c r="V49" s="457"/>
      <c r="W49" s="457"/>
      <c r="X49" s="457"/>
      <c r="Y49" s="457"/>
      <c r="Z49" s="457"/>
      <c r="AA49" s="457"/>
      <c r="AB49" s="457"/>
      <c r="AC49" s="457"/>
      <c r="AD49" s="457"/>
      <c r="AE49" s="457"/>
      <c r="AF49" s="457"/>
      <c r="AG49" s="457"/>
      <c r="AH49" s="457"/>
      <c r="AI49" s="457"/>
      <c r="AJ49" s="457"/>
      <c r="AK49" s="457"/>
      <c r="AL49" s="457"/>
      <c r="AM49" s="457"/>
      <c r="AN49" s="457"/>
      <c r="AO49" s="457"/>
      <c r="AP49" s="457"/>
      <c r="AQ49" s="457"/>
      <c r="AR49" s="457"/>
      <c r="AS49" s="457"/>
      <c r="AT49" s="457"/>
      <c r="AU49" s="457"/>
      <c r="AV49" s="457"/>
      <c r="AW49" s="457"/>
      <c r="AX49" s="457"/>
      <c r="AY49" s="457"/>
      <c r="AZ49" s="457"/>
      <c r="BA49" s="457"/>
      <c r="BB49" s="457"/>
    </row>
    <row r="50" spans="1:54" ht="15.75" customHeight="1">
      <c r="A50" s="457"/>
      <c r="B50" s="457"/>
      <c r="C50" s="529"/>
      <c r="D50" s="529"/>
      <c r="E50" s="457"/>
      <c r="F50" s="457"/>
      <c r="G50" s="457"/>
      <c r="H50" s="457"/>
      <c r="I50" s="457"/>
      <c r="J50" s="457"/>
      <c r="K50" s="457"/>
      <c r="L50" s="457"/>
      <c r="M50" s="457"/>
      <c r="N50" s="457"/>
      <c r="O50" s="457"/>
      <c r="P50" s="457"/>
      <c r="Q50" s="457"/>
      <c r="R50" s="457"/>
      <c r="S50" s="457"/>
      <c r="T50" s="457"/>
      <c r="U50" s="457"/>
      <c r="V50" s="457"/>
      <c r="W50" s="457"/>
      <c r="X50" s="457"/>
      <c r="Y50" s="457"/>
      <c r="Z50" s="457"/>
      <c r="AA50" s="457"/>
      <c r="AB50" s="457"/>
      <c r="AC50" s="457"/>
      <c r="AD50" s="457"/>
      <c r="AE50" s="457"/>
      <c r="AF50" s="457"/>
      <c r="AG50" s="457"/>
      <c r="AH50" s="457"/>
      <c r="AI50" s="457"/>
      <c r="AJ50" s="457"/>
      <c r="AK50" s="457"/>
      <c r="AL50" s="457"/>
      <c r="AM50" s="457"/>
      <c r="AN50" s="457"/>
      <c r="AO50" s="457"/>
      <c r="AP50" s="457"/>
      <c r="AQ50" s="457"/>
      <c r="AR50" s="457"/>
      <c r="AS50" s="457"/>
      <c r="AT50" s="457"/>
      <c r="AU50" s="457"/>
      <c r="AV50" s="457"/>
      <c r="AW50" s="457"/>
      <c r="AX50" s="457"/>
      <c r="AY50" s="457"/>
      <c r="AZ50" s="457"/>
      <c r="BA50" s="457"/>
      <c r="BB50" s="457"/>
    </row>
    <row r="51" spans="1:54" ht="15.75" customHeight="1">
      <c r="A51" s="457"/>
      <c r="B51" s="457"/>
      <c r="C51" s="529"/>
      <c r="D51" s="529"/>
      <c r="E51" s="457"/>
      <c r="F51" s="457"/>
      <c r="G51" s="457"/>
      <c r="H51" s="457"/>
      <c r="I51" s="457"/>
      <c r="J51" s="457"/>
      <c r="K51" s="457"/>
      <c r="L51" s="457"/>
      <c r="M51" s="457"/>
      <c r="N51" s="457"/>
      <c r="O51" s="457"/>
      <c r="P51" s="457"/>
      <c r="Q51" s="457"/>
      <c r="R51" s="457"/>
      <c r="S51" s="457"/>
      <c r="T51" s="457"/>
      <c r="U51" s="457"/>
      <c r="V51" s="457"/>
      <c r="W51" s="457"/>
      <c r="X51" s="457"/>
      <c r="Y51" s="457"/>
      <c r="Z51" s="457"/>
      <c r="AA51" s="457"/>
      <c r="AB51" s="457"/>
      <c r="AC51" s="457"/>
      <c r="AD51" s="457"/>
      <c r="AE51" s="457"/>
      <c r="AF51" s="457"/>
      <c r="AG51" s="457"/>
      <c r="AH51" s="457"/>
      <c r="AI51" s="457"/>
      <c r="AJ51" s="457"/>
      <c r="AK51" s="457"/>
      <c r="AL51" s="457"/>
      <c r="AM51" s="457"/>
      <c r="AN51" s="457"/>
      <c r="AO51" s="457"/>
      <c r="AP51" s="457"/>
      <c r="AQ51" s="457"/>
      <c r="AR51" s="457"/>
      <c r="AS51" s="457"/>
      <c r="AT51" s="457"/>
      <c r="AU51" s="457"/>
      <c r="AV51" s="457"/>
      <c r="AW51" s="457"/>
      <c r="AX51" s="457"/>
      <c r="AY51" s="457"/>
      <c r="AZ51" s="457"/>
      <c r="BA51" s="457"/>
      <c r="BB51" s="457"/>
    </row>
    <row r="52" spans="1:54" ht="15.75" customHeight="1">
      <c r="A52" s="457"/>
      <c r="B52" s="457"/>
      <c r="C52" s="529"/>
      <c r="D52" s="529"/>
      <c r="E52" s="457"/>
      <c r="F52" s="457"/>
      <c r="G52" s="457"/>
      <c r="H52" s="457"/>
      <c r="I52" s="457"/>
      <c r="J52" s="457"/>
      <c r="K52" s="457"/>
      <c r="L52" s="457"/>
      <c r="M52" s="457"/>
      <c r="N52" s="457"/>
      <c r="O52" s="457"/>
      <c r="P52" s="457"/>
      <c r="Q52" s="457"/>
      <c r="R52" s="457"/>
      <c r="S52" s="457"/>
      <c r="T52" s="457"/>
      <c r="U52" s="457"/>
      <c r="V52" s="457"/>
      <c r="W52" s="457"/>
      <c r="X52" s="457"/>
      <c r="Y52" s="457"/>
      <c r="Z52" s="457"/>
      <c r="AA52" s="457"/>
      <c r="AB52" s="457"/>
      <c r="AC52" s="457"/>
      <c r="AD52" s="457"/>
      <c r="AE52" s="457"/>
      <c r="AF52" s="457"/>
      <c r="AG52" s="457"/>
      <c r="AH52" s="457"/>
      <c r="AI52" s="457"/>
      <c r="AJ52" s="457"/>
      <c r="AK52" s="457"/>
      <c r="AL52" s="457"/>
      <c r="AM52" s="457"/>
      <c r="AN52" s="457"/>
      <c r="AO52" s="457"/>
      <c r="AP52" s="457"/>
      <c r="AQ52" s="457"/>
      <c r="AR52" s="457"/>
      <c r="AS52" s="457"/>
      <c r="AT52" s="457"/>
      <c r="AU52" s="457"/>
      <c r="AV52" s="457"/>
      <c r="AW52" s="457"/>
      <c r="AX52" s="457"/>
      <c r="AY52" s="457"/>
      <c r="AZ52" s="457"/>
      <c r="BA52" s="457"/>
      <c r="BB52" s="457"/>
    </row>
    <row r="53" spans="1:54" ht="15.75" customHeight="1">
      <c r="A53" s="457"/>
      <c r="B53" s="457"/>
      <c r="C53" s="529"/>
      <c r="D53" s="529"/>
      <c r="E53" s="457"/>
      <c r="F53" s="457"/>
      <c r="G53" s="457"/>
      <c r="H53" s="457"/>
      <c r="I53" s="457"/>
      <c r="J53" s="457"/>
      <c r="K53" s="457"/>
      <c r="L53" s="457"/>
      <c r="M53" s="457"/>
      <c r="N53" s="457"/>
      <c r="O53" s="457"/>
      <c r="P53" s="457"/>
      <c r="Q53" s="457"/>
      <c r="R53" s="457"/>
      <c r="S53" s="457"/>
      <c r="T53" s="457"/>
      <c r="U53" s="457"/>
      <c r="V53" s="457"/>
      <c r="W53" s="457"/>
      <c r="X53" s="457"/>
      <c r="Y53" s="457"/>
      <c r="Z53" s="457"/>
      <c r="AA53" s="457"/>
      <c r="AB53" s="457"/>
      <c r="AC53" s="457"/>
      <c r="AD53" s="457"/>
      <c r="AE53" s="457"/>
      <c r="AF53" s="457"/>
      <c r="AG53" s="457"/>
      <c r="AH53" s="457"/>
      <c r="AI53" s="457"/>
      <c r="AJ53" s="457"/>
      <c r="AK53" s="457"/>
      <c r="AL53" s="457"/>
      <c r="AM53" s="457"/>
      <c r="AN53" s="457"/>
      <c r="AO53" s="457"/>
      <c r="AP53" s="457"/>
      <c r="AQ53" s="457"/>
      <c r="AR53" s="457"/>
      <c r="AS53" s="457"/>
      <c r="AT53" s="457"/>
      <c r="AU53" s="457"/>
      <c r="AV53" s="457"/>
      <c r="AW53" s="457"/>
      <c r="AX53" s="457"/>
      <c r="AY53" s="457"/>
      <c r="AZ53" s="457"/>
      <c r="BA53" s="457"/>
      <c r="BB53" s="457"/>
    </row>
    <row r="54" spans="1:54" ht="15.75" customHeight="1">
      <c r="A54" s="457"/>
      <c r="B54" s="457"/>
      <c r="C54" s="529"/>
      <c r="D54" s="529"/>
      <c r="E54" s="457"/>
      <c r="F54" s="457"/>
      <c r="G54" s="457"/>
      <c r="H54" s="457"/>
      <c r="I54" s="457"/>
      <c r="J54" s="457"/>
      <c r="K54" s="457"/>
      <c r="L54" s="457"/>
      <c r="M54" s="457"/>
      <c r="N54" s="457"/>
      <c r="O54" s="457"/>
      <c r="P54" s="457"/>
      <c r="Q54" s="457"/>
      <c r="R54" s="457"/>
      <c r="S54" s="457"/>
      <c r="T54" s="457"/>
      <c r="U54" s="457"/>
      <c r="V54" s="457"/>
      <c r="W54" s="457"/>
      <c r="X54" s="457"/>
      <c r="Y54" s="457"/>
      <c r="Z54" s="457"/>
      <c r="AA54" s="457"/>
      <c r="AB54" s="457"/>
      <c r="AC54" s="457"/>
      <c r="AD54" s="457"/>
      <c r="AE54" s="457"/>
      <c r="AF54" s="457"/>
      <c r="AG54" s="457"/>
      <c r="AH54" s="457"/>
      <c r="AI54" s="457"/>
      <c r="AJ54" s="457"/>
      <c r="AK54" s="457"/>
      <c r="AL54" s="457"/>
      <c r="AM54" s="457"/>
      <c r="AN54" s="457"/>
      <c r="AO54" s="457"/>
      <c r="AP54" s="457"/>
      <c r="AQ54" s="457"/>
      <c r="AR54" s="457"/>
      <c r="AS54" s="457"/>
      <c r="AT54" s="457"/>
      <c r="AU54" s="457"/>
      <c r="AV54" s="457"/>
      <c r="AW54" s="457"/>
      <c r="AX54" s="457"/>
      <c r="AY54" s="457"/>
      <c r="AZ54" s="457"/>
      <c r="BA54" s="457"/>
      <c r="BB54" s="457"/>
    </row>
    <row r="55" spans="1:54" ht="15.75" customHeight="1">
      <c r="A55" s="457"/>
      <c r="B55" s="457"/>
      <c r="C55" s="529"/>
      <c r="D55" s="529"/>
      <c r="E55" s="457"/>
      <c r="F55" s="457"/>
      <c r="G55" s="457"/>
      <c r="H55" s="457"/>
      <c r="I55" s="457"/>
      <c r="J55" s="457"/>
      <c r="K55" s="457"/>
      <c r="L55" s="457"/>
      <c r="M55" s="457"/>
      <c r="N55" s="457"/>
      <c r="O55" s="457"/>
      <c r="P55" s="457"/>
      <c r="Q55" s="457"/>
      <c r="R55" s="457"/>
      <c r="S55" s="457"/>
      <c r="T55" s="457"/>
      <c r="U55" s="457"/>
      <c r="V55" s="457"/>
      <c r="W55" s="457"/>
      <c r="X55" s="457"/>
      <c r="Y55" s="457"/>
      <c r="Z55" s="457"/>
      <c r="AA55" s="457"/>
      <c r="AB55" s="457"/>
      <c r="AC55" s="457"/>
      <c r="AD55" s="457"/>
      <c r="AE55" s="457"/>
      <c r="AF55" s="457"/>
      <c r="AG55" s="457"/>
      <c r="AH55" s="457"/>
      <c r="AI55" s="457"/>
      <c r="AJ55" s="457"/>
      <c r="AK55" s="457"/>
      <c r="AL55" s="457"/>
      <c r="AM55" s="457"/>
      <c r="AN55" s="457"/>
      <c r="AO55" s="457"/>
      <c r="AP55" s="457"/>
      <c r="AQ55" s="457"/>
      <c r="AR55" s="457"/>
      <c r="AS55" s="457"/>
      <c r="AT55" s="457"/>
      <c r="AU55" s="457"/>
      <c r="AV55" s="457"/>
      <c r="AW55" s="457"/>
      <c r="AX55" s="457"/>
      <c r="AY55" s="457"/>
      <c r="AZ55" s="457"/>
      <c r="BA55" s="457"/>
      <c r="BB55" s="457"/>
    </row>
    <row r="56" spans="1:54" ht="15.75" customHeight="1">
      <c r="A56" s="457"/>
      <c r="B56" s="457"/>
      <c r="C56" s="529"/>
      <c r="D56" s="529"/>
      <c r="E56" s="457"/>
      <c r="F56" s="457"/>
      <c r="G56" s="457"/>
      <c r="H56" s="457"/>
      <c r="I56" s="457"/>
      <c r="J56" s="457"/>
      <c r="K56" s="457"/>
      <c r="L56" s="457"/>
      <c r="M56" s="457"/>
      <c r="N56" s="457"/>
      <c r="O56" s="457"/>
      <c r="P56" s="457"/>
      <c r="Q56" s="457"/>
      <c r="R56" s="457"/>
      <c r="S56" s="457"/>
      <c r="T56" s="457"/>
      <c r="U56" s="457"/>
      <c r="V56" s="457"/>
      <c r="W56" s="457"/>
      <c r="X56" s="457"/>
      <c r="Y56" s="457"/>
      <c r="Z56" s="457"/>
      <c r="AA56" s="457"/>
      <c r="AB56" s="457"/>
      <c r="AC56" s="457"/>
      <c r="AD56" s="457"/>
      <c r="AE56" s="457"/>
      <c r="AF56" s="457"/>
      <c r="AG56" s="457"/>
      <c r="AH56" s="457"/>
      <c r="AI56" s="457"/>
      <c r="AJ56" s="457"/>
      <c r="AK56" s="457"/>
      <c r="AL56" s="457"/>
      <c r="AM56" s="457"/>
      <c r="AN56" s="457"/>
      <c r="AO56" s="457"/>
      <c r="AP56" s="457"/>
      <c r="AQ56" s="457"/>
      <c r="AR56" s="457"/>
      <c r="AS56" s="457"/>
      <c r="AT56" s="457"/>
      <c r="AU56" s="457"/>
      <c r="AV56" s="457"/>
      <c r="AW56" s="457"/>
      <c r="AX56" s="457"/>
      <c r="AY56" s="457"/>
      <c r="AZ56" s="457"/>
      <c r="BA56" s="457"/>
      <c r="BB56" s="457"/>
    </row>
    <row r="57" spans="1:54" ht="15.75" customHeight="1">
      <c r="A57" s="457"/>
      <c r="B57" s="457"/>
      <c r="C57" s="529"/>
      <c r="D57" s="529"/>
      <c r="E57" s="457"/>
      <c r="F57" s="457"/>
      <c r="G57" s="457"/>
      <c r="H57" s="457"/>
      <c r="I57" s="457"/>
      <c r="J57" s="457"/>
      <c r="K57" s="457"/>
      <c r="L57" s="457"/>
      <c r="M57" s="457"/>
      <c r="N57" s="457"/>
      <c r="O57" s="457"/>
      <c r="P57" s="457"/>
      <c r="Q57" s="457"/>
      <c r="R57" s="457"/>
      <c r="S57" s="457"/>
      <c r="T57" s="457"/>
      <c r="U57" s="457"/>
      <c r="V57" s="457"/>
      <c r="W57" s="457"/>
      <c r="X57" s="457"/>
      <c r="Y57" s="457"/>
      <c r="Z57" s="457"/>
      <c r="AA57" s="457"/>
      <c r="AB57" s="457"/>
      <c r="AC57" s="457"/>
      <c r="AD57" s="457"/>
      <c r="AE57" s="457"/>
      <c r="AF57" s="457"/>
      <c r="AG57" s="457"/>
      <c r="AH57" s="457"/>
      <c r="AI57" s="457"/>
      <c r="AJ57" s="457"/>
      <c r="AK57" s="457"/>
      <c r="AL57" s="457"/>
      <c r="AM57" s="457"/>
      <c r="AN57" s="457"/>
      <c r="AO57" s="457"/>
      <c r="AP57" s="457"/>
      <c r="AQ57" s="457"/>
      <c r="AR57" s="457"/>
      <c r="AS57" s="457"/>
      <c r="AT57" s="457"/>
      <c r="AU57" s="457"/>
      <c r="AV57" s="457"/>
      <c r="AW57" s="457"/>
      <c r="AX57" s="457"/>
      <c r="AY57" s="457"/>
      <c r="AZ57" s="457"/>
      <c r="BA57" s="457"/>
      <c r="BB57" s="457"/>
    </row>
    <row r="58" spans="1:54" ht="15.75" customHeight="1">
      <c r="A58" s="457"/>
      <c r="B58" s="457"/>
      <c r="C58" s="529"/>
      <c r="D58" s="529"/>
      <c r="E58" s="457"/>
      <c r="F58" s="457"/>
      <c r="G58" s="457"/>
      <c r="H58" s="457"/>
      <c r="I58" s="457"/>
      <c r="J58" s="457"/>
      <c r="K58" s="457"/>
      <c r="L58" s="457"/>
      <c r="M58" s="457"/>
      <c r="N58" s="457"/>
      <c r="O58" s="457"/>
      <c r="P58" s="457"/>
      <c r="Q58" s="457"/>
      <c r="R58" s="457"/>
      <c r="S58" s="457"/>
      <c r="T58" s="457"/>
      <c r="U58" s="457"/>
      <c r="V58" s="457"/>
      <c r="W58" s="457"/>
      <c r="X58" s="457"/>
      <c r="Y58" s="457"/>
      <c r="Z58" s="457"/>
      <c r="AA58" s="457"/>
      <c r="AB58" s="457"/>
      <c r="AC58" s="457"/>
      <c r="AD58" s="457"/>
      <c r="AE58" s="457"/>
      <c r="AF58" s="457"/>
      <c r="AG58" s="457"/>
      <c r="AH58" s="457"/>
      <c r="AI58" s="457"/>
      <c r="AJ58" s="457"/>
      <c r="AK58" s="457"/>
      <c r="AL58" s="457"/>
      <c r="AM58" s="457"/>
      <c r="AN58" s="457"/>
      <c r="AO58" s="457"/>
      <c r="AP58" s="457"/>
      <c r="AQ58" s="457"/>
      <c r="AR58" s="457"/>
      <c r="AS58" s="457"/>
      <c r="AT58" s="457"/>
      <c r="AU58" s="457"/>
      <c r="AV58" s="457"/>
      <c r="AW58" s="457"/>
      <c r="AX58" s="457"/>
      <c r="AY58" s="457"/>
      <c r="AZ58" s="457"/>
      <c r="BA58" s="457"/>
      <c r="BB58" s="457"/>
    </row>
    <row r="59" spans="1:54" ht="15.75" customHeight="1">
      <c r="A59" s="457"/>
      <c r="B59" s="457"/>
      <c r="C59" s="529"/>
      <c r="D59" s="529"/>
      <c r="E59" s="457"/>
      <c r="F59" s="457"/>
      <c r="G59" s="457"/>
      <c r="H59" s="457"/>
      <c r="I59" s="457"/>
      <c r="J59" s="457"/>
      <c r="K59" s="457"/>
      <c r="L59" s="457"/>
      <c r="M59" s="457"/>
      <c r="N59" s="457"/>
      <c r="O59" s="457"/>
      <c r="P59" s="457"/>
      <c r="Q59" s="457"/>
      <c r="R59" s="457"/>
      <c r="S59" s="457"/>
      <c r="T59" s="457"/>
      <c r="U59" s="457"/>
      <c r="V59" s="457"/>
      <c r="W59" s="457"/>
      <c r="X59" s="457"/>
      <c r="Y59" s="457"/>
      <c r="Z59" s="457"/>
      <c r="AA59" s="457"/>
      <c r="AB59" s="457"/>
      <c r="AC59" s="457"/>
      <c r="AD59" s="457"/>
      <c r="AE59" s="457"/>
      <c r="AF59" s="457"/>
      <c r="AG59" s="457"/>
      <c r="AH59" s="457"/>
      <c r="AI59" s="457"/>
      <c r="AJ59" s="457"/>
      <c r="AK59" s="457"/>
      <c r="AL59" s="457"/>
      <c r="AM59" s="457"/>
      <c r="AN59" s="457"/>
      <c r="AO59" s="457"/>
      <c r="AP59" s="457"/>
      <c r="AQ59" s="457"/>
      <c r="AR59" s="457"/>
      <c r="AS59" s="457"/>
      <c r="AT59" s="457"/>
      <c r="AU59" s="457"/>
      <c r="AV59" s="457"/>
      <c r="AW59" s="457"/>
      <c r="AX59" s="457"/>
      <c r="AY59" s="457"/>
      <c r="AZ59" s="457"/>
      <c r="BA59" s="457"/>
      <c r="BB59" s="457"/>
    </row>
    <row r="60" spans="1:54" ht="15.75" customHeight="1">
      <c r="A60" s="457"/>
      <c r="B60" s="457"/>
      <c r="C60" s="529"/>
      <c r="D60" s="529"/>
      <c r="E60" s="457"/>
      <c r="F60" s="457"/>
      <c r="G60" s="457"/>
      <c r="H60" s="457"/>
      <c r="I60" s="457"/>
      <c r="J60" s="457"/>
      <c r="K60" s="457"/>
      <c r="L60" s="457"/>
      <c r="M60" s="457"/>
      <c r="N60" s="457"/>
      <c r="O60" s="457"/>
      <c r="P60" s="457"/>
      <c r="Q60" s="457"/>
      <c r="R60" s="457"/>
      <c r="S60" s="457"/>
      <c r="T60" s="457"/>
      <c r="U60" s="457"/>
      <c r="V60" s="457"/>
      <c r="W60" s="457"/>
      <c r="X60" s="457"/>
      <c r="Y60" s="457"/>
      <c r="Z60" s="457"/>
      <c r="AA60" s="457"/>
      <c r="AB60" s="457"/>
      <c r="AC60" s="457"/>
      <c r="AD60" s="457"/>
      <c r="AE60" s="457"/>
      <c r="AF60" s="457"/>
      <c r="AG60" s="457"/>
      <c r="AH60" s="457"/>
      <c r="AI60" s="457"/>
      <c r="AJ60" s="457"/>
      <c r="AK60" s="457"/>
      <c r="AL60" s="457"/>
      <c r="AM60" s="457"/>
      <c r="AN60" s="457"/>
      <c r="AO60" s="457"/>
      <c r="AP60" s="457"/>
      <c r="AQ60" s="457"/>
      <c r="AR60" s="457"/>
      <c r="AS60" s="457"/>
      <c r="AT60" s="457"/>
      <c r="AU60" s="457"/>
      <c r="AV60" s="457"/>
      <c r="AW60" s="457"/>
      <c r="AX60" s="457"/>
      <c r="AY60" s="457"/>
      <c r="AZ60" s="457"/>
      <c r="BA60" s="457"/>
      <c r="BB60" s="457"/>
    </row>
    <row r="61" spans="1:54" ht="15.75" customHeight="1">
      <c r="A61" s="457"/>
      <c r="B61" s="457"/>
      <c r="C61" s="529"/>
      <c r="D61" s="529"/>
      <c r="E61" s="457"/>
      <c r="F61" s="457"/>
      <c r="G61" s="457"/>
      <c r="H61" s="457"/>
      <c r="I61" s="457"/>
      <c r="J61" s="457"/>
      <c r="K61" s="457"/>
      <c r="L61" s="457"/>
      <c r="M61" s="457"/>
      <c r="N61" s="457"/>
      <c r="O61" s="457"/>
      <c r="P61" s="457"/>
      <c r="Q61" s="457"/>
      <c r="R61" s="457"/>
      <c r="S61" s="457"/>
      <c r="T61" s="457"/>
      <c r="U61" s="457"/>
      <c r="V61" s="457"/>
      <c r="W61" s="457"/>
      <c r="X61" s="457"/>
      <c r="Y61" s="457"/>
      <c r="Z61" s="457"/>
      <c r="AA61" s="457"/>
      <c r="AB61" s="457"/>
      <c r="AC61" s="457"/>
      <c r="AD61" s="457"/>
      <c r="AE61" s="457"/>
      <c r="AF61" s="457"/>
      <c r="AG61" s="457"/>
      <c r="AH61" s="457"/>
      <c r="AI61" s="457"/>
      <c r="AJ61" s="457"/>
      <c r="AK61" s="457"/>
      <c r="AL61" s="457"/>
      <c r="AM61" s="457"/>
      <c r="AN61" s="457"/>
      <c r="AO61" s="457"/>
      <c r="AP61" s="457"/>
      <c r="AQ61" s="457"/>
      <c r="AR61" s="457"/>
      <c r="AS61" s="457"/>
      <c r="AT61" s="457"/>
      <c r="AU61" s="457"/>
      <c r="AV61" s="457"/>
      <c r="AW61" s="457"/>
      <c r="AX61" s="457"/>
      <c r="AY61" s="457"/>
      <c r="AZ61" s="457"/>
      <c r="BA61" s="457"/>
      <c r="BB61" s="457"/>
    </row>
    <row r="62" spans="1:54" ht="15.75" customHeight="1">
      <c r="A62" s="457"/>
      <c r="B62" s="457"/>
      <c r="C62" s="529"/>
      <c r="D62" s="529"/>
      <c r="E62" s="457"/>
      <c r="F62" s="457"/>
      <c r="G62" s="457"/>
      <c r="H62" s="457"/>
      <c r="I62" s="457"/>
      <c r="J62" s="457"/>
      <c r="K62" s="457"/>
      <c r="L62" s="457"/>
      <c r="M62" s="457"/>
      <c r="N62" s="457"/>
      <c r="O62" s="457"/>
      <c r="P62" s="457"/>
      <c r="Q62" s="457"/>
      <c r="R62" s="457"/>
      <c r="S62" s="457"/>
      <c r="T62" s="457"/>
      <c r="U62" s="457"/>
      <c r="V62" s="457"/>
      <c r="W62" s="457"/>
      <c r="X62" s="457"/>
      <c r="Y62" s="457"/>
      <c r="Z62" s="457"/>
      <c r="AA62" s="457"/>
      <c r="AB62" s="457"/>
      <c r="AC62" s="457"/>
      <c r="AD62" s="457"/>
      <c r="AE62" s="457"/>
      <c r="AF62" s="457"/>
      <c r="AG62" s="457"/>
      <c r="AH62" s="457"/>
      <c r="AI62" s="457"/>
      <c r="AJ62" s="457"/>
      <c r="AK62" s="457"/>
      <c r="AL62" s="457"/>
      <c r="AM62" s="457"/>
      <c r="AN62" s="457"/>
      <c r="AO62" s="457"/>
      <c r="AP62" s="457"/>
      <c r="AQ62" s="457"/>
      <c r="AR62" s="457"/>
      <c r="AS62" s="457"/>
      <c r="AT62" s="457"/>
      <c r="AU62" s="457"/>
      <c r="AV62" s="457"/>
      <c r="AW62" s="457"/>
      <c r="AX62" s="457"/>
      <c r="AY62" s="457"/>
      <c r="AZ62" s="457"/>
      <c r="BA62" s="457"/>
      <c r="BB62" s="457"/>
    </row>
    <row r="63" spans="1:54" ht="15.75" customHeight="1">
      <c r="A63" s="457"/>
      <c r="B63" s="457"/>
      <c r="C63" s="529"/>
      <c r="D63" s="529"/>
      <c r="E63" s="457"/>
      <c r="F63" s="457"/>
      <c r="G63" s="457"/>
      <c r="H63" s="457"/>
      <c r="I63" s="457"/>
      <c r="J63" s="457"/>
      <c r="K63" s="457"/>
      <c r="L63" s="457"/>
      <c r="M63" s="457"/>
      <c r="N63" s="457"/>
      <c r="O63" s="457"/>
      <c r="P63" s="457"/>
      <c r="Q63" s="457"/>
      <c r="R63" s="457"/>
      <c r="S63" s="457"/>
      <c r="T63" s="457"/>
      <c r="U63" s="457"/>
      <c r="V63" s="457"/>
      <c r="W63" s="457"/>
      <c r="X63" s="457"/>
      <c r="Y63" s="457"/>
      <c r="Z63" s="457"/>
      <c r="AA63" s="457"/>
      <c r="AB63" s="457"/>
      <c r="AC63" s="457"/>
      <c r="AD63" s="457"/>
      <c r="AE63" s="457"/>
      <c r="AF63" s="457"/>
      <c r="AG63" s="457"/>
      <c r="AH63" s="457"/>
      <c r="AI63" s="457"/>
      <c r="AJ63" s="457"/>
      <c r="AK63" s="457"/>
      <c r="AL63" s="457"/>
      <c r="AM63" s="457"/>
      <c r="AN63" s="457"/>
      <c r="AO63" s="457"/>
      <c r="AP63" s="457"/>
      <c r="AQ63" s="457"/>
      <c r="AR63" s="457"/>
      <c r="AS63" s="457"/>
      <c r="AT63" s="457"/>
      <c r="AU63" s="457"/>
      <c r="AV63" s="457"/>
      <c r="AW63" s="457"/>
      <c r="AX63" s="457"/>
      <c r="AY63" s="457"/>
      <c r="AZ63" s="457"/>
      <c r="BA63" s="457"/>
      <c r="BB63" s="457"/>
    </row>
    <row r="64" spans="1:54" ht="15.75" customHeight="1">
      <c r="A64" s="457"/>
      <c r="B64" s="457"/>
      <c r="C64" s="529"/>
      <c r="D64" s="529"/>
      <c r="E64" s="457"/>
      <c r="F64" s="457"/>
      <c r="G64" s="457"/>
      <c r="H64" s="457"/>
      <c r="I64" s="457"/>
      <c r="J64" s="457"/>
      <c r="K64" s="457"/>
      <c r="L64" s="457"/>
      <c r="M64" s="457"/>
      <c r="N64" s="457"/>
      <c r="O64" s="457"/>
      <c r="P64" s="457"/>
      <c r="Q64" s="457"/>
      <c r="R64" s="457"/>
      <c r="S64" s="457"/>
      <c r="T64" s="457"/>
      <c r="U64" s="457"/>
      <c r="V64" s="457"/>
      <c r="W64" s="457"/>
      <c r="X64" s="457"/>
      <c r="Y64" s="457"/>
      <c r="Z64" s="457"/>
      <c r="AA64" s="457"/>
      <c r="AB64" s="457"/>
      <c r="AC64" s="457"/>
      <c r="AD64" s="457"/>
      <c r="AE64" s="457"/>
      <c r="AF64" s="457"/>
      <c r="AG64" s="457"/>
      <c r="AH64" s="457"/>
      <c r="AI64" s="457"/>
      <c r="AJ64" s="457"/>
      <c r="AK64" s="457"/>
      <c r="AL64" s="457"/>
      <c r="AM64" s="457"/>
      <c r="AN64" s="457"/>
      <c r="AO64" s="457"/>
      <c r="AP64" s="457"/>
      <c r="AQ64" s="457"/>
      <c r="AR64" s="457"/>
      <c r="AS64" s="457"/>
      <c r="AT64" s="457"/>
      <c r="AU64" s="457"/>
      <c r="AV64" s="457"/>
      <c r="AW64" s="457"/>
      <c r="AX64" s="457"/>
      <c r="AY64" s="457"/>
      <c r="AZ64" s="457"/>
      <c r="BA64" s="457"/>
      <c r="BB64" s="457"/>
    </row>
    <row r="65" spans="1:54" ht="15.75" customHeight="1">
      <c r="A65" s="457"/>
      <c r="B65" s="457"/>
      <c r="C65" s="529"/>
      <c r="D65" s="529"/>
      <c r="E65" s="457"/>
      <c r="F65" s="457"/>
      <c r="G65" s="457"/>
      <c r="H65" s="457"/>
      <c r="I65" s="457"/>
      <c r="J65" s="457"/>
      <c r="K65" s="457"/>
      <c r="L65" s="457"/>
      <c r="M65" s="457"/>
      <c r="N65" s="457"/>
      <c r="O65" s="457"/>
      <c r="P65" s="457"/>
      <c r="Q65" s="457"/>
      <c r="R65" s="457"/>
      <c r="S65" s="457"/>
      <c r="T65" s="457"/>
      <c r="U65" s="457"/>
      <c r="V65" s="457"/>
      <c r="W65" s="457"/>
      <c r="X65" s="457"/>
      <c r="Y65" s="457"/>
      <c r="Z65" s="457"/>
      <c r="AA65" s="457"/>
      <c r="AB65" s="457"/>
      <c r="AC65" s="457"/>
      <c r="AD65" s="457"/>
      <c r="AE65" s="457"/>
      <c r="AF65" s="457"/>
      <c r="AG65" s="457"/>
      <c r="AH65" s="457"/>
      <c r="AI65" s="457"/>
      <c r="AJ65" s="457"/>
      <c r="AK65" s="457"/>
      <c r="AL65" s="457"/>
      <c r="AM65" s="457"/>
      <c r="AN65" s="457"/>
      <c r="AO65" s="457"/>
      <c r="AP65" s="457"/>
      <c r="AQ65" s="457"/>
      <c r="AR65" s="457"/>
      <c r="AS65" s="457"/>
      <c r="AT65" s="457"/>
      <c r="AU65" s="457"/>
      <c r="AV65" s="457"/>
      <c r="AW65" s="457"/>
      <c r="AX65" s="457"/>
      <c r="AY65" s="457"/>
      <c r="AZ65" s="457"/>
      <c r="BA65" s="457"/>
      <c r="BB65" s="457"/>
    </row>
    <row r="66" spans="1:54" ht="15.75" customHeight="1">
      <c r="A66" s="457"/>
      <c r="B66" s="457"/>
      <c r="C66" s="529"/>
      <c r="D66" s="529"/>
      <c r="E66" s="457"/>
      <c r="F66" s="457"/>
      <c r="G66" s="457"/>
      <c r="H66" s="457"/>
      <c r="I66" s="457"/>
      <c r="J66" s="457"/>
      <c r="K66" s="457"/>
      <c r="L66" s="457"/>
      <c r="M66" s="457"/>
      <c r="N66" s="457"/>
      <c r="O66" s="457"/>
      <c r="P66" s="457"/>
      <c r="Q66" s="457"/>
      <c r="R66" s="457"/>
      <c r="S66" s="457"/>
      <c r="T66" s="457"/>
      <c r="U66" s="457"/>
      <c r="V66" s="457"/>
      <c r="W66" s="457"/>
      <c r="X66" s="457"/>
      <c r="Y66" s="457"/>
      <c r="Z66" s="457"/>
      <c r="AA66" s="457"/>
      <c r="AB66" s="457"/>
      <c r="AC66" s="457"/>
      <c r="AD66" s="457"/>
      <c r="AE66" s="457"/>
      <c r="AF66" s="457"/>
      <c r="AG66" s="457"/>
      <c r="AH66" s="457"/>
      <c r="AI66" s="457"/>
      <c r="AJ66" s="457"/>
      <c r="AK66" s="457"/>
      <c r="AL66" s="457"/>
      <c r="AM66" s="457"/>
      <c r="AN66" s="457"/>
      <c r="AO66" s="457"/>
      <c r="AP66" s="457"/>
      <c r="AQ66" s="457"/>
      <c r="AR66" s="457"/>
      <c r="AS66" s="457"/>
      <c r="AT66" s="457"/>
      <c r="AU66" s="457"/>
      <c r="AV66" s="457"/>
      <c r="AW66" s="457"/>
      <c r="AX66" s="457"/>
      <c r="AY66" s="457"/>
      <c r="AZ66" s="457"/>
      <c r="BA66" s="457"/>
      <c r="BB66" s="457"/>
    </row>
    <row r="67" spans="1:54" ht="15.75" customHeight="1">
      <c r="A67" s="457"/>
      <c r="B67" s="457"/>
      <c r="C67" s="529"/>
      <c r="D67" s="529"/>
      <c r="E67" s="457"/>
      <c r="F67" s="457"/>
      <c r="G67" s="457"/>
      <c r="H67" s="457"/>
      <c r="I67" s="457"/>
      <c r="J67" s="457"/>
      <c r="K67" s="457"/>
      <c r="L67" s="457"/>
      <c r="M67" s="457"/>
      <c r="N67" s="457"/>
      <c r="O67" s="457"/>
      <c r="P67" s="457"/>
      <c r="Q67" s="457"/>
      <c r="R67" s="457"/>
      <c r="S67" s="457"/>
      <c r="T67" s="457"/>
      <c r="U67" s="457"/>
      <c r="V67" s="457"/>
      <c r="W67" s="457"/>
      <c r="X67" s="457"/>
      <c r="Y67" s="457"/>
      <c r="Z67" s="457"/>
      <c r="AA67" s="457"/>
      <c r="AB67" s="457"/>
      <c r="AC67" s="457"/>
      <c r="AD67" s="457"/>
      <c r="AE67" s="457"/>
      <c r="AF67" s="457"/>
      <c r="AG67" s="457"/>
      <c r="AH67" s="457"/>
      <c r="AI67" s="457"/>
      <c r="AJ67" s="457"/>
      <c r="AK67" s="457"/>
      <c r="AL67" s="457"/>
      <c r="AM67" s="457"/>
      <c r="AN67" s="457"/>
      <c r="AO67" s="457"/>
      <c r="AP67" s="457"/>
      <c r="AQ67" s="457"/>
      <c r="AR67" s="457"/>
      <c r="AS67" s="457"/>
      <c r="AT67" s="457"/>
      <c r="AU67" s="457"/>
      <c r="AV67" s="457"/>
      <c r="AW67" s="457"/>
      <c r="AX67" s="457"/>
      <c r="AY67" s="457"/>
      <c r="AZ67" s="457"/>
      <c r="BA67" s="457"/>
      <c r="BB67" s="457"/>
    </row>
    <row r="68" spans="1:54" ht="15.75" customHeight="1">
      <c r="A68" s="457"/>
      <c r="B68" s="457"/>
      <c r="C68" s="529"/>
      <c r="D68" s="529"/>
      <c r="E68" s="457"/>
      <c r="F68" s="457"/>
      <c r="G68" s="457"/>
      <c r="H68" s="457"/>
      <c r="I68" s="457"/>
      <c r="J68" s="457"/>
      <c r="K68" s="457"/>
      <c r="L68" s="457"/>
      <c r="M68" s="457"/>
      <c r="N68" s="457"/>
      <c r="O68" s="457"/>
      <c r="P68" s="457"/>
      <c r="Q68" s="457"/>
      <c r="R68" s="457"/>
      <c r="S68" s="457"/>
      <c r="T68" s="457"/>
      <c r="U68" s="457"/>
      <c r="V68" s="457"/>
      <c r="W68" s="457"/>
      <c r="X68" s="457"/>
      <c r="Y68" s="457"/>
      <c r="Z68" s="457"/>
      <c r="AA68" s="457"/>
      <c r="AB68" s="457"/>
      <c r="AC68" s="457"/>
      <c r="AD68" s="457"/>
      <c r="AE68" s="457"/>
      <c r="AF68" s="457"/>
      <c r="AG68" s="457"/>
      <c r="AH68" s="457"/>
      <c r="AI68" s="457"/>
      <c r="AJ68" s="457"/>
      <c r="AK68" s="457"/>
      <c r="AL68" s="457"/>
      <c r="AM68" s="457"/>
      <c r="AN68" s="457"/>
      <c r="AO68" s="457"/>
      <c r="AP68" s="457"/>
      <c r="AQ68" s="457"/>
      <c r="AR68" s="457"/>
      <c r="AS68" s="457"/>
      <c r="AT68" s="457"/>
      <c r="AU68" s="457"/>
      <c r="AV68" s="457"/>
      <c r="AW68" s="457"/>
      <c r="AX68" s="457"/>
      <c r="AY68" s="457"/>
      <c r="AZ68" s="457"/>
      <c r="BA68" s="457"/>
      <c r="BB68" s="457"/>
    </row>
    <row r="69" spans="1:54" ht="15.75" customHeight="1">
      <c r="A69" s="457"/>
      <c r="B69" s="457"/>
      <c r="C69" s="529"/>
      <c r="D69" s="529"/>
      <c r="E69" s="457"/>
      <c r="F69" s="457"/>
      <c r="G69" s="457"/>
      <c r="H69" s="457"/>
      <c r="I69" s="457"/>
      <c r="J69" s="457"/>
      <c r="K69" s="457"/>
      <c r="L69" s="457"/>
      <c r="M69" s="457"/>
      <c r="N69" s="457"/>
      <c r="O69" s="457"/>
      <c r="P69" s="457"/>
      <c r="Q69" s="457"/>
      <c r="R69" s="457"/>
      <c r="S69" s="457"/>
      <c r="T69" s="457"/>
      <c r="U69" s="457"/>
      <c r="V69" s="457"/>
      <c r="W69" s="457"/>
      <c r="X69" s="457"/>
      <c r="Y69" s="457"/>
      <c r="Z69" s="457"/>
      <c r="AA69" s="457"/>
      <c r="AB69" s="457"/>
      <c r="AC69" s="457"/>
      <c r="AD69" s="457"/>
      <c r="AE69" s="457"/>
      <c r="AF69" s="457"/>
      <c r="AG69" s="457"/>
      <c r="AH69" s="457"/>
      <c r="AI69" s="457"/>
      <c r="AJ69" s="457"/>
      <c r="AK69" s="457"/>
      <c r="AL69" s="457"/>
      <c r="AM69" s="457"/>
      <c r="AN69" s="457"/>
      <c r="AO69" s="457"/>
      <c r="AP69" s="457"/>
      <c r="AQ69" s="457"/>
      <c r="AR69" s="457"/>
      <c r="AS69" s="457"/>
      <c r="AT69" s="457"/>
      <c r="AU69" s="457"/>
      <c r="AV69" s="457"/>
      <c r="AW69" s="457"/>
      <c r="AX69" s="457"/>
      <c r="AY69" s="457"/>
      <c r="AZ69" s="457"/>
      <c r="BA69" s="457"/>
      <c r="BB69" s="457"/>
    </row>
    <row r="70" spans="1:54" ht="15.75" customHeight="1">
      <c r="A70" s="457"/>
      <c r="B70" s="457"/>
      <c r="C70" s="529"/>
      <c r="D70" s="529"/>
      <c r="E70" s="457"/>
      <c r="F70" s="457"/>
      <c r="G70" s="457"/>
      <c r="H70" s="457"/>
      <c r="I70" s="457"/>
      <c r="J70" s="457"/>
      <c r="K70" s="457"/>
      <c r="L70" s="457"/>
      <c r="M70" s="457"/>
      <c r="N70" s="457"/>
      <c r="O70" s="457"/>
      <c r="P70" s="457"/>
      <c r="Q70" s="457"/>
      <c r="R70" s="457"/>
      <c r="S70" s="457"/>
      <c r="T70" s="457"/>
      <c r="U70" s="457"/>
      <c r="V70" s="457"/>
      <c r="W70" s="457"/>
      <c r="X70" s="457"/>
      <c r="Y70" s="457"/>
      <c r="Z70" s="457"/>
      <c r="AA70" s="457"/>
      <c r="AB70" s="457"/>
      <c r="AC70" s="457"/>
      <c r="AD70" s="457"/>
      <c r="AE70" s="457"/>
      <c r="AF70" s="457"/>
      <c r="AG70" s="457"/>
      <c r="AH70" s="457"/>
      <c r="AI70" s="457"/>
      <c r="AJ70" s="457"/>
      <c r="AK70" s="457"/>
      <c r="AL70" s="457"/>
      <c r="AM70" s="457"/>
      <c r="AN70" s="457"/>
      <c r="AO70" s="457"/>
      <c r="AP70" s="457"/>
      <c r="AQ70" s="457"/>
      <c r="AR70" s="457"/>
      <c r="AS70" s="457"/>
      <c r="AT70" s="457"/>
      <c r="AU70" s="457"/>
      <c r="AV70" s="457"/>
      <c r="AW70" s="457"/>
      <c r="AX70" s="457"/>
      <c r="AY70" s="457"/>
      <c r="AZ70" s="457"/>
      <c r="BA70" s="457"/>
      <c r="BB70" s="457"/>
    </row>
    <row r="71" spans="1:54" ht="15.75" customHeight="1">
      <c r="A71" s="457"/>
      <c r="B71" s="457"/>
      <c r="C71" s="529"/>
      <c r="D71" s="529"/>
      <c r="E71" s="457"/>
      <c r="F71" s="457"/>
      <c r="G71" s="457"/>
      <c r="H71" s="457"/>
      <c r="I71" s="457"/>
      <c r="J71" s="457"/>
      <c r="K71" s="457"/>
      <c r="L71" s="457"/>
      <c r="M71" s="457"/>
      <c r="N71" s="457"/>
      <c r="O71" s="457"/>
      <c r="P71" s="457"/>
      <c r="Q71" s="457"/>
      <c r="R71" s="457"/>
      <c r="S71" s="457"/>
      <c r="T71" s="457"/>
      <c r="U71" s="457"/>
      <c r="V71" s="457"/>
      <c r="W71" s="457"/>
      <c r="X71" s="457"/>
      <c r="Y71" s="457"/>
      <c r="Z71" s="457"/>
      <c r="AA71" s="457"/>
      <c r="AB71" s="457"/>
      <c r="AC71" s="457"/>
      <c r="AD71" s="457"/>
      <c r="AE71" s="457"/>
      <c r="AF71" s="457"/>
      <c r="AG71" s="457"/>
      <c r="AH71" s="457"/>
      <c r="AI71" s="457"/>
      <c r="AJ71" s="457"/>
      <c r="AK71" s="457"/>
      <c r="AL71" s="457"/>
      <c r="AM71" s="457"/>
      <c r="AN71" s="457"/>
      <c r="AO71" s="457"/>
      <c r="AP71" s="457"/>
      <c r="AQ71" s="457"/>
      <c r="AR71" s="457"/>
      <c r="AS71" s="457"/>
      <c r="AT71" s="457"/>
      <c r="AU71" s="457"/>
      <c r="AV71" s="457"/>
      <c r="AW71" s="457"/>
      <c r="AX71" s="457"/>
      <c r="AY71" s="457"/>
      <c r="AZ71" s="457"/>
      <c r="BA71" s="457"/>
      <c r="BB71" s="457"/>
    </row>
    <row r="72" spans="1:54" ht="15.75" customHeight="1">
      <c r="A72" s="457"/>
      <c r="B72" s="457"/>
      <c r="C72" s="529"/>
      <c r="D72" s="529"/>
      <c r="E72" s="457"/>
      <c r="F72" s="457"/>
      <c r="G72" s="457"/>
      <c r="H72" s="457"/>
      <c r="I72" s="457"/>
      <c r="J72" s="457"/>
      <c r="K72" s="457"/>
      <c r="L72" s="457"/>
      <c r="M72" s="457"/>
      <c r="N72" s="457"/>
      <c r="O72" s="457"/>
      <c r="P72" s="457"/>
      <c r="Q72" s="457"/>
      <c r="R72" s="457"/>
      <c r="S72" s="457"/>
      <c r="T72" s="457"/>
      <c r="U72" s="457"/>
      <c r="V72" s="457"/>
      <c r="W72" s="457"/>
      <c r="X72" s="457"/>
      <c r="Y72" s="457"/>
      <c r="Z72" s="457"/>
      <c r="AA72" s="457"/>
      <c r="AB72" s="457"/>
      <c r="AC72" s="457"/>
      <c r="AD72" s="457"/>
      <c r="AE72" s="457"/>
      <c r="AF72" s="457"/>
      <c r="AG72" s="457"/>
      <c r="AH72" s="457"/>
      <c r="AI72" s="457"/>
      <c r="AJ72" s="457"/>
      <c r="AK72" s="457"/>
      <c r="AL72" s="457"/>
      <c r="AM72" s="457"/>
      <c r="AN72" s="457"/>
      <c r="AO72" s="457"/>
      <c r="AP72" s="457"/>
      <c r="AQ72" s="457"/>
      <c r="AR72" s="457"/>
      <c r="AS72" s="457"/>
      <c r="AT72" s="457"/>
      <c r="AU72" s="457"/>
      <c r="AV72" s="457"/>
      <c r="AW72" s="457"/>
      <c r="AX72" s="457"/>
      <c r="AY72" s="457"/>
      <c r="AZ72" s="457"/>
      <c r="BA72" s="457"/>
      <c r="BB72" s="457"/>
    </row>
    <row r="73" spans="1:54" ht="15.75" customHeight="1">
      <c r="A73" s="457"/>
      <c r="B73" s="457"/>
      <c r="C73" s="529"/>
      <c r="D73" s="529"/>
      <c r="E73" s="457"/>
      <c r="F73" s="457"/>
      <c r="G73" s="457"/>
      <c r="H73" s="457"/>
      <c r="I73" s="457"/>
      <c r="J73" s="457"/>
      <c r="K73" s="457"/>
      <c r="L73" s="457"/>
      <c r="M73" s="457"/>
      <c r="N73" s="457"/>
      <c r="O73" s="457"/>
      <c r="P73" s="457"/>
      <c r="Q73" s="457"/>
      <c r="R73" s="457"/>
      <c r="S73" s="457"/>
      <c r="T73" s="457"/>
      <c r="U73" s="457"/>
      <c r="V73" s="457"/>
      <c r="W73" s="457"/>
      <c r="X73" s="457"/>
      <c r="Y73" s="457"/>
      <c r="Z73" s="457"/>
      <c r="AA73" s="457"/>
      <c r="AB73" s="457"/>
      <c r="AC73" s="457"/>
      <c r="AD73" s="457"/>
      <c r="AE73" s="457"/>
      <c r="AF73" s="457"/>
      <c r="AG73" s="457"/>
      <c r="AH73" s="457"/>
      <c r="AI73" s="457"/>
      <c r="AJ73" s="457"/>
      <c r="AK73" s="457"/>
      <c r="AL73" s="457"/>
      <c r="AM73" s="457"/>
      <c r="AN73" s="457"/>
      <c r="AO73" s="457"/>
      <c r="AP73" s="457"/>
      <c r="AQ73" s="457"/>
      <c r="AR73" s="457"/>
      <c r="AS73" s="457"/>
      <c r="AT73" s="457"/>
      <c r="AU73" s="457"/>
      <c r="AV73" s="457"/>
      <c r="AW73" s="457"/>
      <c r="AX73" s="457"/>
      <c r="AY73" s="457"/>
      <c r="AZ73" s="457"/>
      <c r="BA73" s="457"/>
      <c r="BB73" s="457"/>
    </row>
    <row r="74" spans="1:54" ht="15.75" customHeight="1">
      <c r="A74" s="457"/>
      <c r="B74" s="457"/>
      <c r="C74" s="529"/>
      <c r="D74" s="529"/>
      <c r="E74" s="457"/>
      <c r="F74" s="457"/>
      <c r="G74" s="457"/>
      <c r="H74" s="457"/>
      <c r="I74" s="457"/>
      <c r="J74" s="457"/>
      <c r="K74" s="457"/>
      <c r="L74" s="457"/>
      <c r="M74" s="457"/>
      <c r="N74" s="457"/>
      <c r="O74" s="457"/>
      <c r="P74" s="457"/>
      <c r="Q74" s="457"/>
      <c r="R74" s="457"/>
      <c r="S74" s="457"/>
      <c r="T74" s="457"/>
      <c r="U74" s="457"/>
      <c r="V74" s="457"/>
      <c r="W74" s="457"/>
      <c r="X74" s="457"/>
      <c r="Y74" s="457"/>
      <c r="Z74" s="457"/>
      <c r="AA74" s="457"/>
      <c r="AB74" s="457"/>
      <c r="AC74" s="457"/>
      <c r="AD74" s="457"/>
      <c r="AE74" s="457"/>
      <c r="AF74" s="457"/>
      <c r="AG74" s="457"/>
      <c r="AH74" s="457"/>
      <c r="AI74" s="457"/>
      <c r="AJ74" s="457"/>
      <c r="AK74" s="457"/>
      <c r="AL74" s="457"/>
      <c r="AM74" s="457"/>
      <c r="AN74" s="457"/>
      <c r="AO74" s="457"/>
      <c r="AP74" s="457"/>
      <c r="AQ74" s="457"/>
      <c r="AR74" s="457"/>
      <c r="AS74" s="457"/>
      <c r="AT74" s="457"/>
      <c r="AU74" s="457"/>
      <c r="AV74" s="457"/>
      <c r="AW74" s="457"/>
      <c r="AX74" s="457"/>
      <c r="AY74" s="457"/>
      <c r="AZ74" s="457"/>
      <c r="BA74" s="457"/>
      <c r="BB74" s="457"/>
    </row>
    <row r="75" spans="1:54" ht="15.75" customHeight="1">
      <c r="A75" s="457"/>
      <c r="B75" s="457"/>
      <c r="C75" s="529"/>
      <c r="D75" s="529"/>
      <c r="E75" s="457"/>
      <c r="F75" s="457"/>
      <c r="G75" s="457"/>
      <c r="H75" s="457"/>
      <c r="I75" s="457"/>
      <c r="J75" s="457"/>
      <c r="K75" s="457"/>
      <c r="L75" s="457"/>
      <c r="M75" s="457"/>
      <c r="N75" s="457"/>
      <c r="O75" s="457"/>
      <c r="P75" s="457"/>
      <c r="Q75" s="457"/>
      <c r="R75" s="457"/>
      <c r="S75" s="457"/>
      <c r="T75" s="457"/>
      <c r="U75" s="457"/>
      <c r="V75" s="457"/>
      <c r="W75" s="457"/>
      <c r="X75" s="457"/>
      <c r="Y75" s="457"/>
      <c r="Z75" s="457"/>
      <c r="AA75" s="457"/>
      <c r="AB75" s="457"/>
      <c r="AC75" s="457"/>
      <c r="AD75" s="457"/>
      <c r="AE75" s="457"/>
      <c r="AF75" s="457"/>
      <c r="AG75" s="457"/>
      <c r="AH75" s="457"/>
      <c r="AI75" s="457"/>
      <c r="AJ75" s="457"/>
      <c r="AK75" s="457"/>
      <c r="AL75" s="457"/>
      <c r="AM75" s="457"/>
      <c r="AN75" s="457"/>
      <c r="AO75" s="457"/>
      <c r="AP75" s="457"/>
      <c r="AQ75" s="457"/>
      <c r="AR75" s="457"/>
      <c r="AS75" s="457"/>
      <c r="AT75" s="457"/>
      <c r="AU75" s="457"/>
      <c r="AV75" s="457"/>
      <c r="AW75" s="457"/>
      <c r="AX75" s="457"/>
      <c r="AY75" s="457"/>
      <c r="AZ75" s="457"/>
      <c r="BA75" s="457"/>
      <c r="BB75" s="457"/>
    </row>
    <row r="76" spans="1:54" ht="15.75" customHeight="1">
      <c r="A76" s="457"/>
      <c r="B76" s="457"/>
      <c r="C76" s="529"/>
      <c r="D76" s="529"/>
      <c r="E76" s="457"/>
      <c r="F76" s="457"/>
      <c r="G76" s="457"/>
      <c r="H76" s="457"/>
      <c r="I76" s="457"/>
      <c r="J76" s="457"/>
      <c r="K76" s="457"/>
      <c r="L76" s="457"/>
      <c r="M76" s="457"/>
      <c r="N76" s="457"/>
      <c r="O76" s="457"/>
      <c r="P76" s="457"/>
      <c r="Q76" s="457"/>
      <c r="R76" s="457"/>
      <c r="S76" s="457"/>
      <c r="T76" s="457"/>
      <c r="U76" s="457"/>
      <c r="V76" s="457"/>
      <c r="W76" s="457"/>
      <c r="X76" s="457"/>
      <c r="Y76" s="457"/>
      <c r="Z76" s="457"/>
      <c r="AA76" s="457"/>
      <c r="AB76" s="457"/>
      <c r="AC76" s="457"/>
      <c r="AD76" s="457"/>
      <c r="AE76" s="457"/>
      <c r="AF76" s="457"/>
      <c r="AG76" s="457"/>
      <c r="AH76" s="457"/>
      <c r="AI76" s="457"/>
      <c r="AJ76" s="457"/>
      <c r="AK76" s="457"/>
      <c r="AL76" s="457"/>
      <c r="AM76" s="457"/>
      <c r="AN76" s="457"/>
      <c r="AO76" s="457"/>
      <c r="AP76" s="457"/>
      <c r="AQ76" s="457"/>
      <c r="AR76" s="457"/>
      <c r="AS76" s="457"/>
      <c r="AT76" s="457"/>
      <c r="AU76" s="457"/>
      <c r="AV76" s="457"/>
      <c r="AW76" s="457"/>
      <c r="AX76" s="457"/>
      <c r="AY76" s="457"/>
      <c r="AZ76" s="457"/>
      <c r="BA76" s="457"/>
      <c r="BB76" s="457"/>
    </row>
    <row r="77" spans="1:54" ht="15.75" customHeight="1">
      <c r="A77" s="457"/>
      <c r="B77" s="457"/>
      <c r="C77" s="529"/>
      <c r="D77" s="529"/>
      <c r="E77" s="457"/>
      <c r="F77" s="457"/>
      <c r="G77" s="457"/>
      <c r="H77" s="457"/>
      <c r="I77" s="457"/>
      <c r="J77" s="457"/>
      <c r="K77" s="457"/>
      <c r="L77" s="457"/>
      <c r="M77" s="457"/>
      <c r="N77" s="457"/>
      <c r="O77" s="457"/>
      <c r="P77" s="457"/>
      <c r="Q77" s="457"/>
      <c r="R77" s="457"/>
      <c r="S77" s="457"/>
      <c r="T77" s="457"/>
      <c r="U77" s="457"/>
      <c r="V77" s="457"/>
      <c r="W77" s="457"/>
      <c r="X77" s="457"/>
      <c r="Y77" s="457"/>
      <c r="Z77" s="457"/>
      <c r="AA77" s="457"/>
      <c r="AB77" s="457"/>
      <c r="AC77" s="457"/>
      <c r="AD77" s="457"/>
      <c r="AE77" s="457"/>
      <c r="AF77" s="457"/>
      <c r="AG77" s="457"/>
      <c r="AH77" s="457"/>
      <c r="AI77" s="457"/>
      <c r="AJ77" s="457"/>
      <c r="AK77" s="457"/>
      <c r="AL77" s="457"/>
      <c r="AM77" s="457"/>
      <c r="AN77" s="457"/>
      <c r="AO77" s="457"/>
      <c r="AP77" s="457"/>
      <c r="AQ77" s="457"/>
      <c r="AR77" s="457"/>
      <c r="AS77" s="457"/>
      <c r="AT77" s="457"/>
      <c r="AU77" s="457"/>
      <c r="AV77" s="457"/>
      <c r="AW77" s="457"/>
      <c r="AX77" s="457"/>
      <c r="AY77" s="457"/>
      <c r="AZ77" s="457"/>
      <c r="BA77" s="457"/>
      <c r="BB77" s="457"/>
    </row>
    <row r="78" spans="1:54" ht="15.75" customHeight="1">
      <c r="A78" s="457"/>
      <c r="B78" s="457"/>
      <c r="C78" s="529"/>
      <c r="D78" s="529"/>
      <c r="E78" s="457"/>
      <c r="F78" s="457"/>
      <c r="G78" s="457"/>
      <c r="H78" s="457"/>
      <c r="I78" s="457"/>
      <c r="J78" s="457"/>
      <c r="K78" s="457"/>
      <c r="L78" s="457"/>
      <c r="M78" s="457"/>
      <c r="N78" s="457"/>
      <c r="O78" s="457"/>
      <c r="P78" s="457"/>
      <c r="Q78" s="457"/>
      <c r="R78" s="457"/>
      <c r="S78" s="457"/>
      <c r="T78" s="457"/>
      <c r="U78" s="457"/>
      <c r="V78" s="457"/>
      <c r="W78" s="457"/>
      <c r="X78" s="457"/>
      <c r="Y78" s="457"/>
      <c r="Z78" s="457"/>
      <c r="AA78" s="457"/>
      <c r="AB78" s="457"/>
      <c r="AC78" s="457"/>
      <c r="AD78" s="457"/>
      <c r="AE78" s="457"/>
      <c r="AF78" s="457"/>
      <c r="AG78" s="457"/>
      <c r="AH78" s="457"/>
      <c r="AI78" s="457"/>
      <c r="AJ78" s="457"/>
      <c r="AK78" s="457"/>
      <c r="AL78" s="457"/>
      <c r="AM78" s="457"/>
      <c r="AN78" s="457"/>
      <c r="AO78" s="457"/>
      <c r="AP78" s="457"/>
      <c r="AQ78" s="457"/>
      <c r="AR78" s="457"/>
      <c r="AS78" s="457"/>
      <c r="AT78" s="457"/>
      <c r="AU78" s="457"/>
      <c r="AV78" s="457"/>
      <c r="AW78" s="457"/>
      <c r="AX78" s="457"/>
      <c r="AY78" s="457"/>
      <c r="AZ78" s="457"/>
      <c r="BA78" s="457"/>
      <c r="BB78" s="457"/>
    </row>
    <row r="79" spans="1:54" ht="15.75" customHeight="1">
      <c r="A79" s="457"/>
      <c r="B79" s="457"/>
      <c r="C79" s="529"/>
      <c r="D79" s="529"/>
      <c r="E79" s="457"/>
      <c r="F79" s="457"/>
      <c r="G79" s="457"/>
      <c r="H79" s="457"/>
      <c r="I79" s="457"/>
      <c r="J79" s="457"/>
      <c r="K79" s="457"/>
      <c r="L79" s="457"/>
      <c r="M79" s="457"/>
      <c r="N79" s="457"/>
      <c r="O79" s="457"/>
      <c r="P79" s="457"/>
      <c r="Q79" s="457"/>
      <c r="R79" s="457"/>
      <c r="S79" s="457"/>
      <c r="T79" s="457"/>
      <c r="U79" s="457"/>
      <c r="V79" s="457"/>
      <c r="W79" s="457"/>
      <c r="X79" s="457"/>
      <c r="Y79" s="457"/>
      <c r="Z79" s="457"/>
      <c r="AA79" s="457"/>
      <c r="AB79" s="457"/>
      <c r="AC79" s="457"/>
      <c r="AD79" s="457"/>
      <c r="AE79" s="457"/>
      <c r="AF79" s="457"/>
      <c r="AG79" s="457"/>
      <c r="AH79" s="457"/>
      <c r="AI79" s="457"/>
      <c r="AJ79" s="457"/>
      <c r="AK79" s="457"/>
      <c r="AL79" s="457"/>
      <c r="AM79" s="457"/>
      <c r="AN79" s="457"/>
      <c r="AO79" s="457"/>
      <c r="AP79" s="457"/>
      <c r="AQ79" s="457"/>
      <c r="AR79" s="457"/>
      <c r="AS79" s="457"/>
      <c r="AT79" s="457"/>
      <c r="AU79" s="457"/>
      <c r="AV79" s="457"/>
      <c r="AW79" s="457"/>
      <c r="AX79" s="457"/>
      <c r="AY79" s="457"/>
      <c r="AZ79" s="457"/>
      <c r="BA79" s="457"/>
      <c r="BB79" s="457"/>
    </row>
    <row r="80" spans="1:54" ht="15.75" customHeight="1">
      <c r="A80" s="457"/>
      <c r="B80" s="457"/>
      <c r="C80" s="529"/>
      <c r="D80" s="529"/>
      <c r="E80" s="457"/>
      <c r="F80" s="457"/>
      <c r="G80" s="457"/>
      <c r="H80" s="457"/>
      <c r="I80" s="457"/>
      <c r="J80" s="457"/>
      <c r="K80" s="457"/>
      <c r="L80" s="457"/>
      <c r="M80" s="457"/>
      <c r="N80" s="457"/>
      <c r="O80" s="457"/>
      <c r="P80" s="457"/>
      <c r="Q80" s="457"/>
      <c r="R80" s="457"/>
      <c r="S80" s="457"/>
      <c r="T80" s="457"/>
      <c r="U80" s="457"/>
      <c r="V80" s="457"/>
      <c r="W80" s="457"/>
      <c r="X80" s="457"/>
      <c r="Y80" s="457"/>
      <c r="Z80" s="457"/>
      <c r="AA80" s="457"/>
      <c r="AB80" s="457"/>
      <c r="AC80" s="457"/>
      <c r="AD80" s="457"/>
      <c r="AE80" s="457"/>
      <c r="AF80" s="457"/>
      <c r="AG80" s="457"/>
      <c r="AH80" s="457"/>
      <c r="AI80" s="457"/>
      <c r="AJ80" s="457"/>
      <c r="AK80" s="457"/>
      <c r="AL80" s="457"/>
      <c r="AM80" s="457"/>
      <c r="AN80" s="457"/>
      <c r="AO80" s="457"/>
      <c r="AP80" s="457"/>
      <c r="AQ80" s="457"/>
      <c r="AR80" s="457"/>
      <c r="AS80" s="457"/>
      <c r="AT80" s="457"/>
      <c r="AU80" s="457"/>
      <c r="AV80" s="457"/>
      <c r="AW80" s="457"/>
      <c r="AX80" s="457"/>
      <c r="AY80" s="457"/>
      <c r="AZ80" s="457"/>
      <c r="BA80" s="457"/>
      <c r="BB80" s="457"/>
    </row>
    <row r="81" spans="1:54" ht="15.75" customHeight="1">
      <c r="A81" s="457"/>
      <c r="B81" s="457"/>
      <c r="C81" s="529"/>
      <c r="D81" s="529"/>
      <c r="E81" s="457"/>
      <c r="F81" s="457"/>
      <c r="G81" s="457"/>
      <c r="H81" s="457"/>
      <c r="I81" s="457"/>
      <c r="J81" s="457"/>
      <c r="K81" s="457"/>
      <c r="L81" s="457"/>
      <c r="M81" s="457"/>
      <c r="N81" s="457"/>
      <c r="O81" s="457"/>
      <c r="P81" s="457"/>
      <c r="Q81" s="457"/>
      <c r="R81" s="457"/>
      <c r="S81" s="457"/>
      <c r="T81" s="457"/>
      <c r="U81" s="457"/>
      <c r="V81" s="457"/>
      <c r="W81" s="457"/>
      <c r="X81" s="457"/>
      <c r="Y81" s="457"/>
      <c r="Z81" s="457"/>
      <c r="AA81" s="457"/>
      <c r="AB81" s="457"/>
      <c r="AC81" s="457"/>
      <c r="AD81" s="457"/>
      <c r="AE81" s="457"/>
      <c r="AF81" s="457"/>
      <c r="AG81" s="457"/>
      <c r="AH81" s="457"/>
      <c r="AI81" s="457"/>
      <c r="AJ81" s="457"/>
      <c r="AK81" s="457"/>
      <c r="AL81" s="457"/>
      <c r="AM81" s="457"/>
      <c r="AN81" s="457"/>
      <c r="AO81" s="457"/>
      <c r="AP81" s="457"/>
      <c r="AQ81" s="457"/>
      <c r="AR81" s="457"/>
      <c r="AS81" s="457"/>
      <c r="AT81" s="457"/>
      <c r="AU81" s="457"/>
      <c r="AV81" s="457"/>
      <c r="AW81" s="457"/>
      <c r="AX81" s="457"/>
      <c r="AY81" s="457"/>
      <c r="AZ81" s="457"/>
      <c r="BA81" s="457"/>
      <c r="BB81" s="457"/>
    </row>
    <row r="82" spans="1:54" ht="15.75" customHeight="1">
      <c r="A82" s="457"/>
      <c r="B82" s="457"/>
      <c r="C82" s="529"/>
      <c r="D82" s="529"/>
      <c r="E82" s="457"/>
      <c r="F82" s="457"/>
      <c r="G82" s="457"/>
      <c r="H82" s="457"/>
      <c r="I82" s="457"/>
      <c r="J82" s="457"/>
      <c r="K82" s="457"/>
      <c r="L82" s="457"/>
      <c r="M82" s="457"/>
      <c r="N82" s="457"/>
      <c r="O82" s="457"/>
      <c r="P82" s="457"/>
      <c r="Q82" s="457"/>
      <c r="R82" s="457"/>
      <c r="S82" s="457"/>
      <c r="T82" s="457"/>
      <c r="U82" s="457"/>
      <c r="V82" s="457"/>
      <c r="W82" s="457"/>
      <c r="X82" s="457"/>
      <c r="Y82" s="457"/>
      <c r="Z82" s="457"/>
      <c r="AA82" s="457"/>
      <c r="AB82" s="457"/>
      <c r="AC82" s="457"/>
      <c r="AD82" s="457"/>
      <c r="AE82" s="457"/>
      <c r="AF82" s="457"/>
      <c r="AG82" s="457"/>
      <c r="AH82" s="457"/>
      <c r="AI82" s="457"/>
      <c r="AJ82" s="457"/>
      <c r="AK82" s="457"/>
      <c r="AL82" s="457"/>
      <c r="AM82" s="457"/>
      <c r="AN82" s="457"/>
      <c r="AO82" s="457"/>
      <c r="AP82" s="457"/>
      <c r="AQ82" s="457"/>
      <c r="AR82" s="457"/>
      <c r="AS82" s="457"/>
      <c r="AT82" s="457"/>
      <c r="AU82" s="457"/>
      <c r="AV82" s="457"/>
      <c r="AW82" s="457"/>
      <c r="AX82" s="457"/>
      <c r="AY82" s="457"/>
      <c r="AZ82" s="457"/>
      <c r="BA82" s="457"/>
      <c r="BB82" s="457"/>
    </row>
    <row r="83" spans="1:54" ht="15.75" customHeight="1">
      <c r="A83" s="457"/>
      <c r="B83" s="457"/>
      <c r="C83" s="529"/>
      <c r="D83" s="529"/>
      <c r="E83" s="457"/>
      <c r="F83" s="457"/>
      <c r="G83" s="457"/>
      <c r="H83" s="457"/>
      <c r="I83" s="457"/>
      <c r="J83" s="457"/>
      <c r="K83" s="457"/>
      <c r="L83" s="457"/>
      <c r="M83" s="457"/>
      <c r="N83" s="457"/>
      <c r="O83" s="457"/>
      <c r="P83" s="457"/>
      <c r="Q83" s="457"/>
      <c r="R83" s="457"/>
      <c r="S83" s="457"/>
      <c r="T83" s="457"/>
      <c r="U83" s="457"/>
      <c r="V83" s="457"/>
      <c r="W83" s="457"/>
      <c r="X83" s="457"/>
      <c r="Y83" s="457"/>
      <c r="Z83" s="457"/>
      <c r="AA83" s="457"/>
      <c r="AB83" s="457"/>
      <c r="AC83" s="457"/>
      <c r="AD83" s="457"/>
      <c r="AE83" s="457"/>
      <c r="AF83" s="457"/>
      <c r="AG83" s="457"/>
      <c r="AH83" s="457"/>
      <c r="AI83" s="457"/>
      <c r="AJ83" s="457"/>
      <c r="AK83" s="457"/>
      <c r="AL83" s="457"/>
      <c r="AM83" s="457"/>
      <c r="AN83" s="457"/>
      <c r="AO83" s="457"/>
      <c r="AP83" s="457"/>
      <c r="AQ83" s="457"/>
      <c r="AR83" s="457"/>
      <c r="AS83" s="457"/>
      <c r="AT83" s="457"/>
      <c r="AU83" s="457"/>
      <c r="AV83" s="457"/>
      <c r="AW83" s="457"/>
      <c r="AX83" s="457"/>
      <c r="AY83" s="457"/>
      <c r="AZ83" s="457"/>
      <c r="BA83" s="457"/>
      <c r="BB83" s="457"/>
    </row>
    <row r="84" spans="1:54" ht="15.75" customHeight="1">
      <c r="A84" s="457"/>
      <c r="B84" s="457"/>
      <c r="C84" s="529"/>
      <c r="D84" s="529"/>
      <c r="E84" s="457"/>
      <c r="F84" s="457"/>
      <c r="G84" s="457"/>
      <c r="H84" s="457"/>
      <c r="I84" s="457"/>
      <c r="J84" s="457"/>
      <c r="K84" s="457"/>
      <c r="L84" s="457"/>
      <c r="M84" s="457"/>
      <c r="N84" s="457"/>
      <c r="O84" s="457"/>
      <c r="P84" s="457"/>
      <c r="Q84" s="457"/>
      <c r="R84" s="457"/>
      <c r="S84" s="457"/>
      <c r="T84" s="457"/>
      <c r="U84" s="457"/>
      <c r="V84" s="457"/>
      <c r="W84" s="457"/>
      <c r="X84" s="457"/>
      <c r="Y84" s="457"/>
      <c r="Z84" s="457"/>
      <c r="AA84" s="457"/>
      <c r="AB84" s="457"/>
      <c r="AC84" s="457"/>
      <c r="AD84" s="457"/>
      <c r="AE84" s="457"/>
      <c r="AF84" s="457"/>
      <c r="AG84" s="457"/>
      <c r="AH84" s="457"/>
      <c r="AI84" s="457"/>
      <c r="AJ84" s="457"/>
      <c r="AK84" s="457"/>
      <c r="AL84" s="457"/>
      <c r="AM84" s="457"/>
      <c r="AN84" s="457"/>
      <c r="AO84" s="457"/>
      <c r="AP84" s="457"/>
      <c r="AQ84" s="457"/>
      <c r="AR84" s="457"/>
      <c r="AS84" s="457"/>
      <c r="AT84" s="457"/>
      <c r="AU84" s="457"/>
      <c r="AV84" s="457"/>
      <c r="AW84" s="457"/>
      <c r="AX84" s="457"/>
      <c r="AY84" s="457"/>
      <c r="AZ84" s="457"/>
      <c r="BA84" s="457"/>
      <c r="BB84" s="457"/>
    </row>
    <row r="85" spans="1:54" ht="15.75" customHeight="1">
      <c r="A85" s="457"/>
      <c r="B85" s="457"/>
      <c r="C85" s="529"/>
      <c r="D85" s="529"/>
      <c r="E85" s="457"/>
      <c r="F85" s="457"/>
      <c r="G85" s="457"/>
      <c r="H85" s="457"/>
      <c r="I85" s="457"/>
      <c r="J85" s="457"/>
      <c r="K85" s="457"/>
      <c r="L85" s="457"/>
      <c r="M85" s="457"/>
      <c r="N85" s="457"/>
      <c r="O85" s="457"/>
      <c r="P85" s="457"/>
      <c r="Q85" s="457"/>
      <c r="R85" s="457"/>
      <c r="S85" s="457"/>
      <c r="T85" s="457"/>
      <c r="U85" s="457"/>
      <c r="V85" s="457"/>
      <c r="W85" s="457"/>
      <c r="X85" s="457"/>
      <c r="Y85" s="457"/>
      <c r="Z85" s="457"/>
      <c r="AA85" s="457"/>
      <c r="AB85" s="457"/>
      <c r="AC85" s="457"/>
      <c r="AD85" s="457"/>
      <c r="AE85" s="457"/>
      <c r="AF85" s="457"/>
      <c r="AG85" s="457"/>
      <c r="AH85" s="457"/>
      <c r="AI85" s="457"/>
      <c r="AJ85" s="457"/>
      <c r="AK85" s="457"/>
      <c r="AL85" s="457"/>
      <c r="AM85" s="457"/>
      <c r="AN85" s="457"/>
      <c r="AO85" s="457"/>
      <c r="AP85" s="457"/>
      <c r="AQ85" s="457"/>
      <c r="AR85" s="457"/>
      <c r="AS85" s="457"/>
      <c r="AT85" s="457"/>
      <c r="AU85" s="457"/>
      <c r="AV85" s="457"/>
      <c r="AW85" s="457"/>
      <c r="AX85" s="457"/>
      <c r="AY85" s="457"/>
      <c r="AZ85" s="457"/>
      <c r="BA85" s="457"/>
      <c r="BB85" s="457"/>
    </row>
    <row r="86" spans="1:54" ht="15.75" customHeight="1">
      <c r="A86" s="457"/>
      <c r="B86" s="457"/>
      <c r="C86" s="529"/>
      <c r="D86" s="529"/>
      <c r="E86" s="457"/>
      <c r="F86" s="457"/>
      <c r="G86" s="457"/>
      <c r="H86" s="457"/>
      <c r="I86" s="457"/>
      <c r="J86" s="457"/>
      <c r="K86" s="457"/>
      <c r="L86" s="457"/>
      <c r="M86" s="457"/>
      <c r="N86" s="457"/>
      <c r="O86" s="457"/>
      <c r="P86" s="457"/>
      <c r="Q86" s="457"/>
      <c r="R86" s="457"/>
      <c r="S86" s="457"/>
      <c r="T86" s="457"/>
      <c r="U86" s="457"/>
      <c r="V86" s="457"/>
      <c r="W86" s="457"/>
      <c r="X86" s="457"/>
      <c r="Y86" s="457"/>
      <c r="Z86" s="457"/>
      <c r="AA86" s="457"/>
      <c r="AB86" s="457"/>
      <c r="AC86" s="457"/>
      <c r="AD86" s="457"/>
      <c r="AE86" s="457"/>
      <c r="AF86" s="457"/>
      <c r="AG86" s="457"/>
      <c r="AH86" s="457"/>
      <c r="AI86" s="457"/>
      <c r="AJ86" s="457"/>
      <c r="AK86" s="457"/>
      <c r="AL86" s="457"/>
      <c r="AM86" s="457"/>
      <c r="AN86" s="457"/>
      <c r="AO86" s="457"/>
      <c r="AP86" s="457"/>
      <c r="AQ86" s="457"/>
      <c r="AR86" s="457"/>
      <c r="AS86" s="457"/>
      <c r="AT86" s="457"/>
      <c r="AU86" s="457"/>
      <c r="AV86" s="457"/>
      <c r="AW86" s="457"/>
      <c r="AX86" s="457"/>
      <c r="AY86" s="457"/>
      <c r="AZ86" s="457"/>
      <c r="BA86" s="457"/>
      <c r="BB86" s="457"/>
    </row>
    <row r="87" spans="1:54" ht="15.75" customHeight="1">
      <c r="A87" s="457"/>
      <c r="B87" s="457"/>
      <c r="C87" s="529"/>
      <c r="D87" s="529"/>
      <c r="E87" s="457"/>
      <c r="F87" s="457"/>
      <c r="G87" s="457"/>
      <c r="H87" s="457"/>
      <c r="I87" s="457"/>
      <c r="J87" s="457"/>
      <c r="K87" s="457"/>
      <c r="L87" s="457"/>
      <c r="M87" s="457"/>
      <c r="N87" s="457"/>
      <c r="O87" s="457"/>
      <c r="P87" s="457"/>
      <c r="Q87" s="457"/>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457"/>
      <c r="BA87" s="457"/>
      <c r="BB87" s="457"/>
    </row>
    <row r="88" spans="1:54" ht="15.75" customHeight="1">
      <c r="A88" s="457"/>
      <c r="B88" s="457"/>
      <c r="C88" s="529"/>
      <c r="D88" s="529"/>
      <c r="E88" s="457"/>
      <c r="F88" s="457"/>
      <c r="G88" s="457"/>
      <c r="H88" s="457"/>
      <c r="I88" s="457"/>
      <c r="J88" s="457"/>
      <c r="K88" s="457"/>
      <c r="L88" s="457"/>
      <c r="M88" s="457"/>
      <c r="N88" s="457"/>
      <c r="O88" s="457"/>
      <c r="P88" s="457"/>
      <c r="Q88" s="457"/>
      <c r="R88" s="457"/>
      <c r="S88" s="457"/>
      <c r="T88" s="457"/>
      <c r="U88" s="457"/>
      <c r="V88" s="457"/>
      <c r="W88" s="457"/>
      <c r="X88" s="457"/>
      <c r="Y88" s="457"/>
      <c r="Z88" s="457"/>
      <c r="AA88" s="457"/>
      <c r="AB88" s="457"/>
      <c r="AC88" s="457"/>
      <c r="AD88" s="457"/>
      <c r="AE88" s="457"/>
      <c r="AF88" s="457"/>
      <c r="AG88" s="457"/>
      <c r="AH88" s="457"/>
      <c r="AI88" s="457"/>
      <c r="AJ88" s="457"/>
      <c r="AK88" s="457"/>
      <c r="AL88" s="457"/>
      <c r="AM88" s="457"/>
      <c r="AN88" s="457"/>
      <c r="AO88" s="457"/>
      <c r="AP88" s="457"/>
      <c r="AQ88" s="457"/>
      <c r="AR88" s="457"/>
      <c r="AS88" s="457"/>
      <c r="AT88" s="457"/>
      <c r="AU88" s="457"/>
      <c r="AV88" s="457"/>
      <c r="AW88" s="457"/>
      <c r="AX88" s="457"/>
      <c r="AY88" s="457"/>
      <c r="AZ88" s="457"/>
      <c r="BA88" s="457"/>
      <c r="BB88" s="457"/>
    </row>
    <row r="89" spans="1:54" ht="15.75" customHeight="1">
      <c r="A89" s="457"/>
      <c r="B89" s="457"/>
      <c r="C89" s="529"/>
      <c r="D89" s="529"/>
      <c r="E89" s="457"/>
      <c r="F89" s="457"/>
      <c r="G89" s="457"/>
      <c r="H89" s="457"/>
      <c r="I89" s="457"/>
      <c r="J89" s="457"/>
      <c r="K89" s="457"/>
      <c r="L89" s="457"/>
      <c r="M89" s="457"/>
      <c r="N89" s="457"/>
      <c r="O89" s="457"/>
      <c r="P89" s="457"/>
      <c r="Q89" s="457"/>
      <c r="R89" s="457"/>
      <c r="S89" s="457"/>
      <c r="T89" s="457"/>
      <c r="U89" s="457"/>
      <c r="V89" s="457"/>
      <c r="W89" s="457"/>
      <c r="X89" s="457"/>
      <c r="Y89" s="457"/>
      <c r="Z89" s="457"/>
      <c r="AA89" s="457"/>
      <c r="AB89" s="457"/>
      <c r="AC89" s="457"/>
      <c r="AD89" s="457"/>
      <c r="AE89" s="457"/>
      <c r="AF89" s="457"/>
      <c r="AG89" s="457"/>
      <c r="AH89" s="457"/>
      <c r="AI89" s="457"/>
      <c r="AJ89" s="457"/>
      <c r="AK89" s="457"/>
      <c r="AL89" s="457"/>
      <c r="AM89" s="457"/>
      <c r="AN89" s="457"/>
      <c r="AO89" s="457"/>
      <c r="AP89" s="457"/>
      <c r="AQ89" s="457"/>
      <c r="AR89" s="457"/>
      <c r="AS89" s="457"/>
      <c r="AT89" s="457"/>
      <c r="AU89" s="457"/>
      <c r="AV89" s="457"/>
      <c r="AW89" s="457"/>
      <c r="AX89" s="457"/>
      <c r="AY89" s="457"/>
      <c r="AZ89" s="457"/>
      <c r="BA89" s="457"/>
      <c r="BB89" s="457"/>
    </row>
    <row r="90" spans="1:54" ht="15.75" customHeight="1">
      <c r="A90" s="457"/>
      <c r="B90" s="457"/>
      <c r="C90" s="529"/>
      <c r="D90" s="529"/>
      <c r="E90" s="457"/>
      <c r="F90" s="457"/>
      <c r="G90" s="457"/>
      <c r="H90" s="457"/>
      <c r="I90" s="457"/>
      <c r="J90" s="457"/>
      <c r="K90" s="457"/>
      <c r="L90" s="457"/>
      <c r="M90" s="457"/>
      <c r="N90" s="457"/>
      <c r="O90" s="457"/>
      <c r="P90" s="457"/>
      <c r="Q90" s="457"/>
      <c r="R90" s="457"/>
      <c r="S90" s="457"/>
      <c r="T90" s="457"/>
      <c r="U90" s="457"/>
      <c r="V90" s="457"/>
      <c r="W90" s="457"/>
      <c r="X90" s="457"/>
      <c r="Y90" s="457"/>
      <c r="Z90" s="457"/>
      <c r="AA90" s="457"/>
      <c r="AB90" s="457"/>
      <c r="AC90" s="457"/>
      <c r="AD90" s="457"/>
      <c r="AE90" s="457"/>
      <c r="AF90" s="457"/>
      <c r="AG90" s="457"/>
      <c r="AH90" s="457"/>
      <c r="AI90" s="457"/>
      <c r="AJ90" s="457"/>
      <c r="AK90" s="457"/>
      <c r="AL90" s="457"/>
      <c r="AM90" s="457"/>
      <c r="AN90" s="457"/>
      <c r="AO90" s="457"/>
      <c r="AP90" s="457"/>
      <c r="AQ90" s="457"/>
      <c r="AR90" s="457"/>
      <c r="AS90" s="457"/>
      <c r="AT90" s="457"/>
      <c r="AU90" s="457"/>
      <c r="AV90" s="457"/>
      <c r="AW90" s="457"/>
      <c r="AX90" s="457"/>
      <c r="AY90" s="457"/>
      <c r="AZ90" s="457"/>
      <c r="BA90" s="457"/>
      <c r="BB90" s="457"/>
    </row>
    <row r="91" spans="1:54" ht="15.75" customHeight="1">
      <c r="A91" s="457"/>
      <c r="B91" s="457"/>
      <c r="C91" s="529"/>
      <c r="D91" s="529"/>
      <c r="E91" s="457"/>
      <c r="F91" s="457"/>
      <c r="G91" s="457"/>
      <c r="H91" s="457"/>
      <c r="I91" s="457"/>
      <c r="J91" s="457"/>
      <c r="K91" s="457"/>
      <c r="L91" s="457"/>
      <c r="M91" s="457"/>
      <c r="N91" s="457"/>
      <c r="O91" s="457"/>
      <c r="P91" s="457"/>
      <c r="Q91" s="457"/>
      <c r="R91" s="457"/>
      <c r="S91" s="457"/>
      <c r="T91" s="457"/>
      <c r="U91" s="457"/>
      <c r="V91" s="457"/>
      <c r="W91" s="457"/>
      <c r="X91" s="457"/>
      <c r="Y91" s="457"/>
      <c r="Z91" s="457"/>
      <c r="AA91" s="457"/>
      <c r="AB91" s="457"/>
      <c r="AC91" s="457"/>
      <c r="AD91" s="457"/>
      <c r="AE91" s="457"/>
      <c r="AF91" s="457"/>
      <c r="AG91" s="457"/>
      <c r="AH91" s="457"/>
      <c r="AI91" s="457"/>
      <c r="AJ91" s="457"/>
      <c r="AK91" s="457"/>
      <c r="AL91" s="457"/>
      <c r="AM91" s="457"/>
      <c r="AN91" s="457"/>
      <c r="AO91" s="457"/>
      <c r="AP91" s="457"/>
      <c r="AQ91" s="457"/>
      <c r="AR91" s="457"/>
      <c r="AS91" s="457"/>
      <c r="AT91" s="457"/>
      <c r="AU91" s="457"/>
      <c r="AV91" s="457"/>
      <c r="AW91" s="457"/>
      <c r="AX91" s="457"/>
      <c r="AY91" s="457"/>
      <c r="AZ91" s="457"/>
      <c r="BA91" s="457"/>
      <c r="BB91" s="457"/>
    </row>
    <row r="92" spans="1:54" ht="15.75" customHeight="1">
      <c r="A92" s="457"/>
      <c r="B92" s="457"/>
      <c r="C92" s="529"/>
      <c r="D92" s="529"/>
      <c r="E92" s="457"/>
      <c r="F92" s="457"/>
      <c r="G92" s="457"/>
      <c r="H92" s="457"/>
      <c r="I92" s="457"/>
      <c r="J92" s="457"/>
      <c r="K92" s="457"/>
      <c r="L92" s="457"/>
      <c r="M92" s="457"/>
      <c r="N92" s="457"/>
      <c r="O92" s="457"/>
      <c r="P92" s="457"/>
      <c r="Q92" s="457"/>
      <c r="R92" s="457"/>
      <c r="S92" s="457"/>
      <c r="T92" s="457"/>
      <c r="U92" s="457"/>
      <c r="V92" s="457"/>
      <c r="W92" s="457"/>
      <c r="X92" s="457"/>
      <c r="Y92" s="457"/>
      <c r="Z92" s="457"/>
      <c r="AA92" s="457"/>
      <c r="AB92" s="457"/>
      <c r="AC92" s="457"/>
      <c r="AD92" s="457"/>
      <c r="AE92" s="457"/>
      <c r="AF92" s="457"/>
      <c r="AG92" s="457"/>
      <c r="AH92" s="457"/>
      <c r="AI92" s="457"/>
      <c r="AJ92" s="457"/>
      <c r="AK92" s="457"/>
      <c r="AL92" s="457"/>
      <c r="AM92" s="457"/>
      <c r="AN92" s="457"/>
      <c r="AO92" s="457"/>
      <c r="AP92" s="457"/>
      <c r="AQ92" s="457"/>
      <c r="AR92" s="457"/>
      <c r="AS92" s="457"/>
      <c r="AT92" s="457"/>
      <c r="AU92" s="457"/>
      <c r="AV92" s="457"/>
      <c r="AW92" s="457"/>
      <c r="AX92" s="457"/>
      <c r="AY92" s="457"/>
      <c r="AZ92" s="457"/>
      <c r="BA92" s="457"/>
      <c r="BB92" s="457"/>
    </row>
    <row r="93" spans="1:54" ht="15.75" customHeight="1">
      <c r="A93" s="457"/>
      <c r="B93" s="457"/>
      <c r="C93" s="529"/>
      <c r="D93" s="529"/>
      <c r="E93" s="457"/>
      <c r="F93" s="457"/>
      <c r="G93" s="457"/>
      <c r="H93" s="457"/>
      <c r="I93" s="457"/>
      <c r="J93" s="457"/>
      <c r="K93" s="457"/>
      <c r="L93" s="457"/>
      <c r="M93" s="457"/>
      <c r="N93" s="457"/>
      <c r="O93" s="457"/>
      <c r="P93" s="457"/>
      <c r="Q93" s="457"/>
      <c r="R93" s="457"/>
      <c r="S93" s="457"/>
      <c r="T93" s="457"/>
      <c r="U93" s="457"/>
      <c r="V93" s="457"/>
      <c r="W93" s="457"/>
      <c r="X93" s="457"/>
      <c r="Y93" s="457"/>
      <c r="Z93" s="457"/>
      <c r="AA93" s="457"/>
      <c r="AB93" s="457"/>
      <c r="AC93" s="457"/>
      <c r="AD93" s="457"/>
      <c r="AE93" s="457"/>
      <c r="AF93" s="457"/>
      <c r="AG93" s="457"/>
      <c r="AH93" s="457"/>
      <c r="AI93" s="457"/>
      <c r="AJ93" s="457"/>
      <c r="AK93" s="457"/>
      <c r="AL93" s="457"/>
      <c r="AM93" s="457"/>
      <c r="AN93" s="457"/>
      <c r="AO93" s="457"/>
      <c r="AP93" s="457"/>
      <c r="AQ93" s="457"/>
      <c r="AR93" s="457"/>
      <c r="AS93" s="457"/>
      <c r="AT93" s="457"/>
      <c r="AU93" s="457"/>
      <c r="AV93" s="457"/>
      <c r="AW93" s="457"/>
      <c r="AX93" s="457"/>
      <c r="AY93" s="457"/>
      <c r="AZ93" s="457"/>
      <c r="BA93" s="457"/>
      <c r="BB93" s="457"/>
    </row>
    <row r="94" spans="1:54" ht="15.75" customHeight="1">
      <c r="A94" s="457"/>
      <c r="B94" s="457"/>
      <c r="C94" s="529"/>
      <c r="D94" s="529"/>
      <c r="E94" s="457"/>
      <c r="F94" s="457"/>
      <c r="G94" s="457"/>
      <c r="H94" s="457"/>
      <c r="I94" s="457"/>
      <c r="J94" s="457"/>
      <c r="K94" s="457"/>
      <c r="L94" s="457"/>
      <c r="M94" s="457"/>
      <c r="N94" s="457"/>
      <c r="O94" s="457"/>
      <c r="P94" s="457"/>
      <c r="Q94" s="457"/>
      <c r="R94" s="457"/>
      <c r="S94" s="457"/>
      <c r="T94" s="457"/>
      <c r="U94" s="457"/>
      <c r="V94" s="457"/>
      <c r="W94" s="457"/>
      <c r="X94" s="457"/>
      <c r="Y94" s="457"/>
      <c r="Z94" s="457"/>
      <c r="AA94" s="457"/>
      <c r="AB94" s="457"/>
      <c r="AC94" s="457"/>
      <c r="AD94" s="457"/>
      <c r="AE94" s="457"/>
      <c r="AF94" s="457"/>
      <c r="AG94" s="457"/>
      <c r="AH94" s="457"/>
      <c r="AI94" s="457"/>
      <c r="AJ94" s="457"/>
      <c r="AK94" s="457"/>
      <c r="AL94" s="457"/>
      <c r="AM94" s="457"/>
      <c r="AN94" s="457"/>
      <c r="AO94" s="457"/>
      <c r="AP94" s="457"/>
      <c r="AQ94" s="457"/>
      <c r="AR94" s="457"/>
      <c r="AS94" s="457"/>
      <c r="AT94" s="457"/>
      <c r="AU94" s="457"/>
      <c r="AV94" s="457"/>
      <c r="AW94" s="457"/>
      <c r="AX94" s="457"/>
      <c r="AY94" s="457"/>
      <c r="AZ94" s="457"/>
      <c r="BA94" s="457"/>
      <c r="BB94" s="457"/>
    </row>
    <row r="95" spans="1:54" ht="15.75" customHeight="1">
      <c r="A95" s="457"/>
      <c r="B95" s="457"/>
      <c r="C95" s="529"/>
      <c r="D95" s="529"/>
      <c r="E95" s="457"/>
      <c r="F95" s="457"/>
      <c r="G95" s="457"/>
      <c r="H95" s="457"/>
      <c r="I95" s="457"/>
      <c r="J95" s="457"/>
      <c r="K95" s="457"/>
      <c r="L95" s="457"/>
      <c r="M95" s="457"/>
      <c r="N95" s="457"/>
      <c r="O95" s="457"/>
      <c r="P95" s="457"/>
      <c r="Q95" s="457"/>
      <c r="R95" s="457"/>
      <c r="S95" s="457"/>
      <c r="T95" s="457"/>
      <c r="U95" s="457"/>
      <c r="V95" s="457"/>
      <c r="W95" s="457"/>
      <c r="X95" s="457"/>
      <c r="Y95" s="457"/>
      <c r="Z95" s="457"/>
      <c r="AA95" s="457"/>
      <c r="AB95" s="457"/>
      <c r="AC95" s="457"/>
      <c r="AD95" s="457"/>
      <c r="AE95" s="457"/>
      <c r="AF95" s="457"/>
      <c r="AG95" s="457"/>
      <c r="AH95" s="457"/>
      <c r="AI95" s="457"/>
      <c r="AJ95" s="457"/>
      <c r="AK95" s="457"/>
      <c r="AL95" s="457"/>
      <c r="AM95" s="457"/>
      <c r="AN95" s="457"/>
      <c r="AO95" s="457"/>
      <c r="AP95" s="457"/>
      <c r="AQ95" s="457"/>
      <c r="AR95" s="457"/>
      <c r="AS95" s="457"/>
      <c r="AT95" s="457"/>
      <c r="AU95" s="457"/>
      <c r="AV95" s="457"/>
      <c r="AW95" s="457"/>
      <c r="AX95" s="457"/>
      <c r="AY95" s="457"/>
      <c r="AZ95" s="457"/>
      <c r="BA95" s="457"/>
      <c r="BB95" s="457"/>
    </row>
    <row r="96" spans="1:54" ht="15.75" customHeight="1">
      <c r="A96" s="457"/>
      <c r="B96" s="457"/>
      <c r="C96" s="529"/>
      <c r="D96" s="529"/>
      <c r="E96" s="457"/>
      <c r="F96" s="457"/>
      <c r="G96" s="457"/>
      <c r="H96" s="457"/>
      <c r="I96" s="457"/>
      <c r="J96" s="457"/>
      <c r="K96" s="457"/>
      <c r="L96" s="457"/>
      <c r="M96" s="457"/>
      <c r="N96" s="457"/>
      <c r="O96" s="457"/>
      <c r="P96" s="457"/>
      <c r="Q96" s="457"/>
      <c r="R96" s="457"/>
      <c r="S96" s="457"/>
      <c r="T96" s="457"/>
      <c r="U96" s="457"/>
      <c r="V96" s="457"/>
      <c r="W96" s="457"/>
      <c r="X96" s="457"/>
      <c r="Y96" s="457"/>
      <c r="Z96" s="457"/>
      <c r="AA96" s="457"/>
      <c r="AB96" s="457"/>
      <c r="AC96" s="457"/>
      <c r="AD96" s="457"/>
      <c r="AE96" s="457"/>
      <c r="AF96" s="457"/>
      <c r="AG96" s="457"/>
      <c r="AH96" s="457"/>
      <c r="AI96" s="457"/>
      <c r="AJ96" s="457"/>
      <c r="AK96" s="457"/>
      <c r="AL96" s="457"/>
      <c r="AM96" s="457"/>
      <c r="AN96" s="457"/>
      <c r="AO96" s="457"/>
      <c r="AP96" s="457"/>
      <c r="AQ96" s="457"/>
      <c r="AR96" s="457"/>
      <c r="AS96" s="457"/>
      <c r="AT96" s="457"/>
      <c r="AU96" s="457"/>
      <c r="AV96" s="457"/>
      <c r="AW96" s="457"/>
      <c r="AX96" s="457"/>
      <c r="AY96" s="457"/>
      <c r="AZ96" s="457"/>
      <c r="BA96" s="457"/>
      <c r="BB96" s="457"/>
    </row>
    <row r="97" spans="1:54" ht="15.75" customHeight="1">
      <c r="A97" s="457"/>
      <c r="B97" s="457"/>
      <c r="C97" s="529"/>
      <c r="D97" s="529"/>
      <c r="E97" s="457"/>
      <c r="F97" s="457"/>
      <c r="G97" s="457"/>
      <c r="H97" s="457"/>
      <c r="I97" s="457"/>
      <c r="J97" s="457"/>
      <c r="K97" s="457"/>
      <c r="L97" s="457"/>
      <c r="M97" s="457"/>
      <c r="N97" s="457"/>
      <c r="O97" s="457"/>
      <c r="P97" s="457"/>
      <c r="Q97" s="457"/>
      <c r="R97" s="457"/>
      <c r="S97" s="457"/>
      <c r="T97" s="457"/>
      <c r="U97" s="457"/>
      <c r="V97" s="457"/>
      <c r="W97" s="457"/>
      <c r="X97" s="457"/>
      <c r="Y97" s="457"/>
      <c r="Z97" s="457"/>
      <c r="AA97" s="457"/>
      <c r="AB97" s="457"/>
      <c r="AC97" s="457"/>
      <c r="AD97" s="457"/>
      <c r="AE97" s="457"/>
      <c r="AF97" s="457"/>
      <c r="AG97" s="457"/>
      <c r="AH97" s="457"/>
      <c r="AI97" s="457"/>
      <c r="AJ97" s="457"/>
      <c r="AK97" s="457"/>
      <c r="AL97" s="457"/>
      <c r="AM97" s="457"/>
      <c r="AN97" s="457"/>
      <c r="AO97" s="457"/>
      <c r="AP97" s="457"/>
      <c r="AQ97" s="457"/>
      <c r="AR97" s="457"/>
      <c r="AS97" s="457"/>
      <c r="AT97" s="457"/>
      <c r="AU97" s="457"/>
      <c r="AV97" s="457"/>
      <c r="AW97" s="457"/>
      <c r="AX97" s="457"/>
      <c r="AY97" s="457"/>
      <c r="AZ97" s="457"/>
      <c r="BA97" s="457"/>
      <c r="BB97" s="457"/>
    </row>
    <row r="98" spans="1:54" ht="15.75" customHeight="1">
      <c r="A98" s="457"/>
      <c r="B98" s="457"/>
      <c r="C98" s="529"/>
      <c r="D98" s="529"/>
      <c r="E98" s="457"/>
      <c r="F98" s="457"/>
      <c r="G98" s="457"/>
      <c r="H98" s="457"/>
      <c r="I98" s="457"/>
      <c r="J98" s="457"/>
      <c r="K98" s="457"/>
      <c r="L98" s="457"/>
      <c r="M98" s="457"/>
      <c r="N98" s="457"/>
      <c r="O98" s="457"/>
      <c r="P98" s="457"/>
      <c r="Q98" s="457"/>
      <c r="R98" s="457"/>
      <c r="S98" s="457"/>
      <c r="T98" s="457"/>
      <c r="U98" s="457"/>
      <c r="V98" s="457"/>
      <c r="W98" s="457"/>
      <c r="X98" s="457"/>
      <c r="Y98" s="457"/>
      <c r="Z98" s="457"/>
      <c r="AA98" s="457"/>
      <c r="AB98" s="457"/>
      <c r="AC98" s="457"/>
      <c r="AD98" s="457"/>
      <c r="AE98" s="457"/>
      <c r="AF98" s="457"/>
      <c r="AG98" s="457"/>
      <c r="AH98" s="457"/>
      <c r="AI98" s="457"/>
      <c r="AJ98" s="457"/>
      <c r="AK98" s="457"/>
      <c r="AL98" s="457"/>
      <c r="AM98" s="457"/>
      <c r="AN98" s="457"/>
      <c r="AO98" s="457"/>
      <c r="AP98" s="457"/>
      <c r="AQ98" s="457"/>
      <c r="AR98" s="457"/>
      <c r="AS98" s="457"/>
      <c r="AT98" s="457"/>
      <c r="AU98" s="457"/>
      <c r="AV98" s="457"/>
      <c r="AW98" s="457"/>
      <c r="AX98" s="457"/>
      <c r="AY98" s="457"/>
      <c r="AZ98" s="457"/>
      <c r="BA98" s="457"/>
      <c r="BB98" s="457"/>
    </row>
    <row r="99" spans="1:54" ht="15.75" customHeight="1">
      <c r="A99" s="457"/>
      <c r="B99" s="457"/>
      <c r="C99" s="529"/>
      <c r="D99" s="529"/>
      <c r="E99" s="457"/>
      <c r="F99" s="457"/>
      <c r="G99" s="457"/>
      <c r="H99" s="457"/>
      <c r="I99" s="457"/>
      <c r="J99" s="457"/>
      <c r="K99" s="457"/>
      <c r="L99" s="457"/>
      <c r="M99" s="457"/>
      <c r="N99" s="457"/>
      <c r="O99" s="457"/>
      <c r="P99" s="457"/>
      <c r="Q99" s="457"/>
      <c r="R99" s="457"/>
      <c r="S99" s="457"/>
      <c r="T99" s="457"/>
      <c r="U99" s="457"/>
      <c r="V99" s="457"/>
      <c r="W99" s="457"/>
      <c r="X99" s="457"/>
      <c r="Y99" s="457"/>
      <c r="Z99" s="457"/>
      <c r="AA99" s="457"/>
      <c r="AB99" s="457"/>
      <c r="AC99" s="457"/>
      <c r="AD99" s="457"/>
      <c r="AE99" s="457"/>
      <c r="AF99" s="457"/>
      <c r="AG99" s="457"/>
      <c r="AH99" s="457"/>
      <c r="AI99" s="457"/>
      <c r="AJ99" s="457"/>
      <c r="AK99" s="457"/>
      <c r="AL99" s="457"/>
      <c r="AM99" s="457"/>
      <c r="AN99" s="457"/>
      <c r="AO99" s="457"/>
      <c r="AP99" s="457"/>
      <c r="AQ99" s="457"/>
      <c r="AR99" s="457"/>
      <c r="AS99" s="457"/>
      <c r="AT99" s="457"/>
      <c r="AU99" s="457"/>
      <c r="AV99" s="457"/>
      <c r="AW99" s="457"/>
      <c r="AX99" s="457"/>
      <c r="AY99" s="457"/>
      <c r="AZ99" s="457"/>
      <c r="BA99" s="457"/>
      <c r="BB99" s="457"/>
    </row>
    <row r="100" spans="1:54" ht="15.75" customHeight="1">
      <c r="A100" s="457"/>
      <c r="B100" s="457"/>
      <c r="C100" s="529"/>
      <c r="D100" s="529"/>
      <c r="E100" s="457"/>
      <c r="F100" s="457"/>
      <c r="G100" s="457"/>
      <c r="H100" s="457"/>
      <c r="I100" s="457"/>
      <c r="J100" s="457"/>
      <c r="K100" s="457"/>
      <c r="L100" s="457"/>
      <c r="M100" s="457"/>
      <c r="N100" s="457"/>
      <c r="O100" s="457"/>
      <c r="P100" s="457"/>
      <c r="Q100" s="457"/>
      <c r="R100" s="457"/>
      <c r="S100" s="457"/>
      <c r="T100" s="457"/>
      <c r="U100" s="457"/>
      <c r="V100" s="457"/>
      <c r="W100" s="457"/>
      <c r="X100" s="457"/>
      <c r="Y100" s="457"/>
      <c r="Z100" s="457"/>
      <c r="AA100" s="457"/>
      <c r="AB100" s="457"/>
      <c r="AC100" s="457"/>
      <c r="AD100" s="457"/>
      <c r="AE100" s="457"/>
      <c r="AF100" s="457"/>
      <c r="AG100" s="457"/>
      <c r="AH100" s="457"/>
      <c r="AI100" s="457"/>
      <c r="AJ100" s="457"/>
      <c r="AK100" s="457"/>
      <c r="AL100" s="457"/>
      <c r="AM100" s="457"/>
      <c r="AN100" s="457"/>
      <c r="AO100" s="457"/>
      <c r="AP100" s="457"/>
      <c r="AQ100" s="457"/>
      <c r="AR100" s="457"/>
      <c r="AS100" s="457"/>
      <c r="AT100" s="457"/>
      <c r="AU100" s="457"/>
      <c r="AV100" s="457"/>
      <c r="AW100" s="457"/>
      <c r="AX100" s="457"/>
      <c r="AY100" s="457"/>
      <c r="AZ100" s="457"/>
      <c r="BA100" s="457"/>
      <c r="BB100" s="457"/>
    </row>
    <row r="101" spans="1:54" ht="15.75" customHeight="1">
      <c r="A101" s="457"/>
      <c r="B101" s="457"/>
      <c r="C101" s="529"/>
      <c r="D101" s="529"/>
      <c r="E101" s="457"/>
      <c r="F101" s="457"/>
      <c r="G101" s="457"/>
      <c r="H101" s="457"/>
      <c r="I101" s="457"/>
      <c r="J101" s="457"/>
      <c r="K101" s="457"/>
      <c r="L101" s="457"/>
      <c r="M101" s="457"/>
      <c r="N101" s="457"/>
      <c r="O101" s="457"/>
      <c r="P101" s="457"/>
      <c r="Q101" s="457"/>
      <c r="R101" s="457"/>
      <c r="S101" s="457"/>
      <c r="T101" s="457"/>
      <c r="U101" s="457"/>
      <c r="V101" s="457"/>
      <c r="W101" s="457"/>
      <c r="X101" s="457"/>
      <c r="Y101" s="457"/>
      <c r="Z101" s="457"/>
      <c r="AA101" s="457"/>
      <c r="AB101" s="457"/>
      <c r="AC101" s="457"/>
      <c r="AD101" s="457"/>
      <c r="AE101" s="457"/>
      <c r="AF101" s="457"/>
      <c r="AG101" s="457"/>
      <c r="AH101" s="457"/>
      <c r="AI101" s="457"/>
      <c r="AJ101" s="457"/>
      <c r="AK101" s="457"/>
      <c r="AL101" s="457"/>
      <c r="AM101" s="457"/>
      <c r="AN101" s="457"/>
      <c r="AO101" s="457"/>
      <c r="AP101" s="457"/>
      <c r="AQ101" s="457"/>
      <c r="AR101" s="457"/>
      <c r="AS101" s="457"/>
      <c r="AT101" s="457"/>
      <c r="AU101" s="457"/>
      <c r="AV101" s="457"/>
      <c r="AW101" s="457"/>
      <c r="AX101" s="457"/>
      <c r="AY101" s="457"/>
      <c r="AZ101" s="457"/>
      <c r="BA101" s="457"/>
      <c r="BB101" s="457"/>
    </row>
    <row r="102" spans="1:54" ht="15.75" customHeight="1">
      <c r="A102" s="457"/>
      <c r="B102" s="457"/>
      <c r="C102" s="529"/>
      <c r="D102" s="529"/>
      <c r="E102" s="457"/>
      <c r="F102" s="457"/>
      <c r="G102" s="457"/>
      <c r="H102" s="457"/>
      <c r="I102" s="457"/>
      <c r="J102" s="457"/>
      <c r="K102" s="457"/>
      <c r="L102" s="457"/>
      <c r="M102" s="457"/>
      <c r="N102" s="457"/>
      <c r="O102" s="457"/>
      <c r="P102" s="457"/>
      <c r="Q102" s="457"/>
      <c r="R102" s="457"/>
      <c r="S102" s="457"/>
      <c r="T102" s="457"/>
      <c r="U102" s="457"/>
      <c r="V102" s="457"/>
      <c r="W102" s="457"/>
      <c r="X102" s="457"/>
      <c r="Y102" s="457"/>
      <c r="Z102" s="457"/>
      <c r="AA102" s="457"/>
      <c r="AB102" s="457"/>
      <c r="AC102" s="457"/>
      <c r="AD102" s="457"/>
      <c r="AE102" s="457"/>
      <c r="AF102" s="457"/>
      <c r="AG102" s="457"/>
      <c r="AH102" s="457"/>
      <c r="AI102" s="457"/>
      <c r="AJ102" s="457"/>
      <c r="AK102" s="457"/>
      <c r="AL102" s="457"/>
      <c r="AM102" s="457"/>
      <c r="AN102" s="457"/>
      <c r="AO102" s="457"/>
      <c r="AP102" s="457"/>
      <c r="AQ102" s="457"/>
      <c r="AR102" s="457"/>
      <c r="AS102" s="457"/>
      <c r="AT102" s="457"/>
      <c r="AU102" s="457"/>
      <c r="AV102" s="457"/>
      <c r="AW102" s="457"/>
      <c r="AX102" s="457"/>
      <c r="AY102" s="457"/>
      <c r="AZ102" s="457"/>
      <c r="BA102" s="457"/>
      <c r="BB102" s="457"/>
    </row>
    <row r="103" spans="1:54" ht="15.75" customHeight="1">
      <c r="A103" s="457"/>
      <c r="B103" s="457"/>
      <c r="C103" s="529"/>
      <c r="D103" s="529"/>
      <c r="E103" s="457"/>
      <c r="F103" s="457"/>
      <c r="G103" s="457"/>
      <c r="H103" s="457"/>
      <c r="I103" s="457"/>
      <c r="J103" s="457"/>
      <c r="K103" s="457"/>
      <c r="L103" s="457"/>
      <c r="M103" s="457"/>
      <c r="N103" s="457"/>
      <c r="O103" s="457"/>
      <c r="P103" s="457"/>
      <c r="Q103" s="457"/>
      <c r="R103" s="457"/>
      <c r="S103" s="457"/>
      <c r="T103" s="457"/>
      <c r="U103" s="457"/>
      <c r="V103" s="457"/>
      <c r="W103" s="457"/>
      <c r="X103" s="457"/>
      <c r="Y103" s="457"/>
      <c r="Z103" s="457"/>
      <c r="AA103" s="457"/>
      <c r="AB103" s="457"/>
      <c r="AC103" s="457"/>
      <c r="AD103" s="457"/>
      <c r="AE103" s="457"/>
      <c r="AF103" s="457"/>
      <c r="AG103" s="457"/>
      <c r="AH103" s="457"/>
      <c r="AI103" s="457"/>
      <c r="AJ103" s="457"/>
      <c r="AK103" s="457"/>
      <c r="AL103" s="457"/>
      <c r="AM103" s="457"/>
      <c r="AN103" s="457"/>
      <c r="AO103" s="457"/>
      <c r="AP103" s="457"/>
      <c r="AQ103" s="457"/>
      <c r="AR103" s="457"/>
      <c r="AS103" s="457"/>
      <c r="AT103" s="457"/>
      <c r="AU103" s="457"/>
      <c r="AV103" s="457"/>
      <c r="AW103" s="457"/>
      <c r="AX103" s="457"/>
      <c r="AY103" s="457"/>
      <c r="AZ103" s="457"/>
      <c r="BA103" s="457"/>
      <c r="BB103" s="457"/>
    </row>
    <row r="104" spans="1:54" ht="15.75" customHeight="1">
      <c r="A104" s="457"/>
      <c r="B104" s="457"/>
      <c r="C104" s="529"/>
      <c r="D104" s="529"/>
      <c r="E104" s="457"/>
      <c r="F104" s="457"/>
      <c r="G104" s="457"/>
      <c r="H104" s="457"/>
      <c r="I104" s="457"/>
      <c r="J104" s="457"/>
      <c r="K104" s="457"/>
      <c r="L104" s="457"/>
      <c r="M104" s="457"/>
      <c r="N104" s="457"/>
      <c r="O104" s="457"/>
      <c r="P104" s="457"/>
      <c r="Q104" s="457"/>
      <c r="R104" s="457"/>
      <c r="S104" s="457"/>
      <c r="T104" s="457"/>
      <c r="U104" s="457"/>
      <c r="V104" s="457"/>
      <c r="W104" s="457"/>
      <c r="X104" s="457"/>
      <c r="Y104" s="457"/>
      <c r="Z104" s="457"/>
      <c r="AA104" s="457"/>
      <c r="AB104" s="457"/>
      <c r="AC104" s="457"/>
      <c r="AD104" s="457"/>
      <c r="AE104" s="457"/>
      <c r="AF104" s="457"/>
      <c r="AG104" s="457"/>
      <c r="AH104" s="457"/>
      <c r="AI104" s="457"/>
      <c r="AJ104" s="457"/>
      <c r="AK104" s="457"/>
      <c r="AL104" s="457"/>
      <c r="AM104" s="457"/>
      <c r="AN104" s="457"/>
      <c r="AO104" s="457"/>
      <c r="AP104" s="457"/>
      <c r="AQ104" s="457"/>
      <c r="AR104" s="457"/>
      <c r="AS104" s="457"/>
      <c r="AT104" s="457"/>
      <c r="AU104" s="457"/>
      <c r="AV104" s="457"/>
      <c r="AW104" s="457"/>
      <c r="AX104" s="457"/>
      <c r="AY104" s="457"/>
      <c r="AZ104" s="457"/>
      <c r="BA104" s="457"/>
      <c r="BB104" s="457"/>
    </row>
    <row r="105" spans="1:54" ht="15.75" customHeight="1">
      <c r="A105" s="457"/>
      <c r="B105" s="457"/>
      <c r="C105" s="529"/>
      <c r="D105" s="529"/>
      <c r="E105" s="457"/>
      <c r="F105" s="457"/>
      <c r="G105" s="457"/>
      <c r="H105" s="457"/>
      <c r="I105" s="457"/>
      <c r="J105" s="457"/>
      <c r="K105" s="457"/>
      <c r="L105" s="457"/>
      <c r="M105" s="457"/>
      <c r="N105" s="457"/>
      <c r="O105" s="457"/>
      <c r="P105" s="457"/>
      <c r="Q105" s="457"/>
      <c r="R105" s="457"/>
      <c r="S105" s="457"/>
      <c r="T105" s="457"/>
      <c r="U105" s="457"/>
      <c r="V105" s="457"/>
      <c r="W105" s="457"/>
      <c r="X105" s="457"/>
      <c r="Y105" s="457"/>
      <c r="Z105" s="457"/>
      <c r="AA105" s="457"/>
      <c r="AB105" s="457"/>
      <c r="AC105" s="457"/>
      <c r="AD105" s="457"/>
      <c r="AE105" s="457"/>
      <c r="AF105" s="457"/>
      <c r="AG105" s="457"/>
      <c r="AH105" s="457"/>
      <c r="AI105" s="457"/>
      <c r="AJ105" s="457"/>
      <c r="AK105" s="457"/>
      <c r="AL105" s="457"/>
      <c r="AM105" s="457"/>
      <c r="AN105" s="457"/>
      <c r="AO105" s="457"/>
      <c r="AP105" s="457"/>
      <c r="AQ105" s="457"/>
      <c r="AR105" s="457"/>
      <c r="AS105" s="457"/>
      <c r="AT105" s="457"/>
      <c r="AU105" s="457"/>
      <c r="AV105" s="457"/>
      <c r="AW105" s="457"/>
      <c r="AX105" s="457"/>
      <c r="AY105" s="457"/>
      <c r="AZ105" s="457"/>
      <c r="BA105" s="457"/>
      <c r="BB105" s="457"/>
    </row>
    <row r="106" spans="1:54" ht="15.75" customHeight="1">
      <c r="A106" s="457"/>
      <c r="B106" s="457"/>
      <c r="C106" s="529"/>
      <c r="D106" s="529"/>
      <c r="E106" s="457"/>
      <c r="F106" s="457"/>
      <c r="G106" s="457"/>
      <c r="H106" s="457"/>
      <c r="I106" s="457"/>
      <c r="J106" s="457"/>
      <c r="K106" s="457"/>
      <c r="L106" s="457"/>
      <c r="M106" s="457"/>
      <c r="N106" s="457"/>
      <c r="O106" s="457"/>
      <c r="P106" s="457"/>
      <c r="Q106" s="457"/>
      <c r="R106" s="457"/>
      <c r="S106" s="457"/>
      <c r="T106" s="457"/>
      <c r="U106" s="457"/>
      <c r="V106" s="457"/>
      <c r="W106" s="457"/>
      <c r="X106" s="457"/>
      <c r="Y106" s="457"/>
      <c r="Z106" s="457"/>
      <c r="AA106" s="457"/>
      <c r="AB106" s="457"/>
      <c r="AC106" s="457"/>
      <c r="AD106" s="457"/>
      <c r="AE106" s="457"/>
      <c r="AF106" s="457"/>
      <c r="AG106" s="457"/>
      <c r="AH106" s="457"/>
      <c r="AI106" s="457"/>
      <c r="AJ106" s="457"/>
      <c r="AK106" s="457"/>
      <c r="AL106" s="457"/>
      <c r="AM106" s="457"/>
      <c r="AN106" s="457"/>
      <c r="AO106" s="457"/>
      <c r="AP106" s="457"/>
      <c r="AQ106" s="457"/>
      <c r="AR106" s="457"/>
      <c r="AS106" s="457"/>
      <c r="AT106" s="457"/>
      <c r="AU106" s="457"/>
      <c r="AV106" s="457"/>
      <c r="AW106" s="457"/>
      <c r="AX106" s="457"/>
      <c r="AY106" s="457"/>
      <c r="AZ106" s="457"/>
      <c r="BA106" s="457"/>
      <c r="BB106" s="457"/>
    </row>
    <row r="107" spans="1:54" ht="15.75" customHeight="1">
      <c r="A107" s="457"/>
      <c r="B107" s="457"/>
      <c r="C107" s="529"/>
      <c r="D107" s="529"/>
      <c r="E107" s="457"/>
      <c r="F107" s="457"/>
      <c r="G107" s="457"/>
      <c r="H107" s="457"/>
      <c r="I107" s="457"/>
      <c r="J107" s="457"/>
      <c r="K107" s="457"/>
      <c r="L107" s="457"/>
      <c r="M107" s="457"/>
      <c r="N107" s="457"/>
      <c r="O107" s="457"/>
      <c r="P107" s="457"/>
      <c r="Q107" s="457"/>
      <c r="R107" s="457"/>
      <c r="S107" s="457"/>
      <c r="T107" s="457"/>
      <c r="U107" s="457"/>
      <c r="V107" s="457"/>
      <c r="W107" s="457"/>
      <c r="X107" s="457"/>
      <c r="Y107" s="457"/>
      <c r="Z107" s="457"/>
      <c r="AA107" s="457"/>
      <c r="AB107" s="457"/>
      <c r="AC107" s="457"/>
      <c r="AD107" s="457"/>
      <c r="AE107" s="457"/>
      <c r="AF107" s="457"/>
      <c r="AG107" s="457"/>
      <c r="AH107" s="457"/>
      <c r="AI107" s="457"/>
      <c r="AJ107" s="457"/>
      <c r="AK107" s="457"/>
      <c r="AL107" s="457"/>
      <c r="AM107" s="457"/>
      <c r="AN107" s="457"/>
      <c r="AO107" s="457"/>
      <c r="AP107" s="457"/>
      <c r="AQ107" s="457"/>
      <c r="AR107" s="457"/>
      <c r="AS107" s="457"/>
      <c r="AT107" s="457"/>
      <c r="AU107" s="457"/>
      <c r="AV107" s="457"/>
      <c r="AW107" s="457"/>
      <c r="AX107" s="457"/>
      <c r="AY107" s="457"/>
      <c r="AZ107" s="457"/>
      <c r="BA107" s="457"/>
      <c r="BB107" s="457"/>
    </row>
    <row r="108" spans="1:54" ht="15.75" customHeight="1">
      <c r="A108" s="457"/>
      <c r="B108" s="457"/>
      <c r="C108" s="529"/>
      <c r="D108" s="529"/>
      <c r="E108" s="457"/>
      <c r="F108" s="457"/>
      <c r="G108" s="457"/>
      <c r="H108" s="457"/>
      <c r="I108" s="457"/>
      <c r="J108" s="457"/>
      <c r="K108" s="457"/>
      <c r="L108" s="457"/>
      <c r="M108" s="457"/>
      <c r="N108" s="457"/>
      <c r="O108" s="457"/>
      <c r="P108" s="457"/>
      <c r="Q108" s="457"/>
      <c r="R108" s="457"/>
      <c r="S108" s="457"/>
      <c r="T108" s="457"/>
      <c r="U108" s="457"/>
      <c r="V108" s="457"/>
      <c r="W108" s="457"/>
      <c r="X108" s="457"/>
      <c r="Y108" s="457"/>
      <c r="Z108" s="457"/>
      <c r="AA108" s="457"/>
      <c r="AB108" s="457"/>
      <c r="AC108" s="457"/>
      <c r="AD108" s="457"/>
      <c r="AE108" s="457"/>
      <c r="AF108" s="457"/>
      <c r="AG108" s="457"/>
      <c r="AH108" s="457"/>
      <c r="AI108" s="457"/>
      <c r="AJ108" s="457"/>
      <c r="AK108" s="457"/>
      <c r="AL108" s="457"/>
      <c r="AM108" s="457"/>
      <c r="AN108" s="457"/>
      <c r="AO108" s="457"/>
      <c r="AP108" s="457"/>
      <c r="AQ108" s="457"/>
      <c r="AR108" s="457"/>
      <c r="AS108" s="457"/>
      <c r="AT108" s="457"/>
      <c r="AU108" s="457"/>
      <c r="AV108" s="457"/>
      <c r="AW108" s="457"/>
      <c r="AX108" s="457"/>
      <c r="AY108" s="457"/>
      <c r="AZ108" s="457"/>
      <c r="BA108" s="457"/>
      <c r="BB108" s="457"/>
    </row>
    <row r="109" spans="1:54" ht="15.75" customHeight="1">
      <c r="A109" s="457"/>
      <c r="B109" s="457"/>
      <c r="C109" s="529"/>
      <c r="D109" s="529"/>
      <c r="E109" s="457"/>
      <c r="F109" s="457"/>
      <c r="G109" s="457"/>
      <c r="H109" s="457"/>
      <c r="I109" s="457"/>
      <c r="J109" s="457"/>
      <c r="K109" s="457"/>
      <c r="L109" s="457"/>
      <c r="M109" s="457"/>
      <c r="N109" s="457"/>
      <c r="O109" s="457"/>
      <c r="P109" s="457"/>
      <c r="Q109" s="457"/>
      <c r="R109" s="457"/>
      <c r="S109" s="457"/>
      <c r="T109" s="457"/>
      <c r="U109" s="457"/>
      <c r="V109" s="457"/>
      <c r="W109" s="457"/>
      <c r="X109" s="457"/>
      <c r="Y109" s="457"/>
      <c r="Z109" s="457"/>
      <c r="AA109" s="457"/>
      <c r="AB109" s="457"/>
      <c r="AC109" s="457"/>
      <c r="AD109" s="457"/>
      <c r="AE109" s="457"/>
      <c r="AF109" s="457"/>
      <c r="AG109" s="457"/>
      <c r="AH109" s="457"/>
      <c r="AI109" s="457"/>
      <c r="AJ109" s="457"/>
      <c r="AK109" s="457"/>
      <c r="AL109" s="457"/>
      <c r="AM109" s="457"/>
      <c r="AN109" s="457"/>
      <c r="AO109" s="457"/>
      <c r="AP109" s="457"/>
      <c r="AQ109" s="457"/>
      <c r="AR109" s="457"/>
      <c r="AS109" s="457"/>
      <c r="AT109" s="457"/>
      <c r="AU109" s="457"/>
      <c r="AV109" s="457"/>
      <c r="AW109" s="457"/>
      <c r="AX109" s="457"/>
      <c r="AY109" s="457"/>
      <c r="AZ109" s="457"/>
      <c r="BA109" s="457"/>
      <c r="BB109" s="457"/>
    </row>
    <row r="110" spans="1:54" ht="15.75" customHeight="1">
      <c r="A110" s="457"/>
      <c r="B110" s="457"/>
      <c r="C110" s="529"/>
      <c r="D110" s="529"/>
      <c r="E110" s="457"/>
      <c r="F110" s="457"/>
      <c r="G110" s="457"/>
      <c r="H110" s="457"/>
      <c r="I110" s="457"/>
      <c r="J110" s="457"/>
      <c r="K110" s="457"/>
      <c r="L110" s="457"/>
      <c r="M110" s="457"/>
      <c r="N110" s="457"/>
      <c r="O110" s="457"/>
      <c r="P110" s="457"/>
      <c r="Q110" s="457"/>
      <c r="R110" s="457"/>
      <c r="S110" s="457"/>
      <c r="T110" s="457"/>
      <c r="U110" s="457"/>
      <c r="V110" s="457"/>
      <c r="W110" s="457"/>
      <c r="X110" s="457"/>
      <c r="Y110" s="457"/>
      <c r="Z110" s="457"/>
      <c r="AA110" s="457"/>
      <c r="AB110" s="457"/>
      <c r="AC110" s="457"/>
      <c r="AD110" s="457"/>
      <c r="AE110" s="457"/>
      <c r="AF110" s="457"/>
      <c r="AG110" s="457"/>
      <c r="AH110" s="457"/>
      <c r="AI110" s="457"/>
      <c r="AJ110" s="457"/>
      <c r="AK110" s="457"/>
      <c r="AL110" s="457"/>
      <c r="AM110" s="457"/>
      <c r="AN110" s="457"/>
      <c r="AO110" s="457"/>
      <c r="AP110" s="457"/>
      <c r="AQ110" s="457"/>
      <c r="AR110" s="457"/>
      <c r="AS110" s="457"/>
      <c r="AT110" s="457"/>
      <c r="AU110" s="457"/>
      <c r="AV110" s="457"/>
      <c r="AW110" s="457"/>
      <c r="AX110" s="457"/>
      <c r="AY110" s="457"/>
      <c r="AZ110" s="457"/>
      <c r="BA110" s="457"/>
      <c r="BB110" s="457"/>
    </row>
    <row r="111" spans="1:54" ht="15.75" customHeight="1">
      <c r="A111" s="457"/>
      <c r="B111" s="457"/>
      <c r="C111" s="529"/>
      <c r="D111" s="529"/>
      <c r="E111" s="457"/>
      <c r="F111" s="457"/>
      <c r="G111" s="457"/>
      <c r="H111" s="457"/>
      <c r="I111" s="457"/>
      <c r="J111" s="457"/>
      <c r="K111" s="457"/>
      <c r="L111" s="457"/>
      <c r="M111" s="457"/>
      <c r="N111" s="457"/>
      <c r="O111" s="457"/>
      <c r="P111" s="457"/>
      <c r="Q111" s="457"/>
      <c r="R111" s="457"/>
      <c r="S111" s="457"/>
      <c r="T111" s="457"/>
      <c r="U111" s="457"/>
      <c r="V111" s="457"/>
      <c r="W111" s="457"/>
      <c r="X111" s="457"/>
      <c r="Y111" s="457"/>
      <c r="Z111" s="457"/>
      <c r="AA111" s="457"/>
      <c r="AB111" s="457"/>
      <c r="AC111" s="457"/>
      <c r="AD111" s="457"/>
      <c r="AE111" s="457"/>
      <c r="AF111" s="457"/>
      <c r="AG111" s="457"/>
      <c r="AH111" s="457"/>
      <c r="AI111" s="457"/>
      <c r="AJ111" s="457"/>
      <c r="AK111" s="457"/>
      <c r="AL111" s="457"/>
      <c r="AM111" s="457"/>
      <c r="AN111" s="457"/>
      <c r="AO111" s="457"/>
      <c r="AP111" s="457"/>
      <c r="AQ111" s="457"/>
      <c r="AR111" s="457"/>
      <c r="AS111" s="457"/>
      <c r="AT111" s="457"/>
      <c r="AU111" s="457"/>
      <c r="AV111" s="457"/>
      <c r="AW111" s="457"/>
      <c r="AX111" s="457"/>
      <c r="AY111" s="457"/>
      <c r="AZ111" s="457"/>
      <c r="BA111" s="457"/>
      <c r="BB111" s="457"/>
    </row>
    <row r="112" spans="1:54" ht="15.75" customHeight="1">
      <c r="A112" s="457"/>
      <c r="B112" s="457"/>
      <c r="C112" s="529"/>
      <c r="D112" s="529"/>
      <c r="E112" s="457"/>
      <c r="F112" s="457"/>
      <c r="G112" s="457"/>
      <c r="H112" s="457"/>
      <c r="I112" s="457"/>
      <c r="J112" s="457"/>
      <c r="K112" s="457"/>
      <c r="L112" s="457"/>
      <c r="M112" s="457"/>
      <c r="N112" s="457"/>
      <c r="O112" s="457"/>
      <c r="P112" s="457"/>
      <c r="Q112" s="457"/>
      <c r="R112" s="457"/>
      <c r="S112" s="457"/>
      <c r="T112" s="457"/>
      <c r="U112" s="457"/>
      <c r="V112" s="457"/>
      <c r="W112" s="457"/>
      <c r="X112" s="457"/>
      <c r="Y112" s="457"/>
      <c r="Z112" s="457"/>
      <c r="AA112" s="457"/>
      <c r="AB112" s="457"/>
      <c r="AC112" s="457"/>
      <c r="AD112" s="457"/>
      <c r="AE112" s="457"/>
      <c r="AF112" s="457"/>
      <c r="AG112" s="457"/>
      <c r="AH112" s="457"/>
      <c r="AI112" s="457"/>
      <c r="AJ112" s="457"/>
      <c r="AK112" s="457"/>
      <c r="AL112" s="457"/>
      <c r="AM112" s="457"/>
      <c r="AN112" s="457"/>
      <c r="AO112" s="457"/>
      <c r="AP112" s="457"/>
      <c r="AQ112" s="457"/>
      <c r="AR112" s="457"/>
      <c r="AS112" s="457"/>
      <c r="AT112" s="457"/>
      <c r="AU112" s="457"/>
      <c r="AV112" s="457"/>
      <c r="AW112" s="457"/>
      <c r="AX112" s="457"/>
      <c r="AY112" s="457"/>
      <c r="AZ112" s="457"/>
      <c r="BA112" s="457"/>
      <c r="BB112" s="457"/>
    </row>
    <row r="113" spans="1:54" ht="15.75" customHeight="1">
      <c r="A113" s="457"/>
      <c r="B113" s="457"/>
      <c r="C113" s="529"/>
      <c r="D113" s="529"/>
      <c r="E113" s="457"/>
      <c r="F113" s="457"/>
      <c r="G113" s="457"/>
      <c r="H113" s="457"/>
      <c r="I113" s="457"/>
      <c r="J113" s="457"/>
      <c r="K113" s="457"/>
      <c r="L113" s="457"/>
      <c r="M113" s="457"/>
      <c r="N113" s="457"/>
      <c r="O113" s="457"/>
      <c r="P113" s="457"/>
      <c r="Q113" s="457"/>
      <c r="R113" s="457"/>
      <c r="S113" s="457"/>
      <c r="T113" s="457"/>
      <c r="U113" s="457"/>
      <c r="V113" s="457"/>
      <c r="W113" s="457"/>
      <c r="X113" s="457"/>
      <c r="Y113" s="457"/>
      <c r="Z113" s="457"/>
      <c r="AA113" s="457"/>
      <c r="AB113" s="457"/>
      <c r="AC113" s="457"/>
      <c r="AD113" s="457"/>
      <c r="AE113" s="457"/>
      <c r="AF113" s="457"/>
      <c r="AG113" s="457"/>
      <c r="AH113" s="457"/>
      <c r="AI113" s="457"/>
      <c r="AJ113" s="457"/>
      <c r="AK113" s="457"/>
      <c r="AL113" s="457"/>
      <c r="AM113" s="457"/>
      <c r="AN113" s="457"/>
      <c r="AO113" s="457"/>
      <c r="AP113" s="457"/>
      <c r="AQ113" s="457"/>
      <c r="AR113" s="457"/>
      <c r="AS113" s="457"/>
      <c r="AT113" s="457"/>
      <c r="AU113" s="457"/>
      <c r="AV113" s="457"/>
      <c r="AW113" s="457"/>
      <c r="AX113" s="457"/>
      <c r="AY113" s="457"/>
      <c r="AZ113" s="457"/>
      <c r="BA113" s="457"/>
      <c r="BB113" s="457"/>
    </row>
    <row r="114" spans="1:54" ht="15.75" customHeight="1">
      <c r="A114" s="457"/>
      <c r="B114" s="457"/>
      <c r="C114" s="529"/>
      <c r="D114" s="529"/>
      <c r="E114" s="457"/>
      <c r="F114" s="457"/>
      <c r="G114" s="457"/>
      <c r="H114" s="457"/>
      <c r="I114" s="457"/>
      <c r="J114" s="457"/>
      <c r="K114" s="457"/>
      <c r="L114" s="457"/>
      <c r="M114" s="457"/>
      <c r="N114" s="457"/>
      <c r="O114" s="457"/>
      <c r="P114" s="457"/>
      <c r="Q114" s="457"/>
      <c r="R114" s="457"/>
      <c r="S114" s="457"/>
      <c r="T114" s="457"/>
      <c r="U114" s="457"/>
      <c r="V114" s="457"/>
      <c r="W114" s="457"/>
      <c r="X114" s="457"/>
      <c r="Y114" s="457"/>
      <c r="Z114" s="457"/>
      <c r="AA114" s="457"/>
      <c r="AB114" s="457"/>
      <c r="AC114" s="457"/>
      <c r="AD114" s="457"/>
      <c r="AE114" s="457"/>
      <c r="AF114" s="457"/>
      <c r="AG114" s="457"/>
      <c r="AH114" s="457"/>
      <c r="AI114" s="457"/>
      <c r="AJ114" s="457"/>
      <c r="AK114" s="457"/>
      <c r="AL114" s="457"/>
      <c r="AM114" s="457"/>
      <c r="AN114" s="457"/>
      <c r="AO114" s="457"/>
      <c r="AP114" s="457"/>
      <c r="AQ114" s="457"/>
      <c r="AR114" s="457"/>
      <c r="AS114" s="457"/>
      <c r="AT114" s="457"/>
      <c r="AU114" s="457"/>
      <c r="AV114" s="457"/>
      <c r="AW114" s="457"/>
      <c r="AX114" s="457"/>
      <c r="AY114" s="457"/>
      <c r="AZ114" s="457"/>
      <c r="BA114" s="457"/>
      <c r="BB114" s="457"/>
    </row>
    <row r="115" spans="1:54" ht="15.75" customHeight="1">
      <c r="A115" s="457"/>
      <c r="B115" s="457"/>
      <c r="C115" s="529"/>
      <c r="D115" s="529"/>
      <c r="E115" s="457"/>
      <c r="F115" s="457"/>
      <c r="G115" s="457"/>
      <c r="H115" s="457"/>
      <c r="I115" s="457"/>
      <c r="J115" s="457"/>
      <c r="K115" s="457"/>
      <c r="L115" s="457"/>
      <c r="M115" s="457"/>
      <c r="N115" s="457"/>
      <c r="O115" s="457"/>
      <c r="P115" s="457"/>
      <c r="Q115" s="457"/>
      <c r="R115" s="457"/>
      <c r="S115" s="457"/>
      <c r="T115" s="457"/>
      <c r="U115" s="457"/>
      <c r="V115" s="457"/>
      <c r="W115" s="457"/>
      <c r="X115" s="457"/>
      <c r="Y115" s="457"/>
      <c r="Z115" s="457"/>
      <c r="AA115" s="457"/>
      <c r="AB115" s="457"/>
      <c r="AC115" s="457"/>
      <c r="AD115" s="457"/>
      <c r="AE115" s="457"/>
      <c r="AF115" s="457"/>
      <c r="AG115" s="457"/>
      <c r="AH115" s="457"/>
      <c r="AI115" s="457"/>
      <c r="AJ115" s="457"/>
      <c r="AK115" s="457"/>
      <c r="AL115" s="457"/>
      <c r="AM115" s="457"/>
      <c r="AN115" s="457"/>
      <c r="AO115" s="457"/>
      <c r="AP115" s="457"/>
      <c r="AQ115" s="457"/>
      <c r="AR115" s="457"/>
      <c r="AS115" s="457"/>
      <c r="AT115" s="457"/>
      <c r="AU115" s="457"/>
      <c r="AV115" s="457"/>
      <c r="AW115" s="457"/>
      <c r="AX115" s="457"/>
      <c r="AY115" s="457"/>
      <c r="AZ115" s="457"/>
      <c r="BA115" s="457"/>
      <c r="BB115" s="457"/>
    </row>
    <row r="116" spans="1:54" ht="15.75" customHeight="1">
      <c r="A116" s="457"/>
      <c r="B116" s="457"/>
      <c r="C116" s="529"/>
      <c r="D116" s="529"/>
      <c r="E116" s="457"/>
      <c r="F116" s="457"/>
      <c r="G116" s="457"/>
      <c r="H116" s="457"/>
      <c r="I116" s="457"/>
      <c r="J116" s="457"/>
      <c r="K116" s="457"/>
      <c r="L116" s="457"/>
      <c r="M116" s="457"/>
      <c r="N116" s="457"/>
      <c r="O116" s="457"/>
      <c r="P116" s="457"/>
      <c r="Q116" s="457"/>
      <c r="R116" s="457"/>
      <c r="S116" s="457"/>
      <c r="T116" s="457"/>
      <c r="U116" s="457"/>
      <c r="V116" s="457"/>
      <c r="W116" s="457"/>
      <c r="X116" s="457"/>
      <c r="Y116" s="457"/>
      <c r="Z116" s="457"/>
      <c r="AA116" s="457"/>
      <c r="AB116" s="457"/>
      <c r="AC116" s="457"/>
      <c r="AD116" s="457"/>
      <c r="AE116" s="457"/>
      <c r="AF116" s="457"/>
      <c r="AG116" s="457"/>
      <c r="AH116" s="457"/>
      <c r="AI116" s="457"/>
      <c r="AJ116" s="457"/>
      <c r="AK116" s="457"/>
      <c r="AL116" s="457"/>
      <c r="AM116" s="457"/>
      <c r="AN116" s="457"/>
      <c r="AO116" s="457"/>
      <c r="AP116" s="457"/>
      <c r="AQ116" s="457"/>
      <c r="AR116" s="457"/>
      <c r="AS116" s="457"/>
      <c r="AT116" s="457"/>
      <c r="AU116" s="457"/>
      <c r="AV116" s="457"/>
      <c r="AW116" s="457"/>
      <c r="AX116" s="457"/>
      <c r="AY116" s="457"/>
      <c r="AZ116" s="457"/>
      <c r="BA116" s="457"/>
      <c r="BB116" s="457"/>
    </row>
    <row r="117" spans="1:54" ht="15.75" customHeight="1">
      <c r="A117" s="457"/>
      <c r="B117" s="457"/>
      <c r="C117" s="529"/>
      <c r="D117" s="529"/>
      <c r="E117" s="457"/>
      <c r="F117" s="457"/>
      <c r="G117" s="457"/>
      <c r="H117" s="457"/>
      <c r="I117" s="457"/>
      <c r="J117" s="457"/>
      <c r="K117" s="457"/>
      <c r="L117" s="457"/>
      <c r="M117" s="457"/>
      <c r="N117" s="457"/>
      <c r="O117" s="457"/>
      <c r="P117" s="457"/>
      <c r="Q117" s="457"/>
      <c r="R117" s="457"/>
      <c r="S117" s="457"/>
      <c r="T117" s="457"/>
      <c r="U117" s="457"/>
      <c r="V117" s="457"/>
      <c r="W117" s="457"/>
      <c r="X117" s="457"/>
      <c r="Y117" s="457"/>
      <c r="Z117" s="457"/>
      <c r="AA117" s="457"/>
      <c r="AB117" s="457"/>
      <c r="AC117" s="457"/>
      <c r="AD117" s="457"/>
      <c r="AE117" s="457"/>
      <c r="AF117" s="457"/>
      <c r="AG117" s="457"/>
      <c r="AH117" s="457"/>
      <c r="AI117" s="457"/>
      <c r="AJ117" s="457"/>
      <c r="AK117" s="457"/>
      <c r="AL117" s="457"/>
      <c r="AM117" s="457"/>
      <c r="AN117" s="457"/>
      <c r="AO117" s="457"/>
      <c r="AP117" s="457"/>
      <c r="AQ117" s="457"/>
      <c r="AR117" s="457"/>
      <c r="AS117" s="457"/>
      <c r="AT117" s="457"/>
      <c r="AU117" s="457"/>
      <c r="AV117" s="457"/>
      <c r="AW117" s="457"/>
      <c r="AX117" s="457"/>
      <c r="AY117" s="457"/>
      <c r="AZ117" s="457"/>
      <c r="BA117" s="457"/>
      <c r="BB117" s="457"/>
    </row>
    <row r="118" spans="1:54" ht="15.75" customHeight="1">
      <c r="A118" s="457"/>
      <c r="B118" s="457"/>
      <c r="C118" s="529"/>
      <c r="D118" s="529"/>
      <c r="E118" s="457"/>
      <c r="F118" s="457"/>
      <c r="G118" s="457"/>
      <c r="H118" s="457"/>
      <c r="I118" s="457"/>
      <c r="J118" s="457"/>
      <c r="K118" s="457"/>
      <c r="L118" s="457"/>
      <c r="M118" s="457"/>
      <c r="N118" s="457"/>
      <c r="O118" s="457"/>
      <c r="P118" s="457"/>
      <c r="Q118" s="457"/>
      <c r="R118" s="457"/>
      <c r="S118" s="457"/>
      <c r="T118" s="457"/>
      <c r="U118" s="457"/>
      <c r="V118" s="457"/>
      <c r="W118" s="457"/>
      <c r="X118" s="457"/>
      <c r="Y118" s="457"/>
      <c r="Z118" s="457"/>
      <c r="AA118" s="457"/>
      <c r="AB118" s="457"/>
      <c r="AC118" s="457"/>
      <c r="AD118" s="457"/>
      <c r="AE118" s="457"/>
      <c r="AF118" s="457"/>
      <c r="AG118" s="457"/>
      <c r="AH118" s="457"/>
      <c r="AI118" s="457"/>
      <c r="AJ118" s="457"/>
      <c r="AK118" s="457"/>
      <c r="AL118" s="457"/>
      <c r="AM118" s="457"/>
      <c r="AN118" s="457"/>
      <c r="AO118" s="457"/>
      <c r="AP118" s="457"/>
      <c r="AQ118" s="457"/>
      <c r="AR118" s="457"/>
      <c r="AS118" s="457"/>
      <c r="AT118" s="457"/>
      <c r="AU118" s="457"/>
      <c r="AV118" s="457"/>
      <c r="AW118" s="457"/>
      <c r="AX118" s="457"/>
      <c r="AY118" s="457"/>
      <c r="AZ118" s="457"/>
      <c r="BA118" s="457"/>
      <c r="BB118" s="457"/>
    </row>
    <row r="119" spans="1:54" ht="15.75" customHeight="1">
      <c r="A119" s="457"/>
      <c r="B119" s="457"/>
      <c r="C119" s="529"/>
      <c r="D119" s="529"/>
      <c r="E119" s="457"/>
      <c r="F119" s="457"/>
      <c r="G119" s="457"/>
      <c r="H119" s="457"/>
      <c r="I119" s="457"/>
      <c r="J119" s="457"/>
      <c r="K119" s="457"/>
      <c r="L119" s="457"/>
      <c r="M119" s="457"/>
      <c r="N119" s="457"/>
      <c r="O119" s="457"/>
      <c r="P119" s="457"/>
      <c r="Q119" s="457"/>
      <c r="R119" s="457"/>
      <c r="S119" s="457"/>
      <c r="T119" s="457"/>
      <c r="U119" s="457"/>
      <c r="V119" s="457"/>
      <c r="W119" s="457"/>
      <c r="X119" s="457"/>
      <c r="Y119" s="457"/>
      <c r="Z119" s="457"/>
      <c r="AA119" s="457"/>
      <c r="AB119" s="457"/>
      <c r="AC119" s="457"/>
      <c r="AD119" s="457"/>
      <c r="AE119" s="457"/>
      <c r="AF119" s="457"/>
      <c r="AG119" s="457"/>
      <c r="AH119" s="457"/>
      <c r="AI119" s="457"/>
      <c r="AJ119" s="457"/>
      <c r="AK119" s="457"/>
      <c r="AL119" s="457"/>
      <c r="AM119" s="457"/>
      <c r="AN119" s="457"/>
      <c r="AO119" s="457"/>
      <c r="AP119" s="457"/>
      <c r="AQ119" s="457"/>
      <c r="AR119" s="457"/>
      <c r="AS119" s="457"/>
      <c r="AT119" s="457"/>
      <c r="AU119" s="457"/>
      <c r="AV119" s="457"/>
      <c r="AW119" s="457"/>
      <c r="AX119" s="457"/>
      <c r="AY119" s="457"/>
      <c r="AZ119" s="457"/>
      <c r="BA119" s="457"/>
      <c r="BB119" s="457"/>
    </row>
    <row r="120" spans="1:54" ht="15.75" customHeight="1">
      <c r="A120" s="457"/>
      <c r="B120" s="457"/>
      <c r="C120" s="529"/>
      <c r="D120" s="529"/>
      <c r="E120" s="457"/>
      <c r="F120" s="457"/>
      <c r="G120" s="457"/>
      <c r="H120" s="457"/>
      <c r="I120" s="457"/>
      <c r="J120" s="457"/>
      <c r="K120" s="457"/>
      <c r="L120" s="457"/>
      <c r="M120" s="457"/>
      <c r="N120" s="457"/>
      <c r="O120" s="457"/>
      <c r="P120" s="457"/>
      <c r="Q120" s="457"/>
      <c r="R120" s="457"/>
      <c r="S120" s="457"/>
      <c r="T120" s="457"/>
      <c r="U120" s="457"/>
      <c r="V120" s="457"/>
      <c r="W120" s="457"/>
      <c r="X120" s="457"/>
      <c r="Y120" s="457"/>
      <c r="Z120" s="457"/>
      <c r="AA120" s="457"/>
      <c r="AB120" s="457"/>
      <c r="AC120" s="457"/>
      <c r="AD120" s="457"/>
      <c r="AE120" s="457"/>
      <c r="AF120" s="457"/>
      <c r="AG120" s="457"/>
      <c r="AH120" s="457"/>
      <c r="AI120" s="457"/>
      <c r="AJ120" s="457"/>
      <c r="AK120" s="457"/>
      <c r="AL120" s="457"/>
      <c r="AM120" s="457"/>
      <c r="AN120" s="457"/>
      <c r="AO120" s="457"/>
      <c r="AP120" s="457"/>
      <c r="AQ120" s="457"/>
      <c r="AR120" s="457"/>
      <c r="AS120" s="457"/>
      <c r="AT120" s="457"/>
      <c r="AU120" s="457"/>
      <c r="AV120" s="457"/>
      <c r="AW120" s="457"/>
      <c r="AX120" s="457"/>
      <c r="AY120" s="457"/>
      <c r="AZ120" s="457"/>
      <c r="BA120" s="457"/>
      <c r="BB120" s="457"/>
    </row>
    <row r="121" spans="1:54" ht="15.75" customHeight="1">
      <c r="A121" s="457"/>
      <c r="B121" s="457"/>
      <c r="C121" s="529"/>
      <c r="D121" s="529"/>
      <c r="E121" s="457"/>
      <c r="F121" s="457"/>
      <c r="G121" s="457"/>
      <c r="H121" s="457"/>
      <c r="I121" s="457"/>
      <c r="J121" s="457"/>
      <c r="K121" s="457"/>
      <c r="L121" s="457"/>
      <c r="M121" s="457"/>
      <c r="N121" s="457"/>
      <c r="O121" s="457"/>
      <c r="P121" s="457"/>
      <c r="Q121" s="457"/>
      <c r="R121" s="457"/>
      <c r="S121" s="457"/>
      <c r="T121" s="457"/>
      <c r="U121" s="457"/>
      <c r="V121" s="457"/>
      <c r="W121" s="457"/>
      <c r="X121" s="457"/>
      <c r="Y121" s="457"/>
      <c r="Z121" s="457"/>
      <c r="AA121" s="457"/>
      <c r="AB121" s="457"/>
      <c r="AC121" s="457"/>
      <c r="AD121" s="457"/>
      <c r="AE121" s="457"/>
      <c r="AF121" s="457"/>
      <c r="AG121" s="457"/>
      <c r="AH121" s="457"/>
      <c r="AI121" s="457"/>
      <c r="AJ121" s="457"/>
      <c r="AK121" s="457"/>
      <c r="AL121" s="457"/>
      <c r="AM121" s="457"/>
      <c r="AN121" s="457"/>
      <c r="AO121" s="457"/>
      <c r="AP121" s="457"/>
      <c r="AQ121" s="457"/>
      <c r="AR121" s="457"/>
      <c r="AS121" s="457"/>
      <c r="AT121" s="457"/>
      <c r="AU121" s="457"/>
      <c r="AV121" s="457"/>
      <c r="AW121" s="457"/>
      <c r="AX121" s="457"/>
      <c r="AY121" s="457"/>
      <c r="AZ121" s="457"/>
      <c r="BA121" s="457"/>
      <c r="BB121" s="457"/>
    </row>
    <row r="122" spans="1:54" ht="15.75" customHeight="1">
      <c r="A122" s="457"/>
      <c r="B122" s="457"/>
      <c r="C122" s="529"/>
      <c r="D122" s="529"/>
      <c r="E122" s="457"/>
      <c r="F122" s="457"/>
      <c r="G122" s="457"/>
      <c r="H122" s="457"/>
      <c r="I122" s="457"/>
      <c r="J122" s="457"/>
      <c r="K122" s="457"/>
      <c r="L122" s="457"/>
      <c r="M122" s="457"/>
      <c r="N122" s="457"/>
      <c r="O122" s="457"/>
      <c r="P122" s="457"/>
      <c r="Q122" s="457"/>
      <c r="R122" s="457"/>
      <c r="S122" s="457"/>
      <c r="T122" s="457"/>
      <c r="U122" s="457"/>
      <c r="V122" s="457"/>
      <c r="W122" s="457"/>
      <c r="X122" s="457"/>
      <c r="Y122" s="457"/>
      <c r="Z122" s="457"/>
      <c r="AA122" s="457"/>
      <c r="AB122" s="457"/>
      <c r="AC122" s="457"/>
      <c r="AD122" s="457"/>
      <c r="AE122" s="457"/>
      <c r="AF122" s="457"/>
      <c r="AG122" s="457"/>
      <c r="AH122" s="457"/>
      <c r="AI122" s="457"/>
      <c r="AJ122" s="457"/>
      <c r="AK122" s="457"/>
      <c r="AL122" s="457"/>
      <c r="AM122" s="457"/>
      <c r="AN122" s="457"/>
      <c r="AO122" s="457"/>
      <c r="AP122" s="457"/>
      <c r="AQ122" s="457"/>
      <c r="AR122" s="457"/>
      <c r="AS122" s="457"/>
      <c r="AT122" s="457"/>
      <c r="AU122" s="457"/>
      <c r="AV122" s="457"/>
      <c r="AW122" s="457"/>
      <c r="AX122" s="457"/>
      <c r="AY122" s="457"/>
      <c r="AZ122" s="457"/>
      <c r="BA122" s="457"/>
      <c r="BB122" s="457"/>
    </row>
    <row r="123" spans="1:54" ht="15.75" customHeight="1">
      <c r="A123" s="457"/>
      <c r="B123" s="457"/>
      <c r="C123" s="529"/>
      <c r="D123" s="529"/>
      <c r="E123" s="457"/>
      <c r="F123" s="457"/>
      <c r="G123" s="457"/>
      <c r="H123" s="457"/>
      <c r="I123" s="457"/>
      <c r="J123" s="457"/>
      <c r="K123" s="457"/>
      <c r="L123" s="457"/>
      <c r="M123" s="457"/>
      <c r="N123" s="457"/>
      <c r="O123" s="457"/>
      <c r="P123" s="457"/>
      <c r="Q123" s="457"/>
      <c r="R123" s="457"/>
      <c r="S123" s="457"/>
      <c r="T123" s="457"/>
      <c r="U123" s="457"/>
      <c r="V123" s="457"/>
      <c r="W123" s="457"/>
      <c r="X123" s="457"/>
      <c r="Y123" s="457"/>
      <c r="Z123" s="457"/>
      <c r="AA123" s="457"/>
      <c r="AB123" s="457"/>
      <c r="AC123" s="457"/>
      <c r="AD123" s="457"/>
      <c r="AE123" s="457"/>
      <c r="AF123" s="457"/>
      <c r="AG123" s="457"/>
      <c r="AH123" s="457"/>
      <c r="AI123" s="457"/>
      <c r="AJ123" s="457"/>
      <c r="AK123" s="457"/>
      <c r="AL123" s="457"/>
      <c r="AM123" s="457"/>
      <c r="AN123" s="457"/>
      <c r="AO123" s="457"/>
      <c r="AP123" s="457"/>
      <c r="AQ123" s="457"/>
      <c r="AR123" s="457"/>
      <c r="AS123" s="457"/>
      <c r="AT123" s="457"/>
      <c r="AU123" s="457"/>
      <c r="AV123" s="457"/>
      <c r="AW123" s="457"/>
      <c r="AX123" s="457"/>
      <c r="AY123" s="457"/>
      <c r="AZ123" s="457"/>
      <c r="BA123" s="457"/>
      <c r="BB123" s="457"/>
    </row>
    <row r="124" spans="1:54" ht="15.75" customHeight="1">
      <c r="A124" s="457"/>
      <c r="B124" s="457"/>
      <c r="C124" s="529"/>
      <c r="D124" s="529"/>
      <c r="E124" s="457"/>
      <c r="F124" s="457"/>
      <c r="G124" s="457"/>
      <c r="H124" s="457"/>
      <c r="I124" s="457"/>
      <c r="J124" s="457"/>
      <c r="K124" s="457"/>
      <c r="L124" s="457"/>
      <c r="M124" s="457"/>
      <c r="N124" s="457"/>
      <c r="O124" s="457"/>
      <c r="P124" s="457"/>
      <c r="Q124" s="457"/>
      <c r="R124" s="457"/>
      <c r="S124" s="457"/>
      <c r="T124" s="457"/>
      <c r="U124" s="457"/>
      <c r="V124" s="457"/>
      <c r="W124" s="457"/>
      <c r="X124" s="457"/>
      <c r="Y124" s="457"/>
      <c r="Z124" s="457"/>
      <c r="AA124" s="457"/>
      <c r="AB124" s="457"/>
      <c r="AC124" s="457"/>
      <c r="AD124" s="457"/>
      <c r="AE124" s="457"/>
      <c r="AF124" s="457"/>
      <c r="AG124" s="457"/>
      <c r="AH124" s="457"/>
      <c r="AI124" s="457"/>
      <c r="AJ124" s="457"/>
      <c r="AK124" s="457"/>
      <c r="AL124" s="457"/>
      <c r="AM124" s="457"/>
      <c r="AN124" s="457"/>
      <c r="AO124" s="457"/>
      <c r="AP124" s="457"/>
      <c r="AQ124" s="457"/>
      <c r="AR124" s="457"/>
      <c r="AS124" s="457"/>
      <c r="AT124" s="457"/>
      <c r="AU124" s="457"/>
      <c r="AV124" s="457"/>
      <c r="AW124" s="457"/>
      <c r="AX124" s="457"/>
      <c r="AY124" s="457"/>
      <c r="AZ124" s="457"/>
      <c r="BA124" s="457"/>
      <c r="BB124" s="457"/>
    </row>
    <row r="125" spans="1:54" ht="15.75" customHeight="1">
      <c r="A125" s="457"/>
      <c r="B125" s="457"/>
      <c r="C125" s="529"/>
      <c r="D125" s="529"/>
      <c r="E125" s="457"/>
      <c r="F125" s="457"/>
      <c r="G125" s="457"/>
      <c r="H125" s="457"/>
      <c r="I125" s="457"/>
      <c r="J125" s="457"/>
      <c r="K125" s="457"/>
      <c r="L125" s="457"/>
      <c r="M125" s="457"/>
      <c r="N125" s="457"/>
      <c r="O125" s="457"/>
      <c r="P125" s="457"/>
      <c r="Q125" s="457"/>
      <c r="R125" s="457"/>
      <c r="S125" s="457"/>
      <c r="T125" s="457"/>
      <c r="U125" s="457"/>
      <c r="V125" s="457"/>
      <c r="W125" s="457"/>
      <c r="X125" s="457"/>
      <c r="Y125" s="457"/>
      <c r="Z125" s="457"/>
      <c r="AA125" s="457"/>
      <c r="AB125" s="457"/>
      <c r="AC125" s="457"/>
      <c r="AD125" s="457"/>
      <c r="AE125" s="457"/>
      <c r="AF125" s="457"/>
      <c r="AG125" s="457"/>
      <c r="AH125" s="457"/>
      <c r="AI125" s="457"/>
      <c r="AJ125" s="457"/>
      <c r="AK125" s="457"/>
      <c r="AL125" s="457"/>
      <c r="AM125" s="457"/>
      <c r="AN125" s="457"/>
      <c r="AO125" s="457"/>
      <c r="AP125" s="457"/>
      <c r="AQ125" s="457"/>
      <c r="AR125" s="457"/>
      <c r="AS125" s="457"/>
      <c r="AT125" s="457"/>
      <c r="AU125" s="457"/>
      <c r="AV125" s="457"/>
      <c r="AW125" s="457"/>
      <c r="AX125" s="457"/>
      <c r="AY125" s="457"/>
      <c r="AZ125" s="457"/>
      <c r="BA125" s="457"/>
      <c r="BB125" s="457"/>
    </row>
    <row r="126" spans="1:54" ht="15.75" customHeight="1">
      <c r="A126" s="457"/>
      <c r="B126" s="457"/>
      <c r="C126" s="529"/>
      <c r="D126" s="529"/>
      <c r="E126" s="457"/>
      <c r="F126" s="457"/>
      <c r="G126" s="457"/>
      <c r="H126" s="457"/>
      <c r="I126" s="457"/>
      <c r="J126" s="457"/>
      <c r="K126" s="457"/>
      <c r="L126" s="457"/>
      <c r="M126" s="457"/>
      <c r="N126" s="457"/>
      <c r="O126" s="457"/>
      <c r="P126" s="457"/>
      <c r="Q126" s="457"/>
      <c r="R126" s="457"/>
      <c r="S126" s="457"/>
      <c r="T126" s="457"/>
      <c r="U126" s="457"/>
      <c r="V126" s="457"/>
      <c r="W126" s="457"/>
      <c r="X126" s="457"/>
      <c r="Y126" s="457"/>
      <c r="Z126" s="457"/>
      <c r="AA126" s="457"/>
      <c r="AB126" s="457"/>
      <c r="AC126" s="457"/>
      <c r="AD126" s="457"/>
      <c r="AE126" s="457"/>
      <c r="AF126" s="457"/>
      <c r="AG126" s="457"/>
      <c r="AH126" s="457"/>
      <c r="AI126" s="457"/>
      <c r="AJ126" s="457"/>
      <c r="AK126" s="457"/>
      <c r="AL126" s="457"/>
      <c r="AM126" s="457"/>
      <c r="AN126" s="457"/>
      <c r="AO126" s="457"/>
      <c r="AP126" s="457"/>
      <c r="AQ126" s="457"/>
      <c r="AR126" s="457"/>
      <c r="AS126" s="457"/>
      <c r="AT126" s="457"/>
      <c r="AU126" s="457"/>
      <c r="AV126" s="457"/>
      <c r="AW126" s="457"/>
      <c r="AX126" s="457"/>
      <c r="AY126" s="457"/>
      <c r="AZ126" s="457"/>
      <c r="BA126" s="457"/>
      <c r="BB126" s="457"/>
    </row>
    <row r="127" spans="1:54" ht="15.75" customHeight="1">
      <c r="A127" s="457"/>
      <c r="B127" s="457"/>
      <c r="C127" s="529"/>
      <c r="D127" s="529"/>
      <c r="E127" s="457"/>
      <c r="F127" s="457"/>
      <c r="G127" s="457"/>
      <c r="H127" s="457"/>
      <c r="I127" s="457"/>
      <c r="J127" s="457"/>
      <c r="K127" s="457"/>
      <c r="L127" s="457"/>
      <c r="M127" s="457"/>
      <c r="N127" s="457"/>
      <c r="O127" s="457"/>
      <c r="P127" s="457"/>
      <c r="Q127" s="457"/>
      <c r="R127" s="457"/>
      <c r="S127" s="457"/>
      <c r="T127" s="457"/>
      <c r="U127" s="457"/>
      <c r="V127" s="457"/>
      <c r="W127" s="457"/>
      <c r="X127" s="457"/>
      <c r="Y127" s="457"/>
      <c r="Z127" s="457"/>
      <c r="AA127" s="457"/>
      <c r="AB127" s="457"/>
      <c r="AC127" s="457"/>
      <c r="AD127" s="457"/>
      <c r="AE127" s="457"/>
      <c r="AF127" s="457"/>
      <c r="AG127" s="457"/>
      <c r="AH127" s="457"/>
      <c r="AI127" s="457"/>
      <c r="AJ127" s="457"/>
      <c r="AK127" s="457"/>
      <c r="AL127" s="457"/>
      <c r="AM127" s="457"/>
      <c r="AN127" s="457"/>
      <c r="AO127" s="457"/>
      <c r="AP127" s="457"/>
      <c r="AQ127" s="457"/>
      <c r="AR127" s="457"/>
      <c r="AS127" s="457"/>
      <c r="AT127" s="457"/>
      <c r="AU127" s="457"/>
      <c r="AV127" s="457"/>
      <c r="AW127" s="457"/>
      <c r="AX127" s="457"/>
      <c r="AY127" s="457"/>
      <c r="AZ127" s="457"/>
      <c r="BA127" s="457"/>
      <c r="BB127" s="457"/>
    </row>
    <row r="128" spans="1:54" ht="15.75" customHeight="1">
      <c r="A128" s="457"/>
      <c r="B128" s="457"/>
      <c r="C128" s="529"/>
      <c r="D128" s="529"/>
      <c r="E128" s="457"/>
      <c r="F128" s="457"/>
      <c r="G128" s="457"/>
      <c r="H128" s="457"/>
      <c r="I128" s="457"/>
      <c r="J128" s="457"/>
      <c r="K128" s="457"/>
      <c r="L128" s="457"/>
      <c r="M128" s="457"/>
      <c r="N128" s="457"/>
      <c r="O128" s="457"/>
      <c r="P128" s="457"/>
      <c r="Q128" s="457"/>
      <c r="R128" s="457"/>
      <c r="S128" s="457"/>
      <c r="T128" s="457"/>
      <c r="U128" s="457"/>
      <c r="V128" s="457"/>
      <c r="W128" s="457"/>
      <c r="X128" s="457"/>
      <c r="Y128" s="457"/>
      <c r="Z128" s="457"/>
      <c r="AA128" s="457"/>
      <c r="AB128" s="457"/>
      <c r="AC128" s="457"/>
      <c r="AD128" s="457"/>
      <c r="AE128" s="457"/>
      <c r="AF128" s="457"/>
      <c r="AG128" s="457"/>
      <c r="AH128" s="457"/>
      <c r="AI128" s="457"/>
      <c r="AJ128" s="457"/>
      <c r="AK128" s="457"/>
      <c r="AL128" s="457"/>
      <c r="AM128" s="457"/>
      <c r="AN128" s="457"/>
      <c r="AO128" s="457"/>
      <c r="AP128" s="457"/>
      <c r="AQ128" s="457"/>
      <c r="AR128" s="457"/>
      <c r="AS128" s="457"/>
      <c r="AT128" s="457"/>
      <c r="AU128" s="457"/>
      <c r="AV128" s="457"/>
      <c r="AW128" s="457"/>
      <c r="AX128" s="457"/>
      <c r="AY128" s="457"/>
      <c r="AZ128" s="457"/>
      <c r="BA128" s="457"/>
      <c r="BB128" s="457"/>
    </row>
    <row r="129" spans="1:54" ht="15.75" customHeight="1">
      <c r="A129" s="457"/>
      <c r="B129" s="457"/>
      <c r="C129" s="529"/>
      <c r="D129" s="529"/>
      <c r="E129" s="457"/>
      <c r="F129" s="457"/>
      <c r="G129" s="457"/>
      <c r="H129" s="457"/>
      <c r="I129" s="457"/>
      <c r="J129" s="457"/>
      <c r="K129" s="457"/>
      <c r="L129" s="457"/>
      <c r="M129" s="457"/>
      <c r="N129" s="457"/>
      <c r="O129" s="457"/>
      <c r="P129" s="457"/>
      <c r="Q129" s="457"/>
      <c r="R129" s="457"/>
      <c r="S129" s="457"/>
      <c r="T129" s="457"/>
      <c r="U129" s="457"/>
      <c r="V129" s="457"/>
      <c r="W129" s="457"/>
      <c r="X129" s="457"/>
      <c r="Y129" s="457"/>
      <c r="Z129" s="457"/>
      <c r="AA129" s="457"/>
      <c r="AB129" s="457"/>
      <c r="AC129" s="457"/>
      <c r="AD129" s="457"/>
      <c r="AE129" s="457"/>
      <c r="AF129" s="457"/>
      <c r="AG129" s="457"/>
      <c r="AH129" s="457"/>
      <c r="AI129" s="457"/>
      <c r="AJ129" s="457"/>
      <c r="AK129" s="457"/>
      <c r="AL129" s="457"/>
      <c r="AM129" s="457"/>
      <c r="AN129" s="457"/>
      <c r="AO129" s="457"/>
      <c r="AP129" s="457"/>
      <c r="AQ129" s="457"/>
      <c r="AR129" s="457"/>
      <c r="AS129" s="457"/>
      <c r="AT129" s="457"/>
      <c r="AU129" s="457"/>
      <c r="AV129" s="457"/>
      <c r="AW129" s="457"/>
      <c r="AX129" s="457"/>
      <c r="AY129" s="457"/>
      <c r="AZ129" s="457"/>
      <c r="BA129" s="457"/>
      <c r="BB129" s="457"/>
    </row>
    <row r="130" spans="1:54" ht="15.75" customHeight="1">
      <c r="A130" s="457"/>
      <c r="B130" s="457"/>
      <c r="C130" s="529"/>
      <c r="D130" s="529"/>
      <c r="E130" s="457"/>
      <c r="F130" s="457"/>
      <c r="G130" s="457"/>
      <c r="H130" s="457"/>
      <c r="I130" s="457"/>
      <c r="J130" s="457"/>
      <c r="K130" s="457"/>
      <c r="L130" s="457"/>
      <c r="M130" s="457"/>
      <c r="N130" s="457"/>
      <c r="O130" s="457"/>
      <c r="P130" s="457"/>
      <c r="Q130" s="457"/>
      <c r="R130" s="457"/>
      <c r="S130" s="457"/>
      <c r="T130" s="457"/>
      <c r="U130" s="457"/>
      <c r="V130" s="457"/>
      <c r="W130" s="457"/>
      <c r="X130" s="457"/>
      <c r="Y130" s="457"/>
      <c r="Z130" s="457"/>
      <c r="AA130" s="457"/>
      <c r="AB130" s="457"/>
      <c r="AC130" s="457"/>
      <c r="AD130" s="457"/>
      <c r="AE130" s="457"/>
      <c r="AF130" s="457"/>
      <c r="AG130" s="457"/>
      <c r="AH130" s="457"/>
      <c r="AI130" s="457"/>
      <c r="AJ130" s="457"/>
      <c r="AK130" s="457"/>
      <c r="AL130" s="457"/>
      <c r="AM130" s="457"/>
      <c r="AN130" s="457"/>
      <c r="AO130" s="457"/>
      <c r="AP130" s="457"/>
      <c r="AQ130" s="457"/>
      <c r="AR130" s="457"/>
      <c r="AS130" s="457"/>
      <c r="AT130" s="457"/>
      <c r="AU130" s="457"/>
      <c r="AV130" s="457"/>
      <c r="AW130" s="457"/>
      <c r="AX130" s="457"/>
      <c r="AY130" s="457"/>
      <c r="AZ130" s="457"/>
      <c r="BA130" s="457"/>
      <c r="BB130" s="457"/>
    </row>
    <row r="131" spans="1:54" ht="15.75" customHeight="1">
      <c r="A131" s="457"/>
      <c r="B131" s="457"/>
      <c r="C131" s="529"/>
      <c r="D131" s="529"/>
      <c r="E131" s="457"/>
      <c r="F131" s="457"/>
      <c r="G131" s="457"/>
      <c r="H131" s="457"/>
      <c r="I131" s="457"/>
      <c r="J131" s="457"/>
      <c r="K131" s="457"/>
      <c r="L131" s="457"/>
      <c r="M131" s="457"/>
      <c r="N131" s="457"/>
      <c r="O131" s="457"/>
      <c r="P131" s="457"/>
      <c r="Q131" s="457"/>
      <c r="R131" s="457"/>
      <c r="S131" s="457"/>
      <c r="T131" s="457"/>
      <c r="U131" s="457"/>
      <c r="V131" s="457"/>
      <c r="W131" s="457"/>
      <c r="X131" s="457"/>
      <c r="Y131" s="457"/>
      <c r="Z131" s="457"/>
      <c r="AA131" s="457"/>
      <c r="AB131" s="457"/>
      <c r="AC131" s="457"/>
      <c r="AD131" s="457"/>
      <c r="AE131" s="457"/>
      <c r="AF131" s="457"/>
      <c r="AG131" s="457"/>
      <c r="AH131" s="457"/>
      <c r="AI131" s="457"/>
      <c r="AJ131" s="457"/>
      <c r="AK131" s="457"/>
      <c r="AL131" s="457"/>
      <c r="AM131" s="457"/>
      <c r="AN131" s="457"/>
      <c r="AO131" s="457"/>
      <c r="AP131" s="457"/>
      <c r="AQ131" s="457"/>
      <c r="AR131" s="457"/>
      <c r="AS131" s="457"/>
      <c r="AT131" s="457"/>
      <c r="AU131" s="457"/>
      <c r="AV131" s="457"/>
      <c r="AW131" s="457"/>
      <c r="AX131" s="457"/>
      <c r="AY131" s="457"/>
      <c r="AZ131" s="457"/>
      <c r="BA131" s="457"/>
      <c r="BB131" s="457"/>
    </row>
    <row r="132" spans="1:54" ht="15.75" customHeight="1">
      <c r="A132" s="457"/>
      <c r="B132" s="457"/>
      <c r="C132" s="529"/>
      <c r="D132" s="529"/>
      <c r="E132" s="457"/>
      <c r="F132" s="457"/>
      <c r="G132" s="457"/>
      <c r="H132" s="457"/>
      <c r="I132" s="457"/>
      <c r="J132" s="457"/>
      <c r="K132" s="457"/>
      <c r="L132" s="457"/>
      <c r="M132" s="457"/>
      <c r="N132" s="457"/>
      <c r="O132" s="457"/>
      <c r="P132" s="457"/>
      <c r="Q132" s="457"/>
      <c r="R132" s="457"/>
      <c r="S132" s="457"/>
      <c r="T132" s="457"/>
      <c r="U132" s="457"/>
      <c r="V132" s="457"/>
      <c r="W132" s="457"/>
      <c r="X132" s="457"/>
      <c r="Y132" s="457"/>
      <c r="Z132" s="457"/>
      <c r="AA132" s="457"/>
      <c r="AB132" s="457"/>
      <c r="AC132" s="457"/>
      <c r="AD132" s="457"/>
      <c r="AE132" s="457"/>
      <c r="AF132" s="457"/>
      <c r="AG132" s="457"/>
      <c r="AH132" s="457"/>
      <c r="AI132" s="457"/>
      <c r="AJ132" s="457"/>
      <c r="AK132" s="457"/>
      <c r="AL132" s="457"/>
      <c r="AM132" s="457"/>
      <c r="AN132" s="457"/>
      <c r="AO132" s="457"/>
      <c r="AP132" s="457"/>
      <c r="AQ132" s="457"/>
      <c r="AR132" s="457"/>
      <c r="AS132" s="457"/>
      <c r="AT132" s="457"/>
      <c r="AU132" s="457"/>
      <c r="AV132" s="457"/>
      <c r="AW132" s="457"/>
      <c r="AX132" s="457"/>
      <c r="AY132" s="457"/>
      <c r="AZ132" s="457"/>
      <c r="BA132" s="457"/>
      <c r="BB132" s="457"/>
    </row>
    <row r="133" spans="1:54" ht="15.75" customHeight="1">
      <c r="A133" s="457"/>
      <c r="B133" s="457"/>
      <c r="C133" s="529"/>
      <c r="D133" s="529"/>
      <c r="E133" s="457"/>
      <c r="F133" s="457"/>
      <c r="G133" s="457"/>
      <c r="H133" s="457"/>
      <c r="I133" s="457"/>
      <c r="J133" s="457"/>
      <c r="K133" s="457"/>
      <c r="L133" s="457"/>
      <c r="M133" s="457"/>
      <c r="N133" s="457"/>
      <c r="O133" s="457"/>
      <c r="P133" s="457"/>
      <c r="Q133" s="457"/>
      <c r="R133" s="457"/>
      <c r="S133" s="457"/>
      <c r="T133" s="457"/>
      <c r="U133" s="457"/>
      <c r="V133" s="457"/>
      <c r="W133" s="457"/>
      <c r="X133" s="457"/>
      <c r="Y133" s="457"/>
      <c r="Z133" s="457"/>
      <c r="AA133" s="457"/>
      <c r="AB133" s="457"/>
      <c r="AC133" s="457"/>
      <c r="AD133" s="457"/>
      <c r="AE133" s="457"/>
      <c r="AF133" s="457"/>
      <c r="AG133" s="457"/>
      <c r="AH133" s="457"/>
      <c r="AI133" s="457"/>
      <c r="AJ133" s="457"/>
      <c r="AK133" s="457"/>
      <c r="AL133" s="457"/>
      <c r="AM133" s="457"/>
      <c r="AN133" s="457"/>
      <c r="AO133" s="457"/>
      <c r="AP133" s="457"/>
      <c r="AQ133" s="457"/>
      <c r="AR133" s="457"/>
      <c r="AS133" s="457"/>
      <c r="AT133" s="457"/>
      <c r="AU133" s="457"/>
      <c r="AV133" s="457"/>
      <c r="AW133" s="457"/>
      <c r="AX133" s="457"/>
      <c r="AY133" s="457"/>
      <c r="AZ133" s="457"/>
      <c r="BA133" s="457"/>
      <c r="BB133" s="457"/>
    </row>
    <row r="134" spans="1:54" ht="15.75" customHeight="1">
      <c r="A134" s="457"/>
      <c r="B134" s="457"/>
      <c r="C134" s="529"/>
      <c r="D134" s="529"/>
      <c r="E134" s="457"/>
      <c r="F134" s="457"/>
      <c r="G134" s="457"/>
      <c r="H134" s="457"/>
      <c r="I134" s="457"/>
      <c r="J134" s="457"/>
      <c r="K134" s="457"/>
      <c r="L134" s="457"/>
      <c r="M134" s="457"/>
      <c r="N134" s="457"/>
      <c r="O134" s="457"/>
      <c r="P134" s="457"/>
      <c r="Q134" s="457"/>
      <c r="R134" s="457"/>
      <c r="S134" s="457"/>
      <c r="T134" s="457"/>
      <c r="U134" s="457"/>
      <c r="V134" s="457"/>
      <c r="W134" s="457"/>
      <c r="X134" s="457"/>
      <c r="Y134" s="457"/>
      <c r="Z134" s="457"/>
      <c r="AA134" s="457"/>
      <c r="AB134" s="457"/>
      <c r="AC134" s="457"/>
      <c r="AD134" s="457"/>
      <c r="AE134" s="457"/>
      <c r="AF134" s="457"/>
      <c r="AG134" s="457"/>
      <c r="AH134" s="457"/>
      <c r="AI134" s="457"/>
      <c r="AJ134" s="457"/>
      <c r="AK134" s="457"/>
      <c r="AL134" s="457"/>
      <c r="AM134" s="457"/>
      <c r="AN134" s="457"/>
      <c r="AO134" s="457"/>
      <c r="AP134" s="457"/>
      <c r="AQ134" s="457"/>
      <c r="AR134" s="457"/>
      <c r="AS134" s="457"/>
      <c r="AT134" s="457"/>
      <c r="AU134" s="457"/>
      <c r="AV134" s="457"/>
      <c r="AW134" s="457"/>
      <c r="AX134" s="457"/>
      <c r="AY134" s="457"/>
      <c r="AZ134" s="457"/>
      <c r="BA134" s="457"/>
      <c r="BB134" s="457"/>
    </row>
    <row r="135" spans="1:54" ht="15.75" customHeight="1">
      <c r="A135" s="457"/>
      <c r="B135" s="457"/>
      <c r="C135" s="529"/>
      <c r="D135" s="529"/>
      <c r="E135" s="457"/>
      <c r="F135" s="457"/>
      <c r="G135" s="457"/>
      <c r="H135" s="457"/>
      <c r="I135" s="457"/>
      <c r="J135" s="457"/>
      <c r="K135" s="457"/>
      <c r="L135" s="457"/>
      <c r="M135" s="457"/>
      <c r="N135" s="457"/>
      <c r="O135" s="457"/>
      <c r="P135" s="457"/>
      <c r="Q135" s="457"/>
      <c r="R135" s="457"/>
      <c r="S135" s="457"/>
      <c r="T135" s="457"/>
      <c r="U135" s="457"/>
      <c r="V135" s="457"/>
      <c r="W135" s="457"/>
      <c r="X135" s="457"/>
      <c r="Y135" s="457"/>
      <c r="Z135" s="457"/>
      <c r="AA135" s="457"/>
      <c r="AB135" s="457"/>
      <c r="AC135" s="457"/>
      <c r="AD135" s="457"/>
      <c r="AE135" s="457"/>
      <c r="AF135" s="457"/>
      <c r="AG135" s="457"/>
      <c r="AH135" s="457"/>
      <c r="AI135" s="457"/>
      <c r="AJ135" s="457"/>
      <c r="AK135" s="457"/>
      <c r="AL135" s="457"/>
      <c r="AM135" s="457"/>
      <c r="AN135" s="457"/>
      <c r="AO135" s="457"/>
      <c r="AP135" s="457"/>
      <c r="AQ135" s="457"/>
      <c r="AR135" s="457"/>
      <c r="AS135" s="457"/>
      <c r="AT135" s="457"/>
      <c r="AU135" s="457"/>
      <c r="AV135" s="457"/>
      <c r="AW135" s="457"/>
      <c r="AX135" s="457"/>
      <c r="AY135" s="457"/>
      <c r="AZ135" s="457"/>
      <c r="BA135" s="457"/>
      <c r="BB135" s="457"/>
    </row>
    <row r="136" spans="1:54" ht="15.75" customHeight="1">
      <c r="A136" s="457"/>
      <c r="B136" s="457"/>
      <c r="C136" s="529"/>
      <c r="D136" s="529"/>
      <c r="E136" s="457"/>
      <c r="F136" s="457"/>
      <c r="G136" s="457"/>
      <c r="H136" s="457"/>
      <c r="I136" s="457"/>
      <c r="J136" s="457"/>
      <c r="K136" s="457"/>
      <c r="L136" s="457"/>
      <c r="M136" s="457"/>
      <c r="N136" s="457"/>
      <c r="O136" s="457"/>
      <c r="P136" s="457"/>
      <c r="Q136" s="457"/>
      <c r="R136" s="457"/>
      <c r="S136" s="457"/>
      <c r="T136" s="457"/>
      <c r="U136" s="457"/>
      <c r="V136" s="457"/>
      <c r="W136" s="457"/>
      <c r="X136" s="457"/>
      <c r="Y136" s="457"/>
      <c r="Z136" s="457"/>
      <c r="AA136" s="457"/>
      <c r="AB136" s="457"/>
      <c r="AC136" s="457"/>
      <c r="AD136" s="457"/>
      <c r="AE136" s="457"/>
      <c r="AF136" s="457"/>
      <c r="AG136" s="457"/>
      <c r="AH136" s="457"/>
      <c r="AI136" s="457"/>
      <c r="AJ136" s="457"/>
      <c r="AK136" s="457"/>
      <c r="AL136" s="457"/>
      <c r="AM136" s="457"/>
      <c r="AN136" s="457"/>
      <c r="AO136" s="457"/>
      <c r="AP136" s="457"/>
      <c r="AQ136" s="457"/>
      <c r="AR136" s="457"/>
      <c r="AS136" s="457"/>
      <c r="AT136" s="457"/>
      <c r="AU136" s="457"/>
      <c r="AV136" s="457"/>
      <c r="AW136" s="457"/>
      <c r="AX136" s="457"/>
      <c r="AY136" s="457"/>
      <c r="AZ136" s="457"/>
      <c r="BA136" s="457"/>
      <c r="BB136" s="457"/>
    </row>
    <row r="137" spans="1:54" ht="15.75" customHeight="1">
      <c r="A137" s="457"/>
      <c r="B137" s="457"/>
      <c r="C137" s="529"/>
      <c r="D137" s="529"/>
      <c r="E137" s="457"/>
      <c r="F137" s="457"/>
      <c r="G137" s="457"/>
      <c r="H137" s="457"/>
      <c r="I137" s="457"/>
      <c r="J137" s="457"/>
      <c r="K137" s="457"/>
      <c r="L137" s="457"/>
      <c r="M137" s="457"/>
      <c r="N137" s="457"/>
      <c r="O137" s="457"/>
      <c r="P137" s="457"/>
      <c r="Q137" s="457"/>
      <c r="R137" s="457"/>
      <c r="S137" s="457"/>
      <c r="T137" s="457"/>
      <c r="U137" s="457"/>
      <c r="V137" s="457"/>
      <c r="W137" s="457"/>
      <c r="X137" s="457"/>
      <c r="Y137" s="457"/>
      <c r="Z137" s="457"/>
      <c r="AA137" s="457"/>
      <c r="AB137" s="457"/>
      <c r="AC137" s="457"/>
      <c r="AD137" s="457"/>
      <c r="AE137" s="457"/>
      <c r="AF137" s="457"/>
      <c r="AG137" s="457"/>
      <c r="AH137" s="457"/>
      <c r="AI137" s="457"/>
      <c r="AJ137" s="457"/>
      <c r="AK137" s="457"/>
      <c r="AL137" s="457"/>
      <c r="AM137" s="457"/>
      <c r="AN137" s="457"/>
      <c r="AO137" s="457"/>
      <c r="AP137" s="457"/>
      <c r="AQ137" s="457"/>
      <c r="AR137" s="457"/>
      <c r="AS137" s="457"/>
      <c r="AT137" s="457"/>
      <c r="AU137" s="457"/>
      <c r="AV137" s="457"/>
      <c r="AW137" s="457"/>
      <c r="AX137" s="457"/>
      <c r="AY137" s="457"/>
      <c r="AZ137" s="457"/>
      <c r="BA137" s="457"/>
      <c r="BB137" s="457"/>
    </row>
    <row r="138" spans="1:54" ht="15.75" customHeight="1">
      <c r="A138" s="457"/>
      <c r="B138" s="457"/>
      <c r="C138" s="529"/>
      <c r="D138" s="529"/>
      <c r="E138" s="457"/>
      <c r="F138" s="457"/>
      <c r="G138" s="457"/>
      <c r="H138" s="457"/>
      <c r="I138" s="457"/>
      <c r="J138" s="457"/>
      <c r="K138" s="457"/>
      <c r="L138" s="457"/>
      <c r="M138" s="457"/>
      <c r="N138" s="457"/>
      <c r="O138" s="457"/>
      <c r="P138" s="457"/>
      <c r="Q138" s="457"/>
      <c r="R138" s="457"/>
      <c r="S138" s="457"/>
      <c r="T138" s="457"/>
      <c r="U138" s="457"/>
      <c r="V138" s="457"/>
      <c r="W138" s="457"/>
      <c r="X138" s="457"/>
      <c r="Y138" s="457"/>
      <c r="Z138" s="457"/>
      <c r="AA138" s="457"/>
      <c r="AB138" s="457"/>
      <c r="AC138" s="457"/>
      <c r="AD138" s="457"/>
      <c r="AE138" s="457"/>
      <c r="AF138" s="457"/>
      <c r="AG138" s="457"/>
      <c r="AH138" s="457"/>
      <c r="AI138" s="457"/>
      <c r="AJ138" s="457"/>
      <c r="AK138" s="457"/>
      <c r="AL138" s="457"/>
      <c r="AM138" s="457"/>
      <c r="AN138" s="457"/>
      <c r="AO138" s="457"/>
      <c r="AP138" s="457"/>
      <c r="AQ138" s="457"/>
      <c r="AR138" s="457"/>
      <c r="AS138" s="457"/>
      <c r="AT138" s="457"/>
      <c r="AU138" s="457"/>
      <c r="AV138" s="457"/>
      <c r="AW138" s="457"/>
      <c r="AX138" s="457"/>
      <c r="AY138" s="457"/>
      <c r="AZ138" s="457"/>
      <c r="BA138" s="457"/>
      <c r="BB138" s="457"/>
    </row>
    <row r="139" spans="1:54" ht="15.75" customHeight="1">
      <c r="A139" s="457"/>
      <c r="B139" s="457"/>
      <c r="C139" s="529"/>
      <c r="D139" s="529"/>
      <c r="E139" s="457"/>
      <c r="F139" s="457"/>
      <c r="G139" s="457"/>
      <c r="H139" s="457"/>
      <c r="I139" s="457"/>
      <c r="J139" s="457"/>
      <c r="K139" s="457"/>
      <c r="L139" s="457"/>
      <c r="M139" s="457"/>
      <c r="N139" s="457"/>
      <c r="O139" s="457"/>
      <c r="P139" s="457"/>
      <c r="Q139" s="457"/>
      <c r="R139" s="457"/>
      <c r="S139" s="457"/>
      <c r="T139" s="457"/>
      <c r="U139" s="457"/>
      <c r="V139" s="457"/>
      <c r="W139" s="457"/>
      <c r="X139" s="457"/>
      <c r="Y139" s="457"/>
      <c r="Z139" s="457"/>
      <c r="AA139" s="457"/>
      <c r="AB139" s="457"/>
      <c r="AC139" s="457"/>
      <c r="AD139" s="457"/>
      <c r="AE139" s="457"/>
      <c r="AF139" s="457"/>
      <c r="AG139" s="457"/>
      <c r="AH139" s="457"/>
      <c r="AI139" s="457"/>
      <c r="AJ139" s="457"/>
      <c r="AK139" s="457"/>
      <c r="AL139" s="457"/>
      <c r="AM139" s="457"/>
      <c r="AN139" s="457"/>
      <c r="AO139" s="457"/>
      <c r="AP139" s="457"/>
      <c r="AQ139" s="457"/>
      <c r="AR139" s="457"/>
      <c r="AS139" s="457"/>
      <c r="AT139" s="457"/>
      <c r="AU139" s="457"/>
      <c r="AV139" s="457"/>
      <c r="AW139" s="457"/>
      <c r="AX139" s="457"/>
      <c r="AY139" s="457"/>
      <c r="AZ139" s="457"/>
      <c r="BA139" s="457"/>
      <c r="BB139" s="457"/>
    </row>
    <row r="140" spans="1:54" ht="15.75" customHeight="1">
      <c r="A140" s="457"/>
      <c r="B140" s="457"/>
      <c r="C140" s="529"/>
      <c r="D140" s="529"/>
      <c r="E140" s="457"/>
      <c r="F140" s="457"/>
      <c r="G140" s="457"/>
      <c r="H140" s="457"/>
      <c r="I140" s="457"/>
      <c r="J140" s="457"/>
      <c r="K140" s="457"/>
      <c r="L140" s="457"/>
      <c r="M140" s="457"/>
      <c r="N140" s="457"/>
      <c r="O140" s="457"/>
      <c r="P140" s="457"/>
      <c r="Q140" s="457"/>
      <c r="R140" s="457"/>
      <c r="S140" s="457"/>
      <c r="T140" s="457"/>
      <c r="U140" s="457"/>
      <c r="V140" s="457"/>
      <c r="W140" s="457"/>
      <c r="X140" s="457"/>
      <c r="Y140" s="457"/>
      <c r="Z140" s="457"/>
      <c r="AA140" s="457"/>
      <c r="AB140" s="457"/>
      <c r="AC140" s="457"/>
      <c r="AD140" s="457"/>
      <c r="AE140" s="457"/>
      <c r="AF140" s="457"/>
      <c r="AG140" s="457"/>
      <c r="AH140" s="457"/>
      <c r="AI140" s="457"/>
      <c r="AJ140" s="457"/>
      <c r="AK140" s="457"/>
      <c r="AL140" s="457"/>
      <c r="AM140" s="457"/>
      <c r="AN140" s="457"/>
      <c r="AO140" s="457"/>
      <c r="AP140" s="457"/>
      <c r="AQ140" s="457"/>
      <c r="AR140" s="457"/>
      <c r="AS140" s="457"/>
      <c r="AT140" s="457"/>
      <c r="AU140" s="457"/>
      <c r="AV140" s="457"/>
      <c r="AW140" s="457"/>
      <c r="AX140" s="457"/>
      <c r="AY140" s="457"/>
      <c r="AZ140" s="457"/>
      <c r="BA140" s="457"/>
      <c r="BB140" s="457"/>
    </row>
    <row r="141" spans="1:54" ht="15.75" customHeight="1">
      <c r="A141" s="457"/>
      <c r="B141" s="457"/>
      <c r="C141" s="529"/>
      <c r="D141" s="529"/>
      <c r="E141" s="457"/>
      <c r="F141" s="457"/>
      <c r="G141" s="457"/>
      <c r="H141" s="457"/>
      <c r="I141" s="457"/>
      <c r="J141" s="457"/>
      <c r="K141" s="457"/>
      <c r="L141" s="457"/>
      <c r="M141" s="457"/>
      <c r="N141" s="457"/>
      <c r="O141" s="457"/>
      <c r="P141" s="457"/>
      <c r="Q141" s="457"/>
      <c r="R141" s="457"/>
      <c r="S141" s="457"/>
      <c r="T141" s="457"/>
      <c r="U141" s="457"/>
      <c r="V141" s="457"/>
      <c r="W141" s="457"/>
      <c r="X141" s="457"/>
      <c r="Y141" s="457"/>
      <c r="Z141" s="457"/>
      <c r="AA141" s="457"/>
      <c r="AB141" s="457"/>
      <c r="AC141" s="457"/>
      <c r="AD141" s="457"/>
      <c r="AE141" s="457"/>
      <c r="AF141" s="457"/>
      <c r="AG141" s="457"/>
      <c r="AH141" s="457"/>
      <c r="AI141" s="457"/>
      <c r="AJ141" s="457"/>
      <c r="AK141" s="457"/>
      <c r="AL141" s="457"/>
      <c r="AM141" s="457"/>
      <c r="AN141" s="457"/>
      <c r="AO141" s="457"/>
      <c r="AP141" s="457"/>
      <c r="AQ141" s="457"/>
      <c r="AR141" s="457"/>
      <c r="AS141" s="457"/>
      <c r="AT141" s="457"/>
      <c r="AU141" s="457"/>
      <c r="AV141" s="457"/>
      <c r="AW141" s="457"/>
      <c r="AX141" s="457"/>
      <c r="AY141" s="457"/>
      <c r="AZ141" s="457"/>
      <c r="BA141" s="457"/>
      <c r="BB141" s="457"/>
    </row>
    <row r="142" spans="1:54" ht="15.75" customHeight="1">
      <c r="A142" s="457"/>
      <c r="B142" s="457"/>
      <c r="C142" s="529"/>
      <c r="D142" s="529"/>
      <c r="E142" s="457"/>
      <c r="F142" s="457"/>
      <c r="G142" s="457"/>
      <c r="H142" s="457"/>
      <c r="I142" s="457"/>
      <c r="J142" s="457"/>
      <c r="K142" s="457"/>
      <c r="L142" s="457"/>
      <c r="M142" s="457"/>
      <c r="N142" s="457"/>
      <c r="O142" s="457"/>
      <c r="P142" s="457"/>
      <c r="Q142" s="457"/>
      <c r="R142" s="457"/>
      <c r="S142" s="457"/>
      <c r="T142" s="457"/>
      <c r="U142" s="457"/>
      <c r="V142" s="457"/>
      <c r="W142" s="457"/>
      <c r="X142" s="457"/>
      <c r="Y142" s="457"/>
      <c r="Z142" s="457"/>
      <c r="AA142" s="457"/>
      <c r="AB142" s="457"/>
      <c r="AC142" s="457"/>
      <c r="AD142" s="457"/>
      <c r="AE142" s="457"/>
      <c r="AF142" s="457"/>
      <c r="AG142" s="457"/>
      <c r="AH142" s="457"/>
      <c r="AI142" s="457"/>
      <c r="AJ142" s="457"/>
      <c r="AK142" s="457"/>
      <c r="AL142" s="457"/>
      <c r="AM142" s="457"/>
      <c r="AN142" s="457"/>
      <c r="AO142" s="457"/>
      <c r="AP142" s="457"/>
      <c r="AQ142" s="457"/>
      <c r="AR142" s="457"/>
      <c r="AS142" s="457"/>
      <c r="AT142" s="457"/>
      <c r="AU142" s="457"/>
      <c r="AV142" s="457"/>
      <c r="AW142" s="457"/>
      <c r="AX142" s="457"/>
      <c r="AY142" s="457"/>
      <c r="AZ142" s="457"/>
      <c r="BA142" s="457"/>
      <c r="BB142" s="457"/>
    </row>
    <row r="143" spans="1:54" ht="15.75" customHeight="1">
      <c r="A143" s="457"/>
      <c r="B143" s="457"/>
      <c r="C143" s="529"/>
      <c r="D143" s="529"/>
      <c r="E143" s="457"/>
      <c r="F143" s="457"/>
      <c r="G143" s="457"/>
      <c r="H143" s="457"/>
      <c r="I143" s="457"/>
      <c r="J143" s="457"/>
      <c r="K143" s="457"/>
      <c r="L143" s="457"/>
      <c r="M143" s="457"/>
      <c r="N143" s="457"/>
      <c r="O143" s="457"/>
      <c r="P143" s="457"/>
      <c r="Q143" s="457"/>
      <c r="R143" s="457"/>
      <c r="S143" s="457"/>
      <c r="T143" s="457"/>
      <c r="U143" s="457"/>
      <c r="V143" s="457"/>
      <c r="W143" s="457"/>
      <c r="X143" s="457"/>
      <c r="Y143" s="457"/>
      <c r="Z143" s="457"/>
      <c r="AA143" s="457"/>
      <c r="AB143" s="457"/>
      <c r="AC143" s="457"/>
      <c r="AD143" s="457"/>
      <c r="AE143" s="457"/>
      <c r="AF143" s="457"/>
      <c r="AG143" s="457"/>
      <c r="AH143" s="457"/>
      <c r="AI143" s="457"/>
      <c r="AJ143" s="457"/>
      <c r="AK143" s="457"/>
      <c r="AL143" s="457"/>
      <c r="AM143" s="457"/>
      <c r="AN143" s="457"/>
      <c r="AO143" s="457"/>
      <c r="AP143" s="457"/>
      <c r="AQ143" s="457"/>
      <c r="AR143" s="457"/>
      <c r="AS143" s="457"/>
      <c r="AT143" s="457"/>
      <c r="AU143" s="457"/>
      <c r="AV143" s="457"/>
      <c r="AW143" s="457"/>
      <c r="AX143" s="457"/>
      <c r="AY143" s="457"/>
      <c r="AZ143" s="457"/>
      <c r="BA143" s="457"/>
      <c r="BB143" s="457"/>
    </row>
    <row r="144" spans="1:54" ht="15.75" customHeight="1">
      <c r="A144" s="457"/>
      <c r="B144" s="457"/>
      <c r="C144" s="529"/>
      <c r="D144" s="529"/>
      <c r="E144" s="457"/>
      <c r="F144" s="457"/>
      <c r="G144" s="457"/>
      <c r="H144" s="457"/>
      <c r="I144" s="457"/>
      <c r="J144" s="457"/>
      <c r="K144" s="457"/>
      <c r="L144" s="457"/>
      <c r="M144" s="457"/>
      <c r="N144" s="457"/>
      <c r="O144" s="457"/>
      <c r="P144" s="457"/>
      <c r="Q144" s="457"/>
      <c r="R144" s="457"/>
      <c r="S144" s="457"/>
      <c r="T144" s="457"/>
      <c r="U144" s="457"/>
      <c r="V144" s="457"/>
      <c r="W144" s="457"/>
      <c r="X144" s="457"/>
      <c r="Y144" s="457"/>
      <c r="Z144" s="457"/>
      <c r="AA144" s="457"/>
      <c r="AB144" s="457"/>
      <c r="AC144" s="457"/>
      <c r="AD144" s="457"/>
      <c r="AE144" s="457"/>
      <c r="AF144" s="457"/>
      <c r="AG144" s="457"/>
      <c r="AH144" s="457"/>
      <c r="AI144" s="457"/>
      <c r="AJ144" s="457"/>
      <c r="AK144" s="457"/>
      <c r="AL144" s="457"/>
      <c r="AM144" s="457"/>
      <c r="AN144" s="457"/>
      <c r="AO144" s="457"/>
      <c r="AP144" s="457"/>
      <c r="AQ144" s="457"/>
      <c r="AR144" s="457"/>
      <c r="AS144" s="457"/>
      <c r="AT144" s="457"/>
      <c r="AU144" s="457"/>
      <c r="AV144" s="457"/>
      <c r="AW144" s="457"/>
      <c r="AX144" s="457"/>
      <c r="AY144" s="457"/>
      <c r="AZ144" s="457"/>
      <c r="BA144" s="457"/>
      <c r="BB144" s="457"/>
    </row>
    <row r="145" spans="1:54" ht="15.75" customHeight="1">
      <c r="A145" s="457"/>
      <c r="B145" s="457"/>
      <c r="C145" s="529"/>
      <c r="D145" s="529"/>
      <c r="E145" s="457"/>
      <c r="F145" s="457"/>
      <c r="G145" s="457"/>
      <c r="H145" s="457"/>
      <c r="I145" s="457"/>
      <c r="J145" s="457"/>
      <c r="K145" s="457"/>
      <c r="L145" s="457"/>
      <c r="M145" s="457"/>
      <c r="N145" s="457"/>
      <c r="O145" s="457"/>
      <c r="P145" s="457"/>
      <c r="Q145" s="457"/>
      <c r="R145" s="457"/>
      <c r="S145" s="457"/>
      <c r="T145" s="457"/>
      <c r="U145" s="457"/>
      <c r="V145" s="457"/>
      <c r="W145" s="457"/>
      <c r="X145" s="457"/>
      <c r="Y145" s="457"/>
      <c r="Z145" s="457"/>
      <c r="AA145" s="457"/>
      <c r="AB145" s="457"/>
      <c r="AC145" s="457"/>
      <c r="AD145" s="457"/>
      <c r="AE145" s="457"/>
      <c r="AF145" s="457"/>
      <c r="AG145" s="457"/>
      <c r="AH145" s="457"/>
      <c r="AI145" s="457"/>
      <c r="AJ145" s="457"/>
      <c r="AK145" s="457"/>
      <c r="AL145" s="457"/>
      <c r="AM145" s="457"/>
      <c r="AN145" s="457"/>
      <c r="AO145" s="457"/>
      <c r="AP145" s="457"/>
      <c r="AQ145" s="457"/>
      <c r="AR145" s="457"/>
      <c r="AS145" s="457"/>
      <c r="AT145" s="457"/>
      <c r="AU145" s="457"/>
      <c r="AV145" s="457"/>
      <c r="AW145" s="457"/>
      <c r="AX145" s="457"/>
      <c r="AY145" s="457"/>
      <c r="AZ145" s="457"/>
      <c r="BA145" s="457"/>
      <c r="BB145" s="457"/>
    </row>
    <row r="146" spans="1:54" ht="15.75" customHeight="1">
      <c r="A146" s="457"/>
      <c r="B146" s="457"/>
      <c r="C146" s="529"/>
      <c r="D146" s="529"/>
      <c r="E146" s="457"/>
      <c r="F146" s="457"/>
      <c r="G146" s="457"/>
      <c r="H146" s="457"/>
      <c r="I146" s="457"/>
      <c r="J146" s="457"/>
      <c r="K146" s="457"/>
      <c r="L146" s="457"/>
      <c r="M146" s="457"/>
      <c r="N146" s="457"/>
      <c r="O146" s="457"/>
      <c r="P146" s="457"/>
      <c r="Q146" s="457"/>
      <c r="R146" s="457"/>
      <c r="S146" s="457"/>
      <c r="T146" s="457"/>
      <c r="U146" s="457"/>
      <c r="V146" s="457"/>
      <c r="W146" s="457"/>
      <c r="X146" s="457"/>
      <c r="Y146" s="457"/>
      <c r="Z146" s="457"/>
      <c r="AA146" s="457"/>
      <c r="AB146" s="457"/>
      <c r="AC146" s="457"/>
      <c r="AD146" s="457"/>
      <c r="AE146" s="457"/>
      <c r="AF146" s="457"/>
      <c r="AG146" s="457"/>
      <c r="AH146" s="457"/>
      <c r="AI146" s="457"/>
      <c r="AJ146" s="457"/>
      <c r="AK146" s="457"/>
      <c r="AL146" s="457"/>
      <c r="AM146" s="457"/>
      <c r="AN146" s="457"/>
      <c r="AO146" s="457"/>
      <c r="AP146" s="457"/>
      <c r="AQ146" s="457"/>
      <c r="AR146" s="457"/>
      <c r="AS146" s="457"/>
      <c r="AT146" s="457"/>
      <c r="AU146" s="457"/>
      <c r="AV146" s="457"/>
      <c r="AW146" s="457"/>
      <c r="AX146" s="457"/>
      <c r="AY146" s="457"/>
      <c r="AZ146" s="457"/>
      <c r="BA146" s="457"/>
      <c r="BB146" s="457"/>
    </row>
    <row r="147" spans="1:54" ht="15.75" customHeight="1">
      <c r="A147" s="457"/>
      <c r="B147" s="457"/>
      <c r="C147" s="529"/>
      <c r="D147" s="529"/>
      <c r="E147" s="457"/>
      <c r="F147" s="457"/>
      <c r="G147" s="457"/>
      <c r="H147" s="457"/>
      <c r="I147" s="457"/>
      <c r="J147" s="457"/>
      <c r="K147" s="457"/>
      <c r="L147" s="457"/>
      <c r="M147" s="457"/>
      <c r="N147" s="457"/>
      <c r="O147" s="457"/>
      <c r="P147" s="457"/>
      <c r="Q147" s="457"/>
      <c r="R147" s="457"/>
      <c r="S147" s="457"/>
      <c r="T147" s="457"/>
      <c r="U147" s="457"/>
      <c r="V147" s="457"/>
      <c r="W147" s="457"/>
      <c r="X147" s="457"/>
      <c r="Y147" s="457"/>
      <c r="Z147" s="457"/>
      <c r="AA147" s="457"/>
      <c r="AB147" s="457"/>
      <c r="AC147" s="457"/>
      <c r="AD147" s="457"/>
      <c r="AE147" s="457"/>
      <c r="AF147" s="457"/>
      <c r="AG147" s="457"/>
      <c r="AH147" s="457"/>
      <c r="AI147" s="457"/>
      <c r="AJ147" s="457"/>
      <c r="AK147" s="457"/>
      <c r="AL147" s="457"/>
      <c r="AM147" s="457"/>
      <c r="AN147" s="457"/>
      <c r="AO147" s="457"/>
      <c r="AP147" s="457"/>
      <c r="AQ147" s="457"/>
      <c r="AR147" s="457"/>
      <c r="AS147" s="457"/>
      <c r="AT147" s="457"/>
      <c r="AU147" s="457"/>
      <c r="AV147" s="457"/>
      <c r="AW147" s="457"/>
      <c r="AX147" s="457"/>
      <c r="AY147" s="457"/>
      <c r="AZ147" s="457"/>
      <c r="BA147" s="457"/>
      <c r="BB147" s="457"/>
    </row>
    <row r="148" spans="1:54" ht="15.75" customHeight="1">
      <c r="A148" s="457"/>
      <c r="B148" s="457"/>
      <c r="C148" s="529"/>
      <c r="D148" s="529"/>
      <c r="E148" s="457"/>
      <c r="F148" s="457"/>
      <c r="G148" s="457"/>
      <c r="H148" s="457"/>
      <c r="I148" s="457"/>
      <c r="J148" s="457"/>
      <c r="K148" s="457"/>
      <c r="L148" s="457"/>
      <c r="M148" s="457"/>
      <c r="N148" s="457"/>
      <c r="O148" s="457"/>
      <c r="P148" s="457"/>
      <c r="Q148" s="457"/>
      <c r="R148" s="457"/>
      <c r="S148" s="457"/>
      <c r="T148" s="457"/>
      <c r="U148" s="457"/>
      <c r="V148" s="457"/>
      <c r="W148" s="457"/>
      <c r="X148" s="457"/>
      <c r="Y148" s="457"/>
      <c r="Z148" s="457"/>
      <c r="AA148" s="457"/>
      <c r="AB148" s="457"/>
      <c r="AC148" s="457"/>
      <c r="AD148" s="457"/>
      <c r="AE148" s="457"/>
      <c r="AF148" s="457"/>
      <c r="AG148" s="457"/>
      <c r="AH148" s="457"/>
      <c r="AI148" s="457"/>
      <c r="AJ148" s="457"/>
      <c r="AK148" s="457"/>
      <c r="AL148" s="457"/>
      <c r="AM148" s="457"/>
      <c r="AN148" s="457"/>
      <c r="AO148" s="457"/>
      <c r="AP148" s="457"/>
      <c r="AQ148" s="457"/>
      <c r="AR148" s="457"/>
      <c r="AS148" s="457"/>
      <c r="AT148" s="457"/>
      <c r="AU148" s="457"/>
      <c r="AV148" s="457"/>
      <c r="AW148" s="457"/>
      <c r="AX148" s="457"/>
      <c r="AY148" s="457"/>
      <c r="AZ148" s="457"/>
      <c r="BA148" s="457"/>
      <c r="BB148" s="457"/>
    </row>
    <row r="149" spans="1:54" ht="15.75" customHeight="1">
      <c r="A149" s="457"/>
      <c r="B149" s="457"/>
      <c r="C149" s="529"/>
      <c r="D149" s="529"/>
      <c r="E149" s="457"/>
      <c r="F149" s="457"/>
      <c r="G149" s="457"/>
      <c r="H149" s="457"/>
      <c r="I149" s="457"/>
      <c r="J149" s="457"/>
      <c r="K149" s="457"/>
      <c r="L149" s="457"/>
      <c r="M149" s="457"/>
      <c r="N149" s="457"/>
      <c r="O149" s="457"/>
      <c r="P149" s="457"/>
      <c r="Q149" s="457"/>
      <c r="R149" s="457"/>
      <c r="S149" s="457"/>
      <c r="T149" s="457"/>
      <c r="U149" s="457"/>
      <c r="V149" s="457"/>
      <c r="W149" s="457"/>
      <c r="X149" s="457"/>
      <c r="Y149" s="457"/>
      <c r="Z149" s="457"/>
      <c r="AA149" s="457"/>
      <c r="AB149" s="457"/>
      <c r="AC149" s="457"/>
      <c r="AD149" s="457"/>
      <c r="AE149" s="457"/>
      <c r="AF149" s="457"/>
      <c r="AG149" s="457"/>
      <c r="AH149" s="457"/>
      <c r="AI149" s="457"/>
      <c r="AJ149" s="457"/>
      <c r="AK149" s="457"/>
      <c r="AL149" s="457"/>
      <c r="AM149" s="457"/>
      <c r="AN149" s="457"/>
      <c r="AO149" s="457"/>
      <c r="AP149" s="457"/>
      <c r="AQ149" s="457"/>
      <c r="AR149" s="457"/>
      <c r="AS149" s="457"/>
      <c r="AT149" s="457"/>
      <c r="AU149" s="457"/>
      <c r="AV149" s="457"/>
      <c r="AW149" s="457"/>
      <c r="AX149" s="457"/>
      <c r="AY149" s="457"/>
      <c r="AZ149" s="457"/>
      <c r="BA149" s="457"/>
      <c r="BB149" s="457"/>
    </row>
    <row r="150" spans="1:54" ht="15.75" customHeight="1">
      <c r="A150" s="457"/>
      <c r="B150" s="457"/>
      <c r="C150" s="529"/>
      <c r="D150" s="529"/>
      <c r="E150" s="457"/>
      <c r="F150" s="457"/>
      <c r="G150" s="457"/>
      <c r="H150" s="457"/>
      <c r="I150" s="457"/>
      <c r="J150" s="457"/>
      <c r="K150" s="457"/>
      <c r="L150" s="457"/>
      <c r="M150" s="457"/>
      <c r="N150" s="457"/>
      <c r="O150" s="457"/>
      <c r="P150" s="457"/>
      <c r="Q150" s="457"/>
      <c r="R150" s="457"/>
      <c r="S150" s="457"/>
      <c r="T150" s="457"/>
      <c r="U150" s="457"/>
      <c r="V150" s="457"/>
      <c r="W150" s="457"/>
      <c r="X150" s="457"/>
      <c r="Y150" s="457"/>
      <c r="Z150" s="457"/>
      <c r="AA150" s="457"/>
      <c r="AB150" s="457"/>
      <c r="AC150" s="457"/>
      <c r="AD150" s="457"/>
      <c r="AE150" s="457"/>
      <c r="AF150" s="457"/>
      <c r="AG150" s="457"/>
      <c r="AH150" s="457"/>
      <c r="AI150" s="457"/>
      <c r="AJ150" s="457"/>
      <c r="AK150" s="457"/>
      <c r="AL150" s="457"/>
      <c r="AM150" s="457"/>
      <c r="AN150" s="457"/>
      <c r="AO150" s="457"/>
      <c r="AP150" s="457"/>
      <c r="AQ150" s="457"/>
      <c r="AR150" s="457"/>
      <c r="AS150" s="457"/>
      <c r="AT150" s="457"/>
      <c r="AU150" s="457"/>
      <c r="AV150" s="457"/>
      <c r="AW150" s="457"/>
      <c r="AX150" s="457"/>
      <c r="AY150" s="457"/>
      <c r="AZ150" s="457"/>
      <c r="BA150" s="457"/>
      <c r="BB150" s="457"/>
    </row>
    <row r="151" spans="1:54" ht="15.75" customHeight="1">
      <c r="A151" s="457"/>
      <c r="B151" s="457"/>
      <c r="C151" s="529"/>
      <c r="D151" s="529"/>
      <c r="E151" s="457"/>
      <c r="F151" s="457"/>
      <c r="G151" s="457"/>
      <c r="H151" s="457"/>
      <c r="I151" s="457"/>
      <c r="J151" s="457"/>
      <c r="K151" s="457"/>
      <c r="L151" s="457"/>
      <c r="M151" s="457"/>
      <c r="N151" s="457"/>
      <c r="O151" s="457"/>
      <c r="P151" s="457"/>
      <c r="Q151" s="457"/>
      <c r="R151" s="457"/>
      <c r="S151" s="457"/>
      <c r="T151" s="457"/>
      <c r="U151" s="457"/>
      <c r="V151" s="457"/>
      <c r="W151" s="457"/>
      <c r="X151" s="457"/>
      <c r="Y151" s="457"/>
      <c r="Z151" s="457"/>
      <c r="AA151" s="457"/>
      <c r="AB151" s="457"/>
      <c r="AC151" s="457"/>
      <c r="AD151" s="457"/>
      <c r="AE151" s="457"/>
      <c r="AF151" s="457"/>
      <c r="AG151" s="457"/>
      <c r="AH151" s="457"/>
      <c r="AI151" s="457"/>
      <c r="AJ151" s="457"/>
      <c r="AK151" s="457"/>
      <c r="AL151" s="457"/>
      <c r="AM151" s="457"/>
      <c r="AN151" s="457"/>
      <c r="AO151" s="457"/>
      <c r="AP151" s="457"/>
      <c r="AQ151" s="457"/>
      <c r="AR151" s="457"/>
      <c r="AS151" s="457"/>
      <c r="AT151" s="457"/>
      <c r="AU151" s="457"/>
      <c r="AV151" s="457"/>
      <c r="AW151" s="457"/>
      <c r="AX151" s="457"/>
      <c r="AY151" s="457"/>
      <c r="AZ151" s="457"/>
      <c r="BA151" s="457"/>
      <c r="BB151" s="457"/>
    </row>
    <row r="152" spans="1:54" ht="15.75" customHeight="1">
      <c r="A152" s="457"/>
      <c r="B152" s="457"/>
      <c r="C152" s="529"/>
      <c r="D152" s="529"/>
      <c r="E152" s="457"/>
      <c r="F152" s="457"/>
      <c r="G152" s="457"/>
      <c r="H152" s="457"/>
      <c r="I152" s="457"/>
      <c r="J152" s="457"/>
      <c r="K152" s="457"/>
      <c r="L152" s="457"/>
      <c r="M152" s="457"/>
      <c r="N152" s="457"/>
      <c r="O152" s="457"/>
      <c r="P152" s="457"/>
      <c r="Q152" s="457"/>
      <c r="R152" s="457"/>
      <c r="S152" s="457"/>
      <c r="T152" s="457"/>
      <c r="U152" s="457"/>
      <c r="V152" s="457"/>
      <c r="W152" s="457"/>
      <c r="X152" s="457"/>
      <c r="Y152" s="457"/>
      <c r="Z152" s="457"/>
      <c r="AA152" s="457"/>
      <c r="AB152" s="457"/>
      <c r="AC152" s="457"/>
      <c r="AD152" s="457"/>
      <c r="AE152" s="457"/>
      <c r="AF152" s="457"/>
      <c r="AG152" s="457"/>
      <c r="AH152" s="457"/>
      <c r="AI152" s="457"/>
      <c r="AJ152" s="457"/>
      <c r="AK152" s="457"/>
      <c r="AL152" s="457"/>
      <c r="AM152" s="457"/>
      <c r="AN152" s="457"/>
      <c r="AO152" s="457"/>
      <c r="AP152" s="457"/>
      <c r="AQ152" s="457"/>
      <c r="AR152" s="457"/>
      <c r="AS152" s="457"/>
      <c r="AT152" s="457"/>
      <c r="AU152" s="457"/>
      <c r="AV152" s="457"/>
      <c r="AW152" s="457"/>
      <c r="AX152" s="457"/>
      <c r="AY152" s="457"/>
      <c r="AZ152" s="457"/>
      <c r="BA152" s="457"/>
      <c r="BB152" s="457"/>
    </row>
    <row r="153" spans="1:54" ht="15.75" customHeight="1">
      <c r="A153" s="457"/>
      <c r="B153" s="457"/>
      <c r="C153" s="529"/>
      <c r="D153" s="529"/>
      <c r="E153" s="457"/>
      <c r="F153" s="457"/>
      <c r="G153" s="457"/>
      <c r="H153" s="457"/>
      <c r="I153" s="457"/>
      <c r="J153" s="457"/>
      <c r="K153" s="457"/>
      <c r="L153" s="457"/>
      <c r="M153" s="457"/>
      <c r="N153" s="457"/>
      <c r="O153" s="457"/>
      <c r="P153" s="457"/>
      <c r="Q153" s="457"/>
      <c r="R153" s="457"/>
      <c r="S153" s="457"/>
      <c r="T153" s="457"/>
      <c r="U153" s="457"/>
      <c r="V153" s="457"/>
      <c r="W153" s="457"/>
      <c r="X153" s="457"/>
      <c r="Y153" s="457"/>
      <c r="Z153" s="457"/>
      <c r="AA153" s="457"/>
      <c r="AB153" s="457"/>
      <c r="AC153" s="457"/>
      <c r="AD153" s="457"/>
      <c r="AE153" s="457"/>
      <c r="AF153" s="457"/>
      <c r="AG153" s="457"/>
      <c r="AH153" s="457"/>
      <c r="AI153" s="457"/>
      <c r="AJ153" s="457"/>
      <c r="AK153" s="457"/>
      <c r="AL153" s="457"/>
      <c r="AM153" s="457"/>
      <c r="AN153" s="457"/>
      <c r="AO153" s="457"/>
      <c r="AP153" s="457"/>
      <c r="AQ153" s="457"/>
      <c r="AR153" s="457"/>
      <c r="AS153" s="457"/>
      <c r="AT153" s="457"/>
      <c r="AU153" s="457"/>
      <c r="AV153" s="457"/>
      <c r="AW153" s="457"/>
      <c r="AX153" s="457"/>
      <c r="AY153" s="457"/>
      <c r="AZ153" s="457"/>
      <c r="BA153" s="457"/>
      <c r="BB153" s="457"/>
    </row>
    <row r="154" spans="1:54" ht="15.75" customHeight="1">
      <c r="A154" s="457"/>
      <c r="B154" s="457"/>
      <c r="C154" s="529"/>
      <c r="D154" s="529"/>
      <c r="E154" s="457"/>
      <c r="F154" s="457"/>
      <c r="G154" s="457"/>
      <c r="H154" s="457"/>
      <c r="I154" s="457"/>
      <c r="J154" s="457"/>
      <c r="K154" s="457"/>
      <c r="L154" s="457"/>
      <c r="M154" s="457"/>
      <c r="N154" s="457"/>
      <c r="O154" s="457"/>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row>
    <row r="155" spans="1:54" ht="15.75" customHeight="1">
      <c r="A155" s="457"/>
      <c r="B155" s="457"/>
      <c r="C155" s="529"/>
      <c r="D155" s="529"/>
      <c r="E155" s="457"/>
      <c r="F155" s="457"/>
      <c r="G155" s="457"/>
      <c r="H155" s="457"/>
      <c r="I155" s="457"/>
      <c r="J155" s="457"/>
      <c r="K155" s="457"/>
      <c r="L155" s="457"/>
      <c r="M155" s="457"/>
      <c r="N155" s="457"/>
      <c r="O155" s="457"/>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row>
    <row r="156" spans="1:54" ht="15.75" customHeight="1">
      <c r="A156" s="457"/>
      <c r="B156" s="457"/>
      <c r="C156" s="529"/>
      <c r="D156" s="529"/>
      <c r="E156" s="457"/>
      <c r="F156" s="457"/>
      <c r="G156" s="457"/>
      <c r="H156" s="457"/>
      <c r="I156" s="457"/>
      <c r="J156" s="457"/>
      <c r="K156" s="457"/>
      <c r="L156" s="457"/>
      <c r="M156" s="457"/>
      <c r="N156" s="457"/>
      <c r="O156" s="457"/>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row>
    <row r="157" spans="1:54" ht="15.75" customHeight="1">
      <c r="A157" s="457"/>
      <c r="B157" s="457"/>
      <c r="C157" s="529"/>
      <c r="D157" s="529"/>
      <c r="E157" s="457"/>
      <c r="F157" s="457"/>
      <c r="G157" s="457"/>
      <c r="H157" s="457"/>
      <c r="I157" s="457"/>
      <c r="J157" s="457"/>
      <c r="K157" s="457"/>
      <c r="L157" s="457"/>
      <c r="M157" s="457"/>
      <c r="N157" s="457"/>
      <c r="O157" s="457"/>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row>
    <row r="158" spans="1:54" ht="15.75" customHeight="1">
      <c r="A158" s="457"/>
      <c r="B158" s="457"/>
      <c r="C158" s="529"/>
      <c r="D158" s="529"/>
      <c r="E158" s="457"/>
      <c r="F158" s="457"/>
      <c r="G158" s="457"/>
      <c r="H158" s="457"/>
      <c r="I158" s="457"/>
      <c r="J158" s="457"/>
      <c r="K158" s="457"/>
      <c r="L158" s="457"/>
      <c r="M158" s="457"/>
      <c r="N158" s="457"/>
      <c r="O158" s="457"/>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row>
    <row r="159" spans="1:54" ht="15.75" customHeight="1">
      <c r="A159" s="457"/>
      <c r="B159" s="457"/>
      <c r="C159" s="529"/>
      <c r="D159" s="529"/>
      <c r="E159" s="457"/>
      <c r="F159" s="457"/>
      <c r="G159" s="457"/>
      <c r="H159" s="457"/>
      <c r="I159" s="457"/>
      <c r="J159" s="457"/>
      <c r="K159" s="457"/>
      <c r="L159" s="457"/>
      <c r="M159" s="457"/>
      <c r="N159" s="457"/>
      <c r="O159" s="457"/>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row>
    <row r="160" spans="1:54" ht="15.75" customHeight="1">
      <c r="A160" s="457"/>
      <c r="B160" s="457"/>
      <c r="C160" s="529"/>
      <c r="D160" s="529"/>
      <c r="E160" s="457"/>
      <c r="F160" s="457"/>
      <c r="G160" s="457"/>
      <c r="H160" s="457"/>
      <c r="I160" s="457"/>
      <c r="J160" s="457"/>
      <c r="K160" s="457"/>
      <c r="L160" s="457"/>
      <c r="M160" s="457"/>
      <c r="N160" s="457"/>
      <c r="O160" s="457"/>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row>
    <row r="161" spans="1:54" ht="15.75" customHeight="1">
      <c r="A161" s="457"/>
      <c r="B161" s="457"/>
      <c r="C161" s="529"/>
      <c r="D161" s="529"/>
      <c r="E161" s="457"/>
      <c r="F161" s="457"/>
      <c r="G161" s="457"/>
      <c r="H161" s="457"/>
      <c r="I161" s="457"/>
      <c r="J161" s="457"/>
      <c r="K161" s="457"/>
      <c r="L161" s="457"/>
      <c r="M161" s="457"/>
      <c r="N161" s="457"/>
      <c r="O161" s="457"/>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row>
    <row r="162" spans="1:54" ht="15.75" customHeight="1">
      <c r="A162" s="457"/>
      <c r="B162" s="457"/>
      <c r="C162" s="529"/>
      <c r="D162" s="529"/>
      <c r="E162" s="457"/>
      <c r="F162" s="457"/>
      <c r="G162" s="457"/>
      <c r="H162" s="457"/>
      <c r="I162" s="457"/>
      <c r="J162" s="457"/>
      <c r="K162" s="457"/>
      <c r="L162" s="457"/>
      <c r="M162" s="457"/>
      <c r="N162" s="457"/>
      <c r="O162" s="457"/>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row>
    <row r="163" spans="1:54" ht="15.75" customHeight="1">
      <c r="A163" s="457"/>
      <c r="B163" s="457"/>
      <c r="C163" s="529"/>
      <c r="D163" s="529"/>
      <c r="E163" s="457"/>
      <c r="F163" s="457"/>
      <c r="G163" s="457"/>
      <c r="H163" s="457"/>
      <c r="I163" s="457"/>
      <c r="J163" s="457"/>
      <c r="K163" s="457"/>
      <c r="L163" s="457"/>
      <c r="M163" s="457"/>
      <c r="N163" s="457"/>
      <c r="O163" s="457"/>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row>
    <row r="164" spans="1:54" ht="15.75" customHeight="1">
      <c r="A164" s="457"/>
      <c r="B164" s="457"/>
      <c r="C164" s="529"/>
      <c r="D164" s="529"/>
      <c r="E164" s="457"/>
      <c r="F164" s="457"/>
      <c r="G164" s="457"/>
      <c r="H164" s="457"/>
      <c r="I164" s="457"/>
      <c r="J164" s="457"/>
      <c r="K164" s="457"/>
      <c r="L164" s="457"/>
      <c r="M164" s="457"/>
      <c r="N164" s="457"/>
      <c r="O164" s="457"/>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row>
    <row r="165" spans="1:54" ht="15.75" customHeight="1">
      <c r="A165" s="457"/>
      <c r="B165" s="457"/>
      <c r="C165" s="529"/>
      <c r="D165" s="529"/>
      <c r="E165" s="457"/>
      <c r="F165" s="457"/>
      <c r="G165" s="457"/>
      <c r="H165" s="457"/>
      <c r="I165" s="457"/>
      <c r="J165" s="457"/>
      <c r="K165" s="457"/>
      <c r="L165" s="457"/>
      <c r="M165" s="457"/>
      <c r="N165" s="457"/>
      <c r="O165" s="457"/>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row>
    <row r="166" spans="1:54" ht="15.75" customHeight="1">
      <c r="A166" s="457"/>
      <c r="B166" s="457"/>
      <c r="C166" s="529"/>
      <c r="D166" s="529"/>
      <c r="E166" s="457"/>
      <c r="F166" s="457"/>
      <c r="G166" s="457"/>
      <c r="H166" s="457"/>
      <c r="I166" s="457"/>
      <c r="J166" s="457"/>
      <c r="K166" s="457"/>
      <c r="L166" s="457"/>
      <c r="M166" s="457"/>
      <c r="N166" s="457"/>
      <c r="O166" s="457"/>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row>
    <row r="167" spans="1:54" ht="15.75" customHeight="1">
      <c r="A167" s="457"/>
      <c r="B167" s="457"/>
      <c r="C167" s="529"/>
      <c r="D167" s="529"/>
      <c r="E167" s="457"/>
      <c r="F167" s="457"/>
      <c r="G167" s="457"/>
      <c r="H167" s="457"/>
      <c r="I167" s="457"/>
      <c r="J167" s="457"/>
      <c r="K167" s="457"/>
      <c r="L167" s="457"/>
      <c r="M167" s="457"/>
      <c r="N167" s="457"/>
      <c r="O167" s="457"/>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row>
    <row r="168" spans="1:54" ht="15.75" customHeight="1">
      <c r="A168" s="457"/>
      <c r="B168" s="457"/>
      <c r="C168" s="529"/>
      <c r="D168" s="529"/>
      <c r="E168" s="457"/>
      <c r="F168" s="457"/>
      <c r="G168" s="457"/>
      <c r="H168" s="457"/>
      <c r="I168" s="457"/>
      <c r="J168" s="457"/>
      <c r="K168" s="457"/>
      <c r="L168" s="457"/>
      <c r="M168" s="457"/>
      <c r="N168" s="457"/>
      <c r="O168" s="457"/>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row>
    <row r="169" spans="1:54" ht="15.75" customHeight="1">
      <c r="A169" s="457"/>
      <c r="B169" s="457"/>
      <c r="C169" s="529"/>
      <c r="D169" s="529"/>
      <c r="E169" s="457"/>
      <c r="F169" s="457"/>
      <c r="G169" s="457"/>
      <c r="H169" s="457"/>
      <c r="I169" s="457"/>
      <c r="J169" s="457"/>
      <c r="K169" s="457"/>
      <c r="L169" s="457"/>
      <c r="M169" s="457"/>
      <c r="N169" s="457"/>
      <c r="O169" s="457"/>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row>
    <row r="170" spans="1:54" ht="15.75" customHeight="1">
      <c r="A170" s="457"/>
      <c r="B170" s="457"/>
      <c r="C170" s="529"/>
      <c r="D170" s="529"/>
      <c r="E170" s="457"/>
      <c r="F170" s="457"/>
      <c r="G170" s="457"/>
      <c r="H170" s="457"/>
      <c r="I170" s="457"/>
      <c r="J170" s="457"/>
      <c r="K170" s="457"/>
      <c r="L170" s="457"/>
      <c r="M170" s="457"/>
      <c r="N170" s="457"/>
      <c r="O170" s="457"/>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row>
    <row r="171" spans="1:54" ht="15.75" customHeight="1">
      <c r="A171" s="457"/>
      <c r="B171" s="457"/>
      <c r="C171" s="529"/>
      <c r="D171" s="529"/>
      <c r="E171" s="457"/>
      <c r="F171" s="457"/>
      <c r="G171" s="457"/>
      <c r="H171" s="457"/>
      <c r="I171" s="457"/>
      <c r="J171" s="457"/>
      <c r="K171" s="457"/>
      <c r="L171" s="457"/>
      <c r="M171" s="457"/>
      <c r="N171" s="457"/>
      <c r="O171" s="457"/>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row>
    <row r="172" spans="1:54" ht="15.75" customHeight="1">
      <c r="A172" s="457"/>
      <c r="B172" s="457"/>
      <c r="C172" s="529"/>
      <c r="D172" s="529"/>
      <c r="E172" s="457"/>
      <c r="F172" s="457"/>
      <c r="G172" s="457"/>
      <c r="H172" s="457"/>
      <c r="I172" s="457"/>
      <c r="J172" s="457"/>
      <c r="K172" s="457"/>
      <c r="L172" s="457"/>
      <c r="M172" s="457"/>
      <c r="N172" s="457"/>
      <c r="O172" s="457"/>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row>
    <row r="173" spans="1:54" ht="15.75" customHeight="1">
      <c r="A173" s="457"/>
      <c r="B173" s="457"/>
      <c r="C173" s="529"/>
      <c r="D173" s="529"/>
      <c r="E173" s="457"/>
      <c r="F173" s="457"/>
      <c r="G173" s="457"/>
      <c r="H173" s="457"/>
      <c r="I173" s="457"/>
      <c r="J173" s="457"/>
      <c r="K173" s="457"/>
      <c r="L173" s="457"/>
      <c r="M173" s="457"/>
      <c r="N173" s="457"/>
      <c r="O173" s="457"/>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row>
    <row r="174" spans="1:54" ht="15.75" customHeight="1">
      <c r="A174" s="457"/>
      <c r="B174" s="457"/>
      <c r="C174" s="529"/>
      <c r="D174" s="529"/>
      <c r="E174" s="457"/>
      <c r="F174" s="457"/>
      <c r="G174" s="457"/>
      <c r="H174" s="457"/>
      <c r="I174" s="457"/>
      <c r="J174" s="457"/>
      <c r="K174" s="457"/>
      <c r="L174" s="457"/>
      <c r="M174" s="457"/>
      <c r="N174" s="457"/>
      <c r="O174" s="457"/>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row>
    <row r="175" spans="1:54" ht="15.75" customHeight="1">
      <c r="A175" s="457"/>
      <c r="B175" s="457"/>
      <c r="C175" s="529"/>
      <c r="D175" s="529"/>
      <c r="E175" s="457"/>
      <c r="F175" s="457"/>
      <c r="G175" s="457"/>
      <c r="H175" s="457"/>
      <c r="I175" s="457"/>
      <c r="J175" s="457"/>
      <c r="K175" s="457"/>
      <c r="L175" s="457"/>
      <c r="M175" s="457"/>
      <c r="N175" s="457"/>
      <c r="O175" s="457"/>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row>
    <row r="176" spans="1:54" ht="15.75" customHeight="1">
      <c r="A176" s="457"/>
      <c r="B176" s="457"/>
      <c r="C176" s="529"/>
      <c r="D176" s="529"/>
      <c r="E176" s="457"/>
      <c r="F176" s="457"/>
      <c r="G176" s="457"/>
      <c r="H176" s="457"/>
      <c r="I176" s="457"/>
      <c r="J176" s="457"/>
      <c r="K176" s="457"/>
      <c r="L176" s="457"/>
      <c r="M176" s="457"/>
      <c r="N176" s="457"/>
      <c r="O176" s="457"/>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row>
    <row r="177" spans="1:54" ht="15.75" customHeight="1">
      <c r="A177" s="457"/>
      <c r="B177" s="457"/>
      <c r="C177" s="529"/>
      <c r="D177" s="529"/>
      <c r="E177" s="457"/>
      <c r="F177" s="457"/>
      <c r="G177" s="457"/>
      <c r="H177" s="457"/>
      <c r="I177" s="457"/>
      <c r="J177" s="457"/>
      <c r="K177" s="457"/>
      <c r="L177" s="457"/>
      <c r="M177" s="457"/>
      <c r="N177" s="457"/>
      <c r="O177" s="457"/>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row>
    <row r="178" spans="1:54" ht="15.75" customHeight="1">
      <c r="A178" s="457"/>
      <c r="B178" s="457"/>
      <c r="C178" s="529"/>
      <c r="D178" s="529"/>
      <c r="E178" s="457"/>
      <c r="F178" s="457"/>
      <c r="G178" s="457"/>
      <c r="H178" s="457"/>
      <c r="I178" s="457"/>
      <c r="J178" s="457"/>
      <c r="K178" s="457"/>
      <c r="L178" s="457"/>
      <c r="M178" s="457"/>
      <c r="N178" s="457"/>
      <c r="O178" s="457"/>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row>
    <row r="179" spans="1:54" ht="15.75" customHeight="1">
      <c r="A179" s="457"/>
      <c r="B179" s="457"/>
      <c r="C179" s="529"/>
      <c r="D179" s="529"/>
      <c r="E179" s="457"/>
      <c r="F179" s="457"/>
      <c r="G179" s="457"/>
      <c r="H179" s="457"/>
      <c r="I179" s="457"/>
      <c r="J179" s="457"/>
      <c r="K179" s="457"/>
      <c r="L179" s="457"/>
      <c r="M179" s="457"/>
      <c r="N179" s="457"/>
      <c r="O179" s="457"/>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row>
    <row r="180" spans="1:54" ht="15.75" customHeight="1">
      <c r="A180" s="457"/>
      <c r="B180" s="457"/>
      <c r="C180" s="529"/>
      <c r="D180" s="529"/>
      <c r="E180" s="457"/>
      <c r="F180" s="457"/>
      <c r="G180" s="457"/>
      <c r="H180" s="457"/>
      <c r="I180" s="457"/>
      <c r="J180" s="457"/>
      <c r="K180" s="457"/>
      <c r="L180" s="457"/>
      <c r="M180" s="457"/>
      <c r="N180" s="457"/>
      <c r="O180" s="457"/>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row>
    <row r="181" spans="1:54" ht="15.75" customHeight="1">
      <c r="A181" s="457"/>
      <c r="B181" s="457"/>
      <c r="C181" s="529"/>
      <c r="D181" s="529"/>
      <c r="E181" s="457"/>
      <c r="F181" s="457"/>
      <c r="G181" s="457"/>
      <c r="H181" s="457"/>
      <c r="I181" s="457"/>
      <c r="J181" s="457"/>
      <c r="K181" s="457"/>
      <c r="L181" s="457"/>
      <c r="M181" s="457"/>
      <c r="N181" s="457"/>
      <c r="O181" s="457"/>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row>
    <row r="182" spans="1:54" ht="15.75" customHeight="1">
      <c r="A182" s="457"/>
      <c r="B182" s="457"/>
      <c r="C182" s="529"/>
      <c r="D182" s="529"/>
      <c r="E182" s="457"/>
      <c r="F182" s="457"/>
      <c r="G182" s="457"/>
      <c r="H182" s="457"/>
      <c r="I182" s="457"/>
      <c r="J182" s="457"/>
      <c r="K182" s="457"/>
      <c r="L182" s="457"/>
      <c r="M182" s="457"/>
      <c r="N182" s="457"/>
      <c r="O182" s="457"/>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row>
    <row r="183" spans="1:54" ht="15.75" customHeight="1">
      <c r="A183" s="457"/>
      <c r="B183" s="457"/>
      <c r="C183" s="529"/>
      <c r="D183" s="529"/>
      <c r="E183" s="457"/>
      <c r="F183" s="457"/>
      <c r="G183" s="457"/>
      <c r="H183" s="457"/>
      <c r="I183" s="457"/>
      <c r="J183" s="457"/>
      <c r="K183" s="457"/>
      <c r="L183" s="457"/>
      <c r="M183" s="457"/>
      <c r="N183" s="457"/>
      <c r="O183" s="457"/>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row>
    <row r="184" spans="1:54" ht="15.75" customHeight="1">
      <c r="A184" s="457"/>
      <c r="B184" s="457"/>
      <c r="C184" s="529"/>
      <c r="D184" s="529"/>
      <c r="E184" s="457"/>
      <c r="F184" s="457"/>
      <c r="G184" s="457"/>
      <c r="H184" s="457"/>
      <c r="I184" s="457"/>
      <c r="J184" s="457"/>
      <c r="K184" s="457"/>
      <c r="L184" s="457"/>
      <c r="M184" s="457"/>
      <c r="N184" s="457"/>
      <c r="O184" s="457"/>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row>
    <row r="185" spans="1:54" ht="15.75" customHeight="1">
      <c r="A185" s="457"/>
      <c r="B185" s="457"/>
      <c r="C185" s="529"/>
      <c r="D185" s="529"/>
      <c r="E185" s="457"/>
      <c r="F185" s="457"/>
      <c r="G185" s="457"/>
      <c r="H185" s="457"/>
      <c r="I185" s="457"/>
      <c r="J185" s="457"/>
      <c r="K185" s="457"/>
      <c r="L185" s="457"/>
      <c r="M185" s="457"/>
      <c r="N185" s="457"/>
      <c r="O185" s="457"/>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row>
    <row r="186" spans="1:54" ht="15.75" customHeight="1">
      <c r="A186" s="457"/>
      <c r="B186" s="457"/>
      <c r="C186" s="529"/>
      <c r="D186" s="529"/>
      <c r="E186" s="457"/>
      <c r="F186" s="457"/>
      <c r="G186" s="457"/>
      <c r="H186" s="457"/>
      <c r="I186" s="457"/>
      <c r="J186" s="457"/>
      <c r="K186" s="457"/>
      <c r="L186" s="457"/>
      <c r="M186" s="457"/>
      <c r="N186" s="457"/>
      <c r="O186" s="457"/>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row>
    <row r="187" spans="1:54" ht="15.75" customHeight="1">
      <c r="A187" s="457"/>
      <c r="B187" s="457"/>
      <c r="C187" s="529"/>
      <c r="D187" s="529"/>
      <c r="E187" s="457"/>
      <c r="F187" s="457"/>
      <c r="G187" s="457"/>
      <c r="H187" s="457"/>
      <c r="I187" s="457"/>
      <c r="J187" s="457"/>
      <c r="K187" s="457"/>
      <c r="L187" s="457"/>
      <c r="M187" s="457"/>
      <c r="N187" s="457"/>
      <c r="O187" s="457"/>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row>
    <row r="188" spans="1:54" ht="15.75" customHeight="1">
      <c r="A188" s="457"/>
      <c r="B188" s="457"/>
      <c r="C188" s="529"/>
      <c r="D188" s="529"/>
      <c r="E188" s="457"/>
      <c r="F188" s="457"/>
      <c r="G188" s="457"/>
      <c r="H188" s="457"/>
      <c r="I188" s="457"/>
      <c r="J188" s="457"/>
      <c r="K188" s="457"/>
      <c r="L188" s="457"/>
      <c r="M188" s="457"/>
      <c r="N188" s="457"/>
      <c r="O188" s="457"/>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row>
    <row r="189" spans="1:54" ht="15.75" customHeight="1">
      <c r="A189" s="457"/>
      <c r="B189" s="457"/>
      <c r="C189" s="529"/>
      <c r="D189" s="529"/>
      <c r="E189" s="457"/>
      <c r="F189" s="457"/>
      <c r="G189" s="457"/>
      <c r="H189" s="457"/>
      <c r="I189" s="457"/>
      <c r="J189" s="457"/>
      <c r="K189" s="457"/>
      <c r="L189" s="457"/>
      <c r="M189" s="457"/>
      <c r="N189" s="457"/>
      <c r="O189" s="457"/>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row>
    <row r="190" spans="1:54" ht="15.75" customHeight="1">
      <c r="A190" s="457"/>
      <c r="B190" s="457"/>
      <c r="C190" s="529"/>
      <c r="D190" s="529"/>
      <c r="E190" s="457"/>
      <c r="F190" s="457"/>
      <c r="G190" s="457"/>
      <c r="H190" s="457"/>
      <c r="I190" s="457"/>
      <c r="J190" s="457"/>
      <c r="K190" s="457"/>
      <c r="L190" s="457"/>
      <c r="M190" s="457"/>
      <c r="N190" s="457"/>
      <c r="O190" s="457"/>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row>
    <row r="191" spans="1:54" ht="15.75" customHeight="1">
      <c r="A191" s="457"/>
      <c r="B191" s="457"/>
      <c r="C191" s="529"/>
      <c r="D191" s="529"/>
      <c r="E191" s="457"/>
      <c r="F191" s="457"/>
      <c r="G191" s="457"/>
      <c r="H191" s="457"/>
      <c r="I191" s="457"/>
      <c r="J191" s="457"/>
      <c r="K191" s="457"/>
      <c r="L191" s="457"/>
      <c r="M191" s="457"/>
      <c r="N191" s="457"/>
      <c r="O191" s="457"/>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row>
    <row r="192" spans="1:54" ht="15.75" customHeight="1">
      <c r="A192" s="457"/>
      <c r="B192" s="457"/>
      <c r="C192" s="529"/>
      <c r="D192" s="529"/>
      <c r="E192" s="457"/>
      <c r="F192" s="457"/>
      <c r="G192" s="457"/>
      <c r="H192" s="457"/>
      <c r="I192" s="457"/>
      <c r="J192" s="457"/>
      <c r="K192" s="457"/>
      <c r="L192" s="457"/>
      <c r="M192" s="457"/>
      <c r="N192" s="457"/>
      <c r="O192" s="457"/>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row>
    <row r="193" spans="1:54" ht="15.75" customHeight="1">
      <c r="A193" s="457"/>
      <c r="B193" s="457"/>
      <c r="C193" s="529"/>
      <c r="D193" s="529"/>
      <c r="E193" s="457"/>
      <c r="F193" s="457"/>
      <c r="G193" s="457"/>
      <c r="H193" s="457"/>
      <c r="I193" s="457"/>
      <c r="J193" s="457"/>
      <c r="K193" s="457"/>
      <c r="L193" s="457"/>
      <c r="M193" s="457"/>
      <c r="N193" s="457"/>
      <c r="O193" s="457"/>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row>
    <row r="194" spans="1:54" ht="15.75" customHeight="1">
      <c r="A194" s="457"/>
      <c r="B194" s="457"/>
      <c r="C194" s="529"/>
      <c r="D194" s="529"/>
      <c r="E194" s="457"/>
      <c r="F194" s="457"/>
      <c r="G194" s="457"/>
      <c r="H194" s="457"/>
      <c r="I194" s="457"/>
      <c r="J194" s="457"/>
      <c r="K194" s="457"/>
      <c r="L194" s="457"/>
      <c r="M194" s="457"/>
      <c r="N194" s="457"/>
      <c r="O194" s="457"/>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row>
    <row r="195" spans="1:54" ht="15.75" customHeight="1">
      <c r="A195" s="457"/>
      <c r="B195" s="457"/>
      <c r="C195" s="529"/>
      <c r="D195" s="529"/>
      <c r="E195" s="457"/>
      <c r="F195" s="457"/>
      <c r="G195" s="457"/>
      <c r="H195" s="457"/>
      <c r="I195" s="457"/>
      <c r="J195" s="457"/>
      <c r="K195" s="457"/>
      <c r="L195" s="457"/>
      <c r="M195" s="457"/>
      <c r="N195" s="457"/>
      <c r="O195" s="457"/>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row>
    <row r="196" spans="1:54" ht="15.75" customHeight="1">
      <c r="A196" s="457"/>
      <c r="B196" s="457"/>
      <c r="C196" s="529"/>
      <c r="D196" s="529"/>
      <c r="E196" s="457"/>
      <c r="F196" s="457"/>
      <c r="G196" s="457"/>
      <c r="H196" s="457"/>
      <c r="I196" s="457"/>
      <c r="J196" s="457"/>
      <c r="K196" s="457"/>
      <c r="L196" s="457"/>
      <c r="M196" s="457"/>
      <c r="N196" s="457"/>
      <c r="O196" s="457"/>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row>
    <row r="197" spans="1:54" ht="15.75" customHeight="1">
      <c r="A197" s="457"/>
      <c r="B197" s="457"/>
      <c r="C197" s="529"/>
      <c r="D197" s="529"/>
      <c r="E197" s="457"/>
      <c r="F197" s="457"/>
      <c r="G197" s="457"/>
      <c r="H197" s="457"/>
      <c r="I197" s="457"/>
      <c r="J197" s="457"/>
      <c r="K197" s="457"/>
      <c r="L197" s="457"/>
      <c r="M197" s="457"/>
      <c r="N197" s="457"/>
      <c r="O197" s="457"/>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row>
    <row r="198" spans="1:54" ht="15.75" customHeight="1">
      <c r="A198" s="457"/>
      <c r="B198" s="457"/>
      <c r="C198" s="529"/>
      <c r="D198" s="529"/>
      <c r="E198" s="457"/>
      <c r="F198" s="457"/>
      <c r="G198" s="457"/>
      <c r="H198" s="457"/>
      <c r="I198" s="457"/>
      <c r="J198" s="457"/>
      <c r="K198" s="457"/>
      <c r="L198" s="457"/>
      <c r="M198" s="457"/>
      <c r="N198" s="457"/>
      <c r="O198" s="457"/>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row>
    <row r="199" spans="1:54" ht="15.75" customHeight="1">
      <c r="A199" s="457"/>
      <c r="B199" s="457"/>
      <c r="C199" s="529"/>
      <c r="D199" s="529"/>
      <c r="E199" s="457"/>
      <c r="F199" s="457"/>
      <c r="G199" s="457"/>
      <c r="H199" s="457"/>
      <c r="I199" s="457"/>
      <c r="J199" s="457"/>
      <c r="K199" s="457"/>
      <c r="L199" s="457"/>
      <c r="M199" s="457"/>
      <c r="N199" s="457"/>
      <c r="O199" s="457"/>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row>
    <row r="200" spans="1:54" ht="15.75" customHeight="1">
      <c r="A200" s="457"/>
      <c r="B200" s="457"/>
      <c r="C200" s="529"/>
      <c r="D200" s="529"/>
      <c r="E200" s="457"/>
      <c r="F200" s="457"/>
      <c r="G200" s="457"/>
      <c r="H200" s="457"/>
      <c r="I200" s="457"/>
      <c r="J200" s="457"/>
      <c r="K200" s="457"/>
      <c r="L200" s="457"/>
      <c r="M200" s="457"/>
      <c r="N200" s="457"/>
      <c r="O200" s="457"/>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row>
    <row r="201" spans="1:54" ht="15.75" customHeight="1">
      <c r="A201" s="457"/>
      <c r="B201" s="457"/>
      <c r="C201" s="529"/>
      <c r="D201" s="529"/>
      <c r="E201" s="457"/>
      <c r="F201" s="457"/>
      <c r="G201" s="457"/>
      <c r="H201" s="457"/>
      <c r="I201" s="457"/>
      <c r="J201" s="457"/>
      <c r="K201" s="457"/>
      <c r="L201" s="457"/>
      <c r="M201" s="457"/>
      <c r="N201" s="457"/>
      <c r="O201" s="457"/>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row>
    <row r="202" spans="1:54" ht="15.75" customHeight="1">
      <c r="A202" s="457"/>
      <c r="B202" s="457"/>
      <c r="C202" s="529"/>
      <c r="D202" s="529"/>
      <c r="E202" s="457"/>
      <c r="F202" s="457"/>
      <c r="G202" s="457"/>
      <c r="H202" s="457"/>
      <c r="I202" s="457"/>
      <c r="J202" s="457"/>
      <c r="K202" s="457"/>
      <c r="L202" s="457"/>
      <c r="M202" s="457"/>
      <c r="N202" s="457"/>
      <c r="O202" s="457"/>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row>
    <row r="203" spans="1:54" ht="15.75" customHeight="1">
      <c r="A203" s="457"/>
      <c r="B203" s="457"/>
      <c r="C203" s="529"/>
      <c r="D203" s="529"/>
      <c r="E203" s="457"/>
      <c r="F203" s="457"/>
      <c r="G203" s="457"/>
      <c r="H203" s="457"/>
      <c r="I203" s="457"/>
      <c r="J203" s="457"/>
      <c r="K203" s="457"/>
      <c r="L203" s="457"/>
      <c r="M203" s="457"/>
      <c r="N203" s="457"/>
      <c r="O203" s="457"/>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row>
    <row r="204" spans="1:54" ht="15.75" customHeight="1">
      <c r="A204" s="457"/>
      <c r="B204" s="457"/>
      <c r="C204" s="529"/>
      <c r="D204" s="529"/>
      <c r="E204" s="457"/>
      <c r="F204" s="457"/>
      <c r="G204" s="457"/>
      <c r="H204" s="457"/>
      <c r="I204" s="457"/>
      <c r="J204" s="457"/>
      <c r="K204" s="457"/>
      <c r="L204" s="457"/>
      <c r="M204" s="457"/>
      <c r="N204" s="457"/>
      <c r="O204" s="457"/>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row>
    <row r="205" spans="1:54" ht="15.75" customHeight="1">
      <c r="A205" s="457"/>
      <c r="B205" s="457"/>
      <c r="C205" s="529"/>
      <c r="D205" s="529"/>
      <c r="E205" s="457"/>
      <c r="F205" s="457"/>
      <c r="G205" s="457"/>
      <c r="H205" s="457"/>
      <c r="I205" s="457"/>
      <c r="J205" s="457"/>
      <c r="K205" s="457"/>
      <c r="L205" s="457"/>
      <c r="M205" s="457"/>
      <c r="N205" s="457"/>
      <c r="O205" s="457"/>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row>
    <row r="206" spans="1:54" ht="15.75" customHeight="1">
      <c r="A206" s="457"/>
      <c r="B206" s="457"/>
      <c r="C206" s="529"/>
      <c r="D206" s="529"/>
      <c r="E206" s="457"/>
      <c r="F206" s="457"/>
      <c r="G206" s="457"/>
      <c r="H206" s="457"/>
      <c r="I206" s="457"/>
      <c r="J206" s="457"/>
      <c r="K206" s="457"/>
      <c r="L206" s="457"/>
      <c r="M206" s="457"/>
      <c r="N206" s="457"/>
      <c r="O206" s="457"/>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row>
    <row r="207" spans="1:54" ht="15.75" customHeight="1">
      <c r="A207" s="457"/>
      <c r="B207" s="457"/>
      <c r="C207" s="529"/>
      <c r="D207" s="529"/>
      <c r="E207" s="457"/>
      <c r="F207" s="457"/>
      <c r="G207" s="457"/>
      <c r="H207" s="457"/>
      <c r="I207" s="457"/>
      <c r="J207" s="457"/>
      <c r="K207" s="457"/>
      <c r="L207" s="457"/>
      <c r="M207" s="457"/>
      <c r="N207" s="457"/>
      <c r="O207" s="457"/>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row>
    <row r="208" spans="1:54" ht="15.75" customHeight="1">
      <c r="A208" s="457"/>
      <c r="B208" s="457"/>
      <c r="C208" s="529"/>
      <c r="D208" s="529"/>
      <c r="E208" s="457"/>
      <c r="F208" s="457"/>
      <c r="G208" s="457"/>
      <c r="H208" s="457"/>
      <c r="I208" s="457"/>
      <c r="J208" s="457"/>
      <c r="K208" s="457"/>
      <c r="L208" s="457"/>
      <c r="M208" s="457"/>
      <c r="N208" s="457"/>
      <c r="O208" s="457"/>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row>
    <row r="209" spans="1:54" ht="15.75" customHeight="1">
      <c r="A209" s="457"/>
      <c r="B209" s="457"/>
      <c r="C209" s="529"/>
      <c r="D209" s="529"/>
      <c r="E209" s="457"/>
      <c r="F209" s="457"/>
      <c r="G209" s="457"/>
      <c r="H209" s="457"/>
      <c r="I209" s="457"/>
      <c r="J209" s="457"/>
      <c r="K209" s="457"/>
      <c r="L209" s="457"/>
      <c r="M209" s="457"/>
      <c r="N209" s="457"/>
      <c r="O209" s="457"/>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row>
    <row r="210" spans="1:54" ht="15.75" customHeight="1">
      <c r="A210" s="457"/>
      <c r="B210" s="457"/>
      <c r="C210" s="529"/>
      <c r="D210" s="529"/>
      <c r="E210" s="457"/>
      <c r="F210" s="457"/>
      <c r="G210" s="457"/>
      <c r="H210" s="457"/>
      <c r="I210" s="457"/>
      <c r="J210" s="457"/>
      <c r="K210" s="457"/>
      <c r="L210" s="457"/>
      <c r="M210" s="457"/>
      <c r="N210" s="457"/>
      <c r="O210" s="457"/>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row>
    <row r="211" spans="1:54" ht="15.75" customHeight="1">
      <c r="A211" s="457"/>
      <c r="B211" s="457"/>
      <c r="C211" s="529"/>
      <c r="D211" s="529"/>
      <c r="E211" s="457"/>
      <c r="F211" s="457"/>
      <c r="G211" s="457"/>
      <c r="H211" s="457"/>
      <c r="I211" s="457"/>
      <c r="J211" s="457"/>
      <c r="K211" s="457"/>
      <c r="L211" s="457"/>
      <c r="M211" s="457"/>
      <c r="N211" s="457"/>
      <c r="O211" s="457"/>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row>
    <row r="212" spans="1:54" ht="15.75" customHeight="1">
      <c r="A212" s="457"/>
      <c r="B212" s="457"/>
      <c r="C212" s="529"/>
      <c r="D212" s="529"/>
      <c r="E212" s="457"/>
      <c r="F212" s="457"/>
      <c r="G212" s="457"/>
      <c r="H212" s="457"/>
      <c r="I212" s="457"/>
      <c r="J212" s="457"/>
      <c r="K212" s="457"/>
      <c r="L212" s="457"/>
      <c r="M212" s="457"/>
      <c r="N212" s="457"/>
      <c r="O212" s="457"/>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row>
    <row r="213" spans="1:54" ht="15.75" customHeight="1">
      <c r="A213" s="457"/>
      <c r="B213" s="457"/>
      <c r="C213" s="529"/>
      <c r="D213" s="529"/>
      <c r="E213" s="457"/>
      <c r="F213" s="457"/>
      <c r="G213" s="457"/>
      <c r="H213" s="457"/>
      <c r="I213" s="457"/>
      <c r="J213" s="457"/>
      <c r="K213" s="457"/>
      <c r="L213" s="457"/>
      <c r="M213" s="457"/>
      <c r="N213" s="457"/>
      <c r="O213" s="457"/>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row>
    <row r="214" spans="1:54" ht="15.75" customHeight="1">
      <c r="A214" s="457"/>
      <c r="B214" s="457"/>
      <c r="C214" s="529"/>
      <c r="D214" s="529"/>
      <c r="E214" s="457"/>
      <c r="F214" s="457"/>
      <c r="G214" s="457"/>
      <c r="H214" s="457"/>
      <c r="I214" s="457"/>
      <c r="J214" s="457"/>
      <c r="K214" s="457"/>
      <c r="L214" s="457"/>
      <c r="M214" s="457"/>
      <c r="N214" s="457"/>
      <c r="O214" s="457"/>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row>
    <row r="215" spans="1:54" ht="15.75" customHeight="1">
      <c r="A215" s="457"/>
      <c r="B215" s="457"/>
      <c r="C215" s="529"/>
      <c r="D215" s="529"/>
      <c r="E215" s="457"/>
      <c r="F215" s="457"/>
      <c r="G215" s="457"/>
      <c r="H215" s="457"/>
      <c r="I215" s="457"/>
      <c r="J215" s="457"/>
      <c r="K215" s="457"/>
      <c r="L215" s="457"/>
      <c r="M215" s="457"/>
      <c r="N215" s="457"/>
      <c r="O215" s="457"/>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row>
    <row r="216" spans="1:54" ht="15.75" customHeight="1">
      <c r="A216" s="457"/>
      <c r="B216" s="457"/>
      <c r="C216" s="529"/>
      <c r="D216" s="529"/>
      <c r="E216" s="457"/>
      <c r="F216" s="457"/>
      <c r="G216" s="457"/>
      <c r="H216" s="457"/>
      <c r="I216" s="457"/>
      <c r="J216" s="457"/>
      <c r="K216" s="457"/>
      <c r="L216" s="457"/>
      <c r="M216" s="457"/>
      <c r="N216" s="457"/>
      <c r="O216" s="457"/>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row>
    <row r="217" spans="1:54" ht="15.75" customHeight="1">
      <c r="A217" s="457"/>
      <c r="B217" s="457"/>
      <c r="C217" s="529"/>
      <c r="D217" s="529"/>
      <c r="E217" s="457"/>
      <c r="F217" s="457"/>
      <c r="G217" s="457"/>
      <c r="H217" s="457"/>
      <c r="I217" s="457"/>
      <c r="J217" s="457"/>
      <c r="K217" s="457"/>
      <c r="L217" s="457"/>
      <c r="M217" s="457"/>
      <c r="N217" s="457"/>
      <c r="O217" s="457"/>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row>
    <row r="218" spans="1:54" ht="15.75" customHeight="1">
      <c r="A218" s="457"/>
      <c r="B218" s="457"/>
      <c r="C218" s="529"/>
      <c r="D218" s="529"/>
      <c r="E218" s="457"/>
      <c r="F218" s="457"/>
      <c r="G218" s="457"/>
      <c r="H218" s="457"/>
      <c r="I218" s="457"/>
      <c r="J218" s="457"/>
      <c r="K218" s="457"/>
      <c r="L218" s="457"/>
      <c r="M218" s="457"/>
      <c r="N218" s="457"/>
      <c r="O218" s="457"/>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row>
    <row r="219" spans="1:54" ht="15.75" customHeight="1">
      <c r="A219" s="457"/>
      <c r="B219" s="457"/>
      <c r="C219" s="529"/>
      <c r="D219" s="529"/>
      <c r="E219" s="457"/>
      <c r="F219" s="457"/>
      <c r="G219" s="457"/>
      <c r="H219" s="457"/>
      <c r="I219" s="457"/>
      <c r="J219" s="457"/>
      <c r="K219" s="457"/>
      <c r="L219" s="457"/>
      <c r="M219" s="457"/>
      <c r="N219" s="457"/>
      <c r="O219" s="457"/>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row>
    <row r="220" spans="1:54" ht="15.75" customHeight="1">
      <c r="A220" s="457"/>
      <c r="B220" s="457"/>
      <c r="C220" s="529"/>
      <c r="D220" s="529"/>
      <c r="E220" s="457"/>
      <c r="F220" s="457"/>
      <c r="G220" s="457"/>
      <c r="H220" s="457"/>
      <c r="I220" s="457"/>
      <c r="J220" s="457"/>
      <c r="K220" s="457"/>
      <c r="L220" s="457"/>
      <c r="M220" s="457"/>
      <c r="N220" s="457"/>
      <c r="O220" s="457"/>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row>
    <row r="221" spans="1:54" ht="15.75" customHeight="1">
      <c r="A221" s="457"/>
      <c r="B221" s="457"/>
      <c r="C221" s="529"/>
      <c r="D221" s="529"/>
      <c r="E221" s="457"/>
      <c r="F221" s="457"/>
      <c r="G221" s="457"/>
      <c r="H221" s="457"/>
      <c r="I221" s="457"/>
      <c r="J221" s="457"/>
      <c r="K221" s="457"/>
      <c r="L221" s="457"/>
      <c r="M221" s="457"/>
      <c r="N221" s="457"/>
      <c r="O221" s="457"/>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row>
    <row r="222" spans="1:54" ht="15.75" customHeight="1">
      <c r="A222" s="457"/>
      <c r="B222" s="457"/>
      <c r="C222" s="529"/>
      <c r="D222" s="529"/>
      <c r="E222" s="457"/>
      <c r="F222" s="457"/>
      <c r="G222" s="457"/>
      <c r="H222" s="457"/>
      <c r="I222" s="457"/>
      <c r="J222" s="457"/>
      <c r="K222" s="457"/>
      <c r="L222" s="457"/>
      <c r="M222" s="457"/>
      <c r="N222" s="457"/>
      <c r="O222" s="457"/>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row>
    <row r="223" spans="1:54" ht="15.75" customHeight="1">
      <c r="A223" s="457"/>
      <c r="B223" s="457"/>
      <c r="C223" s="529"/>
      <c r="D223" s="529"/>
      <c r="E223" s="457"/>
      <c r="F223" s="457"/>
      <c r="G223" s="457"/>
      <c r="H223" s="457"/>
      <c r="I223" s="457"/>
      <c r="J223" s="457"/>
      <c r="K223" s="457"/>
      <c r="L223" s="457"/>
      <c r="M223" s="457"/>
      <c r="N223" s="457"/>
      <c r="O223" s="457"/>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row>
    <row r="224" spans="1:54" ht="15.75" customHeight="1">
      <c r="A224" s="457"/>
      <c r="B224" s="457"/>
      <c r="C224" s="529"/>
      <c r="D224" s="529"/>
      <c r="E224" s="457"/>
      <c r="F224" s="457"/>
      <c r="G224" s="457"/>
      <c r="H224" s="457"/>
      <c r="I224" s="457"/>
      <c r="J224" s="457"/>
      <c r="K224" s="457"/>
      <c r="L224" s="457"/>
      <c r="M224" s="457"/>
      <c r="N224" s="457"/>
      <c r="O224" s="457"/>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row>
    <row r="225" spans="1:54" ht="15.75" customHeight="1">
      <c r="A225" s="457"/>
      <c r="B225" s="457"/>
      <c r="C225" s="529"/>
      <c r="D225" s="529"/>
      <c r="E225" s="457"/>
      <c r="F225" s="457"/>
      <c r="G225" s="457"/>
      <c r="H225" s="457"/>
      <c r="I225" s="457"/>
      <c r="J225" s="457"/>
      <c r="K225" s="457"/>
      <c r="L225" s="457"/>
      <c r="M225" s="457"/>
      <c r="N225" s="457"/>
      <c r="O225" s="457"/>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row>
    <row r="226" spans="1:54" ht="15.75" customHeight="1">
      <c r="A226" s="457"/>
      <c r="B226" s="457"/>
      <c r="C226" s="529"/>
      <c r="D226" s="529"/>
      <c r="E226" s="457"/>
      <c r="F226" s="457"/>
      <c r="G226" s="457"/>
      <c r="H226" s="457"/>
      <c r="I226" s="457"/>
      <c r="J226" s="457"/>
      <c r="K226" s="457"/>
      <c r="L226" s="457"/>
      <c r="M226" s="457"/>
      <c r="N226" s="457"/>
      <c r="O226" s="457"/>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row>
    <row r="227" spans="1:54" ht="15.75" customHeight="1">
      <c r="A227" s="457"/>
      <c r="B227" s="457"/>
      <c r="C227" s="529"/>
      <c r="D227" s="529"/>
      <c r="E227" s="457"/>
      <c r="F227" s="457"/>
      <c r="G227" s="457"/>
      <c r="H227" s="457"/>
      <c r="I227" s="457"/>
      <c r="J227" s="457"/>
      <c r="K227" s="457"/>
      <c r="L227" s="457"/>
      <c r="M227" s="457"/>
      <c r="N227" s="457"/>
      <c r="O227" s="457"/>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row>
    <row r="228" spans="1:54" ht="15.75" customHeight="1">
      <c r="A228" s="457"/>
      <c r="B228" s="457"/>
      <c r="C228" s="529"/>
      <c r="D228" s="529"/>
      <c r="E228" s="457"/>
      <c r="F228" s="457"/>
      <c r="G228" s="457"/>
      <c r="H228" s="457"/>
      <c r="I228" s="457"/>
      <c r="J228" s="457"/>
      <c r="K228" s="457"/>
      <c r="L228" s="457"/>
      <c r="M228" s="457"/>
      <c r="N228" s="457"/>
      <c r="O228" s="457"/>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row>
    <row r="229" spans="1:54" ht="15.75" customHeight="1">
      <c r="A229" s="457"/>
      <c r="B229" s="457"/>
      <c r="C229" s="529"/>
      <c r="D229" s="529"/>
      <c r="E229" s="457"/>
      <c r="F229" s="457"/>
      <c r="G229" s="457"/>
      <c r="H229" s="457"/>
      <c r="I229" s="457"/>
      <c r="J229" s="457"/>
      <c r="K229" s="457"/>
      <c r="L229" s="457"/>
      <c r="M229" s="457"/>
      <c r="N229" s="457"/>
      <c r="O229" s="457"/>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row>
    <row r="230" spans="1:54" ht="15.75" customHeight="1">
      <c r="A230" s="457"/>
      <c r="B230" s="457"/>
      <c r="C230" s="529"/>
      <c r="D230" s="529"/>
      <c r="E230" s="457"/>
      <c r="F230" s="457"/>
      <c r="G230" s="457"/>
      <c r="H230" s="457"/>
      <c r="I230" s="457"/>
      <c r="J230" s="457"/>
      <c r="K230" s="457"/>
      <c r="L230" s="457"/>
      <c r="M230" s="457"/>
      <c r="N230" s="457"/>
      <c r="O230" s="457"/>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row>
    <row r="231" spans="1:54" ht="15.75" customHeight="1">
      <c r="A231" s="457"/>
      <c r="B231" s="457"/>
      <c r="C231" s="529"/>
      <c r="D231" s="529"/>
      <c r="E231" s="457"/>
      <c r="F231" s="457"/>
      <c r="G231" s="457"/>
      <c r="H231" s="457"/>
      <c r="I231" s="457"/>
      <c r="J231" s="457"/>
      <c r="K231" s="457"/>
      <c r="L231" s="457"/>
      <c r="M231" s="457"/>
      <c r="N231" s="457"/>
      <c r="O231" s="457"/>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row>
    <row r="232" spans="1:54" ht="15.75" customHeight="1">
      <c r="A232" s="457"/>
      <c r="B232" s="457"/>
      <c r="C232" s="529"/>
      <c r="D232" s="529"/>
      <c r="E232" s="457"/>
      <c r="F232" s="457"/>
      <c r="G232" s="457"/>
      <c r="H232" s="457"/>
      <c r="I232" s="457"/>
      <c r="J232" s="457"/>
      <c r="K232" s="457"/>
      <c r="L232" s="457"/>
      <c r="M232" s="457"/>
      <c r="N232" s="457"/>
      <c r="O232" s="457"/>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row>
    <row r="233" spans="1:54" ht="15.75" customHeight="1">
      <c r="A233" s="457"/>
      <c r="B233" s="457"/>
      <c r="C233" s="529"/>
      <c r="D233" s="529"/>
      <c r="E233" s="457"/>
      <c r="F233" s="457"/>
      <c r="G233" s="457"/>
      <c r="H233" s="457"/>
      <c r="I233" s="457"/>
      <c r="J233" s="457"/>
      <c r="K233" s="457"/>
      <c r="L233" s="457"/>
      <c r="M233" s="457"/>
      <c r="N233" s="457"/>
      <c r="O233" s="457"/>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row>
    <row r="234" spans="1:54" ht="15.75" customHeight="1">
      <c r="A234" s="457"/>
      <c r="B234" s="457"/>
      <c r="C234" s="529"/>
      <c r="D234" s="529"/>
      <c r="E234" s="457"/>
      <c r="F234" s="457"/>
      <c r="G234" s="457"/>
      <c r="H234" s="457"/>
      <c r="I234" s="457"/>
      <c r="J234" s="457"/>
      <c r="K234" s="457"/>
      <c r="L234" s="457"/>
      <c r="M234" s="457"/>
      <c r="N234" s="457"/>
      <c r="O234" s="457"/>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row>
    <row r="235" spans="1:54" ht="15.75" customHeight="1">
      <c r="A235" s="457"/>
      <c r="B235" s="457"/>
      <c r="C235" s="529"/>
      <c r="D235" s="529"/>
      <c r="E235" s="457"/>
      <c r="F235" s="457"/>
      <c r="G235" s="457"/>
      <c r="H235" s="457"/>
      <c r="I235" s="457"/>
      <c r="J235" s="457"/>
      <c r="K235" s="457"/>
      <c r="L235" s="457"/>
      <c r="M235" s="457"/>
      <c r="N235" s="457"/>
      <c r="O235" s="457"/>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row>
    <row r="236" spans="1:54" ht="15.75" customHeight="1">
      <c r="A236" s="457"/>
      <c r="B236" s="457"/>
      <c r="C236" s="529"/>
      <c r="D236" s="529"/>
      <c r="E236" s="457"/>
      <c r="F236" s="457"/>
      <c r="G236" s="457"/>
      <c r="H236" s="457"/>
      <c r="I236" s="457"/>
      <c r="J236" s="457"/>
      <c r="K236" s="457"/>
      <c r="L236" s="457"/>
      <c r="M236" s="457"/>
      <c r="N236" s="457"/>
      <c r="O236" s="457"/>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row>
    <row r="237" spans="1:54" ht="15.75" customHeight="1">
      <c r="A237" s="457"/>
      <c r="B237" s="457"/>
      <c r="C237" s="529"/>
      <c r="D237" s="529"/>
      <c r="E237" s="457"/>
      <c r="F237" s="457"/>
      <c r="G237" s="457"/>
      <c r="H237" s="457"/>
      <c r="I237" s="457"/>
      <c r="J237" s="457"/>
      <c r="K237" s="457"/>
      <c r="L237" s="457"/>
      <c r="M237" s="457"/>
      <c r="N237" s="457"/>
      <c r="O237" s="457"/>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row>
    <row r="238" spans="1:54" ht="15.75" customHeight="1">
      <c r="A238" s="457"/>
      <c r="B238" s="457"/>
      <c r="C238" s="529"/>
      <c r="D238" s="529"/>
      <c r="E238" s="457"/>
      <c r="F238" s="457"/>
      <c r="G238" s="457"/>
      <c r="H238" s="457"/>
      <c r="I238" s="457"/>
      <c r="J238" s="457"/>
      <c r="K238" s="457"/>
      <c r="L238" s="457"/>
      <c r="M238" s="457"/>
      <c r="N238" s="457"/>
      <c r="O238" s="457"/>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row>
    <row r="239" spans="1:54" ht="15.75" customHeight="1">
      <c r="A239" s="457"/>
      <c r="B239" s="457"/>
      <c r="C239" s="529"/>
      <c r="D239" s="529"/>
      <c r="E239" s="457"/>
      <c r="F239" s="457"/>
      <c r="G239" s="457"/>
      <c r="H239" s="457"/>
      <c r="I239" s="457"/>
      <c r="J239" s="457"/>
      <c r="K239" s="457"/>
      <c r="L239" s="457"/>
      <c r="M239" s="457"/>
      <c r="N239" s="457"/>
      <c r="O239" s="457"/>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row>
    <row r="240" spans="1:54" ht="15.75" customHeight="1">
      <c r="A240" s="457"/>
      <c r="B240" s="457"/>
      <c r="C240" s="529"/>
      <c r="D240" s="529"/>
      <c r="E240" s="457"/>
      <c r="F240" s="457"/>
      <c r="G240" s="457"/>
      <c r="H240" s="457"/>
      <c r="I240" s="457"/>
      <c r="J240" s="457"/>
      <c r="K240" s="457"/>
      <c r="L240" s="457"/>
      <c r="M240" s="457"/>
      <c r="N240" s="457"/>
      <c r="O240" s="457"/>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row>
    <row r="241" spans="1:54" ht="15.75" customHeight="1">
      <c r="A241" s="457"/>
      <c r="B241" s="457"/>
      <c r="C241" s="529"/>
      <c r="D241" s="529"/>
      <c r="E241" s="457"/>
      <c r="F241" s="457"/>
      <c r="G241" s="457"/>
      <c r="H241" s="457"/>
      <c r="I241" s="457"/>
      <c r="J241" s="457"/>
      <c r="K241" s="457"/>
      <c r="L241" s="457"/>
      <c r="M241" s="457"/>
      <c r="N241" s="457"/>
      <c r="O241" s="457"/>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row>
    <row r="242" spans="1:54" ht="15.75" customHeight="1">
      <c r="A242" s="457"/>
      <c r="B242" s="457"/>
      <c r="C242" s="529"/>
      <c r="D242" s="529"/>
      <c r="E242" s="457"/>
      <c r="F242" s="457"/>
      <c r="G242" s="457"/>
      <c r="H242" s="457"/>
      <c r="I242" s="457"/>
      <c r="J242" s="457"/>
      <c r="K242" s="457"/>
      <c r="L242" s="457"/>
      <c r="M242" s="457"/>
      <c r="N242" s="457"/>
      <c r="O242" s="457"/>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row>
    <row r="243" spans="1:54" ht="15.75" customHeight="1">
      <c r="A243" s="457"/>
      <c r="B243" s="457"/>
      <c r="C243" s="529"/>
      <c r="D243" s="529"/>
      <c r="E243" s="457"/>
      <c r="F243" s="457"/>
      <c r="G243" s="457"/>
      <c r="H243" s="457"/>
      <c r="I243" s="457"/>
      <c r="J243" s="457"/>
      <c r="K243" s="457"/>
      <c r="L243" s="457"/>
      <c r="M243" s="457"/>
      <c r="N243" s="457"/>
      <c r="O243" s="457"/>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row>
    <row r="244" spans="1:54" ht="15.75" customHeight="1">
      <c r="A244" s="457"/>
      <c r="B244" s="457"/>
      <c r="C244" s="529"/>
      <c r="D244" s="529"/>
      <c r="E244" s="457"/>
      <c r="F244" s="457"/>
      <c r="G244" s="457"/>
      <c r="H244" s="457"/>
      <c r="I244" s="457"/>
      <c r="J244" s="457"/>
      <c r="K244" s="457"/>
      <c r="L244" s="457"/>
      <c r="M244" s="457"/>
      <c r="N244" s="457"/>
      <c r="O244" s="457"/>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row>
    <row r="245" spans="1:54" ht="15.75" customHeight="1">
      <c r="A245" s="457"/>
      <c r="B245" s="457"/>
      <c r="C245" s="529"/>
      <c r="D245" s="529"/>
      <c r="E245" s="457"/>
      <c r="F245" s="457"/>
      <c r="G245" s="457"/>
      <c r="H245" s="457"/>
      <c r="I245" s="457"/>
      <c r="J245" s="457"/>
      <c r="K245" s="457"/>
      <c r="L245" s="457"/>
      <c r="M245" s="457"/>
      <c r="N245" s="457"/>
      <c r="O245" s="457"/>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row>
    <row r="246" spans="1:54" ht="15.75" customHeight="1">
      <c r="A246" s="457"/>
      <c r="B246" s="457"/>
      <c r="C246" s="529"/>
      <c r="D246" s="529"/>
      <c r="E246" s="457"/>
      <c r="F246" s="457"/>
      <c r="G246" s="457"/>
      <c r="H246" s="457"/>
      <c r="I246" s="457"/>
      <c r="J246" s="457"/>
      <c r="K246" s="457"/>
      <c r="L246" s="457"/>
      <c r="M246" s="457"/>
      <c r="N246" s="457"/>
      <c r="O246" s="457"/>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row>
    <row r="247" spans="1:54" ht="15.75" customHeight="1">
      <c r="A247" s="457"/>
      <c r="B247" s="457"/>
      <c r="C247" s="529"/>
      <c r="D247" s="529"/>
      <c r="E247" s="457"/>
      <c r="F247" s="457"/>
      <c r="G247" s="457"/>
      <c r="H247" s="457"/>
      <c r="I247" s="457"/>
      <c r="J247" s="457"/>
      <c r="K247" s="457"/>
      <c r="L247" s="457"/>
      <c r="M247" s="457"/>
      <c r="N247" s="457"/>
      <c r="O247" s="457"/>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row>
    <row r="248" spans="1:54" ht="15.75" customHeight="1">
      <c r="A248" s="457"/>
      <c r="B248" s="457"/>
      <c r="C248" s="529"/>
      <c r="D248" s="529"/>
      <c r="E248" s="457"/>
      <c r="F248" s="457"/>
      <c r="G248" s="457"/>
      <c r="H248" s="457"/>
      <c r="I248" s="457"/>
      <c r="J248" s="457"/>
      <c r="K248" s="457"/>
      <c r="L248" s="457"/>
      <c r="M248" s="457"/>
      <c r="N248" s="457"/>
      <c r="O248" s="457"/>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row>
    <row r="249" spans="1:54" ht="15.75" customHeight="1">
      <c r="A249" s="457"/>
      <c r="B249" s="457"/>
      <c r="C249" s="529"/>
      <c r="D249" s="529"/>
      <c r="E249" s="457"/>
      <c r="F249" s="457"/>
      <c r="G249" s="457"/>
      <c r="H249" s="457"/>
      <c r="I249" s="457"/>
      <c r="J249" s="457"/>
      <c r="K249" s="457"/>
      <c r="L249" s="457"/>
      <c r="M249" s="457"/>
      <c r="N249" s="457"/>
      <c r="O249" s="457"/>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row>
    <row r="250" spans="1:54" ht="15.75" customHeight="1">
      <c r="A250" s="457"/>
      <c r="B250" s="457"/>
      <c r="C250" s="529"/>
      <c r="D250" s="529"/>
      <c r="E250" s="457"/>
      <c r="F250" s="457"/>
      <c r="G250" s="457"/>
      <c r="H250" s="457"/>
      <c r="I250" s="457"/>
      <c r="J250" s="457"/>
      <c r="K250" s="457"/>
      <c r="L250" s="457"/>
      <c r="M250" s="457"/>
      <c r="N250" s="457"/>
      <c r="O250" s="457"/>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row>
    <row r="251" spans="1:54" ht="15.75" customHeight="1">
      <c r="A251" s="457"/>
      <c r="B251" s="457"/>
      <c r="C251" s="529"/>
      <c r="D251" s="529"/>
      <c r="E251" s="457"/>
      <c r="F251" s="457"/>
      <c r="G251" s="457"/>
      <c r="H251" s="457"/>
      <c r="I251" s="457"/>
      <c r="J251" s="457"/>
      <c r="K251" s="457"/>
      <c r="L251" s="457"/>
      <c r="M251" s="457"/>
      <c r="N251" s="457"/>
      <c r="O251" s="457"/>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row>
    <row r="252" spans="1:54" ht="15.75" customHeight="1">
      <c r="A252" s="457"/>
      <c r="B252" s="457"/>
      <c r="C252" s="529"/>
      <c r="D252" s="529"/>
      <c r="E252" s="457"/>
      <c r="F252" s="457"/>
      <c r="G252" s="457"/>
      <c r="H252" s="457"/>
      <c r="I252" s="457"/>
      <c r="J252" s="457"/>
      <c r="K252" s="457"/>
      <c r="L252" s="457"/>
      <c r="M252" s="457"/>
      <c r="N252" s="457"/>
      <c r="O252" s="457"/>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row>
    <row r="253" spans="1:54" ht="15.75" customHeight="1">
      <c r="A253" s="457"/>
      <c r="B253" s="457"/>
      <c r="C253" s="529"/>
      <c r="D253" s="529"/>
      <c r="E253" s="457"/>
      <c r="F253" s="457"/>
      <c r="G253" s="457"/>
      <c r="H253" s="457"/>
      <c r="I253" s="457"/>
      <c r="J253" s="457"/>
      <c r="K253" s="457"/>
      <c r="L253" s="457"/>
      <c r="M253" s="457"/>
      <c r="N253" s="457"/>
      <c r="O253" s="457"/>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row>
    <row r="254" spans="1:54" ht="15.75" customHeight="1">
      <c r="A254" s="457"/>
      <c r="B254" s="457"/>
      <c r="C254" s="529"/>
      <c r="D254" s="529"/>
      <c r="E254" s="457"/>
      <c r="F254" s="457"/>
      <c r="G254" s="457"/>
      <c r="H254" s="457"/>
      <c r="I254" s="457"/>
      <c r="J254" s="457"/>
      <c r="K254" s="457"/>
      <c r="L254" s="457"/>
      <c r="M254" s="457"/>
      <c r="N254" s="457"/>
      <c r="O254" s="457"/>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row>
    <row r="255" spans="1:54" ht="15.75" customHeight="1">
      <c r="A255" s="457"/>
      <c r="B255" s="457"/>
      <c r="C255" s="529"/>
      <c r="D255" s="529"/>
      <c r="E255" s="457"/>
      <c r="F255" s="457"/>
      <c r="G255" s="457"/>
      <c r="H255" s="457"/>
      <c r="I255" s="457"/>
      <c r="J255" s="457"/>
      <c r="K255" s="457"/>
      <c r="L255" s="457"/>
      <c r="M255" s="457"/>
      <c r="N255" s="457"/>
      <c r="O255" s="457"/>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row>
    <row r="256" spans="1:54" ht="15.75" customHeight="1">
      <c r="A256" s="457"/>
      <c r="B256" s="457"/>
      <c r="C256" s="529"/>
      <c r="D256" s="529"/>
      <c r="E256" s="457"/>
      <c r="F256" s="457"/>
      <c r="G256" s="457"/>
      <c r="H256" s="457"/>
      <c r="I256" s="457"/>
      <c r="J256" s="457"/>
      <c r="K256" s="457"/>
      <c r="L256" s="457"/>
      <c r="M256" s="457"/>
      <c r="N256" s="457"/>
      <c r="O256" s="457"/>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row>
    <row r="257" spans="1:54" ht="15.75" customHeight="1">
      <c r="A257" s="457"/>
      <c r="B257" s="457"/>
      <c r="C257" s="529"/>
      <c r="D257" s="529"/>
      <c r="E257" s="457"/>
      <c r="F257" s="457"/>
      <c r="G257" s="457"/>
      <c r="H257" s="457"/>
      <c r="I257" s="457"/>
      <c r="J257" s="457"/>
      <c r="K257" s="457"/>
      <c r="L257" s="457"/>
      <c r="M257" s="457"/>
      <c r="N257" s="457"/>
      <c r="O257" s="457"/>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row>
    <row r="258" spans="1:54" ht="15.75" customHeight="1">
      <c r="A258" s="457"/>
      <c r="B258" s="457"/>
      <c r="C258" s="529"/>
      <c r="D258" s="529"/>
      <c r="E258" s="457"/>
      <c r="F258" s="457"/>
      <c r="G258" s="457"/>
      <c r="H258" s="457"/>
      <c r="I258" s="457"/>
      <c r="J258" s="457"/>
      <c r="K258" s="457"/>
      <c r="L258" s="457"/>
      <c r="M258" s="457"/>
      <c r="N258" s="457"/>
      <c r="O258" s="457"/>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row>
    <row r="259" spans="1:54" ht="15.75" customHeight="1">
      <c r="A259" s="457"/>
      <c r="B259" s="457"/>
      <c r="C259" s="529"/>
      <c r="D259" s="529"/>
      <c r="E259" s="457"/>
      <c r="F259" s="457"/>
      <c r="G259" s="457"/>
      <c r="H259" s="457"/>
      <c r="I259" s="457"/>
      <c r="J259" s="457"/>
      <c r="K259" s="457"/>
      <c r="L259" s="457"/>
      <c r="M259" s="457"/>
      <c r="N259" s="457"/>
      <c r="O259" s="457"/>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row>
    <row r="260" spans="1:54" ht="15.75" customHeight="1">
      <c r="A260" s="457"/>
      <c r="B260" s="457"/>
      <c r="C260" s="529"/>
      <c r="D260" s="529"/>
      <c r="E260" s="457"/>
      <c r="F260" s="457"/>
      <c r="G260" s="457"/>
      <c r="H260" s="457"/>
      <c r="I260" s="457"/>
      <c r="J260" s="457"/>
      <c r="K260" s="457"/>
      <c r="L260" s="457"/>
      <c r="M260" s="457"/>
      <c r="N260" s="457"/>
      <c r="O260" s="457"/>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row>
    <row r="261" spans="1:54" ht="15.75" customHeight="1">
      <c r="A261" s="457"/>
      <c r="B261" s="457"/>
      <c r="C261" s="529"/>
      <c r="D261" s="529"/>
      <c r="E261" s="457"/>
      <c r="F261" s="457"/>
      <c r="G261" s="457"/>
      <c r="H261" s="457"/>
      <c r="I261" s="457"/>
      <c r="J261" s="457"/>
      <c r="K261" s="457"/>
      <c r="L261" s="457"/>
      <c r="M261" s="457"/>
      <c r="N261" s="457"/>
      <c r="O261" s="457"/>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row>
    <row r="262" spans="1:54" ht="15.75" customHeight="1">
      <c r="A262" s="457"/>
      <c r="B262" s="457"/>
      <c r="C262" s="529"/>
      <c r="D262" s="529"/>
      <c r="E262" s="457"/>
      <c r="F262" s="457"/>
      <c r="G262" s="457"/>
      <c r="H262" s="457"/>
      <c r="I262" s="457"/>
      <c r="J262" s="457"/>
      <c r="K262" s="457"/>
      <c r="L262" s="457"/>
      <c r="M262" s="457"/>
      <c r="N262" s="457"/>
      <c r="O262" s="457"/>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row>
    <row r="263" spans="1:54" ht="15.75" customHeight="1">
      <c r="A263" s="457"/>
      <c r="B263" s="457"/>
      <c r="C263" s="529"/>
      <c r="D263" s="529"/>
      <c r="E263" s="457"/>
      <c r="F263" s="457"/>
      <c r="G263" s="457"/>
      <c r="H263" s="457"/>
      <c r="I263" s="457"/>
      <c r="J263" s="457"/>
      <c r="K263" s="457"/>
      <c r="L263" s="457"/>
      <c r="M263" s="457"/>
      <c r="N263" s="457"/>
      <c r="O263" s="457"/>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row>
    <row r="264" spans="1:54" ht="15.75" customHeight="1">
      <c r="A264" s="457"/>
      <c r="B264" s="457"/>
      <c r="C264" s="529"/>
      <c r="D264" s="529"/>
      <c r="E264" s="457"/>
      <c r="F264" s="457"/>
      <c r="G264" s="457"/>
      <c r="H264" s="457"/>
      <c r="I264" s="457"/>
      <c r="J264" s="457"/>
      <c r="K264" s="457"/>
      <c r="L264" s="457"/>
      <c r="M264" s="457"/>
      <c r="N264" s="457"/>
      <c r="O264" s="457"/>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row>
    <row r="265" spans="1:54" ht="15.75" customHeight="1">
      <c r="A265" s="457"/>
      <c r="B265" s="457"/>
      <c r="C265" s="529"/>
      <c r="D265" s="529"/>
      <c r="E265" s="457"/>
      <c r="F265" s="457"/>
      <c r="G265" s="457"/>
      <c r="H265" s="457"/>
      <c r="I265" s="457"/>
      <c r="J265" s="457"/>
      <c r="K265" s="457"/>
      <c r="L265" s="457"/>
      <c r="M265" s="457"/>
      <c r="N265" s="457"/>
      <c r="O265" s="457"/>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row>
    <row r="266" spans="1:54" ht="15.75" customHeight="1">
      <c r="A266" s="457"/>
      <c r="B266" s="457"/>
      <c r="C266" s="529"/>
      <c r="D266" s="529"/>
      <c r="E266" s="457"/>
      <c r="F266" s="457"/>
      <c r="G266" s="457"/>
      <c r="H266" s="457"/>
      <c r="I266" s="457"/>
      <c r="J266" s="457"/>
      <c r="K266" s="457"/>
      <c r="L266" s="457"/>
      <c r="M266" s="457"/>
      <c r="N266" s="457"/>
      <c r="O266" s="457"/>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row>
    <row r="267" spans="1:54" ht="15.75" customHeight="1">
      <c r="A267" s="457"/>
      <c r="B267" s="457"/>
      <c r="C267" s="529"/>
      <c r="D267" s="529"/>
      <c r="E267" s="457"/>
      <c r="F267" s="457"/>
      <c r="G267" s="457"/>
      <c r="H267" s="457"/>
      <c r="I267" s="457"/>
      <c r="J267" s="457"/>
      <c r="K267" s="457"/>
      <c r="L267" s="457"/>
      <c r="M267" s="457"/>
      <c r="N267" s="457"/>
      <c r="O267" s="457"/>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row>
    <row r="268" spans="1:54" ht="15.75" customHeight="1">
      <c r="A268" s="457"/>
      <c r="B268" s="457"/>
      <c r="C268" s="529"/>
      <c r="D268" s="529"/>
      <c r="E268" s="457"/>
      <c r="F268" s="457"/>
      <c r="G268" s="457"/>
      <c r="H268" s="457"/>
      <c r="I268" s="457"/>
      <c r="J268" s="457"/>
      <c r="K268" s="457"/>
      <c r="L268" s="457"/>
      <c r="M268" s="457"/>
      <c r="N268" s="457"/>
      <c r="O268" s="457"/>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row>
    <row r="269" spans="1:54" ht="15.75" customHeight="1">
      <c r="A269" s="457"/>
      <c r="B269" s="457"/>
      <c r="C269" s="529"/>
      <c r="D269" s="529"/>
      <c r="E269" s="457"/>
      <c r="F269" s="457"/>
      <c r="G269" s="457"/>
      <c r="H269" s="457"/>
      <c r="I269" s="457"/>
      <c r="J269" s="457"/>
      <c r="K269" s="457"/>
      <c r="L269" s="457"/>
      <c r="M269" s="457"/>
      <c r="N269" s="457"/>
      <c r="O269" s="457"/>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row>
    <row r="270" spans="1:54" ht="15.75" customHeight="1">
      <c r="A270" s="457"/>
      <c r="B270" s="457"/>
      <c r="C270" s="529"/>
      <c r="D270" s="529"/>
      <c r="E270" s="457"/>
      <c r="F270" s="457"/>
      <c r="G270" s="457"/>
      <c r="H270" s="457"/>
      <c r="I270" s="457"/>
      <c r="J270" s="457"/>
      <c r="K270" s="457"/>
      <c r="L270" s="457"/>
      <c r="M270" s="457"/>
      <c r="N270" s="457"/>
      <c r="O270" s="457"/>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row>
    <row r="271" spans="1:54" ht="15.75" customHeight="1">
      <c r="A271" s="457"/>
      <c r="B271" s="457"/>
      <c r="C271" s="529"/>
      <c r="D271" s="529"/>
      <c r="E271" s="457"/>
      <c r="F271" s="457"/>
      <c r="G271" s="457"/>
      <c r="H271" s="457"/>
      <c r="I271" s="457"/>
      <c r="J271" s="457"/>
      <c r="K271" s="457"/>
      <c r="L271" s="457"/>
      <c r="M271" s="457"/>
      <c r="N271" s="457"/>
      <c r="O271" s="457"/>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row>
    <row r="272" spans="1:54" ht="15.75" customHeight="1">
      <c r="A272" s="457"/>
      <c r="B272" s="457"/>
      <c r="C272" s="529"/>
      <c r="D272" s="529"/>
      <c r="E272" s="457"/>
      <c r="F272" s="457"/>
      <c r="G272" s="457"/>
      <c r="H272" s="457"/>
      <c r="I272" s="457"/>
      <c r="J272" s="457"/>
      <c r="K272" s="457"/>
      <c r="L272" s="457"/>
      <c r="M272" s="457"/>
      <c r="N272" s="457"/>
      <c r="O272" s="457"/>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row>
    <row r="273" spans="1:54" ht="15.75" customHeight="1">
      <c r="A273" s="457"/>
      <c r="B273" s="457"/>
      <c r="C273" s="529"/>
      <c r="D273" s="529"/>
      <c r="E273" s="457"/>
      <c r="F273" s="457"/>
      <c r="G273" s="457"/>
      <c r="H273" s="457"/>
      <c r="I273" s="457"/>
      <c r="J273" s="457"/>
      <c r="K273" s="457"/>
      <c r="L273" s="457"/>
      <c r="M273" s="457"/>
      <c r="N273" s="457"/>
      <c r="O273" s="457"/>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row>
    <row r="274" spans="1:54" ht="15.75" customHeight="1">
      <c r="A274" s="457"/>
      <c r="B274" s="457"/>
      <c r="C274" s="529"/>
      <c r="D274" s="529"/>
      <c r="E274" s="457"/>
      <c r="F274" s="457"/>
      <c r="G274" s="457"/>
      <c r="H274" s="457"/>
      <c r="I274" s="457"/>
      <c r="J274" s="457"/>
      <c r="K274" s="457"/>
      <c r="L274" s="457"/>
      <c r="M274" s="457"/>
      <c r="N274" s="457"/>
      <c r="O274" s="457"/>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row>
    <row r="275" spans="1:54" ht="15.75" customHeight="1">
      <c r="A275" s="457"/>
      <c r="B275" s="457"/>
      <c r="C275" s="529"/>
      <c r="D275" s="529"/>
      <c r="E275" s="457"/>
      <c r="F275" s="457"/>
      <c r="G275" s="457"/>
      <c r="H275" s="457"/>
      <c r="I275" s="457"/>
      <c r="J275" s="457"/>
      <c r="K275" s="457"/>
      <c r="L275" s="457"/>
      <c r="M275" s="457"/>
      <c r="N275" s="457"/>
      <c r="O275" s="457"/>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row>
    <row r="276" spans="1:54" ht="15.75" customHeight="1">
      <c r="A276" s="457"/>
      <c r="B276" s="457"/>
      <c r="C276" s="529"/>
      <c r="D276" s="529"/>
      <c r="E276" s="457"/>
      <c r="F276" s="457"/>
      <c r="G276" s="457"/>
      <c r="H276" s="457"/>
      <c r="I276" s="457"/>
      <c r="J276" s="457"/>
      <c r="K276" s="457"/>
      <c r="L276" s="457"/>
      <c r="M276" s="457"/>
      <c r="N276" s="457"/>
      <c r="O276" s="457"/>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row>
    <row r="277" spans="1:54" ht="15.75" customHeight="1">
      <c r="A277" s="457"/>
      <c r="B277" s="457"/>
      <c r="C277" s="529"/>
      <c r="D277" s="529"/>
      <c r="E277" s="457"/>
      <c r="F277" s="457"/>
      <c r="G277" s="457"/>
      <c r="H277" s="457"/>
      <c r="I277" s="457"/>
      <c r="J277" s="457"/>
      <c r="K277" s="457"/>
      <c r="L277" s="457"/>
      <c r="M277" s="457"/>
      <c r="N277" s="457"/>
      <c r="O277" s="457"/>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row>
    <row r="278" spans="1:54" ht="15.75" customHeight="1">
      <c r="A278" s="457"/>
      <c r="B278" s="457"/>
      <c r="C278" s="529"/>
      <c r="D278" s="529"/>
      <c r="E278" s="457"/>
      <c r="F278" s="457"/>
      <c r="G278" s="457"/>
      <c r="H278" s="457"/>
      <c r="I278" s="457"/>
      <c r="J278" s="457"/>
      <c r="K278" s="457"/>
      <c r="L278" s="457"/>
      <c r="M278" s="457"/>
      <c r="N278" s="457"/>
      <c r="O278" s="457"/>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row>
    <row r="279" spans="1:54" ht="15.75" customHeight="1">
      <c r="A279" s="457"/>
      <c r="B279" s="457"/>
      <c r="C279" s="529"/>
      <c r="D279" s="529"/>
      <c r="E279" s="457"/>
      <c r="F279" s="457"/>
      <c r="G279" s="457"/>
      <c r="H279" s="457"/>
      <c r="I279" s="457"/>
      <c r="J279" s="457"/>
      <c r="K279" s="457"/>
      <c r="L279" s="457"/>
      <c r="M279" s="457"/>
      <c r="N279" s="457"/>
      <c r="O279" s="457"/>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row>
    <row r="280" spans="1:54" ht="15.75" customHeight="1">
      <c r="A280" s="457"/>
      <c r="B280" s="457"/>
      <c r="C280" s="529"/>
      <c r="D280" s="529"/>
      <c r="E280" s="457"/>
      <c r="F280" s="457"/>
      <c r="G280" s="457"/>
      <c r="H280" s="457"/>
      <c r="I280" s="457"/>
      <c r="J280" s="457"/>
      <c r="K280" s="457"/>
      <c r="L280" s="457"/>
      <c r="M280" s="457"/>
      <c r="N280" s="457"/>
      <c r="O280" s="457"/>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row>
    <row r="281" spans="1:54" ht="15.75" customHeight="1">
      <c r="A281" s="457"/>
      <c r="B281" s="457"/>
      <c r="C281" s="529"/>
      <c r="D281" s="529"/>
      <c r="E281" s="457"/>
      <c r="F281" s="457"/>
      <c r="G281" s="457"/>
      <c r="H281" s="457"/>
      <c r="I281" s="457"/>
      <c r="J281" s="457"/>
      <c r="K281" s="457"/>
      <c r="L281" s="457"/>
      <c r="M281" s="457"/>
      <c r="N281" s="457"/>
      <c r="O281" s="457"/>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row>
    <row r="282" spans="1:54" ht="15.75" customHeight="1">
      <c r="A282" s="457"/>
      <c r="B282" s="457"/>
      <c r="C282" s="529"/>
      <c r="D282" s="529"/>
      <c r="E282" s="457"/>
      <c r="F282" s="457"/>
      <c r="G282" s="457"/>
      <c r="H282" s="457"/>
      <c r="I282" s="457"/>
      <c r="J282" s="457"/>
      <c r="K282" s="457"/>
      <c r="L282" s="457"/>
      <c r="M282" s="457"/>
      <c r="N282" s="457"/>
      <c r="O282" s="457"/>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row>
    <row r="283" spans="1:54" ht="15.75" customHeight="1">
      <c r="A283" s="457"/>
      <c r="B283" s="457"/>
      <c r="C283" s="529"/>
      <c r="D283" s="529"/>
      <c r="E283" s="457"/>
      <c r="F283" s="457"/>
      <c r="G283" s="457"/>
      <c r="H283" s="457"/>
      <c r="I283" s="457"/>
      <c r="J283" s="457"/>
      <c r="K283" s="457"/>
      <c r="L283" s="457"/>
      <c r="M283" s="457"/>
      <c r="N283" s="457"/>
      <c r="O283" s="457"/>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row>
    <row r="284" spans="1:54" ht="15.75" customHeight="1">
      <c r="A284" s="457"/>
      <c r="B284" s="457"/>
      <c r="C284" s="529"/>
      <c r="D284" s="529"/>
      <c r="E284" s="457"/>
      <c r="F284" s="457"/>
      <c r="G284" s="457"/>
      <c r="H284" s="457"/>
      <c r="I284" s="457"/>
      <c r="J284" s="457"/>
      <c r="K284" s="457"/>
      <c r="L284" s="457"/>
      <c r="M284" s="457"/>
      <c r="N284" s="457"/>
      <c r="O284" s="457"/>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row>
    <row r="285" spans="1:54" ht="15.75" customHeight="1">
      <c r="A285" s="457"/>
      <c r="B285" s="457"/>
      <c r="C285" s="529"/>
      <c r="D285" s="529"/>
      <c r="E285" s="457"/>
      <c r="F285" s="457"/>
      <c r="G285" s="457"/>
      <c r="H285" s="457"/>
      <c r="I285" s="457"/>
      <c r="J285" s="457"/>
      <c r="K285" s="457"/>
      <c r="L285" s="457"/>
      <c r="M285" s="457"/>
      <c r="N285" s="457"/>
      <c r="O285" s="457"/>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row>
    <row r="286" spans="1:54" ht="15.75" customHeight="1">
      <c r="A286" s="457"/>
      <c r="B286" s="457"/>
      <c r="C286" s="529"/>
      <c r="D286" s="529"/>
      <c r="E286" s="457"/>
      <c r="F286" s="457"/>
      <c r="G286" s="457"/>
      <c r="H286" s="457"/>
      <c r="I286" s="457"/>
      <c r="J286" s="457"/>
      <c r="K286" s="457"/>
      <c r="L286" s="457"/>
      <c r="M286" s="457"/>
      <c r="N286" s="457"/>
      <c r="O286" s="457"/>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row>
    <row r="287" spans="1:54" ht="15.75" customHeight="1">
      <c r="A287" s="457"/>
      <c r="B287" s="457"/>
      <c r="C287" s="529"/>
      <c r="D287" s="529"/>
      <c r="E287" s="457"/>
      <c r="F287" s="457"/>
      <c r="G287" s="457"/>
      <c r="H287" s="457"/>
      <c r="I287" s="457"/>
      <c r="J287" s="457"/>
      <c r="K287" s="457"/>
      <c r="L287" s="457"/>
      <c r="M287" s="457"/>
      <c r="N287" s="457"/>
      <c r="O287" s="457"/>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row>
    <row r="288" spans="1:54" ht="15.75" customHeight="1">
      <c r="A288" s="457"/>
      <c r="B288" s="457"/>
      <c r="C288" s="529"/>
      <c r="D288" s="529"/>
      <c r="E288" s="457"/>
      <c r="F288" s="457"/>
      <c r="G288" s="457"/>
      <c r="H288" s="457"/>
      <c r="I288" s="457"/>
      <c r="J288" s="457"/>
      <c r="K288" s="457"/>
      <c r="L288" s="457"/>
      <c r="M288" s="457"/>
      <c r="N288" s="457"/>
      <c r="O288" s="457"/>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row>
    <row r="289" spans="1:54" ht="15.75" customHeight="1">
      <c r="A289" s="457"/>
      <c r="B289" s="457"/>
      <c r="C289" s="529"/>
      <c r="D289" s="529"/>
      <c r="E289" s="457"/>
      <c r="F289" s="457"/>
      <c r="G289" s="457"/>
      <c r="H289" s="457"/>
      <c r="I289" s="457"/>
      <c r="J289" s="457"/>
      <c r="K289" s="457"/>
      <c r="L289" s="457"/>
      <c r="M289" s="457"/>
      <c r="N289" s="457"/>
      <c r="O289" s="457"/>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row>
    <row r="290" spans="1:54" ht="15.75" customHeight="1">
      <c r="A290" s="457"/>
      <c r="B290" s="457"/>
      <c r="C290" s="529"/>
      <c r="D290" s="529"/>
      <c r="E290" s="457"/>
      <c r="F290" s="457"/>
      <c r="G290" s="457"/>
      <c r="H290" s="457"/>
      <c r="I290" s="457"/>
      <c r="J290" s="457"/>
      <c r="K290" s="457"/>
      <c r="L290" s="457"/>
      <c r="M290" s="457"/>
      <c r="N290" s="457"/>
      <c r="O290" s="457"/>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row>
    <row r="291" spans="1:54" ht="15.75" customHeight="1">
      <c r="A291" s="457"/>
      <c r="B291" s="457"/>
      <c r="C291" s="529"/>
      <c r="D291" s="529"/>
      <c r="E291" s="457"/>
      <c r="F291" s="457"/>
      <c r="G291" s="457"/>
      <c r="H291" s="457"/>
      <c r="I291" s="457"/>
      <c r="J291" s="457"/>
      <c r="K291" s="457"/>
      <c r="L291" s="457"/>
      <c r="M291" s="457"/>
      <c r="N291" s="457"/>
      <c r="O291" s="457"/>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row>
    <row r="292" spans="1:54" ht="15.75" customHeight="1">
      <c r="A292" s="457"/>
      <c r="B292" s="457"/>
      <c r="C292" s="529"/>
      <c r="D292" s="529"/>
      <c r="E292" s="457"/>
      <c r="F292" s="457"/>
      <c r="G292" s="457"/>
      <c r="H292" s="457"/>
      <c r="I292" s="457"/>
      <c r="J292" s="457"/>
      <c r="K292" s="457"/>
      <c r="L292" s="457"/>
      <c r="M292" s="457"/>
      <c r="N292" s="457"/>
      <c r="O292" s="457"/>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row>
    <row r="293" spans="1:54" ht="15.75" customHeight="1">
      <c r="A293" s="457"/>
      <c r="B293" s="457"/>
      <c r="C293" s="529"/>
      <c r="D293" s="529"/>
      <c r="E293" s="457"/>
      <c r="F293" s="457"/>
      <c r="G293" s="457"/>
      <c r="H293" s="457"/>
      <c r="I293" s="457"/>
      <c r="J293" s="457"/>
      <c r="K293" s="457"/>
      <c r="L293" s="457"/>
      <c r="M293" s="457"/>
      <c r="N293" s="457"/>
      <c r="O293" s="457"/>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row>
    <row r="294" spans="1:54" ht="15.75" customHeight="1">
      <c r="A294" s="457"/>
      <c r="B294" s="457"/>
      <c r="C294" s="529"/>
      <c r="D294" s="529"/>
      <c r="E294" s="457"/>
      <c r="F294" s="457"/>
      <c r="G294" s="457"/>
      <c r="H294" s="457"/>
      <c r="I294" s="457"/>
      <c r="J294" s="457"/>
      <c r="K294" s="457"/>
      <c r="L294" s="457"/>
      <c r="M294" s="457"/>
      <c r="N294" s="457"/>
      <c r="O294" s="457"/>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row>
    <row r="295" spans="1:54" ht="15.75" customHeight="1">
      <c r="A295" s="457"/>
      <c r="B295" s="457"/>
      <c r="C295" s="529"/>
      <c r="D295" s="529"/>
      <c r="E295" s="457"/>
      <c r="F295" s="457"/>
      <c r="G295" s="457"/>
      <c r="H295" s="457"/>
      <c r="I295" s="457"/>
      <c r="J295" s="457"/>
      <c r="K295" s="457"/>
      <c r="L295" s="457"/>
      <c r="M295" s="457"/>
      <c r="N295" s="457"/>
      <c r="O295" s="457"/>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row>
    <row r="296" spans="1:54" ht="15.75" customHeight="1">
      <c r="A296" s="457"/>
      <c r="B296" s="457"/>
      <c r="C296" s="529"/>
      <c r="D296" s="529"/>
      <c r="E296" s="457"/>
      <c r="F296" s="457"/>
      <c r="G296" s="457"/>
      <c r="H296" s="457"/>
      <c r="I296" s="457"/>
      <c r="J296" s="457"/>
      <c r="K296" s="457"/>
      <c r="L296" s="457"/>
      <c r="M296" s="457"/>
      <c r="N296" s="457"/>
      <c r="O296" s="457"/>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row>
    <row r="297" spans="1:54" ht="15.75" customHeight="1">
      <c r="A297" s="457"/>
      <c r="B297" s="457"/>
      <c r="C297" s="529"/>
      <c r="D297" s="529"/>
      <c r="E297" s="457"/>
      <c r="F297" s="457"/>
      <c r="G297" s="457"/>
      <c r="H297" s="457"/>
      <c r="I297" s="457"/>
      <c r="J297" s="457"/>
      <c r="K297" s="457"/>
      <c r="L297" s="457"/>
      <c r="M297" s="457"/>
      <c r="N297" s="457"/>
      <c r="O297" s="457"/>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row>
    <row r="298" spans="1:54" ht="15.75" customHeight="1">
      <c r="A298" s="457"/>
      <c r="B298" s="457"/>
      <c r="C298" s="529"/>
      <c r="D298" s="529"/>
      <c r="E298" s="457"/>
      <c r="F298" s="457"/>
      <c r="G298" s="457"/>
      <c r="H298" s="457"/>
      <c r="I298" s="457"/>
      <c r="J298" s="457"/>
      <c r="K298" s="457"/>
      <c r="L298" s="457"/>
      <c r="M298" s="457"/>
      <c r="N298" s="457"/>
      <c r="O298" s="457"/>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row>
    <row r="299" spans="1:54" ht="15.75" customHeight="1">
      <c r="A299" s="457"/>
      <c r="B299" s="457"/>
      <c r="C299" s="529"/>
      <c r="D299" s="529"/>
      <c r="E299" s="457"/>
      <c r="F299" s="457"/>
      <c r="G299" s="457"/>
      <c r="H299" s="457"/>
      <c r="I299" s="457"/>
      <c r="J299" s="457"/>
      <c r="K299" s="457"/>
      <c r="L299" s="457"/>
      <c r="M299" s="457"/>
      <c r="N299" s="457"/>
      <c r="O299" s="457"/>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row>
    <row r="300" spans="1:54" ht="15.75" customHeight="1">
      <c r="A300" s="457"/>
      <c r="B300" s="457"/>
      <c r="C300" s="529"/>
      <c r="D300" s="529"/>
      <c r="E300" s="457"/>
      <c r="F300" s="457"/>
      <c r="G300" s="457"/>
      <c r="H300" s="457"/>
      <c r="I300" s="457"/>
      <c r="J300" s="457"/>
      <c r="K300" s="457"/>
      <c r="L300" s="457"/>
      <c r="M300" s="457"/>
      <c r="N300" s="457"/>
      <c r="O300" s="457"/>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row>
    <row r="301" spans="1:54" ht="15.75" customHeight="1">
      <c r="A301" s="457"/>
      <c r="B301" s="457"/>
      <c r="C301" s="529"/>
      <c r="D301" s="529"/>
      <c r="E301" s="457"/>
      <c r="F301" s="457"/>
      <c r="G301" s="457"/>
      <c r="H301" s="457"/>
      <c r="I301" s="457"/>
      <c r="J301" s="457"/>
      <c r="K301" s="457"/>
      <c r="L301" s="457"/>
      <c r="M301" s="457"/>
      <c r="N301" s="457"/>
      <c r="O301" s="457"/>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row>
    <row r="302" spans="1:54" ht="15.75" customHeight="1">
      <c r="A302" s="457"/>
      <c r="B302" s="457"/>
      <c r="C302" s="529"/>
      <c r="D302" s="529"/>
      <c r="E302" s="457"/>
      <c r="F302" s="457"/>
      <c r="G302" s="457"/>
      <c r="H302" s="457"/>
      <c r="I302" s="457"/>
      <c r="J302" s="457"/>
      <c r="K302" s="457"/>
      <c r="L302" s="457"/>
      <c r="M302" s="457"/>
      <c r="N302" s="457"/>
      <c r="O302" s="457"/>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row>
    <row r="303" spans="1:54" ht="15.75" customHeight="1">
      <c r="A303" s="457"/>
      <c r="B303" s="457"/>
      <c r="C303" s="529"/>
      <c r="D303" s="529"/>
      <c r="E303" s="457"/>
      <c r="F303" s="457"/>
      <c r="G303" s="457"/>
      <c r="H303" s="457"/>
      <c r="I303" s="457"/>
      <c r="J303" s="457"/>
      <c r="K303" s="457"/>
      <c r="L303" s="457"/>
      <c r="M303" s="457"/>
      <c r="N303" s="457"/>
      <c r="O303" s="457"/>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row>
    <row r="304" spans="1:54" ht="15.75" customHeight="1">
      <c r="A304" s="457"/>
      <c r="B304" s="457"/>
      <c r="C304" s="529"/>
      <c r="D304" s="529"/>
      <c r="E304" s="457"/>
      <c r="F304" s="457"/>
      <c r="G304" s="457"/>
      <c r="H304" s="457"/>
      <c r="I304" s="457"/>
      <c r="J304" s="457"/>
      <c r="K304" s="457"/>
      <c r="L304" s="457"/>
      <c r="M304" s="457"/>
      <c r="N304" s="457"/>
      <c r="O304" s="457"/>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row>
    <row r="305" spans="1:54" ht="15.75" customHeight="1">
      <c r="A305" s="457"/>
      <c r="B305" s="457"/>
      <c r="C305" s="529"/>
      <c r="D305" s="529"/>
      <c r="E305" s="457"/>
      <c r="F305" s="457"/>
      <c r="G305" s="457"/>
      <c r="H305" s="457"/>
      <c r="I305" s="457"/>
      <c r="J305" s="457"/>
      <c r="K305" s="457"/>
      <c r="L305" s="457"/>
      <c r="M305" s="457"/>
      <c r="N305" s="457"/>
      <c r="O305" s="457"/>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row>
    <row r="306" spans="1:54" ht="15.75" customHeight="1">
      <c r="A306" s="457"/>
      <c r="B306" s="457"/>
      <c r="C306" s="529"/>
      <c r="D306" s="529"/>
      <c r="E306" s="457"/>
      <c r="F306" s="457"/>
      <c r="G306" s="457"/>
      <c r="H306" s="457"/>
      <c r="I306" s="457"/>
      <c r="J306" s="457"/>
      <c r="K306" s="457"/>
      <c r="L306" s="457"/>
      <c r="M306" s="457"/>
      <c r="N306" s="457"/>
      <c r="O306" s="457"/>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row>
    <row r="307" spans="1:54" ht="15.75" customHeight="1">
      <c r="A307" s="457"/>
      <c r="B307" s="457"/>
      <c r="C307" s="529"/>
      <c r="D307" s="529"/>
      <c r="E307" s="457"/>
      <c r="F307" s="457"/>
      <c r="G307" s="457"/>
      <c r="H307" s="457"/>
      <c r="I307" s="457"/>
      <c r="J307" s="457"/>
      <c r="K307" s="457"/>
      <c r="L307" s="457"/>
      <c r="M307" s="457"/>
      <c r="N307" s="457"/>
      <c r="O307" s="457"/>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row>
    <row r="308" spans="1:54" ht="15.75" customHeight="1">
      <c r="A308" s="457"/>
      <c r="B308" s="457"/>
      <c r="C308" s="529"/>
      <c r="D308" s="529"/>
      <c r="E308" s="457"/>
      <c r="F308" s="457"/>
      <c r="G308" s="457"/>
      <c r="H308" s="457"/>
      <c r="I308" s="457"/>
      <c r="J308" s="457"/>
      <c r="K308" s="457"/>
      <c r="L308" s="457"/>
      <c r="M308" s="457"/>
      <c r="N308" s="457"/>
      <c r="O308" s="457"/>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row>
    <row r="309" spans="1:54" ht="15.75" customHeight="1">
      <c r="A309" s="457"/>
      <c r="B309" s="457"/>
      <c r="C309" s="529"/>
      <c r="D309" s="529"/>
      <c r="E309" s="457"/>
      <c r="F309" s="457"/>
      <c r="G309" s="457"/>
      <c r="H309" s="457"/>
      <c r="I309" s="457"/>
      <c r="J309" s="457"/>
      <c r="K309" s="457"/>
      <c r="L309" s="457"/>
      <c r="M309" s="457"/>
      <c r="N309" s="457"/>
      <c r="O309" s="457"/>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row>
    <row r="310" spans="1:54" ht="15.75" customHeight="1">
      <c r="A310" s="457"/>
      <c r="B310" s="457"/>
      <c r="C310" s="529"/>
      <c r="D310" s="529"/>
      <c r="E310" s="457"/>
      <c r="F310" s="457"/>
      <c r="G310" s="457"/>
      <c r="H310" s="457"/>
      <c r="I310" s="457"/>
      <c r="J310" s="457"/>
      <c r="K310" s="457"/>
      <c r="L310" s="457"/>
      <c r="M310" s="457"/>
      <c r="N310" s="457"/>
      <c r="O310" s="457"/>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row>
    <row r="311" spans="1:54" ht="15.75" customHeight="1">
      <c r="A311" s="457"/>
      <c r="B311" s="457"/>
      <c r="C311" s="529"/>
      <c r="D311" s="529"/>
      <c r="E311" s="457"/>
      <c r="F311" s="457"/>
      <c r="G311" s="457"/>
      <c r="H311" s="457"/>
      <c r="I311" s="457"/>
      <c r="J311" s="457"/>
      <c r="K311" s="457"/>
      <c r="L311" s="457"/>
      <c r="M311" s="457"/>
      <c r="N311" s="457"/>
      <c r="O311" s="457"/>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row>
    <row r="312" spans="1:54" ht="15.75" customHeight="1">
      <c r="A312" s="457"/>
      <c r="B312" s="457"/>
      <c r="C312" s="529"/>
      <c r="D312" s="529"/>
      <c r="E312" s="457"/>
      <c r="F312" s="457"/>
      <c r="G312" s="457"/>
      <c r="H312" s="457"/>
      <c r="I312" s="457"/>
      <c r="J312" s="457"/>
      <c r="K312" s="457"/>
      <c r="L312" s="457"/>
      <c r="M312" s="457"/>
      <c r="N312" s="457"/>
      <c r="O312" s="457"/>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row>
    <row r="313" spans="1:54" ht="15.75" customHeight="1">
      <c r="A313" s="457"/>
      <c r="B313" s="457"/>
      <c r="C313" s="529"/>
      <c r="D313" s="529"/>
      <c r="E313" s="457"/>
      <c r="F313" s="457"/>
      <c r="G313" s="457"/>
      <c r="H313" s="457"/>
      <c r="I313" s="457"/>
      <c r="J313" s="457"/>
      <c r="K313" s="457"/>
      <c r="L313" s="457"/>
      <c r="M313" s="457"/>
      <c r="N313" s="457"/>
      <c r="O313" s="457"/>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row>
    <row r="314" spans="1:54" ht="15.75" customHeight="1">
      <c r="A314" s="457"/>
      <c r="B314" s="457"/>
      <c r="C314" s="529"/>
      <c r="D314" s="529"/>
      <c r="E314" s="457"/>
      <c r="F314" s="457"/>
      <c r="G314" s="457"/>
      <c r="H314" s="457"/>
      <c r="I314" s="457"/>
      <c r="J314" s="457"/>
      <c r="K314" s="457"/>
      <c r="L314" s="457"/>
      <c r="M314" s="457"/>
      <c r="N314" s="457"/>
      <c r="O314" s="457"/>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row>
    <row r="315" spans="1:54" ht="15.75" customHeight="1">
      <c r="A315" s="457"/>
      <c r="B315" s="457"/>
      <c r="C315" s="529"/>
      <c r="D315" s="529"/>
      <c r="E315" s="457"/>
      <c r="F315" s="457"/>
      <c r="G315" s="457"/>
      <c r="H315" s="457"/>
      <c r="I315" s="457"/>
      <c r="J315" s="457"/>
      <c r="K315" s="457"/>
      <c r="L315" s="457"/>
      <c r="M315" s="457"/>
      <c r="N315" s="457"/>
      <c r="O315" s="457"/>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row>
    <row r="316" spans="1:54" ht="15.75" customHeight="1">
      <c r="A316" s="457"/>
      <c r="B316" s="457"/>
      <c r="C316" s="529"/>
      <c r="D316" s="529"/>
      <c r="E316" s="457"/>
      <c r="F316" s="457"/>
      <c r="G316" s="457"/>
      <c r="H316" s="457"/>
      <c r="I316" s="457"/>
      <c r="J316" s="457"/>
      <c r="K316" s="457"/>
      <c r="L316" s="457"/>
      <c r="M316" s="457"/>
      <c r="N316" s="457"/>
      <c r="O316" s="457"/>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row>
    <row r="317" spans="1:54" ht="15.75" customHeight="1">
      <c r="A317" s="457"/>
      <c r="B317" s="457"/>
      <c r="C317" s="529"/>
      <c r="D317" s="529"/>
      <c r="E317" s="457"/>
      <c r="F317" s="457"/>
      <c r="G317" s="457"/>
      <c r="H317" s="457"/>
      <c r="I317" s="457"/>
      <c r="J317" s="457"/>
      <c r="K317" s="457"/>
      <c r="L317" s="457"/>
      <c r="M317" s="457"/>
      <c r="N317" s="457"/>
      <c r="O317" s="457"/>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row>
    <row r="318" spans="1:54" ht="15.75" customHeight="1">
      <c r="A318" s="457"/>
      <c r="B318" s="457"/>
      <c r="C318" s="529"/>
      <c r="D318" s="529"/>
      <c r="E318" s="457"/>
      <c r="F318" s="457"/>
      <c r="G318" s="457"/>
      <c r="H318" s="457"/>
      <c r="I318" s="457"/>
      <c r="J318" s="457"/>
      <c r="K318" s="457"/>
      <c r="L318" s="457"/>
      <c r="M318" s="457"/>
      <c r="N318" s="457"/>
      <c r="O318" s="457"/>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row>
    <row r="319" spans="1:54" ht="15.75" customHeight="1">
      <c r="A319" s="457"/>
      <c r="B319" s="457"/>
      <c r="C319" s="529"/>
      <c r="D319" s="529"/>
      <c r="E319" s="457"/>
      <c r="F319" s="457"/>
      <c r="G319" s="457"/>
      <c r="H319" s="457"/>
      <c r="I319" s="457"/>
      <c r="J319" s="457"/>
      <c r="K319" s="457"/>
      <c r="L319" s="457"/>
      <c r="M319" s="457"/>
      <c r="N319" s="457"/>
      <c r="O319" s="457"/>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row>
    <row r="320" spans="1:54" ht="15.75" customHeight="1">
      <c r="A320" s="457"/>
      <c r="B320" s="457"/>
      <c r="C320" s="529"/>
      <c r="D320" s="529"/>
      <c r="E320" s="457"/>
      <c r="F320" s="457"/>
      <c r="G320" s="457"/>
      <c r="H320" s="457"/>
      <c r="I320" s="457"/>
      <c r="J320" s="457"/>
      <c r="K320" s="457"/>
      <c r="L320" s="457"/>
      <c r="M320" s="457"/>
      <c r="N320" s="457"/>
      <c r="O320" s="457"/>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row>
    <row r="321" spans="1:54" ht="15.75" customHeight="1">
      <c r="A321" s="457"/>
      <c r="B321" s="457"/>
      <c r="C321" s="529"/>
      <c r="D321" s="529"/>
      <c r="E321" s="457"/>
      <c r="F321" s="457"/>
      <c r="G321" s="457"/>
      <c r="H321" s="457"/>
      <c r="I321" s="457"/>
      <c r="J321" s="457"/>
      <c r="K321" s="457"/>
      <c r="L321" s="457"/>
      <c r="M321" s="457"/>
      <c r="N321" s="457"/>
      <c r="O321" s="457"/>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row>
    <row r="322" spans="1:54" ht="15.75" customHeight="1">
      <c r="A322" s="457"/>
      <c r="B322" s="457"/>
      <c r="C322" s="529"/>
      <c r="D322" s="529"/>
      <c r="E322" s="457"/>
      <c r="F322" s="457"/>
      <c r="G322" s="457"/>
      <c r="H322" s="457"/>
      <c r="I322" s="457"/>
      <c r="J322" s="457"/>
      <c r="K322" s="457"/>
      <c r="L322" s="457"/>
      <c r="M322" s="457"/>
      <c r="N322" s="457"/>
      <c r="O322" s="457"/>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row>
    <row r="323" spans="1:54" ht="15.75" customHeight="1">
      <c r="A323" s="457"/>
      <c r="B323" s="457"/>
      <c r="C323" s="529"/>
      <c r="D323" s="529"/>
      <c r="E323" s="457"/>
      <c r="F323" s="457"/>
      <c r="G323" s="457"/>
      <c r="H323" s="457"/>
      <c r="I323" s="457"/>
      <c r="J323" s="457"/>
      <c r="K323" s="457"/>
      <c r="L323" s="457"/>
      <c r="M323" s="457"/>
      <c r="N323" s="457"/>
      <c r="O323" s="457"/>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row>
    <row r="324" spans="1:54" ht="15.75" customHeight="1">
      <c r="A324" s="457"/>
      <c r="B324" s="457"/>
      <c r="C324" s="529"/>
      <c r="D324" s="529"/>
      <c r="E324" s="457"/>
      <c r="F324" s="457"/>
      <c r="G324" s="457"/>
      <c r="H324" s="457"/>
      <c r="I324" s="457"/>
      <c r="J324" s="457"/>
      <c r="K324" s="457"/>
      <c r="L324" s="457"/>
      <c r="M324" s="457"/>
      <c r="N324" s="457"/>
      <c r="O324" s="457"/>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row>
    <row r="325" spans="1:54" ht="15.75" customHeight="1">
      <c r="A325" s="457"/>
      <c r="B325" s="457"/>
      <c r="C325" s="529"/>
      <c r="D325" s="529"/>
      <c r="E325" s="457"/>
      <c r="F325" s="457"/>
      <c r="G325" s="457"/>
      <c r="H325" s="457"/>
      <c r="I325" s="457"/>
      <c r="J325" s="457"/>
      <c r="K325" s="457"/>
      <c r="L325" s="457"/>
      <c r="M325" s="457"/>
      <c r="N325" s="457"/>
      <c r="O325" s="457"/>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row>
    <row r="326" spans="1:54" ht="15.75" customHeight="1">
      <c r="A326" s="457"/>
      <c r="B326" s="457"/>
      <c r="C326" s="529"/>
      <c r="D326" s="529"/>
      <c r="E326" s="457"/>
      <c r="F326" s="457"/>
      <c r="G326" s="457"/>
      <c r="H326" s="457"/>
      <c r="I326" s="457"/>
      <c r="J326" s="457"/>
      <c r="K326" s="457"/>
      <c r="L326" s="457"/>
      <c r="M326" s="457"/>
      <c r="N326" s="457"/>
      <c r="O326" s="457"/>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row>
    <row r="327" spans="1:54" ht="15.75" customHeight="1">
      <c r="A327" s="457"/>
      <c r="B327" s="457"/>
      <c r="C327" s="529"/>
      <c r="D327" s="529"/>
      <c r="E327" s="457"/>
      <c r="F327" s="457"/>
      <c r="G327" s="457"/>
      <c r="H327" s="457"/>
      <c r="I327" s="457"/>
      <c r="J327" s="457"/>
      <c r="K327" s="457"/>
      <c r="L327" s="457"/>
      <c r="M327" s="457"/>
      <c r="N327" s="457"/>
      <c r="O327" s="457"/>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row>
    <row r="328" spans="1:54" ht="15.75" customHeight="1">
      <c r="A328" s="457"/>
      <c r="B328" s="457"/>
      <c r="C328" s="529"/>
      <c r="D328" s="529"/>
      <c r="E328" s="457"/>
      <c r="F328" s="457"/>
      <c r="G328" s="457"/>
      <c r="H328" s="457"/>
      <c r="I328" s="457"/>
      <c r="J328" s="457"/>
      <c r="K328" s="457"/>
      <c r="L328" s="457"/>
      <c r="M328" s="457"/>
      <c r="N328" s="457"/>
      <c r="O328" s="457"/>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row>
    <row r="329" spans="1:54" ht="15.75" customHeight="1">
      <c r="A329" s="457"/>
      <c r="B329" s="457"/>
      <c r="C329" s="529"/>
      <c r="D329" s="529"/>
      <c r="E329" s="457"/>
      <c r="F329" s="457"/>
      <c r="G329" s="457"/>
      <c r="H329" s="457"/>
      <c r="I329" s="457"/>
      <c r="J329" s="457"/>
      <c r="K329" s="457"/>
      <c r="L329" s="457"/>
      <c r="M329" s="457"/>
      <c r="N329" s="457"/>
      <c r="O329" s="457"/>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row>
    <row r="330" spans="1:54" ht="15.75" customHeight="1">
      <c r="A330" s="457"/>
      <c r="B330" s="457"/>
      <c r="C330" s="529"/>
      <c r="D330" s="529"/>
      <c r="E330" s="457"/>
      <c r="F330" s="457"/>
      <c r="G330" s="457"/>
      <c r="H330" s="457"/>
      <c r="I330" s="457"/>
      <c r="J330" s="457"/>
      <c r="K330" s="457"/>
      <c r="L330" s="457"/>
      <c r="M330" s="457"/>
      <c r="N330" s="457"/>
      <c r="O330" s="457"/>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row>
    <row r="331" spans="1:54" ht="15.75" customHeight="1">
      <c r="A331" s="457"/>
      <c r="B331" s="457"/>
      <c r="C331" s="529"/>
      <c r="D331" s="529"/>
      <c r="E331" s="457"/>
      <c r="F331" s="457"/>
      <c r="G331" s="457"/>
      <c r="H331" s="457"/>
      <c r="I331" s="457"/>
      <c r="J331" s="457"/>
      <c r="K331" s="457"/>
      <c r="L331" s="457"/>
      <c r="M331" s="457"/>
      <c r="N331" s="457"/>
      <c r="O331" s="457"/>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row>
    <row r="332" spans="1:54" ht="15.75" customHeight="1">
      <c r="A332" s="457"/>
      <c r="B332" s="457"/>
      <c r="C332" s="529"/>
      <c r="D332" s="529"/>
      <c r="E332" s="457"/>
      <c r="F332" s="457"/>
      <c r="G332" s="457"/>
      <c r="H332" s="457"/>
      <c r="I332" s="457"/>
      <c r="J332" s="457"/>
      <c r="K332" s="457"/>
      <c r="L332" s="457"/>
      <c r="M332" s="457"/>
      <c r="N332" s="457"/>
      <c r="O332" s="457"/>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row>
    <row r="333" spans="1:54" ht="15.75" customHeight="1">
      <c r="A333" s="457"/>
      <c r="B333" s="457"/>
      <c r="C333" s="529"/>
      <c r="D333" s="529"/>
      <c r="E333" s="457"/>
      <c r="F333" s="457"/>
      <c r="G333" s="457"/>
      <c r="H333" s="457"/>
      <c r="I333" s="457"/>
      <c r="J333" s="457"/>
      <c r="K333" s="457"/>
      <c r="L333" s="457"/>
      <c r="M333" s="457"/>
      <c r="N333" s="457"/>
      <c r="O333" s="457"/>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row>
    <row r="334" spans="1:54" ht="15.75" customHeight="1">
      <c r="A334" s="457"/>
      <c r="B334" s="457"/>
      <c r="C334" s="529"/>
      <c r="D334" s="529"/>
      <c r="E334" s="457"/>
      <c r="F334" s="457"/>
      <c r="G334" s="457"/>
      <c r="H334" s="457"/>
      <c r="I334" s="457"/>
      <c r="J334" s="457"/>
      <c r="K334" s="457"/>
      <c r="L334" s="457"/>
      <c r="M334" s="457"/>
      <c r="N334" s="457"/>
      <c r="O334" s="457"/>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row>
    <row r="335" spans="1:54" ht="15.75" customHeight="1">
      <c r="A335" s="457"/>
      <c r="B335" s="457"/>
      <c r="C335" s="529"/>
      <c r="D335" s="529"/>
      <c r="E335" s="457"/>
      <c r="F335" s="457"/>
      <c r="G335" s="457"/>
      <c r="H335" s="457"/>
      <c r="I335" s="457"/>
      <c r="J335" s="457"/>
      <c r="K335" s="457"/>
      <c r="L335" s="457"/>
      <c r="M335" s="457"/>
      <c r="N335" s="457"/>
      <c r="O335" s="457"/>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row>
    <row r="336" spans="1:54" ht="15.75" customHeight="1">
      <c r="A336" s="457"/>
      <c r="B336" s="457"/>
      <c r="C336" s="529"/>
      <c r="D336" s="529"/>
      <c r="E336" s="457"/>
      <c r="F336" s="457"/>
      <c r="G336" s="457"/>
      <c r="H336" s="457"/>
      <c r="I336" s="457"/>
      <c r="J336" s="457"/>
      <c r="K336" s="457"/>
      <c r="L336" s="457"/>
      <c r="M336" s="457"/>
      <c r="N336" s="457"/>
      <c r="O336" s="457"/>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row>
    <row r="337" spans="1:54" ht="15.75" customHeight="1">
      <c r="A337" s="457"/>
      <c r="B337" s="457"/>
      <c r="C337" s="529"/>
      <c r="D337" s="529"/>
      <c r="E337" s="457"/>
      <c r="F337" s="457"/>
      <c r="G337" s="457"/>
      <c r="H337" s="457"/>
      <c r="I337" s="457"/>
      <c r="J337" s="457"/>
      <c r="K337" s="457"/>
      <c r="L337" s="457"/>
      <c r="M337" s="457"/>
      <c r="N337" s="457"/>
      <c r="O337" s="457"/>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row>
    <row r="338" spans="1:54" ht="15.75" customHeight="1">
      <c r="A338" s="457"/>
      <c r="B338" s="457"/>
      <c r="C338" s="529"/>
      <c r="D338" s="529"/>
      <c r="E338" s="457"/>
      <c r="F338" s="457"/>
      <c r="G338" s="457"/>
      <c r="H338" s="457"/>
      <c r="I338" s="457"/>
      <c r="J338" s="457"/>
      <c r="K338" s="457"/>
      <c r="L338" s="457"/>
      <c r="M338" s="457"/>
      <c r="N338" s="457"/>
      <c r="O338" s="457"/>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row>
    <row r="339" spans="1:54" ht="15.75" customHeight="1">
      <c r="A339" s="457"/>
      <c r="B339" s="457"/>
      <c r="C339" s="529"/>
      <c r="D339" s="529"/>
      <c r="E339" s="457"/>
      <c r="F339" s="457"/>
      <c r="G339" s="457"/>
      <c r="H339" s="457"/>
      <c r="I339" s="457"/>
      <c r="J339" s="457"/>
      <c r="K339" s="457"/>
      <c r="L339" s="457"/>
      <c r="M339" s="457"/>
      <c r="N339" s="457"/>
      <c r="O339" s="457"/>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row>
    <row r="340" spans="1:54" ht="15.75" customHeight="1">
      <c r="A340" s="457"/>
      <c r="B340" s="457"/>
      <c r="C340" s="529"/>
      <c r="D340" s="529"/>
      <c r="E340" s="457"/>
      <c r="F340" s="457"/>
      <c r="G340" s="457"/>
      <c r="H340" s="457"/>
      <c r="I340" s="457"/>
      <c r="J340" s="457"/>
      <c r="K340" s="457"/>
      <c r="L340" s="457"/>
      <c r="M340" s="457"/>
      <c r="N340" s="457"/>
      <c r="O340" s="457"/>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row>
    <row r="341" spans="1:54" ht="15.75" customHeight="1">
      <c r="A341" s="457"/>
      <c r="B341" s="457"/>
      <c r="C341" s="529"/>
      <c r="D341" s="529"/>
      <c r="E341" s="457"/>
      <c r="F341" s="457"/>
      <c r="G341" s="457"/>
      <c r="H341" s="457"/>
      <c r="I341" s="457"/>
      <c r="J341" s="457"/>
      <c r="K341" s="457"/>
      <c r="L341" s="457"/>
      <c r="M341" s="457"/>
      <c r="N341" s="457"/>
      <c r="O341" s="457"/>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row>
    <row r="342" spans="1:54" ht="15.75" customHeight="1">
      <c r="A342" s="457"/>
      <c r="B342" s="457"/>
      <c r="C342" s="529"/>
      <c r="D342" s="529"/>
      <c r="E342" s="457"/>
      <c r="F342" s="457"/>
      <c r="G342" s="457"/>
      <c r="H342" s="457"/>
      <c r="I342" s="457"/>
      <c r="J342" s="457"/>
      <c r="K342" s="457"/>
      <c r="L342" s="457"/>
      <c r="M342" s="457"/>
      <c r="N342" s="457"/>
      <c r="O342" s="457"/>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row>
    <row r="343" spans="1:54" ht="15.75" customHeight="1">
      <c r="A343" s="457"/>
      <c r="B343" s="457"/>
      <c r="C343" s="529"/>
      <c r="D343" s="529"/>
      <c r="E343" s="457"/>
      <c r="F343" s="457"/>
      <c r="G343" s="457"/>
      <c r="H343" s="457"/>
      <c r="I343" s="457"/>
      <c r="J343" s="457"/>
      <c r="K343" s="457"/>
      <c r="L343" s="457"/>
      <c r="M343" s="457"/>
      <c r="N343" s="457"/>
      <c r="O343" s="457"/>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row>
    <row r="344" spans="1:54" ht="15.75" customHeight="1">
      <c r="A344" s="457"/>
      <c r="B344" s="457"/>
      <c r="C344" s="529"/>
      <c r="D344" s="529"/>
      <c r="E344" s="457"/>
      <c r="F344" s="457"/>
      <c r="G344" s="457"/>
      <c r="H344" s="457"/>
      <c r="I344" s="457"/>
      <c r="J344" s="457"/>
      <c r="K344" s="457"/>
      <c r="L344" s="457"/>
      <c r="M344" s="457"/>
      <c r="N344" s="457"/>
      <c r="O344" s="457"/>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row>
    <row r="345" spans="1:54" ht="15.75" customHeight="1">
      <c r="A345" s="457"/>
      <c r="B345" s="457"/>
      <c r="C345" s="529"/>
      <c r="D345" s="529"/>
      <c r="E345" s="457"/>
      <c r="F345" s="457"/>
      <c r="G345" s="457"/>
      <c r="H345" s="457"/>
      <c r="I345" s="457"/>
      <c r="J345" s="457"/>
      <c r="K345" s="457"/>
      <c r="L345" s="457"/>
      <c r="M345" s="457"/>
      <c r="N345" s="457"/>
      <c r="O345" s="457"/>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row>
    <row r="346" spans="1:54" ht="15.75" customHeight="1">
      <c r="A346" s="457"/>
      <c r="B346" s="457"/>
      <c r="C346" s="529"/>
      <c r="D346" s="529"/>
      <c r="E346" s="457"/>
      <c r="F346" s="457"/>
      <c r="G346" s="457"/>
      <c r="H346" s="457"/>
      <c r="I346" s="457"/>
      <c r="J346" s="457"/>
      <c r="K346" s="457"/>
      <c r="L346" s="457"/>
      <c r="M346" s="457"/>
      <c r="N346" s="457"/>
      <c r="O346" s="457"/>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row>
    <row r="347" spans="1:54" ht="15.75" customHeight="1">
      <c r="A347" s="457"/>
      <c r="B347" s="457"/>
      <c r="C347" s="529"/>
      <c r="D347" s="529"/>
      <c r="E347" s="457"/>
      <c r="F347" s="457"/>
      <c r="G347" s="457"/>
      <c r="H347" s="457"/>
      <c r="I347" s="457"/>
      <c r="J347" s="457"/>
      <c r="K347" s="457"/>
      <c r="L347" s="457"/>
      <c r="M347" s="457"/>
      <c r="N347" s="457"/>
      <c r="O347" s="457"/>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row>
    <row r="348" spans="1:54" ht="15.75" customHeight="1">
      <c r="A348" s="457"/>
      <c r="B348" s="457"/>
      <c r="C348" s="529"/>
      <c r="D348" s="529"/>
      <c r="E348" s="457"/>
      <c r="F348" s="457"/>
      <c r="G348" s="457"/>
      <c r="H348" s="457"/>
      <c r="I348" s="457"/>
      <c r="J348" s="457"/>
      <c r="K348" s="457"/>
      <c r="L348" s="457"/>
      <c r="M348" s="457"/>
      <c r="N348" s="457"/>
      <c r="O348" s="457"/>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row>
    <row r="349" spans="1:54" ht="15.75" customHeight="1">
      <c r="A349" s="457"/>
      <c r="B349" s="457"/>
      <c r="C349" s="529"/>
      <c r="D349" s="529"/>
      <c r="E349" s="457"/>
      <c r="F349" s="457"/>
      <c r="G349" s="457"/>
      <c r="H349" s="457"/>
      <c r="I349" s="457"/>
      <c r="J349" s="457"/>
      <c r="K349" s="457"/>
      <c r="L349" s="457"/>
      <c r="M349" s="457"/>
      <c r="N349" s="457"/>
      <c r="O349" s="457"/>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row>
    <row r="350" spans="1:54" ht="15.75" customHeight="1">
      <c r="A350" s="457"/>
      <c r="B350" s="457"/>
      <c r="C350" s="529"/>
      <c r="D350" s="529"/>
      <c r="E350" s="457"/>
      <c r="F350" s="457"/>
      <c r="G350" s="457"/>
      <c r="H350" s="457"/>
      <c r="I350" s="457"/>
      <c r="J350" s="457"/>
      <c r="K350" s="457"/>
      <c r="L350" s="457"/>
      <c r="M350" s="457"/>
      <c r="N350" s="457"/>
      <c r="O350" s="457"/>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row>
    <row r="351" spans="1:54" ht="15.75" customHeight="1">
      <c r="A351" s="457"/>
      <c r="B351" s="457"/>
      <c r="C351" s="529"/>
      <c r="D351" s="529"/>
      <c r="E351" s="457"/>
      <c r="F351" s="457"/>
      <c r="G351" s="457"/>
      <c r="H351" s="457"/>
      <c r="I351" s="457"/>
      <c r="J351" s="457"/>
      <c r="K351" s="457"/>
      <c r="L351" s="457"/>
      <c r="M351" s="457"/>
      <c r="N351" s="457"/>
      <c r="O351" s="457"/>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row>
    <row r="352" spans="1:54" ht="15.75" customHeight="1">
      <c r="A352" s="457"/>
      <c r="B352" s="457"/>
      <c r="C352" s="529"/>
      <c r="D352" s="529"/>
      <c r="E352" s="457"/>
      <c r="F352" s="457"/>
      <c r="G352" s="457"/>
      <c r="H352" s="457"/>
      <c r="I352" s="457"/>
      <c r="J352" s="457"/>
      <c r="K352" s="457"/>
      <c r="L352" s="457"/>
      <c r="M352" s="457"/>
      <c r="N352" s="457"/>
      <c r="O352" s="457"/>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row>
    <row r="353" spans="1:54" ht="15.75" customHeight="1">
      <c r="A353" s="457"/>
      <c r="B353" s="457"/>
      <c r="C353" s="529"/>
      <c r="D353" s="529"/>
      <c r="E353" s="457"/>
      <c r="F353" s="457"/>
      <c r="G353" s="457"/>
      <c r="H353" s="457"/>
      <c r="I353" s="457"/>
      <c r="J353" s="457"/>
      <c r="K353" s="457"/>
      <c r="L353" s="457"/>
      <c r="M353" s="457"/>
      <c r="N353" s="457"/>
      <c r="O353" s="457"/>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row>
    <row r="354" spans="1:54" ht="15.75" customHeight="1">
      <c r="A354" s="457"/>
      <c r="B354" s="457"/>
      <c r="C354" s="529"/>
      <c r="D354" s="529"/>
      <c r="E354" s="457"/>
      <c r="F354" s="457"/>
      <c r="G354" s="457"/>
      <c r="H354" s="457"/>
      <c r="I354" s="457"/>
      <c r="J354" s="457"/>
      <c r="K354" s="457"/>
      <c r="L354" s="457"/>
      <c r="M354" s="457"/>
      <c r="N354" s="457"/>
      <c r="O354" s="457"/>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row>
    <row r="355" spans="1:54" ht="15.75" customHeight="1">
      <c r="A355" s="457"/>
      <c r="B355" s="457"/>
      <c r="C355" s="529"/>
      <c r="D355" s="529"/>
      <c r="E355" s="457"/>
      <c r="F355" s="457"/>
      <c r="G355" s="457"/>
      <c r="H355" s="457"/>
      <c r="I355" s="457"/>
      <c r="J355" s="457"/>
      <c r="K355" s="457"/>
      <c r="L355" s="457"/>
      <c r="M355" s="457"/>
      <c r="N355" s="457"/>
      <c r="O355" s="457"/>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row>
    <row r="356" spans="1:54" ht="15.75" customHeight="1">
      <c r="A356" s="457"/>
      <c r="B356" s="457"/>
      <c r="C356" s="529"/>
      <c r="D356" s="529"/>
      <c r="E356" s="457"/>
      <c r="F356" s="457"/>
      <c r="G356" s="457"/>
      <c r="H356" s="457"/>
      <c r="I356" s="457"/>
      <c r="J356" s="457"/>
      <c r="K356" s="457"/>
      <c r="L356" s="457"/>
      <c r="M356" s="457"/>
      <c r="N356" s="457"/>
      <c r="O356" s="457"/>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row>
    <row r="357" spans="1:54" ht="15.75" customHeight="1">
      <c r="A357" s="457"/>
      <c r="B357" s="457"/>
      <c r="C357" s="529"/>
      <c r="D357" s="529"/>
      <c r="E357" s="457"/>
      <c r="F357" s="457"/>
      <c r="G357" s="457"/>
      <c r="H357" s="457"/>
      <c r="I357" s="457"/>
      <c r="J357" s="457"/>
      <c r="K357" s="457"/>
      <c r="L357" s="457"/>
      <c r="M357" s="457"/>
      <c r="N357" s="457"/>
      <c r="O357" s="457"/>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row>
    <row r="358" spans="1:54" ht="15.75" customHeight="1">
      <c r="A358" s="457"/>
      <c r="B358" s="457"/>
      <c r="C358" s="529"/>
      <c r="D358" s="529"/>
      <c r="E358" s="457"/>
      <c r="F358" s="457"/>
      <c r="G358" s="457"/>
      <c r="H358" s="457"/>
      <c r="I358" s="457"/>
      <c r="J358" s="457"/>
      <c r="K358" s="457"/>
      <c r="L358" s="457"/>
      <c r="M358" s="457"/>
      <c r="N358" s="457"/>
      <c r="O358" s="457"/>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row>
    <row r="359" spans="1:54" ht="15.75" customHeight="1">
      <c r="A359" s="457"/>
      <c r="B359" s="457"/>
      <c r="C359" s="529"/>
      <c r="D359" s="529"/>
      <c r="E359" s="457"/>
      <c r="F359" s="457"/>
      <c r="G359" s="457"/>
      <c r="H359" s="457"/>
      <c r="I359" s="457"/>
      <c r="J359" s="457"/>
      <c r="K359" s="457"/>
      <c r="L359" s="457"/>
      <c r="M359" s="457"/>
      <c r="N359" s="457"/>
      <c r="O359" s="457"/>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row>
    <row r="360" spans="1:54" ht="15.75" customHeight="1">
      <c r="A360" s="457"/>
      <c r="B360" s="457"/>
      <c r="C360" s="529"/>
      <c r="D360" s="529"/>
      <c r="E360" s="457"/>
      <c r="F360" s="457"/>
      <c r="G360" s="457"/>
      <c r="H360" s="457"/>
      <c r="I360" s="457"/>
      <c r="J360" s="457"/>
      <c r="K360" s="457"/>
      <c r="L360" s="457"/>
      <c r="M360" s="457"/>
      <c r="N360" s="457"/>
      <c r="O360" s="457"/>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row>
    <row r="361" spans="1:54" ht="15.75" customHeight="1">
      <c r="A361" s="457"/>
      <c r="B361" s="457"/>
      <c r="C361" s="529"/>
      <c r="D361" s="529"/>
      <c r="E361" s="457"/>
      <c r="F361" s="457"/>
      <c r="G361" s="457"/>
      <c r="H361" s="457"/>
      <c r="I361" s="457"/>
      <c r="J361" s="457"/>
      <c r="K361" s="457"/>
      <c r="L361" s="457"/>
      <c r="M361" s="457"/>
      <c r="N361" s="457"/>
      <c r="O361" s="457"/>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row>
    <row r="362" spans="1:54" ht="15.75" customHeight="1">
      <c r="A362" s="457"/>
      <c r="B362" s="457"/>
      <c r="C362" s="529"/>
      <c r="D362" s="529"/>
      <c r="E362" s="457"/>
      <c r="F362" s="457"/>
      <c r="G362" s="457"/>
      <c r="H362" s="457"/>
      <c r="I362" s="457"/>
      <c r="J362" s="457"/>
      <c r="K362" s="457"/>
      <c r="L362" s="457"/>
      <c r="M362" s="457"/>
      <c r="N362" s="457"/>
      <c r="O362" s="457"/>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row>
    <row r="363" spans="1:54" ht="15.75" customHeight="1">
      <c r="A363" s="457"/>
      <c r="B363" s="457"/>
      <c r="C363" s="529"/>
      <c r="D363" s="529"/>
      <c r="E363" s="457"/>
      <c r="F363" s="457"/>
      <c r="G363" s="457"/>
      <c r="H363" s="457"/>
      <c r="I363" s="457"/>
      <c r="J363" s="457"/>
      <c r="K363" s="457"/>
      <c r="L363" s="457"/>
      <c r="M363" s="457"/>
      <c r="N363" s="457"/>
      <c r="O363" s="457"/>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row>
    <row r="364" spans="1:54" ht="15.75" customHeight="1">
      <c r="A364" s="457"/>
      <c r="B364" s="457"/>
      <c r="C364" s="529"/>
      <c r="D364" s="529"/>
      <c r="E364" s="457"/>
      <c r="F364" s="457"/>
      <c r="G364" s="457"/>
      <c r="H364" s="457"/>
      <c r="I364" s="457"/>
      <c r="J364" s="457"/>
      <c r="K364" s="457"/>
      <c r="L364" s="457"/>
      <c r="M364" s="457"/>
      <c r="N364" s="457"/>
      <c r="O364" s="457"/>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row>
    <row r="365" spans="1:54" ht="15.75" customHeight="1">
      <c r="A365" s="457"/>
      <c r="B365" s="457"/>
      <c r="C365" s="529"/>
      <c r="D365" s="529"/>
      <c r="E365" s="457"/>
      <c r="F365" s="457"/>
      <c r="G365" s="457"/>
      <c r="H365" s="457"/>
      <c r="I365" s="457"/>
      <c r="J365" s="457"/>
      <c r="K365" s="457"/>
      <c r="L365" s="457"/>
      <c r="M365" s="457"/>
      <c r="N365" s="457"/>
      <c r="O365" s="457"/>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row>
    <row r="366" spans="1:54" ht="15.75" customHeight="1">
      <c r="A366" s="457"/>
      <c r="B366" s="457"/>
      <c r="C366" s="529"/>
      <c r="D366" s="529"/>
      <c r="E366" s="457"/>
      <c r="F366" s="457"/>
      <c r="G366" s="457"/>
      <c r="H366" s="457"/>
      <c r="I366" s="457"/>
      <c r="J366" s="457"/>
      <c r="K366" s="457"/>
      <c r="L366" s="457"/>
      <c r="M366" s="457"/>
      <c r="N366" s="457"/>
      <c r="O366" s="457"/>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row>
    <row r="367" spans="1:54" ht="15.75" customHeight="1">
      <c r="A367" s="457"/>
      <c r="B367" s="457"/>
      <c r="C367" s="529"/>
      <c r="D367" s="529"/>
      <c r="E367" s="457"/>
      <c r="F367" s="457"/>
      <c r="G367" s="457"/>
      <c r="H367" s="457"/>
      <c r="I367" s="457"/>
      <c r="J367" s="457"/>
      <c r="K367" s="457"/>
      <c r="L367" s="457"/>
      <c r="M367" s="457"/>
      <c r="N367" s="457"/>
      <c r="O367" s="457"/>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row>
    <row r="368" spans="1:54" ht="15.75" customHeight="1">
      <c r="A368" s="457"/>
      <c r="B368" s="457"/>
      <c r="C368" s="529"/>
      <c r="D368" s="529"/>
      <c r="E368" s="457"/>
      <c r="F368" s="457"/>
      <c r="G368" s="457"/>
      <c r="H368" s="457"/>
      <c r="I368" s="457"/>
      <c r="J368" s="457"/>
      <c r="K368" s="457"/>
      <c r="L368" s="457"/>
      <c r="M368" s="457"/>
      <c r="N368" s="457"/>
      <c r="O368" s="457"/>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row>
    <row r="369" spans="1:54" ht="15.75" customHeight="1">
      <c r="A369" s="457"/>
      <c r="B369" s="457"/>
      <c r="C369" s="529"/>
      <c r="D369" s="529"/>
      <c r="E369" s="457"/>
      <c r="F369" s="457"/>
      <c r="G369" s="457"/>
      <c r="H369" s="457"/>
      <c r="I369" s="457"/>
      <c r="J369" s="457"/>
      <c r="K369" s="457"/>
      <c r="L369" s="457"/>
      <c r="M369" s="457"/>
      <c r="N369" s="457"/>
      <c r="O369" s="457"/>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row>
    <row r="370" spans="1:54" ht="15.75" customHeight="1">
      <c r="A370" s="457"/>
      <c r="B370" s="457"/>
      <c r="C370" s="529"/>
      <c r="D370" s="529"/>
      <c r="E370" s="457"/>
      <c r="F370" s="457"/>
      <c r="G370" s="457"/>
      <c r="H370" s="457"/>
      <c r="I370" s="457"/>
      <c r="J370" s="457"/>
      <c r="K370" s="457"/>
      <c r="L370" s="457"/>
      <c r="M370" s="457"/>
      <c r="N370" s="457"/>
      <c r="O370" s="457"/>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row>
    <row r="371" spans="1:54" ht="15.75" customHeight="1">
      <c r="A371" s="457"/>
      <c r="B371" s="457"/>
      <c r="C371" s="529"/>
      <c r="D371" s="529"/>
      <c r="E371" s="457"/>
      <c r="F371" s="457"/>
      <c r="G371" s="457"/>
      <c r="H371" s="457"/>
      <c r="I371" s="457"/>
      <c r="J371" s="457"/>
      <c r="K371" s="457"/>
      <c r="L371" s="457"/>
      <c r="M371" s="457"/>
      <c r="N371" s="457"/>
      <c r="O371" s="457"/>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row>
    <row r="372" spans="1:54" ht="15.75" customHeight="1">
      <c r="A372" s="457"/>
      <c r="B372" s="457"/>
      <c r="C372" s="529"/>
      <c r="D372" s="529"/>
      <c r="E372" s="457"/>
      <c r="F372" s="457"/>
      <c r="G372" s="457"/>
      <c r="H372" s="457"/>
      <c r="I372" s="457"/>
      <c r="J372" s="457"/>
      <c r="K372" s="457"/>
      <c r="L372" s="457"/>
      <c r="M372" s="457"/>
      <c r="N372" s="457"/>
      <c r="O372" s="457"/>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row>
    <row r="373" spans="1:54" ht="15.75" customHeight="1">
      <c r="A373" s="457"/>
      <c r="B373" s="457"/>
      <c r="C373" s="529"/>
      <c r="D373" s="529"/>
      <c r="E373" s="457"/>
      <c r="F373" s="457"/>
      <c r="G373" s="457"/>
      <c r="H373" s="457"/>
      <c r="I373" s="457"/>
      <c r="J373" s="457"/>
      <c r="K373" s="457"/>
      <c r="L373" s="457"/>
      <c r="M373" s="457"/>
      <c r="N373" s="457"/>
      <c r="O373" s="457"/>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row>
    <row r="374" spans="1:54" ht="15.75" customHeight="1">
      <c r="A374" s="457"/>
      <c r="B374" s="457"/>
      <c r="C374" s="529"/>
      <c r="D374" s="529"/>
      <c r="E374" s="457"/>
      <c r="F374" s="457"/>
      <c r="G374" s="457"/>
      <c r="H374" s="457"/>
      <c r="I374" s="457"/>
      <c r="J374" s="457"/>
      <c r="K374" s="457"/>
      <c r="L374" s="457"/>
      <c r="M374" s="457"/>
      <c r="N374" s="457"/>
      <c r="O374" s="457"/>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row>
    <row r="375" spans="1:54" ht="15.75" customHeight="1">
      <c r="A375" s="457"/>
      <c r="B375" s="457"/>
      <c r="C375" s="529"/>
      <c r="D375" s="529"/>
      <c r="E375" s="457"/>
      <c r="F375" s="457"/>
      <c r="G375" s="457"/>
      <c r="H375" s="457"/>
      <c r="I375" s="457"/>
      <c r="J375" s="457"/>
      <c r="K375" s="457"/>
      <c r="L375" s="457"/>
      <c r="M375" s="457"/>
      <c r="N375" s="457"/>
      <c r="O375" s="457"/>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row>
    <row r="376" spans="1:54" ht="15.75" customHeight="1">
      <c r="A376" s="457"/>
      <c r="B376" s="457"/>
      <c r="C376" s="529"/>
      <c r="D376" s="529"/>
      <c r="E376" s="457"/>
      <c r="F376" s="457"/>
      <c r="G376" s="457"/>
      <c r="H376" s="457"/>
      <c r="I376" s="457"/>
      <c r="J376" s="457"/>
      <c r="K376" s="457"/>
      <c r="L376" s="457"/>
      <c r="M376" s="457"/>
      <c r="N376" s="457"/>
      <c r="O376" s="457"/>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row>
    <row r="377" spans="1:54" ht="15.75" customHeight="1">
      <c r="A377" s="457"/>
      <c r="B377" s="457"/>
      <c r="C377" s="529"/>
      <c r="D377" s="529"/>
      <c r="E377" s="457"/>
      <c r="F377" s="457"/>
      <c r="G377" s="457"/>
      <c r="H377" s="457"/>
      <c r="I377" s="457"/>
      <c r="J377" s="457"/>
      <c r="K377" s="457"/>
      <c r="L377" s="457"/>
      <c r="M377" s="457"/>
      <c r="N377" s="457"/>
      <c r="O377" s="457"/>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row>
    <row r="378" spans="1:54" ht="15.75" customHeight="1">
      <c r="A378" s="457"/>
      <c r="B378" s="457"/>
      <c r="C378" s="529"/>
      <c r="D378" s="529"/>
      <c r="E378" s="457"/>
      <c r="F378" s="457"/>
      <c r="G378" s="457"/>
      <c r="H378" s="457"/>
      <c r="I378" s="457"/>
      <c r="J378" s="457"/>
      <c r="K378" s="457"/>
      <c r="L378" s="457"/>
      <c r="M378" s="457"/>
      <c r="N378" s="457"/>
      <c r="O378" s="457"/>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row>
    <row r="379" spans="1:54" ht="15.75" customHeight="1">
      <c r="A379" s="457"/>
      <c r="B379" s="457"/>
      <c r="C379" s="529"/>
      <c r="D379" s="529"/>
      <c r="E379" s="457"/>
      <c r="F379" s="457"/>
      <c r="G379" s="457"/>
      <c r="H379" s="457"/>
      <c r="I379" s="457"/>
      <c r="J379" s="457"/>
      <c r="K379" s="457"/>
      <c r="L379" s="457"/>
      <c r="M379" s="457"/>
      <c r="N379" s="457"/>
      <c r="O379" s="457"/>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row>
    <row r="380" spans="1:54" ht="15.75" customHeight="1">
      <c r="A380" s="457"/>
      <c r="B380" s="457"/>
      <c r="C380" s="529"/>
      <c r="D380" s="529"/>
      <c r="E380" s="457"/>
      <c r="F380" s="457"/>
      <c r="G380" s="457"/>
      <c r="H380" s="457"/>
      <c r="I380" s="457"/>
      <c r="J380" s="457"/>
      <c r="K380" s="457"/>
      <c r="L380" s="457"/>
      <c r="M380" s="457"/>
      <c r="N380" s="457"/>
      <c r="O380" s="457"/>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row>
    <row r="381" spans="1:54" ht="15.75" customHeight="1">
      <c r="A381" s="457"/>
      <c r="B381" s="457"/>
      <c r="C381" s="529"/>
      <c r="D381" s="529"/>
      <c r="E381" s="457"/>
      <c r="F381" s="457"/>
      <c r="G381" s="457"/>
      <c r="H381" s="457"/>
      <c r="I381" s="457"/>
      <c r="J381" s="457"/>
      <c r="K381" s="457"/>
      <c r="L381" s="457"/>
      <c r="M381" s="457"/>
      <c r="N381" s="457"/>
      <c r="O381" s="457"/>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row>
    <row r="382" spans="1:54" ht="15.75" customHeight="1">
      <c r="A382" s="457"/>
      <c r="B382" s="457"/>
      <c r="C382" s="529"/>
      <c r="D382" s="529"/>
      <c r="E382" s="457"/>
      <c r="F382" s="457"/>
      <c r="G382" s="457"/>
      <c r="H382" s="457"/>
      <c r="I382" s="457"/>
      <c r="J382" s="457"/>
      <c r="K382" s="457"/>
      <c r="L382" s="457"/>
      <c r="M382" s="457"/>
      <c r="N382" s="457"/>
      <c r="O382" s="457"/>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row>
    <row r="383" spans="1:54" ht="15.75" customHeight="1">
      <c r="A383" s="457"/>
      <c r="B383" s="457"/>
      <c r="C383" s="529"/>
      <c r="D383" s="529"/>
      <c r="E383" s="457"/>
      <c r="F383" s="457"/>
      <c r="G383" s="457"/>
      <c r="H383" s="457"/>
      <c r="I383" s="457"/>
      <c r="J383" s="457"/>
      <c r="K383" s="457"/>
      <c r="L383" s="457"/>
      <c r="M383" s="457"/>
      <c r="N383" s="457"/>
      <c r="O383" s="457"/>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row>
    <row r="384" spans="1:54" ht="15.75" customHeight="1">
      <c r="A384" s="457"/>
      <c r="B384" s="457"/>
      <c r="C384" s="529"/>
      <c r="D384" s="529"/>
      <c r="E384" s="457"/>
      <c r="F384" s="457"/>
      <c r="G384" s="457"/>
      <c r="H384" s="457"/>
      <c r="I384" s="457"/>
      <c r="J384" s="457"/>
      <c r="K384" s="457"/>
      <c r="L384" s="457"/>
      <c r="M384" s="457"/>
      <c r="N384" s="457"/>
      <c r="O384" s="457"/>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row>
    <row r="385" spans="1:54" ht="15.75" customHeight="1">
      <c r="A385" s="457"/>
      <c r="B385" s="457"/>
      <c r="C385" s="529"/>
      <c r="D385" s="529"/>
      <c r="E385" s="457"/>
      <c r="F385" s="457"/>
      <c r="G385" s="457"/>
      <c r="H385" s="457"/>
      <c r="I385" s="457"/>
      <c r="J385" s="457"/>
      <c r="K385" s="457"/>
      <c r="L385" s="457"/>
      <c r="M385" s="457"/>
      <c r="N385" s="457"/>
      <c r="O385" s="457"/>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row>
    <row r="386" spans="1:54" ht="15.75" customHeight="1">
      <c r="A386" s="457"/>
      <c r="B386" s="457"/>
      <c r="C386" s="529"/>
      <c r="D386" s="529"/>
      <c r="E386" s="457"/>
      <c r="F386" s="457"/>
      <c r="G386" s="457"/>
      <c r="H386" s="457"/>
      <c r="I386" s="457"/>
      <c r="J386" s="457"/>
      <c r="K386" s="457"/>
      <c r="L386" s="457"/>
      <c r="M386" s="457"/>
      <c r="N386" s="457"/>
      <c r="O386" s="457"/>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row>
    <row r="387" spans="1:54" ht="15.75" customHeight="1">
      <c r="A387" s="457"/>
      <c r="B387" s="457"/>
      <c r="C387" s="529"/>
      <c r="D387" s="529"/>
      <c r="E387" s="457"/>
      <c r="F387" s="457"/>
      <c r="G387" s="457"/>
      <c r="H387" s="457"/>
      <c r="I387" s="457"/>
      <c r="J387" s="457"/>
      <c r="K387" s="457"/>
      <c r="L387" s="457"/>
      <c r="M387" s="457"/>
      <c r="N387" s="457"/>
      <c r="O387" s="457"/>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row>
    <row r="388" spans="1:54" ht="15.75" customHeight="1">
      <c r="A388" s="457"/>
      <c r="B388" s="457"/>
      <c r="C388" s="529"/>
      <c r="D388" s="529"/>
      <c r="E388" s="457"/>
      <c r="F388" s="457"/>
      <c r="G388" s="457"/>
      <c r="H388" s="457"/>
      <c r="I388" s="457"/>
      <c r="J388" s="457"/>
      <c r="K388" s="457"/>
      <c r="L388" s="457"/>
      <c r="M388" s="457"/>
      <c r="N388" s="457"/>
      <c r="O388" s="457"/>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row>
    <row r="389" spans="1:54" ht="15.75" customHeight="1">
      <c r="A389" s="457"/>
      <c r="B389" s="457"/>
      <c r="C389" s="529"/>
      <c r="D389" s="529"/>
      <c r="E389" s="457"/>
      <c r="F389" s="457"/>
      <c r="G389" s="457"/>
      <c r="H389" s="457"/>
      <c r="I389" s="457"/>
      <c r="J389" s="457"/>
      <c r="K389" s="457"/>
      <c r="L389" s="457"/>
      <c r="M389" s="457"/>
      <c r="N389" s="457"/>
      <c r="O389" s="457"/>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row>
    <row r="390" spans="1:54" ht="15.75" customHeight="1">
      <c r="A390" s="457"/>
      <c r="B390" s="457"/>
      <c r="C390" s="529"/>
      <c r="D390" s="529"/>
      <c r="E390" s="457"/>
      <c r="F390" s="457"/>
      <c r="G390" s="457"/>
      <c r="H390" s="457"/>
      <c r="I390" s="457"/>
      <c r="J390" s="457"/>
      <c r="K390" s="457"/>
      <c r="L390" s="457"/>
      <c r="M390" s="457"/>
      <c r="N390" s="457"/>
      <c r="O390" s="457"/>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row>
    <row r="391" spans="1:54" ht="15.75" customHeight="1">
      <c r="A391" s="457"/>
      <c r="B391" s="457"/>
      <c r="C391" s="529"/>
      <c r="D391" s="529"/>
      <c r="E391" s="457"/>
      <c r="F391" s="457"/>
      <c r="G391" s="457"/>
      <c r="H391" s="457"/>
      <c r="I391" s="457"/>
      <c r="J391" s="457"/>
      <c r="K391" s="457"/>
      <c r="L391" s="457"/>
      <c r="M391" s="457"/>
      <c r="N391" s="457"/>
      <c r="O391" s="457"/>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row>
    <row r="392" spans="1:54" ht="15.75" customHeight="1">
      <c r="A392" s="457"/>
      <c r="B392" s="457"/>
      <c r="C392" s="529"/>
      <c r="D392" s="529"/>
      <c r="E392" s="457"/>
      <c r="F392" s="457"/>
      <c r="G392" s="457"/>
      <c r="H392" s="457"/>
      <c r="I392" s="457"/>
      <c r="J392" s="457"/>
      <c r="K392" s="457"/>
      <c r="L392" s="457"/>
      <c r="M392" s="457"/>
      <c r="N392" s="457"/>
      <c r="O392" s="457"/>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row>
    <row r="393" spans="1:54" ht="15.75" customHeight="1">
      <c r="A393" s="457"/>
      <c r="B393" s="457"/>
      <c r="C393" s="529"/>
      <c r="D393" s="529"/>
      <c r="E393" s="457"/>
      <c r="F393" s="457"/>
      <c r="G393" s="457"/>
      <c r="H393" s="457"/>
      <c r="I393" s="457"/>
      <c r="J393" s="457"/>
      <c r="K393" s="457"/>
      <c r="L393" s="457"/>
      <c r="M393" s="457"/>
      <c r="N393" s="457"/>
      <c r="O393" s="457"/>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row>
    <row r="394" spans="1:54" ht="15.75" customHeight="1">
      <c r="A394" s="457"/>
      <c r="B394" s="457"/>
      <c r="C394" s="529"/>
      <c r="D394" s="529"/>
      <c r="E394" s="457"/>
      <c r="F394" s="457"/>
      <c r="G394" s="457"/>
      <c r="H394" s="457"/>
      <c r="I394" s="457"/>
      <c r="J394" s="457"/>
      <c r="K394" s="457"/>
      <c r="L394" s="457"/>
      <c r="M394" s="457"/>
      <c r="N394" s="457"/>
      <c r="O394" s="457"/>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row>
    <row r="395" spans="1:54" ht="15.75" customHeight="1">
      <c r="A395" s="457"/>
      <c r="B395" s="457"/>
      <c r="C395" s="529"/>
      <c r="D395" s="529"/>
      <c r="E395" s="457"/>
      <c r="F395" s="457"/>
      <c r="G395" s="457"/>
      <c r="H395" s="457"/>
      <c r="I395" s="457"/>
      <c r="J395" s="457"/>
      <c r="K395" s="457"/>
      <c r="L395" s="457"/>
      <c r="M395" s="457"/>
      <c r="N395" s="457"/>
      <c r="O395" s="457"/>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row>
    <row r="396" spans="1:54" ht="15.75" customHeight="1">
      <c r="A396" s="457"/>
      <c r="B396" s="457"/>
      <c r="C396" s="529"/>
      <c r="D396" s="529"/>
      <c r="E396" s="457"/>
      <c r="F396" s="457"/>
      <c r="G396" s="457"/>
      <c r="H396" s="457"/>
      <c r="I396" s="457"/>
      <c r="J396" s="457"/>
      <c r="K396" s="457"/>
      <c r="L396" s="457"/>
      <c r="M396" s="457"/>
      <c r="N396" s="457"/>
      <c r="O396" s="457"/>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row>
    <row r="397" spans="1:54" ht="15.75" customHeight="1">
      <c r="A397" s="457"/>
      <c r="B397" s="457"/>
      <c r="C397" s="529"/>
      <c r="D397" s="529"/>
      <c r="E397" s="457"/>
      <c r="F397" s="457"/>
      <c r="G397" s="457"/>
      <c r="H397" s="457"/>
      <c r="I397" s="457"/>
      <c r="J397" s="457"/>
      <c r="K397" s="457"/>
      <c r="L397" s="457"/>
      <c r="M397" s="457"/>
      <c r="N397" s="457"/>
      <c r="O397" s="457"/>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row>
    <row r="398" spans="1:54" ht="15.75" customHeight="1">
      <c r="A398" s="457"/>
      <c r="B398" s="457"/>
      <c r="C398" s="529"/>
      <c r="D398" s="529"/>
      <c r="E398" s="457"/>
      <c r="F398" s="457"/>
      <c r="G398" s="457"/>
      <c r="H398" s="457"/>
      <c r="I398" s="457"/>
      <c r="J398" s="457"/>
      <c r="K398" s="457"/>
      <c r="L398" s="457"/>
      <c r="M398" s="457"/>
      <c r="N398" s="457"/>
      <c r="O398" s="457"/>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row>
    <row r="399" spans="1:54" ht="15.75" customHeight="1">
      <c r="A399" s="457"/>
      <c r="B399" s="457"/>
      <c r="C399" s="529"/>
      <c r="D399" s="529"/>
      <c r="E399" s="457"/>
      <c r="F399" s="457"/>
      <c r="G399" s="457"/>
      <c r="H399" s="457"/>
      <c r="I399" s="457"/>
      <c r="J399" s="457"/>
      <c r="K399" s="457"/>
      <c r="L399" s="457"/>
      <c r="M399" s="457"/>
      <c r="N399" s="457"/>
      <c r="O399" s="457"/>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row>
    <row r="400" spans="1:54" ht="15.75" customHeight="1">
      <c r="A400" s="457"/>
      <c r="B400" s="457"/>
      <c r="C400" s="529"/>
      <c r="D400" s="529"/>
      <c r="E400" s="457"/>
      <c r="F400" s="457"/>
      <c r="G400" s="457"/>
      <c r="H400" s="457"/>
      <c r="I400" s="457"/>
      <c r="J400" s="457"/>
      <c r="K400" s="457"/>
      <c r="L400" s="457"/>
      <c r="M400" s="457"/>
      <c r="N400" s="457"/>
      <c r="O400" s="457"/>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row>
    <row r="401" spans="1:54" ht="15.75" customHeight="1">
      <c r="A401" s="457"/>
      <c r="B401" s="457"/>
      <c r="C401" s="529"/>
      <c r="D401" s="529"/>
      <c r="E401" s="457"/>
      <c r="F401" s="457"/>
      <c r="G401" s="457"/>
      <c r="H401" s="457"/>
      <c r="I401" s="457"/>
      <c r="J401" s="457"/>
      <c r="K401" s="457"/>
      <c r="L401" s="457"/>
      <c r="M401" s="457"/>
      <c r="N401" s="457"/>
      <c r="O401" s="457"/>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row>
    <row r="402" spans="1:54" ht="15.75" customHeight="1">
      <c r="A402" s="457"/>
      <c r="B402" s="457"/>
      <c r="C402" s="529"/>
      <c r="D402" s="529"/>
      <c r="E402" s="457"/>
      <c r="F402" s="457"/>
      <c r="G402" s="457"/>
      <c r="H402" s="457"/>
      <c r="I402" s="457"/>
      <c r="J402" s="457"/>
      <c r="K402" s="457"/>
      <c r="L402" s="457"/>
      <c r="M402" s="457"/>
      <c r="N402" s="457"/>
      <c r="O402" s="457"/>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row>
    <row r="403" spans="1:54" ht="15.75" customHeight="1">
      <c r="A403" s="457"/>
      <c r="B403" s="457"/>
      <c r="C403" s="529"/>
      <c r="D403" s="529"/>
      <c r="E403" s="457"/>
      <c r="F403" s="457"/>
      <c r="G403" s="457"/>
      <c r="H403" s="457"/>
      <c r="I403" s="457"/>
      <c r="J403" s="457"/>
      <c r="K403" s="457"/>
      <c r="L403" s="457"/>
      <c r="M403" s="457"/>
      <c r="N403" s="457"/>
      <c r="O403" s="457"/>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row>
    <row r="404" spans="1:54" ht="15.75" customHeight="1">
      <c r="A404" s="457"/>
      <c r="B404" s="457"/>
      <c r="C404" s="529"/>
      <c r="D404" s="529"/>
      <c r="E404" s="457"/>
      <c r="F404" s="457"/>
      <c r="G404" s="457"/>
      <c r="H404" s="457"/>
      <c r="I404" s="457"/>
      <c r="J404" s="457"/>
      <c r="K404" s="457"/>
      <c r="L404" s="457"/>
      <c r="M404" s="457"/>
      <c r="N404" s="457"/>
      <c r="O404" s="457"/>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row>
    <row r="405" spans="1:54" ht="15.75" customHeight="1">
      <c r="A405" s="457"/>
      <c r="B405" s="457"/>
      <c r="C405" s="529"/>
      <c r="D405" s="529"/>
      <c r="E405" s="457"/>
      <c r="F405" s="457"/>
      <c r="G405" s="457"/>
      <c r="H405" s="457"/>
      <c r="I405" s="457"/>
      <c r="J405" s="457"/>
      <c r="K405" s="457"/>
      <c r="L405" s="457"/>
      <c r="M405" s="457"/>
      <c r="N405" s="457"/>
      <c r="O405" s="457"/>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row>
    <row r="406" spans="1:54" ht="15.75" customHeight="1">
      <c r="A406" s="457"/>
      <c r="B406" s="457"/>
      <c r="C406" s="529"/>
      <c r="D406" s="529"/>
      <c r="E406" s="457"/>
      <c r="F406" s="457"/>
      <c r="G406" s="457"/>
      <c r="H406" s="457"/>
      <c r="I406" s="457"/>
      <c r="J406" s="457"/>
      <c r="K406" s="457"/>
      <c r="L406" s="457"/>
      <c r="M406" s="457"/>
      <c r="N406" s="457"/>
      <c r="O406" s="457"/>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row>
    <row r="407" spans="1:54" ht="15.75" customHeight="1">
      <c r="A407" s="457"/>
      <c r="B407" s="457"/>
      <c r="C407" s="529"/>
      <c r="D407" s="529"/>
      <c r="E407" s="457"/>
      <c r="F407" s="457"/>
      <c r="G407" s="457"/>
      <c r="H407" s="457"/>
      <c r="I407" s="457"/>
      <c r="J407" s="457"/>
      <c r="K407" s="457"/>
      <c r="L407" s="457"/>
      <c r="M407" s="457"/>
      <c r="N407" s="457"/>
      <c r="O407" s="457"/>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row>
    <row r="408" spans="1:54" ht="15.75" customHeight="1">
      <c r="A408" s="457"/>
      <c r="B408" s="457"/>
      <c r="C408" s="529"/>
      <c r="D408" s="529"/>
      <c r="E408" s="457"/>
      <c r="F408" s="457"/>
      <c r="G408" s="457"/>
      <c r="H408" s="457"/>
      <c r="I408" s="457"/>
      <c r="J408" s="457"/>
      <c r="K408" s="457"/>
      <c r="L408" s="457"/>
      <c r="M408" s="457"/>
      <c r="N408" s="457"/>
      <c r="O408" s="457"/>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row>
    <row r="409" spans="1:54" ht="15.75" customHeight="1">
      <c r="A409" s="457"/>
      <c r="B409" s="457"/>
      <c r="C409" s="529"/>
      <c r="D409" s="529"/>
      <c r="E409" s="457"/>
      <c r="F409" s="457"/>
      <c r="G409" s="457"/>
      <c r="H409" s="457"/>
      <c r="I409" s="457"/>
      <c r="J409" s="457"/>
      <c r="K409" s="457"/>
      <c r="L409" s="457"/>
      <c r="M409" s="457"/>
      <c r="N409" s="457"/>
      <c r="O409" s="457"/>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row>
    <row r="410" spans="1:54" ht="15.75" customHeight="1">
      <c r="A410" s="457"/>
      <c r="B410" s="457"/>
      <c r="C410" s="529"/>
      <c r="D410" s="529"/>
      <c r="E410" s="457"/>
      <c r="F410" s="457"/>
      <c r="G410" s="457"/>
      <c r="H410" s="457"/>
      <c r="I410" s="457"/>
      <c r="J410" s="457"/>
      <c r="K410" s="457"/>
      <c r="L410" s="457"/>
      <c r="M410" s="457"/>
      <c r="N410" s="457"/>
      <c r="O410" s="457"/>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row>
    <row r="411" spans="1:54" ht="15.75" customHeight="1">
      <c r="A411" s="457"/>
      <c r="B411" s="457"/>
      <c r="C411" s="529"/>
      <c r="D411" s="529"/>
      <c r="E411" s="457"/>
      <c r="F411" s="457"/>
      <c r="G411" s="457"/>
      <c r="H411" s="457"/>
      <c r="I411" s="457"/>
      <c r="J411" s="457"/>
      <c r="K411" s="457"/>
      <c r="L411" s="457"/>
      <c r="M411" s="457"/>
      <c r="N411" s="457"/>
      <c r="O411" s="457"/>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row>
    <row r="412" spans="1:54" ht="15.75" customHeight="1">
      <c r="A412" s="457"/>
      <c r="B412" s="457"/>
      <c r="C412" s="529"/>
      <c r="D412" s="529"/>
      <c r="E412" s="457"/>
      <c r="F412" s="457"/>
      <c r="G412" s="457"/>
      <c r="H412" s="457"/>
      <c r="I412" s="457"/>
      <c r="J412" s="457"/>
      <c r="K412" s="457"/>
      <c r="L412" s="457"/>
      <c r="M412" s="457"/>
      <c r="N412" s="457"/>
      <c r="O412" s="457"/>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row>
    <row r="413" spans="1:54" ht="15.75" customHeight="1">
      <c r="A413" s="457"/>
      <c r="B413" s="457"/>
      <c r="C413" s="529"/>
      <c r="D413" s="529"/>
      <c r="E413" s="457"/>
      <c r="F413" s="457"/>
      <c r="G413" s="457"/>
      <c r="H413" s="457"/>
      <c r="I413" s="457"/>
      <c r="J413" s="457"/>
      <c r="K413" s="457"/>
      <c r="L413" s="457"/>
      <c r="M413" s="457"/>
      <c r="N413" s="457"/>
      <c r="O413" s="457"/>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row>
    <row r="414" spans="1:54" ht="15.75" customHeight="1">
      <c r="A414" s="457"/>
      <c r="B414" s="457"/>
      <c r="C414" s="529"/>
      <c r="D414" s="529"/>
      <c r="E414" s="457"/>
      <c r="F414" s="457"/>
      <c r="G414" s="457"/>
      <c r="H414" s="457"/>
      <c r="I414" s="457"/>
      <c r="J414" s="457"/>
      <c r="K414" s="457"/>
      <c r="L414" s="457"/>
      <c r="M414" s="457"/>
      <c r="N414" s="457"/>
      <c r="O414" s="457"/>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row>
    <row r="415" spans="1:54" ht="15.75" customHeight="1">
      <c r="A415" s="457"/>
      <c r="B415" s="457"/>
      <c r="C415" s="529"/>
      <c r="D415" s="529"/>
      <c r="E415" s="457"/>
      <c r="F415" s="457"/>
      <c r="G415" s="457"/>
      <c r="H415" s="457"/>
      <c r="I415" s="457"/>
      <c r="J415" s="457"/>
      <c r="K415" s="457"/>
      <c r="L415" s="457"/>
      <c r="M415" s="457"/>
      <c r="N415" s="457"/>
      <c r="O415" s="457"/>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row>
    <row r="416" spans="1:54" ht="15.75" customHeight="1">
      <c r="A416" s="457"/>
      <c r="B416" s="457"/>
      <c r="C416" s="529"/>
      <c r="D416" s="529"/>
      <c r="E416" s="457"/>
      <c r="F416" s="457"/>
      <c r="G416" s="457"/>
      <c r="H416" s="457"/>
      <c r="I416" s="457"/>
      <c r="J416" s="457"/>
      <c r="K416" s="457"/>
      <c r="L416" s="457"/>
      <c r="M416" s="457"/>
      <c r="N416" s="457"/>
      <c r="O416" s="457"/>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row>
    <row r="417" spans="1:54" ht="15.75" customHeight="1">
      <c r="A417" s="457"/>
      <c r="B417" s="457"/>
      <c r="C417" s="529"/>
      <c r="D417" s="529"/>
      <c r="E417" s="457"/>
      <c r="F417" s="457"/>
      <c r="G417" s="457"/>
      <c r="H417" s="457"/>
      <c r="I417" s="457"/>
      <c r="J417" s="457"/>
      <c r="K417" s="457"/>
      <c r="L417" s="457"/>
      <c r="M417" s="457"/>
      <c r="N417" s="457"/>
      <c r="O417" s="457"/>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row>
    <row r="418" spans="1:54" ht="15.75" customHeight="1">
      <c r="A418" s="457"/>
      <c r="B418" s="457"/>
      <c r="C418" s="529"/>
      <c r="D418" s="529"/>
      <c r="E418" s="457"/>
      <c r="F418" s="457"/>
      <c r="G418" s="457"/>
      <c r="H418" s="457"/>
      <c r="I418" s="457"/>
      <c r="J418" s="457"/>
      <c r="K418" s="457"/>
      <c r="L418" s="457"/>
      <c r="M418" s="457"/>
      <c r="N418" s="457"/>
      <c r="O418" s="457"/>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row>
    <row r="419" spans="1:54" ht="15.75" customHeight="1">
      <c r="A419" s="457"/>
      <c r="B419" s="457"/>
      <c r="C419" s="529"/>
      <c r="D419" s="529"/>
      <c r="E419" s="457"/>
      <c r="F419" s="457"/>
      <c r="G419" s="457"/>
      <c r="H419" s="457"/>
      <c r="I419" s="457"/>
      <c r="J419" s="457"/>
      <c r="K419" s="457"/>
      <c r="L419" s="457"/>
      <c r="M419" s="457"/>
      <c r="N419" s="457"/>
      <c r="O419" s="457"/>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row>
    <row r="420" spans="1:54" ht="15.75" customHeight="1">
      <c r="A420" s="457"/>
      <c r="B420" s="457"/>
      <c r="C420" s="529"/>
      <c r="D420" s="529"/>
      <c r="E420" s="457"/>
      <c r="F420" s="457"/>
      <c r="G420" s="457"/>
      <c r="H420" s="457"/>
      <c r="I420" s="457"/>
      <c r="J420" s="457"/>
      <c r="K420" s="457"/>
      <c r="L420" s="457"/>
      <c r="M420" s="457"/>
      <c r="N420" s="457"/>
      <c r="O420" s="457"/>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row>
    <row r="421" spans="1:54" ht="15.75" customHeight="1">
      <c r="A421" s="457"/>
      <c r="B421" s="457"/>
      <c r="C421" s="529"/>
      <c r="D421" s="529"/>
      <c r="E421" s="457"/>
      <c r="F421" s="457"/>
      <c r="G421" s="457"/>
      <c r="H421" s="457"/>
      <c r="I421" s="457"/>
      <c r="J421" s="457"/>
      <c r="K421" s="457"/>
      <c r="L421" s="457"/>
      <c r="M421" s="457"/>
      <c r="N421" s="457"/>
      <c r="O421" s="457"/>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row>
    <row r="422" spans="1:54" ht="15.75" customHeight="1">
      <c r="A422" s="457"/>
      <c r="B422" s="457"/>
      <c r="C422" s="529"/>
      <c r="D422" s="529"/>
      <c r="E422" s="457"/>
      <c r="F422" s="457"/>
      <c r="G422" s="457"/>
      <c r="H422" s="457"/>
      <c r="I422" s="457"/>
      <c r="J422" s="457"/>
      <c r="K422" s="457"/>
      <c r="L422" s="457"/>
      <c r="M422" s="457"/>
      <c r="N422" s="457"/>
      <c r="O422" s="457"/>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row>
    <row r="423" spans="1:54" ht="15.75" customHeight="1">
      <c r="A423" s="457"/>
      <c r="B423" s="457"/>
      <c r="C423" s="529"/>
      <c r="D423" s="529"/>
      <c r="E423" s="457"/>
      <c r="F423" s="457"/>
      <c r="G423" s="457"/>
      <c r="H423" s="457"/>
      <c r="I423" s="457"/>
      <c r="J423" s="457"/>
      <c r="K423" s="457"/>
      <c r="L423" s="457"/>
      <c r="M423" s="457"/>
      <c r="N423" s="457"/>
      <c r="O423" s="457"/>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row>
    <row r="424" spans="1:54" ht="15.75" customHeight="1">
      <c r="A424" s="457"/>
      <c r="B424" s="457"/>
      <c r="C424" s="529"/>
      <c r="D424" s="529"/>
      <c r="E424" s="457"/>
      <c r="F424" s="457"/>
      <c r="G424" s="457"/>
      <c r="H424" s="457"/>
      <c r="I424" s="457"/>
      <c r="J424" s="457"/>
      <c r="K424" s="457"/>
      <c r="L424" s="457"/>
      <c r="M424" s="457"/>
      <c r="N424" s="457"/>
      <c r="O424" s="457"/>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row>
    <row r="425" spans="1:54" ht="15.75" customHeight="1">
      <c r="A425" s="457"/>
      <c r="B425" s="457"/>
      <c r="C425" s="529"/>
      <c r="D425" s="529"/>
      <c r="E425" s="457"/>
      <c r="F425" s="457"/>
      <c r="G425" s="457"/>
      <c r="H425" s="457"/>
      <c r="I425" s="457"/>
      <c r="J425" s="457"/>
      <c r="K425" s="457"/>
      <c r="L425" s="457"/>
      <c r="M425" s="457"/>
      <c r="N425" s="457"/>
      <c r="O425" s="457"/>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row>
    <row r="426" spans="1:54" ht="15.75" customHeight="1">
      <c r="A426" s="457"/>
      <c r="B426" s="457"/>
      <c r="C426" s="529"/>
      <c r="D426" s="529"/>
      <c r="E426" s="457"/>
      <c r="F426" s="457"/>
      <c r="G426" s="457"/>
      <c r="H426" s="457"/>
      <c r="I426" s="457"/>
      <c r="J426" s="457"/>
      <c r="K426" s="457"/>
      <c r="L426" s="457"/>
      <c r="M426" s="457"/>
      <c r="N426" s="457"/>
      <c r="O426" s="457"/>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row>
    <row r="427" spans="1:54" ht="15.75" customHeight="1">
      <c r="A427" s="457"/>
      <c r="B427" s="457"/>
      <c r="C427" s="529"/>
      <c r="D427" s="529"/>
      <c r="E427" s="457"/>
      <c r="F427" s="457"/>
      <c r="G427" s="457"/>
      <c r="H427" s="457"/>
      <c r="I427" s="457"/>
      <c r="J427" s="457"/>
      <c r="K427" s="457"/>
      <c r="L427" s="457"/>
      <c r="M427" s="457"/>
      <c r="N427" s="457"/>
      <c r="O427" s="457"/>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row>
    <row r="428" spans="1:54" ht="15.75" customHeight="1">
      <c r="A428" s="457"/>
      <c r="B428" s="457"/>
      <c r="C428" s="529"/>
      <c r="D428" s="529"/>
      <c r="E428" s="457"/>
      <c r="F428" s="457"/>
      <c r="G428" s="457"/>
      <c r="H428" s="457"/>
      <c r="I428" s="457"/>
      <c r="J428" s="457"/>
      <c r="K428" s="457"/>
      <c r="L428" s="457"/>
      <c r="M428" s="457"/>
      <c r="N428" s="457"/>
      <c r="O428" s="457"/>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row>
    <row r="429" spans="1:54" ht="15.75" customHeight="1">
      <c r="A429" s="457"/>
      <c r="B429" s="457"/>
      <c r="C429" s="529"/>
      <c r="D429" s="529"/>
      <c r="E429" s="457"/>
      <c r="F429" s="457"/>
      <c r="G429" s="457"/>
      <c r="H429" s="457"/>
      <c r="I429" s="457"/>
      <c r="J429" s="457"/>
      <c r="K429" s="457"/>
      <c r="L429" s="457"/>
      <c r="M429" s="457"/>
      <c r="N429" s="457"/>
      <c r="O429" s="457"/>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row>
    <row r="430" spans="1:54" ht="15.75" customHeight="1">
      <c r="A430" s="457"/>
      <c r="B430" s="457"/>
      <c r="C430" s="529"/>
      <c r="D430" s="529"/>
      <c r="E430" s="457"/>
      <c r="F430" s="457"/>
      <c r="G430" s="457"/>
      <c r="H430" s="457"/>
      <c r="I430" s="457"/>
      <c r="J430" s="457"/>
      <c r="K430" s="457"/>
      <c r="L430" s="457"/>
      <c r="M430" s="457"/>
      <c r="N430" s="457"/>
      <c r="O430" s="457"/>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row>
    <row r="431" spans="1:54" ht="15.75" customHeight="1">
      <c r="A431" s="457"/>
      <c r="B431" s="457"/>
      <c r="C431" s="529"/>
      <c r="D431" s="529"/>
      <c r="E431" s="457"/>
      <c r="F431" s="457"/>
      <c r="G431" s="457"/>
      <c r="H431" s="457"/>
      <c r="I431" s="457"/>
      <c r="J431" s="457"/>
      <c r="K431" s="457"/>
      <c r="L431" s="457"/>
      <c r="M431" s="457"/>
      <c r="N431" s="457"/>
      <c r="O431" s="457"/>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row>
    <row r="432" spans="1:54" ht="15.75" customHeight="1">
      <c r="A432" s="457"/>
      <c r="B432" s="457"/>
      <c r="C432" s="529"/>
      <c r="D432" s="529"/>
      <c r="E432" s="457"/>
      <c r="F432" s="457"/>
      <c r="G432" s="457"/>
      <c r="H432" s="457"/>
      <c r="I432" s="457"/>
      <c r="J432" s="457"/>
      <c r="K432" s="457"/>
      <c r="L432" s="457"/>
      <c r="M432" s="457"/>
      <c r="N432" s="457"/>
      <c r="O432" s="457"/>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row>
    <row r="433" spans="1:54" ht="15.75" customHeight="1">
      <c r="A433" s="457"/>
      <c r="B433" s="457"/>
      <c r="C433" s="529"/>
      <c r="D433" s="529"/>
      <c r="E433" s="457"/>
      <c r="F433" s="457"/>
      <c r="G433" s="457"/>
      <c r="H433" s="457"/>
      <c r="I433" s="457"/>
      <c r="J433" s="457"/>
      <c r="K433" s="457"/>
      <c r="L433" s="457"/>
      <c r="M433" s="457"/>
      <c r="N433" s="457"/>
      <c r="O433" s="457"/>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row>
    <row r="434" spans="1:54" ht="15.75" customHeight="1">
      <c r="A434" s="457"/>
      <c r="B434" s="457"/>
      <c r="C434" s="529"/>
      <c r="D434" s="529"/>
      <c r="E434" s="457"/>
      <c r="F434" s="457"/>
      <c r="G434" s="457"/>
      <c r="H434" s="457"/>
      <c r="I434" s="457"/>
      <c r="J434" s="457"/>
      <c r="K434" s="457"/>
      <c r="L434" s="457"/>
      <c r="M434" s="457"/>
      <c r="N434" s="457"/>
      <c r="O434" s="457"/>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row>
    <row r="435" spans="1:54" ht="15.75" customHeight="1">
      <c r="A435" s="457"/>
      <c r="B435" s="457"/>
      <c r="C435" s="529"/>
      <c r="D435" s="529"/>
      <c r="E435" s="457"/>
      <c r="F435" s="457"/>
      <c r="G435" s="457"/>
      <c r="H435" s="457"/>
      <c r="I435" s="457"/>
      <c r="J435" s="457"/>
      <c r="K435" s="457"/>
      <c r="L435" s="457"/>
      <c r="M435" s="457"/>
      <c r="N435" s="457"/>
      <c r="O435" s="457"/>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row>
    <row r="436" spans="1:54" ht="15.75" customHeight="1">
      <c r="A436" s="457"/>
      <c r="B436" s="457"/>
      <c r="C436" s="529"/>
      <c r="D436" s="529"/>
      <c r="E436" s="457"/>
      <c r="F436" s="457"/>
      <c r="G436" s="457"/>
      <c r="H436" s="457"/>
      <c r="I436" s="457"/>
      <c r="J436" s="457"/>
      <c r="K436" s="457"/>
      <c r="L436" s="457"/>
      <c r="M436" s="457"/>
      <c r="N436" s="457"/>
      <c r="O436" s="457"/>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row>
    <row r="437" spans="1:54" ht="15.75" customHeight="1">
      <c r="A437" s="457"/>
      <c r="B437" s="457"/>
      <c r="C437" s="529"/>
      <c r="D437" s="529"/>
      <c r="E437" s="457"/>
      <c r="F437" s="457"/>
      <c r="G437" s="457"/>
      <c r="H437" s="457"/>
      <c r="I437" s="457"/>
      <c r="J437" s="457"/>
      <c r="K437" s="457"/>
      <c r="L437" s="457"/>
      <c r="M437" s="457"/>
      <c r="N437" s="457"/>
      <c r="O437" s="457"/>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row>
    <row r="438" spans="1:54" ht="15.75" customHeight="1">
      <c r="A438" s="457"/>
      <c r="B438" s="457"/>
      <c r="C438" s="529"/>
      <c r="D438" s="529"/>
      <c r="E438" s="457"/>
      <c r="F438" s="457"/>
      <c r="G438" s="457"/>
      <c r="H438" s="457"/>
      <c r="I438" s="457"/>
      <c r="J438" s="457"/>
      <c r="K438" s="457"/>
      <c r="L438" s="457"/>
      <c r="M438" s="457"/>
      <c r="N438" s="457"/>
      <c r="O438" s="457"/>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row>
    <row r="439" spans="1:54" ht="15.75" customHeight="1">
      <c r="A439" s="457"/>
      <c r="B439" s="457"/>
      <c r="C439" s="529"/>
      <c r="D439" s="529"/>
      <c r="E439" s="457"/>
      <c r="F439" s="457"/>
      <c r="G439" s="457"/>
      <c r="H439" s="457"/>
      <c r="I439" s="457"/>
      <c r="J439" s="457"/>
      <c r="K439" s="457"/>
      <c r="L439" s="457"/>
      <c r="M439" s="457"/>
      <c r="N439" s="457"/>
      <c r="O439" s="457"/>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row>
    <row r="440" spans="1:54" ht="15.75" customHeight="1">
      <c r="A440" s="457"/>
      <c r="B440" s="457"/>
      <c r="C440" s="529"/>
      <c r="D440" s="529"/>
      <c r="E440" s="457"/>
      <c r="F440" s="457"/>
      <c r="G440" s="457"/>
      <c r="H440" s="457"/>
      <c r="I440" s="457"/>
      <c r="J440" s="457"/>
      <c r="K440" s="457"/>
      <c r="L440" s="457"/>
      <c r="M440" s="457"/>
      <c r="N440" s="457"/>
      <c r="O440" s="457"/>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row>
    <row r="441" spans="1:54" ht="15.75" customHeight="1">
      <c r="A441" s="457"/>
      <c r="B441" s="457"/>
      <c r="C441" s="529"/>
      <c r="D441" s="529"/>
      <c r="E441" s="457"/>
      <c r="F441" s="457"/>
      <c r="G441" s="457"/>
      <c r="H441" s="457"/>
      <c r="I441" s="457"/>
      <c r="J441" s="457"/>
      <c r="K441" s="457"/>
      <c r="L441" s="457"/>
      <c r="M441" s="457"/>
      <c r="N441" s="457"/>
      <c r="O441" s="457"/>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row>
    <row r="442" spans="1:54" ht="15.75" customHeight="1">
      <c r="A442" s="457"/>
      <c r="B442" s="457"/>
      <c r="C442" s="529"/>
      <c r="D442" s="529"/>
      <c r="E442" s="457"/>
      <c r="F442" s="457"/>
      <c r="G442" s="457"/>
      <c r="H442" s="457"/>
      <c r="I442" s="457"/>
      <c r="J442" s="457"/>
      <c r="K442" s="457"/>
      <c r="L442" s="457"/>
      <c r="M442" s="457"/>
      <c r="N442" s="457"/>
      <c r="O442" s="457"/>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row>
    <row r="443" spans="1:54" ht="15.75" customHeight="1">
      <c r="A443" s="457"/>
      <c r="B443" s="457"/>
      <c r="C443" s="529"/>
      <c r="D443" s="529"/>
      <c r="E443" s="457"/>
      <c r="F443" s="457"/>
      <c r="G443" s="457"/>
      <c r="H443" s="457"/>
      <c r="I443" s="457"/>
      <c r="J443" s="457"/>
      <c r="K443" s="457"/>
      <c r="L443" s="457"/>
      <c r="M443" s="457"/>
      <c r="N443" s="457"/>
      <c r="O443" s="457"/>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row>
    <row r="444" spans="1:54" ht="15.75" customHeight="1">
      <c r="A444" s="457"/>
      <c r="B444" s="457"/>
      <c r="C444" s="529"/>
      <c r="D444" s="529"/>
      <c r="E444" s="457"/>
      <c r="F444" s="457"/>
      <c r="G444" s="457"/>
      <c r="H444" s="457"/>
      <c r="I444" s="457"/>
      <c r="J444" s="457"/>
      <c r="K444" s="457"/>
      <c r="L444" s="457"/>
      <c r="M444" s="457"/>
      <c r="N444" s="457"/>
      <c r="O444" s="457"/>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row>
    <row r="445" spans="1:54" ht="15.75" customHeight="1">
      <c r="A445" s="457"/>
      <c r="B445" s="457"/>
      <c r="C445" s="529"/>
      <c r="D445" s="529"/>
      <c r="E445" s="457"/>
      <c r="F445" s="457"/>
      <c r="G445" s="457"/>
      <c r="H445" s="457"/>
      <c r="I445" s="457"/>
      <c r="J445" s="457"/>
      <c r="K445" s="457"/>
      <c r="L445" s="457"/>
      <c r="M445" s="457"/>
      <c r="N445" s="457"/>
      <c r="O445" s="457"/>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row>
    <row r="446" spans="1:54" ht="15.75" customHeight="1">
      <c r="A446" s="457"/>
      <c r="B446" s="457"/>
      <c r="C446" s="529"/>
      <c r="D446" s="529"/>
      <c r="E446" s="457"/>
      <c r="F446" s="457"/>
      <c r="G446" s="457"/>
      <c r="H446" s="457"/>
      <c r="I446" s="457"/>
      <c r="J446" s="457"/>
      <c r="K446" s="457"/>
      <c r="L446" s="457"/>
      <c r="M446" s="457"/>
      <c r="N446" s="457"/>
      <c r="O446" s="457"/>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row>
    <row r="447" spans="1:54" ht="15.75" customHeight="1">
      <c r="A447" s="457"/>
      <c r="B447" s="457"/>
      <c r="C447" s="529"/>
      <c r="D447" s="529"/>
      <c r="E447" s="457"/>
      <c r="F447" s="457"/>
      <c r="G447" s="457"/>
      <c r="H447" s="457"/>
      <c r="I447" s="457"/>
      <c r="J447" s="457"/>
      <c r="K447" s="457"/>
      <c r="L447" s="457"/>
      <c r="M447" s="457"/>
      <c r="N447" s="457"/>
      <c r="O447" s="457"/>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row>
    <row r="448" spans="1:54" ht="15.75" customHeight="1">
      <c r="A448" s="457"/>
      <c r="B448" s="457"/>
      <c r="C448" s="529"/>
      <c r="D448" s="529"/>
      <c r="E448" s="457"/>
      <c r="F448" s="457"/>
      <c r="G448" s="457"/>
      <c r="H448" s="457"/>
      <c r="I448" s="457"/>
      <c r="J448" s="457"/>
      <c r="K448" s="457"/>
      <c r="L448" s="457"/>
      <c r="M448" s="457"/>
      <c r="N448" s="457"/>
      <c r="O448" s="457"/>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row>
    <row r="449" spans="1:54" ht="15.75" customHeight="1">
      <c r="A449" s="457"/>
      <c r="B449" s="457"/>
      <c r="C449" s="529"/>
      <c r="D449" s="529"/>
      <c r="E449" s="457"/>
      <c r="F449" s="457"/>
      <c r="G449" s="457"/>
      <c r="H449" s="457"/>
      <c r="I449" s="457"/>
      <c r="J449" s="457"/>
      <c r="K449" s="457"/>
      <c r="L449" s="457"/>
      <c r="M449" s="457"/>
      <c r="N449" s="457"/>
      <c r="O449" s="457"/>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row>
    <row r="450" spans="1:54" ht="15.75" customHeight="1">
      <c r="A450" s="457"/>
      <c r="B450" s="457"/>
      <c r="C450" s="529"/>
      <c r="D450" s="529"/>
      <c r="E450" s="457"/>
      <c r="F450" s="457"/>
      <c r="G450" s="457"/>
      <c r="H450" s="457"/>
      <c r="I450" s="457"/>
      <c r="J450" s="457"/>
      <c r="K450" s="457"/>
      <c r="L450" s="457"/>
      <c r="M450" s="457"/>
      <c r="N450" s="457"/>
      <c r="O450" s="457"/>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row>
    <row r="451" spans="1:54" ht="15.75" customHeight="1">
      <c r="A451" s="457"/>
      <c r="B451" s="457"/>
      <c r="C451" s="529"/>
      <c r="D451" s="529"/>
      <c r="E451" s="457"/>
      <c r="F451" s="457"/>
      <c r="G451" s="457"/>
      <c r="H451" s="457"/>
      <c r="I451" s="457"/>
      <c r="J451" s="457"/>
      <c r="K451" s="457"/>
      <c r="L451" s="457"/>
      <c r="M451" s="457"/>
      <c r="N451" s="457"/>
      <c r="O451" s="457"/>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row>
    <row r="452" spans="1:54" ht="15.75" customHeight="1">
      <c r="A452" s="457"/>
      <c r="B452" s="457"/>
      <c r="C452" s="529"/>
      <c r="D452" s="529"/>
      <c r="E452" s="457"/>
      <c r="F452" s="457"/>
      <c r="G452" s="457"/>
      <c r="H452" s="457"/>
      <c r="I452" s="457"/>
      <c r="J452" s="457"/>
      <c r="K452" s="457"/>
      <c r="L452" s="457"/>
      <c r="M452" s="457"/>
      <c r="N452" s="457"/>
      <c r="O452" s="457"/>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row>
    <row r="453" spans="1:54" ht="15.75" customHeight="1">
      <c r="A453" s="457"/>
      <c r="B453" s="457"/>
      <c r="C453" s="529"/>
      <c r="D453" s="529"/>
      <c r="E453" s="457"/>
      <c r="F453" s="457"/>
      <c r="G453" s="457"/>
      <c r="H453" s="457"/>
      <c r="I453" s="457"/>
      <c r="J453" s="457"/>
      <c r="K453" s="457"/>
      <c r="L453" s="457"/>
      <c r="M453" s="457"/>
      <c r="N453" s="457"/>
      <c r="O453" s="457"/>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row>
    <row r="454" spans="1:54" ht="15.75" customHeight="1">
      <c r="A454" s="457"/>
      <c r="B454" s="457"/>
      <c r="C454" s="529"/>
      <c r="D454" s="529"/>
      <c r="E454" s="457"/>
      <c r="F454" s="457"/>
      <c r="G454" s="457"/>
      <c r="H454" s="457"/>
      <c r="I454" s="457"/>
      <c r="J454" s="457"/>
      <c r="K454" s="457"/>
      <c r="L454" s="457"/>
      <c r="M454" s="457"/>
      <c r="N454" s="457"/>
      <c r="O454" s="457"/>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row>
    <row r="455" spans="1:54" ht="15.75" customHeight="1">
      <c r="A455" s="457"/>
      <c r="B455" s="457"/>
      <c r="C455" s="529"/>
      <c r="D455" s="529"/>
      <c r="E455" s="457"/>
      <c r="F455" s="457"/>
      <c r="G455" s="457"/>
      <c r="H455" s="457"/>
      <c r="I455" s="457"/>
      <c r="J455" s="457"/>
      <c r="K455" s="457"/>
      <c r="L455" s="457"/>
      <c r="M455" s="457"/>
      <c r="N455" s="457"/>
      <c r="O455" s="457"/>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row>
    <row r="456" spans="1:54" ht="15.75" customHeight="1">
      <c r="A456" s="457"/>
      <c r="B456" s="457"/>
      <c r="C456" s="529"/>
      <c r="D456" s="529"/>
      <c r="E456" s="457"/>
      <c r="F456" s="457"/>
      <c r="G456" s="457"/>
      <c r="H456" s="457"/>
      <c r="I456" s="457"/>
      <c r="J456" s="457"/>
      <c r="K456" s="457"/>
      <c r="L456" s="457"/>
      <c r="M456" s="457"/>
      <c r="N456" s="457"/>
      <c r="O456" s="457"/>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row>
    <row r="457" spans="1:54" ht="15.75" customHeight="1">
      <c r="A457" s="457"/>
      <c r="B457" s="457"/>
      <c r="C457" s="529"/>
      <c r="D457" s="529"/>
      <c r="E457" s="457"/>
      <c r="F457" s="457"/>
      <c r="G457" s="457"/>
      <c r="H457" s="457"/>
      <c r="I457" s="457"/>
      <c r="J457" s="457"/>
      <c r="K457" s="457"/>
      <c r="L457" s="457"/>
      <c r="M457" s="457"/>
      <c r="N457" s="457"/>
      <c r="O457" s="457"/>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row>
    <row r="458" spans="1:54" ht="15.75" customHeight="1">
      <c r="A458" s="457"/>
      <c r="B458" s="457"/>
      <c r="C458" s="529"/>
      <c r="D458" s="529"/>
      <c r="E458" s="457"/>
      <c r="F458" s="457"/>
      <c r="G458" s="457"/>
      <c r="H458" s="457"/>
      <c r="I458" s="457"/>
      <c r="J458" s="457"/>
      <c r="K458" s="457"/>
      <c r="L458" s="457"/>
      <c r="M458" s="457"/>
      <c r="N458" s="457"/>
      <c r="O458" s="457"/>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row>
    <row r="459" spans="1:54" ht="15.75" customHeight="1">
      <c r="A459" s="457"/>
      <c r="B459" s="457"/>
      <c r="C459" s="529"/>
      <c r="D459" s="529"/>
      <c r="E459" s="457"/>
      <c r="F459" s="457"/>
      <c r="G459" s="457"/>
      <c r="H459" s="457"/>
      <c r="I459" s="457"/>
      <c r="J459" s="457"/>
      <c r="K459" s="457"/>
      <c r="L459" s="457"/>
      <c r="M459" s="457"/>
      <c r="N459" s="457"/>
      <c r="O459" s="457"/>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row>
    <row r="460" spans="1:54" ht="15.75" customHeight="1">
      <c r="A460" s="457"/>
      <c r="B460" s="457"/>
      <c r="C460" s="529"/>
      <c r="D460" s="529"/>
      <c r="E460" s="457"/>
      <c r="F460" s="457"/>
      <c r="G460" s="457"/>
      <c r="H460" s="457"/>
      <c r="I460" s="457"/>
      <c r="J460" s="457"/>
      <c r="K460" s="457"/>
      <c r="L460" s="457"/>
      <c r="M460" s="457"/>
      <c r="N460" s="457"/>
      <c r="O460" s="457"/>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row>
    <row r="461" spans="1:54" ht="15.75" customHeight="1">
      <c r="A461" s="457"/>
      <c r="B461" s="457"/>
      <c r="C461" s="529"/>
      <c r="D461" s="529"/>
      <c r="E461" s="457"/>
      <c r="F461" s="457"/>
      <c r="G461" s="457"/>
      <c r="H461" s="457"/>
      <c r="I461" s="457"/>
      <c r="J461" s="457"/>
      <c r="K461" s="457"/>
      <c r="L461" s="457"/>
      <c r="M461" s="457"/>
      <c r="N461" s="457"/>
      <c r="O461" s="457"/>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row>
    <row r="462" spans="1:54" ht="15.75" customHeight="1">
      <c r="A462" s="457"/>
      <c r="B462" s="457"/>
      <c r="C462" s="529"/>
      <c r="D462" s="529"/>
      <c r="E462" s="457"/>
      <c r="F462" s="457"/>
      <c r="G462" s="457"/>
      <c r="H462" s="457"/>
      <c r="I462" s="457"/>
      <c r="J462" s="457"/>
      <c r="K462" s="457"/>
      <c r="L462" s="457"/>
      <c r="M462" s="457"/>
      <c r="N462" s="457"/>
      <c r="O462" s="457"/>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row>
    <row r="463" spans="1:54" ht="15.75" customHeight="1">
      <c r="A463" s="457"/>
      <c r="B463" s="457"/>
      <c r="C463" s="529"/>
      <c r="D463" s="529"/>
      <c r="E463" s="457"/>
      <c r="F463" s="457"/>
      <c r="G463" s="457"/>
      <c r="H463" s="457"/>
      <c r="I463" s="457"/>
      <c r="J463" s="457"/>
      <c r="K463" s="457"/>
      <c r="L463" s="457"/>
      <c r="M463" s="457"/>
      <c r="N463" s="457"/>
      <c r="O463" s="457"/>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row>
    <row r="464" spans="1:54" ht="15.75" customHeight="1">
      <c r="A464" s="457"/>
      <c r="B464" s="457"/>
      <c r="C464" s="529"/>
      <c r="D464" s="529"/>
      <c r="E464" s="457"/>
      <c r="F464" s="457"/>
      <c r="G464" s="457"/>
      <c r="H464" s="457"/>
      <c r="I464" s="457"/>
      <c r="J464" s="457"/>
      <c r="K464" s="457"/>
      <c r="L464" s="457"/>
      <c r="M464" s="457"/>
      <c r="N464" s="457"/>
      <c r="O464" s="457"/>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row>
    <row r="465" spans="1:54" ht="15.75" customHeight="1">
      <c r="A465" s="457"/>
      <c r="B465" s="457"/>
      <c r="C465" s="529"/>
      <c r="D465" s="529"/>
      <c r="E465" s="457"/>
      <c r="F465" s="457"/>
      <c r="G465" s="457"/>
      <c r="H465" s="457"/>
      <c r="I465" s="457"/>
      <c r="J465" s="457"/>
      <c r="K465" s="457"/>
      <c r="L465" s="457"/>
      <c r="M465" s="457"/>
      <c r="N465" s="457"/>
      <c r="O465" s="457"/>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row>
    <row r="466" spans="1:54" ht="15.75" customHeight="1">
      <c r="A466" s="457"/>
      <c r="B466" s="457"/>
      <c r="C466" s="529"/>
      <c r="D466" s="529"/>
      <c r="E466" s="457"/>
      <c r="F466" s="457"/>
      <c r="G466" s="457"/>
      <c r="H466" s="457"/>
      <c r="I466" s="457"/>
      <c r="J466" s="457"/>
      <c r="K466" s="457"/>
      <c r="L466" s="457"/>
      <c r="M466" s="457"/>
      <c r="N466" s="457"/>
      <c r="O466" s="457"/>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row>
    <row r="467" spans="1:54" ht="15.75" customHeight="1">
      <c r="A467" s="457"/>
      <c r="B467" s="457"/>
      <c r="C467" s="529"/>
      <c r="D467" s="529"/>
      <c r="E467" s="457"/>
      <c r="F467" s="457"/>
      <c r="G467" s="457"/>
      <c r="H467" s="457"/>
      <c r="I467" s="457"/>
      <c r="J467" s="457"/>
      <c r="K467" s="457"/>
      <c r="L467" s="457"/>
      <c r="M467" s="457"/>
      <c r="N467" s="457"/>
      <c r="O467" s="457"/>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row>
    <row r="468" spans="1:54" ht="15.75" customHeight="1">
      <c r="A468" s="457"/>
      <c r="B468" s="457"/>
      <c r="C468" s="529"/>
      <c r="D468" s="529"/>
      <c r="E468" s="457"/>
      <c r="F468" s="457"/>
      <c r="G468" s="457"/>
      <c r="H468" s="457"/>
      <c r="I468" s="457"/>
      <c r="J468" s="457"/>
      <c r="K468" s="457"/>
      <c r="L468" s="457"/>
      <c r="M468" s="457"/>
      <c r="N468" s="457"/>
      <c r="O468" s="457"/>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row>
    <row r="469" spans="1:54" ht="15.75" customHeight="1">
      <c r="A469" s="457"/>
      <c r="B469" s="457"/>
      <c r="C469" s="529"/>
      <c r="D469" s="529"/>
      <c r="E469" s="457"/>
      <c r="F469" s="457"/>
      <c r="G469" s="457"/>
      <c r="H469" s="457"/>
      <c r="I469" s="457"/>
      <c r="J469" s="457"/>
      <c r="K469" s="457"/>
      <c r="L469" s="457"/>
      <c r="M469" s="457"/>
      <c r="N469" s="457"/>
      <c r="O469" s="457"/>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row>
    <row r="470" spans="1:54" ht="15.75" customHeight="1">
      <c r="A470" s="457"/>
      <c r="B470" s="457"/>
      <c r="C470" s="529"/>
      <c r="D470" s="529"/>
      <c r="E470" s="457"/>
      <c r="F470" s="457"/>
      <c r="G470" s="457"/>
      <c r="H470" s="457"/>
      <c r="I470" s="457"/>
      <c r="J470" s="457"/>
      <c r="K470" s="457"/>
      <c r="L470" s="457"/>
      <c r="M470" s="457"/>
      <c r="N470" s="457"/>
      <c r="O470" s="457"/>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row>
    <row r="471" spans="1:54" ht="15.75" customHeight="1">
      <c r="A471" s="457"/>
      <c r="B471" s="457"/>
      <c r="C471" s="529"/>
      <c r="D471" s="529"/>
      <c r="E471" s="457"/>
      <c r="F471" s="457"/>
      <c r="G471" s="457"/>
      <c r="H471" s="457"/>
      <c r="I471" s="457"/>
      <c r="J471" s="457"/>
      <c r="K471" s="457"/>
      <c r="L471" s="457"/>
      <c r="M471" s="457"/>
      <c r="N471" s="457"/>
      <c r="O471" s="457"/>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row>
    <row r="472" spans="1:54" ht="15.75" customHeight="1">
      <c r="A472" s="457"/>
      <c r="B472" s="457"/>
      <c r="C472" s="529"/>
      <c r="D472" s="529"/>
      <c r="E472" s="457"/>
      <c r="F472" s="457"/>
      <c r="G472" s="457"/>
      <c r="H472" s="457"/>
      <c r="I472" s="457"/>
      <c r="J472" s="457"/>
      <c r="K472" s="457"/>
      <c r="L472" s="457"/>
      <c r="M472" s="457"/>
      <c r="N472" s="457"/>
      <c r="O472" s="457"/>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row>
    <row r="473" spans="1:54" ht="15.75" customHeight="1">
      <c r="A473" s="457"/>
      <c r="B473" s="457"/>
      <c r="C473" s="529"/>
      <c r="D473" s="529"/>
      <c r="E473" s="457"/>
      <c r="F473" s="457"/>
      <c r="G473" s="457"/>
      <c r="H473" s="457"/>
      <c r="I473" s="457"/>
      <c r="J473" s="457"/>
      <c r="K473" s="457"/>
      <c r="L473" s="457"/>
      <c r="M473" s="457"/>
      <c r="N473" s="457"/>
      <c r="O473" s="457"/>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row>
    <row r="474" spans="1:54" ht="15.75" customHeight="1">
      <c r="A474" s="457"/>
      <c r="B474" s="457"/>
      <c r="C474" s="529"/>
      <c r="D474" s="529"/>
      <c r="E474" s="457"/>
      <c r="F474" s="457"/>
      <c r="G474" s="457"/>
      <c r="H474" s="457"/>
      <c r="I474" s="457"/>
      <c r="J474" s="457"/>
      <c r="K474" s="457"/>
      <c r="L474" s="457"/>
      <c r="M474" s="457"/>
      <c r="N474" s="457"/>
      <c r="O474" s="457"/>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row>
    <row r="475" spans="1:54" ht="15.75" customHeight="1">
      <c r="A475" s="457"/>
      <c r="B475" s="457"/>
      <c r="C475" s="529"/>
      <c r="D475" s="529"/>
      <c r="E475" s="457"/>
      <c r="F475" s="457"/>
      <c r="G475" s="457"/>
      <c r="H475" s="457"/>
      <c r="I475" s="457"/>
      <c r="J475" s="457"/>
      <c r="K475" s="457"/>
      <c r="L475" s="457"/>
      <c r="M475" s="457"/>
      <c r="N475" s="457"/>
      <c r="O475" s="457"/>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row>
    <row r="476" spans="1:54" ht="15.75" customHeight="1">
      <c r="A476" s="457"/>
      <c r="B476" s="457"/>
      <c r="C476" s="529"/>
      <c r="D476" s="529"/>
      <c r="E476" s="457"/>
      <c r="F476" s="457"/>
      <c r="G476" s="457"/>
      <c r="H476" s="457"/>
      <c r="I476" s="457"/>
      <c r="J476" s="457"/>
      <c r="K476" s="457"/>
      <c r="L476" s="457"/>
      <c r="M476" s="457"/>
      <c r="N476" s="457"/>
      <c r="O476" s="457"/>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row>
    <row r="477" spans="1:54" ht="15.75" customHeight="1">
      <c r="A477" s="457"/>
      <c r="B477" s="457"/>
      <c r="C477" s="529"/>
      <c r="D477" s="529"/>
      <c r="E477" s="457"/>
      <c r="F477" s="457"/>
      <c r="G477" s="457"/>
      <c r="H477" s="457"/>
      <c r="I477" s="457"/>
      <c r="J477" s="457"/>
      <c r="K477" s="457"/>
      <c r="L477" s="457"/>
      <c r="M477" s="457"/>
      <c r="N477" s="457"/>
      <c r="O477" s="457"/>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row>
    <row r="478" spans="1:54" ht="15.75" customHeight="1">
      <c r="A478" s="457"/>
      <c r="B478" s="457"/>
      <c r="C478" s="529"/>
      <c r="D478" s="529"/>
      <c r="E478" s="457"/>
      <c r="F478" s="457"/>
      <c r="G478" s="457"/>
      <c r="H478" s="457"/>
      <c r="I478" s="457"/>
      <c r="J478" s="457"/>
      <c r="K478" s="457"/>
      <c r="L478" s="457"/>
      <c r="M478" s="457"/>
      <c r="N478" s="457"/>
      <c r="O478" s="457"/>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row>
    <row r="479" spans="1:54" ht="15.75" customHeight="1">
      <c r="A479" s="457"/>
      <c r="B479" s="457"/>
      <c r="C479" s="529"/>
      <c r="D479" s="529"/>
      <c r="E479" s="457"/>
      <c r="F479" s="457"/>
      <c r="G479" s="457"/>
      <c r="H479" s="457"/>
      <c r="I479" s="457"/>
      <c r="J479" s="457"/>
      <c r="K479" s="457"/>
      <c r="L479" s="457"/>
      <c r="M479" s="457"/>
      <c r="N479" s="457"/>
      <c r="O479" s="457"/>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row>
    <row r="480" spans="1:54" ht="15.75" customHeight="1">
      <c r="A480" s="457"/>
      <c r="B480" s="457"/>
      <c r="C480" s="529"/>
      <c r="D480" s="529"/>
      <c r="E480" s="457"/>
      <c r="F480" s="457"/>
      <c r="G480" s="457"/>
      <c r="H480" s="457"/>
      <c r="I480" s="457"/>
      <c r="J480" s="457"/>
      <c r="K480" s="457"/>
      <c r="L480" s="457"/>
      <c r="M480" s="457"/>
      <c r="N480" s="457"/>
      <c r="O480" s="457"/>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row>
    <row r="481" spans="1:54" ht="15.75" customHeight="1">
      <c r="A481" s="457"/>
      <c r="B481" s="457"/>
      <c r="C481" s="529"/>
      <c r="D481" s="529"/>
      <c r="E481" s="457"/>
      <c r="F481" s="457"/>
      <c r="G481" s="457"/>
      <c r="H481" s="457"/>
      <c r="I481" s="457"/>
      <c r="J481" s="457"/>
      <c r="K481" s="457"/>
      <c r="L481" s="457"/>
      <c r="M481" s="457"/>
      <c r="N481" s="457"/>
      <c r="O481" s="457"/>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row>
    <row r="482" spans="1:54" ht="15.75" customHeight="1">
      <c r="A482" s="457"/>
      <c r="B482" s="457"/>
      <c r="C482" s="529"/>
      <c r="D482" s="529"/>
      <c r="E482" s="457"/>
      <c r="F482" s="457"/>
      <c r="G482" s="457"/>
      <c r="H482" s="457"/>
      <c r="I482" s="457"/>
      <c r="J482" s="457"/>
      <c r="K482" s="457"/>
      <c r="L482" s="457"/>
      <c r="M482" s="457"/>
      <c r="N482" s="457"/>
      <c r="O482" s="457"/>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row>
    <row r="483" spans="1:54" ht="15.75" customHeight="1">
      <c r="A483" s="457"/>
      <c r="B483" s="457"/>
      <c r="C483" s="529"/>
      <c r="D483" s="529"/>
      <c r="E483" s="457"/>
      <c r="F483" s="457"/>
      <c r="G483" s="457"/>
      <c r="H483" s="457"/>
      <c r="I483" s="457"/>
      <c r="J483" s="457"/>
      <c r="K483" s="457"/>
      <c r="L483" s="457"/>
      <c r="M483" s="457"/>
      <c r="N483" s="457"/>
      <c r="O483" s="457"/>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row>
    <row r="484" spans="1:54" ht="15.75" customHeight="1">
      <c r="A484" s="457"/>
      <c r="B484" s="457"/>
      <c r="C484" s="529"/>
      <c r="D484" s="529"/>
      <c r="E484" s="457"/>
      <c r="F484" s="457"/>
      <c r="G484" s="457"/>
      <c r="H484" s="457"/>
      <c r="I484" s="457"/>
      <c r="J484" s="457"/>
      <c r="K484" s="457"/>
      <c r="L484" s="457"/>
      <c r="M484" s="457"/>
      <c r="N484" s="457"/>
      <c r="O484" s="457"/>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row>
    <row r="485" spans="1:54" ht="15.75" customHeight="1">
      <c r="A485" s="457"/>
      <c r="B485" s="457"/>
      <c r="C485" s="529"/>
      <c r="D485" s="529"/>
      <c r="E485" s="457"/>
      <c r="F485" s="457"/>
      <c r="G485" s="457"/>
      <c r="H485" s="457"/>
      <c r="I485" s="457"/>
      <c r="J485" s="457"/>
      <c r="K485" s="457"/>
      <c r="L485" s="457"/>
      <c r="M485" s="457"/>
      <c r="N485" s="457"/>
      <c r="O485" s="457"/>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row>
    <row r="486" spans="1:54" ht="15.75" customHeight="1">
      <c r="A486" s="457"/>
      <c r="B486" s="457"/>
      <c r="C486" s="529"/>
      <c r="D486" s="529"/>
      <c r="E486" s="457"/>
      <c r="F486" s="457"/>
      <c r="G486" s="457"/>
      <c r="H486" s="457"/>
      <c r="I486" s="457"/>
      <c r="J486" s="457"/>
      <c r="K486" s="457"/>
      <c r="L486" s="457"/>
      <c r="M486" s="457"/>
      <c r="N486" s="457"/>
      <c r="O486" s="457"/>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row>
    <row r="487" spans="1:54" ht="15.75" customHeight="1">
      <c r="A487" s="457"/>
      <c r="B487" s="457"/>
      <c r="C487" s="529"/>
      <c r="D487" s="529"/>
      <c r="E487" s="457"/>
      <c r="F487" s="457"/>
      <c r="G487" s="457"/>
      <c r="H487" s="457"/>
      <c r="I487" s="457"/>
      <c r="J487" s="457"/>
      <c r="K487" s="457"/>
      <c r="L487" s="457"/>
      <c r="M487" s="457"/>
      <c r="N487" s="457"/>
      <c r="O487" s="457"/>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row>
    <row r="488" spans="1:54" ht="15.75" customHeight="1">
      <c r="A488" s="457"/>
      <c r="B488" s="457"/>
      <c r="C488" s="529"/>
      <c r="D488" s="529"/>
      <c r="E488" s="457"/>
      <c r="F488" s="457"/>
      <c r="G488" s="457"/>
      <c r="H488" s="457"/>
      <c r="I488" s="457"/>
      <c r="J488" s="457"/>
      <c r="K488" s="457"/>
      <c r="L488" s="457"/>
      <c r="M488" s="457"/>
      <c r="N488" s="457"/>
      <c r="O488" s="457"/>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row>
    <row r="489" spans="1:54" ht="15.75" customHeight="1">
      <c r="A489" s="457"/>
      <c r="B489" s="457"/>
      <c r="C489" s="529"/>
      <c r="D489" s="529"/>
      <c r="E489" s="457"/>
      <c r="F489" s="457"/>
      <c r="G489" s="457"/>
      <c r="H489" s="457"/>
      <c r="I489" s="457"/>
      <c r="J489" s="457"/>
      <c r="K489" s="457"/>
      <c r="L489" s="457"/>
      <c r="M489" s="457"/>
      <c r="N489" s="457"/>
      <c r="O489" s="457"/>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row>
    <row r="490" spans="1:54" ht="15.75" customHeight="1">
      <c r="A490" s="457"/>
      <c r="B490" s="457"/>
      <c r="C490" s="529"/>
      <c r="D490" s="529"/>
      <c r="E490" s="457"/>
      <c r="F490" s="457"/>
      <c r="G490" s="457"/>
      <c r="H490" s="457"/>
      <c r="I490" s="457"/>
      <c r="J490" s="457"/>
      <c r="K490" s="457"/>
      <c r="L490" s="457"/>
      <c r="M490" s="457"/>
      <c r="N490" s="457"/>
      <c r="O490" s="457"/>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row>
    <row r="491" spans="1:54" ht="15.75" customHeight="1">
      <c r="A491" s="457"/>
      <c r="B491" s="457"/>
      <c r="C491" s="529"/>
      <c r="D491" s="529"/>
      <c r="E491" s="457"/>
      <c r="F491" s="457"/>
      <c r="G491" s="457"/>
      <c r="H491" s="457"/>
      <c r="I491" s="457"/>
      <c r="J491" s="457"/>
      <c r="K491" s="457"/>
      <c r="L491" s="457"/>
      <c r="M491" s="457"/>
      <c r="N491" s="457"/>
      <c r="O491" s="457"/>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row>
    <row r="492" spans="1:54" ht="15.75" customHeight="1">
      <c r="A492" s="457"/>
      <c r="B492" s="457"/>
      <c r="C492" s="529"/>
      <c r="D492" s="529"/>
      <c r="E492" s="457"/>
      <c r="F492" s="457"/>
      <c r="G492" s="457"/>
      <c r="H492" s="457"/>
      <c r="I492" s="457"/>
      <c r="J492" s="457"/>
      <c r="K492" s="457"/>
      <c r="L492" s="457"/>
      <c r="M492" s="457"/>
      <c r="N492" s="457"/>
      <c r="O492" s="457"/>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row>
    <row r="493" spans="1:54" ht="15.75" customHeight="1">
      <c r="A493" s="457"/>
      <c r="B493" s="457"/>
      <c r="C493" s="529"/>
      <c r="D493" s="529"/>
      <c r="E493" s="457"/>
      <c r="F493" s="457"/>
      <c r="G493" s="457"/>
      <c r="H493" s="457"/>
      <c r="I493" s="457"/>
      <c r="J493" s="457"/>
      <c r="K493" s="457"/>
      <c r="L493" s="457"/>
      <c r="M493" s="457"/>
      <c r="N493" s="457"/>
      <c r="O493" s="457"/>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row>
    <row r="494" spans="1:54" ht="15.75" customHeight="1">
      <c r="A494" s="457"/>
      <c r="B494" s="457"/>
      <c r="C494" s="529"/>
      <c r="D494" s="529"/>
      <c r="E494" s="457"/>
      <c r="F494" s="457"/>
      <c r="G494" s="457"/>
      <c r="H494" s="457"/>
      <c r="I494" s="457"/>
      <c r="J494" s="457"/>
      <c r="K494" s="457"/>
      <c r="L494" s="457"/>
      <c r="M494" s="457"/>
      <c r="N494" s="457"/>
      <c r="O494" s="457"/>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row>
    <row r="495" spans="1:54" ht="15.75" customHeight="1">
      <c r="A495" s="457"/>
      <c r="B495" s="457"/>
      <c r="C495" s="529"/>
      <c r="D495" s="529"/>
      <c r="E495" s="457"/>
      <c r="F495" s="457"/>
      <c r="G495" s="457"/>
      <c r="H495" s="457"/>
      <c r="I495" s="457"/>
      <c r="J495" s="457"/>
      <c r="K495" s="457"/>
      <c r="L495" s="457"/>
      <c r="M495" s="457"/>
      <c r="N495" s="457"/>
      <c r="O495" s="457"/>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row>
    <row r="496" spans="1:54" ht="15.75" customHeight="1">
      <c r="A496" s="457"/>
      <c r="B496" s="457"/>
      <c r="C496" s="529"/>
      <c r="D496" s="529"/>
      <c r="E496" s="457"/>
      <c r="F496" s="457"/>
      <c r="G496" s="457"/>
      <c r="H496" s="457"/>
      <c r="I496" s="457"/>
      <c r="J496" s="457"/>
      <c r="K496" s="457"/>
      <c r="L496" s="457"/>
      <c r="M496" s="457"/>
      <c r="N496" s="457"/>
      <c r="O496" s="457"/>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row>
    <row r="497" spans="1:54" ht="15.75" customHeight="1">
      <c r="A497" s="457"/>
      <c r="B497" s="457"/>
      <c r="C497" s="529"/>
      <c r="D497" s="529"/>
      <c r="E497" s="457"/>
      <c r="F497" s="457"/>
      <c r="G497" s="457"/>
      <c r="H497" s="457"/>
      <c r="I497" s="457"/>
      <c r="J497" s="457"/>
      <c r="K497" s="457"/>
      <c r="L497" s="457"/>
      <c r="M497" s="457"/>
      <c r="N497" s="457"/>
      <c r="O497" s="457"/>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row>
    <row r="498" spans="1:54" ht="15.75" customHeight="1">
      <c r="A498" s="457"/>
      <c r="B498" s="457"/>
      <c r="C498" s="529"/>
      <c r="D498" s="529"/>
      <c r="E498" s="457"/>
      <c r="F498" s="457"/>
      <c r="G498" s="457"/>
      <c r="H498" s="457"/>
      <c r="I498" s="457"/>
      <c r="J498" s="457"/>
      <c r="K498" s="457"/>
      <c r="L498" s="457"/>
      <c r="M498" s="457"/>
      <c r="N498" s="457"/>
      <c r="O498" s="457"/>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row>
    <row r="499" spans="1:54" ht="15.75" customHeight="1">
      <c r="A499" s="457"/>
      <c r="B499" s="457"/>
      <c r="C499" s="529"/>
      <c r="D499" s="529"/>
      <c r="E499" s="457"/>
      <c r="F499" s="457"/>
      <c r="G499" s="457"/>
      <c r="H499" s="457"/>
      <c r="I499" s="457"/>
      <c r="J499" s="457"/>
      <c r="K499" s="457"/>
      <c r="L499" s="457"/>
      <c r="M499" s="457"/>
      <c r="N499" s="457"/>
      <c r="O499" s="457"/>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row>
    <row r="500" spans="1:54" ht="15.75" customHeight="1">
      <c r="A500" s="457"/>
      <c r="B500" s="457"/>
      <c r="C500" s="529"/>
      <c r="D500" s="529"/>
      <c r="E500" s="457"/>
      <c r="F500" s="457"/>
      <c r="G500" s="457"/>
      <c r="H500" s="457"/>
      <c r="I500" s="457"/>
      <c r="J500" s="457"/>
      <c r="K500" s="457"/>
      <c r="L500" s="457"/>
      <c r="M500" s="457"/>
      <c r="N500" s="457"/>
      <c r="O500" s="457"/>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row>
    <row r="501" spans="1:54" ht="15.75" customHeight="1">
      <c r="A501" s="457"/>
      <c r="B501" s="457"/>
      <c r="C501" s="529"/>
      <c r="D501" s="529"/>
      <c r="E501" s="457"/>
      <c r="F501" s="457"/>
      <c r="G501" s="457"/>
      <c r="H501" s="457"/>
      <c r="I501" s="457"/>
      <c r="J501" s="457"/>
      <c r="K501" s="457"/>
      <c r="L501" s="457"/>
      <c r="M501" s="457"/>
      <c r="N501" s="457"/>
      <c r="O501" s="457"/>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row>
    <row r="502" spans="1:54" ht="15.75" customHeight="1">
      <c r="A502" s="457"/>
      <c r="B502" s="457"/>
      <c r="C502" s="529"/>
      <c r="D502" s="529"/>
      <c r="E502" s="457"/>
      <c r="F502" s="457"/>
      <c r="G502" s="457"/>
      <c r="H502" s="457"/>
      <c r="I502" s="457"/>
      <c r="J502" s="457"/>
      <c r="K502" s="457"/>
      <c r="L502" s="457"/>
      <c r="M502" s="457"/>
      <c r="N502" s="457"/>
      <c r="O502" s="457"/>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row>
    <row r="503" spans="1:54" ht="15.75" customHeight="1">
      <c r="A503" s="457"/>
      <c r="B503" s="457"/>
      <c r="C503" s="529"/>
      <c r="D503" s="529"/>
      <c r="E503" s="457"/>
      <c r="F503" s="457"/>
      <c r="G503" s="457"/>
      <c r="H503" s="457"/>
      <c r="I503" s="457"/>
      <c r="J503" s="457"/>
      <c r="K503" s="457"/>
      <c r="L503" s="457"/>
      <c r="M503" s="457"/>
      <c r="N503" s="457"/>
      <c r="O503" s="457"/>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row>
    <row r="504" spans="1:54" ht="15.75" customHeight="1">
      <c r="A504" s="457"/>
      <c r="B504" s="457"/>
      <c r="C504" s="529"/>
      <c r="D504" s="529"/>
      <c r="E504" s="457"/>
      <c r="F504" s="457"/>
      <c r="G504" s="457"/>
      <c r="H504" s="457"/>
      <c r="I504" s="457"/>
      <c r="J504" s="457"/>
      <c r="K504" s="457"/>
      <c r="L504" s="457"/>
      <c r="M504" s="457"/>
      <c r="N504" s="457"/>
      <c r="O504" s="457"/>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row>
    <row r="505" spans="1:54" ht="15.75" customHeight="1">
      <c r="A505" s="457"/>
      <c r="B505" s="457"/>
      <c r="C505" s="529"/>
      <c r="D505" s="529"/>
      <c r="E505" s="457"/>
      <c r="F505" s="457"/>
      <c r="G505" s="457"/>
      <c r="H505" s="457"/>
      <c r="I505" s="457"/>
      <c r="J505" s="457"/>
      <c r="K505" s="457"/>
      <c r="L505" s="457"/>
      <c r="M505" s="457"/>
      <c r="N505" s="457"/>
      <c r="O505" s="457"/>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row>
    <row r="506" spans="1:54" ht="15.75" customHeight="1">
      <c r="A506" s="457"/>
      <c r="B506" s="457"/>
      <c r="C506" s="529"/>
      <c r="D506" s="529"/>
      <c r="E506" s="457"/>
      <c r="F506" s="457"/>
      <c r="G506" s="457"/>
      <c r="H506" s="457"/>
      <c r="I506" s="457"/>
      <c r="J506" s="457"/>
      <c r="K506" s="457"/>
      <c r="L506" s="457"/>
      <c r="M506" s="457"/>
      <c r="N506" s="457"/>
      <c r="O506" s="457"/>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row>
    <row r="507" spans="1:54" ht="15.75" customHeight="1">
      <c r="A507" s="457"/>
      <c r="B507" s="457"/>
      <c r="C507" s="529"/>
      <c r="D507" s="529"/>
      <c r="E507" s="457"/>
      <c r="F507" s="457"/>
      <c r="G507" s="457"/>
      <c r="H507" s="457"/>
      <c r="I507" s="457"/>
      <c r="J507" s="457"/>
      <c r="K507" s="457"/>
      <c r="L507" s="457"/>
      <c r="M507" s="457"/>
      <c r="N507" s="457"/>
      <c r="O507" s="457"/>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row>
    <row r="508" spans="1:54" ht="15.75" customHeight="1">
      <c r="A508" s="457"/>
      <c r="B508" s="457"/>
      <c r="C508" s="529"/>
      <c r="D508" s="529"/>
      <c r="E508" s="457"/>
      <c r="F508" s="457"/>
      <c r="G508" s="457"/>
      <c r="H508" s="457"/>
      <c r="I508" s="457"/>
      <c r="J508" s="457"/>
      <c r="K508" s="457"/>
      <c r="L508" s="457"/>
      <c r="M508" s="457"/>
      <c r="N508" s="457"/>
      <c r="O508" s="457"/>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row>
    <row r="509" spans="1:54" ht="15.75" customHeight="1">
      <c r="A509" s="457"/>
      <c r="B509" s="457"/>
      <c r="C509" s="529"/>
      <c r="D509" s="529"/>
      <c r="E509" s="457"/>
      <c r="F509" s="457"/>
      <c r="G509" s="457"/>
      <c r="H509" s="457"/>
      <c r="I509" s="457"/>
      <c r="J509" s="457"/>
      <c r="K509" s="457"/>
      <c r="L509" s="457"/>
      <c r="M509" s="457"/>
      <c r="N509" s="457"/>
      <c r="O509" s="457"/>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row>
    <row r="510" spans="1:54" ht="15.75" customHeight="1">
      <c r="A510" s="457"/>
      <c r="B510" s="457"/>
      <c r="C510" s="529"/>
      <c r="D510" s="529"/>
      <c r="E510" s="457"/>
      <c r="F510" s="457"/>
      <c r="G510" s="457"/>
      <c r="H510" s="457"/>
      <c r="I510" s="457"/>
      <c r="J510" s="457"/>
      <c r="K510" s="457"/>
      <c r="L510" s="457"/>
      <c r="M510" s="457"/>
      <c r="N510" s="457"/>
      <c r="O510" s="457"/>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row>
    <row r="511" spans="1:54" ht="15.75" customHeight="1">
      <c r="A511" s="457"/>
      <c r="B511" s="457"/>
      <c r="C511" s="529"/>
      <c r="D511" s="529"/>
      <c r="E511" s="457"/>
      <c r="F511" s="457"/>
      <c r="G511" s="457"/>
      <c r="H511" s="457"/>
      <c r="I511" s="457"/>
      <c r="J511" s="457"/>
      <c r="K511" s="457"/>
      <c r="L511" s="457"/>
      <c r="M511" s="457"/>
      <c r="N511" s="457"/>
      <c r="O511" s="457"/>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row>
    <row r="512" spans="1:54" ht="15.75" customHeight="1">
      <c r="A512" s="457"/>
      <c r="B512" s="457"/>
      <c r="C512" s="529"/>
      <c r="D512" s="529"/>
      <c r="E512" s="457"/>
      <c r="F512" s="457"/>
      <c r="G512" s="457"/>
      <c r="H512" s="457"/>
      <c r="I512" s="457"/>
      <c r="J512" s="457"/>
      <c r="K512" s="457"/>
      <c r="L512" s="457"/>
      <c r="M512" s="457"/>
      <c r="N512" s="457"/>
      <c r="O512" s="457"/>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row>
    <row r="513" spans="1:54" ht="15.75" customHeight="1">
      <c r="A513" s="457"/>
      <c r="B513" s="457"/>
      <c r="C513" s="529"/>
      <c r="D513" s="529"/>
      <c r="E513" s="457"/>
      <c r="F513" s="457"/>
      <c r="G513" s="457"/>
      <c r="H513" s="457"/>
      <c r="I513" s="457"/>
      <c r="J513" s="457"/>
      <c r="K513" s="457"/>
      <c r="L513" s="457"/>
      <c r="M513" s="457"/>
      <c r="N513" s="457"/>
      <c r="O513" s="457"/>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row>
    <row r="514" spans="1:54" ht="15.75" customHeight="1">
      <c r="A514" s="457"/>
      <c r="B514" s="457"/>
      <c r="C514" s="529"/>
      <c r="D514" s="529"/>
      <c r="E514" s="457"/>
      <c r="F514" s="457"/>
      <c r="G514" s="457"/>
      <c r="H514" s="457"/>
      <c r="I514" s="457"/>
      <c r="J514" s="457"/>
      <c r="K514" s="457"/>
      <c r="L514" s="457"/>
      <c r="M514" s="457"/>
      <c r="N514" s="457"/>
      <c r="O514" s="457"/>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row>
    <row r="515" spans="1:54" ht="15.75" customHeight="1">
      <c r="A515" s="457"/>
      <c r="B515" s="457"/>
      <c r="C515" s="529"/>
      <c r="D515" s="529"/>
      <c r="E515" s="457"/>
      <c r="F515" s="457"/>
      <c r="G515" s="457"/>
      <c r="H515" s="457"/>
      <c r="I515" s="457"/>
      <c r="J515" s="457"/>
      <c r="K515" s="457"/>
      <c r="L515" s="457"/>
      <c r="M515" s="457"/>
      <c r="N515" s="457"/>
      <c r="O515" s="457"/>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row>
    <row r="516" spans="1:54" ht="15.75" customHeight="1">
      <c r="A516" s="457"/>
      <c r="B516" s="457"/>
      <c r="C516" s="529"/>
      <c r="D516" s="529"/>
      <c r="E516" s="457"/>
      <c r="F516" s="457"/>
      <c r="G516" s="457"/>
      <c r="H516" s="457"/>
      <c r="I516" s="457"/>
      <c r="J516" s="457"/>
      <c r="K516" s="457"/>
      <c r="L516" s="457"/>
      <c r="M516" s="457"/>
      <c r="N516" s="457"/>
      <c r="O516" s="457"/>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row>
    <row r="517" spans="1:54" ht="15.75" customHeight="1">
      <c r="A517" s="457"/>
      <c r="B517" s="457"/>
      <c r="C517" s="529"/>
      <c r="D517" s="529"/>
      <c r="E517" s="457"/>
      <c r="F517" s="457"/>
      <c r="G517" s="457"/>
      <c r="H517" s="457"/>
      <c r="I517" s="457"/>
      <c r="J517" s="457"/>
      <c r="K517" s="457"/>
      <c r="L517" s="457"/>
      <c r="M517" s="457"/>
      <c r="N517" s="457"/>
      <c r="O517" s="457"/>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row>
    <row r="518" spans="1:54" ht="15.75" customHeight="1">
      <c r="A518" s="457"/>
      <c r="B518" s="457"/>
      <c r="C518" s="529"/>
      <c r="D518" s="529"/>
      <c r="E518" s="457"/>
      <c r="F518" s="457"/>
      <c r="G518" s="457"/>
      <c r="H518" s="457"/>
      <c r="I518" s="457"/>
      <c r="J518" s="457"/>
      <c r="K518" s="457"/>
      <c r="L518" s="457"/>
      <c r="M518" s="457"/>
      <c r="N518" s="457"/>
      <c r="O518" s="457"/>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row>
    <row r="519" spans="1:54" ht="15.75" customHeight="1">
      <c r="A519" s="457"/>
      <c r="B519" s="457"/>
      <c r="C519" s="529"/>
      <c r="D519" s="529"/>
      <c r="E519" s="457"/>
      <c r="F519" s="457"/>
      <c r="G519" s="457"/>
      <c r="H519" s="457"/>
      <c r="I519" s="457"/>
      <c r="J519" s="457"/>
      <c r="K519" s="457"/>
      <c r="L519" s="457"/>
      <c r="M519" s="457"/>
      <c r="N519" s="457"/>
      <c r="O519" s="457"/>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row>
    <row r="520" spans="1:54" ht="15.75" customHeight="1">
      <c r="A520" s="457"/>
      <c r="B520" s="457"/>
      <c r="C520" s="529"/>
      <c r="D520" s="529"/>
      <c r="E520" s="457"/>
      <c r="F520" s="457"/>
      <c r="G520" s="457"/>
      <c r="H520" s="457"/>
      <c r="I520" s="457"/>
      <c r="J520" s="457"/>
      <c r="K520" s="457"/>
      <c r="L520" s="457"/>
      <c r="M520" s="457"/>
      <c r="N520" s="457"/>
      <c r="O520" s="457"/>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row>
    <row r="521" spans="1:54" ht="15.75" customHeight="1">
      <c r="A521" s="457"/>
      <c r="B521" s="457"/>
      <c r="C521" s="529"/>
      <c r="D521" s="529"/>
      <c r="E521" s="457"/>
      <c r="F521" s="457"/>
      <c r="G521" s="457"/>
      <c r="H521" s="457"/>
      <c r="I521" s="457"/>
      <c r="J521" s="457"/>
      <c r="K521" s="457"/>
      <c r="L521" s="457"/>
      <c r="M521" s="457"/>
      <c r="N521" s="457"/>
      <c r="O521" s="457"/>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row>
    <row r="522" spans="1:54" ht="15.75" customHeight="1">
      <c r="A522" s="457"/>
      <c r="B522" s="457"/>
      <c r="C522" s="529"/>
      <c r="D522" s="529"/>
      <c r="E522" s="457"/>
      <c r="F522" s="457"/>
      <c r="G522" s="457"/>
      <c r="H522" s="457"/>
      <c r="I522" s="457"/>
      <c r="J522" s="457"/>
      <c r="K522" s="457"/>
      <c r="L522" s="457"/>
      <c r="M522" s="457"/>
      <c r="N522" s="457"/>
      <c r="O522" s="457"/>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row>
    <row r="523" spans="1:54" ht="15.75" customHeight="1">
      <c r="A523" s="457"/>
      <c r="B523" s="457"/>
      <c r="C523" s="529"/>
      <c r="D523" s="529"/>
      <c r="E523" s="457"/>
      <c r="F523" s="457"/>
      <c r="G523" s="457"/>
      <c r="H523" s="457"/>
      <c r="I523" s="457"/>
      <c r="J523" s="457"/>
      <c r="K523" s="457"/>
      <c r="L523" s="457"/>
      <c r="M523" s="457"/>
      <c r="N523" s="457"/>
      <c r="O523" s="457"/>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row>
    <row r="524" spans="1:54" ht="15.75" customHeight="1">
      <c r="A524" s="457"/>
      <c r="B524" s="457"/>
      <c r="C524" s="529"/>
      <c r="D524" s="529"/>
      <c r="E524" s="457"/>
      <c r="F524" s="457"/>
      <c r="G524" s="457"/>
      <c r="H524" s="457"/>
      <c r="I524" s="457"/>
      <c r="J524" s="457"/>
      <c r="K524" s="457"/>
      <c r="L524" s="457"/>
      <c r="M524" s="457"/>
      <c r="N524" s="457"/>
      <c r="O524" s="457"/>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row>
    <row r="525" spans="1:54" ht="15.75" customHeight="1">
      <c r="A525" s="457"/>
      <c r="B525" s="457"/>
      <c r="C525" s="529"/>
      <c r="D525" s="529"/>
      <c r="E525" s="457"/>
      <c r="F525" s="457"/>
      <c r="G525" s="457"/>
      <c r="H525" s="457"/>
      <c r="I525" s="457"/>
      <c r="J525" s="457"/>
      <c r="K525" s="457"/>
      <c r="L525" s="457"/>
      <c r="M525" s="457"/>
      <c r="N525" s="457"/>
      <c r="O525" s="457"/>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row>
    <row r="526" spans="1:54" ht="15.75" customHeight="1">
      <c r="A526" s="457"/>
      <c r="B526" s="457"/>
      <c r="C526" s="529"/>
      <c r="D526" s="529"/>
      <c r="E526" s="457"/>
      <c r="F526" s="457"/>
      <c r="G526" s="457"/>
      <c r="H526" s="457"/>
      <c r="I526" s="457"/>
      <c r="J526" s="457"/>
      <c r="K526" s="457"/>
      <c r="L526" s="457"/>
      <c r="M526" s="457"/>
      <c r="N526" s="457"/>
      <c r="O526" s="457"/>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row>
    <row r="527" spans="1:54" ht="15.75" customHeight="1">
      <c r="A527" s="457"/>
      <c r="B527" s="457"/>
      <c r="C527" s="529"/>
      <c r="D527" s="529"/>
      <c r="E527" s="457"/>
      <c r="F527" s="457"/>
      <c r="G527" s="457"/>
      <c r="H527" s="457"/>
      <c r="I527" s="457"/>
      <c r="J527" s="457"/>
      <c r="K527" s="457"/>
      <c r="L527" s="457"/>
      <c r="M527" s="457"/>
      <c r="N527" s="457"/>
      <c r="O527" s="457"/>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row>
    <row r="528" spans="1:54" ht="15.75" customHeight="1">
      <c r="A528" s="457"/>
      <c r="B528" s="457"/>
      <c r="C528" s="529"/>
      <c r="D528" s="529"/>
      <c r="E528" s="457"/>
      <c r="F528" s="457"/>
      <c r="G528" s="457"/>
      <c r="H528" s="457"/>
      <c r="I528" s="457"/>
      <c r="J528" s="457"/>
      <c r="K528" s="457"/>
      <c r="L528" s="457"/>
      <c r="M528" s="457"/>
      <c r="N528" s="457"/>
      <c r="O528" s="457"/>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row>
    <row r="529" spans="1:54" ht="15.75" customHeight="1">
      <c r="A529" s="457"/>
      <c r="B529" s="457"/>
      <c r="C529" s="529"/>
      <c r="D529" s="529"/>
      <c r="E529" s="457"/>
      <c r="F529" s="457"/>
      <c r="G529" s="457"/>
      <c r="H529" s="457"/>
      <c r="I529" s="457"/>
      <c r="J529" s="457"/>
      <c r="K529" s="457"/>
      <c r="L529" s="457"/>
      <c r="M529" s="457"/>
      <c r="N529" s="457"/>
      <c r="O529" s="457"/>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row>
    <row r="530" spans="1:54" ht="15.75" customHeight="1">
      <c r="A530" s="457"/>
      <c r="B530" s="457"/>
      <c r="C530" s="529"/>
      <c r="D530" s="529"/>
      <c r="E530" s="457"/>
      <c r="F530" s="457"/>
      <c r="G530" s="457"/>
      <c r="H530" s="457"/>
      <c r="I530" s="457"/>
      <c r="J530" s="457"/>
      <c r="K530" s="457"/>
      <c r="L530" s="457"/>
      <c r="M530" s="457"/>
      <c r="N530" s="457"/>
      <c r="O530" s="457"/>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row>
    <row r="531" spans="1:54" ht="15.75" customHeight="1">
      <c r="A531" s="457"/>
      <c r="B531" s="457"/>
      <c r="C531" s="529"/>
      <c r="D531" s="529"/>
      <c r="E531" s="457"/>
      <c r="F531" s="457"/>
      <c r="G531" s="457"/>
      <c r="H531" s="457"/>
      <c r="I531" s="457"/>
      <c r="J531" s="457"/>
      <c r="K531" s="457"/>
      <c r="L531" s="457"/>
      <c r="M531" s="457"/>
      <c r="N531" s="457"/>
      <c r="O531" s="457"/>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row>
    <row r="532" spans="1:54" ht="15.75" customHeight="1">
      <c r="A532" s="457"/>
      <c r="B532" s="457"/>
      <c r="C532" s="529"/>
      <c r="D532" s="529"/>
      <c r="E532" s="457"/>
      <c r="F532" s="457"/>
      <c r="G532" s="457"/>
      <c r="H532" s="457"/>
      <c r="I532" s="457"/>
      <c r="J532" s="457"/>
      <c r="K532" s="457"/>
      <c r="L532" s="457"/>
      <c r="M532" s="457"/>
      <c r="N532" s="457"/>
      <c r="O532" s="457"/>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row>
    <row r="533" spans="1:54" ht="15.75" customHeight="1">
      <c r="A533" s="457"/>
      <c r="B533" s="457"/>
      <c r="C533" s="529"/>
      <c r="D533" s="529"/>
      <c r="E533" s="457"/>
      <c r="F533" s="457"/>
      <c r="G533" s="457"/>
      <c r="H533" s="457"/>
      <c r="I533" s="457"/>
      <c r="J533" s="457"/>
      <c r="K533" s="457"/>
      <c r="L533" s="457"/>
      <c r="M533" s="457"/>
      <c r="N533" s="457"/>
      <c r="O533" s="457"/>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row>
    <row r="534" spans="1:54" ht="15.75" customHeight="1">
      <c r="A534" s="457"/>
      <c r="B534" s="457"/>
      <c r="C534" s="529"/>
      <c r="D534" s="529"/>
      <c r="E534" s="457"/>
      <c r="F534" s="457"/>
      <c r="G534" s="457"/>
      <c r="H534" s="457"/>
      <c r="I534" s="457"/>
      <c r="J534" s="457"/>
      <c r="K534" s="457"/>
      <c r="L534" s="457"/>
      <c r="M534" s="457"/>
      <c r="N534" s="457"/>
      <c r="O534" s="457"/>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row>
    <row r="535" spans="1:54" ht="15.75" customHeight="1">
      <c r="A535" s="457"/>
      <c r="B535" s="457"/>
      <c r="C535" s="529"/>
      <c r="D535" s="529"/>
      <c r="E535" s="457"/>
      <c r="F535" s="457"/>
      <c r="G535" s="457"/>
      <c r="H535" s="457"/>
      <c r="I535" s="457"/>
      <c r="J535" s="457"/>
      <c r="K535" s="457"/>
      <c r="L535" s="457"/>
      <c r="M535" s="457"/>
      <c r="N535" s="457"/>
      <c r="O535" s="457"/>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row>
    <row r="536" spans="1:54" ht="15.75" customHeight="1">
      <c r="A536" s="457"/>
      <c r="B536" s="457"/>
      <c r="C536" s="529"/>
      <c r="D536" s="529"/>
      <c r="E536" s="457"/>
      <c r="F536" s="457"/>
      <c r="G536" s="457"/>
      <c r="H536" s="457"/>
      <c r="I536" s="457"/>
      <c r="J536" s="457"/>
      <c r="K536" s="457"/>
      <c r="L536" s="457"/>
      <c r="M536" s="457"/>
      <c r="N536" s="457"/>
      <c r="O536" s="457"/>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row>
    <row r="537" spans="1:54" ht="15.75" customHeight="1">
      <c r="A537" s="457"/>
      <c r="B537" s="457"/>
      <c r="C537" s="529"/>
      <c r="D537" s="529"/>
      <c r="E537" s="457"/>
      <c r="F537" s="457"/>
      <c r="G537" s="457"/>
      <c r="H537" s="457"/>
      <c r="I537" s="457"/>
      <c r="J537" s="457"/>
      <c r="K537" s="457"/>
      <c r="L537" s="457"/>
      <c r="M537" s="457"/>
      <c r="N537" s="457"/>
      <c r="O537" s="457"/>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row>
    <row r="538" spans="1:54" ht="15.75" customHeight="1">
      <c r="A538" s="457"/>
      <c r="B538" s="457"/>
      <c r="C538" s="529"/>
      <c r="D538" s="529"/>
      <c r="E538" s="457"/>
      <c r="F538" s="457"/>
      <c r="G538" s="457"/>
      <c r="H538" s="457"/>
      <c r="I538" s="457"/>
      <c r="J538" s="457"/>
      <c r="K538" s="457"/>
      <c r="L538" s="457"/>
      <c r="M538" s="457"/>
      <c r="N538" s="457"/>
      <c r="O538" s="457"/>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row>
    <row r="539" spans="1:54" ht="15.75" customHeight="1">
      <c r="A539" s="457"/>
      <c r="B539" s="457"/>
      <c r="C539" s="529"/>
      <c r="D539" s="529"/>
      <c r="E539" s="457"/>
      <c r="F539" s="457"/>
      <c r="G539" s="457"/>
      <c r="H539" s="457"/>
      <c r="I539" s="457"/>
      <c r="J539" s="457"/>
      <c r="K539" s="457"/>
      <c r="L539" s="457"/>
      <c r="M539" s="457"/>
      <c r="N539" s="457"/>
      <c r="O539" s="457"/>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row>
    <row r="540" spans="1:54" ht="15.75" customHeight="1">
      <c r="A540" s="457"/>
      <c r="B540" s="457"/>
      <c r="C540" s="529"/>
      <c r="D540" s="529"/>
      <c r="E540" s="457"/>
      <c r="F540" s="457"/>
      <c r="G540" s="457"/>
      <c r="H540" s="457"/>
      <c r="I540" s="457"/>
      <c r="J540" s="457"/>
      <c r="K540" s="457"/>
      <c r="L540" s="457"/>
      <c r="M540" s="457"/>
      <c r="N540" s="457"/>
      <c r="O540" s="457"/>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row>
    <row r="541" spans="1:54" ht="15.75" customHeight="1">
      <c r="A541" s="457"/>
      <c r="B541" s="457"/>
      <c r="C541" s="529"/>
      <c r="D541" s="529"/>
      <c r="E541" s="457"/>
      <c r="F541" s="457"/>
      <c r="G541" s="457"/>
      <c r="H541" s="457"/>
      <c r="I541" s="457"/>
      <c r="J541" s="457"/>
      <c r="K541" s="457"/>
      <c r="L541" s="457"/>
      <c r="M541" s="457"/>
      <c r="N541" s="457"/>
      <c r="O541" s="457"/>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row>
    <row r="542" spans="1:54" ht="15.75" customHeight="1">
      <c r="A542" s="457"/>
      <c r="B542" s="457"/>
      <c r="C542" s="529"/>
      <c r="D542" s="529"/>
      <c r="E542" s="457"/>
      <c r="F542" s="457"/>
      <c r="G542" s="457"/>
      <c r="H542" s="457"/>
      <c r="I542" s="457"/>
      <c r="J542" s="457"/>
      <c r="K542" s="457"/>
      <c r="L542" s="457"/>
      <c r="M542" s="457"/>
      <c r="N542" s="457"/>
      <c r="O542" s="457"/>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row>
    <row r="543" spans="1:54" ht="15.75" customHeight="1">
      <c r="A543" s="457"/>
      <c r="B543" s="457"/>
      <c r="C543" s="529"/>
      <c r="D543" s="529"/>
      <c r="E543" s="457"/>
      <c r="F543" s="457"/>
      <c r="G543" s="457"/>
      <c r="H543" s="457"/>
      <c r="I543" s="457"/>
      <c r="J543" s="457"/>
      <c r="K543" s="457"/>
      <c r="L543" s="457"/>
      <c r="M543" s="457"/>
      <c r="N543" s="457"/>
      <c r="O543" s="457"/>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row>
    <row r="544" spans="1:54" ht="15.75" customHeight="1">
      <c r="A544" s="457"/>
      <c r="B544" s="457"/>
      <c r="C544" s="529"/>
      <c r="D544" s="529"/>
      <c r="E544" s="457"/>
      <c r="F544" s="457"/>
      <c r="G544" s="457"/>
      <c r="H544" s="457"/>
      <c r="I544" s="457"/>
      <c r="J544" s="457"/>
      <c r="K544" s="457"/>
      <c r="L544" s="457"/>
      <c r="M544" s="457"/>
      <c r="N544" s="457"/>
      <c r="O544" s="457"/>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row>
    <row r="545" spans="1:54" ht="15.75" customHeight="1">
      <c r="A545" s="457"/>
      <c r="B545" s="457"/>
      <c r="C545" s="529"/>
      <c r="D545" s="529"/>
      <c r="E545" s="457"/>
      <c r="F545" s="457"/>
      <c r="G545" s="457"/>
      <c r="H545" s="457"/>
      <c r="I545" s="457"/>
      <c r="J545" s="457"/>
      <c r="K545" s="457"/>
      <c r="L545" s="457"/>
      <c r="M545" s="457"/>
      <c r="N545" s="457"/>
      <c r="O545" s="457"/>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row>
    <row r="546" spans="1:54" ht="15.75" customHeight="1">
      <c r="A546" s="457"/>
      <c r="B546" s="457"/>
      <c r="C546" s="529"/>
      <c r="D546" s="529"/>
      <c r="E546" s="457"/>
      <c r="F546" s="457"/>
      <c r="G546" s="457"/>
      <c r="H546" s="457"/>
      <c r="I546" s="457"/>
      <c r="J546" s="457"/>
      <c r="K546" s="457"/>
      <c r="L546" s="457"/>
      <c r="M546" s="457"/>
      <c r="N546" s="457"/>
      <c r="O546" s="457"/>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row>
    <row r="547" spans="1:54" ht="15.75" customHeight="1">
      <c r="A547" s="457"/>
      <c r="B547" s="457"/>
      <c r="C547" s="529"/>
      <c r="D547" s="529"/>
      <c r="E547" s="457"/>
      <c r="F547" s="457"/>
      <c r="G547" s="457"/>
      <c r="H547" s="457"/>
      <c r="I547" s="457"/>
      <c r="J547" s="457"/>
      <c r="K547" s="457"/>
      <c r="L547" s="457"/>
      <c r="M547" s="457"/>
      <c r="N547" s="457"/>
      <c r="O547" s="457"/>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row>
    <row r="548" spans="1:54" ht="15.75" customHeight="1">
      <c r="A548" s="457"/>
      <c r="B548" s="457"/>
      <c r="C548" s="529"/>
      <c r="D548" s="529"/>
      <c r="E548" s="457"/>
      <c r="F548" s="457"/>
      <c r="G548" s="457"/>
      <c r="H548" s="457"/>
      <c r="I548" s="457"/>
      <c r="J548" s="457"/>
      <c r="K548" s="457"/>
      <c r="L548" s="457"/>
      <c r="M548" s="457"/>
      <c r="N548" s="457"/>
      <c r="O548" s="457"/>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row>
    <row r="549" spans="1:54" ht="15.75" customHeight="1">
      <c r="A549" s="457"/>
      <c r="B549" s="457"/>
      <c r="C549" s="529"/>
      <c r="D549" s="529"/>
      <c r="E549" s="457"/>
      <c r="F549" s="457"/>
      <c r="G549" s="457"/>
      <c r="H549" s="457"/>
      <c r="I549" s="457"/>
      <c r="J549" s="457"/>
      <c r="K549" s="457"/>
      <c r="L549" s="457"/>
      <c r="M549" s="457"/>
      <c r="N549" s="457"/>
      <c r="O549" s="457"/>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row>
    <row r="550" spans="1:54" ht="15.75" customHeight="1">
      <c r="A550" s="457"/>
      <c r="B550" s="457"/>
      <c r="C550" s="529"/>
      <c r="D550" s="529"/>
      <c r="E550" s="457"/>
      <c r="F550" s="457"/>
      <c r="G550" s="457"/>
      <c r="H550" s="457"/>
      <c r="I550" s="457"/>
      <c r="J550" s="457"/>
      <c r="K550" s="457"/>
      <c r="L550" s="457"/>
      <c r="M550" s="457"/>
      <c r="N550" s="457"/>
      <c r="O550" s="457"/>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row>
    <row r="551" spans="1:54" ht="15.75" customHeight="1">
      <c r="A551" s="457"/>
      <c r="B551" s="457"/>
      <c r="C551" s="529"/>
      <c r="D551" s="529"/>
      <c r="E551" s="457"/>
      <c r="F551" s="457"/>
      <c r="G551" s="457"/>
      <c r="H551" s="457"/>
      <c r="I551" s="457"/>
      <c r="J551" s="457"/>
      <c r="K551" s="457"/>
      <c r="L551" s="457"/>
      <c r="M551" s="457"/>
      <c r="N551" s="457"/>
      <c r="O551" s="457"/>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row>
    <row r="552" spans="1:54" ht="15.75" customHeight="1">
      <c r="A552" s="457"/>
      <c r="B552" s="457"/>
      <c r="C552" s="529"/>
      <c r="D552" s="529"/>
      <c r="E552" s="457"/>
      <c r="F552" s="457"/>
      <c r="G552" s="457"/>
      <c r="H552" s="457"/>
      <c r="I552" s="457"/>
      <c r="J552" s="457"/>
      <c r="K552" s="457"/>
      <c r="L552" s="457"/>
      <c r="M552" s="457"/>
      <c r="N552" s="457"/>
      <c r="O552" s="457"/>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row>
    <row r="553" spans="1:54" ht="15.75" customHeight="1">
      <c r="A553" s="457"/>
      <c r="B553" s="457"/>
      <c r="C553" s="529"/>
      <c r="D553" s="529"/>
      <c r="E553" s="457"/>
      <c r="F553" s="457"/>
      <c r="G553" s="457"/>
      <c r="H553" s="457"/>
      <c r="I553" s="457"/>
      <c r="J553" s="457"/>
      <c r="K553" s="457"/>
      <c r="L553" s="457"/>
      <c r="M553" s="457"/>
      <c r="N553" s="457"/>
      <c r="O553" s="457"/>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row>
    <row r="554" spans="1:54" ht="15.75" customHeight="1">
      <c r="A554" s="457"/>
      <c r="B554" s="457"/>
      <c r="C554" s="529"/>
      <c r="D554" s="529"/>
      <c r="E554" s="457"/>
      <c r="F554" s="457"/>
      <c r="G554" s="457"/>
      <c r="H554" s="457"/>
      <c r="I554" s="457"/>
      <c r="J554" s="457"/>
      <c r="K554" s="457"/>
      <c r="L554" s="457"/>
      <c r="M554" s="457"/>
      <c r="N554" s="457"/>
      <c r="O554" s="457"/>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row>
    <row r="555" spans="1:54" ht="15.75" customHeight="1">
      <c r="A555" s="457"/>
      <c r="B555" s="457"/>
      <c r="C555" s="529"/>
      <c r="D555" s="529"/>
      <c r="E555" s="457"/>
      <c r="F555" s="457"/>
      <c r="G555" s="457"/>
      <c r="H555" s="457"/>
      <c r="I555" s="457"/>
      <c r="J555" s="457"/>
      <c r="K555" s="457"/>
      <c r="L555" s="457"/>
      <c r="M555" s="457"/>
      <c r="N555" s="457"/>
      <c r="O555" s="457"/>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row>
    <row r="556" spans="1:54" ht="15.75" customHeight="1">
      <c r="A556" s="457"/>
      <c r="B556" s="457"/>
      <c r="C556" s="529"/>
      <c r="D556" s="529"/>
      <c r="E556" s="457"/>
      <c r="F556" s="457"/>
      <c r="G556" s="457"/>
      <c r="H556" s="457"/>
      <c r="I556" s="457"/>
      <c r="J556" s="457"/>
      <c r="K556" s="457"/>
      <c r="L556" s="457"/>
      <c r="M556" s="457"/>
      <c r="N556" s="457"/>
      <c r="O556" s="457"/>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row>
    <row r="557" spans="1:54" ht="15.75" customHeight="1">
      <c r="A557" s="457"/>
      <c r="B557" s="457"/>
      <c r="C557" s="529"/>
      <c r="D557" s="529"/>
      <c r="E557" s="457"/>
      <c r="F557" s="457"/>
      <c r="G557" s="457"/>
      <c r="H557" s="457"/>
      <c r="I557" s="457"/>
      <c r="J557" s="457"/>
      <c r="K557" s="457"/>
      <c r="L557" s="457"/>
      <c r="M557" s="457"/>
      <c r="N557" s="457"/>
      <c r="O557" s="457"/>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row>
    <row r="558" spans="1:54" ht="15.75" customHeight="1">
      <c r="A558" s="457"/>
      <c r="B558" s="457"/>
      <c r="C558" s="529"/>
      <c r="D558" s="529"/>
      <c r="E558" s="457"/>
      <c r="F558" s="457"/>
      <c r="G558" s="457"/>
      <c r="H558" s="457"/>
      <c r="I558" s="457"/>
      <c r="J558" s="457"/>
      <c r="K558" s="457"/>
      <c r="L558" s="457"/>
      <c r="M558" s="457"/>
      <c r="N558" s="457"/>
      <c r="O558" s="457"/>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row>
    <row r="559" spans="1:54" ht="15.75" customHeight="1">
      <c r="A559" s="457"/>
      <c r="B559" s="457"/>
      <c r="C559" s="529"/>
      <c r="D559" s="529"/>
      <c r="E559" s="457"/>
      <c r="F559" s="457"/>
      <c r="G559" s="457"/>
      <c r="H559" s="457"/>
      <c r="I559" s="457"/>
      <c r="J559" s="457"/>
      <c r="K559" s="457"/>
      <c r="L559" s="457"/>
      <c r="M559" s="457"/>
      <c r="N559" s="457"/>
      <c r="O559" s="457"/>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row>
    <row r="560" spans="1:54" ht="15.75" customHeight="1">
      <c r="A560" s="457"/>
      <c r="B560" s="457"/>
      <c r="C560" s="529"/>
      <c r="D560" s="529"/>
      <c r="E560" s="457"/>
      <c r="F560" s="457"/>
      <c r="G560" s="457"/>
      <c r="H560" s="457"/>
      <c r="I560" s="457"/>
      <c r="J560" s="457"/>
      <c r="K560" s="457"/>
      <c r="L560" s="457"/>
      <c r="M560" s="457"/>
      <c r="N560" s="457"/>
      <c r="O560" s="457"/>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row>
    <row r="561" spans="1:54" ht="15.75" customHeight="1">
      <c r="A561" s="457"/>
      <c r="B561" s="457"/>
      <c r="C561" s="529"/>
      <c r="D561" s="529"/>
      <c r="E561" s="457"/>
      <c r="F561" s="457"/>
      <c r="G561" s="457"/>
      <c r="H561" s="457"/>
      <c r="I561" s="457"/>
      <c r="J561" s="457"/>
      <c r="K561" s="457"/>
      <c r="L561" s="457"/>
      <c r="M561" s="457"/>
      <c r="N561" s="457"/>
      <c r="O561" s="457"/>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row>
    <row r="562" spans="1:54" ht="15.75" customHeight="1">
      <c r="A562" s="457"/>
      <c r="B562" s="457"/>
      <c r="C562" s="529"/>
      <c r="D562" s="529"/>
      <c r="E562" s="457"/>
      <c r="F562" s="457"/>
      <c r="G562" s="457"/>
      <c r="H562" s="457"/>
      <c r="I562" s="457"/>
      <c r="J562" s="457"/>
      <c r="K562" s="457"/>
      <c r="L562" s="457"/>
      <c r="M562" s="457"/>
      <c r="N562" s="457"/>
      <c r="O562" s="457"/>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row>
    <row r="563" spans="1:54" ht="15.75" customHeight="1">
      <c r="A563" s="457"/>
      <c r="B563" s="457"/>
      <c r="C563" s="529"/>
      <c r="D563" s="529"/>
      <c r="E563" s="457"/>
      <c r="F563" s="457"/>
      <c r="G563" s="457"/>
      <c r="H563" s="457"/>
      <c r="I563" s="457"/>
      <c r="J563" s="457"/>
      <c r="K563" s="457"/>
      <c r="L563" s="457"/>
      <c r="M563" s="457"/>
      <c r="N563" s="457"/>
      <c r="O563" s="457"/>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row>
    <row r="564" spans="1:54" ht="15.75" customHeight="1">
      <c r="A564" s="457"/>
      <c r="B564" s="457"/>
      <c r="C564" s="529"/>
      <c r="D564" s="529"/>
      <c r="E564" s="457"/>
      <c r="F564" s="457"/>
      <c r="G564" s="457"/>
      <c r="H564" s="457"/>
      <c r="I564" s="457"/>
      <c r="J564" s="457"/>
      <c r="K564" s="457"/>
      <c r="L564" s="457"/>
      <c r="M564" s="457"/>
      <c r="N564" s="457"/>
      <c r="O564" s="457"/>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row>
    <row r="565" spans="1:54" ht="15.75" customHeight="1">
      <c r="A565" s="457"/>
      <c r="B565" s="457"/>
      <c r="C565" s="529"/>
      <c r="D565" s="529"/>
      <c r="E565" s="457"/>
      <c r="F565" s="457"/>
      <c r="G565" s="457"/>
      <c r="H565" s="457"/>
      <c r="I565" s="457"/>
      <c r="J565" s="457"/>
      <c r="K565" s="457"/>
      <c r="L565" s="457"/>
      <c r="M565" s="457"/>
      <c r="N565" s="457"/>
      <c r="O565" s="457"/>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row>
    <row r="566" spans="1:54" ht="15.75" customHeight="1">
      <c r="A566" s="457"/>
      <c r="B566" s="457"/>
      <c r="C566" s="529"/>
      <c r="D566" s="529"/>
      <c r="E566" s="457"/>
      <c r="F566" s="457"/>
      <c r="G566" s="457"/>
      <c r="H566" s="457"/>
      <c r="I566" s="457"/>
      <c r="J566" s="457"/>
      <c r="K566" s="457"/>
      <c r="L566" s="457"/>
      <c r="M566" s="457"/>
      <c r="N566" s="457"/>
      <c r="O566" s="457"/>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row>
    <row r="567" spans="1:54" ht="15.75" customHeight="1">
      <c r="A567" s="457"/>
      <c r="B567" s="457"/>
      <c r="C567" s="529"/>
      <c r="D567" s="529"/>
      <c r="E567" s="457"/>
      <c r="F567" s="457"/>
      <c r="G567" s="457"/>
      <c r="H567" s="457"/>
      <c r="I567" s="457"/>
      <c r="J567" s="457"/>
      <c r="K567" s="457"/>
      <c r="L567" s="457"/>
      <c r="M567" s="457"/>
      <c r="N567" s="457"/>
      <c r="O567" s="457"/>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row>
    <row r="568" spans="1:54" ht="15.75" customHeight="1">
      <c r="A568" s="457"/>
      <c r="B568" s="457"/>
      <c r="C568" s="529"/>
      <c r="D568" s="529"/>
      <c r="E568" s="457"/>
      <c r="F568" s="457"/>
      <c r="G568" s="457"/>
      <c r="H568" s="457"/>
      <c r="I568" s="457"/>
      <c r="J568" s="457"/>
      <c r="K568" s="457"/>
      <c r="L568" s="457"/>
      <c r="M568" s="457"/>
      <c r="N568" s="457"/>
      <c r="O568" s="457"/>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row>
    <row r="569" spans="1:54" ht="15.75" customHeight="1">
      <c r="A569" s="457"/>
      <c r="B569" s="457"/>
      <c r="C569" s="529"/>
      <c r="D569" s="529"/>
      <c r="E569" s="457"/>
      <c r="F569" s="457"/>
      <c r="G569" s="457"/>
      <c r="H569" s="457"/>
      <c r="I569" s="457"/>
      <c r="J569" s="457"/>
      <c r="K569" s="457"/>
      <c r="L569" s="457"/>
      <c r="M569" s="457"/>
      <c r="N569" s="457"/>
      <c r="O569" s="457"/>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row>
    <row r="570" spans="1:54" ht="15.75" customHeight="1">
      <c r="A570" s="457"/>
      <c r="B570" s="457"/>
      <c r="C570" s="529"/>
      <c r="D570" s="529"/>
      <c r="E570" s="457"/>
      <c r="F570" s="457"/>
      <c r="G570" s="457"/>
      <c r="H570" s="457"/>
      <c r="I570" s="457"/>
      <c r="J570" s="457"/>
      <c r="K570" s="457"/>
      <c r="L570" s="457"/>
      <c r="M570" s="457"/>
      <c r="N570" s="457"/>
      <c r="O570" s="457"/>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row>
    <row r="571" spans="1:54" ht="15.75" customHeight="1">
      <c r="A571" s="457"/>
      <c r="B571" s="457"/>
      <c r="C571" s="529"/>
      <c r="D571" s="529"/>
      <c r="E571" s="457"/>
      <c r="F571" s="457"/>
      <c r="G571" s="457"/>
      <c r="H571" s="457"/>
      <c r="I571" s="457"/>
      <c r="J571" s="457"/>
      <c r="K571" s="457"/>
      <c r="L571" s="457"/>
      <c r="M571" s="457"/>
      <c r="N571" s="457"/>
      <c r="O571" s="457"/>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row>
    <row r="572" spans="1:54" ht="15.75" customHeight="1">
      <c r="A572" s="457"/>
      <c r="B572" s="457"/>
      <c r="C572" s="529"/>
      <c r="D572" s="529"/>
      <c r="E572" s="457"/>
      <c r="F572" s="457"/>
      <c r="G572" s="457"/>
      <c r="H572" s="457"/>
      <c r="I572" s="457"/>
      <c r="J572" s="457"/>
      <c r="K572" s="457"/>
      <c r="L572" s="457"/>
      <c r="M572" s="457"/>
      <c r="N572" s="457"/>
      <c r="O572" s="457"/>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row>
    <row r="573" spans="1:54" ht="15.75" customHeight="1">
      <c r="A573" s="457"/>
      <c r="B573" s="457"/>
      <c r="C573" s="529"/>
      <c r="D573" s="529"/>
      <c r="E573" s="457"/>
      <c r="F573" s="457"/>
      <c r="G573" s="457"/>
      <c r="H573" s="457"/>
      <c r="I573" s="457"/>
      <c r="J573" s="457"/>
      <c r="K573" s="457"/>
      <c r="L573" s="457"/>
      <c r="M573" s="457"/>
      <c r="N573" s="457"/>
      <c r="O573" s="457"/>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row>
    <row r="574" spans="1:54" ht="15.75" customHeight="1">
      <c r="A574" s="457"/>
      <c r="B574" s="457"/>
      <c r="C574" s="529"/>
      <c r="D574" s="529"/>
      <c r="E574" s="457"/>
      <c r="F574" s="457"/>
      <c r="G574" s="457"/>
      <c r="H574" s="457"/>
      <c r="I574" s="457"/>
      <c r="J574" s="457"/>
      <c r="K574" s="457"/>
      <c r="L574" s="457"/>
      <c r="M574" s="457"/>
      <c r="N574" s="457"/>
      <c r="O574" s="457"/>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row>
    <row r="575" spans="1:54" ht="15.75" customHeight="1">
      <c r="A575" s="457"/>
      <c r="B575" s="457"/>
      <c r="C575" s="529"/>
      <c r="D575" s="529"/>
      <c r="E575" s="457"/>
      <c r="F575" s="457"/>
      <c r="G575" s="457"/>
      <c r="H575" s="457"/>
      <c r="I575" s="457"/>
      <c r="J575" s="457"/>
      <c r="K575" s="457"/>
      <c r="L575" s="457"/>
      <c r="M575" s="457"/>
      <c r="N575" s="457"/>
      <c r="O575" s="457"/>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row>
    <row r="576" spans="1:54" ht="15.75" customHeight="1">
      <c r="A576" s="457"/>
      <c r="B576" s="457"/>
      <c r="C576" s="529"/>
      <c r="D576" s="529"/>
      <c r="E576" s="457"/>
      <c r="F576" s="457"/>
      <c r="G576" s="457"/>
      <c r="H576" s="457"/>
      <c r="I576" s="457"/>
      <c r="J576" s="457"/>
      <c r="K576" s="457"/>
      <c r="L576" s="457"/>
      <c r="M576" s="457"/>
      <c r="N576" s="457"/>
      <c r="O576" s="457"/>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row>
    <row r="577" spans="1:54" ht="15.75" customHeight="1">
      <c r="A577" s="457"/>
      <c r="B577" s="457"/>
      <c r="C577" s="529"/>
      <c r="D577" s="529"/>
      <c r="E577" s="457"/>
      <c r="F577" s="457"/>
      <c r="G577" s="457"/>
      <c r="H577" s="457"/>
      <c r="I577" s="457"/>
      <c r="J577" s="457"/>
      <c r="K577" s="457"/>
      <c r="L577" s="457"/>
      <c r="M577" s="457"/>
      <c r="N577" s="457"/>
      <c r="O577" s="457"/>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row>
    <row r="578" spans="1:54" ht="15.75" customHeight="1">
      <c r="A578" s="457"/>
      <c r="B578" s="457"/>
      <c r="C578" s="529"/>
      <c r="D578" s="529"/>
      <c r="E578" s="457"/>
      <c r="F578" s="457"/>
      <c r="G578" s="457"/>
      <c r="H578" s="457"/>
      <c r="I578" s="457"/>
      <c r="J578" s="457"/>
      <c r="K578" s="457"/>
      <c r="L578" s="457"/>
      <c r="M578" s="457"/>
      <c r="N578" s="457"/>
      <c r="O578" s="457"/>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row>
    <row r="579" spans="1:54" ht="15.75" customHeight="1">
      <c r="A579" s="457"/>
      <c r="B579" s="457"/>
      <c r="C579" s="529"/>
      <c r="D579" s="529"/>
      <c r="E579" s="457"/>
      <c r="F579" s="457"/>
      <c r="G579" s="457"/>
      <c r="H579" s="457"/>
      <c r="I579" s="457"/>
      <c r="J579" s="457"/>
      <c r="K579" s="457"/>
      <c r="L579" s="457"/>
      <c r="M579" s="457"/>
      <c r="N579" s="457"/>
      <c r="O579" s="457"/>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row>
    <row r="580" spans="1:54" ht="15.75" customHeight="1">
      <c r="A580" s="457"/>
      <c r="B580" s="457"/>
      <c r="C580" s="529"/>
      <c r="D580" s="529"/>
      <c r="E580" s="457"/>
      <c r="F580" s="457"/>
      <c r="G580" s="457"/>
      <c r="H580" s="457"/>
      <c r="I580" s="457"/>
      <c r="J580" s="457"/>
      <c r="K580" s="457"/>
      <c r="L580" s="457"/>
      <c r="M580" s="457"/>
      <c r="N580" s="457"/>
      <c r="O580" s="457"/>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row>
    <row r="581" spans="1:54" ht="15.75" customHeight="1">
      <c r="A581" s="457"/>
      <c r="B581" s="457"/>
      <c r="C581" s="529"/>
      <c r="D581" s="529"/>
      <c r="E581" s="457"/>
      <c r="F581" s="457"/>
      <c r="G581" s="457"/>
      <c r="H581" s="457"/>
      <c r="I581" s="457"/>
      <c r="J581" s="457"/>
      <c r="K581" s="457"/>
      <c r="L581" s="457"/>
      <c r="M581" s="457"/>
      <c r="N581" s="457"/>
      <c r="O581" s="457"/>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row>
    <row r="582" spans="1:54" ht="15.75" customHeight="1">
      <c r="A582" s="457"/>
      <c r="B582" s="457"/>
      <c r="C582" s="529"/>
      <c r="D582" s="529"/>
      <c r="E582" s="457"/>
      <c r="F582" s="457"/>
      <c r="G582" s="457"/>
      <c r="H582" s="457"/>
      <c r="I582" s="457"/>
      <c r="J582" s="457"/>
      <c r="K582" s="457"/>
      <c r="L582" s="457"/>
      <c r="M582" s="457"/>
      <c r="N582" s="457"/>
      <c r="O582" s="457"/>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row>
    <row r="583" spans="1:54" ht="15.75" customHeight="1">
      <c r="A583" s="457"/>
      <c r="B583" s="457"/>
      <c r="C583" s="529"/>
      <c r="D583" s="529"/>
      <c r="E583" s="457"/>
      <c r="F583" s="457"/>
      <c r="G583" s="457"/>
      <c r="H583" s="457"/>
      <c r="I583" s="457"/>
      <c r="J583" s="457"/>
      <c r="K583" s="457"/>
      <c r="L583" s="457"/>
      <c r="M583" s="457"/>
      <c r="N583" s="457"/>
      <c r="O583" s="457"/>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row>
    <row r="584" spans="1:54" ht="15.75" customHeight="1">
      <c r="A584" s="457"/>
      <c r="B584" s="457"/>
      <c r="C584" s="529"/>
      <c r="D584" s="529"/>
      <c r="E584" s="457"/>
      <c r="F584" s="457"/>
      <c r="G584" s="457"/>
      <c r="H584" s="457"/>
      <c r="I584" s="457"/>
      <c r="J584" s="457"/>
      <c r="K584" s="457"/>
      <c r="L584" s="457"/>
      <c r="M584" s="457"/>
      <c r="N584" s="457"/>
      <c r="O584" s="457"/>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row>
    <row r="585" spans="1:54" ht="15.75" customHeight="1">
      <c r="A585" s="457"/>
      <c r="B585" s="457"/>
      <c r="C585" s="529"/>
      <c r="D585" s="529"/>
      <c r="E585" s="457"/>
      <c r="F585" s="457"/>
      <c r="G585" s="457"/>
      <c r="H585" s="457"/>
      <c r="I585" s="457"/>
      <c r="J585" s="457"/>
      <c r="K585" s="457"/>
      <c r="L585" s="457"/>
      <c r="M585" s="457"/>
      <c r="N585" s="457"/>
      <c r="O585" s="457"/>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row>
    <row r="586" spans="1:54" ht="15.75" customHeight="1">
      <c r="A586" s="457"/>
      <c r="B586" s="457"/>
      <c r="C586" s="529"/>
      <c r="D586" s="529"/>
      <c r="E586" s="457"/>
      <c r="F586" s="457"/>
      <c r="G586" s="457"/>
      <c r="H586" s="457"/>
      <c r="I586" s="457"/>
      <c r="J586" s="457"/>
      <c r="K586" s="457"/>
      <c r="L586" s="457"/>
      <c r="M586" s="457"/>
      <c r="N586" s="457"/>
      <c r="O586" s="457"/>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row>
    <row r="587" spans="1:54" ht="15.75" customHeight="1">
      <c r="A587" s="457"/>
      <c r="B587" s="457"/>
      <c r="C587" s="529"/>
      <c r="D587" s="529"/>
      <c r="E587" s="457"/>
      <c r="F587" s="457"/>
      <c r="G587" s="457"/>
      <c r="H587" s="457"/>
      <c r="I587" s="457"/>
      <c r="J587" s="457"/>
      <c r="K587" s="457"/>
      <c r="L587" s="457"/>
      <c r="M587" s="457"/>
      <c r="N587" s="457"/>
      <c r="O587" s="457"/>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row>
    <row r="588" spans="1:54" ht="15.75" customHeight="1">
      <c r="A588" s="457"/>
      <c r="B588" s="457"/>
      <c r="C588" s="529"/>
      <c r="D588" s="529"/>
      <c r="E588" s="457"/>
      <c r="F588" s="457"/>
      <c r="G588" s="457"/>
      <c r="H588" s="457"/>
      <c r="I588" s="457"/>
      <c r="J588" s="457"/>
      <c r="K588" s="457"/>
      <c r="L588" s="457"/>
      <c r="M588" s="457"/>
      <c r="N588" s="457"/>
      <c r="O588" s="457"/>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row>
    <row r="589" spans="1:54" ht="15.75" customHeight="1">
      <c r="A589" s="457"/>
      <c r="B589" s="457"/>
      <c r="C589" s="529"/>
      <c r="D589" s="529"/>
      <c r="E589" s="457"/>
      <c r="F589" s="457"/>
      <c r="G589" s="457"/>
      <c r="H589" s="457"/>
      <c r="I589" s="457"/>
      <c r="J589" s="457"/>
      <c r="K589" s="457"/>
      <c r="L589" s="457"/>
      <c r="M589" s="457"/>
      <c r="N589" s="457"/>
      <c r="O589" s="457"/>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row>
    <row r="590" spans="1:54" ht="15.75" customHeight="1">
      <c r="A590" s="457"/>
      <c r="B590" s="457"/>
      <c r="C590" s="529"/>
      <c r="D590" s="529"/>
      <c r="E590" s="457"/>
      <c r="F590" s="457"/>
      <c r="G590" s="457"/>
      <c r="H590" s="457"/>
      <c r="I590" s="457"/>
      <c r="J590" s="457"/>
      <c r="K590" s="457"/>
      <c r="L590" s="457"/>
      <c r="M590" s="457"/>
      <c r="N590" s="457"/>
      <c r="O590" s="457"/>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row>
    <row r="591" spans="1:54" ht="15.75" customHeight="1">
      <c r="A591" s="457"/>
      <c r="B591" s="457"/>
      <c r="C591" s="529"/>
      <c r="D591" s="529"/>
      <c r="E591" s="457"/>
      <c r="F591" s="457"/>
      <c r="G591" s="457"/>
      <c r="H591" s="457"/>
      <c r="I591" s="457"/>
      <c r="J591" s="457"/>
      <c r="K591" s="457"/>
      <c r="L591" s="457"/>
      <c r="M591" s="457"/>
      <c r="N591" s="457"/>
      <c r="O591" s="457"/>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row>
    <row r="592" spans="1:54" ht="15.75" customHeight="1">
      <c r="A592" s="457"/>
      <c r="B592" s="457"/>
      <c r="C592" s="529"/>
      <c r="D592" s="529"/>
      <c r="E592" s="457"/>
      <c r="F592" s="457"/>
      <c r="G592" s="457"/>
      <c r="H592" s="457"/>
      <c r="I592" s="457"/>
      <c r="J592" s="457"/>
      <c r="K592" s="457"/>
      <c r="L592" s="457"/>
      <c r="M592" s="457"/>
      <c r="N592" s="457"/>
      <c r="O592" s="457"/>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row>
    <row r="593" spans="1:54" ht="15.75" customHeight="1">
      <c r="A593" s="457"/>
      <c r="B593" s="457"/>
      <c r="C593" s="529"/>
      <c r="D593" s="529"/>
      <c r="E593" s="457"/>
      <c r="F593" s="457"/>
      <c r="G593" s="457"/>
      <c r="H593" s="457"/>
      <c r="I593" s="457"/>
      <c r="J593" s="457"/>
      <c r="K593" s="457"/>
      <c r="L593" s="457"/>
      <c r="M593" s="457"/>
      <c r="N593" s="457"/>
      <c r="O593" s="457"/>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row>
    <row r="594" spans="1:54" ht="15.75" customHeight="1">
      <c r="A594" s="457"/>
      <c r="B594" s="457"/>
      <c r="C594" s="529"/>
      <c r="D594" s="529"/>
      <c r="E594" s="457"/>
      <c r="F594" s="457"/>
      <c r="G594" s="457"/>
      <c r="H594" s="457"/>
      <c r="I594" s="457"/>
      <c r="J594" s="457"/>
      <c r="K594" s="457"/>
      <c r="L594" s="457"/>
      <c r="M594" s="457"/>
      <c r="N594" s="457"/>
      <c r="O594" s="457"/>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row>
    <row r="595" spans="1:54" ht="15.75" customHeight="1">
      <c r="A595" s="457"/>
      <c r="B595" s="457"/>
      <c r="C595" s="529"/>
      <c r="D595" s="529"/>
      <c r="E595" s="457"/>
      <c r="F595" s="457"/>
      <c r="G595" s="457"/>
      <c r="H595" s="457"/>
      <c r="I595" s="457"/>
      <c r="J595" s="457"/>
      <c r="K595" s="457"/>
      <c r="L595" s="457"/>
      <c r="M595" s="457"/>
      <c r="N595" s="457"/>
      <c r="O595" s="457"/>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row>
    <row r="596" spans="1:54" ht="15.75" customHeight="1">
      <c r="A596" s="457"/>
      <c r="B596" s="457"/>
      <c r="C596" s="529"/>
      <c r="D596" s="529"/>
      <c r="E596" s="457"/>
      <c r="F596" s="457"/>
      <c r="G596" s="457"/>
      <c r="H596" s="457"/>
      <c r="I596" s="457"/>
      <c r="J596" s="457"/>
      <c r="K596" s="457"/>
      <c r="L596" s="457"/>
      <c r="M596" s="457"/>
      <c r="N596" s="457"/>
      <c r="O596" s="457"/>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row>
    <row r="597" spans="1:54" ht="15.75" customHeight="1">
      <c r="A597" s="457"/>
      <c r="B597" s="457"/>
      <c r="C597" s="529"/>
      <c r="D597" s="529"/>
      <c r="E597" s="457"/>
      <c r="F597" s="457"/>
      <c r="G597" s="457"/>
      <c r="H597" s="457"/>
      <c r="I597" s="457"/>
      <c r="J597" s="457"/>
      <c r="K597" s="457"/>
      <c r="L597" s="457"/>
      <c r="M597" s="457"/>
      <c r="N597" s="457"/>
      <c r="O597" s="457"/>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row>
    <row r="598" spans="1:54" ht="15.75" customHeight="1">
      <c r="A598" s="457"/>
      <c r="B598" s="457"/>
      <c r="C598" s="529"/>
      <c r="D598" s="529"/>
      <c r="E598" s="457"/>
      <c r="F598" s="457"/>
      <c r="G598" s="457"/>
      <c r="H598" s="457"/>
      <c r="I598" s="457"/>
      <c r="J598" s="457"/>
      <c r="K598" s="457"/>
      <c r="L598" s="457"/>
      <c r="M598" s="457"/>
      <c r="N598" s="457"/>
      <c r="O598" s="457"/>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row>
    <row r="599" spans="1:54" ht="15.75" customHeight="1">
      <c r="A599" s="457"/>
      <c r="B599" s="457"/>
      <c r="C599" s="529"/>
      <c r="D599" s="529"/>
      <c r="E599" s="457"/>
      <c r="F599" s="457"/>
      <c r="G599" s="457"/>
      <c r="H599" s="457"/>
      <c r="I599" s="457"/>
      <c r="J599" s="457"/>
      <c r="K599" s="457"/>
      <c r="L599" s="457"/>
      <c r="M599" s="457"/>
      <c r="N599" s="457"/>
      <c r="O599" s="457"/>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row>
    <row r="600" spans="1:54" ht="15.75" customHeight="1">
      <c r="A600" s="457"/>
      <c r="B600" s="457"/>
      <c r="C600" s="529"/>
      <c r="D600" s="529"/>
      <c r="E600" s="457"/>
      <c r="F600" s="457"/>
      <c r="G600" s="457"/>
      <c r="H600" s="457"/>
      <c r="I600" s="457"/>
      <c r="J600" s="457"/>
      <c r="K600" s="457"/>
      <c r="L600" s="457"/>
      <c r="M600" s="457"/>
      <c r="N600" s="457"/>
      <c r="O600" s="457"/>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row>
    <row r="601" spans="1:54" ht="15.75" customHeight="1">
      <c r="A601" s="457"/>
      <c r="B601" s="457"/>
      <c r="C601" s="529"/>
      <c r="D601" s="529"/>
      <c r="E601" s="457"/>
      <c r="F601" s="457"/>
      <c r="G601" s="457"/>
      <c r="H601" s="457"/>
      <c r="I601" s="457"/>
      <c r="J601" s="457"/>
      <c r="K601" s="457"/>
      <c r="L601" s="457"/>
      <c r="M601" s="457"/>
      <c r="N601" s="457"/>
      <c r="O601" s="457"/>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row>
    <row r="602" spans="1:54" ht="15.75" customHeight="1">
      <c r="A602" s="457"/>
      <c r="B602" s="457"/>
      <c r="C602" s="529"/>
      <c r="D602" s="529"/>
      <c r="E602" s="457"/>
      <c r="F602" s="457"/>
      <c r="G602" s="457"/>
      <c r="H602" s="457"/>
      <c r="I602" s="457"/>
      <c r="J602" s="457"/>
      <c r="K602" s="457"/>
      <c r="L602" s="457"/>
      <c r="M602" s="457"/>
      <c r="N602" s="457"/>
      <c r="O602" s="457"/>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row>
    <row r="603" spans="1:54" ht="15.75" customHeight="1">
      <c r="A603" s="457"/>
      <c r="B603" s="457"/>
      <c r="C603" s="529"/>
      <c r="D603" s="529"/>
      <c r="E603" s="457"/>
      <c r="F603" s="457"/>
      <c r="G603" s="457"/>
      <c r="H603" s="457"/>
      <c r="I603" s="457"/>
      <c r="J603" s="457"/>
      <c r="K603" s="457"/>
      <c r="L603" s="457"/>
      <c r="M603" s="457"/>
      <c r="N603" s="457"/>
      <c r="O603" s="457"/>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row>
    <row r="604" spans="1:54" ht="15.75" customHeight="1">
      <c r="A604" s="457"/>
      <c r="B604" s="457"/>
      <c r="C604" s="529"/>
      <c r="D604" s="529"/>
      <c r="E604" s="457"/>
      <c r="F604" s="457"/>
      <c r="G604" s="457"/>
      <c r="H604" s="457"/>
      <c r="I604" s="457"/>
      <c r="J604" s="457"/>
      <c r="K604" s="457"/>
      <c r="L604" s="457"/>
      <c r="M604" s="457"/>
      <c r="N604" s="457"/>
      <c r="O604" s="457"/>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row>
    <row r="605" spans="1:54" ht="15.75" customHeight="1">
      <c r="A605" s="457"/>
      <c r="B605" s="457"/>
      <c r="C605" s="529"/>
      <c r="D605" s="529"/>
      <c r="E605" s="457"/>
      <c r="F605" s="457"/>
      <c r="G605" s="457"/>
      <c r="H605" s="457"/>
      <c r="I605" s="457"/>
      <c r="J605" s="457"/>
      <c r="K605" s="457"/>
      <c r="L605" s="457"/>
      <c r="M605" s="457"/>
      <c r="N605" s="457"/>
      <c r="O605" s="457"/>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row>
    <row r="606" spans="1:54" ht="15.75" customHeight="1">
      <c r="A606" s="457"/>
      <c r="B606" s="457"/>
      <c r="C606" s="529"/>
      <c r="D606" s="529"/>
      <c r="E606" s="457"/>
      <c r="F606" s="457"/>
      <c r="G606" s="457"/>
      <c r="H606" s="457"/>
      <c r="I606" s="457"/>
      <c r="J606" s="457"/>
      <c r="K606" s="457"/>
      <c r="L606" s="457"/>
      <c r="M606" s="457"/>
      <c r="N606" s="457"/>
      <c r="O606" s="457"/>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row>
    <row r="607" spans="1:54" ht="15.75" customHeight="1">
      <c r="A607" s="457"/>
      <c r="B607" s="457"/>
      <c r="C607" s="529"/>
      <c r="D607" s="529"/>
      <c r="E607" s="457"/>
      <c r="F607" s="457"/>
      <c r="G607" s="457"/>
      <c r="H607" s="457"/>
      <c r="I607" s="457"/>
      <c r="J607" s="457"/>
      <c r="K607" s="457"/>
      <c r="L607" s="457"/>
      <c r="M607" s="457"/>
      <c r="N607" s="457"/>
      <c r="O607" s="457"/>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row>
    <row r="608" spans="1:54" ht="15.75" customHeight="1">
      <c r="A608" s="457"/>
      <c r="B608" s="457"/>
      <c r="C608" s="529"/>
      <c r="D608" s="529"/>
      <c r="E608" s="457"/>
      <c r="F608" s="457"/>
      <c r="G608" s="457"/>
      <c r="H608" s="457"/>
      <c r="I608" s="457"/>
      <c r="J608" s="457"/>
      <c r="K608" s="457"/>
      <c r="L608" s="457"/>
      <c r="M608" s="457"/>
      <c r="N608" s="457"/>
      <c r="O608" s="457"/>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row>
    <row r="609" spans="1:54" ht="15.75" customHeight="1">
      <c r="A609" s="457"/>
      <c r="B609" s="457"/>
      <c r="C609" s="529"/>
      <c r="D609" s="529"/>
      <c r="E609" s="457"/>
      <c r="F609" s="457"/>
      <c r="G609" s="457"/>
      <c r="H609" s="457"/>
      <c r="I609" s="457"/>
      <c r="J609" s="457"/>
      <c r="K609" s="457"/>
      <c r="L609" s="457"/>
      <c r="M609" s="457"/>
      <c r="N609" s="457"/>
      <c r="O609" s="457"/>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row>
    <row r="610" spans="1:54" ht="15.75" customHeight="1">
      <c r="A610" s="457"/>
      <c r="B610" s="457"/>
      <c r="C610" s="529"/>
      <c r="D610" s="529"/>
      <c r="E610" s="457"/>
      <c r="F610" s="457"/>
      <c r="G610" s="457"/>
      <c r="H610" s="457"/>
      <c r="I610" s="457"/>
      <c r="J610" s="457"/>
      <c r="K610" s="457"/>
      <c r="L610" s="457"/>
      <c r="M610" s="457"/>
      <c r="N610" s="457"/>
      <c r="O610" s="457"/>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row>
    <row r="611" spans="1:54" ht="15.75" customHeight="1">
      <c r="A611" s="457"/>
      <c r="B611" s="457"/>
      <c r="C611" s="529"/>
      <c r="D611" s="529"/>
      <c r="E611" s="457"/>
      <c r="F611" s="457"/>
      <c r="G611" s="457"/>
      <c r="H611" s="457"/>
      <c r="I611" s="457"/>
      <c r="J611" s="457"/>
      <c r="K611" s="457"/>
      <c r="L611" s="457"/>
      <c r="M611" s="457"/>
      <c r="N611" s="457"/>
      <c r="O611" s="457"/>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row>
    <row r="612" spans="1:54" ht="15.75" customHeight="1">
      <c r="A612" s="457"/>
      <c r="B612" s="457"/>
      <c r="C612" s="529"/>
      <c r="D612" s="529"/>
      <c r="E612" s="457"/>
      <c r="F612" s="457"/>
      <c r="G612" s="457"/>
      <c r="H612" s="457"/>
      <c r="I612" s="457"/>
      <c r="J612" s="457"/>
      <c r="K612" s="457"/>
      <c r="L612" s="457"/>
      <c r="M612" s="457"/>
      <c r="N612" s="457"/>
      <c r="O612" s="457"/>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row>
    <row r="613" spans="1:54" ht="15.75" customHeight="1">
      <c r="A613" s="457"/>
      <c r="B613" s="457"/>
      <c r="C613" s="529"/>
      <c r="D613" s="529"/>
      <c r="E613" s="457"/>
      <c r="F613" s="457"/>
      <c r="G613" s="457"/>
      <c r="H613" s="457"/>
      <c r="I613" s="457"/>
      <c r="J613" s="457"/>
      <c r="K613" s="457"/>
      <c r="L613" s="457"/>
      <c r="M613" s="457"/>
      <c r="N613" s="457"/>
      <c r="O613" s="457"/>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row>
    <row r="614" spans="1:54" ht="15.75" customHeight="1">
      <c r="A614" s="457"/>
      <c r="B614" s="457"/>
      <c r="C614" s="529"/>
      <c r="D614" s="529"/>
      <c r="E614" s="457"/>
      <c r="F614" s="457"/>
      <c r="G614" s="457"/>
      <c r="H614" s="457"/>
      <c r="I614" s="457"/>
      <c r="J614" s="457"/>
      <c r="K614" s="457"/>
      <c r="L614" s="457"/>
      <c r="M614" s="457"/>
      <c r="N614" s="457"/>
      <c r="O614" s="457"/>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row>
    <row r="615" spans="1:54" ht="15.75" customHeight="1">
      <c r="A615" s="457"/>
      <c r="B615" s="457"/>
      <c r="C615" s="529"/>
      <c r="D615" s="529"/>
      <c r="E615" s="457"/>
      <c r="F615" s="457"/>
      <c r="G615" s="457"/>
      <c r="H615" s="457"/>
      <c r="I615" s="457"/>
      <c r="J615" s="457"/>
      <c r="K615" s="457"/>
      <c r="L615" s="457"/>
      <c r="M615" s="457"/>
      <c r="N615" s="457"/>
      <c r="O615" s="457"/>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row>
    <row r="616" spans="1:54" ht="15.75" customHeight="1">
      <c r="A616" s="457"/>
      <c r="B616" s="457"/>
      <c r="C616" s="529"/>
      <c r="D616" s="529"/>
      <c r="E616" s="457"/>
      <c r="F616" s="457"/>
      <c r="G616" s="457"/>
      <c r="H616" s="457"/>
      <c r="I616" s="457"/>
      <c r="J616" s="457"/>
      <c r="K616" s="457"/>
      <c r="L616" s="457"/>
      <c r="M616" s="457"/>
      <c r="N616" s="457"/>
      <c r="O616" s="457"/>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row>
    <row r="617" spans="1:54" ht="15.75" customHeight="1">
      <c r="A617" s="457"/>
      <c r="B617" s="457"/>
      <c r="C617" s="529"/>
      <c r="D617" s="529"/>
      <c r="E617" s="457"/>
      <c r="F617" s="457"/>
      <c r="G617" s="457"/>
      <c r="H617" s="457"/>
      <c r="I617" s="457"/>
      <c r="J617" s="457"/>
      <c r="K617" s="457"/>
      <c r="L617" s="457"/>
      <c r="M617" s="457"/>
      <c r="N617" s="457"/>
      <c r="O617" s="457"/>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row>
    <row r="618" spans="1:54" ht="15.75" customHeight="1">
      <c r="A618" s="457"/>
      <c r="B618" s="457"/>
      <c r="C618" s="529"/>
      <c r="D618" s="529"/>
      <c r="E618" s="457"/>
      <c r="F618" s="457"/>
      <c r="G618" s="457"/>
      <c r="H618" s="457"/>
      <c r="I618" s="457"/>
      <c r="J618" s="457"/>
      <c r="K618" s="457"/>
      <c r="L618" s="457"/>
      <c r="M618" s="457"/>
      <c r="N618" s="457"/>
      <c r="O618" s="457"/>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row>
    <row r="619" spans="1:54" ht="15.75" customHeight="1">
      <c r="A619" s="457"/>
      <c r="B619" s="457"/>
      <c r="C619" s="529"/>
      <c r="D619" s="529"/>
      <c r="E619" s="457"/>
      <c r="F619" s="457"/>
      <c r="G619" s="457"/>
      <c r="H619" s="457"/>
      <c r="I619" s="457"/>
      <c r="J619" s="457"/>
      <c r="K619" s="457"/>
      <c r="L619" s="457"/>
      <c r="M619" s="457"/>
      <c r="N619" s="457"/>
      <c r="O619" s="457"/>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row>
    <row r="620" spans="1:54" ht="15.75" customHeight="1">
      <c r="A620" s="457"/>
      <c r="B620" s="457"/>
      <c r="C620" s="529"/>
      <c r="D620" s="529"/>
      <c r="E620" s="457"/>
      <c r="F620" s="457"/>
      <c r="G620" s="457"/>
      <c r="H620" s="457"/>
      <c r="I620" s="457"/>
      <c r="J620" s="457"/>
      <c r="K620" s="457"/>
      <c r="L620" s="457"/>
      <c r="M620" s="457"/>
      <c r="N620" s="457"/>
      <c r="O620" s="457"/>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row>
    <row r="621" spans="1:54" ht="15.75" customHeight="1">
      <c r="A621" s="457"/>
      <c r="B621" s="457"/>
      <c r="C621" s="529"/>
      <c r="D621" s="529"/>
      <c r="E621" s="457"/>
      <c r="F621" s="457"/>
      <c r="G621" s="457"/>
      <c r="H621" s="457"/>
      <c r="I621" s="457"/>
      <c r="J621" s="457"/>
      <c r="K621" s="457"/>
      <c r="L621" s="457"/>
      <c r="M621" s="457"/>
      <c r="N621" s="457"/>
      <c r="O621" s="457"/>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row>
    <row r="622" spans="1:54" ht="15.75" customHeight="1">
      <c r="A622" s="457"/>
      <c r="B622" s="457"/>
      <c r="C622" s="529"/>
      <c r="D622" s="529"/>
      <c r="E622" s="457"/>
      <c r="F622" s="457"/>
      <c r="G622" s="457"/>
      <c r="H622" s="457"/>
      <c r="I622" s="457"/>
      <c r="J622" s="457"/>
      <c r="K622" s="457"/>
      <c r="L622" s="457"/>
      <c r="M622" s="457"/>
      <c r="N622" s="457"/>
      <c r="O622" s="457"/>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row>
    <row r="623" spans="1:54" ht="15.75" customHeight="1">
      <c r="A623" s="457"/>
      <c r="B623" s="457"/>
      <c r="C623" s="529"/>
      <c r="D623" s="529"/>
      <c r="E623" s="457"/>
      <c r="F623" s="457"/>
      <c r="G623" s="457"/>
      <c r="H623" s="457"/>
      <c r="I623" s="457"/>
      <c r="J623" s="457"/>
      <c r="K623" s="457"/>
      <c r="L623" s="457"/>
      <c r="M623" s="457"/>
      <c r="N623" s="457"/>
      <c r="O623" s="457"/>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row>
    <row r="624" spans="1:54" ht="15.75" customHeight="1">
      <c r="A624" s="457"/>
      <c r="B624" s="457"/>
      <c r="C624" s="529"/>
      <c r="D624" s="529"/>
      <c r="E624" s="457"/>
      <c r="F624" s="457"/>
      <c r="G624" s="457"/>
      <c r="H624" s="457"/>
      <c r="I624" s="457"/>
      <c r="J624" s="457"/>
      <c r="K624" s="457"/>
      <c r="L624" s="457"/>
      <c r="M624" s="457"/>
      <c r="N624" s="457"/>
      <c r="O624" s="457"/>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row>
    <row r="625" spans="1:54" ht="15.75" customHeight="1">
      <c r="A625" s="457"/>
      <c r="B625" s="457"/>
      <c r="C625" s="529"/>
      <c r="D625" s="529"/>
      <c r="E625" s="457"/>
      <c r="F625" s="457"/>
      <c r="G625" s="457"/>
      <c r="H625" s="457"/>
      <c r="I625" s="457"/>
      <c r="J625" s="457"/>
      <c r="K625" s="457"/>
      <c r="L625" s="457"/>
      <c r="M625" s="457"/>
      <c r="N625" s="457"/>
      <c r="O625" s="457"/>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row>
    <row r="626" spans="1:54" ht="15.75" customHeight="1">
      <c r="A626" s="457"/>
      <c r="B626" s="457"/>
      <c r="C626" s="529"/>
      <c r="D626" s="529"/>
      <c r="E626" s="457"/>
      <c r="F626" s="457"/>
      <c r="G626" s="457"/>
      <c r="H626" s="457"/>
      <c r="I626" s="457"/>
      <c r="J626" s="457"/>
      <c r="K626" s="457"/>
      <c r="L626" s="457"/>
      <c r="M626" s="457"/>
      <c r="N626" s="457"/>
      <c r="O626" s="457"/>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row>
    <row r="627" spans="1:54" ht="15.75" customHeight="1">
      <c r="A627" s="457"/>
      <c r="B627" s="457"/>
      <c r="C627" s="529"/>
      <c r="D627" s="529"/>
      <c r="E627" s="457"/>
      <c r="F627" s="457"/>
      <c r="G627" s="457"/>
      <c r="H627" s="457"/>
      <c r="I627" s="457"/>
      <c r="J627" s="457"/>
      <c r="K627" s="457"/>
      <c r="L627" s="457"/>
      <c r="M627" s="457"/>
      <c r="N627" s="457"/>
      <c r="O627" s="457"/>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row>
    <row r="628" spans="1:54" ht="15.75" customHeight="1">
      <c r="A628" s="457"/>
      <c r="B628" s="457"/>
      <c r="C628" s="529"/>
      <c r="D628" s="529"/>
      <c r="E628" s="457"/>
      <c r="F628" s="457"/>
      <c r="G628" s="457"/>
      <c r="H628" s="457"/>
      <c r="I628" s="457"/>
      <c r="J628" s="457"/>
      <c r="K628" s="457"/>
      <c r="L628" s="457"/>
      <c r="M628" s="457"/>
      <c r="N628" s="457"/>
      <c r="O628" s="457"/>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row>
    <row r="629" spans="1:54" ht="15.75" customHeight="1">
      <c r="A629" s="457"/>
      <c r="B629" s="457"/>
      <c r="C629" s="529"/>
      <c r="D629" s="529"/>
      <c r="E629" s="457"/>
      <c r="F629" s="457"/>
      <c r="G629" s="457"/>
      <c r="H629" s="457"/>
      <c r="I629" s="457"/>
      <c r="J629" s="457"/>
      <c r="K629" s="457"/>
      <c r="L629" s="457"/>
      <c r="M629" s="457"/>
      <c r="N629" s="457"/>
      <c r="O629" s="457"/>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row>
    <row r="630" spans="1:54" ht="15.75" customHeight="1">
      <c r="A630" s="457"/>
      <c r="B630" s="457"/>
      <c r="C630" s="529"/>
      <c r="D630" s="529"/>
      <c r="E630" s="457"/>
      <c r="F630" s="457"/>
      <c r="G630" s="457"/>
      <c r="H630" s="457"/>
      <c r="I630" s="457"/>
      <c r="J630" s="457"/>
      <c r="K630" s="457"/>
      <c r="L630" s="457"/>
      <c r="M630" s="457"/>
      <c r="N630" s="457"/>
      <c r="O630" s="457"/>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row>
    <row r="631" spans="1:54" ht="15.75" customHeight="1">
      <c r="A631" s="457"/>
      <c r="B631" s="457"/>
      <c r="C631" s="529"/>
      <c r="D631" s="529"/>
      <c r="E631" s="457"/>
      <c r="F631" s="457"/>
      <c r="G631" s="457"/>
      <c r="H631" s="457"/>
      <c r="I631" s="457"/>
      <c r="J631" s="457"/>
      <c r="K631" s="457"/>
      <c r="L631" s="457"/>
      <c r="M631" s="457"/>
      <c r="N631" s="457"/>
      <c r="O631" s="457"/>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row>
    <row r="632" spans="1:54" ht="15.75" customHeight="1">
      <c r="A632" s="457"/>
      <c r="B632" s="457"/>
      <c r="C632" s="529"/>
      <c r="D632" s="529"/>
      <c r="E632" s="457"/>
      <c r="F632" s="457"/>
      <c r="G632" s="457"/>
      <c r="H632" s="457"/>
      <c r="I632" s="457"/>
      <c r="J632" s="457"/>
      <c r="K632" s="457"/>
      <c r="L632" s="457"/>
      <c r="M632" s="457"/>
      <c r="N632" s="457"/>
      <c r="O632" s="457"/>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row>
    <row r="633" spans="1:54" ht="15.75" customHeight="1">
      <c r="A633" s="457"/>
      <c r="B633" s="457"/>
      <c r="C633" s="529"/>
      <c r="D633" s="529"/>
      <c r="E633" s="457"/>
      <c r="F633" s="457"/>
      <c r="G633" s="457"/>
      <c r="H633" s="457"/>
      <c r="I633" s="457"/>
      <c r="J633" s="457"/>
      <c r="K633" s="457"/>
      <c r="L633" s="457"/>
      <c r="M633" s="457"/>
      <c r="N633" s="457"/>
      <c r="O633" s="457"/>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row>
    <row r="634" spans="1:54" ht="15.75" customHeight="1">
      <c r="A634" s="457"/>
      <c r="B634" s="457"/>
      <c r="C634" s="529"/>
      <c r="D634" s="529"/>
      <c r="E634" s="457"/>
      <c r="F634" s="457"/>
      <c r="G634" s="457"/>
      <c r="H634" s="457"/>
      <c r="I634" s="457"/>
      <c r="J634" s="457"/>
      <c r="K634" s="457"/>
      <c r="L634" s="457"/>
      <c r="M634" s="457"/>
      <c r="N634" s="457"/>
      <c r="O634" s="457"/>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row>
    <row r="635" spans="1:54" ht="15.75" customHeight="1">
      <c r="A635" s="457"/>
      <c r="B635" s="457"/>
      <c r="C635" s="529"/>
      <c r="D635" s="529"/>
      <c r="E635" s="457"/>
      <c r="F635" s="457"/>
      <c r="G635" s="457"/>
      <c r="H635" s="457"/>
      <c r="I635" s="457"/>
      <c r="J635" s="457"/>
      <c r="K635" s="457"/>
      <c r="L635" s="457"/>
      <c r="M635" s="457"/>
      <c r="N635" s="457"/>
      <c r="O635" s="457"/>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row>
    <row r="636" spans="1:54" ht="15.75" customHeight="1">
      <c r="A636" s="457"/>
      <c r="B636" s="457"/>
      <c r="C636" s="529"/>
      <c r="D636" s="529"/>
      <c r="E636" s="457"/>
      <c r="F636" s="457"/>
      <c r="G636" s="457"/>
      <c r="H636" s="457"/>
      <c r="I636" s="457"/>
      <c r="J636" s="457"/>
      <c r="K636" s="457"/>
      <c r="L636" s="457"/>
      <c r="M636" s="457"/>
      <c r="N636" s="457"/>
      <c r="O636" s="457"/>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row>
    <row r="637" spans="1:54" ht="15.75" customHeight="1">
      <c r="A637" s="457"/>
      <c r="B637" s="457"/>
      <c r="C637" s="529"/>
      <c r="D637" s="529"/>
      <c r="E637" s="457"/>
      <c r="F637" s="457"/>
      <c r="G637" s="457"/>
      <c r="H637" s="457"/>
      <c r="I637" s="457"/>
      <c r="J637" s="457"/>
      <c r="K637" s="457"/>
      <c r="L637" s="457"/>
      <c r="M637" s="457"/>
      <c r="N637" s="457"/>
      <c r="O637" s="457"/>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row>
    <row r="638" spans="1:54" ht="15.75" customHeight="1">
      <c r="A638" s="457"/>
      <c r="B638" s="457"/>
      <c r="C638" s="529"/>
      <c r="D638" s="529"/>
      <c r="E638" s="457"/>
      <c r="F638" s="457"/>
      <c r="G638" s="457"/>
      <c r="H638" s="457"/>
      <c r="I638" s="457"/>
      <c r="J638" s="457"/>
      <c r="K638" s="457"/>
      <c r="L638" s="457"/>
      <c r="M638" s="457"/>
      <c r="N638" s="457"/>
      <c r="O638" s="457"/>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row>
    <row r="639" spans="1:54" ht="15.75" customHeight="1">
      <c r="A639" s="457"/>
      <c r="B639" s="457"/>
      <c r="C639" s="529"/>
      <c r="D639" s="529"/>
      <c r="E639" s="457"/>
      <c r="F639" s="457"/>
      <c r="G639" s="457"/>
      <c r="H639" s="457"/>
      <c r="I639" s="457"/>
      <c r="J639" s="457"/>
      <c r="K639" s="457"/>
      <c r="L639" s="457"/>
      <c r="M639" s="457"/>
      <c r="N639" s="457"/>
      <c r="O639" s="457"/>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row>
    <row r="640" spans="1:54" ht="15.75" customHeight="1">
      <c r="A640" s="457"/>
      <c r="B640" s="457"/>
      <c r="C640" s="529"/>
      <c r="D640" s="529"/>
      <c r="E640" s="457"/>
      <c r="F640" s="457"/>
      <c r="G640" s="457"/>
      <c r="H640" s="457"/>
      <c r="I640" s="457"/>
      <c r="J640" s="457"/>
      <c r="K640" s="457"/>
      <c r="L640" s="457"/>
      <c r="M640" s="457"/>
      <c r="N640" s="457"/>
      <c r="O640" s="457"/>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row>
    <row r="641" spans="1:54" ht="15.75" customHeight="1">
      <c r="A641" s="457"/>
      <c r="B641" s="457"/>
      <c r="C641" s="529"/>
      <c r="D641" s="529"/>
      <c r="E641" s="457"/>
      <c r="F641" s="457"/>
      <c r="G641" s="457"/>
      <c r="H641" s="457"/>
      <c r="I641" s="457"/>
      <c r="J641" s="457"/>
      <c r="K641" s="457"/>
      <c r="L641" s="457"/>
      <c r="M641" s="457"/>
      <c r="N641" s="457"/>
      <c r="O641" s="457"/>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row>
    <row r="642" spans="1:54" ht="15.75" customHeight="1">
      <c r="A642" s="457"/>
      <c r="B642" s="457"/>
      <c r="C642" s="529"/>
      <c r="D642" s="529"/>
      <c r="E642" s="457"/>
      <c r="F642" s="457"/>
      <c r="G642" s="457"/>
      <c r="H642" s="457"/>
      <c r="I642" s="457"/>
      <c r="J642" s="457"/>
      <c r="K642" s="457"/>
      <c r="L642" s="457"/>
      <c r="M642" s="457"/>
      <c r="N642" s="457"/>
      <c r="O642" s="457"/>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row>
    <row r="643" spans="1:54" ht="15.75" customHeight="1">
      <c r="A643" s="457"/>
      <c r="B643" s="457"/>
      <c r="C643" s="529"/>
      <c r="D643" s="529"/>
      <c r="E643" s="457"/>
      <c r="F643" s="457"/>
      <c r="G643" s="457"/>
      <c r="H643" s="457"/>
      <c r="I643" s="457"/>
      <c r="J643" s="457"/>
      <c r="K643" s="457"/>
      <c r="L643" s="457"/>
      <c r="M643" s="457"/>
      <c r="N643" s="457"/>
      <c r="O643" s="457"/>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row>
    <row r="644" spans="1:54" ht="15.75" customHeight="1">
      <c r="A644" s="457"/>
      <c r="B644" s="457"/>
      <c r="C644" s="529"/>
      <c r="D644" s="529"/>
      <c r="E644" s="457"/>
      <c r="F644" s="457"/>
      <c r="G644" s="457"/>
      <c r="H644" s="457"/>
      <c r="I644" s="457"/>
      <c r="J644" s="457"/>
      <c r="K644" s="457"/>
      <c r="L644" s="457"/>
      <c r="M644" s="457"/>
      <c r="N644" s="457"/>
      <c r="O644" s="457"/>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row>
    <row r="645" spans="1:54" ht="15.75" customHeight="1">
      <c r="A645" s="457"/>
      <c r="B645" s="457"/>
      <c r="C645" s="529"/>
      <c r="D645" s="529"/>
      <c r="E645" s="457"/>
      <c r="F645" s="457"/>
      <c r="G645" s="457"/>
      <c r="H645" s="457"/>
      <c r="I645" s="457"/>
      <c r="J645" s="457"/>
      <c r="K645" s="457"/>
      <c r="L645" s="457"/>
      <c r="M645" s="457"/>
      <c r="N645" s="457"/>
      <c r="O645" s="457"/>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row>
    <row r="646" spans="1:54" ht="15.75" customHeight="1">
      <c r="A646" s="457"/>
      <c r="B646" s="457"/>
      <c r="C646" s="529"/>
      <c r="D646" s="529"/>
      <c r="E646" s="457"/>
      <c r="F646" s="457"/>
      <c r="G646" s="457"/>
      <c r="H646" s="457"/>
      <c r="I646" s="457"/>
      <c r="J646" s="457"/>
      <c r="K646" s="457"/>
      <c r="L646" s="457"/>
      <c r="M646" s="457"/>
      <c r="N646" s="457"/>
      <c r="O646" s="457"/>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row>
    <row r="647" spans="1:54" ht="15.75" customHeight="1">
      <c r="A647" s="457"/>
      <c r="B647" s="457"/>
      <c r="C647" s="529"/>
      <c r="D647" s="529"/>
      <c r="E647" s="457"/>
      <c r="F647" s="457"/>
      <c r="G647" s="457"/>
      <c r="H647" s="457"/>
      <c r="I647" s="457"/>
      <c r="J647" s="457"/>
      <c r="K647" s="457"/>
      <c r="L647" s="457"/>
      <c r="M647" s="457"/>
      <c r="N647" s="457"/>
      <c r="O647" s="457"/>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row>
    <row r="648" spans="1:54" ht="15.75" customHeight="1">
      <c r="A648" s="457"/>
      <c r="B648" s="457"/>
      <c r="C648" s="529"/>
      <c r="D648" s="529"/>
      <c r="E648" s="457"/>
      <c r="F648" s="457"/>
      <c r="G648" s="457"/>
      <c r="H648" s="457"/>
      <c r="I648" s="457"/>
      <c r="J648" s="457"/>
      <c r="K648" s="457"/>
      <c r="L648" s="457"/>
      <c r="M648" s="457"/>
      <c r="N648" s="457"/>
      <c r="O648" s="457"/>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row>
    <row r="649" spans="1:54" ht="15.75" customHeight="1">
      <c r="A649" s="457"/>
      <c r="B649" s="457"/>
      <c r="C649" s="529"/>
      <c r="D649" s="529"/>
      <c r="E649" s="457"/>
      <c r="F649" s="457"/>
      <c r="G649" s="457"/>
      <c r="H649" s="457"/>
      <c r="I649" s="457"/>
      <c r="J649" s="457"/>
      <c r="K649" s="457"/>
      <c r="L649" s="457"/>
      <c r="M649" s="457"/>
      <c r="N649" s="457"/>
      <c r="O649" s="457"/>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row>
    <row r="650" spans="1:54" ht="15.75" customHeight="1">
      <c r="A650" s="457"/>
      <c r="B650" s="457"/>
      <c r="C650" s="529"/>
      <c r="D650" s="529"/>
      <c r="E650" s="457"/>
      <c r="F650" s="457"/>
      <c r="G650" s="457"/>
      <c r="H650" s="457"/>
      <c r="I650" s="457"/>
      <c r="J650" s="457"/>
      <c r="K650" s="457"/>
      <c r="L650" s="457"/>
      <c r="M650" s="457"/>
      <c r="N650" s="457"/>
      <c r="O650" s="457"/>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row>
    <row r="651" spans="1:54" ht="15.75" customHeight="1">
      <c r="A651" s="457"/>
      <c r="B651" s="457"/>
      <c r="C651" s="529"/>
      <c r="D651" s="529"/>
      <c r="E651" s="457"/>
      <c r="F651" s="457"/>
      <c r="G651" s="457"/>
      <c r="H651" s="457"/>
      <c r="I651" s="457"/>
      <c r="J651" s="457"/>
      <c r="K651" s="457"/>
      <c r="L651" s="457"/>
      <c r="M651" s="457"/>
      <c r="N651" s="457"/>
      <c r="O651" s="457"/>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row>
    <row r="652" spans="1:54" ht="15.75" customHeight="1">
      <c r="A652" s="457"/>
      <c r="B652" s="457"/>
      <c r="C652" s="529"/>
      <c r="D652" s="529"/>
      <c r="E652" s="457"/>
      <c r="F652" s="457"/>
      <c r="G652" s="457"/>
      <c r="H652" s="457"/>
      <c r="I652" s="457"/>
      <c r="J652" s="457"/>
      <c r="K652" s="457"/>
      <c r="L652" s="457"/>
      <c r="M652" s="457"/>
      <c r="N652" s="457"/>
      <c r="O652" s="457"/>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row>
    <row r="653" spans="1:54" ht="15.75" customHeight="1">
      <c r="A653" s="457"/>
      <c r="B653" s="457"/>
      <c r="C653" s="529"/>
      <c r="D653" s="529"/>
      <c r="E653" s="457"/>
      <c r="F653" s="457"/>
      <c r="G653" s="457"/>
      <c r="H653" s="457"/>
      <c r="I653" s="457"/>
      <c r="J653" s="457"/>
      <c r="K653" s="457"/>
      <c r="L653" s="457"/>
      <c r="M653" s="457"/>
      <c r="N653" s="457"/>
      <c r="O653" s="457"/>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row>
    <row r="654" spans="1:54" ht="15.75" customHeight="1">
      <c r="A654" s="457"/>
      <c r="B654" s="457"/>
      <c r="C654" s="529"/>
      <c r="D654" s="529"/>
      <c r="E654" s="457"/>
      <c r="F654" s="457"/>
      <c r="G654" s="457"/>
      <c r="H654" s="457"/>
      <c r="I654" s="457"/>
      <c r="J654" s="457"/>
      <c r="K654" s="457"/>
      <c r="L654" s="457"/>
      <c r="M654" s="457"/>
      <c r="N654" s="457"/>
      <c r="O654" s="457"/>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row>
    <row r="655" spans="1:54" ht="15.75" customHeight="1">
      <c r="A655" s="457"/>
      <c r="B655" s="457"/>
      <c r="C655" s="529"/>
      <c r="D655" s="529"/>
      <c r="E655" s="457"/>
      <c r="F655" s="457"/>
      <c r="G655" s="457"/>
      <c r="H655" s="457"/>
      <c r="I655" s="457"/>
      <c r="J655" s="457"/>
      <c r="K655" s="457"/>
      <c r="L655" s="457"/>
      <c r="M655" s="457"/>
      <c r="N655" s="457"/>
      <c r="O655" s="457"/>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row>
    <row r="656" spans="1:54" ht="15.75" customHeight="1">
      <c r="A656" s="457"/>
      <c r="B656" s="457"/>
      <c r="C656" s="529"/>
      <c r="D656" s="529"/>
      <c r="E656" s="457"/>
      <c r="F656" s="457"/>
      <c r="G656" s="457"/>
      <c r="H656" s="457"/>
      <c r="I656" s="457"/>
      <c r="J656" s="457"/>
      <c r="K656" s="457"/>
      <c r="L656" s="457"/>
      <c r="M656" s="457"/>
      <c r="N656" s="457"/>
      <c r="O656" s="457"/>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row>
    <row r="657" spans="1:54" ht="15.75" customHeight="1">
      <c r="A657" s="457"/>
      <c r="B657" s="457"/>
      <c r="C657" s="529"/>
      <c r="D657" s="529"/>
      <c r="E657" s="457"/>
      <c r="F657" s="457"/>
      <c r="G657" s="457"/>
      <c r="H657" s="457"/>
      <c r="I657" s="457"/>
      <c r="J657" s="457"/>
      <c r="K657" s="457"/>
      <c r="L657" s="457"/>
      <c r="M657" s="457"/>
      <c r="N657" s="457"/>
      <c r="O657" s="457"/>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row>
    <row r="658" spans="1:54" ht="15.75" customHeight="1">
      <c r="A658" s="457"/>
      <c r="B658" s="457"/>
      <c r="C658" s="529"/>
      <c r="D658" s="529"/>
      <c r="E658" s="457"/>
      <c r="F658" s="457"/>
      <c r="G658" s="457"/>
      <c r="H658" s="457"/>
      <c r="I658" s="457"/>
      <c r="J658" s="457"/>
      <c r="K658" s="457"/>
      <c r="L658" s="457"/>
      <c r="M658" s="457"/>
      <c r="N658" s="457"/>
      <c r="O658" s="457"/>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row>
    <row r="659" spans="1:54" ht="15.75" customHeight="1">
      <c r="A659" s="457"/>
      <c r="B659" s="457"/>
      <c r="C659" s="529"/>
      <c r="D659" s="529"/>
      <c r="E659" s="457"/>
      <c r="F659" s="457"/>
      <c r="G659" s="457"/>
      <c r="H659" s="457"/>
      <c r="I659" s="457"/>
      <c r="J659" s="457"/>
      <c r="K659" s="457"/>
      <c r="L659" s="457"/>
      <c r="M659" s="457"/>
      <c r="N659" s="457"/>
      <c r="O659" s="457"/>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row>
    <row r="660" spans="1:54" ht="15.75" customHeight="1">
      <c r="A660" s="457"/>
      <c r="B660" s="457"/>
      <c r="C660" s="529"/>
      <c r="D660" s="529"/>
      <c r="E660" s="457"/>
      <c r="F660" s="457"/>
      <c r="G660" s="457"/>
      <c r="H660" s="457"/>
      <c r="I660" s="457"/>
      <c r="J660" s="457"/>
      <c r="K660" s="457"/>
      <c r="L660" s="457"/>
      <c r="M660" s="457"/>
      <c r="N660" s="457"/>
      <c r="O660" s="457"/>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row>
    <row r="661" spans="1:54" ht="15.75" customHeight="1">
      <c r="A661" s="457"/>
      <c r="B661" s="457"/>
      <c r="C661" s="529"/>
      <c r="D661" s="529"/>
      <c r="E661" s="457"/>
      <c r="F661" s="457"/>
      <c r="G661" s="457"/>
      <c r="H661" s="457"/>
      <c r="I661" s="457"/>
      <c r="J661" s="457"/>
      <c r="K661" s="457"/>
      <c r="L661" s="457"/>
      <c r="M661" s="457"/>
      <c r="N661" s="457"/>
      <c r="O661" s="457"/>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row>
    <row r="662" spans="1:54" ht="15.75" customHeight="1">
      <c r="A662" s="457"/>
      <c r="B662" s="457"/>
      <c r="C662" s="529"/>
      <c r="D662" s="529"/>
      <c r="E662" s="457"/>
      <c r="F662" s="457"/>
      <c r="G662" s="457"/>
      <c r="H662" s="457"/>
      <c r="I662" s="457"/>
      <c r="J662" s="457"/>
      <c r="K662" s="457"/>
      <c r="L662" s="457"/>
      <c r="M662" s="457"/>
      <c r="N662" s="457"/>
      <c r="O662" s="457"/>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row>
    <row r="663" spans="1:54" ht="15.75" customHeight="1">
      <c r="A663" s="457"/>
      <c r="B663" s="457"/>
      <c r="C663" s="529"/>
      <c r="D663" s="529"/>
      <c r="E663" s="457"/>
      <c r="F663" s="457"/>
      <c r="G663" s="457"/>
      <c r="H663" s="457"/>
      <c r="I663" s="457"/>
      <c r="J663" s="457"/>
      <c r="K663" s="457"/>
      <c r="L663" s="457"/>
      <c r="M663" s="457"/>
      <c r="N663" s="457"/>
      <c r="O663" s="457"/>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row>
    <row r="664" spans="1:54" ht="15.75" customHeight="1">
      <c r="A664" s="457"/>
      <c r="B664" s="457"/>
      <c r="C664" s="529"/>
      <c r="D664" s="529"/>
      <c r="E664" s="457"/>
      <c r="F664" s="457"/>
      <c r="G664" s="457"/>
      <c r="H664" s="457"/>
      <c r="I664" s="457"/>
      <c r="J664" s="457"/>
      <c r="K664" s="457"/>
      <c r="L664" s="457"/>
      <c r="M664" s="457"/>
      <c r="N664" s="457"/>
      <c r="O664" s="457"/>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row>
    <row r="665" spans="1:54" ht="15.75" customHeight="1">
      <c r="A665" s="457"/>
      <c r="B665" s="457"/>
      <c r="C665" s="529"/>
      <c r="D665" s="529"/>
      <c r="E665" s="457"/>
      <c r="F665" s="457"/>
      <c r="G665" s="457"/>
      <c r="H665" s="457"/>
      <c r="I665" s="457"/>
      <c r="J665" s="457"/>
      <c r="K665" s="457"/>
      <c r="L665" s="457"/>
      <c r="M665" s="457"/>
      <c r="N665" s="457"/>
      <c r="O665" s="457"/>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row>
    <row r="666" spans="1:54" ht="15.75" customHeight="1">
      <c r="A666" s="457"/>
      <c r="B666" s="457"/>
      <c r="C666" s="529"/>
      <c r="D666" s="529"/>
      <c r="E666" s="457"/>
      <c r="F666" s="457"/>
      <c r="G666" s="457"/>
      <c r="H666" s="457"/>
      <c r="I666" s="457"/>
      <c r="J666" s="457"/>
      <c r="K666" s="457"/>
      <c r="L666" s="457"/>
      <c r="M666" s="457"/>
      <c r="N666" s="457"/>
      <c r="O666" s="457"/>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row>
    <row r="667" spans="1:54" ht="15.75" customHeight="1">
      <c r="A667" s="457"/>
      <c r="B667" s="457"/>
      <c r="C667" s="529"/>
      <c r="D667" s="529"/>
      <c r="E667" s="457"/>
      <c r="F667" s="457"/>
      <c r="G667" s="457"/>
      <c r="H667" s="457"/>
      <c r="I667" s="457"/>
      <c r="J667" s="457"/>
      <c r="K667" s="457"/>
      <c r="L667" s="457"/>
      <c r="M667" s="457"/>
      <c r="N667" s="457"/>
      <c r="O667" s="457"/>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row>
    <row r="668" spans="1:54" ht="15.75" customHeight="1">
      <c r="A668" s="457"/>
      <c r="B668" s="457"/>
      <c r="C668" s="529"/>
      <c r="D668" s="529"/>
      <c r="E668" s="457"/>
      <c r="F668" s="457"/>
      <c r="G668" s="457"/>
      <c r="H668" s="457"/>
      <c r="I668" s="457"/>
      <c r="J668" s="457"/>
      <c r="K668" s="457"/>
      <c r="L668" s="457"/>
      <c r="M668" s="457"/>
      <c r="N668" s="457"/>
      <c r="O668" s="457"/>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row>
    <row r="669" spans="1:54" ht="15.75" customHeight="1">
      <c r="A669" s="457"/>
      <c r="B669" s="457"/>
      <c r="C669" s="529"/>
      <c r="D669" s="529"/>
      <c r="E669" s="457"/>
      <c r="F669" s="457"/>
      <c r="G669" s="457"/>
      <c r="H669" s="457"/>
      <c r="I669" s="457"/>
      <c r="J669" s="457"/>
      <c r="K669" s="457"/>
      <c r="L669" s="457"/>
      <c r="M669" s="457"/>
      <c r="N669" s="457"/>
      <c r="O669" s="457"/>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row>
    <row r="670" spans="1:54" ht="15.75" customHeight="1">
      <c r="A670" s="457"/>
      <c r="B670" s="457"/>
      <c r="C670" s="529"/>
      <c r="D670" s="529"/>
      <c r="E670" s="457"/>
      <c r="F670" s="457"/>
      <c r="G670" s="457"/>
      <c r="H670" s="457"/>
      <c r="I670" s="457"/>
      <c r="J670" s="457"/>
      <c r="K670" s="457"/>
      <c r="L670" s="457"/>
      <c r="M670" s="457"/>
      <c r="N670" s="457"/>
      <c r="O670" s="457"/>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row>
    <row r="671" spans="1:54" ht="15.75" customHeight="1">
      <c r="A671" s="457"/>
      <c r="B671" s="457"/>
      <c r="C671" s="529"/>
      <c r="D671" s="529"/>
      <c r="E671" s="457"/>
      <c r="F671" s="457"/>
      <c r="G671" s="457"/>
      <c r="H671" s="457"/>
      <c r="I671" s="457"/>
      <c r="J671" s="457"/>
      <c r="K671" s="457"/>
      <c r="L671" s="457"/>
      <c r="M671" s="457"/>
      <c r="N671" s="457"/>
      <c r="O671" s="457"/>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row>
    <row r="672" spans="1:54" ht="15.75" customHeight="1">
      <c r="A672" s="457"/>
      <c r="B672" s="457"/>
      <c r="C672" s="529"/>
      <c r="D672" s="529"/>
      <c r="E672" s="457"/>
      <c r="F672" s="457"/>
      <c r="G672" s="457"/>
      <c r="H672" s="457"/>
      <c r="I672" s="457"/>
      <c r="J672" s="457"/>
      <c r="K672" s="457"/>
      <c r="L672" s="457"/>
      <c r="M672" s="457"/>
      <c r="N672" s="457"/>
      <c r="O672" s="457"/>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row>
    <row r="673" spans="1:54" ht="15.75" customHeight="1">
      <c r="A673" s="457"/>
      <c r="B673" s="457"/>
      <c r="C673" s="529"/>
      <c r="D673" s="529"/>
      <c r="E673" s="457"/>
      <c r="F673" s="457"/>
      <c r="G673" s="457"/>
      <c r="H673" s="457"/>
      <c r="I673" s="457"/>
      <c r="J673" s="457"/>
      <c r="K673" s="457"/>
      <c r="L673" s="457"/>
      <c r="M673" s="457"/>
      <c r="N673" s="457"/>
      <c r="O673" s="457"/>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row>
    <row r="674" spans="1:54" ht="15.75" customHeight="1">
      <c r="A674" s="457"/>
      <c r="B674" s="457"/>
      <c r="C674" s="529"/>
      <c r="D674" s="529"/>
      <c r="E674" s="457"/>
      <c r="F674" s="457"/>
      <c r="G674" s="457"/>
      <c r="H674" s="457"/>
      <c r="I674" s="457"/>
      <c r="J674" s="457"/>
      <c r="K674" s="457"/>
      <c r="L674" s="457"/>
      <c r="M674" s="457"/>
      <c r="N674" s="457"/>
      <c r="O674" s="457"/>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row>
    <row r="675" spans="1:54" ht="15.75" customHeight="1">
      <c r="A675" s="457"/>
      <c r="B675" s="457"/>
      <c r="C675" s="529"/>
      <c r="D675" s="529"/>
      <c r="E675" s="457"/>
      <c r="F675" s="457"/>
      <c r="G675" s="457"/>
      <c r="H675" s="457"/>
      <c r="I675" s="457"/>
      <c r="J675" s="457"/>
      <c r="K675" s="457"/>
      <c r="L675" s="457"/>
      <c r="M675" s="457"/>
      <c r="N675" s="457"/>
      <c r="O675" s="457"/>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row>
    <row r="676" spans="1:54" ht="15.75" customHeight="1">
      <c r="A676" s="457"/>
      <c r="B676" s="457"/>
      <c r="C676" s="529"/>
      <c r="D676" s="529"/>
      <c r="E676" s="457"/>
      <c r="F676" s="457"/>
      <c r="G676" s="457"/>
      <c r="H676" s="457"/>
      <c r="I676" s="457"/>
      <c r="J676" s="457"/>
      <c r="K676" s="457"/>
      <c r="L676" s="457"/>
      <c r="M676" s="457"/>
      <c r="N676" s="457"/>
      <c r="O676" s="457"/>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row>
    <row r="677" spans="1:54" ht="15.75" customHeight="1">
      <c r="A677" s="457"/>
      <c r="B677" s="457"/>
      <c r="C677" s="529"/>
      <c r="D677" s="529"/>
      <c r="E677" s="457"/>
      <c r="F677" s="457"/>
      <c r="G677" s="457"/>
      <c r="H677" s="457"/>
      <c r="I677" s="457"/>
      <c r="J677" s="457"/>
      <c r="K677" s="457"/>
      <c r="L677" s="457"/>
      <c r="M677" s="457"/>
      <c r="N677" s="457"/>
      <c r="O677" s="457"/>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row>
    <row r="678" spans="1:54" ht="15.75" customHeight="1">
      <c r="A678" s="457"/>
      <c r="B678" s="457"/>
      <c r="C678" s="529"/>
      <c r="D678" s="529"/>
      <c r="E678" s="457"/>
      <c r="F678" s="457"/>
      <c r="G678" s="457"/>
      <c r="H678" s="457"/>
      <c r="I678" s="457"/>
      <c r="J678" s="457"/>
      <c r="K678" s="457"/>
      <c r="L678" s="457"/>
      <c r="M678" s="457"/>
      <c r="N678" s="457"/>
      <c r="O678" s="457"/>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row>
    <row r="679" spans="1:54" ht="15.75" customHeight="1">
      <c r="A679" s="457"/>
      <c r="B679" s="457"/>
      <c r="C679" s="529"/>
      <c r="D679" s="529"/>
      <c r="E679" s="457"/>
      <c r="F679" s="457"/>
      <c r="G679" s="457"/>
      <c r="H679" s="457"/>
      <c r="I679" s="457"/>
      <c r="J679" s="457"/>
      <c r="K679" s="457"/>
      <c r="L679" s="457"/>
      <c r="M679" s="457"/>
      <c r="N679" s="457"/>
      <c r="O679" s="457"/>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row>
    <row r="680" spans="1:54" ht="15.75" customHeight="1">
      <c r="A680" s="457"/>
      <c r="B680" s="457"/>
      <c r="C680" s="529"/>
      <c r="D680" s="529"/>
      <c r="E680" s="457"/>
      <c r="F680" s="457"/>
      <c r="G680" s="457"/>
      <c r="H680" s="457"/>
      <c r="I680" s="457"/>
      <c r="J680" s="457"/>
      <c r="K680" s="457"/>
      <c r="L680" s="457"/>
      <c r="M680" s="457"/>
      <c r="N680" s="457"/>
      <c r="O680" s="457"/>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row>
    <row r="681" spans="1:54" ht="15.75" customHeight="1">
      <c r="A681" s="457"/>
      <c r="B681" s="457"/>
      <c r="C681" s="529"/>
      <c r="D681" s="529"/>
      <c r="E681" s="457"/>
      <c r="F681" s="457"/>
      <c r="G681" s="457"/>
      <c r="H681" s="457"/>
      <c r="I681" s="457"/>
      <c r="J681" s="457"/>
      <c r="K681" s="457"/>
      <c r="L681" s="457"/>
      <c r="M681" s="457"/>
      <c r="N681" s="457"/>
      <c r="O681" s="457"/>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row>
    <row r="682" spans="1:54" ht="15.75" customHeight="1">
      <c r="A682" s="457"/>
      <c r="B682" s="457"/>
      <c r="C682" s="529"/>
      <c r="D682" s="529"/>
      <c r="E682" s="457"/>
      <c r="F682" s="457"/>
      <c r="G682" s="457"/>
      <c r="H682" s="457"/>
      <c r="I682" s="457"/>
      <c r="J682" s="457"/>
      <c r="K682" s="457"/>
      <c r="L682" s="457"/>
      <c r="M682" s="457"/>
      <c r="N682" s="457"/>
      <c r="O682" s="457"/>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row>
    <row r="683" spans="1:54" ht="15.75" customHeight="1">
      <c r="A683" s="457"/>
      <c r="B683" s="457"/>
      <c r="C683" s="529"/>
      <c r="D683" s="529"/>
      <c r="E683" s="457"/>
      <c r="F683" s="457"/>
      <c r="G683" s="457"/>
      <c r="H683" s="457"/>
      <c r="I683" s="457"/>
      <c r="J683" s="457"/>
      <c r="K683" s="457"/>
      <c r="L683" s="457"/>
      <c r="M683" s="457"/>
      <c r="N683" s="457"/>
      <c r="O683" s="457"/>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row>
    <row r="684" spans="1:54" ht="15.75" customHeight="1">
      <c r="A684" s="457"/>
      <c r="B684" s="457"/>
      <c r="C684" s="529"/>
      <c r="D684" s="529"/>
      <c r="E684" s="457"/>
      <c r="F684" s="457"/>
      <c r="G684" s="457"/>
      <c r="H684" s="457"/>
      <c r="I684" s="457"/>
      <c r="J684" s="457"/>
      <c r="K684" s="457"/>
      <c r="L684" s="457"/>
      <c r="M684" s="457"/>
      <c r="N684" s="457"/>
      <c r="O684" s="457"/>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row>
    <row r="685" spans="1:54" ht="15.75" customHeight="1">
      <c r="A685" s="457"/>
      <c r="B685" s="457"/>
      <c r="C685" s="529"/>
      <c r="D685" s="529"/>
      <c r="E685" s="457"/>
      <c r="F685" s="457"/>
      <c r="G685" s="457"/>
      <c r="H685" s="457"/>
      <c r="I685" s="457"/>
      <c r="J685" s="457"/>
      <c r="K685" s="457"/>
      <c r="L685" s="457"/>
      <c r="M685" s="457"/>
      <c r="N685" s="457"/>
      <c r="O685" s="457"/>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row>
    <row r="686" spans="1:54" ht="15.75" customHeight="1">
      <c r="A686" s="457"/>
      <c r="B686" s="457"/>
      <c r="C686" s="529"/>
      <c r="D686" s="529"/>
      <c r="E686" s="457"/>
      <c r="F686" s="457"/>
      <c r="G686" s="457"/>
      <c r="H686" s="457"/>
      <c r="I686" s="457"/>
      <c r="J686" s="457"/>
      <c r="K686" s="457"/>
      <c r="L686" s="457"/>
      <c r="M686" s="457"/>
      <c r="N686" s="457"/>
      <c r="O686" s="457"/>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row>
    <row r="687" spans="1:54" ht="15.75" customHeight="1">
      <c r="A687" s="457"/>
      <c r="B687" s="457"/>
      <c r="C687" s="529"/>
      <c r="D687" s="529"/>
      <c r="E687" s="457"/>
      <c r="F687" s="457"/>
      <c r="G687" s="457"/>
      <c r="H687" s="457"/>
      <c r="I687" s="457"/>
      <c r="J687" s="457"/>
      <c r="K687" s="457"/>
      <c r="L687" s="457"/>
      <c r="M687" s="457"/>
      <c r="N687" s="457"/>
      <c r="O687" s="457"/>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row>
    <row r="688" spans="1:54" ht="15.75" customHeight="1">
      <c r="A688" s="457"/>
      <c r="B688" s="457"/>
      <c r="C688" s="529"/>
      <c r="D688" s="529"/>
      <c r="E688" s="457"/>
      <c r="F688" s="457"/>
      <c r="G688" s="457"/>
      <c r="H688" s="457"/>
      <c r="I688" s="457"/>
      <c r="J688" s="457"/>
      <c r="K688" s="457"/>
      <c r="L688" s="457"/>
      <c r="M688" s="457"/>
      <c r="N688" s="457"/>
      <c r="O688" s="457"/>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row>
    <row r="689" spans="1:54" ht="15.75" customHeight="1">
      <c r="A689" s="457"/>
      <c r="B689" s="457"/>
      <c r="C689" s="529"/>
      <c r="D689" s="529"/>
      <c r="E689" s="457"/>
      <c r="F689" s="457"/>
      <c r="G689" s="457"/>
      <c r="H689" s="457"/>
      <c r="I689" s="457"/>
      <c r="J689" s="457"/>
      <c r="K689" s="457"/>
      <c r="L689" s="457"/>
      <c r="M689" s="457"/>
      <c r="N689" s="457"/>
      <c r="O689" s="457"/>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row>
    <row r="690" spans="1:54" ht="15.75" customHeight="1">
      <c r="A690" s="457"/>
      <c r="B690" s="457"/>
      <c r="C690" s="529"/>
      <c r="D690" s="529"/>
      <c r="E690" s="457"/>
      <c r="F690" s="457"/>
      <c r="G690" s="457"/>
      <c r="H690" s="457"/>
      <c r="I690" s="457"/>
      <c r="J690" s="457"/>
      <c r="K690" s="457"/>
      <c r="L690" s="457"/>
      <c r="M690" s="457"/>
      <c r="N690" s="457"/>
      <c r="O690" s="457"/>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row>
    <row r="691" spans="1:54" ht="15.75" customHeight="1">
      <c r="A691" s="457"/>
      <c r="B691" s="457"/>
      <c r="C691" s="529"/>
      <c r="D691" s="529"/>
      <c r="E691" s="457"/>
      <c r="F691" s="457"/>
      <c r="G691" s="457"/>
      <c r="H691" s="457"/>
      <c r="I691" s="457"/>
      <c r="J691" s="457"/>
      <c r="K691" s="457"/>
      <c r="L691" s="457"/>
      <c r="M691" s="457"/>
      <c r="N691" s="457"/>
      <c r="O691" s="457"/>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row>
    <row r="692" spans="1:54" ht="15.75" customHeight="1">
      <c r="A692" s="457"/>
      <c r="B692" s="457"/>
      <c r="C692" s="529"/>
      <c r="D692" s="529"/>
      <c r="E692" s="457"/>
      <c r="F692" s="457"/>
      <c r="G692" s="457"/>
      <c r="H692" s="457"/>
      <c r="I692" s="457"/>
      <c r="J692" s="457"/>
      <c r="K692" s="457"/>
      <c r="L692" s="457"/>
      <c r="M692" s="457"/>
      <c r="N692" s="457"/>
      <c r="O692" s="457"/>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row>
    <row r="693" spans="1:54" ht="15.75" customHeight="1">
      <c r="A693" s="457"/>
      <c r="B693" s="457"/>
      <c r="C693" s="529"/>
      <c r="D693" s="529"/>
      <c r="E693" s="457"/>
      <c r="F693" s="457"/>
      <c r="G693" s="457"/>
      <c r="H693" s="457"/>
      <c r="I693" s="457"/>
      <c r="J693" s="457"/>
      <c r="K693" s="457"/>
      <c r="L693" s="457"/>
      <c r="M693" s="457"/>
      <c r="N693" s="457"/>
      <c r="O693" s="457"/>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row>
    <row r="694" spans="1:54" ht="15.75" customHeight="1">
      <c r="A694" s="457"/>
      <c r="B694" s="457"/>
      <c r="C694" s="529"/>
      <c r="D694" s="529"/>
      <c r="E694" s="457"/>
      <c r="F694" s="457"/>
      <c r="G694" s="457"/>
      <c r="H694" s="457"/>
      <c r="I694" s="457"/>
      <c r="J694" s="457"/>
      <c r="K694" s="457"/>
      <c r="L694" s="457"/>
      <c r="M694" s="457"/>
      <c r="N694" s="457"/>
      <c r="O694" s="457"/>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row>
    <row r="695" spans="1:54" ht="15.75" customHeight="1">
      <c r="A695" s="457"/>
      <c r="B695" s="457"/>
      <c r="C695" s="529"/>
      <c r="D695" s="529"/>
      <c r="E695" s="457"/>
      <c r="F695" s="457"/>
      <c r="G695" s="457"/>
      <c r="H695" s="457"/>
      <c r="I695" s="457"/>
      <c r="J695" s="457"/>
      <c r="K695" s="457"/>
      <c r="L695" s="457"/>
      <c r="M695" s="457"/>
      <c r="N695" s="457"/>
      <c r="O695" s="457"/>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row>
    <row r="696" spans="1:54" ht="15.75" customHeight="1">
      <c r="A696" s="457"/>
      <c r="B696" s="457"/>
      <c r="C696" s="529"/>
      <c r="D696" s="529"/>
      <c r="E696" s="457"/>
      <c r="F696" s="457"/>
      <c r="G696" s="457"/>
      <c r="H696" s="457"/>
      <c r="I696" s="457"/>
      <c r="J696" s="457"/>
      <c r="K696" s="457"/>
      <c r="L696" s="457"/>
      <c r="M696" s="457"/>
      <c r="N696" s="457"/>
      <c r="O696" s="457"/>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row>
    <row r="697" spans="1:54" ht="15.75" customHeight="1">
      <c r="A697" s="457"/>
      <c r="B697" s="457"/>
      <c r="C697" s="529"/>
      <c r="D697" s="529"/>
      <c r="E697" s="457"/>
      <c r="F697" s="457"/>
      <c r="G697" s="457"/>
      <c r="H697" s="457"/>
      <c r="I697" s="457"/>
      <c r="J697" s="457"/>
      <c r="K697" s="457"/>
      <c r="L697" s="457"/>
      <c r="M697" s="457"/>
      <c r="N697" s="457"/>
      <c r="O697" s="457"/>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row>
    <row r="698" spans="1:54" ht="15.75" customHeight="1">
      <c r="A698" s="457"/>
      <c r="B698" s="457"/>
      <c r="C698" s="529"/>
      <c r="D698" s="529"/>
      <c r="E698" s="457"/>
      <c r="F698" s="457"/>
      <c r="G698" s="457"/>
      <c r="H698" s="457"/>
      <c r="I698" s="457"/>
      <c r="J698" s="457"/>
      <c r="K698" s="457"/>
      <c r="L698" s="457"/>
      <c r="M698" s="457"/>
      <c r="N698" s="457"/>
      <c r="O698" s="457"/>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row>
    <row r="699" spans="1:54" ht="15.75" customHeight="1">
      <c r="A699" s="457"/>
      <c r="B699" s="457"/>
      <c r="C699" s="529"/>
      <c r="D699" s="529"/>
      <c r="E699" s="457"/>
      <c r="F699" s="457"/>
      <c r="G699" s="457"/>
      <c r="H699" s="457"/>
      <c r="I699" s="457"/>
      <c r="J699" s="457"/>
      <c r="K699" s="457"/>
      <c r="L699" s="457"/>
      <c r="M699" s="457"/>
      <c r="N699" s="457"/>
      <c r="O699" s="457"/>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row>
    <row r="700" spans="1:54" ht="15.75" customHeight="1">
      <c r="A700" s="457"/>
      <c r="B700" s="457"/>
      <c r="C700" s="529"/>
      <c r="D700" s="529"/>
      <c r="E700" s="457"/>
      <c r="F700" s="457"/>
      <c r="G700" s="457"/>
      <c r="H700" s="457"/>
      <c r="I700" s="457"/>
      <c r="J700" s="457"/>
      <c r="K700" s="457"/>
      <c r="L700" s="457"/>
      <c r="M700" s="457"/>
      <c r="N700" s="457"/>
      <c r="O700" s="457"/>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row>
    <row r="701" spans="1:54" ht="15.75" customHeight="1">
      <c r="A701" s="457"/>
      <c r="B701" s="457"/>
      <c r="C701" s="529"/>
      <c r="D701" s="529"/>
      <c r="E701" s="457"/>
      <c r="F701" s="457"/>
      <c r="G701" s="457"/>
      <c r="H701" s="457"/>
      <c r="I701" s="457"/>
      <c r="J701" s="457"/>
      <c r="K701" s="457"/>
      <c r="L701" s="457"/>
      <c r="M701" s="457"/>
      <c r="N701" s="457"/>
      <c r="O701" s="457"/>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row>
    <row r="702" spans="1:54" ht="15.75" customHeight="1">
      <c r="A702" s="457"/>
      <c r="B702" s="457"/>
      <c r="C702" s="529"/>
      <c r="D702" s="529"/>
      <c r="E702" s="457"/>
      <c r="F702" s="457"/>
      <c r="G702" s="457"/>
      <c r="H702" s="457"/>
      <c r="I702" s="457"/>
      <c r="J702" s="457"/>
      <c r="K702" s="457"/>
      <c r="L702" s="457"/>
      <c r="M702" s="457"/>
      <c r="N702" s="457"/>
      <c r="O702" s="457"/>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row>
    <row r="703" spans="1:54" ht="15.75" customHeight="1">
      <c r="A703" s="457"/>
      <c r="B703" s="457"/>
      <c r="C703" s="529"/>
      <c r="D703" s="529"/>
      <c r="E703" s="457"/>
      <c r="F703" s="457"/>
      <c r="G703" s="457"/>
      <c r="H703" s="457"/>
      <c r="I703" s="457"/>
      <c r="J703" s="457"/>
      <c r="K703" s="457"/>
      <c r="L703" s="457"/>
      <c r="M703" s="457"/>
      <c r="N703" s="457"/>
      <c r="O703" s="457"/>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row>
    <row r="704" spans="1:54" ht="15.75" customHeight="1">
      <c r="A704" s="457"/>
      <c r="B704" s="457"/>
      <c r="C704" s="529"/>
      <c r="D704" s="529"/>
      <c r="E704" s="457"/>
      <c r="F704" s="457"/>
      <c r="G704" s="457"/>
      <c r="H704" s="457"/>
      <c r="I704" s="457"/>
      <c r="J704" s="457"/>
      <c r="K704" s="457"/>
      <c r="L704" s="457"/>
      <c r="M704" s="457"/>
      <c r="N704" s="457"/>
      <c r="O704" s="457"/>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row>
    <row r="705" spans="1:54" ht="15.75" customHeight="1">
      <c r="A705" s="457"/>
      <c r="B705" s="457"/>
      <c r="C705" s="529"/>
      <c r="D705" s="529"/>
      <c r="E705" s="457"/>
      <c r="F705" s="457"/>
      <c r="G705" s="457"/>
      <c r="H705" s="457"/>
      <c r="I705" s="457"/>
      <c r="J705" s="457"/>
      <c r="K705" s="457"/>
      <c r="L705" s="457"/>
      <c r="M705" s="457"/>
      <c r="N705" s="457"/>
      <c r="O705" s="457"/>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row>
    <row r="706" spans="1:54" ht="15.75" customHeight="1">
      <c r="A706" s="457"/>
      <c r="B706" s="457"/>
      <c r="C706" s="529"/>
      <c r="D706" s="529"/>
      <c r="E706" s="457"/>
      <c r="F706" s="457"/>
      <c r="G706" s="457"/>
      <c r="H706" s="457"/>
      <c r="I706" s="457"/>
      <c r="J706" s="457"/>
      <c r="K706" s="457"/>
      <c r="L706" s="457"/>
      <c r="M706" s="457"/>
      <c r="N706" s="457"/>
      <c r="O706" s="457"/>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row>
    <row r="707" spans="1:54" ht="15.75" customHeight="1">
      <c r="A707" s="457"/>
      <c r="B707" s="457"/>
      <c r="C707" s="529"/>
      <c r="D707" s="529"/>
      <c r="E707" s="457"/>
      <c r="F707" s="457"/>
      <c r="G707" s="457"/>
      <c r="H707" s="457"/>
      <c r="I707" s="457"/>
      <c r="J707" s="457"/>
      <c r="K707" s="457"/>
      <c r="L707" s="457"/>
      <c r="M707" s="457"/>
      <c r="N707" s="457"/>
      <c r="O707" s="457"/>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row>
    <row r="708" spans="1:54" ht="15.75" customHeight="1">
      <c r="A708" s="457"/>
      <c r="B708" s="457"/>
      <c r="C708" s="529"/>
      <c r="D708" s="529"/>
      <c r="E708" s="457"/>
      <c r="F708" s="457"/>
      <c r="G708" s="457"/>
      <c r="H708" s="457"/>
      <c r="I708" s="457"/>
      <c r="J708" s="457"/>
      <c r="K708" s="457"/>
      <c r="L708" s="457"/>
      <c r="M708" s="457"/>
      <c r="N708" s="457"/>
      <c r="O708" s="457"/>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row>
    <row r="709" spans="1:54" ht="15.75" customHeight="1">
      <c r="A709" s="457"/>
      <c r="B709" s="457"/>
      <c r="C709" s="529"/>
      <c r="D709" s="529"/>
      <c r="E709" s="457"/>
      <c r="F709" s="457"/>
      <c r="G709" s="457"/>
      <c r="H709" s="457"/>
      <c r="I709" s="457"/>
      <c r="J709" s="457"/>
      <c r="K709" s="457"/>
      <c r="L709" s="457"/>
      <c r="M709" s="457"/>
      <c r="N709" s="457"/>
      <c r="O709" s="457"/>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row>
    <row r="710" spans="1:54" ht="15.75" customHeight="1">
      <c r="A710" s="457"/>
      <c r="B710" s="457"/>
      <c r="C710" s="529"/>
      <c r="D710" s="529"/>
      <c r="E710" s="457"/>
      <c r="F710" s="457"/>
      <c r="G710" s="457"/>
      <c r="H710" s="457"/>
      <c r="I710" s="457"/>
      <c r="J710" s="457"/>
      <c r="K710" s="457"/>
      <c r="L710" s="457"/>
      <c r="M710" s="457"/>
      <c r="N710" s="457"/>
      <c r="O710" s="457"/>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row>
    <row r="711" spans="1:54" ht="15.75" customHeight="1">
      <c r="A711" s="457"/>
      <c r="B711" s="457"/>
      <c r="C711" s="529"/>
      <c r="D711" s="529"/>
      <c r="E711" s="457"/>
      <c r="F711" s="457"/>
      <c r="G711" s="457"/>
      <c r="H711" s="457"/>
      <c r="I711" s="457"/>
      <c r="J711" s="457"/>
      <c r="K711" s="457"/>
      <c r="L711" s="457"/>
      <c r="M711" s="457"/>
      <c r="N711" s="457"/>
      <c r="O711" s="457"/>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row>
    <row r="712" spans="1:54" ht="15.75" customHeight="1">
      <c r="A712" s="457"/>
      <c r="B712" s="457"/>
      <c r="C712" s="529"/>
      <c r="D712" s="529"/>
      <c r="E712" s="457"/>
      <c r="F712" s="457"/>
      <c r="G712" s="457"/>
      <c r="H712" s="457"/>
      <c r="I712" s="457"/>
      <c r="J712" s="457"/>
      <c r="K712" s="457"/>
      <c r="L712" s="457"/>
      <c r="M712" s="457"/>
      <c r="N712" s="457"/>
      <c r="O712" s="457"/>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row>
    <row r="713" spans="1:54" ht="15.75" customHeight="1">
      <c r="A713" s="457"/>
      <c r="B713" s="457"/>
      <c r="C713" s="529"/>
      <c r="D713" s="529"/>
      <c r="E713" s="457"/>
      <c r="F713" s="457"/>
      <c r="G713" s="457"/>
      <c r="H713" s="457"/>
      <c r="I713" s="457"/>
      <c r="J713" s="457"/>
      <c r="K713" s="457"/>
      <c r="L713" s="457"/>
      <c r="M713" s="457"/>
      <c r="N713" s="457"/>
      <c r="O713" s="457"/>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row>
    <row r="714" spans="1:54" ht="15.75" customHeight="1">
      <c r="A714" s="457"/>
      <c r="B714" s="457"/>
      <c r="C714" s="529"/>
      <c r="D714" s="529"/>
      <c r="E714" s="457"/>
      <c r="F714" s="457"/>
      <c r="G714" s="457"/>
      <c r="H714" s="457"/>
      <c r="I714" s="457"/>
      <c r="J714" s="457"/>
      <c r="K714" s="457"/>
      <c r="L714" s="457"/>
      <c r="M714" s="457"/>
      <c r="N714" s="457"/>
      <c r="O714" s="457"/>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row>
    <row r="715" spans="1:54" ht="15.75" customHeight="1">
      <c r="A715" s="457"/>
      <c r="B715" s="457"/>
      <c r="C715" s="529"/>
      <c r="D715" s="529"/>
      <c r="E715" s="457"/>
      <c r="F715" s="457"/>
      <c r="G715" s="457"/>
      <c r="H715" s="457"/>
      <c r="I715" s="457"/>
      <c r="J715" s="457"/>
      <c r="K715" s="457"/>
      <c r="L715" s="457"/>
      <c r="M715" s="457"/>
      <c r="N715" s="457"/>
      <c r="O715" s="457"/>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row>
    <row r="716" spans="1:54" ht="15.75" customHeight="1">
      <c r="A716" s="457"/>
      <c r="B716" s="457"/>
      <c r="C716" s="529"/>
      <c r="D716" s="529"/>
      <c r="E716" s="457"/>
      <c r="F716" s="457"/>
      <c r="G716" s="457"/>
      <c r="H716" s="457"/>
      <c r="I716" s="457"/>
      <c r="J716" s="457"/>
      <c r="K716" s="457"/>
      <c r="L716" s="457"/>
      <c r="M716" s="457"/>
      <c r="N716" s="457"/>
      <c r="O716" s="457"/>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row>
    <row r="717" spans="1:54" ht="15.75" customHeight="1">
      <c r="A717" s="457"/>
      <c r="B717" s="457"/>
      <c r="C717" s="529"/>
      <c r="D717" s="529"/>
      <c r="E717" s="457"/>
      <c r="F717" s="457"/>
      <c r="G717" s="457"/>
      <c r="H717" s="457"/>
      <c r="I717" s="457"/>
      <c r="J717" s="457"/>
      <c r="K717" s="457"/>
      <c r="L717" s="457"/>
      <c r="M717" s="457"/>
      <c r="N717" s="457"/>
      <c r="O717" s="457"/>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row>
    <row r="718" spans="1:54" ht="15.75" customHeight="1">
      <c r="A718" s="457"/>
      <c r="B718" s="457"/>
      <c r="C718" s="529"/>
      <c r="D718" s="529"/>
      <c r="E718" s="457"/>
      <c r="F718" s="457"/>
      <c r="G718" s="457"/>
      <c r="H718" s="457"/>
      <c r="I718" s="457"/>
      <c r="J718" s="457"/>
      <c r="K718" s="457"/>
      <c r="L718" s="457"/>
      <c r="M718" s="457"/>
      <c r="N718" s="457"/>
      <c r="O718" s="457"/>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row>
    <row r="719" spans="1:54" ht="15.75" customHeight="1">
      <c r="A719" s="457"/>
      <c r="B719" s="457"/>
      <c r="C719" s="529"/>
      <c r="D719" s="529"/>
      <c r="E719" s="457"/>
      <c r="F719" s="457"/>
      <c r="G719" s="457"/>
      <c r="H719" s="457"/>
      <c r="I719" s="457"/>
      <c r="J719" s="457"/>
      <c r="K719" s="457"/>
      <c r="L719" s="457"/>
      <c r="M719" s="457"/>
      <c r="N719" s="457"/>
      <c r="O719" s="457"/>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row>
    <row r="720" spans="1:54" ht="15.75" customHeight="1">
      <c r="A720" s="457"/>
      <c r="B720" s="457"/>
      <c r="C720" s="529"/>
      <c r="D720" s="529"/>
      <c r="E720" s="457"/>
      <c r="F720" s="457"/>
      <c r="G720" s="457"/>
      <c r="H720" s="457"/>
      <c r="I720" s="457"/>
      <c r="J720" s="457"/>
      <c r="K720" s="457"/>
      <c r="L720" s="457"/>
      <c r="M720" s="457"/>
      <c r="N720" s="457"/>
      <c r="O720" s="457"/>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row>
    <row r="721" spans="1:54" ht="15.75" customHeight="1">
      <c r="A721" s="457"/>
      <c r="B721" s="457"/>
      <c r="C721" s="529"/>
      <c r="D721" s="529"/>
      <c r="E721" s="457"/>
      <c r="F721" s="457"/>
      <c r="G721" s="457"/>
      <c r="H721" s="457"/>
      <c r="I721" s="457"/>
      <c r="J721" s="457"/>
      <c r="K721" s="457"/>
      <c r="L721" s="457"/>
      <c r="M721" s="457"/>
      <c r="N721" s="457"/>
      <c r="O721" s="457"/>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row>
    <row r="722" spans="1:54" ht="15.75" customHeight="1">
      <c r="A722" s="457"/>
      <c r="B722" s="457"/>
      <c r="C722" s="529"/>
      <c r="D722" s="529"/>
      <c r="E722" s="457"/>
      <c r="F722" s="457"/>
      <c r="G722" s="457"/>
      <c r="H722" s="457"/>
      <c r="I722" s="457"/>
      <c r="J722" s="457"/>
      <c r="K722" s="457"/>
      <c r="L722" s="457"/>
      <c r="M722" s="457"/>
      <c r="N722" s="457"/>
      <c r="O722" s="457"/>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row>
    <row r="723" spans="1:54" ht="15.75" customHeight="1">
      <c r="A723" s="457"/>
      <c r="B723" s="457"/>
      <c r="C723" s="529"/>
      <c r="D723" s="529"/>
      <c r="E723" s="457"/>
      <c r="F723" s="457"/>
      <c r="G723" s="457"/>
      <c r="H723" s="457"/>
      <c r="I723" s="457"/>
      <c r="J723" s="457"/>
      <c r="K723" s="457"/>
      <c r="L723" s="457"/>
      <c r="M723" s="457"/>
      <c r="N723" s="457"/>
      <c r="O723" s="457"/>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row>
    <row r="724" spans="1:54" ht="15.75" customHeight="1">
      <c r="A724" s="457"/>
      <c r="B724" s="457"/>
      <c r="C724" s="529"/>
      <c r="D724" s="529"/>
      <c r="E724" s="457"/>
      <c r="F724" s="457"/>
      <c r="G724" s="457"/>
      <c r="H724" s="457"/>
      <c r="I724" s="457"/>
      <c r="J724" s="457"/>
      <c r="K724" s="457"/>
      <c r="L724" s="457"/>
      <c r="M724" s="457"/>
      <c r="N724" s="457"/>
      <c r="O724" s="457"/>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row>
    <row r="725" spans="1:54" ht="15.75" customHeight="1">
      <c r="A725" s="457"/>
      <c r="B725" s="457"/>
      <c r="C725" s="529"/>
      <c r="D725" s="529"/>
      <c r="E725" s="457"/>
      <c r="F725" s="457"/>
      <c r="G725" s="457"/>
      <c r="H725" s="457"/>
      <c r="I725" s="457"/>
      <c r="J725" s="457"/>
      <c r="K725" s="457"/>
      <c r="L725" s="457"/>
      <c r="M725" s="457"/>
      <c r="N725" s="457"/>
      <c r="O725" s="457"/>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row>
    <row r="726" spans="1:54" ht="15.75" customHeight="1">
      <c r="A726" s="457"/>
      <c r="B726" s="457"/>
      <c r="C726" s="529"/>
      <c r="D726" s="529"/>
      <c r="E726" s="457"/>
      <c r="F726" s="457"/>
      <c r="G726" s="457"/>
      <c r="H726" s="457"/>
      <c r="I726" s="457"/>
      <c r="J726" s="457"/>
      <c r="K726" s="457"/>
      <c r="L726" s="457"/>
      <c r="M726" s="457"/>
      <c r="N726" s="457"/>
      <c r="O726" s="457"/>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row>
    <row r="727" spans="1:54" ht="15.75" customHeight="1">
      <c r="A727" s="457"/>
      <c r="B727" s="457"/>
      <c r="C727" s="529"/>
      <c r="D727" s="529"/>
      <c r="E727" s="457"/>
      <c r="F727" s="457"/>
      <c r="G727" s="457"/>
      <c r="H727" s="457"/>
      <c r="I727" s="457"/>
      <c r="J727" s="457"/>
      <c r="K727" s="457"/>
      <c r="L727" s="457"/>
      <c r="M727" s="457"/>
      <c r="N727" s="457"/>
      <c r="O727" s="457"/>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row>
    <row r="728" spans="1:54" ht="15.75" customHeight="1">
      <c r="A728" s="457"/>
      <c r="B728" s="457"/>
      <c r="C728" s="529"/>
      <c r="D728" s="529"/>
      <c r="E728" s="457"/>
      <c r="F728" s="457"/>
      <c r="G728" s="457"/>
      <c r="H728" s="457"/>
      <c r="I728" s="457"/>
      <c r="J728" s="457"/>
      <c r="K728" s="457"/>
      <c r="L728" s="457"/>
      <c r="M728" s="457"/>
      <c r="N728" s="457"/>
      <c r="O728" s="457"/>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row>
    <row r="729" spans="1:54" ht="15.75" customHeight="1">
      <c r="A729" s="457"/>
      <c r="B729" s="457"/>
      <c r="C729" s="529"/>
      <c r="D729" s="529"/>
      <c r="E729" s="457"/>
      <c r="F729" s="457"/>
      <c r="G729" s="457"/>
      <c r="H729" s="457"/>
      <c r="I729" s="457"/>
      <c r="J729" s="457"/>
      <c r="K729" s="457"/>
      <c r="L729" s="457"/>
      <c r="M729" s="457"/>
      <c r="N729" s="457"/>
      <c r="O729" s="457"/>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row>
    <row r="730" spans="1:54" ht="15.75" customHeight="1">
      <c r="A730" s="457"/>
      <c r="B730" s="457"/>
      <c r="C730" s="529"/>
      <c r="D730" s="529"/>
      <c r="E730" s="457"/>
      <c r="F730" s="457"/>
      <c r="G730" s="457"/>
      <c r="H730" s="457"/>
      <c r="I730" s="457"/>
      <c r="J730" s="457"/>
      <c r="K730" s="457"/>
      <c r="L730" s="457"/>
      <c r="M730" s="457"/>
      <c r="N730" s="457"/>
      <c r="O730" s="457"/>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row>
    <row r="731" spans="1:54" ht="15.75" customHeight="1">
      <c r="A731" s="457"/>
      <c r="B731" s="457"/>
      <c r="C731" s="529"/>
      <c r="D731" s="529"/>
      <c r="E731" s="457"/>
      <c r="F731" s="457"/>
      <c r="G731" s="457"/>
      <c r="H731" s="457"/>
      <c r="I731" s="457"/>
      <c r="J731" s="457"/>
      <c r="K731" s="457"/>
      <c r="L731" s="457"/>
      <c r="M731" s="457"/>
      <c r="N731" s="457"/>
      <c r="O731" s="457"/>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row>
    <row r="732" spans="1:54" ht="15.75" customHeight="1">
      <c r="A732" s="457"/>
      <c r="B732" s="457"/>
      <c r="C732" s="529"/>
      <c r="D732" s="529"/>
      <c r="E732" s="457"/>
      <c r="F732" s="457"/>
      <c r="G732" s="457"/>
      <c r="H732" s="457"/>
      <c r="I732" s="457"/>
      <c r="J732" s="457"/>
      <c r="K732" s="457"/>
      <c r="L732" s="457"/>
      <c r="M732" s="457"/>
      <c r="N732" s="457"/>
      <c r="O732" s="457"/>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row>
    <row r="733" spans="1:54" ht="15.75" customHeight="1">
      <c r="A733" s="457"/>
      <c r="B733" s="457"/>
      <c r="C733" s="529"/>
      <c r="D733" s="529"/>
      <c r="E733" s="457"/>
      <c r="F733" s="457"/>
      <c r="G733" s="457"/>
      <c r="H733" s="457"/>
      <c r="I733" s="457"/>
      <c r="J733" s="457"/>
      <c r="K733" s="457"/>
      <c r="L733" s="457"/>
      <c r="M733" s="457"/>
      <c r="N733" s="457"/>
      <c r="O733" s="457"/>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row>
    <row r="734" spans="1:54" ht="15.75" customHeight="1">
      <c r="A734" s="457"/>
      <c r="B734" s="457"/>
      <c r="C734" s="529"/>
      <c r="D734" s="529"/>
      <c r="E734" s="457"/>
      <c r="F734" s="457"/>
      <c r="G734" s="457"/>
      <c r="H734" s="457"/>
      <c r="I734" s="457"/>
      <c r="J734" s="457"/>
      <c r="K734" s="457"/>
      <c r="L734" s="457"/>
      <c r="M734" s="457"/>
      <c r="N734" s="457"/>
      <c r="O734" s="457"/>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row>
    <row r="735" spans="1:54" ht="15.75" customHeight="1">
      <c r="A735" s="457"/>
      <c r="B735" s="457"/>
      <c r="C735" s="529"/>
      <c r="D735" s="529"/>
      <c r="E735" s="457"/>
      <c r="F735" s="457"/>
      <c r="G735" s="457"/>
      <c r="H735" s="457"/>
      <c r="I735" s="457"/>
      <c r="J735" s="457"/>
      <c r="K735" s="457"/>
      <c r="L735" s="457"/>
      <c r="M735" s="457"/>
      <c r="N735" s="457"/>
      <c r="O735" s="457"/>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row>
    <row r="736" spans="1:54" ht="15.75" customHeight="1">
      <c r="A736" s="457"/>
      <c r="B736" s="457"/>
      <c r="C736" s="529"/>
      <c r="D736" s="529"/>
      <c r="E736" s="457"/>
      <c r="F736" s="457"/>
      <c r="G736" s="457"/>
      <c r="H736" s="457"/>
      <c r="I736" s="457"/>
      <c r="J736" s="457"/>
      <c r="K736" s="457"/>
      <c r="L736" s="457"/>
      <c r="M736" s="457"/>
      <c r="N736" s="457"/>
      <c r="O736" s="457"/>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row>
    <row r="737" spans="1:54" ht="15.75" customHeight="1">
      <c r="A737" s="457"/>
      <c r="B737" s="457"/>
      <c r="C737" s="529"/>
      <c r="D737" s="529"/>
      <c r="E737" s="457"/>
      <c r="F737" s="457"/>
      <c r="G737" s="457"/>
      <c r="H737" s="457"/>
      <c r="I737" s="457"/>
      <c r="J737" s="457"/>
      <c r="K737" s="457"/>
      <c r="L737" s="457"/>
      <c r="M737" s="457"/>
      <c r="N737" s="457"/>
      <c r="O737" s="457"/>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row>
    <row r="738" spans="1:54" ht="15.75" customHeight="1">
      <c r="A738" s="457"/>
      <c r="B738" s="457"/>
      <c r="C738" s="529"/>
      <c r="D738" s="529"/>
      <c r="E738" s="457"/>
      <c r="F738" s="457"/>
      <c r="G738" s="457"/>
      <c r="H738" s="457"/>
      <c r="I738" s="457"/>
      <c r="J738" s="457"/>
      <c r="K738" s="457"/>
      <c r="L738" s="457"/>
      <c r="M738" s="457"/>
      <c r="N738" s="457"/>
      <c r="O738" s="457"/>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row>
    <row r="739" spans="1:54" ht="15.75" customHeight="1">
      <c r="A739" s="457"/>
      <c r="B739" s="457"/>
      <c r="C739" s="529"/>
      <c r="D739" s="529"/>
      <c r="E739" s="457"/>
      <c r="F739" s="457"/>
      <c r="G739" s="457"/>
      <c r="H739" s="457"/>
      <c r="I739" s="457"/>
      <c r="J739" s="457"/>
      <c r="K739" s="457"/>
      <c r="L739" s="457"/>
      <c r="M739" s="457"/>
      <c r="N739" s="457"/>
      <c r="O739" s="457"/>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row>
    <row r="740" spans="1:54" ht="15.75" customHeight="1">
      <c r="A740" s="457"/>
      <c r="B740" s="457"/>
      <c r="C740" s="529"/>
      <c r="D740" s="529"/>
      <c r="E740" s="457"/>
      <c r="F740" s="457"/>
      <c r="G740" s="457"/>
      <c r="H740" s="457"/>
      <c r="I740" s="457"/>
      <c r="J740" s="457"/>
      <c r="K740" s="457"/>
      <c r="L740" s="457"/>
      <c r="M740" s="457"/>
      <c r="N740" s="457"/>
      <c r="O740" s="457"/>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row>
    <row r="741" spans="1:54" ht="15.75" customHeight="1">
      <c r="A741" s="457"/>
      <c r="B741" s="457"/>
      <c r="C741" s="529"/>
      <c r="D741" s="529"/>
      <c r="E741" s="457"/>
      <c r="F741" s="457"/>
      <c r="G741" s="457"/>
      <c r="H741" s="457"/>
      <c r="I741" s="457"/>
      <c r="J741" s="457"/>
      <c r="K741" s="457"/>
      <c r="L741" s="457"/>
      <c r="M741" s="457"/>
      <c r="N741" s="457"/>
      <c r="O741" s="457"/>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row>
    <row r="742" spans="1:54" ht="15.75" customHeight="1">
      <c r="A742" s="457"/>
      <c r="B742" s="457"/>
      <c r="C742" s="529"/>
      <c r="D742" s="529"/>
      <c r="E742" s="457"/>
      <c r="F742" s="457"/>
      <c r="G742" s="457"/>
      <c r="H742" s="457"/>
      <c r="I742" s="457"/>
      <c r="J742" s="457"/>
      <c r="K742" s="457"/>
      <c r="L742" s="457"/>
      <c r="M742" s="457"/>
      <c r="N742" s="457"/>
      <c r="O742" s="457"/>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row>
    <row r="743" spans="1:54" ht="15.75" customHeight="1">
      <c r="A743" s="457"/>
      <c r="B743" s="457"/>
      <c r="C743" s="529"/>
      <c r="D743" s="529"/>
      <c r="E743" s="457"/>
      <c r="F743" s="457"/>
      <c r="G743" s="457"/>
      <c r="H743" s="457"/>
      <c r="I743" s="457"/>
      <c r="J743" s="457"/>
      <c r="K743" s="457"/>
      <c r="L743" s="457"/>
      <c r="M743" s="457"/>
      <c r="N743" s="457"/>
      <c r="O743" s="457"/>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row>
    <row r="744" spans="1:54" ht="15.75" customHeight="1">
      <c r="A744" s="457"/>
      <c r="B744" s="457"/>
      <c r="C744" s="529"/>
      <c r="D744" s="529"/>
      <c r="E744" s="457"/>
      <c r="F744" s="457"/>
      <c r="G744" s="457"/>
      <c r="H744" s="457"/>
      <c r="I744" s="457"/>
      <c r="J744" s="457"/>
      <c r="K744" s="457"/>
      <c r="L744" s="457"/>
      <c r="M744" s="457"/>
      <c r="N744" s="457"/>
      <c r="O744" s="457"/>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row>
    <row r="745" spans="1:54" ht="15.75" customHeight="1">
      <c r="A745" s="457"/>
      <c r="B745" s="457"/>
      <c r="C745" s="529"/>
      <c r="D745" s="529"/>
      <c r="E745" s="457"/>
      <c r="F745" s="457"/>
      <c r="G745" s="457"/>
      <c r="H745" s="457"/>
      <c r="I745" s="457"/>
      <c r="J745" s="457"/>
      <c r="K745" s="457"/>
      <c r="L745" s="457"/>
      <c r="M745" s="457"/>
      <c r="N745" s="457"/>
      <c r="O745" s="457"/>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row>
    <row r="746" spans="1:54" ht="15.75" customHeight="1">
      <c r="A746" s="457"/>
      <c r="B746" s="457"/>
      <c r="C746" s="529"/>
      <c r="D746" s="529"/>
      <c r="E746" s="457"/>
      <c r="F746" s="457"/>
      <c r="G746" s="457"/>
      <c r="H746" s="457"/>
      <c r="I746" s="457"/>
      <c r="J746" s="457"/>
      <c r="K746" s="457"/>
      <c r="L746" s="457"/>
      <c r="M746" s="457"/>
      <c r="N746" s="457"/>
      <c r="O746" s="457"/>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row>
    <row r="747" spans="1:54" ht="15.75" customHeight="1">
      <c r="A747" s="457"/>
      <c r="B747" s="457"/>
      <c r="C747" s="529"/>
      <c r="D747" s="529"/>
      <c r="E747" s="457"/>
      <c r="F747" s="457"/>
      <c r="G747" s="457"/>
      <c r="H747" s="457"/>
      <c r="I747" s="457"/>
      <c r="J747" s="457"/>
      <c r="K747" s="457"/>
      <c r="L747" s="457"/>
      <c r="M747" s="457"/>
      <c r="N747" s="457"/>
      <c r="O747" s="457"/>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row>
    <row r="748" spans="1:54" ht="15.75" customHeight="1">
      <c r="A748" s="457"/>
      <c r="B748" s="457"/>
      <c r="C748" s="529"/>
      <c r="D748" s="529"/>
      <c r="E748" s="457"/>
      <c r="F748" s="457"/>
      <c r="G748" s="457"/>
      <c r="H748" s="457"/>
      <c r="I748" s="457"/>
      <c r="J748" s="457"/>
      <c r="K748" s="457"/>
      <c r="L748" s="457"/>
      <c r="M748" s="457"/>
      <c r="N748" s="457"/>
      <c r="O748" s="457"/>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row>
    <row r="749" spans="1:54" ht="15.75" customHeight="1">
      <c r="A749" s="457"/>
      <c r="B749" s="457"/>
      <c r="C749" s="529"/>
      <c r="D749" s="529"/>
      <c r="E749" s="457"/>
      <c r="F749" s="457"/>
      <c r="G749" s="457"/>
      <c r="H749" s="457"/>
      <c r="I749" s="457"/>
      <c r="J749" s="457"/>
      <c r="K749" s="457"/>
      <c r="L749" s="457"/>
      <c r="M749" s="457"/>
      <c r="N749" s="457"/>
      <c r="O749" s="457"/>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row>
    <row r="750" spans="1:54" ht="15.75" customHeight="1">
      <c r="A750" s="457"/>
      <c r="B750" s="457"/>
      <c r="C750" s="529"/>
      <c r="D750" s="529"/>
      <c r="E750" s="457"/>
      <c r="F750" s="457"/>
      <c r="G750" s="457"/>
      <c r="H750" s="457"/>
      <c r="I750" s="457"/>
      <c r="J750" s="457"/>
      <c r="K750" s="457"/>
      <c r="L750" s="457"/>
      <c r="M750" s="457"/>
      <c r="N750" s="457"/>
      <c r="O750" s="457"/>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row>
    <row r="751" spans="1:54" ht="15.75" customHeight="1">
      <c r="A751" s="457"/>
      <c r="B751" s="457"/>
      <c r="C751" s="529"/>
      <c r="D751" s="529"/>
      <c r="E751" s="457"/>
      <c r="F751" s="457"/>
      <c r="G751" s="457"/>
      <c r="H751" s="457"/>
      <c r="I751" s="457"/>
      <c r="J751" s="457"/>
      <c r="K751" s="457"/>
      <c r="L751" s="457"/>
      <c r="M751" s="457"/>
      <c r="N751" s="457"/>
      <c r="O751" s="457"/>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row>
    <row r="752" spans="1:54" ht="15.75" customHeight="1">
      <c r="A752" s="457"/>
      <c r="B752" s="457"/>
      <c r="C752" s="529"/>
      <c r="D752" s="529"/>
      <c r="E752" s="457"/>
      <c r="F752" s="457"/>
      <c r="G752" s="457"/>
      <c r="H752" s="457"/>
      <c r="I752" s="457"/>
      <c r="J752" s="457"/>
      <c r="K752" s="457"/>
      <c r="L752" s="457"/>
      <c r="M752" s="457"/>
      <c r="N752" s="457"/>
      <c r="O752" s="457"/>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row>
    <row r="753" spans="1:54" ht="15.75" customHeight="1">
      <c r="A753" s="457"/>
      <c r="B753" s="457"/>
      <c r="C753" s="529"/>
      <c r="D753" s="529"/>
      <c r="E753" s="457"/>
      <c r="F753" s="457"/>
      <c r="G753" s="457"/>
      <c r="H753" s="457"/>
      <c r="I753" s="457"/>
      <c r="J753" s="457"/>
      <c r="K753" s="457"/>
      <c r="L753" s="457"/>
      <c r="M753" s="457"/>
      <c r="N753" s="457"/>
      <c r="O753" s="457"/>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row>
    <row r="754" spans="1:54" ht="15.75" customHeight="1">
      <c r="A754" s="457"/>
      <c r="B754" s="457"/>
      <c r="C754" s="529"/>
      <c r="D754" s="529"/>
      <c r="E754" s="457"/>
      <c r="F754" s="457"/>
      <c r="G754" s="457"/>
      <c r="H754" s="457"/>
      <c r="I754" s="457"/>
      <c r="J754" s="457"/>
      <c r="K754" s="457"/>
      <c r="L754" s="457"/>
      <c r="M754" s="457"/>
      <c r="N754" s="457"/>
      <c r="O754" s="457"/>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row>
    <row r="755" spans="1:54" ht="15.75" customHeight="1">
      <c r="A755" s="457"/>
      <c r="B755" s="457"/>
      <c r="C755" s="529"/>
      <c r="D755" s="529"/>
      <c r="E755" s="457"/>
      <c r="F755" s="457"/>
      <c r="G755" s="457"/>
      <c r="H755" s="457"/>
      <c r="I755" s="457"/>
      <c r="J755" s="457"/>
      <c r="K755" s="457"/>
      <c r="L755" s="457"/>
      <c r="M755" s="457"/>
      <c r="N755" s="457"/>
      <c r="O755" s="457"/>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row>
    <row r="756" spans="1:54" ht="15.75" customHeight="1">
      <c r="A756" s="457"/>
      <c r="B756" s="457"/>
      <c r="C756" s="529"/>
      <c r="D756" s="529"/>
      <c r="E756" s="457"/>
      <c r="F756" s="457"/>
      <c r="G756" s="457"/>
      <c r="H756" s="457"/>
      <c r="I756" s="457"/>
      <c r="J756" s="457"/>
      <c r="K756" s="457"/>
      <c r="L756" s="457"/>
      <c r="M756" s="457"/>
      <c r="N756" s="457"/>
      <c r="O756" s="457"/>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row>
    <row r="757" spans="1:54" ht="15.75" customHeight="1">
      <c r="A757" s="457"/>
      <c r="B757" s="457"/>
      <c r="C757" s="529"/>
      <c r="D757" s="529"/>
      <c r="E757" s="457"/>
      <c r="F757" s="457"/>
      <c r="G757" s="457"/>
      <c r="H757" s="457"/>
      <c r="I757" s="457"/>
      <c r="J757" s="457"/>
      <c r="K757" s="457"/>
      <c r="L757" s="457"/>
      <c r="M757" s="457"/>
      <c r="N757" s="457"/>
      <c r="O757" s="457"/>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row>
    <row r="758" spans="1:54" ht="15.75" customHeight="1">
      <c r="A758" s="457"/>
      <c r="B758" s="457"/>
      <c r="C758" s="529"/>
      <c r="D758" s="529"/>
      <c r="E758" s="457"/>
      <c r="F758" s="457"/>
      <c r="G758" s="457"/>
      <c r="H758" s="457"/>
      <c r="I758" s="457"/>
      <c r="J758" s="457"/>
      <c r="K758" s="457"/>
      <c r="L758" s="457"/>
      <c r="M758" s="457"/>
      <c r="N758" s="457"/>
      <c r="O758" s="457"/>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row>
    <row r="759" spans="1:54" ht="15.75" customHeight="1">
      <c r="A759" s="457"/>
      <c r="B759" s="457"/>
      <c r="C759" s="529"/>
      <c r="D759" s="529"/>
      <c r="E759" s="457"/>
      <c r="F759" s="457"/>
      <c r="G759" s="457"/>
      <c r="H759" s="457"/>
      <c r="I759" s="457"/>
      <c r="J759" s="457"/>
      <c r="K759" s="457"/>
      <c r="L759" s="457"/>
      <c r="M759" s="457"/>
      <c r="N759" s="457"/>
      <c r="O759" s="457"/>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row>
    <row r="760" spans="1:54" ht="15.75" customHeight="1">
      <c r="A760" s="457"/>
      <c r="B760" s="457"/>
      <c r="C760" s="529"/>
      <c r="D760" s="529"/>
      <c r="E760" s="457"/>
      <c r="F760" s="457"/>
      <c r="G760" s="457"/>
      <c r="H760" s="457"/>
      <c r="I760" s="457"/>
      <c r="J760" s="457"/>
      <c r="K760" s="457"/>
      <c r="L760" s="457"/>
      <c r="M760" s="457"/>
      <c r="N760" s="457"/>
      <c r="O760" s="457"/>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row>
    <row r="761" spans="1:54" ht="15.75" customHeight="1">
      <c r="A761" s="457"/>
      <c r="B761" s="457"/>
      <c r="C761" s="529"/>
      <c r="D761" s="529"/>
      <c r="E761" s="457"/>
      <c r="F761" s="457"/>
      <c r="G761" s="457"/>
      <c r="H761" s="457"/>
      <c r="I761" s="457"/>
      <c r="J761" s="457"/>
      <c r="K761" s="457"/>
      <c r="L761" s="457"/>
      <c r="M761" s="457"/>
      <c r="N761" s="457"/>
      <c r="O761" s="457"/>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row>
    <row r="762" spans="1:54" ht="15.75" customHeight="1">
      <c r="A762" s="457"/>
      <c r="B762" s="457"/>
      <c r="C762" s="529"/>
      <c r="D762" s="529"/>
      <c r="E762" s="457"/>
      <c r="F762" s="457"/>
      <c r="G762" s="457"/>
      <c r="H762" s="457"/>
      <c r="I762" s="457"/>
      <c r="J762" s="457"/>
      <c r="K762" s="457"/>
      <c r="L762" s="457"/>
      <c r="M762" s="457"/>
      <c r="N762" s="457"/>
      <c r="O762" s="457"/>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row>
    <row r="763" spans="1:54" ht="15.75" customHeight="1">
      <c r="A763" s="457"/>
      <c r="B763" s="457"/>
      <c r="C763" s="529"/>
      <c r="D763" s="529"/>
      <c r="E763" s="457"/>
      <c r="F763" s="457"/>
      <c r="G763" s="457"/>
      <c r="H763" s="457"/>
      <c r="I763" s="457"/>
      <c r="J763" s="457"/>
      <c r="K763" s="457"/>
      <c r="L763" s="457"/>
      <c r="M763" s="457"/>
      <c r="N763" s="457"/>
      <c r="O763" s="457"/>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row>
    <row r="764" spans="1:54" ht="15.75" customHeight="1">
      <c r="A764" s="457"/>
      <c r="B764" s="457"/>
      <c r="C764" s="529"/>
      <c r="D764" s="529"/>
      <c r="E764" s="457"/>
      <c r="F764" s="457"/>
      <c r="G764" s="457"/>
      <c r="H764" s="457"/>
      <c r="I764" s="457"/>
      <c r="J764" s="457"/>
      <c r="K764" s="457"/>
      <c r="L764" s="457"/>
      <c r="M764" s="457"/>
      <c r="N764" s="457"/>
      <c r="O764" s="457"/>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row>
    <row r="765" spans="1:54" ht="15.75" customHeight="1">
      <c r="A765" s="457"/>
      <c r="B765" s="457"/>
      <c r="C765" s="529"/>
      <c r="D765" s="529"/>
      <c r="E765" s="457"/>
      <c r="F765" s="457"/>
      <c r="G765" s="457"/>
      <c r="H765" s="457"/>
      <c r="I765" s="457"/>
      <c r="J765" s="457"/>
      <c r="K765" s="457"/>
      <c r="L765" s="457"/>
      <c r="M765" s="457"/>
      <c r="N765" s="457"/>
      <c r="O765" s="457"/>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row>
    <row r="766" spans="1:54" ht="15.75" customHeight="1">
      <c r="A766" s="457"/>
      <c r="B766" s="457"/>
      <c r="C766" s="529"/>
      <c r="D766" s="529"/>
      <c r="E766" s="457"/>
      <c r="F766" s="457"/>
      <c r="G766" s="457"/>
      <c r="H766" s="457"/>
      <c r="I766" s="457"/>
      <c r="J766" s="457"/>
      <c r="K766" s="457"/>
      <c r="L766" s="457"/>
      <c r="M766" s="457"/>
      <c r="N766" s="457"/>
      <c r="O766" s="457"/>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row>
    <row r="767" spans="1:54" ht="15.75" customHeight="1">
      <c r="A767" s="457"/>
      <c r="B767" s="457"/>
      <c r="C767" s="529"/>
      <c r="D767" s="529"/>
      <c r="E767" s="457"/>
      <c r="F767" s="457"/>
      <c r="G767" s="457"/>
      <c r="H767" s="457"/>
      <c r="I767" s="457"/>
      <c r="J767" s="457"/>
      <c r="K767" s="457"/>
      <c r="L767" s="457"/>
      <c r="M767" s="457"/>
      <c r="N767" s="457"/>
      <c r="O767" s="457"/>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row>
    <row r="768" spans="1:54" ht="15.75" customHeight="1">
      <c r="A768" s="457"/>
      <c r="B768" s="457"/>
      <c r="C768" s="529"/>
      <c r="D768" s="529"/>
      <c r="E768" s="457"/>
      <c r="F768" s="457"/>
      <c r="G768" s="457"/>
      <c r="H768" s="457"/>
      <c r="I768" s="457"/>
      <c r="J768" s="457"/>
      <c r="K768" s="457"/>
      <c r="L768" s="457"/>
      <c r="M768" s="457"/>
      <c r="N768" s="457"/>
      <c r="O768" s="457"/>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row>
    <row r="769" spans="1:54" ht="15.75" customHeight="1">
      <c r="A769" s="457"/>
      <c r="B769" s="457"/>
      <c r="C769" s="529"/>
      <c r="D769" s="529"/>
      <c r="E769" s="457"/>
      <c r="F769" s="457"/>
      <c r="G769" s="457"/>
      <c r="H769" s="457"/>
      <c r="I769" s="457"/>
      <c r="J769" s="457"/>
      <c r="K769" s="457"/>
      <c r="L769" s="457"/>
      <c r="M769" s="457"/>
      <c r="N769" s="457"/>
      <c r="O769" s="457"/>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row>
    <row r="770" spans="1:54" ht="15.75" customHeight="1">
      <c r="A770" s="457"/>
      <c r="B770" s="457"/>
      <c r="C770" s="529"/>
      <c r="D770" s="529"/>
      <c r="E770" s="457"/>
      <c r="F770" s="457"/>
      <c r="G770" s="457"/>
      <c r="H770" s="457"/>
      <c r="I770" s="457"/>
      <c r="J770" s="457"/>
      <c r="K770" s="457"/>
      <c r="L770" s="457"/>
      <c r="M770" s="457"/>
      <c r="N770" s="457"/>
      <c r="O770" s="457"/>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row>
    <row r="771" spans="1:54" ht="15.75" customHeight="1">
      <c r="A771" s="457"/>
      <c r="B771" s="457"/>
      <c r="C771" s="529"/>
      <c r="D771" s="529"/>
      <c r="E771" s="457"/>
      <c r="F771" s="457"/>
      <c r="G771" s="457"/>
      <c r="H771" s="457"/>
      <c r="I771" s="457"/>
      <c r="J771" s="457"/>
      <c r="K771" s="457"/>
      <c r="L771" s="457"/>
      <c r="M771" s="457"/>
      <c r="N771" s="457"/>
      <c r="O771" s="457"/>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row>
    <row r="772" spans="1:54" ht="15.75" customHeight="1">
      <c r="A772" s="457"/>
      <c r="B772" s="457"/>
      <c r="C772" s="529"/>
      <c r="D772" s="529"/>
      <c r="E772" s="457"/>
      <c r="F772" s="457"/>
      <c r="G772" s="457"/>
      <c r="H772" s="457"/>
      <c r="I772" s="457"/>
      <c r="J772" s="457"/>
      <c r="K772" s="457"/>
      <c r="L772" s="457"/>
      <c r="M772" s="457"/>
      <c r="N772" s="457"/>
      <c r="O772" s="457"/>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row>
    <row r="773" spans="1:54" ht="15.75" customHeight="1">
      <c r="A773" s="457"/>
      <c r="B773" s="457"/>
      <c r="C773" s="529"/>
      <c r="D773" s="529"/>
      <c r="E773" s="457"/>
      <c r="F773" s="457"/>
      <c r="G773" s="457"/>
      <c r="H773" s="457"/>
      <c r="I773" s="457"/>
      <c r="J773" s="457"/>
      <c r="K773" s="457"/>
      <c r="L773" s="457"/>
      <c r="M773" s="457"/>
      <c r="N773" s="457"/>
      <c r="O773" s="457"/>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row>
    <row r="774" spans="1:54" ht="15.75" customHeight="1">
      <c r="A774" s="457"/>
      <c r="B774" s="457"/>
      <c r="C774" s="529"/>
      <c r="D774" s="529"/>
      <c r="E774" s="457"/>
      <c r="F774" s="457"/>
      <c r="G774" s="457"/>
      <c r="H774" s="457"/>
      <c r="I774" s="457"/>
      <c r="J774" s="457"/>
      <c r="K774" s="457"/>
      <c r="L774" s="457"/>
      <c r="M774" s="457"/>
      <c r="N774" s="457"/>
      <c r="O774" s="457"/>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row>
    <row r="775" spans="1:54" ht="15.75" customHeight="1">
      <c r="A775" s="457"/>
      <c r="B775" s="457"/>
      <c r="C775" s="529"/>
      <c r="D775" s="529"/>
      <c r="E775" s="457"/>
      <c r="F775" s="457"/>
      <c r="G775" s="457"/>
      <c r="H775" s="457"/>
      <c r="I775" s="457"/>
      <c r="J775" s="457"/>
      <c r="K775" s="457"/>
      <c r="L775" s="457"/>
      <c r="M775" s="457"/>
      <c r="N775" s="457"/>
      <c r="O775" s="457"/>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row>
    <row r="776" spans="1:54" ht="15.75" customHeight="1">
      <c r="A776" s="457"/>
      <c r="B776" s="457"/>
      <c r="C776" s="529"/>
      <c r="D776" s="529"/>
      <c r="E776" s="457"/>
      <c r="F776" s="457"/>
      <c r="G776" s="457"/>
      <c r="H776" s="457"/>
      <c r="I776" s="457"/>
      <c r="J776" s="457"/>
      <c r="K776" s="457"/>
      <c r="L776" s="457"/>
      <c r="M776" s="457"/>
      <c r="N776" s="457"/>
      <c r="O776" s="457"/>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row>
    <row r="777" spans="1:54" ht="15.75" customHeight="1">
      <c r="A777" s="457"/>
      <c r="B777" s="457"/>
      <c r="C777" s="529"/>
      <c r="D777" s="529"/>
      <c r="E777" s="457"/>
      <c r="F777" s="457"/>
      <c r="G777" s="457"/>
      <c r="H777" s="457"/>
      <c r="I777" s="457"/>
      <c r="J777" s="457"/>
      <c r="K777" s="457"/>
      <c r="L777" s="457"/>
      <c r="M777" s="457"/>
      <c r="N777" s="457"/>
      <c r="O777" s="457"/>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row>
    <row r="778" spans="1:54" ht="15.75" customHeight="1">
      <c r="A778" s="457"/>
      <c r="B778" s="457"/>
      <c r="C778" s="529"/>
      <c r="D778" s="529"/>
      <c r="E778" s="457"/>
      <c r="F778" s="457"/>
      <c r="G778" s="457"/>
      <c r="H778" s="457"/>
      <c r="I778" s="457"/>
      <c r="J778" s="457"/>
      <c r="K778" s="457"/>
      <c r="L778" s="457"/>
      <c r="M778" s="457"/>
      <c r="N778" s="457"/>
      <c r="O778" s="457"/>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row>
    <row r="779" spans="1:54" ht="15.75" customHeight="1">
      <c r="A779" s="457"/>
      <c r="B779" s="457"/>
      <c r="C779" s="529"/>
      <c r="D779" s="529"/>
      <c r="E779" s="457"/>
      <c r="F779" s="457"/>
      <c r="G779" s="457"/>
      <c r="H779" s="457"/>
      <c r="I779" s="457"/>
      <c r="J779" s="457"/>
      <c r="K779" s="457"/>
      <c r="L779" s="457"/>
      <c r="M779" s="457"/>
      <c r="N779" s="457"/>
      <c r="O779" s="457"/>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row>
    <row r="780" spans="1:54" ht="15.75" customHeight="1">
      <c r="A780" s="457"/>
      <c r="B780" s="457"/>
      <c r="C780" s="529"/>
      <c r="D780" s="529"/>
      <c r="E780" s="457"/>
      <c r="F780" s="457"/>
      <c r="G780" s="457"/>
      <c r="H780" s="457"/>
      <c r="I780" s="457"/>
      <c r="J780" s="457"/>
      <c r="K780" s="457"/>
      <c r="L780" s="457"/>
      <c r="M780" s="457"/>
      <c r="N780" s="457"/>
      <c r="O780" s="457"/>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row>
    <row r="781" spans="1:54" ht="15.75" customHeight="1">
      <c r="A781" s="457"/>
      <c r="B781" s="457"/>
      <c r="C781" s="529"/>
      <c r="D781" s="529"/>
      <c r="E781" s="457"/>
      <c r="F781" s="457"/>
      <c r="G781" s="457"/>
      <c r="H781" s="457"/>
      <c r="I781" s="457"/>
      <c r="J781" s="457"/>
      <c r="K781" s="457"/>
      <c r="L781" s="457"/>
      <c r="M781" s="457"/>
      <c r="N781" s="457"/>
      <c r="O781" s="457"/>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row>
    <row r="782" spans="1:54" ht="15.75" customHeight="1">
      <c r="A782" s="457"/>
      <c r="B782" s="457"/>
      <c r="C782" s="529"/>
      <c r="D782" s="529"/>
      <c r="E782" s="457"/>
      <c r="F782" s="457"/>
      <c r="G782" s="457"/>
      <c r="H782" s="457"/>
      <c r="I782" s="457"/>
      <c r="J782" s="457"/>
      <c r="K782" s="457"/>
      <c r="L782" s="457"/>
      <c r="M782" s="457"/>
      <c r="N782" s="457"/>
      <c r="O782" s="457"/>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row>
    <row r="783" spans="1:54" ht="15.75" customHeight="1">
      <c r="A783" s="457"/>
      <c r="B783" s="457"/>
      <c r="C783" s="529"/>
      <c r="D783" s="529"/>
      <c r="E783" s="457"/>
      <c r="F783" s="457"/>
      <c r="G783" s="457"/>
      <c r="H783" s="457"/>
      <c r="I783" s="457"/>
      <c r="J783" s="457"/>
      <c r="K783" s="457"/>
      <c r="L783" s="457"/>
      <c r="M783" s="457"/>
      <c r="N783" s="457"/>
      <c r="O783" s="457"/>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row>
    <row r="784" spans="1:54" ht="15.75" customHeight="1">
      <c r="A784" s="457"/>
      <c r="B784" s="457"/>
      <c r="C784" s="529"/>
      <c r="D784" s="529"/>
      <c r="E784" s="457"/>
      <c r="F784" s="457"/>
      <c r="G784" s="457"/>
      <c r="H784" s="457"/>
      <c r="I784" s="457"/>
      <c r="J784" s="457"/>
      <c r="K784" s="457"/>
      <c r="L784" s="457"/>
      <c r="M784" s="457"/>
      <c r="N784" s="457"/>
      <c r="O784" s="457"/>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row>
    <row r="785" spans="1:54" ht="15.75" customHeight="1">
      <c r="A785" s="457"/>
      <c r="B785" s="457"/>
      <c r="C785" s="529"/>
      <c r="D785" s="529"/>
      <c r="E785" s="457"/>
      <c r="F785" s="457"/>
      <c r="G785" s="457"/>
      <c r="H785" s="457"/>
      <c r="I785" s="457"/>
      <c r="J785" s="457"/>
      <c r="K785" s="457"/>
      <c r="L785" s="457"/>
      <c r="M785" s="457"/>
      <c r="N785" s="457"/>
      <c r="O785" s="457"/>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row>
    <row r="786" spans="1:54" ht="15.75" customHeight="1">
      <c r="A786" s="457"/>
      <c r="B786" s="457"/>
      <c r="C786" s="529"/>
      <c r="D786" s="529"/>
      <c r="E786" s="457"/>
      <c r="F786" s="457"/>
      <c r="G786" s="457"/>
      <c r="H786" s="457"/>
      <c r="I786" s="457"/>
      <c r="J786" s="457"/>
      <c r="K786" s="457"/>
      <c r="L786" s="457"/>
      <c r="M786" s="457"/>
      <c r="N786" s="457"/>
      <c r="O786" s="457"/>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row>
    <row r="787" spans="1:54" ht="15.75" customHeight="1">
      <c r="A787" s="457"/>
      <c r="B787" s="457"/>
      <c r="C787" s="529"/>
      <c r="D787" s="529"/>
      <c r="E787" s="457"/>
      <c r="F787" s="457"/>
      <c r="G787" s="457"/>
      <c r="H787" s="457"/>
      <c r="I787" s="457"/>
      <c r="J787" s="457"/>
      <c r="K787" s="457"/>
      <c r="L787" s="457"/>
      <c r="M787" s="457"/>
      <c r="N787" s="457"/>
      <c r="O787" s="457"/>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row>
    <row r="788" spans="1:54" ht="15.75" customHeight="1">
      <c r="A788" s="457"/>
      <c r="B788" s="457"/>
      <c r="C788" s="529"/>
      <c r="D788" s="529"/>
      <c r="E788" s="457"/>
      <c r="F788" s="457"/>
      <c r="G788" s="457"/>
      <c r="H788" s="457"/>
      <c r="I788" s="457"/>
      <c r="J788" s="457"/>
      <c r="K788" s="457"/>
      <c r="L788" s="457"/>
      <c r="M788" s="457"/>
      <c r="N788" s="457"/>
      <c r="O788" s="457"/>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row>
    <row r="789" spans="1:54" ht="15.75" customHeight="1">
      <c r="A789" s="457"/>
      <c r="B789" s="457"/>
      <c r="C789" s="529"/>
      <c r="D789" s="529"/>
      <c r="E789" s="457"/>
      <c r="F789" s="457"/>
      <c r="G789" s="457"/>
      <c r="H789" s="457"/>
      <c r="I789" s="457"/>
      <c r="J789" s="457"/>
      <c r="K789" s="457"/>
      <c r="L789" s="457"/>
      <c r="M789" s="457"/>
      <c r="N789" s="457"/>
      <c r="O789" s="457"/>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row>
    <row r="790" spans="1:54" ht="15.75" customHeight="1">
      <c r="A790" s="457"/>
      <c r="B790" s="457"/>
      <c r="C790" s="529"/>
      <c r="D790" s="529"/>
      <c r="E790" s="457"/>
      <c r="F790" s="457"/>
      <c r="G790" s="457"/>
      <c r="H790" s="457"/>
      <c r="I790" s="457"/>
      <c r="J790" s="457"/>
      <c r="K790" s="457"/>
      <c r="L790" s="457"/>
      <c r="M790" s="457"/>
      <c r="N790" s="457"/>
      <c r="O790" s="457"/>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row>
    <row r="791" spans="1:54" ht="15.75" customHeight="1">
      <c r="A791" s="457"/>
      <c r="B791" s="457"/>
      <c r="C791" s="529"/>
      <c r="D791" s="529"/>
      <c r="E791" s="457"/>
      <c r="F791" s="457"/>
      <c r="G791" s="457"/>
      <c r="H791" s="457"/>
      <c r="I791" s="457"/>
      <c r="J791" s="457"/>
      <c r="K791" s="457"/>
      <c r="L791" s="457"/>
      <c r="M791" s="457"/>
      <c r="N791" s="457"/>
      <c r="O791" s="457"/>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row>
    <row r="792" spans="1:54" ht="15.75" customHeight="1">
      <c r="A792" s="457"/>
      <c r="B792" s="457"/>
      <c r="C792" s="529"/>
      <c r="D792" s="529"/>
      <c r="E792" s="457"/>
      <c r="F792" s="457"/>
      <c r="G792" s="457"/>
      <c r="H792" s="457"/>
      <c r="I792" s="457"/>
      <c r="J792" s="457"/>
      <c r="K792" s="457"/>
      <c r="L792" s="457"/>
      <c r="M792" s="457"/>
      <c r="N792" s="457"/>
      <c r="O792" s="457"/>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row>
    <row r="793" spans="1:54" ht="15.75" customHeight="1">
      <c r="A793" s="457"/>
      <c r="B793" s="457"/>
      <c r="C793" s="529"/>
      <c r="D793" s="529"/>
      <c r="E793" s="457"/>
      <c r="F793" s="457"/>
      <c r="G793" s="457"/>
      <c r="H793" s="457"/>
      <c r="I793" s="457"/>
      <c r="J793" s="457"/>
      <c r="K793" s="457"/>
      <c r="L793" s="457"/>
      <c r="M793" s="457"/>
      <c r="N793" s="457"/>
      <c r="O793" s="457"/>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row>
    <row r="794" spans="1:54" ht="15.75" customHeight="1">
      <c r="A794" s="457"/>
      <c r="B794" s="457"/>
      <c r="C794" s="529"/>
      <c r="D794" s="529"/>
      <c r="E794" s="457"/>
      <c r="F794" s="457"/>
      <c r="G794" s="457"/>
      <c r="H794" s="457"/>
      <c r="I794" s="457"/>
      <c r="J794" s="457"/>
      <c r="K794" s="457"/>
      <c r="L794" s="457"/>
      <c r="M794" s="457"/>
      <c r="N794" s="457"/>
      <c r="O794" s="457"/>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row>
    <row r="795" spans="1:54" ht="15.75" customHeight="1">
      <c r="A795" s="457"/>
      <c r="B795" s="457"/>
      <c r="C795" s="529"/>
      <c r="D795" s="529"/>
      <c r="E795" s="457"/>
      <c r="F795" s="457"/>
      <c r="G795" s="457"/>
      <c r="H795" s="457"/>
      <c r="I795" s="457"/>
      <c r="J795" s="457"/>
      <c r="K795" s="457"/>
      <c r="L795" s="457"/>
      <c r="M795" s="457"/>
      <c r="N795" s="457"/>
      <c r="O795" s="457"/>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row>
    <row r="796" spans="1:54" ht="15.75" customHeight="1">
      <c r="A796" s="457"/>
      <c r="B796" s="457"/>
      <c r="C796" s="529"/>
      <c r="D796" s="529"/>
      <c r="E796" s="457"/>
      <c r="F796" s="457"/>
      <c r="G796" s="457"/>
      <c r="H796" s="457"/>
      <c r="I796" s="457"/>
      <c r="J796" s="457"/>
      <c r="K796" s="457"/>
      <c r="L796" s="457"/>
      <c r="M796" s="457"/>
      <c r="N796" s="457"/>
      <c r="O796" s="457"/>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row>
    <row r="797" spans="1:54" ht="15.75" customHeight="1">
      <c r="A797" s="457"/>
      <c r="B797" s="457"/>
      <c r="C797" s="529"/>
      <c r="D797" s="529"/>
      <c r="E797" s="457"/>
      <c r="F797" s="457"/>
      <c r="G797" s="457"/>
      <c r="H797" s="457"/>
      <c r="I797" s="457"/>
      <c r="J797" s="457"/>
      <c r="K797" s="457"/>
      <c r="L797" s="457"/>
      <c r="M797" s="457"/>
      <c r="N797" s="457"/>
      <c r="O797" s="457"/>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row>
    <row r="798" spans="1:54" ht="15.75" customHeight="1">
      <c r="A798" s="457"/>
      <c r="B798" s="457"/>
      <c r="C798" s="529"/>
      <c r="D798" s="529"/>
      <c r="E798" s="457"/>
      <c r="F798" s="457"/>
      <c r="G798" s="457"/>
      <c r="H798" s="457"/>
      <c r="I798" s="457"/>
      <c r="J798" s="457"/>
      <c r="K798" s="457"/>
      <c r="L798" s="457"/>
      <c r="M798" s="457"/>
      <c r="N798" s="457"/>
      <c r="O798" s="457"/>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row>
    <row r="799" spans="1:54" ht="15.75" customHeight="1">
      <c r="A799" s="457"/>
      <c r="B799" s="457"/>
      <c r="C799" s="529"/>
      <c r="D799" s="529"/>
      <c r="E799" s="457"/>
      <c r="F799" s="457"/>
      <c r="G799" s="457"/>
      <c r="H799" s="457"/>
      <c r="I799" s="457"/>
      <c r="J799" s="457"/>
      <c r="K799" s="457"/>
      <c r="L799" s="457"/>
      <c r="M799" s="457"/>
      <c r="N799" s="457"/>
      <c r="O799" s="457"/>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row>
    <row r="800" spans="1:54" ht="15.75" customHeight="1">
      <c r="A800" s="457"/>
      <c r="B800" s="457"/>
      <c r="C800" s="529"/>
      <c r="D800" s="529"/>
      <c r="E800" s="457"/>
      <c r="F800" s="457"/>
      <c r="G800" s="457"/>
      <c r="H800" s="457"/>
      <c r="I800" s="457"/>
      <c r="J800" s="457"/>
      <c r="K800" s="457"/>
      <c r="L800" s="457"/>
      <c r="M800" s="457"/>
      <c r="N800" s="457"/>
      <c r="O800" s="457"/>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row>
    <row r="801" spans="1:54" ht="15.75" customHeight="1">
      <c r="A801" s="457"/>
      <c r="B801" s="457"/>
      <c r="C801" s="529"/>
      <c r="D801" s="529"/>
      <c r="E801" s="457"/>
      <c r="F801" s="457"/>
      <c r="G801" s="457"/>
      <c r="H801" s="457"/>
      <c r="I801" s="457"/>
      <c r="J801" s="457"/>
      <c r="K801" s="457"/>
      <c r="L801" s="457"/>
      <c r="M801" s="457"/>
      <c r="N801" s="457"/>
      <c r="O801" s="457"/>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row>
    <row r="802" spans="1:54" ht="15.75" customHeight="1">
      <c r="A802" s="457"/>
      <c r="B802" s="457"/>
      <c r="C802" s="529"/>
      <c r="D802" s="529"/>
      <c r="E802" s="457"/>
      <c r="F802" s="457"/>
      <c r="G802" s="457"/>
      <c r="H802" s="457"/>
      <c r="I802" s="457"/>
      <c r="J802" s="457"/>
      <c r="K802" s="457"/>
      <c r="L802" s="457"/>
      <c r="M802" s="457"/>
      <c r="N802" s="457"/>
      <c r="O802" s="457"/>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row>
    <row r="803" spans="1:54" ht="15.75" customHeight="1">
      <c r="A803" s="457"/>
      <c r="B803" s="457"/>
      <c r="C803" s="529"/>
      <c r="D803" s="529"/>
      <c r="E803" s="457"/>
      <c r="F803" s="457"/>
      <c r="G803" s="457"/>
      <c r="H803" s="457"/>
      <c r="I803" s="457"/>
      <c r="J803" s="457"/>
      <c r="K803" s="457"/>
      <c r="L803" s="457"/>
      <c r="M803" s="457"/>
      <c r="N803" s="457"/>
      <c r="O803" s="457"/>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row>
    <row r="804" spans="1:54" ht="15.75" customHeight="1">
      <c r="A804" s="457"/>
      <c r="B804" s="457"/>
      <c r="C804" s="529"/>
      <c r="D804" s="529"/>
      <c r="E804" s="457"/>
      <c r="F804" s="457"/>
      <c r="G804" s="457"/>
      <c r="H804" s="457"/>
      <c r="I804" s="457"/>
      <c r="J804" s="457"/>
      <c r="K804" s="457"/>
      <c r="L804" s="457"/>
      <c r="M804" s="457"/>
      <c r="N804" s="457"/>
      <c r="O804" s="457"/>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row>
    <row r="805" spans="1:54" ht="15.75" customHeight="1">
      <c r="A805" s="457"/>
      <c r="B805" s="457"/>
      <c r="C805" s="529"/>
      <c r="D805" s="529"/>
      <c r="E805" s="457"/>
      <c r="F805" s="457"/>
      <c r="G805" s="457"/>
      <c r="H805" s="457"/>
      <c r="I805" s="457"/>
      <c r="J805" s="457"/>
      <c r="K805" s="457"/>
      <c r="L805" s="457"/>
      <c r="M805" s="457"/>
      <c r="N805" s="457"/>
      <c r="O805" s="457"/>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row>
    <row r="806" spans="1:54" ht="15.75" customHeight="1">
      <c r="A806" s="457"/>
      <c r="B806" s="457"/>
      <c r="C806" s="529"/>
      <c r="D806" s="529"/>
      <c r="E806" s="457"/>
      <c r="F806" s="457"/>
      <c r="G806" s="457"/>
      <c r="H806" s="457"/>
      <c r="I806" s="457"/>
      <c r="J806" s="457"/>
      <c r="K806" s="457"/>
      <c r="L806" s="457"/>
      <c r="M806" s="457"/>
      <c r="N806" s="457"/>
      <c r="O806" s="457"/>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row>
    <row r="807" spans="1:54" ht="15.75" customHeight="1">
      <c r="A807" s="457"/>
      <c r="B807" s="457"/>
      <c r="C807" s="529"/>
      <c r="D807" s="529"/>
      <c r="E807" s="457"/>
      <c r="F807" s="457"/>
      <c r="G807" s="457"/>
      <c r="H807" s="457"/>
      <c r="I807" s="457"/>
      <c r="J807" s="457"/>
      <c r="K807" s="457"/>
      <c r="L807" s="457"/>
      <c r="M807" s="457"/>
      <c r="N807" s="457"/>
      <c r="O807" s="457"/>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row>
    <row r="808" spans="1:54" ht="15.75" customHeight="1">
      <c r="A808" s="457"/>
      <c r="B808" s="457"/>
      <c r="C808" s="529"/>
      <c r="D808" s="529"/>
      <c r="E808" s="457"/>
      <c r="F808" s="457"/>
      <c r="G808" s="457"/>
      <c r="H808" s="457"/>
      <c r="I808" s="457"/>
      <c r="J808" s="457"/>
      <c r="K808" s="457"/>
      <c r="L808" s="457"/>
      <c r="M808" s="457"/>
      <c r="N808" s="457"/>
      <c r="O808" s="457"/>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row>
    <row r="809" spans="1:54" ht="15.75" customHeight="1">
      <c r="A809" s="457"/>
      <c r="B809" s="457"/>
      <c r="C809" s="529"/>
      <c r="D809" s="529"/>
      <c r="E809" s="457"/>
      <c r="F809" s="457"/>
      <c r="G809" s="457"/>
      <c r="H809" s="457"/>
      <c r="I809" s="457"/>
      <c r="J809" s="457"/>
      <c r="K809" s="457"/>
      <c r="L809" s="457"/>
      <c r="M809" s="457"/>
      <c r="N809" s="457"/>
      <c r="O809" s="457"/>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row>
    <row r="810" spans="1:54" ht="15.75" customHeight="1">
      <c r="A810" s="457"/>
      <c r="B810" s="457"/>
      <c r="C810" s="529"/>
      <c r="D810" s="529"/>
      <c r="E810" s="457"/>
      <c r="F810" s="457"/>
      <c r="G810" s="457"/>
      <c r="H810" s="457"/>
      <c r="I810" s="457"/>
      <c r="J810" s="457"/>
      <c r="K810" s="457"/>
      <c r="L810" s="457"/>
      <c r="M810" s="457"/>
      <c r="N810" s="457"/>
      <c r="O810" s="457"/>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row>
    <row r="811" spans="1:54" ht="15.75" customHeight="1">
      <c r="A811" s="457"/>
      <c r="B811" s="457"/>
      <c r="C811" s="529"/>
      <c r="D811" s="529"/>
      <c r="E811" s="457"/>
      <c r="F811" s="457"/>
      <c r="G811" s="457"/>
      <c r="H811" s="457"/>
      <c r="I811" s="457"/>
      <c r="J811" s="457"/>
      <c r="K811" s="457"/>
      <c r="L811" s="457"/>
      <c r="M811" s="457"/>
      <c r="N811" s="457"/>
      <c r="O811" s="457"/>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row>
    <row r="812" spans="1:54" ht="15.75" customHeight="1">
      <c r="A812" s="457"/>
      <c r="B812" s="457"/>
      <c r="C812" s="529"/>
      <c r="D812" s="529"/>
      <c r="E812" s="457"/>
      <c r="F812" s="457"/>
      <c r="G812" s="457"/>
      <c r="H812" s="457"/>
      <c r="I812" s="457"/>
      <c r="J812" s="457"/>
      <c r="K812" s="457"/>
      <c r="L812" s="457"/>
      <c r="M812" s="457"/>
      <c r="N812" s="457"/>
      <c r="O812" s="457"/>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row>
    <row r="813" spans="1:54" ht="15.75" customHeight="1">
      <c r="A813" s="457"/>
      <c r="B813" s="457"/>
      <c r="C813" s="529"/>
      <c r="D813" s="529"/>
      <c r="E813" s="457"/>
      <c r="F813" s="457"/>
      <c r="G813" s="457"/>
      <c r="H813" s="457"/>
      <c r="I813" s="457"/>
      <c r="J813" s="457"/>
      <c r="K813" s="457"/>
      <c r="L813" s="457"/>
      <c r="M813" s="457"/>
      <c r="N813" s="457"/>
      <c r="O813" s="457"/>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row>
    <row r="814" spans="1:54" ht="15.75" customHeight="1">
      <c r="A814" s="457"/>
      <c r="B814" s="457"/>
      <c r="C814" s="529"/>
      <c r="D814" s="529"/>
      <c r="E814" s="457"/>
      <c r="F814" s="457"/>
      <c r="G814" s="457"/>
      <c r="H814" s="457"/>
      <c r="I814" s="457"/>
      <c r="J814" s="457"/>
      <c r="K814" s="457"/>
      <c r="L814" s="457"/>
      <c r="M814" s="457"/>
      <c r="N814" s="457"/>
      <c r="O814" s="457"/>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row>
    <row r="815" spans="1:54" ht="15.75" customHeight="1">
      <c r="A815" s="457"/>
      <c r="B815" s="457"/>
      <c r="C815" s="529"/>
      <c r="D815" s="529"/>
      <c r="E815" s="457"/>
      <c r="F815" s="457"/>
      <c r="G815" s="457"/>
      <c r="H815" s="457"/>
      <c r="I815" s="457"/>
      <c r="J815" s="457"/>
      <c r="K815" s="457"/>
      <c r="L815" s="457"/>
      <c r="M815" s="457"/>
      <c r="N815" s="457"/>
      <c r="O815" s="457"/>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row>
    <row r="816" spans="1:54" ht="15.75" customHeight="1">
      <c r="A816" s="457"/>
      <c r="B816" s="457"/>
      <c r="C816" s="529"/>
      <c r="D816" s="529"/>
      <c r="E816" s="457"/>
      <c r="F816" s="457"/>
      <c r="G816" s="457"/>
      <c r="H816" s="457"/>
      <c r="I816" s="457"/>
      <c r="J816" s="457"/>
      <c r="K816" s="457"/>
      <c r="L816" s="457"/>
      <c r="M816" s="457"/>
      <c r="N816" s="457"/>
      <c r="O816" s="457"/>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row>
    <row r="817" spans="1:54" ht="15.75" customHeight="1">
      <c r="A817" s="457"/>
      <c r="B817" s="457"/>
      <c r="C817" s="529"/>
      <c r="D817" s="529"/>
      <c r="E817" s="457"/>
      <c r="F817" s="457"/>
      <c r="G817" s="457"/>
      <c r="H817" s="457"/>
      <c r="I817" s="457"/>
      <c r="J817" s="457"/>
      <c r="K817" s="457"/>
      <c r="L817" s="457"/>
      <c r="M817" s="457"/>
      <c r="N817" s="457"/>
      <c r="O817" s="457"/>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row>
    <row r="818" spans="1:54" ht="15.75" customHeight="1">
      <c r="A818" s="457"/>
      <c r="B818" s="457"/>
      <c r="C818" s="529"/>
      <c r="D818" s="529"/>
      <c r="E818" s="457"/>
      <c r="F818" s="457"/>
      <c r="G818" s="457"/>
      <c r="H818" s="457"/>
      <c r="I818" s="457"/>
      <c r="J818" s="457"/>
      <c r="K818" s="457"/>
      <c r="L818" s="457"/>
      <c r="M818" s="457"/>
      <c r="N818" s="457"/>
      <c r="O818" s="457"/>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row>
    <row r="819" spans="1:54" ht="15.75" customHeight="1">
      <c r="A819" s="457"/>
      <c r="B819" s="457"/>
      <c r="C819" s="529"/>
      <c r="D819" s="529"/>
      <c r="E819" s="457"/>
      <c r="F819" s="457"/>
      <c r="G819" s="457"/>
      <c r="H819" s="457"/>
      <c r="I819" s="457"/>
      <c r="J819" s="457"/>
      <c r="K819" s="457"/>
      <c r="L819" s="457"/>
      <c r="M819" s="457"/>
      <c r="N819" s="457"/>
      <c r="O819" s="457"/>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row>
    <row r="820" spans="1:54" ht="15.75" customHeight="1">
      <c r="A820" s="457"/>
      <c r="B820" s="457"/>
      <c r="C820" s="529"/>
      <c r="D820" s="529"/>
      <c r="E820" s="457"/>
      <c r="F820" s="457"/>
      <c r="G820" s="457"/>
      <c r="H820" s="457"/>
      <c r="I820" s="457"/>
      <c r="J820" s="457"/>
      <c r="K820" s="457"/>
      <c r="L820" s="457"/>
      <c r="M820" s="457"/>
      <c r="N820" s="457"/>
      <c r="O820" s="457"/>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row>
    <row r="821" spans="1:54" ht="15.75" customHeight="1">
      <c r="A821" s="457"/>
      <c r="B821" s="457"/>
      <c r="C821" s="529"/>
      <c r="D821" s="529"/>
      <c r="E821" s="457"/>
      <c r="F821" s="457"/>
      <c r="G821" s="457"/>
      <c r="H821" s="457"/>
      <c r="I821" s="457"/>
      <c r="J821" s="457"/>
      <c r="K821" s="457"/>
      <c r="L821" s="457"/>
      <c r="M821" s="457"/>
      <c r="N821" s="457"/>
      <c r="O821" s="457"/>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row>
    <row r="822" spans="1:54" ht="15.75" customHeight="1">
      <c r="A822" s="457"/>
      <c r="B822" s="457"/>
      <c r="C822" s="529"/>
      <c r="D822" s="529"/>
      <c r="E822" s="457"/>
      <c r="F822" s="457"/>
      <c r="G822" s="457"/>
      <c r="H822" s="457"/>
      <c r="I822" s="457"/>
      <c r="J822" s="457"/>
      <c r="K822" s="457"/>
      <c r="L822" s="457"/>
      <c r="M822" s="457"/>
      <c r="N822" s="457"/>
      <c r="O822" s="457"/>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row>
    <row r="823" spans="1:54" ht="15.75" customHeight="1">
      <c r="A823" s="457"/>
      <c r="B823" s="457"/>
      <c r="C823" s="529"/>
      <c r="D823" s="529"/>
      <c r="E823" s="457"/>
      <c r="F823" s="457"/>
      <c r="G823" s="457"/>
      <c r="H823" s="457"/>
      <c r="I823" s="457"/>
      <c r="J823" s="457"/>
      <c r="K823" s="457"/>
      <c r="L823" s="457"/>
      <c r="M823" s="457"/>
      <c r="N823" s="457"/>
      <c r="O823" s="457"/>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row>
    <row r="824" spans="1:54" ht="15.75" customHeight="1">
      <c r="A824" s="457"/>
      <c r="B824" s="457"/>
      <c r="C824" s="529"/>
      <c r="D824" s="529"/>
      <c r="E824" s="457"/>
      <c r="F824" s="457"/>
      <c r="G824" s="457"/>
      <c r="H824" s="457"/>
      <c r="I824" s="457"/>
      <c r="J824" s="457"/>
      <c r="K824" s="457"/>
      <c r="L824" s="457"/>
      <c r="M824" s="457"/>
      <c r="N824" s="457"/>
      <c r="O824" s="457"/>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row>
    <row r="825" spans="1:54" ht="15.75" customHeight="1">
      <c r="A825" s="457"/>
      <c r="B825" s="457"/>
      <c r="C825" s="529"/>
      <c r="D825" s="529"/>
      <c r="E825" s="457"/>
      <c r="F825" s="457"/>
      <c r="G825" s="457"/>
      <c r="H825" s="457"/>
      <c r="I825" s="457"/>
      <c r="J825" s="457"/>
      <c r="K825" s="457"/>
      <c r="L825" s="457"/>
      <c r="M825" s="457"/>
      <c r="N825" s="457"/>
      <c r="O825" s="457"/>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row>
    <row r="826" spans="1:54" ht="15.75" customHeight="1">
      <c r="A826" s="457"/>
      <c r="B826" s="457"/>
      <c r="C826" s="529"/>
      <c r="D826" s="529"/>
      <c r="E826" s="457"/>
      <c r="F826" s="457"/>
      <c r="G826" s="457"/>
      <c r="H826" s="457"/>
      <c r="I826" s="457"/>
      <c r="J826" s="457"/>
      <c r="K826" s="457"/>
      <c r="L826" s="457"/>
      <c r="M826" s="457"/>
      <c r="N826" s="457"/>
      <c r="O826" s="457"/>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row>
    <row r="827" spans="1:54" ht="15.75" customHeight="1">
      <c r="A827" s="457"/>
      <c r="B827" s="457"/>
      <c r="C827" s="529"/>
      <c r="D827" s="529"/>
      <c r="E827" s="457"/>
      <c r="F827" s="457"/>
      <c r="G827" s="457"/>
      <c r="H827" s="457"/>
      <c r="I827" s="457"/>
      <c r="J827" s="457"/>
      <c r="K827" s="457"/>
      <c r="L827" s="457"/>
      <c r="M827" s="457"/>
      <c r="N827" s="457"/>
      <c r="O827" s="457"/>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row>
    <row r="828" spans="1:54" ht="15.75" customHeight="1">
      <c r="A828" s="457"/>
      <c r="B828" s="457"/>
      <c r="C828" s="529"/>
      <c r="D828" s="529"/>
      <c r="E828" s="457"/>
      <c r="F828" s="457"/>
      <c r="G828" s="457"/>
      <c r="H828" s="457"/>
      <c r="I828" s="457"/>
      <c r="J828" s="457"/>
      <c r="K828" s="457"/>
      <c r="L828" s="457"/>
      <c r="M828" s="457"/>
      <c r="N828" s="457"/>
      <c r="O828" s="457"/>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row>
    <row r="829" spans="1:54" ht="15.75" customHeight="1">
      <c r="A829" s="457"/>
      <c r="B829" s="457"/>
      <c r="C829" s="529"/>
      <c r="D829" s="529"/>
      <c r="E829" s="457"/>
      <c r="F829" s="457"/>
      <c r="G829" s="457"/>
      <c r="H829" s="457"/>
      <c r="I829" s="457"/>
      <c r="J829" s="457"/>
      <c r="K829" s="457"/>
      <c r="L829" s="457"/>
      <c r="M829" s="457"/>
      <c r="N829" s="457"/>
      <c r="O829" s="457"/>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row>
    <row r="830" spans="1:54" ht="15.75" customHeight="1">
      <c r="A830" s="457"/>
      <c r="B830" s="457"/>
      <c r="C830" s="529"/>
      <c r="D830" s="529"/>
      <c r="E830" s="457"/>
      <c r="F830" s="457"/>
      <c r="G830" s="457"/>
      <c r="H830" s="457"/>
      <c r="I830" s="457"/>
      <c r="J830" s="457"/>
      <c r="K830" s="457"/>
      <c r="L830" s="457"/>
      <c r="M830" s="457"/>
      <c r="N830" s="457"/>
      <c r="O830" s="457"/>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row>
    <row r="831" spans="1:54" ht="15.75" customHeight="1">
      <c r="A831" s="457"/>
      <c r="B831" s="457"/>
      <c r="C831" s="529"/>
      <c r="D831" s="529"/>
      <c r="E831" s="457"/>
      <c r="F831" s="457"/>
      <c r="G831" s="457"/>
      <c r="H831" s="457"/>
      <c r="I831" s="457"/>
      <c r="J831" s="457"/>
      <c r="K831" s="457"/>
      <c r="L831" s="457"/>
      <c r="M831" s="457"/>
      <c r="N831" s="457"/>
      <c r="O831" s="457"/>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row>
    <row r="832" spans="1:54" ht="15.75" customHeight="1">
      <c r="A832" s="457"/>
      <c r="B832" s="457"/>
      <c r="C832" s="529"/>
      <c r="D832" s="529"/>
      <c r="E832" s="457"/>
      <c r="F832" s="457"/>
      <c r="G832" s="457"/>
      <c r="H832" s="457"/>
      <c r="I832" s="457"/>
      <c r="J832" s="457"/>
      <c r="K832" s="457"/>
      <c r="L832" s="457"/>
      <c r="M832" s="457"/>
      <c r="N832" s="457"/>
      <c r="O832" s="457"/>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row>
    <row r="833" spans="1:54" ht="15.75" customHeight="1">
      <c r="A833" s="457"/>
      <c r="B833" s="457"/>
      <c r="C833" s="529"/>
      <c r="D833" s="529"/>
      <c r="E833" s="457"/>
      <c r="F833" s="457"/>
      <c r="G833" s="457"/>
      <c r="H833" s="457"/>
      <c r="I833" s="457"/>
      <c r="J833" s="457"/>
      <c r="K833" s="457"/>
      <c r="L833" s="457"/>
      <c r="M833" s="457"/>
      <c r="N833" s="457"/>
      <c r="O833" s="457"/>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row>
    <row r="834" spans="1:54" ht="15.75" customHeight="1">
      <c r="A834" s="457"/>
      <c r="B834" s="457"/>
      <c r="C834" s="529"/>
      <c r="D834" s="529"/>
      <c r="E834" s="457"/>
      <c r="F834" s="457"/>
      <c r="G834" s="457"/>
      <c r="H834" s="457"/>
      <c r="I834" s="457"/>
      <c r="J834" s="457"/>
      <c r="K834" s="457"/>
      <c r="L834" s="457"/>
      <c r="M834" s="457"/>
      <c r="N834" s="457"/>
      <c r="O834" s="457"/>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row>
    <row r="835" spans="1:54" ht="15.75" customHeight="1">
      <c r="A835" s="457"/>
      <c r="B835" s="457"/>
      <c r="C835" s="529"/>
      <c r="D835" s="529"/>
      <c r="E835" s="457"/>
      <c r="F835" s="457"/>
      <c r="G835" s="457"/>
      <c r="H835" s="457"/>
      <c r="I835" s="457"/>
      <c r="J835" s="457"/>
      <c r="K835" s="457"/>
      <c r="L835" s="457"/>
      <c r="M835" s="457"/>
      <c r="N835" s="457"/>
      <c r="O835" s="457"/>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row>
    <row r="836" spans="1:54" ht="15.75" customHeight="1">
      <c r="A836" s="457"/>
      <c r="B836" s="457"/>
      <c r="C836" s="529"/>
      <c r="D836" s="529"/>
      <c r="E836" s="457"/>
      <c r="F836" s="457"/>
      <c r="G836" s="457"/>
      <c r="H836" s="457"/>
      <c r="I836" s="457"/>
      <c r="J836" s="457"/>
      <c r="K836" s="457"/>
      <c r="L836" s="457"/>
      <c r="M836" s="457"/>
      <c r="N836" s="457"/>
      <c r="O836" s="457"/>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row>
    <row r="837" spans="1:54" ht="15.75" customHeight="1">
      <c r="A837" s="457"/>
      <c r="B837" s="457"/>
      <c r="C837" s="529"/>
      <c r="D837" s="529"/>
      <c r="E837" s="457"/>
      <c r="F837" s="457"/>
      <c r="G837" s="457"/>
      <c r="H837" s="457"/>
      <c r="I837" s="457"/>
      <c r="J837" s="457"/>
      <c r="K837" s="457"/>
      <c r="L837" s="457"/>
      <c r="M837" s="457"/>
      <c r="N837" s="457"/>
      <c r="O837" s="457"/>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row>
    <row r="838" spans="1:54" ht="15.75" customHeight="1">
      <c r="A838" s="457"/>
      <c r="B838" s="457"/>
      <c r="C838" s="529"/>
      <c r="D838" s="529"/>
      <c r="E838" s="457"/>
      <c r="F838" s="457"/>
      <c r="G838" s="457"/>
      <c r="H838" s="457"/>
      <c r="I838" s="457"/>
      <c r="J838" s="457"/>
      <c r="K838" s="457"/>
      <c r="L838" s="457"/>
      <c r="M838" s="457"/>
      <c r="N838" s="457"/>
      <c r="O838" s="457"/>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row>
    <row r="839" spans="1:54" ht="15.75" customHeight="1">
      <c r="A839" s="457"/>
      <c r="B839" s="457"/>
      <c r="C839" s="529"/>
      <c r="D839" s="529"/>
      <c r="E839" s="457"/>
      <c r="F839" s="457"/>
      <c r="G839" s="457"/>
      <c r="H839" s="457"/>
      <c r="I839" s="457"/>
      <c r="J839" s="457"/>
      <c r="K839" s="457"/>
      <c r="L839" s="457"/>
      <c r="M839" s="457"/>
      <c r="N839" s="457"/>
      <c r="O839" s="457"/>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row>
    <row r="840" spans="1:54" ht="15.75" customHeight="1">
      <c r="A840" s="457"/>
      <c r="B840" s="457"/>
      <c r="C840" s="529"/>
      <c r="D840" s="529"/>
      <c r="E840" s="457"/>
      <c r="F840" s="457"/>
      <c r="G840" s="457"/>
      <c r="H840" s="457"/>
      <c r="I840" s="457"/>
      <c r="J840" s="457"/>
      <c r="K840" s="457"/>
      <c r="L840" s="457"/>
      <c r="M840" s="457"/>
      <c r="N840" s="457"/>
      <c r="O840" s="457"/>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row>
    <row r="841" spans="1:54" ht="15.75" customHeight="1">
      <c r="A841" s="457"/>
      <c r="B841" s="457"/>
      <c r="C841" s="529"/>
      <c r="D841" s="529"/>
      <c r="E841" s="457"/>
      <c r="F841" s="457"/>
      <c r="G841" s="457"/>
      <c r="H841" s="457"/>
      <c r="I841" s="457"/>
      <c r="J841" s="457"/>
      <c r="K841" s="457"/>
      <c r="L841" s="457"/>
      <c r="M841" s="457"/>
      <c r="N841" s="457"/>
      <c r="O841" s="457"/>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row>
    <row r="842" spans="1:54" ht="15.75" customHeight="1">
      <c r="A842" s="457"/>
      <c r="B842" s="457"/>
      <c r="C842" s="529"/>
      <c r="D842" s="529"/>
      <c r="E842" s="457"/>
      <c r="F842" s="457"/>
      <c r="G842" s="457"/>
      <c r="H842" s="457"/>
      <c r="I842" s="457"/>
      <c r="J842" s="457"/>
      <c r="K842" s="457"/>
      <c r="L842" s="457"/>
      <c r="M842" s="457"/>
      <c r="N842" s="457"/>
      <c r="O842" s="457"/>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row>
    <row r="843" spans="1:54" ht="15.75" customHeight="1">
      <c r="A843" s="457"/>
      <c r="B843" s="457"/>
      <c r="C843" s="529"/>
      <c r="D843" s="529"/>
      <c r="E843" s="457"/>
      <c r="F843" s="457"/>
      <c r="G843" s="457"/>
      <c r="H843" s="457"/>
      <c r="I843" s="457"/>
      <c r="J843" s="457"/>
      <c r="K843" s="457"/>
      <c r="L843" s="457"/>
      <c r="M843" s="457"/>
      <c r="N843" s="457"/>
      <c r="O843" s="457"/>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row>
    <row r="844" spans="1:54" ht="15.75" customHeight="1">
      <c r="A844" s="457"/>
      <c r="B844" s="457"/>
      <c r="C844" s="529"/>
      <c r="D844" s="529"/>
      <c r="E844" s="457"/>
      <c r="F844" s="457"/>
      <c r="G844" s="457"/>
      <c r="H844" s="457"/>
      <c r="I844" s="457"/>
      <c r="J844" s="457"/>
      <c r="K844" s="457"/>
      <c r="L844" s="457"/>
      <c r="M844" s="457"/>
      <c r="N844" s="457"/>
      <c r="O844" s="457"/>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row>
    <row r="845" spans="1:54" ht="15.75" customHeight="1">
      <c r="A845" s="457"/>
      <c r="B845" s="457"/>
      <c r="C845" s="529"/>
      <c r="D845" s="529"/>
      <c r="E845" s="457"/>
      <c r="F845" s="457"/>
      <c r="G845" s="457"/>
      <c r="H845" s="457"/>
      <c r="I845" s="457"/>
      <c r="J845" s="457"/>
      <c r="K845" s="457"/>
      <c r="L845" s="457"/>
      <c r="M845" s="457"/>
      <c r="N845" s="457"/>
      <c r="O845" s="457"/>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row>
    <row r="846" spans="1:54" ht="15.75" customHeight="1">
      <c r="A846" s="457"/>
      <c r="B846" s="457"/>
      <c r="C846" s="529"/>
      <c r="D846" s="529"/>
      <c r="E846" s="457"/>
      <c r="F846" s="457"/>
      <c r="G846" s="457"/>
      <c r="H846" s="457"/>
      <c r="I846" s="457"/>
      <c r="J846" s="457"/>
      <c r="K846" s="457"/>
      <c r="L846" s="457"/>
      <c r="M846" s="457"/>
      <c r="N846" s="457"/>
      <c r="O846" s="457"/>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row>
    <row r="847" spans="1:54" ht="15.75" customHeight="1">
      <c r="A847" s="457"/>
      <c r="B847" s="457"/>
      <c r="C847" s="529"/>
      <c r="D847" s="529"/>
      <c r="E847" s="457"/>
      <c r="F847" s="457"/>
      <c r="G847" s="457"/>
      <c r="H847" s="457"/>
      <c r="I847" s="457"/>
      <c r="J847" s="457"/>
      <c r="K847" s="457"/>
      <c r="L847" s="457"/>
      <c r="M847" s="457"/>
      <c r="N847" s="457"/>
      <c r="O847" s="457"/>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row>
    <row r="848" spans="1:54" ht="15.75" customHeight="1">
      <c r="A848" s="457"/>
      <c r="B848" s="457"/>
      <c r="C848" s="529"/>
      <c r="D848" s="529"/>
      <c r="E848" s="457"/>
      <c r="F848" s="457"/>
      <c r="G848" s="457"/>
      <c r="H848" s="457"/>
      <c r="I848" s="457"/>
      <c r="J848" s="457"/>
      <c r="K848" s="457"/>
      <c r="L848" s="457"/>
      <c r="M848" s="457"/>
      <c r="N848" s="457"/>
      <c r="O848" s="457"/>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row>
    <row r="849" spans="1:54" ht="15.75" customHeight="1">
      <c r="A849" s="457"/>
      <c r="B849" s="457"/>
      <c r="C849" s="529"/>
      <c r="D849" s="529"/>
      <c r="E849" s="457"/>
      <c r="F849" s="457"/>
      <c r="G849" s="457"/>
      <c r="H849" s="457"/>
      <c r="I849" s="457"/>
      <c r="J849" s="457"/>
      <c r="K849" s="457"/>
      <c r="L849" s="457"/>
      <c r="M849" s="457"/>
      <c r="N849" s="457"/>
      <c r="O849" s="457"/>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row>
    <row r="850" spans="1:54" ht="15.75" customHeight="1">
      <c r="A850" s="457"/>
      <c r="B850" s="457"/>
      <c r="C850" s="529"/>
      <c r="D850" s="529"/>
      <c r="E850" s="457"/>
      <c r="F850" s="457"/>
      <c r="G850" s="457"/>
      <c r="H850" s="457"/>
      <c r="I850" s="457"/>
      <c r="J850" s="457"/>
      <c r="K850" s="457"/>
      <c r="L850" s="457"/>
      <c r="M850" s="457"/>
      <c r="N850" s="457"/>
      <c r="O850" s="457"/>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row>
    <row r="851" spans="1:54" ht="15.75" customHeight="1">
      <c r="A851" s="457"/>
      <c r="B851" s="457"/>
      <c r="C851" s="529"/>
      <c r="D851" s="529"/>
      <c r="E851" s="457"/>
      <c r="F851" s="457"/>
      <c r="G851" s="457"/>
      <c r="H851" s="457"/>
      <c r="I851" s="457"/>
      <c r="J851" s="457"/>
      <c r="K851" s="457"/>
      <c r="L851" s="457"/>
      <c r="M851" s="457"/>
      <c r="N851" s="457"/>
      <c r="O851" s="457"/>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row>
    <row r="852" spans="1:54" ht="15.75" customHeight="1">
      <c r="A852" s="457"/>
      <c r="B852" s="457"/>
      <c r="C852" s="529"/>
      <c r="D852" s="529"/>
      <c r="E852" s="457"/>
      <c r="F852" s="457"/>
      <c r="G852" s="457"/>
      <c r="H852" s="457"/>
      <c r="I852" s="457"/>
      <c r="J852" s="457"/>
      <c r="K852" s="457"/>
      <c r="L852" s="457"/>
      <c r="M852" s="457"/>
      <c r="N852" s="457"/>
      <c r="O852" s="457"/>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row>
    <row r="853" spans="1:54" ht="15.75" customHeight="1">
      <c r="A853" s="457"/>
      <c r="B853" s="457"/>
      <c r="C853" s="529"/>
      <c r="D853" s="529"/>
      <c r="E853" s="457"/>
      <c r="F853" s="457"/>
      <c r="G853" s="457"/>
      <c r="H853" s="457"/>
      <c r="I853" s="457"/>
      <c r="J853" s="457"/>
      <c r="K853" s="457"/>
      <c r="L853" s="457"/>
      <c r="M853" s="457"/>
      <c r="N853" s="457"/>
      <c r="O853" s="457"/>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row>
    <row r="854" spans="1:54" ht="15.75" customHeight="1">
      <c r="A854" s="457"/>
      <c r="B854" s="457"/>
      <c r="C854" s="529"/>
      <c r="D854" s="529"/>
      <c r="E854" s="457"/>
      <c r="F854" s="457"/>
      <c r="G854" s="457"/>
      <c r="H854" s="457"/>
      <c r="I854" s="457"/>
      <c r="J854" s="457"/>
      <c r="K854" s="457"/>
      <c r="L854" s="457"/>
      <c r="M854" s="457"/>
      <c r="N854" s="457"/>
      <c r="O854" s="457"/>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row>
    <row r="855" spans="1:54" ht="15.75" customHeight="1">
      <c r="A855" s="457"/>
      <c r="B855" s="457"/>
      <c r="C855" s="529"/>
      <c r="D855" s="529"/>
      <c r="E855" s="457"/>
      <c r="F855" s="457"/>
      <c r="G855" s="457"/>
      <c r="H855" s="457"/>
      <c r="I855" s="457"/>
      <c r="J855" s="457"/>
      <c r="K855" s="457"/>
      <c r="L855" s="457"/>
      <c r="M855" s="457"/>
      <c r="N855" s="457"/>
      <c r="O855" s="457"/>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row>
    <row r="856" spans="1:54" ht="15.75" customHeight="1">
      <c r="A856" s="457"/>
      <c r="B856" s="457"/>
      <c r="C856" s="529"/>
      <c r="D856" s="529"/>
      <c r="E856" s="457"/>
      <c r="F856" s="457"/>
      <c r="G856" s="457"/>
      <c r="H856" s="457"/>
      <c r="I856" s="457"/>
      <c r="J856" s="457"/>
      <c r="K856" s="457"/>
      <c r="L856" s="457"/>
      <c r="M856" s="457"/>
      <c r="N856" s="457"/>
      <c r="O856" s="457"/>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row>
    <row r="857" spans="1:54" ht="15.75" customHeight="1">
      <c r="A857" s="457"/>
      <c r="B857" s="457"/>
      <c r="C857" s="529"/>
      <c r="D857" s="529"/>
      <c r="E857" s="457"/>
      <c r="F857" s="457"/>
      <c r="G857" s="457"/>
      <c r="H857" s="457"/>
      <c r="I857" s="457"/>
      <c r="J857" s="457"/>
      <c r="K857" s="457"/>
      <c r="L857" s="457"/>
      <c r="M857" s="457"/>
      <c r="N857" s="457"/>
      <c r="O857" s="457"/>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row>
    <row r="858" spans="1:54" ht="15.75" customHeight="1">
      <c r="A858" s="457"/>
      <c r="B858" s="457"/>
      <c r="C858" s="529"/>
      <c r="D858" s="529"/>
      <c r="E858" s="457"/>
      <c r="F858" s="457"/>
      <c r="G858" s="457"/>
      <c r="H858" s="457"/>
      <c r="I858" s="457"/>
      <c r="J858" s="457"/>
      <c r="K858" s="457"/>
      <c r="L858" s="457"/>
      <c r="M858" s="457"/>
      <c r="N858" s="457"/>
      <c r="O858" s="457"/>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row>
    <row r="859" spans="1:54" ht="15.75" customHeight="1">
      <c r="A859" s="457"/>
      <c r="B859" s="457"/>
      <c r="C859" s="529"/>
      <c r="D859" s="529"/>
      <c r="E859" s="457"/>
      <c r="F859" s="457"/>
      <c r="G859" s="457"/>
      <c r="H859" s="457"/>
      <c r="I859" s="457"/>
      <c r="J859" s="457"/>
      <c r="K859" s="457"/>
      <c r="L859" s="457"/>
      <c r="M859" s="457"/>
      <c r="N859" s="457"/>
      <c r="O859" s="457"/>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row>
    <row r="860" spans="1:54" ht="15.75" customHeight="1">
      <c r="A860" s="457"/>
      <c r="B860" s="457"/>
      <c r="C860" s="529"/>
      <c r="D860" s="529"/>
      <c r="E860" s="457"/>
      <c r="F860" s="457"/>
      <c r="G860" s="457"/>
      <c r="H860" s="457"/>
      <c r="I860" s="457"/>
      <c r="J860" s="457"/>
      <c r="K860" s="457"/>
      <c r="L860" s="457"/>
      <c r="M860" s="457"/>
      <c r="N860" s="457"/>
      <c r="O860" s="457"/>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row>
    <row r="861" spans="1:54" ht="15.75" customHeight="1">
      <c r="A861" s="457"/>
      <c r="B861" s="457"/>
      <c r="C861" s="529"/>
      <c r="D861" s="529"/>
      <c r="E861" s="457"/>
      <c r="F861" s="457"/>
      <c r="G861" s="457"/>
      <c r="H861" s="457"/>
      <c r="I861" s="457"/>
      <c r="J861" s="457"/>
      <c r="K861" s="457"/>
      <c r="L861" s="457"/>
      <c r="M861" s="457"/>
      <c r="N861" s="457"/>
      <c r="O861" s="457"/>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row>
    <row r="862" spans="1:54" ht="15.75" customHeight="1">
      <c r="A862" s="457"/>
      <c r="B862" s="457"/>
      <c r="C862" s="529"/>
      <c r="D862" s="529"/>
      <c r="E862" s="457"/>
      <c r="F862" s="457"/>
      <c r="G862" s="457"/>
      <c r="H862" s="457"/>
      <c r="I862" s="457"/>
      <c r="J862" s="457"/>
      <c r="K862" s="457"/>
      <c r="L862" s="457"/>
      <c r="M862" s="457"/>
      <c r="N862" s="457"/>
      <c r="O862" s="457"/>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row>
    <row r="863" spans="1:54" ht="15.75" customHeight="1">
      <c r="A863" s="457"/>
      <c r="B863" s="457"/>
      <c r="C863" s="529"/>
      <c r="D863" s="529"/>
      <c r="E863" s="457"/>
      <c r="F863" s="457"/>
      <c r="G863" s="457"/>
      <c r="H863" s="457"/>
      <c r="I863" s="457"/>
      <c r="J863" s="457"/>
      <c r="K863" s="457"/>
      <c r="L863" s="457"/>
      <c r="M863" s="457"/>
      <c r="N863" s="457"/>
      <c r="O863" s="457"/>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row>
    <row r="864" spans="1:54" ht="15.75" customHeight="1">
      <c r="A864" s="457"/>
      <c r="B864" s="457"/>
      <c r="C864" s="529"/>
      <c r="D864" s="529"/>
      <c r="E864" s="457"/>
      <c r="F864" s="457"/>
      <c r="G864" s="457"/>
      <c r="H864" s="457"/>
      <c r="I864" s="457"/>
      <c r="J864" s="457"/>
      <c r="K864" s="457"/>
      <c r="L864" s="457"/>
      <c r="M864" s="457"/>
      <c r="N864" s="457"/>
      <c r="O864" s="457"/>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row>
    <row r="865" spans="1:54" ht="15.75" customHeight="1">
      <c r="A865" s="457"/>
      <c r="B865" s="457"/>
      <c r="C865" s="529"/>
      <c r="D865" s="529"/>
      <c r="E865" s="457"/>
      <c r="F865" s="457"/>
      <c r="G865" s="457"/>
      <c r="H865" s="457"/>
      <c r="I865" s="457"/>
      <c r="J865" s="457"/>
      <c r="K865" s="457"/>
      <c r="L865" s="457"/>
      <c r="M865" s="457"/>
      <c r="N865" s="457"/>
      <c r="O865" s="457"/>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row>
    <row r="866" spans="1:54" ht="15.75" customHeight="1">
      <c r="A866" s="457"/>
      <c r="B866" s="457"/>
      <c r="C866" s="529"/>
      <c r="D866" s="529"/>
      <c r="E866" s="457"/>
      <c r="F866" s="457"/>
      <c r="G866" s="457"/>
      <c r="H866" s="457"/>
      <c r="I866" s="457"/>
      <c r="J866" s="457"/>
      <c r="K866" s="457"/>
      <c r="L866" s="457"/>
      <c r="M866" s="457"/>
      <c r="N866" s="457"/>
      <c r="O866" s="457"/>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row>
    <row r="867" spans="1:54" ht="15.75" customHeight="1">
      <c r="A867" s="457"/>
      <c r="B867" s="457"/>
      <c r="C867" s="529"/>
      <c r="D867" s="529"/>
      <c r="E867" s="457"/>
      <c r="F867" s="457"/>
      <c r="G867" s="457"/>
      <c r="H867" s="457"/>
      <c r="I867" s="457"/>
      <c r="J867" s="457"/>
      <c r="K867" s="457"/>
      <c r="L867" s="457"/>
      <c r="M867" s="457"/>
      <c r="N867" s="457"/>
      <c r="O867" s="457"/>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row>
    <row r="868" spans="1:54" ht="15.75" customHeight="1">
      <c r="A868" s="457"/>
      <c r="B868" s="457"/>
      <c r="C868" s="529"/>
      <c r="D868" s="529"/>
      <c r="E868" s="457"/>
      <c r="F868" s="457"/>
      <c r="G868" s="457"/>
      <c r="H868" s="457"/>
      <c r="I868" s="457"/>
      <c r="J868" s="457"/>
      <c r="K868" s="457"/>
      <c r="L868" s="457"/>
      <c r="M868" s="457"/>
      <c r="N868" s="457"/>
      <c r="O868" s="457"/>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row>
    <row r="869" spans="1:54" ht="15.75" customHeight="1">
      <c r="A869" s="457"/>
      <c r="B869" s="457"/>
      <c r="C869" s="529"/>
      <c r="D869" s="529"/>
      <c r="E869" s="457"/>
      <c r="F869" s="457"/>
      <c r="G869" s="457"/>
      <c r="H869" s="457"/>
      <c r="I869" s="457"/>
      <c r="J869" s="457"/>
      <c r="K869" s="457"/>
      <c r="L869" s="457"/>
      <c r="M869" s="457"/>
      <c r="N869" s="457"/>
      <c r="O869" s="457"/>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row>
    <row r="870" spans="1:54" ht="15.75" customHeight="1">
      <c r="A870" s="457"/>
      <c r="B870" s="457"/>
      <c r="C870" s="529"/>
      <c r="D870" s="529"/>
      <c r="E870" s="457"/>
      <c r="F870" s="457"/>
      <c r="G870" s="457"/>
      <c r="H870" s="457"/>
      <c r="I870" s="457"/>
      <c r="J870" s="457"/>
      <c r="K870" s="457"/>
      <c r="L870" s="457"/>
      <c r="M870" s="457"/>
      <c r="N870" s="457"/>
      <c r="O870" s="457"/>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row>
    <row r="871" spans="1:54" ht="15.75" customHeight="1">
      <c r="A871" s="457"/>
      <c r="B871" s="457"/>
      <c r="C871" s="529"/>
      <c r="D871" s="529"/>
      <c r="E871" s="457"/>
      <c r="F871" s="457"/>
      <c r="G871" s="457"/>
      <c r="H871" s="457"/>
      <c r="I871" s="457"/>
      <c r="J871" s="457"/>
      <c r="K871" s="457"/>
      <c r="L871" s="457"/>
      <c r="M871" s="457"/>
      <c r="N871" s="457"/>
      <c r="O871" s="457"/>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row>
    <row r="872" spans="1:54" ht="15.75" customHeight="1">
      <c r="A872" s="457"/>
      <c r="B872" s="457"/>
      <c r="C872" s="529"/>
      <c r="D872" s="529"/>
      <c r="E872" s="457"/>
      <c r="F872" s="457"/>
      <c r="G872" s="457"/>
      <c r="H872" s="457"/>
      <c r="I872" s="457"/>
      <c r="J872" s="457"/>
      <c r="K872" s="457"/>
      <c r="L872" s="457"/>
      <c r="M872" s="457"/>
      <c r="N872" s="457"/>
      <c r="O872" s="457"/>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row>
    <row r="873" spans="1:54" ht="15.75" customHeight="1">
      <c r="A873" s="457"/>
      <c r="B873" s="457"/>
      <c r="C873" s="529"/>
      <c r="D873" s="529"/>
      <c r="E873" s="457"/>
      <c r="F873" s="457"/>
      <c r="G873" s="457"/>
      <c r="H873" s="457"/>
      <c r="I873" s="457"/>
      <c r="J873" s="457"/>
      <c r="K873" s="457"/>
      <c r="L873" s="457"/>
      <c r="M873" s="457"/>
      <c r="N873" s="457"/>
      <c r="O873" s="457"/>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row>
    <row r="874" spans="1:54" ht="15.75" customHeight="1">
      <c r="A874" s="457"/>
      <c r="B874" s="457"/>
      <c r="C874" s="529"/>
      <c r="D874" s="529"/>
      <c r="E874" s="457"/>
      <c r="F874" s="457"/>
      <c r="G874" s="457"/>
      <c r="H874" s="457"/>
      <c r="I874" s="457"/>
      <c r="J874" s="457"/>
      <c r="K874" s="457"/>
      <c r="L874" s="457"/>
      <c r="M874" s="457"/>
      <c r="N874" s="457"/>
      <c r="O874" s="457"/>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row>
    <row r="875" spans="1:54" ht="15.75" customHeight="1">
      <c r="A875" s="457"/>
      <c r="B875" s="457"/>
      <c r="C875" s="529"/>
      <c r="D875" s="529"/>
      <c r="E875" s="457"/>
      <c r="F875" s="457"/>
      <c r="G875" s="457"/>
      <c r="H875" s="457"/>
      <c r="I875" s="457"/>
      <c r="J875" s="457"/>
      <c r="K875" s="457"/>
      <c r="L875" s="457"/>
      <c r="M875" s="457"/>
      <c r="N875" s="457"/>
      <c r="O875" s="457"/>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row>
    <row r="876" spans="1:54" ht="15.75" customHeight="1">
      <c r="A876" s="457"/>
      <c r="B876" s="457"/>
      <c r="C876" s="529"/>
      <c r="D876" s="529"/>
      <c r="E876" s="457"/>
      <c r="F876" s="457"/>
      <c r="G876" s="457"/>
      <c r="H876" s="457"/>
      <c r="I876" s="457"/>
      <c r="J876" s="457"/>
      <c r="K876" s="457"/>
      <c r="L876" s="457"/>
      <c r="M876" s="457"/>
      <c r="N876" s="457"/>
      <c r="O876" s="457"/>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row>
    <row r="877" spans="1:54" ht="15.75" customHeight="1">
      <c r="A877" s="457"/>
      <c r="B877" s="457"/>
      <c r="C877" s="529"/>
      <c r="D877" s="529"/>
      <c r="E877" s="457"/>
      <c r="F877" s="457"/>
      <c r="G877" s="457"/>
      <c r="H877" s="457"/>
      <c r="I877" s="457"/>
      <c r="J877" s="457"/>
      <c r="K877" s="457"/>
      <c r="L877" s="457"/>
      <c r="M877" s="457"/>
      <c r="N877" s="457"/>
      <c r="O877" s="457"/>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row>
    <row r="878" spans="1:54" ht="15.75" customHeight="1">
      <c r="A878" s="457"/>
      <c r="B878" s="457"/>
      <c r="C878" s="529"/>
      <c r="D878" s="529"/>
      <c r="E878" s="457"/>
      <c r="F878" s="457"/>
      <c r="G878" s="457"/>
      <c r="H878" s="457"/>
      <c r="I878" s="457"/>
      <c r="J878" s="457"/>
      <c r="K878" s="457"/>
      <c r="L878" s="457"/>
      <c r="M878" s="457"/>
      <c r="N878" s="457"/>
      <c r="O878" s="457"/>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row>
    <row r="879" spans="1:54" ht="15.75" customHeight="1">
      <c r="A879" s="457"/>
      <c r="B879" s="457"/>
      <c r="C879" s="529"/>
      <c r="D879" s="529"/>
      <c r="E879" s="457"/>
      <c r="F879" s="457"/>
      <c r="G879" s="457"/>
      <c r="H879" s="457"/>
      <c r="I879" s="457"/>
      <c r="J879" s="457"/>
      <c r="K879" s="457"/>
      <c r="L879" s="457"/>
      <c r="M879" s="457"/>
      <c r="N879" s="457"/>
      <c r="O879" s="457"/>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row>
    <row r="880" spans="1:54" ht="15.75" customHeight="1">
      <c r="A880" s="457"/>
      <c r="B880" s="457"/>
      <c r="C880" s="529"/>
      <c r="D880" s="529"/>
      <c r="E880" s="457"/>
      <c r="F880" s="457"/>
      <c r="G880" s="457"/>
      <c r="H880" s="457"/>
      <c r="I880" s="457"/>
      <c r="J880" s="457"/>
      <c r="K880" s="457"/>
      <c r="L880" s="457"/>
      <c r="M880" s="457"/>
      <c r="N880" s="457"/>
      <c r="O880" s="457"/>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row>
    <row r="881" spans="1:54" ht="15.75" customHeight="1">
      <c r="A881" s="457"/>
      <c r="B881" s="457"/>
      <c r="C881" s="529"/>
      <c r="D881" s="529"/>
      <c r="E881" s="457"/>
      <c r="F881" s="457"/>
      <c r="G881" s="457"/>
      <c r="H881" s="457"/>
      <c r="I881" s="457"/>
      <c r="J881" s="457"/>
      <c r="K881" s="457"/>
      <c r="L881" s="457"/>
      <c r="M881" s="457"/>
      <c r="N881" s="457"/>
      <c r="O881" s="457"/>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row>
    <row r="882" spans="1:54" ht="15.75" customHeight="1">
      <c r="A882" s="457"/>
      <c r="B882" s="457"/>
      <c r="C882" s="529"/>
      <c r="D882" s="529"/>
      <c r="E882" s="457"/>
      <c r="F882" s="457"/>
      <c r="G882" s="457"/>
      <c r="H882" s="457"/>
      <c r="I882" s="457"/>
      <c r="J882" s="457"/>
      <c r="K882" s="457"/>
      <c r="L882" s="457"/>
      <c r="M882" s="457"/>
      <c r="N882" s="457"/>
      <c r="O882" s="457"/>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row>
    <row r="883" spans="1:54" ht="15.75" customHeight="1">
      <c r="A883" s="457"/>
      <c r="B883" s="457"/>
      <c r="C883" s="529"/>
      <c r="D883" s="529"/>
      <c r="E883" s="457"/>
      <c r="F883" s="457"/>
      <c r="G883" s="457"/>
      <c r="H883" s="457"/>
      <c r="I883" s="457"/>
      <c r="J883" s="457"/>
      <c r="K883" s="457"/>
      <c r="L883" s="457"/>
      <c r="M883" s="457"/>
      <c r="N883" s="457"/>
      <c r="O883" s="457"/>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row>
    <row r="884" spans="1:54" ht="15.75" customHeight="1">
      <c r="A884" s="457"/>
      <c r="B884" s="457"/>
      <c r="C884" s="529"/>
      <c r="D884" s="529"/>
      <c r="E884" s="457"/>
      <c r="F884" s="457"/>
      <c r="G884" s="457"/>
      <c r="H884" s="457"/>
      <c r="I884" s="457"/>
      <c r="J884" s="457"/>
      <c r="K884" s="457"/>
      <c r="L884" s="457"/>
      <c r="M884" s="457"/>
      <c r="N884" s="457"/>
      <c r="O884" s="457"/>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row>
    <row r="885" spans="1:54" ht="15.75" customHeight="1">
      <c r="A885" s="457"/>
      <c r="B885" s="457"/>
      <c r="C885" s="529"/>
      <c r="D885" s="529"/>
      <c r="E885" s="457"/>
      <c r="F885" s="457"/>
      <c r="G885" s="457"/>
      <c r="H885" s="457"/>
      <c r="I885" s="457"/>
      <c r="J885" s="457"/>
      <c r="K885" s="457"/>
      <c r="L885" s="457"/>
      <c r="M885" s="457"/>
      <c r="N885" s="457"/>
      <c r="O885" s="457"/>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row>
    <row r="886" spans="1:54" ht="15.75" customHeight="1">
      <c r="A886" s="457"/>
      <c r="B886" s="457"/>
      <c r="C886" s="529"/>
      <c r="D886" s="529"/>
      <c r="E886" s="457"/>
      <c r="F886" s="457"/>
      <c r="G886" s="457"/>
      <c r="H886" s="457"/>
      <c r="I886" s="457"/>
      <c r="J886" s="457"/>
      <c r="K886" s="457"/>
      <c r="L886" s="457"/>
      <c r="M886" s="457"/>
      <c r="N886" s="457"/>
      <c r="O886" s="457"/>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row>
    <row r="887" spans="1:54" ht="15.75" customHeight="1">
      <c r="A887" s="457"/>
      <c r="B887" s="457"/>
      <c r="C887" s="529"/>
      <c r="D887" s="529"/>
      <c r="E887" s="457"/>
      <c r="F887" s="457"/>
      <c r="G887" s="457"/>
      <c r="H887" s="457"/>
      <c r="I887" s="457"/>
      <c r="J887" s="457"/>
      <c r="K887" s="457"/>
      <c r="L887" s="457"/>
      <c r="M887" s="457"/>
      <c r="N887" s="457"/>
      <c r="O887" s="457"/>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row>
    <row r="888" spans="1:54" ht="15.75" customHeight="1">
      <c r="A888" s="457"/>
      <c r="B888" s="457"/>
      <c r="C888" s="529"/>
      <c r="D888" s="529"/>
      <c r="E888" s="457"/>
      <c r="F888" s="457"/>
      <c r="G888" s="457"/>
      <c r="H888" s="457"/>
      <c r="I888" s="457"/>
      <c r="J888" s="457"/>
      <c r="K888" s="457"/>
      <c r="L888" s="457"/>
      <c r="M888" s="457"/>
      <c r="N888" s="457"/>
      <c r="O888" s="457"/>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row>
    <row r="889" spans="1:54" ht="15.75" customHeight="1">
      <c r="A889" s="457"/>
      <c r="B889" s="457"/>
      <c r="C889" s="529"/>
      <c r="D889" s="529"/>
      <c r="E889" s="457"/>
      <c r="F889" s="457"/>
      <c r="G889" s="457"/>
      <c r="H889" s="457"/>
      <c r="I889" s="457"/>
      <c r="J889" s="457"/>
      <c r="K889" s="457"/>
      <c r="L889" s="457"/>
      <c r="M889" s="457"/>
      <c r="N889" s="457"/>
      <c r="O889" s="457"/>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row>
    <row r="890" spans="1:54" ht="15.75" customHeight="1">
      <c r="A890" s="457"/>
      <c r="B890" s="457"/>
      <c r="C890" s="529"/>
      <c r="D890" s="529"/>
      <c r="E890" s="457"/>
      <c r="F890" s="457"/>
      <c r="G890" s="457"/>
      <c r="H890" s="457"/>
      <c r="I890" s="457"/>
      <c r="J890" s="457"/>
      <c r="K890" s="457"/>
      <c r="L890" s="457"/>
      <c r="M890" s="457"/>
      <c r="N890" s="457"/>
      <c r="O890" s="457"/>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row>
    <row r="891" spans="1:54" ht="15.75" customHeight="1">
      <c r="A891" s="457"/>
      <c r="B891" s="457"/>
      <c r="C891" s="529"/>
      <c r="D891" s="529"/>
      <c r="E891" s="457"/>
      <c r="F891" s="457"/>
      <c r="G891" s="457"/>
      <c r="H891" s="457"/>
      <c r="I891" s="457"/>
      <c r="J891" s="457"/>
      <c r="K891" s="457"/>
      <c r="L891" s="457"/>
      <c r="M891" s="457"/>
      <c r="N891" s="457"/>
      <c r="O891" s="457"/>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row>
    <row r="892" spans="1:54" ht="15.75" customHeight="1">
      <c r="A892" s="457"/>
      <c r="B892" s="457"/>
      <c r="C892" s="529"/>
      <c r="D892" s="529"/>
      <c r="E892" s="457"/>
      <c r="F892" s="457"/>
      <c r="G892" s="457"/>
      <c r="H892" s="457"/>
      <c r="I892" s="457"/>
      <c r="J892" s="457"/>
      <c r="K892" s="457"/>
      <c r="L892" s="457"/>
      <c r="M892" s="457"/>
      <c r="N892" s="457"/>
      <c r="O892" s="457"/>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row>
    <row r="893" spans="1:54" ht="15.75" customHeight="1">
      <c r="A893" s="457"/>
      <c r="B893" s="457"/>
      <c r="C893" s="529"/>
      <c r="D893" s="529"/>
      <c r="E893" s="457"/>
      <c r="F893" s="457"/>
      <c r="G893" s="457"/>
      <c r="H893" s="457"/>
      <c r="I893" s="457"/>
      <c r="J893" s="457"/>
      <c r="K893" s="457"/>
      <c r="L893" s="457"/>
      <c r="M893" s="457"/>
      <c r="N893" s="457"/>
      <c r="O893" s="457"/>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row>
    <row r="894" spans="1:54" ht="15.75" customHeight="1">
      <c r="A894" s="457"/>
      <c r="B894" s="457"/>
      <c r="C894" s="529"/>
      <c r="D894" s="529"/>
      <c r="E894" s="457"/>
      <c r="F894" s="457"/>
      <c r="G894" s="457"/>
      <c r="H894" s="457"/>
      <c r="I894" s="457"/>
      <c r="J894" s="457"/>
      <c r="K894" s="457"/>
      <c r="L894" s="457"/>
      <c r="M894" s="457"/>
      <c r="N894" s="457"/>
      <c r="O894" s="457"/>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row>
    <row r="895" spans="1:54" ht="15.75" customHeight="1">
      <c r="A895" s="457"/>
      <c r="B895" s="457"/>
      <c r="C895" s="529"/>
      <c r="D895" s="529"/>
      <c r="E895" s="457"/>
      <c r="F895" s="457"/>
      <c r="G895" s="457"/>
      <c r="H895" s="457"/>
      <c r="I895" s="457"/>
      <c r="J895" s="457"/>
      <c r="K895" s="457"/>
      <c r="L895" s="457"/>
      <c r="M895" s="457"/>
      <c r="N895" s="457"/>
      <c r="O895" s="457"/>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row>
    <row r="896" spans="1:54" ht="15.75" customHeight="1">
      <c r="A896" s="457"/>
      <c r="B896" s="457"/>
      <c r="C896" s="529"/>
      <c r="D896" s="529"/>
      <c r="E896" s="457"/>
      <c r="F896" s="457"/>
      <c r="G896" s="457"/>
      <c r="H896" s="457"/>
      <c r="I896" s="457"/>
      <c r="J896" s="457"/>
      <c r="K896" s="457"/>
      <c r="L896" s="457"/>
      <c r="M896" s="457"/>
      <c r="N896" s="457"/>
      <c r="O896" s="457"/>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row>
    <row r="897" spans="1:54" ht="15.75" customHeight="1">
      <c r="A897" s="457"/>
      <c r="B897" s="457"/>
      <c r="C897" s="529"/>
      <c r="D897" s="529"/>
      <c r="E897" s="457"/>
      <c r="F897" s="457"/>
      <c r="G897" s="457"/>
      <c r="H897" s="457"/>
      <c r="I897" s="457"/>
      <c r="J897" s="457"/>
      <c r="K897" s="457"/>
      <c r="L897" s="457"/>
      <c r="M897" s="457"/>
      <c r="N897" s="457"/>
      <c r="O897" s="457"/>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row>
    <row r="898" spans="1:54" ht="15.75" customHeight="1">
      <c r="A898" s="457"/>
      <c r="B898" s="457"/>
      <c r="C898" s="529"/>
      <c r="D898" s="529"/>
      <c r="E898" s="457"/>
      <c r="F898" s="457"/>
      <c r="G898" s="457"/>
      <c r="H898" s="457"/>
      <c r="I898" s="457"/>
      <c r="J898" s="457"/>
      <c r="K898" s="457"/>
      <c r="L898" s="457"/>
      <c r="M898" s="457"/>
      <c r="N898" s="457"/>
      <c r="O898" s="457"/>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row>
    <row r="899" spans="1:54" ht="15.75" customHeight="1">
      <c r="A899" s="457"/>
      <c r="B899" s="457"/>
      <c r="C899" s="529"/>
      <c r="D899" s="529"/>
      <c r="E899" s="457"/>
      <c r="F899" s="457"/>
      <c r="G899" s="457"/>
      <c r="H899" s="457"/>
      <c r="I899" s="457"/>
      <c r="J899" s="457"/>
      <c r="K899" s="457"/>
      <c r="L899" s="457"/>
      <c r="M899" s="457"/>
      <c r="N899" s="457"/>
      <c r="O899" s="457"/>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row>
    <row r="900" spans="1:54" ht="15.75" customHeight="1">
      <c r="A900" s="457"/>
      <c r="B900" s="457"/>
      <c r="C900" s="529"/>
      <c r="D900" s="529"/>
      <c r="E900" s="457"/>
      <c r="F900" s="457"/>
      <c r="G900" s="457"/>
      <c r="H900" s="457"/>
      <c r="I900" s="457"/>
      <c r="J900" s="457"/>
      <c r="K900" s="457"/>
      <c r="L900" s="457"/>
      <c r="M900" s="457"/>
      <c r="N900" s="457"/>
      <c r="O900" s="457"/>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row>
    <row r="901" spans="1:54" ht="15.75" customHeight="1">
      <c r="A901" s="457"/>
      <c r="B901" s="457"/>
      <c r="C901" s="529"/>
      <c r="D901" s="529"/>
      <c r="E901" s="457"/>
      <c r="F901" s="457"/>
      <c r="G901" s="457"/>
      <c r="H901" s="457"/>
      <c r="I901" s="457"/>
      <c r="J901" s="457"/>
      <c r="K901" s="457"/>
      <c r="L901" s="457"/>
      <c r="M901" s="457"/>
      <c r="N901" s="457"/>
      <c r="O901" s="457"/>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row>
    <row r="902" spans="1:54" ht="15.75" customHeight="1">
      <c r="A902" s="457"/>
      <c r="B902" s="457"/>
      <c r="C902" s="529"/>
      <c r="D902" s="529"/>
      <c r="E902" s="457"/>
      <c r="F902" s="457"/>
      <c r="G902" s="457"/>
      <c r="H902" s="457"/>
      <c r="I902" s="457"/>
      <c r="J902" s="457"/>
      <c r="K902" s="457"/>
      <c r="L902" s="457"/>
      <c r="M902" s="457"/>
      <c r="N902" s="457"/>
      <c r="O902" s="457"/>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row>
    <row r="903" spans="1:54" ht="15.75" customHeight="1">
      <c r="A903" s="457"/>
      <c r="B903" s="457"/>
      <c r="C903" s="529"/>
      <c r="D903" s="529"/>
      <c r="E903" s="457"/>
      <c r="F903" s="457"/>
      <c r="G903" s="457"/>
      <c r="H903" s="457"/>
      <c r="I903" s="457"/>
      <c r="J903" s="457"/>
      <c r="K903" s="457"/>
      <c r="L903" s="457"/>
      <c r="M903" s="457"/>
      <c r="N903" s="457"/>
      <c r="O903" s="457"/>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row>
    <row r="904" spans="1:54" ht="15.75" customHeight="1">
      <c r="A904" s="457"/>
      <c r="B904" s="457"/>
      <c r="C904" s="529"/>
      <c r="D904" s="529"/>
      <c r="E904" s="457"/>
      <c r="F904" s="457"/>
      <c r="G904" s="457"/>
      <c r="H904" s="457"/>
      <c r="I904" s="457"/>
      <c r="J904" s="457"/>
      <c r="K904" s="457"/>
      <c r="L904" s="457"/>
      <c r="M904" s="457"/>
      <c r="N904" s="457"/>
      <c r="O904" s="457"/>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row>
    <row r="905" spans="1:54" ht="15.75" customHeight="1">
      <c r="A905" s="457"/>
      <c r="B905" s="457"/>
      <c r="C905" s="529"/>
      <c r="D905" s="529"/>
      <c r="E905" s="457"/>
      <c r="F905" s="457"/>
      <c r="G905" s="457"/>
      <c r="H905" s="457"/>
      <c r="I905" s="457"/>
      <c r="J905" s="457"/>
      <c r="K905" s="457"/>
      <c r="L905" s="457"/>
      <c r="M905" s="457"/>
      <c r="N905" s="457"/>
      <c r="O905" s="457"/>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row>
    <row r="906" spans="1:54" ht="15.75" customHeight="1">
      <c r="A906" s="457"/>
      <c r="B906" s="457"/>
      <c r="C906" s="529"/>
      <c r="D906" s="529"/>
      <c r="E906" s="457"/>
      <c r="F906" s="457"/>
      <c r="G906" s="457"/>
      <c r="H906" s="457"/>
      <c r="I906" s="457"/>
      <c r="J906" s="457"/>
      <c r="K906" s="457"/>
      <c r="L906" s="457"/>
      <c r="M906" s="457"/>
      <c r="N906" s="457"/>
      <c r="O906" s="457"/>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row>
    <row r="907" spans="1:54" ht="15.75" customHeight="1">
      <c r="A907" s="457"/>
      <c r="B907" s="457"/>
      <c r="C907" s="529"/>
      <c r="D907" s="529"/>
      <c r="E907" s="457"/>
      <c r="F907" s="457"/>
      <c r="G907" s="457"/>
      <c r="H907" s="457"/>
      <c r="I907" s="457"/>
      <c r="J907" s="457"/>
      <c r="K907" s="457"/>
      <c r="L907" s="457"/>
      <c r="M907" s="457"/>
      <c r="N907" s="457"/>
      <c r="O907" s="457"/>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row>
    <row r="908" spans="1:54" ht="15.75" customHeight="1">
      <c r="A908" s="457"/>
      <c r="B908" s="457"/>
      <c r="C908" s="529"/>
      <c r="D908" s="529"/>
      <c r="E908" s="457"/>
      <c r="F908" s="457"/>
      <c r="G908" s="457"/>
      <c r="H908" s="457"/>
      <c r="I908" s="457"/>
      <c r="J908" s="457"/>
      <c r="K908" s="457"/>
      <c r="L908" s="457"/>
      <c r="M908" s="457"/>
      <c r="N908" s="457"/>
      <c r="O908" s="457"/>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row>
    <row r="909" spans="1:54" ht="15.75" customHeight="1">
      <c r="A909" s="457"/>
      <c r="B909" s="457"/>
      <c r="C909" s="529"/>
      <c r="D909" s="529"/>
      <c r="E909" s="457"/>
      <c r="F909" s="457"/>
      <c r="G909" s="457"/>
      <c r="H909" s="457"/>
      <c r="I909" s="457"/>
      <c r="J909" s="457"/>
      <c r="K909" s="457"/>
      <c r="L909" s="457"/>
      <c r="M909" s="457"/>
      <c r="N909" s="457"/>
      <c r="O909" s="457"/>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row>
    <row r="910" spans="1:54" ht="15.75" customHeight="1">
      <c r="A910" s="457"/>
      <c r="B910" s="457"/>
      <c r="C910" s="529"/>
      <c r="D910" s="529"/>
      <c r="E910" s="457"/>
      <c r="F910" s="457"/>
      <c r="G910" s="457"/>
      <c r="H910" s="457"/>
      <c r="I910" s="457"/>
      <c r="J910" s="457"/>
      <c r="K910" s="457"/>
      <c r="L910" s="457"/>
      <c r="M910" s="457"/>
      <c r="N910" s="457"/>
      <c r="O910" s="457"/>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row>
    <row r="911" spans="1:54" ht="15.75" customHeight="1">
      <c r="A911" s="457"/>
      <c r="B911" s="457"/>
      <c r="C911" s="529"/>
      <c r="D911" s="529"/>
      <c r="E911" s="457"/>
      <c r="F911" s="457"/>
      <c r="G911" s="457"/>
      <c r="H911" s="457"/>
      <c r="I911" s="457"/>
      <c r="J911" s="457"/>
      <c r="K911" s="457"/>
      <c r="L911" s="457"/>
      <c r="M911" s="457"/>
      <c r="N911" s="457"/>
      <c r="O911" s="457"/>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row>
    <row r="912" spans="1:54" ht="15.75" customHeight="1">
      <c r="A912" s="457"/>
      <c r="B912" s="457"/>
      <c r="C912" s="529"/>
      <c r="D912" s="529"/>
      <c r="E912" s="457"/>
      <c r="F912" s="457"/>
      <c r="G912" s="457"/>
      <c r="H912" s="457"/>
      <c r="I912" s="457"/>
      <c r="J912" s="457"/>
      <c r="K912" s="457"/>
      <c r="L912" s="457"/>
      <c r="M912" s="457"/>
      <c r="N912" s="457"/>
      <c r="O912" s="457"/>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row>
    <row r="913" spans="1:54" ht="15.75" customHeight="1">
      <c r="A913" s="457"/>
      <c r="B913" s="457"/>
      <c r="C913" s="529"/>
      <c r="D913" s="529"/>
      <c r="E913" s="457"/>
      <c r="F913" s="457"/>
      <c r="G913" s="457"/>
      <c r="H913" s="457"/>
      <c r="I913" s="457"/>
      <c r="J913" s="457"/>
      <c r="K913" s="457"/>
      <c r="L913" s="457"/>
      <c r="M913" s="457"/>
      <c r="N913" s="457"/>
      <c r="O913" s="457"/>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row>
    <row r="914" spans="1:54" ht="15.75" customHeight="1">
      <c r="A914" s="457"/>
      <c r="B914" s="457"/>
      <c r="C914" s="529"/>
      <c r="D914" s="529"/>
      <c r="E914" s="457"/>
      <c r="F914" s="457"/>
      <c r="G914" s="457"/>
      <c r="H914" s="457"/>
      <c r="I914" s="457"/>
      <c r="J914" s="457"/>
      <c r="K914" s="457"/>
      <c r="L914" s="457"/>
      <c r="M914" s="457"/>
      <c r="N914" s="457"/>
      <c r="O914" s="457"/>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row>
    <row r="915" spans="1:54" ht="15.75" customHeight="1">
      <c r="A915" s="457"/>
      <c r="B915" s="457"/>
      <c r="C915" s="529"/>
      <c r="D915" s="529"/>
      <c r="E915" s="457"/>
      <c r="F915" s="457"/>
      <c r="G915" s="457"/>
      <c r="H915" s="457"/>
      <c r="I915" s="457"/>
      <c r="J915" s="457"/>
      <c r="K915" s="457"/>
      <c r="L915" s="457"/>
      <c r="M915" s="457"/>
      <c r="N915" s="457"/>
      <c r="O915" s="457"/>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row>
    <row r="916" spans="1:54" ht="15.75" customHeight="1">
      <c r="A916" s="457"/>
      <c r="B916" s="457"/>
      <c r="C916" s="529"/>
      <c r="D916" s="529"/>
      <c r="E916" s="457"/>
      <c r="F916" s="457"/>
      <c r="G916" s="457"/>
      <c r="H916" s="457"/>
      <c r="I916" s="457"/>
      <c r="J916" s="457"/>
      <c r="K916" s="457"/>
      <c r="L916" s="457"/>
      <c r="M916" s="457"/>
      <c r="N916" s="457"/>
      <c r="O916" s="457"/>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row>
    <row r="917" spans="1:54" ht="15.75" customHeight="1">
      <c r="A917" s="457"/>
      <c r="B917" s="457"/>
      <c r="C917" s="529"/>
      <c r="D917" s="529"/>
      <c r="E917" s="457"/>
      <c r="F917" s="457"/>
      <c r="G917" s="457"/>
      <c r="H917" s="457"/>
      <c r="I917" s="457"/>
      <c r="J917" s="457"/>
      <c r="K917" s="457"/>
      <c r="L917" s="457"/>
      <c r="M917" s="457"/>
      <c r="N917" s="457"/>
      <c r="O917" s="457"/>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row>
    <row r="918" spans="1:54" ht="15.75" customHeight="1">
      <c r="A918" s="457"/>
      <c r="B918" s="457"/>
      <c r="C918" s="529"/>
      <c r="D918" s="529"/>
      <c r="E918" s="457"/>
      <c r="F918" s="457"/>
      <c r="G918" s="457"/>
      <c r="H918" s="457"/>
      <c r="I918" s="457"/>
      <c r="J918" s="457"/>
      <c r="K918" s="457"/>
      <c r="L918" s="457"/>
      <c r="M918" s="457"/>
      <c r="N918" s="457"/>
      <c r="O918" s="457"/>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row>
    <row r="919" spans="1:54" ht="15.75" customHeight="1">
      <c r="A919" s="457"/>
      <c r="B919" s="457"/>
      <c r="C919" s="529"/>
      <c r="D919" s="529"/>
      <c r="E919" s="457"/>
      <c r="F919" s="457"/>
      <c r="G919" s="457"/>
      <c r="H919" s="457"/>
      <c r="I919" s="457"/>
      <c r="J919" s="457"/>
      <c r="K919" s="457"/>
      <c r="L919" s="457"/>
      <c r="M919" s="457"/>
      <c r="N919" s="457"/>
      <c r="O919" s="457"/>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row>
    <row r="920" spans="1:54" ht="15.75" customHeight="1">
      <c r="A920" s="457"/>
      <c r="B920" s="457"/>
      <c r="C920" s="529"/>
      <c r="D920" s="529"/>
      <c r="E920" s="457"/>
      <c r="F920" s="457"/>
      <c r="G920" s="457"/>
      <c r="H920" s="457"/>
      <c r="I920" s="457"/>
      <c r="J920" s="457"/>
      <c r="K920" s="457"/>
      <c r="L920" s="457"/>
      <c r="M920" s="457"/>
      <c r="N920" s="457"/>
      <c r="O920" s="457"/>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row>
    <row r="921" spans="1:54" ht="15.75" customHeight="1">
      <c r="A921" s="457"/>
      <c r="B921" s="457"/>
      <c r="C921" s="529"/>
      <c r="D921" s="529"/>
      <c r="E921" s="457"/>
      <c r="F921" s="457"/>
      <c r="G921" s="457"/>
      <c r="H921" s="457"/>
      <c r="I921" s="457"/>
      <c r="J921" s="457"/>
      <c r="K921" s="457"/>
      <c r="L921" s="457"/>
      <c r="M921" s="457"/>
      <c r="N921" s="457"/>
      <c r="O921" s="457"/>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row>
    <row r="922" spans="1:54" ht="15.75" customHeight="1">
      <c r="A922" s="457"/>
      <c r="B922" s="457"/>
      <c r="C922" s="529"/>
      <c r="D922" s="529"/>
      <c r="E922" s="457"/>
      <c r="F922" s="457"/>
      <c r="G922" s="457"/>
      <c r="H922" s="457"/>
      <c r="I922" s="457"/>
      <c r="J922" s="457"/>
      <c r="K922" s="457"/>
      <c r="L922" s="457"/>
      <c r="M922" s="457"/>
      <c r="N922" s="457"/>
      <c r="O922" s="457"/>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row>
    <row r="923" spans="1:54" ht="15.75" customHeight="1">
      <c r="A923" s="457"/>
      <c r="B923" s="457"/>
      <c r="C923" s="529"/>
      <c r="D923" s="529"/>
      <c r="E923" s="457"/>
      <c r="F923" s="457"/>
      <c r="G923" s="457"/>
      <c r="H923" s="457"/>
      <c r="I923" s="457"/>
      <c r="J923" s="457"/>
      <c r="K923" s="457"/>
      <c r="L923" s="457"/>
      <c r="M923" s="457"/>
      <c r="N923" s="457"/>
      <c r="O923" s="457"/>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row>
    <row r="924" spans="1:54" ht="15.75" customHeight="1">
      <c r="A924" s="457"/>
      <c r="B924" s="457"/>
      <c r="C924" s="529"/>
      <c r="D924" s="529"/>
      <c r="E924" s="457"/>
      <c r="F924" s="457"/>
      <c r="G924" s="457"/>
      <c r="H924" s="457"/>
      <c r="I924" s="457"/>
      <c r="J924" s="457"/>
      <c r="K924" s="457"/>
      <c r="L924" s="457"/>
      <c r="M924" s="457"/>
      <c r="N924" s="457"/>
      <c r="O924" s="457"/>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row>
    <row r="925" spans="1:54" ht="15.75" customHeight="1">
      <c r="A925" s="457"/>
      <c r="B925" s="457"/>
      <c r="C925" s="529"/>
      <c r="D925" s="529"/>
      <c r="E925" s="457"/>
      <c r="F925" s="457"/>
      <c r="G925" s="457"/>
      <c r="H925" s="457"/>
      <c r="I925" s="457"/>
      <c r="J925" s="457"/>
      <c r="K925" s="457"/>
      <c r="L925" s="457"/>
      <c r="M925" s="457"/>
      <c r="N925" s="457"/>
      <c r="O925" s="457"/>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row>
    <row r="926" spans="1:54" ht="15.75" customHeight="1">
      <c r="A926" s="457"/>
      <c r="B926" s="457"/>
      <c r="C926" s="529"/>
      <c r="D926" s="529"/>
      <c r="E926" s="457"/>
      <c r="F926" s="457"/>
      <c r="G926" s="457"/>
      <c r="H926" s="457"/>
      <c r="I926" s="457"/>
      <c r="J926" s="457"/>
      <c r="K926" s="457"/>
      <c r="L926" s="457"/>
      <c r="M926" s="457"/>
      <c r="N926" s="457"/>
      <c r="O926" s="457"/>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row>
    <row r="927" spans="1:54" ht="15.75" customHeight="1">
      <c r="A927" s="457"/>
      <c r="B927" s="457"/>
      <c r="C927" s="529"/>
      <c r="D927" s="529"/>
      <c r="E927" s="457"/>
      <c r="F927" s="457"/>
      <c r="G927" s="457"/>
      <c r="H927" s="457"/>
      <c r="I927" s="457"/>
      <c r="J927" s="457"/>
      <c r="K927" s="457"/>
      <c r="L927" s="457"/>
      <c r="M927" s="457"/>
      <c r="N927" s="457"/>
      <c r="O927" s="457"/>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row>
    <row r="928" spans="1:54" ht="15.75" customHeight="1">
      <c r="A928" s="457"/>
      <c r="B928" s="457"/>
      <c r="C928" s="529"/>
      <c r="D928" s="529"/>
      <c r="E928" s="457"/>
      <c r="F928" s="457"/>
      <c r="G928" s="457"/>
      <c r="H928" s="457"/>
      <c r="I928" s="457"/>
      <c r="J928" s="457"/>
      <c r="K928" s="457"/>
      <c r="L928" s="457"/>
      <c r="M928" s="457"/>
      <c r="N928" s="457"/>
      <c r="O928" s="457"/>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row>
    <row r="929" spans="1:54" ht="15.75" customHeight="1">
      <c r="A929" s="457"/>
      <c r="B929" s="457"/>
      <c r="C929" s="529"/>
      <c r="D929" s="529"/>
      <c r="E929" s="457"/>
      <c r="F929" s="457"/>
      <c r="G929" s="457"/>
      <c r="H929" s="457"/>
      <c r="I929" s="457"/>
      <c r="J929" s="457"/>
      <c r="K929" s="457"/>
      <c r="L929" s="457"/>
      <c r="M929" s="457"/>
      <c r="N929" s="457"/>
      <c r="O929" s="457"/>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row>
    <row r="930" spans="1:54" ht="15.75" customHeight="1">
      <c r="A930" s="457"/>
      <c r="B930" s="457"/>
      <c r="C930" s="529"/>
      <c r="D930" s="529"/>
      <c r="E930" s="457"/>
      <c r="F930" s="457"/>
      <c r="G930" s="457"/>
      <c r="H930" s="457"/>
      <c r="I930" s="457"/>
      <c r="J930" s="457"/>
      <c r="K930" s="457"/>
      <c r="L930" s="457"/>
      <c r="M930" s="457"/>
      <c r="N930" s="457"/>
      <c r="O930" s="457"/>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row>
    <row r="931" spans="1:54" ht="15.75" customHeight="1">
      <c r="A931" s="457"/>
      <c r="B931" s="457"/>
      <c r="C931" s="529"/>
      <c r="D931" s="529"/>
      <c r="E931" s="457"/>
      <c r="F931" s="457"/>
      <c r="G931" s="457"/>
      <c r="H931" s="457"/>
      <c r="I931" s="457"/>
      <c r="J931" s="457"/>
      <c r="K931" s="457"/>
      <c r="L931" s="457"/>
      <c r="M931" s="457"/>
      <c r="N931" s="457"/>
      <c r="O931" s="457"/>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row>
    <row r="932" spans="1:54" ht="15.75" customHeight="1">
      <c r="A932" s="457"/>
      <c r="B932" s="457"/>
      <c r="C932" s="529"/>
      <c r="D932" s="529"/>
      <c r="E932" s="457"/>
      <c r="F932" s="457"/>
      <c r="G932" s="457"/>
      <c r="H932" s="457"/>
      <c r="I932" s="457"/>
      <c r="J932" s="457"/>
      <c r="K932" s="457"/>
      <c r="L932" s="457"/>
      <c r="M932" s="457"/>
      <c r="N932" s="457"/>
      <c r="O932" s="457"/>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row>
    <row r="933" spans="1:54" ht="15.75" customHeight="1">
      <c r="A933" s="457"/>
      <c r="B933" s="457"/>
      <c r="C933" s="529"/>
      <c r="D933" s="529"/>
      <c r="E933" s="457"/>
      <c r="F933" s="457"/>
      <c r="G933" s="457"/>
      <c r="H933" s="457"/>
      <c r="I933" s="457"/>
      <c r="J933" s="457"/>
      <c r="K933" s="457"/>
      <c r="L933" s="457"/>
      <c r="M933" s="457"/>
      <c r="N933" s="457"/>
      <c r="O933" s="457"/>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row>
    <row r="934" spans="1:54" ht="15.75" customHeight="1">
      <c r="A934" s="457"/>
      <c r="B934" s="457"/>
      <c r="C934" s="529"/>
      <c r="D934" s="529"/>
      <c r="E934" s="457"/>
      <c r="F934" s="457"/>
      <c r="G934" s="457"/>
      <c r="H934" s="457"/>
      <c r="I934" s="457"/>
      <c r="J934" s="457"/>
      <c r="K934" s="457"/>
      <c r="L934" s="457"/>
      <c r="M934" s="457"/>
      <c r="N934" s="457"/>
      <c r="O934" s="457"/>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row>
    <row r="935" spans="1:54" ht="15.75" customHeight="1">
      <c r="A935" s="457"/>
      <c r="B935" s="457"/>
      <c r="C935" s="529"/>
      <c r="D935" s="529"/>
      <c r="E935" s="457"/>
      <c r="F935" s="457"/>
      <c r="G935" s="457"/>
      <c r="H935" s="457"/>
      <c r="I935" s="457"/>
      <c r="J935" s="457"/>
      <c r="K935" s="457"/>
      <c r="L935" s="457"/>
      <c r="M935" s="457"/>
      <c r="N935" s="457"/>
      <c r="O935" s="457"/>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row>
    <row r="936" spans="1:54" ht="15.75" customHeight="1">
      <c r="A936" s="457"/>
      <c r="B936" s="457"/>
      <c r="C936" s="529"/>
      <c r="D936" s="529"/>
      <c r="E936" s="457"/>
      <c r="F936" s="457"/>
      <c r="G936" s="457"/>
      <c r="H936" s="457"/>
      <c r="I936" s="457"/>
      <c r="J936" s="457"/>
      <c r="K936" s="457"/>
      <c r="L936" s="457"/>
      <c r="M936" s="457"/>
      <c r="N936" s="457"/>
      <c r="O936" s="457"/>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row>
    <row r="937" spans="1:54" ht="15.75" customHeight="1">
      <c r="A937" s="457"/>
      <c r="B937" s="457"/>
      <c r="C937" s="529"/>
      <c r="D937" s="529"/>
      <c r="E937" s="457"/>
      <c r="F937" s="457"/>
      <c r="G937" s="457"/>
      <c r="H937" s="457"/>
      <c r="I937" s="457"/>
      <c r="J937" s="457"/>
      <c r="K937" s="457"/>
      <c r="L937" s="457"/>
      <c r="M937" s="457"/>
      <c r="N937" s="457"/>
      <c r="O937" s="457"/>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row>
    <row r="938" spans="1:54" ht="15.75" customHeight="1">
      <c r="A938" s="457"/>
      <c r="B938" s="457"/>
      <c r="C938" s="529"/>
      <c r="D938" s="529"/>
      <c r="E938" s="457"/>
      <c r="F938" s="457"/>
      <c r="G938" s="457"/>
      <c r="H938" s="457"/>
      <c r="I938" s="457"/>
      <c r="J938" s="457"/>
      <c r="K938" s="457"/>
      <c r="L938" s="457"/>
      <c r="M938" s="457"/>
      <c r="N938" s="457"/>
      <c r="O938" s="457"/>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row>
    <row r="939" spans="1:54" ht="15.75" customHeight="1">
      <c r="A939" s="457"/>
      <c r="B939" s="457"/>
      <c r="C939" s="529"/>
      <c r="D939" s="529"/>
      <c r="E939" s="457"/>
      <c r="F939" s="457"/>
      <c r="G939" s="457"/>
      <c r="H939" s="457"/>
      <c r="I939" s="457"/>
      <c r="J939" s="457"/>
      <c r="K939" s="457"/>
      <c r="L939" s="457"/>
      <c r="M939" s="457"/>
      <c r="N939" s="457"/>
      <c r="O939" s="457"/>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row>
    <row r="940" spans="1:54" ht="15.75" customHeight="1">
      <c r="A940" s="457"/>
      <c r="B940" s="457"/>
      <c r="C940" s="529"/>
      <c r="D940" s="529"/>
      <c r="E940" s="457"/>
      <c r="F940" s="457"/>
      <c r="G940" s="457"/>
      <c r="H940" s="457"/>
      <c r="I940" s="457"/>
      <c r="J940" s="457"/>
      <c r="K940" s="457"/>
      <c r="L940" s="457"/>
      <c r="M940" s="457"/>
      <c r="N940" s="457"/>
      <c r="O940" s="457"/>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row>
    <row r="941" spans="1:54" ht="15.75" customHeight="1">
      <c r="A941" s="457"/>
      <c r="B941" s="457"/>
      <c r="C941" s="529"/>
      <c r="D941" s="529"/>
      <c r="E941" s="457"/>
      <c r="F941" s="457"/>
      <c r="G941" s="457"/>
      <c r="H941" s="457"/>
      <c r="I941" s="457"/>
      <c r="J941" s="457"/>
      <c r="K941" s="457"/>
      <c r="L941" s="457"/>
      <c r="M941" s="457"/>
      <c r="N941" s="457"/>
      <c r="O941" s="457"/>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row>
    <row r="942" spans="1:54" ht="15.75" customHeight="1">
      <c r="A942" s="457"/>
      <c r="B942" s="457"/>
      <c r="C942" s="529"/>
      <c r="D942" s="529"/>
      <c r="E942" s="457"/>
      <c r="F942" s="457"/>
      <c r="G942" s="457"/>
      <c r="H942" s="457"/>
      <c r="I942" s="457"/>
      <c r="J942" s="457"/>
      <c r="K942" s="457"/>
      <c r="L942" s="457"/>
      <c r="M942" s="457"/>
      <c r="N942" s="457"/>
      <c r="O942" s="457"/>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row>
    <row r="943" spans="1:54" ht="15.75" customHeight="1">
      <c r="A943" s="457"/>
      <c r="B943" s="457"/>
      <c r="C943" s="529"/>
      <c r="D943" s="529"/>
      <c r="E943" s="457"/>
      <c r="F943" s="457"/>
      <c r="G943" s="457"/>
      <c r="H943" s="457"/>
      <c r="I943" s="457"/>
      <c r="J943" s="457"/>
      <c r="K943" s="457"/>
      <c r="L943" s="457"/>
      <c r="M943" s="457"/>
      <c r="N943" s="457"/>
      <c r="O943" s="457"/>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row>
    <row r="944" spans="1:54" ht="15.75" customHeight="1">
      <c r="A944" s="457"/>
      <c r="B944" s="457"/>
      <c r="C944" s="529"/>
      <c r="D944" s="529"/>
      <c r="E944" s="457"/>
      <c r="F944" s="457"/>
      <c r="G944" s="457"/>
      <c r="H944" s="457"/>
      <c r="I944" s="457"/>
      <c r="J944" s="457"/>
      <c r="K944" s="457"/>
      <c r="L944" s="457"/>
      <c r="M944" s="457"/>
      <c r="N944" s="457"/>
      <c r="O944" s="457"/>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row>
    <row r="945" spans="1:54" ht="15.75" customHeight="1">
      <c r="A945" s="457"/>
      <c r="B945" s="457"/>
      <c r="C945" s="529"/>
      <c r="D945" s="529"/>
      <c r="E945" s="457"/>
      <c r="F945" s="457"/>
      <c r="G945" s="457"/>
      <c r="H945" s="457"/>
      <c r="I945" s="457"/>
      <c r="J945" s="457"/>
      <c r="K945" s="457"/>
      <c r="L945" s="457"/>
      <c r="M945" s="457"/>
      <c r="N945" s="457"/>
      <c r="O945" s="457"/>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row>
    <row r="946" spans="1:54" ht="15.75" customHeight="1">
      <c r="A946" s="457"/>
      <c r="B946" s="457"/>
      <c r="C946" s="529"/>
      <c r="D946" s="529"/>
      <c r="E946" s="457"/>
      <c r="F946" s="457"/>
      <c r="G946" s="457"/>
      <c r="H946" s="457"/>
      <c r="I946" s="457"/>
      <c r="J946" s="457"/>
      <c r="K946" s="457"/>
      <c r="L946" s="457"/>
      <c r="M946" s="457"/>
      <c r="N946" s="457"/>
      <c r="O946" s="457"/>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row>
    <row r="947" spans="1:54" ht="15.75" customHeight="1">
      <c r="A947" s="457"/>
      <c r="B947" s="457"/>
      <c r="C947" s="529"/>
      <c r="D947" s="529"/>
      <c r="E947" s="457"/>
      <c r="F947" s="457"/>
      <c r="G947" s="457"/>
      <c r="H947" s="457"/>
      <c r="I947" s="457"/>
      <c r="J947" s="457"/>
      <c r="K947" s="457"/>
      <c r="L947" s="457"/>
      <c r="M947" s="457"/>
      <c r="N947" s="457"/>
      <c r="O947" s="457"/>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row>
    <row r="948" spans="1:54" ht="15.75" customHeight="1">
      <c r="A948" s="457"/>
      <c r="B948" s="457"/>
      <c r="C948" s="529"/>
      <c r="D948" s="529"/>
      <c r="E948" s="457"/>
      <c r="F948" s="457"/>
      <c r="G948" s="457"/>
      <c r="H948" s="457"/>
      <c r="I948" s="457"/>
      <c r="J948" s="457"/>
      <c r="K948" s="457"/>
      <c r="L948" s="457"/>
      <c r="M948" s="457"/>
      <c r="N948" s="457"/>
      <c r="O948" s="457"/>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row>
    <row r="949" spans="1:54" ht="15.75" customHeight="1">
      <c r="A949" s="457"/>
      <c r="B949" s="457"/>
      <c r="C949" s="529"/>
      <c r="D949" s="529"/>
      <c r="E949" s="457"/>
      <c r="F949" s="457"/>
      <c r="G949" s="457"/>
      <c r="H949" s="457"/>
      <c r="I949" s="457"/>
      <c r="J949" s="457"/>
      <c r="K949" s="457"/>
      <c r="L949" s="457"/>
      <c r="M949" s="457"/>
      <c r="N949" s="457"/>
      <c r="O949" s="457"/>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row>
    <row r="950" spans="1:54" ht="15.75" customHeight="1">
      <c r="A950" s="457"/>
      <c r="B950" s="457"/>
      <c r="C950" s="529"/>
      <c r="D950" s="529"/>
      <c r="E950" s="457"/>
      <c r="F950" s="457"/>
      <c r="G950" s="457"/>
      <c r="H950" s="457"/>
      <c r="I950" s="457"/>
      <c r="J950" s="457"/>
      <c r="K950" s="457"/>
      <c r="L950" s="457"/>
      <c r="M950" s="457"/>
      <c r="N950" s="457"/>
      <c r="O950" s="457"/>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row>
    <row r="951" spans="1:54" ht="15.75" customHeight="1">
      <c r="A951" s="457"/>
      <c r="B951" s="457"/>
      <c r="C951" s="529"/>
      <c r="D951" s="529"/>
      <c r="E951" s="457"/>
      <c r="F951" s="457"/>
      <c r="G951" s="457"/>
      <c r="H951" s="457"/>
      <c r="I951" s="457"/>
      <c r="J951" s="457"/>
      <c r="K951" s="457"/>
      <c r="L951" s="457"/>
      <c r="M951" s="457"/>
      <c r="N951" s="457"/>
      <c r="O951" s="457"/>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row>
    <row r="952" spans="1:54" ht="15.75" customHeight="1">
      <c r="A952" s="457"/>
      <c r="B952" s="457"/>
      <c r="C952" s="529"/>
      <c r="D952" s="529"/>
      <c r="E952" s="457"/>
      <c r="F952" s="457"/>
      <c r="G952" s="457"/>
      <c r="H952" s="457"/>
      <c r="I952" s="457"/>
      <c r="J952" s="457"/>
      <c r="K952" s="457"/>
      <c r="L952" s="457"/>
      <c r="M952" s="457"/>
      <c r="N952" s="457"/>
      <c r="O952" s="457"/>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row>
    <row r="953" spans="1:54" ht="15.75" customHeight="1">
      <c r="A953" s="457"/>
      <c r="B953" s="457"/>
      <c r="C953" s="529"/>
      <c r="D953" s="529"/>
      <c r="E953" s="457"/>
      <c r="F953" s="457"/>
      <c r="G953" s="457"/>
      <c r="H953" s="457"/>
      <c r="I953" s="457"/>
      <c r="J953" s="457"/>
      <c r="K953" s="457"/>
      <c r="L953" s="457"/>
      <c r="M953" s="457"/>
      <c r="N953" s="457"/>
      <c r="O953" s="457"/>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row>
    <row r="954" spans="1:54" ht="15.75" customHeight="1">
      <c r="A954" s="457"/>
      <c r="B954" s="457"/>
      <c r="C954" s="529"/>
      <c r="D954" s="529"/>
      <c r="E954" s="457"/>
      <c r="F954" s="457"/>
      <c r="G954" s="457"/>
      <c r="H954" s="457"/>
      <c r="I954" s="457"/>
      <c r="J954" s="457"/>
      <c r="K954" s="457"/>
      <c r="L954" s="457"/>
      <c r="M954" s="457"/>
      <c r="N954" s="457"/>
      <c r="O954" s="457"/>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row>
    <row r="955" spans="1:54" ht="15.75" customHeight="1">
      <c r="A955" s="457"/>
      <c r="B955" s="457"/>
      <c r="C955" s="529"/>
      <c r="D955" s="529"/>
      <c r="E955" s="457"/>
      <c r="F955" s="457"/>
      <c r="G955" s="457"/>
      <c r="H955" s="457"/>
      <c r="I955" s="457"/>
      <c r="J955" s="457"/>
      <c r="K955" s="457"/>
      <c r="L955" s="457"/>
      <c r="M955" s="457"/>
      <c r="N955" s="457"/>
      <c r="O955" s="457"/>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row>
    <row r="956" spans="1:54" ht="15.75" customHeight="1">
      <c r="A956" s="457"/>
      <c r="B956" s="457"/>
      <c r="C956" s="529"/>
      <c r="D956" s="529"/>
      <c r="E956" s="457"/>
      <c r="F956" s="457"/>
      <c r="G956" s="457"/>
      <c r="H956" s="457"/>
      <c r="I956" s="457"/>
      <c r="J956" s="457"/>
      <c r="K956" s="457"/>
      <c r="L956" s="457"/>
      <c r="M956" s="457"/>
      <c r="N956" s="457"/>
      <c r="O956" s="457"/>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row>
    <row r="957" spans="1:54" ht="15.75" customHeight="1">
      <c r="A957" s="457"/>
      <c r="B957" s="457"/>
      <c r="C957" s="529"/>
      <c r="D957" s="529"/>
      <c r="E957" s="457"/>
      <c r="F957" s="457"/>
      <c r="G957" s="457"/>
      <c r="H957" s="457"/>
      <c r="I957" s="457"/>
      <c r="J957" s="457"/>
      <c r="K957" s="457"/>
      <c r="L957" s="457"/>
      <c r="M957" s="457"/>
      <c r="N957" s="457"/>
      <c r="O957" s="457"/>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row>
    <row r="958" spans="1:54" ht="15.75" customHeight="1">
      <c r="A958" s="457"/>
      <c r="B958" s="457"/>
      <c r="C958" s="529"/>
      <c r="D958" s="529"/>
      <c r="E958" s="457"/>
      <c r="F958" s="457"/>
      <c r="G958" s="457"/>
      <c r="H958" s="457"/>
      <c r="I958" s="457"/>
      <c r="J958" s="457"/>
      <c r="K958" s="457"/>
      <c r="L958" s="457"/>
      <c r="M958" s="457"/>
      <c r="N958" s="457"/>
      <c r="O958" s="457"/>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row>
    <row r="959" spans="1:54" ht="15.75" customHeight="1">
      <c r="A959" s="457"/>
      <c r="B959" s="457"/>
      <c r="C959" s="529"/>
      <c r="D959" s="529"/>
      <c r="E959" s="457"/>
      <c r="F959" s="457"/>
      <c r="G959" s="457"/>
      <c r="H959" s="457"/>
      <c r="I959" s="457"/>
      <c r="J959" s="457"/>
      <c r="K959" s="457"/>
      <c r="L959" s="457"/>
      <c r="M959" s="457"/>
      <c r="N959" s="457"/>
      <c r="O959" s="457"/>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row>
    <row r="960" spans="1:54" ht="15.75" customHeight="1">
      <c r="A960" s="457"/>
      <c r="B960" s="457"/>
      <c r="C960" s="529"/>
      <c r="D960" s="529"/>
      <c r="E960" s="457"/>
      <c r="F960" s="457"/>
      <c r="G960" s="457"/>
      <c r="H960" s="457"/>
      <c r="I960" s="457"/>
      <c r="J960" s="457"/>
      <c r="K960" s="457"/>
      <c r="L960" s="457"/>
      <c r="M960" s="457"/>
      <c r="N960" s="457"/>
      <c r="O960" s="457"/>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row>
    <row r="961" spans="1:54" ht="15.75" customHeight="1">
      <c r="A961" s="457"/>
      <c r="B961" s="457"/>
      <c r="C961" s="529"/>
      <c r="D961" s="529"/>
      <c r="E961" s="457"/>
      <c r="F961" s="457"/>
      <c r="G961" s="457"/>
      <c r="H961" s="457"/>
      <c r="I961" s="457"/>
      <c r="J961" s="457"/>
      <c r="K961" s="457"/>
      <c r="L961" s="457"/>
      <c r="M961" s="457"/>
      <c r="N961" s="457"/>
      <c r="O961" s="457"/>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row>
    <row r="962" spans="1:54" ht="15.75" customHeight="1">
      <c r="A962" s="457"/>
      <c r="B962" s="457"/>
      <c r="C962" s="529"/>
      <c r="D962" s="529"/>
      <c r="E962" s="457"/>
      <c r="F962" s="457"/>
      <c r="G962" s="457"/>
      <c r="H962" s="457"/>
      <c r="I962" s="457"/>
      <c r="J962" s="457"/>
      <c r="K962" s="457"/>
      <c r="L962" s="457"/>
      <c r="M962" s="457"/>
      <c r="N962" s="457"/>
      <c r="O962" s="457"/>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row>
    <row r="963" spans="1:54" ht="15.75" customHeight="1">
      <c r="A963" s="457"/>
      <c r="B963" s="457"/>
      <c r="C963" s="529"/>
      <c r="D963" s="529"/>
      <c r="E963" s="457"/>
      <c r="F963" s="457"/>
      <c r="G963" s="457"/>
      <c r="H963" s="457"/>
      <c r="I963" s="457"/>
      <c r="J963" s="457"/>
      <c r="K963" s="457"/>
      <c r="L963" s="457"/>
      <c r="M963" s="457"/>
      <c r="N963" s="457"/>
      <c r="O963" s="457"/>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row>
    <row r="964" spans="1:54" ht="15.75" customHeight="1">
      <c r="A964" s="457"/>
      <c r="B964" s="457"/>
      <c r="C964" s="529"/>
      <c r="D964" s="529"/>
      <c r="E964" s="457"/>
      <c r="F964" s="457"/>
      <c r="G964" s="457"/>
      <c r="H964" s="457"/>
      <c r="I964" s="457"/>
      <c r="J964" s="457"/>
      <c r="K964" s="457"/>
      <c r="L964" s="457"/>
      <c r="M964" s="457"/>
      <c r="N964" s="457"/>
      <c r="O964" s="457"/>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row>
    <row r="965" spans="1:54" ht="15.75" customHeight="1">
      <c r="A965" s="457"/>
      <c r="B965" s="457"/>
      <c r="C965" s="529"/>
      <c r="D965" s="529"/>
      <c r="E965" s="457"/>
      <c r="F965" s="457"/>
      <c r="G965" s="457"/>
      <c r="H965" s="457"/>
      <c r="I965" s="457"/>
      <c r="J965" s="457"/>
      <c r="K965" s="457"/>
      <c r="L965" s="457"/>
      <c r="M965" s="457"/>
      <c r="N965" s="457"/>
      <c r="O965" s="457"/>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row>
    <row r="966" spans="1:54" ht="15.75" customHeight="1">
      <c r="A966" s="457"/>
      <c r="B966" s="457"/>
      <c r="C966" s="529"/>
      <c r="D966" s="529"/>
      <c r="E966" s="457"/>
      <c r="F966" s="457"/>
      <c r="G966" s="457"/>
      <c r="H966" s="457"/>
      <c r="I966" s="457"/>
      <c r="J966" s="457"/>
      <c r="K966" s="457"/>
      <c r="L966" s="457"/>
      <c r="M966" s="457"/>
      <c r="N966" s="457"/>
      <c r="O966" s="457"/>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row>
    <row r="967" spans="1:54" ht="15.75" customHeight="1">
      <c r="A967" s="457"/>
      <c r="B967" s="457"/>
      <c r="C967" s="529"/>
      <c r="D967" s="529"/>
      <c r="E967" s="457"/>
      <c r="F967" s="457"/>
      <c r="G967" s="457"/>
      <c r="H967" s="457"/>
      <c r="I967" s="457"/>
      <c r="J967" s="457"/>
      <c r="K967" s="457"/>
      <c r="L967" s="457"/>
      <c r="M967" s="457"/>
      <c r="N967" s="457"/>
      <c r="O967" s="457"/>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row>
    <row r="968" spans="1:54" ht="15.75" customHeight="1">
      <c r="A968" s="457"/>
      <c r="B968" s="457"/>
      <c r="C968" s="529"/>
      <c r="D968" s="529"/>
      <c r="E968" s="457"/>
      <c r="F968" s="457"/>
      <c r="G968" s="457"/>
      <c r="H968" s="457"/>
      <c r="I968" s="457"/>
      <c r="J968" s="457"/>
      <c r="K968" s="457"/>
      <c r="L968" s="457"/>
      <c r="M968" s="457"/>
      <c r="N968" s="457"/>
      <c r="O968" s="457"/>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row>
    <row r="969" spans="1:54" ht="15.75" customHeight="1">
      <c r="A969" s="457"/>
      <c r="B969" s="457"/>
      <c r="C969" s="529"/>
      <c r="D969" s="529"/>
      <c r="E969" s="457"/>
      <c r="F969" s="457"/>
      <c r="G969" s="457"/>
      <c r="H969" s="457"/>
      <c r="I969" s="457"/>
      <c r="J969" s="457"/>
      <c r="K969" s="457"/>
      <c r="L969" s="457"/>
      <c r="M969" s="457"/>
      <c r="N969" s="457"/>
      <c r="O969" s="457"/>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row>
    <row r="970" spans="1:54" ht="15.75" customHeight="1">
      <c r="A970" s="457"/>
      <c r="B970" s="457"/>
      <c r="C970" s="529"/>
      <c r="D970" s="529"/>
      <c r="E970" s="457"/>
      <c r="F970" s="457"/>
      <c r="G970" s="457"/>
      <c r="H970" s="457"/>
      <c r="I970" s="457"/>
      <c r="J970" s="457"/>
      <c r="K970" s="457"/>
      <c r="L970" s="457"/>
      <c r="M970" s="457"/>
      <c r="N970" s="457"/>
      <c r="O970" s="457"/>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row>
    <row r="971" spans="1:54" ht="15.75" customHeight="1">
      <c r="A971" s="457"/>
      <c r="B971" s="457"/>
      <c r="C971" s="529"/>
      <c r="D971" s="529"/>
      <c r="E971" s="457"/>
      <c r="F971" s="457"/>
      <c r="G971" s="457"/>
      <c r="H971" s="457"/>
      <c r="I971" s="457"/>
      <c r="J971" s="457"/>
      <c r="K971" s="457"/>
      <c r="L971" s="457"/>
      <c r="M971" s="457"/>
      <c r="N971" s="457"/>
      <c r="O971" s="457"/>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row>
    <row r="972" spans="1:54" ht="15.75" customHeight="1">
      <c r="A972" s="457"/>
      <c r="B972" s="457"/>
      <c r="C972" s="529"/>
      <c r="D972" s="529"/>
      <c r="E972" s="457"/>
      <c r="F972" s="457"/>
      <c r="G972" s="457"/>
      <c r="H972" s="457"/>
      <c r="I972" s="457"/>
      <c r="J972" s="457"/>
      <c r="K972" s="457"/>
      <c r="L972" s="457"/>
      <c r="M972" s="457"/>
      <c r="N972" s="457"/>
      <c r="O972" s="457"/>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row>
    <row r="973" spans="1:54" ht="15.75" customHeight="1">
      <c r="A973" s="457"/>
      <c r="B973" s="457"/>
      <c r="C973" s="529"/>
      <c r="D973" s="529"/>
      <c r="E973" s="457"/>
      <c r="F973" s="457"/>
      <c r="G973" s="457"/>
      <c r="H973" s="457"/>
      <c r="I973" s="457"/>
      <c r="J973" s="457"/>
      <c r="K973" s="457"/>
      <c r="L973" s="457"/>
      <c r="M973" s="457"/>
      <c r="N973" s="457"/>
      <c r="O973" s="457"/>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row>
    <row r="974" spans="1:54" ht="15.75" customHeight="1">
      <c r="A974" s="457"/>
      <c r="B974" s="457"/>
      <c r="C974" s="529"/>
      <c r="D974" s="529"/>
      <c r="E974" s="457"/>
      <c r="F974" s="457"/>
      <c r="G974" s="457"/>
      <c r="H974" s="457"/>
      <c r="I974" s="457"/>
      <c r="J974" s="457"/>
      <c r="K974" s="457"/>
      <c r="L974" s="457"/>
      <c r="M974" s="457"/>
      <c r="N974" s="457"/>
      <c r="O974" s="457"/>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row>
    <row r="975" spans="1:54" ht="15.75" customHeight="1">
      <c r="A975" s="457"/>
      <c r="B975" s="457"/>
      <c r="C975" s="529"/>
      <c r="D975" s="529"/>
      <c r="E975" s="457"/>
      <c r="F975" s="457"/>
      <c r="G975" s="457"/>
      <c r="H975" s="457"/>
      <c r="I975" s="457"/>
      <c r="J975" s="457"/>
      <c r="K975" s="457"/>
      <c r="L975" s="457"/>
      <c r="M975" s="457"/>
      <c r="N975" s="457"/>
      <c r="O975" s="457"/>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row>
    <row r="976" spans="1:54" ht="15.75" customHeight="1">
      <c r="A976" s="457"/>
      <c r="B976" s="457"/>
      <c r="C976" s="529"/>
      <c r="D976" s="529"/>
      <c r="E976" s="457"/>
      <c r="F976" s="457"/>
      <c r="G976" s="457"/>
      <c r="H976" s="457"/>
      <c r="I976" s="457"/>
      <c r="J976" s="457"/>
      <c r="K976" s="457"/>
      <c r="L976" s="457"/>
      <c r="M976" s="457"/>
      <c r="N976" s="457"/>
      <c r="O976" s="457"/>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row>
    <row r="977" spans="1:54" ht="15.75" customHeight="1">
      <c r="A977" s="457"/>
      <c r="B977" s="457"/>
      <c r="C977" s="529"/>
      <c r="D977" s="529"/>
      <c r="E977" s="457"/>
      <c r="F977" s="457"/>
      <c r="G977" s="457"/>
      <c r="H977" s="457"/>
      <c r="I977" s="457"/>
      <c r="J977" s="457"/>
      <c r="K977" s="457"/>
      <c r="L977" s="457"/>
      <c r="M977" s="457"/>
      <c r="N977" s="457"/>
      <c r="O977" s="457"/>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row>
    <row r="978" spans="1:54" ht="15.75" customHeight="1">
      <c r="A978" s="457"/>
      <c r="B978" s="457"/>
      <c r="C978" s="529"/>
      <c r="D978" s="529"/>
      <c r="E978" s="457"/>
      <c r="F978" s="457"/>
      <c r="G978" s="457"/>
      <c r="H978" s="457"/>
      <c r="I978" s="457"/>
      <c r="J978" s="457"/>
      <c r="K978" s="457"/>
      <c r="L978" s="457"/>
      <c r="M978" s="457"/>
      <c r="N978" s="457"/>
      <c r="O978" s="457"/>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row>
    <row r="979" spans="1:54" ht="15.75" customHeight="1">
      <c r="A979" s="457"/>
      <c r="B979" s="457"/>
      <c r="C979" s="529"/>
      <c r="D979" s="529"/>
      <c r="E979" s="457"/>
      <c r="F979" s="457"/>
      <c r="G979" s="457"/>
      <c r="H979" s="457"/>
      <c r="I979" s="457"/>
      <c r="J979" s="457"/>
      <c r="K979" s="457"/>
      <c r="L979" s="457"/>
      <c r="M979" s="457"/>
      <c r="N979" s="457"/>
      <c r="O979" s="457"/>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row>
    <row r="980" spans="1:54" ht="15.75" customHeight="1">
      <c r="A980" s="457"/>
      <c r="B980" s="457"/>
      <c r="C980" s="529"/>
      <c r="D980" s="529"/>
      <c r="E980" s="457"/>
      <c r="F980" s="457"/>
      <c r="G980" s="457"/>
      <c r="H980" s="457"/>
      <c r="I980" s="457"/>
      <c r="J980" s="457"/>
      <c r="K980" s="457"/>
      <c r="L980" s="457"/>
      <c r="M980" s="457"/>
      <c r="N980" s="457"/>
      <c r="O980" s="457"/>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row>
    <row r="981" spans="1:54" ht="15.75" customHeight="1">
      <c r="A981" s="457"/>
      <c r="B981" s="457"/>
      <c r="C981" s="529"/>
      <c r="D981" s="529"/>
      <c r="E981" s="457"/>
      <c r="F981" s="457"/>
      <c r="G981" s="457"/>
      <c r="H981" s="457"/>
      <c r="I981" s="457"/>
      <c r="J981" s="457"/>
      <c r="K981" s="457"/>
      <c r="L981" s="457"/>
      <c r="M981" s="457"/>
      <c r="N981" s="457"/>
      <c r="O981" s="457"/>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row>
    <row r="982" spans="1:54" ht="15.75" customHeight="1">
      <c r="A982" s="457"/>
      <c r="B982" s="457"/>
      <c r="C982" s="529"/>
      <c r="D982" s="529"/>
      <c r="E982" s="457"/>
      <c r="F982" s="457"/>
      <c r="G982" s="457"/>
      <c r="H982" s="457"/>
      <c r="I982" s="457"/>
      <c r="J982" s="457"/>
      <c r="K982" s="457"/>
      <c r="L982" s="457"/>
      <c r="M982" s="457"/>
      <c r="N982" s="457"/>
      <c r="O982" s="457"/>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row>
    <row r="983" spans="1:54" ht="15.75" customHeight="1">
      <c r="A983" s="457"/>
      <c r="B983" s="457"/>
      <c r="C983" s="529"/>
      <c r="D983" s="529"/>
      <c r="E983" s="457"/>
      <c r="F983" s="457"/>
      <c r="G983" s="457"/>
      <c r="H983" s="457"/>
      <c r="I983" s="457"/>
      <c r="J983" s="457"/>
      <c r="K983" s="457"/>
      <c r="L983" s="457"/>
      <c r="M983" s="457"/>
      <c r="N983" s="457"/>
      <c r="O983" s="457"/>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row>
    <row r="984" spans="1:54" ht="15.75" customHeight="1">
      <c r="A984" s="457"/>
      <c r="B984" s="457"/>
      <c r="C984" s="529"/>
      <c r="D984" s="529"/>
      <c r="E984" s="457"/>
      <c r="F984" s="457"/>
      <c r="G984" s="457"/>
      <c r="H984" s="457"/>
      <c r="I984" s="457"/>
      <c r="J984" s="457"/>
      <c r="K984" s="457"/>
      <c r="L984" s="457"/>
      <c r="M984" s="457"/>
      <c r="N984" s="457"/>
      <c r="O984" s="457"/>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row>
    <row r="985" spans="1:54" ht="15.75" customHeight="1">
      <c r="A985" s="457"/>
      <c r="B985" s="457"/>
      <c r="C985" s="529"/>
      <c r="D985" s="529"/>
      <c r="E985" s="457"/>
      <c r="F985" s="457"/>
      <c r="G985" s="457"/>
      <c r="H985" s="457"/>
      <c r="I985" s="457"/>
      <c r="J985" s="457"/>
      <c r="K985" s="457"/>
      <c r="L985" s="457"/>
      <c r="M985" s="457"/>
      <c r="N985" s="457"/>
      <c r="O985" s="457"/>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row>
    <row r="986" spans="1:54" ht="15.75" customHeight="1">
      <c r="A986" s="457"/>
      <c r="B986" s="457"/>
      <c r="C986" s="529"/>
      <c r="D986" s="529"/>
      <c r="E986" s="457"/>
      <c r="F986" s="457"/>
      <c r="G986" s="457"/>
      <c r="H986" s="457"/>
      <c r="I986" s="457"/>
      <c r="J986" s="457"/>
      <c r="K986" s="457"/>
      <c r="L986" s="457"/>
      <c r="M986" s="457"/>
      <c r="N986" s="457"/>
      <c r="O986" s="457"/>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row>
    <row r="987" spans="1:54" ht="15.75" customHeight="1">
      <c r="A987" s="457"/>
      <c r="B987" s="457"/>
      <c r="C987" s="529"/>
      <c r="D987" s="529"/>
      <c r="E987" s="457"/>
      <c r="F987" s="457"/>
      <c r="G987" s="457"/>
      <c r="H987" s="457"/>
      <c r="I987" s="457"/>
      <c r="J987" s="457"/>
      <c r="K987" s="457"/>
      <c r="L987" s="457"/>
      <c r="M987" s="457"/>
      <c r="N987" s="457"/>
      <c r="O987" s="457"/>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row>
    <row r="988" spans="1:54" ht="15.75" customHeight="1">
      <c r="A988" s="457"/>
      <c r="B988" s="457"/>
      <c r="C988" s="529"/>
      <c r="D988" s="529"/>
      <c r="E988" s="457"/>
      <c r="F988" s="457"/>
      <c r="G988" s="457"/>
      <c r="H988" s="457"/>
      <c r="I988" s="457"/>
      <c r="J988" s="457"/>
      <c r="K988" s="457"/>
      <c r="L988" s="457"/>
      <c r="M988" s="457"/>
      <c r="N988" s="457"/>
      <c r="O988" s="457"/>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row>
    <row r="989" spans="1:54" ht="15.75" customHeight="1">
      <c r="A989" s="457"/>
      <c r="B989" s="457"/>
      <c r="C989" s="529"/>
      <c r="D989" s="529"/>
      <c r="E989" s="457"/>
      <c r="F989" s="457"/>
      <c r="G989" s="457"/>
      <c r="H989" s="457"/>
      <c r="I989" s="457"/>
      <c r="J989" s="457"/>
      <c r="K989" s="457"/>
      <c r="L989" s="457"/>
      <c r="M989" s="457"/>
      <c r="N989" s="457"/>
      <c r="O989" s="457"/>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row>
    <row r="990" spans="1:54" ht="15.75" customHeight="1">
      <c r="A990" s="457"/>
      <c r="B990" s="457"/>
      <c r="C990" s="529"/>
      <c r="D990" s="529"/>
      <c r="E990" s="457"/>
      <c r="F990" s="457"/>
      <c r="G990" s="457"/>
      <c r="H990" s="457"/>
      <c r="I990" s="457"/>
      <c r="J990" s="457"/>
      <c r="K990" s="457"/>
      <c r="L990" s="457"/>
      <c r="M990" s="457"/>
      <c r="N990" s="457"/>
      <c r="O990" s="457"/>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row>
    <row r="991" spans="1:54" ht="15.75" customHeight="1">
      <c r="A991" s="457"/>
      <c r="B991" s="457"/>
      <c r="C991" s="529"/>
      <c r="D991" s="529"/>
      <c r="E991" s="457"/>
      <c r="F991" s="457"/>
      <c r="G991" s="457"/>
      <c r="H991" s="457"/>
      <c r="I991" s="457"/>
      <c r="J991" s="457"/>
      <c r="K991" s="457"/>
      <c r="L991" s="457"/>
      <c r="M991" s="457"/>
      <c r="N991" s="457"/>
      <c r="O991" s="457"/>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row>
    <row r="992" spans="1:54" ht="15.75" customHeight="1">
      <c r="A992" s="457"/>
      <c r="B992" s="457"/>
      <c r="C992" s="529"/>
      <c r="D992" s="529"/>
      <c r="E992" s="457"/>
      <c r="F992" s="457"/>
      <c r="G992" s="457"/>
      <c r="H992" s="457"/>
      <c r="I992" s="457"/>
      <c r="J992" s="457"/>
      <c r="K992" s="457"/>
      <c r="L992" s="457"/>
      <c r="M992" s="457"/>
      <c r="N992" s="457"/>
      <c r="O992" s="457"/>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row>
    <row r="993" spans="1:54" ht="15.75" customHeight="1">
      <c r="A993" s="457"/>
      <c r="B993" s="457"/>
      <c r="C993" s="529"/>
      <c r="D993" s="529"/>
      <c r="E993" s="457"/>
      <c r="F993" s="457"/>
      <c r="G993" s="457"/>
      <c r="H993" s="457"/>
      <c r="I993" s="457"/>
      <c r="J993" s="457"/>
      <c r="K993" s="457"/>
      <c r="L993" s="457"/>
      <c r="M993" s="457"/>
      <c r="N993" s="457"/>
      <c r="O993" s="457"/>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row>
    <row r="994" spans="1:54" ht="15.75" customHeight="1">
      <c r="A994" s="457"/>
      <c r="B994" s="457"/>
      <c r="C994" s="529"/>
      <c r="D994" s="529"/>
      <c r="E994" s="457"/>
      <c r="F994" s="457"/>
      <c r="G994" s="457"/>
      <c r="H994" s="457"/>
      <c r="I994" s="457"/>
      <c r="J994" s="457"/>
      <c r="K994" s="457"/>
      <c r="L994" s="457"/>
      <c r="M994" s="457"/>
      <c r="N994" s="457"/>
      <c r="O994" s="457"/>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row>
    <row r="995" spans="1:54" ht="15.75" customHeight="1">
      <c r="A995" s="457"/>
      <c r="B995" s="457"/>
      <c r="C995" s="529"/>
      <c r="D995" s="529"/>
      <c r="E995" s="457"/>
      <c r="F995" s="457"/>
      <c r="G995" s="457"/>
      <c r="H995" s="457"/>
      <c r="I995" s="457"/>
      <c r="J995" s="457"/>
      <c r="K995" s="457"/>
      <c r="L995" s="457"/>
      <c r="M995" s="457"/>
      <c r="N995" s="457"/>
      <c r="O995" s="457"/>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row>
    <row r="996" spans="1:54" ht="15.75" customHeight="1">
      <c r="A996" s="457"/>
      <c r="B996" s="457"/>
      <c r="C996" s="529"/>
      <c r="D996" s="529"/>
      <c r="E996" s="457"/>
      <c r="F996" s="457"/>
      <c r="G996" s="457"/>
      <c r="H996" s="457"/>
      <c r="I996" s="457"/>
      <c r="J996" s="457"/>
      <c r="K996" s="457"/>
      <c r="L996" s="457"/>
      <c r="M996" s="457"/>
      <c r="N996" s="457"/>
      <c r="O996" s="457"/>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row>
    <row r="997" spans="1:54" ht="15.75" customHeight="1">
      <c r="A997" s="457"/>
      <c r="B997" s="457"/>
      <c r="C997" s="529"/>
      <c r="D997" s="529"/>
      <c r="E997" s="457"/>
      <c r="F997" s="457"/>
      <c r="G997" s="457"/>
      <c r="H997" s="457"/>
      <c r="I997" s="457"/>
      <c r="J997" s="457"/>
      <c r="K997" s="457"/>
      <c r="L997" s="457"/>
      <c r="M997" s="457"/>
      <c r="N997" s="457"/>
      <c r="O997" s="457"/>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row>
    <row r="998" spans="1:54" ht="15.75" customHeight="1">
      <c r="A998" s="457"/>
      <c r="B998" s="457"/>
      <c r="C998" s="529"/>
      <c r="D998" s="529"/>
      <c r="E998" s="457"/>
      <c r="F998" s="457"/>
      <c r="G998" s="457"/>
      <c r="H998" s="457"/>
      <c r="I998" s="457"/>
      <c r="J998" s="457"/>
      <c r="K998" s="457"/>
      <c r="L998" s="457"/>
      <c r="M998" s="457"/>
      <c r="N998" s="457"/>
      <c r="O998" s="457"/>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row>
    <row r="999" spans="1:54" ht="15.75" customHeight="1">
      <c r="A999" s="457"/>
      <c r="B999" s="457"/>
      <c r="C999" s="529"/>
      <c r="D999" s="529"/>
      <c r="E999" s="457"/>
      <c r="F999" s="457"/>
      <c r="G999" s="457"/>
      <c r="H999" s="457"/>
      <c r="I999" s="457"/>
      <c r="J999" s="457"/>
      <c r="K999" s="457"/>
      <c r="L999" s="457"/>
      <c r="M999" s="457"/>
      <c r="N999" s="457"/>
      <c r="O999" s="457"/>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row>
    <row r="1000" spans="1:54" ht="15.75" customHeight="1">
      <c r="A1000" s="457"/>
      <c r="B1000" s="457"/>
      <c r="C1000" s="529"/>
      <c r="D1000" s="529"/>
      <c r="E1000" s="457"/>
      <c r="F1000" s="457"/>
      <c r="G1000" s="457"/>
      <c r="H1000" s="457"/>
      <c r="I1000" s="457"/>
      <c r="J1000" s="457"/>
      <c r="K1000" s="457"/>
      <c r="L1000" s="457"/>
      <c r="M1000" s="457"/>
      <c r="N1000" s="457"/>
      <c r="O1000" s="457"/>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row>
  </sheetData>
  <mergeCells count="23">
    <mergeCell ref="S10:V10"/>
    <mergeCell ref="W10:Z10"/>
    <mergeCell ref="AA10:AD10"/>
    <mergeCell ref="AE10:AH10"/>
    <mergeCell ref="C2:H2"/>
    <mergeCell ref="C3:H3"/>
    <mergeCell ref="V7:Y7"/>
    <mergeCell ref="K8:N8"/>
    <mergeCell ref="C10:C11"/>
    <mergeCell ref="D10:D11"/>
    <mergeCell ref="E10:E11"/>
    <mergeCell ref="C37:Q38"/>
    <mergeCell ref="M40:Q40"/>
    <mergeCell ref="H10:H11"/>
    <mergeCell ref="I10:I11"/>
    <mergeCell ref="J10:J11"/>
    <mergeCell ref="K10:N10"/>
    <mergeCell ref="O10:R10"/>
    <mergeCell ref="F10:F11"/>
    <mergeCell ref="G10:G11"/>
    <mergeCell ref="E12:E21"/>
    <mergeCell ref="E22:E25"/>
    <mergeCell ref="E26:E28"/>
  </mergeCells>
  <pageMargins left="0.7" right="0.7" top="0.75" bottom="0.75" header="0" footer="0"/>
  <pageSetup paperSize="3" orientation="landscape"/>
  <headerFooter>
    <oddFooter>&amp;C_x000D_#000000 Public</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sheetPr>
  <dimension ref="A1:BY514"/>
  <sheetViews>
    <sheetView topLeftCell="P3" workbookViewId="0">
      <selection activeCell="C9" sqref="C9"/>
    </sheetView>
  </sheetViews>
  <sheetFormatPr defaultColWidth="11.25" defaultRowHeight="15" customHeight="1"/>
  <cols>
    <col min="1" max="1" width="9.625" customWidth="1"/>
    <col min="2" max="2" width="16.125" customWidth="1"/>
    <col min="3" max="3" width="30.625" customWidth="1"/>
    <col min="4" max="4" width="18" customWidth="1"/>
    <col min="5" max="6" width="30.625" customWidth="1"/>
    <col min="7" max="7" width="22.125" customWidth="1"/>
    <col min="8" max="8" width="30.625" customWidth="1"/>
    <col min="9" max="9" width="22.125" customWidth="1"/>
    <col min="10" max="10" width="25.625" customWidth="1"/>
    <col min="11" max="11" width="17" customWidth="1"/>
    <col min="12" max="12" width="16.125" customWidth="1"/>
    <col min="13" max="13" width="18.5" customWidth="1"/>
    <col min="14" max="14" width="17.5" customWidth="1"/>
    <col min="15" max="15" width="19.625" customWidth="1"/>
    <col min="16" max="16" width="16.125" customWidth="1"/>
    <col min="17" max="17" width="17.5" customWidth="1"/>
    <col min="18" max="18" width="18.875" customWidth="1"/>
    <col min="19" max="19" width="18.625" customWidth="1"/>
    <col min="20" max="20" width="18.375" customWidth="1"/>
    <col min="21" max="21" width="23.125" customWidth="1"/>
    <col min="22" max="22" width="11.875" customWidth="1"/>
    <col min="23" max="23" width="22" customWidth="1"/>
    <col min="24" max="26" width="11.875" customWidth="1"/>
    <col min="27" max="27" width="16.625" customWidth="1"/>
    <col min="28" max="28" width="19.625" customWidth="1"/>
    <col min="29" max="29" width="19.375" customWidth="1"/>
    <col min="30" max="30" width="20.625" customWidth="1"/>
    <col min="31" max="31" width="20.5" customWidth="1"/>
    <col min="32" max="32" width="19.5" customWidth="1"/>
    <col min="33" max="33" width="16.625" customWidth="1"/>
    <col min="34" max="34" width="13.125" customWidth="1"/>
    <col min="35" max="38" width="19.625" customWidth="1"/>
    <col min="39" max="39" width="10.625" customWidth="1"/>
    <col min="40" max="40" width="16" customWidth="1"/>
    <col min="41" max="41" width="14.375" customWidth="1"/>
    <col min="42" max="42" width="16" customWidth="1"/>
    <col min="43" max="43" width="15.625" customWidth="1"/>
    <col min="44" max="44" width="12.625" customWidth="1"/>
    <col min="45" max="45" width="9" customWidth="1"/>
    <col min="46" max="52" width="19.125" customWidth="1"/>
    <col min="53" max="53" width="24.625" customWidth="1"/>
    <col min="54" max="56" width="11.625" customWidth="1"/>
    <col min="57" max="77" width="9" customWidth="1"/>
  </cols>
  <sheetData>
    <row r="1" spans="1:77">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547"/>
      <c r="BF1" s="1"/>
      <c r="BG1" s="1"/>
      <c r="BH1" s="1"/>
      <c r="BI1" s="1"/>
      <c r="BJ1" s="1"/>
      <c r="BK1" s="1"/>
      <c r="BL1" s="1"/>
      <c r="BM1" s="1"/>
      <c r="BN1" s="1"/>
      <c r="BO1" s="1"/>
      <c r="BP1" s="1"/>
      <c r="BQ1" s="1"/>
      <c r="BR1" s="1"/>
      <c r="BS1" s="1"/>
      <c r="BT1" s="1"/>
      <c r="BU1" s="1"/>
      <c r="BV1" s="1"/>
      <c r="BW1" s="1"/>
      <c r="BX1" s="1"/>
      <c r="BY1" s="1"/>
    </row>
    <row r="2" spans="1:77" ht="36" customHeight="1">
      <c r="A2" s="1"/>
      <c r="B2" s="7" t="s">
        <v>59</v>
      </c>
      <c r="C2" s="584" t="s">
        <v>441</v>
      </c>
      <c r="D2" s="585"/>
      <c r="E2" s="585"/>
      <c r="F2" s="585"/>
      <c r="G2" s="585"/>
      <c r="H2" s="586"/>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547"/>
      <c r="BF2" s="1"/>
      <c r="BG2" s="1"/>
      <c r="BH2" s="1"/>
      <c r="BI2" s="1"/>
      <c r="BJ2" s="1"/>
      <c r="BK2" s="1"/>
      <c r="BL2" s="1"/>
      <c r="BM2" s="1"/>
      <c r="BN2" s="1"/>
      <c r="BO2" s="1"/>
      <c r="BP2" s="1"/>
      <c r="BQ2" s="1"/>
      <c r="BR2" s="1"/>
      <c r="BS2" s="1"/>
      <c r="BT2" s="1"/>
      <c r="BU2" s="1"/>
      <c r="BV2" s="1"/>
      <c r="BW2" s="1"/>
      <c r="BX2" s="1"/>
      <c r="BY2" s="1"/>
    </row>
    <row r="3" spans="1:77" ht="155.25" customHeight="1">
      <c r="A3" s="1"/>
      <c r="B3" s="21" t="s">
        <v>103</v>
      </c>
      <c r="C3" s="587" t="s">
        <v>442</v>
      </c>
      <c r="D3" s="588"/>
      <c r="E3" s="588"/>
      <c r="F3" s="588"/>
      <c r="G3" s="588"/>
      <c r="H3" s="589"/>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547"/>
      <c r="BF3" s="1"/>
      <c r="BG3" s="1"/>
      <c r="BH3" s="1"/>
      <c r="BI3" s="1"/>
      <c r="BJ3" s="1"/>
      <c r="BK3" s="1"/>
      <c r="BL3" s="1"/>
      <c r="BM3" s="1"/>
      <c r="BN3" s="1"/>
      <c r="BO3" s="1"/>
      <c r="BP3" s="1"/>
      <c r="BQ3" s="1"/>
      <c r="BR3" s="1"/>
      <c r="BS3" s="1"/>
      <c r="BT3" s="1"/>
      <c r="BU3" s="1"/>
      <c r="BV3" s="1"/>
      <c r="BW3" s="1"/>
      <c r="BX3" s="1"/>
      <c r="BY3" s="1"/>
    </row>
    <row r="4" spans="1:77" ht="25.5" customHeight="1">
      <c r="A4" s="1"/>
      <c r="B4" s="1"/>
      <c r="C4" s="1"/>
      <c r="D4" s="1"/>
      <c r="E4" s="262"/>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547"/>
      <c r="BF4" s="1"/>
      <c r="BG4" s="1"/>
      <c r="BH4" s="1"/>
      <c r="BI4" s="1"/>
      <c r="BJ4" s="1"/>
      <c r="BK4" s="1"/>
      <c r="BL4" s="1"/>
      <c r="BM4" s="1"/>
      <c r="BN4" s="1"/>
      <c r="BO4" s="1"/>
      <c r="BP4" s="1"/>
      <c r="BQ4" s="1"/>
      <c r="BR4" s="1"/>
      <c r="BS4" s="1"/>
      <c r="BT4" s="1"/>
      <c r="BU4" s="1"/>
      <c r="BV4" s="1"/>
      <c r="BW4" s="1"/>
      <c r="BX4" s="1"/>
      <c r="BY4" s="1"/>
    </row>
    <row r="5" spans="1:77" ht="25.5" customHeight="1">
      <c r="A5" s="263" t="s">
        <v>443</v>
      </c>
      <c r="B5" s="590" t="s">
        <v>444</v>
      </c>
      <c r="C5" s="591"/>
      <c r="D5" s="591"/>
      <c r="E5" s="591"/>
      <c r="F5" s="591"/>
      <c r="G5" s="591"/>
      <c r="H5" s="591"/>
      <c r="I5" s="591"/>
      <c r="J5" s="591"/>
      <c r="K5" s="591"/>
      <c r="L5" s="592"/>
      <c r="M5" s="590" t="s">
        <v>445</v>
      </c>
      <c r="N5" s="591"/>
      <c r="O5" s="591"/>
      <c r="P5" s="591"/>
      <c r="Q5" s="591"/>
      <c r="R5" s="591"/>
      <c r="S5" s="591"/>
      <c r="T5" s="591"/>
      <c r="U5" s="591"/>
      <c r="V5" s="591"/>
      <c r="W5" s="591"/>
      <c r="X5" s="591"/>
      <c r="Y5" s="591"/>
      <c r="Z5" s="591"/>
      <c r="AA5" s="591"/>
      <c r="AB5" s="591"/>
      <c r="AC5" s="591"/>
      <c r="AD5" s="591"/>
      <c r="AE5" s="591"/>
      <c r="AF5" s="591"/>
      <c r="AG5" s="591"/>
      <c r="AH5" s="591"/>
      <c r="AI5" s="591"/>
      <c r="AJ5" s="591"/>
      <c r="AK5" s="591"/>
      <c r="AL5" s="591"/>
      <c r="AM5" s="591"/>
      <c r="AN5" s="591"/>
      <c r="AO5" s="591"/>
      <c r="AP5" s="591"/>
      <c r="AQ5" s="591"/>
      <c r="AR5" s="592"/>
      <c r="AS5" s="590" t="s">
        <v>446</v>
      </c>
      <c r="AT5" s="591"/>
      <c r="AU5" s="591"/>
      <c r="AV5" s="591"/>
      <c r="AW5" s="591"/>
      <c r="AX5" s="591"/>
      <c r="AY5" s="591"/>
      <c r="AZ5" s="592"/>
      <c r="BA5" s="1"/>
      <c r="BB5" s="1"/>
      <c r="BC5" s="1"/>
      <c r="BD5" s="1"/>
      <c r="BE5" s="547"/>
      <c r="BF5" s="1"/>
      <c r="BG5" s="1"/>
      <c r="BH5" s="1"/>
      <c r="BI5" s="1"/>
      <c r="BJ5" s="1"/>
      <c r="BK5" s="1"/>
      <c r="BL5" s="1"/>
      <c r="BM5" s="1"/>
      <c r="BN5" s="1"/>
      <c r="BO5" s="1"/>
      <c r="BP5" s="1"/>
      <c r="BQ5" s="1"/>
      <c r="BR5" s="1"/>
      <c r="BS5" s="1"/>
      <c r="BT5" s="1"/>
      <c r="BU5" s="1"/>
      <c r="BV5" s="1"/>
      <c r="BW5" s="1"/>
      <c r="BX5" s="1"/>
      <c r="BY5" s="1"/>
    </row>
    <row r="6" spans="1:77" ht="36.75" customHeight="1">
      <c r="A6" s="263" t="s">
        <v>447</v>
      </c>
      <c r="B6" s="264" t="s">
        <v>448</v>
      </c>
      <c r="C6" s="264" t="s">
        <v>448</v>
      </c>
      <c r="D6" s="264" t="s">
        <v>448</v>
      </c>
      <c r="E6" s="264" t="s">
        <v>448</v>
      </c>
      <c r="F6" s="264" t="s">
        <v>448</v>
      </c>
      <c r="G6" s="264" t="s">
        <v>448</v>
      </c>
      <c r="H6" s="264" t="s">
        <v>448</v>
      </c>
      <c r="I6" s="264" t="s">
        <v>448</v>
      </c>
      <c r="J6" s="264" t="s">
        <v>448</v>
      </c>
      <c r="K6" s="264" t="s">
        <v>448</v>
      </c>
      <c r="L6" s="264" t="s">
        <v>448</v>
      </c>
      <c r="M6" s="264" t="s">
        <v>448</v>
      </c>
      <c r="N6" s="264" t="s">
        <v>448</v>
      </c>
      <c r="O6" s="264" t="s">
        <v>448</v>
      </c>
      <c r="P6" s="264" t="s">
        <v>448</v>
      </c>
      <c r="Q6" s="264" t="s">
        <v>448</v>
      </c>
      <c r="R6" s="264" t="s">
        <v>448</v>
      </c>
      <c r="S6" s="264" t="s">
        <v>448</v>
      </c>
      <c r="T6" s="264" t="s">
        <v>448</v>
      </c>
      <c r="U6" s="264" t="s">
        <v>448</v>
      </c>
      <c r="V6" s="264" t="s">
        <v>448</v>
      </c>
      <c r="W6" s="264" t="s">
        <v>448</v>
      </c>
      <c r="X6" s="264" t="s">
        <v>448</v>
      </c>
      <c r="Y6" s="264" t="s">
        <v>448</v>
      </c>
      <c r="Z6" s="264" t="s">
        <v>448</v>
      </c>
      <c r="AA6" s="264" t="s">
        <v>448</v>
      </c>
      <c r="AB6" s="264" t="s">
        <v>448</v>
      </c>
      <c r="AC6" s="264" t="s">
        <v>448</v>
      </c>
      <c r="AD6" s="264" t="s">
        <v>448</v>
      </c>
      <c r="AE6" s="264" t="s">
        <v>448</v>
      </c>
      <c r="AF6" s="264" t="s">
        <v>448</v>
      </c>
      <c r="AG6" s="264" t="s">
        <v>449</v>
      </c>
      <c r="AH6" s="264" t="s">
        <v>449</v>
      </c>
      <c r="AI6" s="264" t="s">
        <v>449</v>
      </c>
      <c r="AJ6" s="264" t="s">
        <v>449</v>
      </c>
      <c r="AK6" s="264" t="s">
        <v>449</v>
      </c>
      <c r="AL6" s="264" t="s">
        <v>449</v>
      </c>
      <c r="AM6" s="264" t="s">
        <v>449</v>
      </c>
      <c r="AN6" s="264" t="s">
        <v>449</v>
      </c>
      <c r="AO6" s="264" t="s">
        <v>449</v>
      </c>
      <c r="AP6" s="264" t="s">
        <v>449</v>
      </c>
      <c r="AQ6" s="264" t="s">
        <v>449</v>
      </c>
      <c r="AR6" s="264" t="s">
        <v>449</v>
      </c>
      <c r="AS6" s="582" t="s">
        <v>450</v>
      </c>
      <c r="AT6" s="264" t="s">
        <v>451</v>
      </c>
      <c r="AU6" s="264" t="s">
        <v>451</v>
      </c>
      <c r="AV6" s="264" t="s">
        <v>451</v>
      </c>
      <c r="AW6" s="264" t="s">
        <v>451</v>
      </c>
      <c r="AX6" s="264" t="s">
        <v>451</v>
      </c>
      <c r="AY6" s="264" t="s">
        <v>451</v>
      </c>
      <c r="AZ6" s="264" t="s">
        <v>451</v>
      </c>
      <c r="BA6" s="264" t="s">
        <v>451</v>
      </c>
      <c r="BB6" s="264" t="s">
        <v>451</v>
      </c>
      <c r="BC6" s="264" t="s">
        <v>451</v>
      </c>
      <c r="BD6" s="264" t="s">
        <v>451</v>
      </c>
      <c r="BE6" s="547"/>
      <c r="BF6" s="1"/>
      <c r="BG6" s="1"/>
      <c r="BH6" s="1"/>
      <c r="BI6" s="1"/>
      <c r="BJ6" s="1"/>
      <c r="BK6" s="1"/>
      <c r="BL6" s="1"/>
      <c r="BM6" s="1"/>
      <c r="BN6" s="1"/>
      <c r="BO6" s="1"/>
      <c r="BP6" s="1"/>
      <c r="BQ6" s="1"/>
      <c r="BR6" s="1"/>
      <c r="BS6" s="1"/>
      <c r="BT6" s="1"/>
      <c r="BU6" s="1"/>
      <c r="BV6" s="1"/>
      <c r="BW6" s="1"/>
      <c r="BX6" s="1"/>
      <c r="BY6" s="1"/>
    </row>
    <row r="7" spans="1:77" ht="34.5" customHeight="1">
      <c r="A7" s="263" t="s">
        <v>452</v>
      </c>
      <c r="B7" s="265"/>
      <c r="C7" s="265"/>
      <c r="D7" s="265"/>
      <c r="E7" s="265"/>
      <c r="F7" s="265"/>
      <c r="G7" s="265"/>
      <c r="H7" s="265"/>
      <c r="I7" s="265"/>
      <c r="J7" s="265"/>
      <c r="K7" s="265"/>
      <c r="L7" s="265"/>
      <c r="M7" s="265"/>
      <c r="N7" s="265"/>
      <c r="O7" s="265"/>
      <c r="P7" s="265"/>
      <c r="Q7" s="265"/>
      <c r="R7" s="265"/>
      <c r="S7" s="265"/>
      <c r="T7" s="265"/>
      <c r="U7" s="265"/>
      <c r="V7" s="265"/>
      <c r="W7" s="265"/>
      <c r="X7" s="265"/>
      <c r="Y7" s="265"/>
      <c r="Z7" s="265"/>
      <c r="AA7" s="265"/>
      <c r="AB7" s="265"/>
      <c r="AC7" s="265"/>
      <c r="AD7" s="265"/>
      <c r="AE7" s="265"/>
      <c r="AF7" s="265"/>
      <c r="AG7" s="265" t="s">
        <v>453</v>
      </c>
      <c r="AH7" s="265" t="s">
        <v>454</v>
      </c>
      <c r="AI7" s="265" t="s">
        <v>455</v>
      </c>
      <c r="AJ7" s="265" t="s">
        <v>456</v>
      </c>
      <c r="AK7" s="265" t="s">
        <v>457</v>
      </c>
      <c r="AL7" s="265" t="s">
        <v>458</v>
      </c>
      <c r="AM7" s="265" t="s">
        <v>459</v>
      </c>
      <c r="AN7" s="265" t="s">
        <v>460</v>
      </c>
      <c r="AO7" s="265" t="s">
        <v>461</v>
      </c>
      <c r="AP7" s="265" t="s">
        <v>462</v>
      </c>
      <c r="AQ7" s="265" t="s">
        <v>463</v>
      </c>
      <c r="AR7" s="265" t="s">
        <v>464</v>
      </c>
      <c r="AS7" s="583"/>
      <c r="AT7" s="265" t="s">
        <v>465</v>
      </c>
      <c r="AU7" s="265" t="s">
        <v>466</v>
      </c>
      <c r="AV7" s="265" t="s">
        <v>467</v>
      </c>
      <c r="AW7" s="265" t="s">
        <v>468</v>
      </c>
      <c r="AX7" s="265" t="s">
        <v>469</v>
      </c>
      <c r="AY7" s="265" t="s">
        <v>470</v>
      </c>
      <c r="AZ7" s="265" t="s">
        <v>471</v>
      </c>
      <c r="BA7" s="265" t="s">
        <v>199</v>
      </c>
      <c r="BB7" s="265" t="s">
        <v>200</v>
      </c>
      <c r="BC7" s="265" t="s">
        <v>201</v>
      </c>
      <c r="BD7" s="265" t="s">
        <v>202</v>
      </c>
      <c r="BE7" s="548"/>
      <c r="BF7" s="266"/>
      <c r="BG7" s="266"/>
      <c r="BH7" s="266"/>
      <c r="BI7" s="266"/>
      <c r="BJ7" s="266"/>
      <c r="BK7" s="266"/>
      <c r="BL7" s="266"/>
      <c r="BM7" s="266"/>
      <c r="BN7" s="266"/>
      <c r="BO7" s="266"/>
      <c r="BP7" s="266"/>
      <c r="BQ7" s="266"/>
      <c r="BR7" s="266"/>
      <c r="BS7" s="266"/>
      <c r="BT7" s="266"/>
      <c r="BU7" s="266"/>
      <c r="BV7" s="266"/>
      <c r="BW7" s="266"/>
      <c r="BX7" s="266"/>
      <c r="BY7" s="266"/>
    </row>
    <row r="8" spans="1:77">
      <c r="A8" s="263" t="s">
        <v>472</v>
      </c>
      <c r="B8" s="549" t="s">
        <v>473</v>
      </c>
      <c r="C8" s="549" t="s">
        <v>474</v>
      </c>
      <c r="D8" s="549" t="s">
        <v>475</v>
      </c>
      <c r="E8" s="549" t="s">
        <v>476</v>
      </c>
      <c r="F8" s="549" t="s">
        <v>477</v>
      </c>
      <c r="G8" s="549" t="s">
        <v>18</v>
      </c>
      <c r="H8" s="549" t="s">
        <v>478</v>
      </c>
      <c r="I8" s="549" t="s">
        <v>41</v>
      </c>
      <c r="J8" s="550" t="s">
        <v>479</v>
      </c>
      <c r="K8" s="549" t="s">
        <v>36</v>
      </c>
      <c r="L8" s="549" t="s">
        <v>480</v>
      </c>
      <c r="M8" s="549" t="s">
        <v>481</v>
      </c>
      <c r="N8" s="549" t="s">
        <v>482</v>
      </c>
      <c r="O8" s="549" t="s">
        <v>483</v>
      </c>
      <c r="P8" s="549" t="s">
        <v>484</v>
      </c>
      <c r="Q8" s="549" t="s">
        <v>485</v>
      </c>
      <c r="R8" s="549">
        <v>179631</v>
      </c>
      <c r="S8" s="549">
        <v>-4094371</v>
      </c>
      <c r="T8" s="549">
        <v>2564189</v>
      </c>
      <c r="U8" s="549">
        <v>-1385.3</v>
      </c>
      <c r="V8" s="549">
        <v>13615.8</v>
      </c>
      <c r="W8" s="549">
        <v>3215973</v>
      </c>
      <c r="X8" s="549">
        <v>3739817</v>
      </c>
      <c r="Y8" s="549">
        <v>16361112</v>
      </c>
      <c r="Z8" s="549">
        <v>20246408.218681</v>
      </c>
      <c r="AA8" s="549">
        <v>16255125.746172691</v>
      </c>
      <c r="AB8" s="549">
        <v>45453</v>
      </c>
      <c r="AC8" s="549">
        <v>3635505.4263587799</v>
      </c>
      <c r="AD8" s="549">
        <v>0</v>
      </c>
      <c r="AE8" s="549">
        <v>-86.031999999999996</v>
      </c>
      <c r="AF8" s="549">
        <v>953.84</v>
      </c>
      <c r="AG8" s="551">
        <v>5000</v>
      </c>
      <c r="AH8" s="551">
        <v>5000</v>
      </c>
      <c r="AI8" s="551">
        <v>5000</v>
      </c>
      <c r="AJ8" s="551">
        <v>5000</v>
      </c>
      <c r="AK8" s="551">
        <v>5000</v>
      </c>
      <c r="AL8" s="551">
        <v>5000</v>
      </c>
      <c r="AM8" s="551">
        <v>5000</v>
      </c>
      <c r="AN8" s="551">
        <v>3215973</v>
      </c>
      <c r="AO8" s="551">
        <v>3739817</v>
      </c>
      <c r="AP8" s="551">
        <v>3215973</v>
      </c>
      <c r="AQ8" s="551">
        <v>3739817</v>
      </c>
      <c r="AR8" s="551">
        <v>0</v>
      </c>
      <c r="AS8" s="549"/>
      <c r="AT8" s="549"/>
      <c r="AU8" s="549"/>
      <c r="AV8" s="549"/>
      <c r="AW8" s="549"/>
      <c r="AX8" s="549"/>
      <c r="AY8" s="549"/>
      <c r="AZ8" s="549"/>
      <c r="BA8" s="549"/>
      <c r="BB8" s="549"/>
      <c r="BC8" s="549"/>
      <c r="BD8" s="549"/>
      <c r="BE8" s="552"/>
      <c r="BF8" s="267"/>
      <c r="BG8" s="267"/>
      <c r="BH8" s="267"/>
      <c r="BI8" s="267"/>
      <c r="BJ8" s="267"/>
      <c r="BK8" s="267"/>
      <c r="BL8" s="267"/>
      <c r="BM8" s="267"/>
      <c r="BN8" s="267"/>
      <c r="BO8" s="267"/>
      <c r="BP8" s="267"/>
      <c r="BQ8" s="267"/>
      <c r="BR8" s="267"/>
      <c r="BS8" s="267"/>
      <c r="BT8" s="267"/>
      <c r="BU8" s="267"/>
      <c r="BV8" s="267"/>
      <c r="BW8" s="267"/>
      <c r="BX8" s="267"/>
      <c r="BY8" s="267"/>
    </row>
    <row r="9" spans="1:77" ht="54.75" customHeight="1">
      <c r="A9" s="268" t="s">
        <v>486</v>
      </c>
      <c r="B9" s="553" t="s">
        <v>219</v>
      </c>
      <c r="C9" s="554" t="s">
        <v>7</v>
      </c>
      <c r="D9" s="554" t="s">
        <v>247</v>
      </c>
      <c r="E9" s="554" t="s">
        <v>248</v>
      </c>
      <c r="F9" s="554" t="s">
        <v>487</v>
      </c>
      <c r="G9" s="554" t="s">
        <v>254</v>
      </c>
      <c r="H9" s="554" t="s">
        <v>488</v>
      </c>
      <c r="I9" s="554" t="s">
        <v>10</v>
      </c>
      <c r="J9" s="554" t="s">
        <v>8</v>
      </c>
      <c r="K9" s="554" t="s">
        <v>11</v>
      </c>
      <c r="L9" s="554" t="s">
        <v>489</v>
      </c>
      <c r="M9" s="554" t="s">
        <v>490</v>
      </c>
      <c r="N9" s="554" t="s">
        <v>491</v>
      </c>
      <c r="O9" s="554" t="s">
        <v>492</v>
      </c>
      <c r="P9" s="554" t="s">
        <v>493</v>
      </c>
      <c r="Q9" s="554" t="s">
        <v>494</v>
      </c>
      <c r="R9" s="554" t="s">
        <v>495</v>
      </c>
      <c r="S9" s="554" t="s">
        <v>496</v>
      </c>
      <c r="T9" s="554" t="s">
        <v>497</v>
      </c>
      <c r="U9" s="554" t="s">
        <v>498</v>
      </c>
      <c r="V9" s="554" t="s">
        <v>499</v>
      </c>
      <c r="W9" s="554" t="s">
        <v>500</v>
      </c>
      <c r="X9" s="554" t="s">
        <v>501</v>
      </c>
      <c r="Y9" s="554" t="s">
        <v>502</v>
      </c>
      <c r="Z9" s="554" t="s">
        <v>503</v>
      </c>
      <c r="AA9" s="554" t="s">
        <v>504</v>
      </c>
      <c r="AB9" s="554" t="s">
        <v>505</v>
      </c>
      <c r="AC9" s="554" t="s">
        <v>506</v>
      </c>
      <c r="AD9" s="554" t="s">
        <v>507</v>
      </c>
      <c r="AE9" s="554" t="s">
        <v>508</v>
      </c>
      <c r="AF9" s="554" t="s">
        <v>509</v>
      </c>
      <c r="AG9" s="554" t="s">
        <v>257</v>
      </c>
      <c r="AH9" s="554" t="s">
        <v>258</v>
      </c>
      <c r="AI9" s="554" t="s">
        <v>259</v>
      </c>
      <c r="AJ9" s="554" t="s">
        <v>260</v>
      </c>
      <c r="AK9" s="554" t="s">
        <v>510</v>
      </c>
      <c r="AL9" s="554" t="s">
        <v>262</v>
      </c>
      <c r="AM9" s="554" t="s">
        <v>263</v>
      </c>
      <c r="AN9" s="554" t="s">
        <v>511</v>
      </c>
      <c r="AO9" s="554" t="s">
        <v>512</v>
      </c>
      <c r="AP9" s="554" t="s">
        <v>513</v>
      </c>
      <c r="AQ9" s="554" t="s">
        <v>514</v>
      </c>
      <c r="AR9" s="554" t="s">
        <v>515</v>
      </c>
      <c r="AS9" s="191" t="s">
        <v>516</v>
      </c>
      <c r="AT9" s="191" t="s">
        <v>517</v>
      </c>
      <c r="AU9" s="191" t="s">
        <v>518</v>
      </c>
      <c r="AV9" s="191" t="s">
        <v>519</v>
      </c>
      <c r="AW9" s="191" t="s">
        <v>520</v>
      </c>
      <c r="AX9" s="191" t="s">
        <v>521</v>
      </c>
      <c r="AY9" s="191" t="s">
        <v>522</v>
      </c>
      <c r="AZ9" s="191" t="s">
        <v>523</v>
      </c>
      <c r="BA9" s="191" t="s">
        <v>207</v>
      </c>
      <c r="BB9" s="191" t="s">
        <v>208</v>
      </c>
      <c r="BC9" s="191" t="s">
        <v>209</v>
      </c>
      <c r="BD9" s="191" t="s">
        <v>210</v>
      </c>
      <c r="BE9" s="555"/>
      <c r="BF9" s="269"/>
      <c r="BG9" s="269"/>
      <c r="BH9" s="269"/>
      <c r="BI9" s="269"/>
      <c r="BJ9" s="269"/>
      <c r="BK9" s="269"/>
      <c r="BL9" s="269"/>
      <c r="BM9" s="269"/>
      <c r="BN9" s="269"/>
      <c r="BO9" s="269"/>
      <c r="BP9" s="269"/>
      <c r="BQ9" s="269"/>
      <c r="BR9" s="269"/>
      <c r="BS9" s="269"/>
      <c r="BT9" s="269"/>
      <c r="BU9" s="269"/>
      <c r="BV9" s="269"/>
      <c r="BW9" s="269"/>
      <c r="BX9" s="269"/>
      <c r="BY9" s="269"/>
    </row>
    <row r="10" spans="1:77">
      <c r="A10" s="263"/>
      <c r="B10" s="556">
        <v>2028</v>
      </c>
      <c r="C10" s="557" t="s">
        <v>524</v>
      </c>
      <c r="D10" s="557" t="s">
        <v>525</v>
      </c>
      <c r="E10" s="557" t="s">
        <v>526</v>
      </c>
      <c r="F10" s="557"/>
      <c r="G10" s="557" t="s">
        <v>18</v>
      </c>
      <c r="H10" s="557" t="s">
        <v>24</v>
      </c>
      <c r="I10" s="557">
        <v>0</v>
      </c>
      <c r="J10" s="557" t="s">
        <v>33</v>
      </c>
      <c r="K10" s="557" t="s">
        <v>527</v>
      </c>
      <c r="L10" s="557" t="s">
        <v>528</v>
      </c>
      <c r="M10" s="557">
        <v>-9736.1686960000006</v>
      </c>
      <c r="N10" s="557">
        <v>10.002033000000001</v>
      </c>
      <c r="O10" s="557">
        <v>8719.8037239999994</v>
      </c>
      <c r="P10" s="557">
        <v>-11144.37437</v>
      </c>
      <c r="Q10" s="557">
        <v>8.6184215999999996</v>
      </c>
      <c r="R10" s="557">
        <v>7711.2616829999997</v>
      </c>
      <c r="S10" s="557">
        <v>-285146.587</v>
      </c>
      <c r="T10" s="557">
        <v>96944.897159999993</v>
      </c>
      <c r="U10" s="557">
        <v>-59.26008547766628</v>
      </c>
      <c r="V10" s="557">
        <v>514.77740389999997</v>
      </c>
      <c r="W10" s="557">
        <v>166060.20864288762</v>
      </c>
      <c r="X10" s="557">
        <v>184735.65718094318</v>
      </c>
      <c r="Y10" s="557">
        <v>539999.8419</v>
      </c>
      <c r="Z10" s="557">
        <v>567824.31222574413</v>
      </c>
      <c r="AA10" s="557">
        <v>567824.31222574413</v>
      </c>
      <c r="AB10" s="557">
        <v>6491.9257364545419</v>
      </c>
      <c r="AC10" s="557">
        <v>174294.90299999999</v>
      </c>
      <c r="AD10" s="557">
        <v>14294.057849999999</v>
      </c>
      <c r="AE10" s="557">
        <v>-2.3338375126419622</v>
      </c>
      <c r="AF10" s="557">
        <v>40.946799540000001</v>
      </c>
      <c r="AG10" s="557">
        <v>27000</v>
      </c>
      <c r="AH10" s="557">
        <v>16200</v>
      </c>
      <c r="AI10" s="557">
        <v>405000</v>
      </c>
      <c r="AJ10" s="557"/>
      <c r="AK10" s="557"/>
      <c r="AL10" s="557"/>
      <c r="AM10" s="557">
        <v>91799.841849999997</v>
      </c>
      <c r="AN10" s="557">
        <v>17163.096460000001</v>
      </c>
      <c r="AO10" s="557">
        <v>204095.4535</v>
      </c>
      <c r="AP10" s="557">
        <v>97354.8361</v>
      </c>
      <c r="AQ10" s="557">
        <v>0</v>
      </c>
      <c r="AR10" s="557">
        <v>951.26703262368096</v>
      </c>
      <c r="AS10" s="270">
        <f>'3.1 Funding Category'!F$10</f>
        <v>0.74199999999999999</v>
      </c>
      <c r="AT10" s="62">
        <f t="shared" ref="AT10:AT314" si="0">IF($AZ10=0,"NA",($AN10-$AP10)/$AZ10)</f>
        <v>-6740.7216210761626</v>
      </c>
      <c r="AU10" s="62">
        <f t="shared" ref="AU10:AU57" si="1">IF($AZ10=0,"NA",($AO10-$AQ10)/$AZ10)</f>
        <v>17155.764949692701</v>
      </c>
      <c r="AV10" s="62">
        <f t="shared" ref="AV10:AV314" si="2">$AB10+$AR10+$AP10+$AS10*$AD10</f>
        <v>115404.21979377822</v>
      </c>
      <c r="AW10" s="62">
        <f t="shared" ref="AW10:AW314" si="3">$AC10+$AQ10+(1-$AS10)*$AD10</f>
        <v>177982.7699253</v>
      </c>
      <c r="AX10" s="62">
        <f t="shared" ref="AX10:AX314" si="4">$AA10*$AS10+$AN10</f>
        <v>438488.73613150208</v>
      </c>
      <c r="AY10" s="62">
        <f t="shared" ref="AY10:AY314" si="5">$AA10*(1-$AS10)+$AO10</f>
        <v>350594.12605424202</v>
      </c>
      <c r="AZ10" s="62">
        <f t="shared" ref="AZ10:AZ314" si="6">IFERROR(($T10*99976.1+$S10*3412.14)/($R10*99976.1+$P10*3412.14),0)</f>
        <v>11.896610503727835</v>
      </c>
      <c r="BA10" s="62">
        <f t="shared" ref="BA10:BD10" si="7">IF($AZ10=0,0,AV10/$AZ10)</f>
        <v>9700.5966327649367</v>
      </c>
      <c r="BB10" s="62">
        <f t="shared" si="7"/>
        <v>14960.796595763863</v>
      </c>
      <c r="BC10" s="62">
        <f t="shared" si="7"/>
        <v>36858.291359047224</v>
      </c>
      <c r="BD10" s="62">
        <f t="shared" si="7"/>
        <v>29470.08527717894</v>
      </c>
      <c r="BE10" s="547"/>
      <c r="BF10" s="1"/>
      <c r="BG10" s="1"/>
      <c r="BH10" s="1"/>
      <c r="BI10" s="1"/>
      <c r="BJ10" s="1"/>
      <c r="BK10" s="1"/>
      <c r="BL10" s="1"/>
      <c r="BM10" s="1"/>
      <c r="BN10" s="1"/>
      <c r="BO10" s="1"/>
      <c r="BP10" s="1"/>
      <c r="BQ10" s="1"/>
      <c r="BR10" s="1"/>
      <c r="BS10" s="1"/>
      <c r="BT10" s="1"/>
      <c r="BU10" s="1"/>
      <c r="BV10" s="1"/>
      <c r="BW10" s="1"/>
      <c r="BX10" s="1"/>
      <c r="BY10" s="1"/>
    </row>
    <row r="11" spans="1:77">
      <c r="A11" s="1"/>
      <c r="B11" s="271">
        <v>2028</v>
      </c>
      <c r="C11" s="272" t="s">
        <v>524</v>
      </c>
      <c r="D11" s="272" t="s">
        <v>529</v>
      </c>
      <c r="E11" s="272" t="s">
        <v>530</v>
      </c>
      <c r="F11" s="272"/>
      <c r="G11" s="272" t="s">
        <v>51</v>
      </c>
      <c r="H11" s="272" t="s">
        <v>24</v>
      </c>
      <c r="I11" s="272">
        <v>0</v>
      </c>
      <c r="J11" s="272" t="s">
        <v>33</v>
      </c>
      <c r="K11" s="272" t="s">
        <v>531</v>
      </c>
      <c r="L11" s="272" t="s">
        <v>528</v>
      </c>
      <c r="M11" s="272">
        <v>0</v>
      </c>
      <c r="N11" s="272">
        <v>0</v>
      </c>
      <c r="O11" s="272">
        <v>0</v>
      </c>
      <c r="P11" s="272">
        <v>0</v>
      </c>
      <c r="Q11" s="272">
        <v>0</v>
      </c>
      <c r="R11" s="272">
        <v>0</v>
      </c>
      <c r="S11" s="272">
        <v>0</v>
      </c>
      <c r="T11" s="272">
        <v>0</v>
      </c>
      <c r="U11" s="272">
        <v>0</v>
      </c>
      <c r="V11" s="272">
        <v>0</v>
      </c>
      <c r="W11" s="272">
        <v>949712.4</v>
      </c>
      <c r="X11" s="272">
        <v>949712.4</v>
      </c>
      <c r="Y11" s="272">
        <v>912000</v>
      </c>
      <c r="Z11" s="272">
        <v>912000</v>
      </c>
      <c r="AA11" s="272">
        <v>912000</v>
      </c>
      <c r="AB11" s="272">
        <v>0</v>
      </c>
      <c r="AC11" s="272">
        <v>0</v>
      </c>
      <c r="AD11" s="272">
        <v>949712.4</v>
      </c>
      <c r="AE11" s="272">
        <v>0</v>
      </c>
      <c r="AF11" s="272">
        <v>0</v>
      </c>
      <c r="AG11" s="272">
        <v>28800</v>
      </c>
      <c r="AH11" s="272">
        <v>28800</v>
      </c>
      <c r="AI11" s="272">
        <v>134400</v>
      </c>
      <c r="AJ11" s="272"/>
      <c r="AK11" s="272"/>
      <c r="AL11" s="272"/>
      <c r="AM11" s="272">
        <v>720000</v>
      </c>
      <c r="AN11" s="272">
        <v>0</v>
      </c>
      <c r="AO11" s="272">
        <v>0</v>
      </c>
      <c r="AP11" s="272">
        <v>0</v>
      </c>
      <c r="AQ11" s="272">
        <v>0</v>
      </c>
      <c r="AR11" s="272">
        <v>0</v>
      </c>
      <c r="AS11" s="270">
        <f>'3.1 Funding Category'!F$10</f>
        <v>0.74199999999999999</v>
      </c>
      <c r="AT11" s="62" t="str">
        <f t="shared" si="0"/>
        <v>NA</v>
      </c>
      <c r="AU11" s="62" t="str">
        <f t="shared" si="1"/>
        <v>NA</v>
      </c>
      <c r="AV11" s="62">
        <f t="shared" si="2"/>
        <v>704686.60080000001</v>
      </c>
      <c r="AW11" s="62">
        <f t="shared" si="3"/>
        <v>245025.79920000001</v>
      </c>
      <c r="AX11" s="62">
        <f t="shared" si="4"/>
        <v>676704</v>
      </c>
      <c r="AY11" s="62">
        <f t="shared" si="5"/>
        <v>235296</v>
      </c>
      <c r="AZ11" s="62">
        <f t="shared" si="6"/>
        <v>0</v>
      </c>
      <c r="BA11" s="62">
        <f t="shared" ref="BA11:BD11" si="8">IF($AZ11=0,0,AV11/$AZ11)</f>
        <v>0</v>
      </c>
      <c r="BB11" s="62">
        <f t="shared" si="8"/>
        <v>0</v>
      </c>
      <c r="BC11" s="62">
        <f t="shared" si="8"/>
        <v>0</v>
      </c>
      <c r="BD11" s="62">
        <f t="shared" si="8"/>
        <v>0</v>
      </c>
      <c r="BE11" s="547"/>
      <c r="BF11" s="1"/>
      <c r="BG11" s="1"/>
      <c r="BH11" s="1"/>
      <c r="BI11" s="1"/>
      <c r="BJ11" s="1"/>
      <c r="BK11" s="1"/>
      <c r="BL11" s="1"/>
      <c r="BM11" s="1"/>
      <c r="BN11" s="1"/>
      <c r="BO11" s="1"/>
      <c r="BP11" s="1"/>
      <c r="BQ11" s="1"/>
      <c r="BR11" s="1"/>
      <c r="BS11" s="1"/>
      <c r="BT11" s="1"/>
      <c r="BU11" s="1"/>
      <c r="BV11" s="1"/>
      <c r="BW11" s="1"/>
      <c r="BX11" s="1"/>
      <c r="BY11" s="1"/>
    </row>
    <row r="12" spans="1:77">
      <c r="A12" s="1"/>
      <c r="B12" s="556">
        <v>2028</v>
      </c>
      <c r="C12" s="557" t="s">
        <v>524</v>
      </c>
      <c r="D12" s="557" t="s">
        <v>532</v>
      </c>
      <c r="E12" s="557" t="s">
        <v>533</v>
      </c>
      <c r="F12" s="557"/>
      <c r="G12" s="557" t="s">
        <v>27</v>
      </c>
      <c r="H12" s="557" t="s">
        <v>24</v>
      </c>
      <c r="I12" s="557">
        <v>0</v>
      </c>
      <c r="J12" s="557" t="s">
        <v>33</v>
      </c>
      <c r="K12" s="557" t="s">
        <v>531</v>
      </c>
      <c r="L12" s="557" t="s">
        <v>528</v>
      </c>
      <c r="M12" s="557">
        <v>232269.83549999999</v>
      </c>
      <c r="N12" s="557">
        <v>48.680392500000004</v>
      </c>
      <c r="O12" s="557">
        <v>12767.469660000001</v>
      </c>
      <c r="P12" s="557">
        <v>160896.98929999999</v>
      </c>
      <c r="Q12" s="557">
        <v>35.132109749999998</v>
      </c>
      <c r="R12" s="557">
        <v>10278.772000000001</v>
      </c>
      <c r="S12" s="557">
        <v>2248574.017</v>
      </c>
      <c r="T12" s="557">
        <v>118980.40300000001</v>
      </c>
      <c r="U12" s="557">
        <v>375.7228029434408</v>
      </c>
      <c r="V12" s="557">
        <v>631.78594009999995</v>
      </c>
      <c r="W12" s="557">
        <v>371419.24402643769</v>
      </c>
      <c r="X12" s="557">
        <v>487527.47664312896</v>
      </c>
      <c r="Y12" s="557">
        <v>615600.15670000005</v>
      </c>
      <c r="Z12" s="557">
        <v>655126.87284707068</v>
      </c>
      <c r="AA12" s="557">
        <v>655126.87284707068</v>
      </c>
      <c r="AB12" s="557">
        <v>192923.53244350743</v>
      </c>
      <c r="AC12" s="557">
        <v>216165.50450000001</v>
      </c>
      <c r="AD12" s="557">
        <v>0</v>
      </c>
      <c r="AE12" s="557">
        <v>43.703934429091674</v>
      </c>
      <c r="AF12" s="557">
        <v>54.580279330000003</v>
      </c>
      <c r="AG12" s="557">
        <v>32400</v>
      </c>
      <c r="AH12" s="557">
        <v>19440</v>
      </c>
      <c r="AI12" s="557">
        <v>466560</v>
      </c>
      <c r="AJ12" s="557"/>
      <c r="AK12" s="557"/>
      <c r="AL12" s="557"/>
      <c r="AM12" s="557">
        <v>97200.156709999996</v>
      </c>
      <c r="AN12" s="557">
        <v>879212.35589999997</v>
      </c>
      <c r="AO12" s="557">
        <v>140451.73209999999</v>
      </c>
      <c r="AP12" s="557">
        <v>162153.09</v>
      </c>
      <c r="AQ12" s="557">
        <v>0</v>
      </c>
      <c r="AR12" s="557">
        <v>1856.923195256775</v>
      </c>
      <c r="AS12" s="270">
        <f>'3.1 Funding Category'!F$10</f>
        <v>0.74199999999999999</v>
      </c>
      <c r="AT12" s="62">
        <f t="shared" si="0"/>
        <v>57776.006431601476</v>
      </c>
      <c r="AU12" s="62">
        <f t="shared" si="1"/>
        <v>11316.69383974021</v>
      </c>
      <c r="AV12" s="62">
        <f t="shared" si="2"/>
        <v>356933.54563876416</v>
      </c>
      <c r="AW12" s="62">
        <f t="shared" si="3"/>
        <v>216165.50450000001</v>
      </c>
      <c r="AX12" s="62">
        <f t="shared" si="4"/>
        <v>1365316.4955525263</v>
      </c>
      <c r="AY12" s="62">
        <f t="shared" si="5"/>
        <v>309474.46529454424</v>
      </c>
      <c r="AZ12" s="62">
        <f t="shared" si="6"/>
        <v>12.411021636618232</v>
      </c>
      <c r="BA12" s="62">
        <f t="shared" ref="BA12:BD12" si="9">IF($AZ12=0,0,AV12/$AZ12)</f>
        <v>28759.400804333927</v>
      </c>
      <c r="BB12" s="62">
        <f t="shared" si="9"/>
        <v>17417.220824288324</v>
      </c>
      <c r="BC12" s="62">
        <f t="shared" si="9"/>
        <v>110008.38895681349</v>
      </c>
      <c r="BD12" s="62">
        <f t="shared" si="9"/>
        <v>24935.454498077095</v>
      </c>
      <c r="BE12" s="547"/>
      <c r="BF12" s="1"/>
      <c r="BG12" s="1"/>
      <c r="BH12" s="1"/>
      <c r="BI12" s="1"/>
      <c r="BJ12" s="1"/>
      <c r="BK12" s="1"/>
      <c r="BL12" s="1"/>
      <c r="BM12" s="1"/>
      <c r="BN12" s="1"/>
      <c r="BO12" s="1"/>
      <c r="BP12" s="1"/>
      <c r="BQ12" s="1"/>
      <c r="BR12" s="1"/>
      <c r="BS12" s="1"/>
      <c r="BT12" s="1"/>
      <c r="BU12" s="1"/>
      <c r="BV12" s="1"/>
      <c r="BW12" s="1"/>
      <c r="BX12" s="1"/>
      <c r="BY12" s="1"/>
    </row>
    <row r="13" spans="1:77">
      <c r="A13" s="1"/>
      <c r="B13" s="271">
        <v>2028</v>
      </c>
      <c r="C13" s="272" t="s">
        <v>524</v>
      </c>
      <c r="D13" s="272" t="s">
        <v>534</v>
      </c>
      <c r="E13" s="272" t="s">
        <v>535</v>
      </c>
      <c r="F13" s="272"/>
      <c r="G13" s="272" t="s">
        <v>51</v>
      </c>
      <c r="H13" s="272" t="s">
        <v>24</v>
      </c>
      <c r="I13" s="272" t="s">
        <v>536</v>
      </c>
      <c r="J13" s="272" t="s">
        <v>537</v>
      </c>
      <c r="K13" s="272" t="s">
        <v>538</v>
      </c>
      <c r="L13" s="272" t="s">
        <v>528</v>
      </c>
      <c r="M13" s="272">
        <v>0</v>
      </c>
      <c r="N13" s="272">
        <v>0</v>
      </c>
      <c r="O13" s="272">
        <v>0</v>
      </c>
      <c r="P13" s="272">
        <v>0</v>
      </c>
      <c r="Q13" s="272">
        <v>0</v>
      </c>
      <c r="R13" s="272">
        <v>0</v>
      </c>
      <c r="S13" s="272">
        <v>0</v>
      </c>
      <c r="T13" s="272">
        <v>0</v>
      </c>
      <c r="U13" s="272">
        <v>0</v>
      </c>
      <c r="V13" s="272">
        <v>0</v>
      </c>
      <c r="W13" s="272">
        <v>0</v>
      </c>
      <c r="X13" s="272">
        <v>0</v>
      </c>
      <c r="Y13" s="272">
        <v>263750</v>
      </c>
      <c r="Z13" s="272">
        <v>263750</v>
      </c>
      <c r="AA13" s="272">
        <v>263750</v>
      </c>
      <c r="AB13" s="272">
        <v>0</v>
      </c>
      <c r="AC13" s="272">
        <v>0</v>
      </c>
      <c r="AD13" s="272">
        <v>0</v>
      </c>
      <c r="AE13" s="272">
        <v>0</v>
      </c>
      <c r="AF13" s="272">
        <v>0</v>
      </c>
      <c r="AG13" s="272">
        <v>0</v>
      </c>
      <c r="AH13" s="272">
        <v>0</v>
      </c>
      <c r="AI13" s="272">
        <v>0</v>
      </c>
      <c r="AJ13" s="272">
        <v>263750</v>
      </c>
      <c r="AK13" s="272">
        <v>0</v>
      </c>
      <c r="AL13" s="272">
        <v>0</v>
      </c>
      <c r="AM13" s="272">
        <v>0</v>
      </c>
      <c r="AN13" s="272">
        <v>0</v>
      </c>
      <c r="AO13" s="272">
        <v>0</v>
      </c>
      <c r="AP13" s="272">
        <v>0</v>
      </c>
      <c r="AQ13" s="272">
        <v>0</v>
      </c>
      <c r="AR13" s="272">
        <v>0</v>
      </c>
      <c r="AS13" s="270">
        <f>'3.1 Funding Category'!F$10</f>
        <v>0.74199999999999999</v>
      </c>
      <c r="AT13" s="62" t="str">
        <f t="shared" si="0"/>
        <v>NA</v>
      </c>
      <c r="AU13" s="62" t="str">
        <f t="shared" si="1"/>
        <v>NA</v>
      </c>
      <c r="AV13" s="62">
        <f t="shared" si="2"/>
        <v>0</v>
      </c>
      <c r="AW13" s="62">
        <f t="shared" si="3"/>
        <v>0</v>
      </c>
      <c r="AX13" s="62">
        <f t="shared" si="4"/>
        <v>195702.5</v>
      </c>
      <c r="AY13" s="62">
        <f t="shared" si="5"/>
        <v>68047.5</v>
      </c>
      <c r="AZ13" s="62">
        <f t="shared" si="6"/>
        <v>0</v>
      </c>
      <c r="BA13" s="62">
        <f t="shared" ref="BA13:BD13" si="10">IF($AZ13=0,0,AV13/$AZ13)</f>
        <v>0</v>
      </c>
      <c r="BB13" s="62">
        <f t="shared" si="10"/>
        <v>0</v>
      </c>
      <c r="BC13" s="62">
        <f t="shared" si="10"/>
        <v>0</v>
      </c>
      <c r="BD13" s="62">
        <f t="shared" si="10"/>
        <v>0</v>
      </c>
      <c r="BE13" s="547"/>
      <c r="BF13" s="1"/>
      <c r="BG13" s="1"/>
      <c r="BH13" s="1"/>
      <c r="BI13" s="1"/>
      <c r="BJ13" s="1"/>
      <c r="BK13" s="1"/>
      <c r="BL13" s="1"/>
      <c r="BM13" s="1"/>
      <c r="BN13" s="1"/>
      <c r="BO13" s="1"/>
      <c r="BP13" s="1"/>
      <c r="BQ13" s="1"/>
      <c r="BR13" s="1"/>
      <c r="BS13" s="1"/>
      <c r="BT13" s="1"/>
      <c r="BU13" s="1"/>
      <c r="BV13" s="1"/>
      <c r="BW13" s="1"/>
      <c r="BX13" s="1"/>
      <c r="BY13" s="1"/>
    </row>
    <row r="14" spans="1:77">
      <c r="A14" s="1"/>
      <c r="B14" s="556">
        <v>2028</v>
      </c>
      <c r="C14" s="557" t="s">
        <v>524</v>
      </c>
      <c r="D14" s="557" t="s">
        <v>539</v>
      </c>
      <c r="E14" s="557" t="s">
        <v>540</v>
      </c>
      <c r="F14" s="557"/>
      <c r="G14" s="557" t="s">
        <v>27</v>
      </c>
      <c r="H14" s="557" t="s">
        <v>24</v>
      </c>
      <c r="I14" s="557">
        <v>0</v>
      </c>
      <c r="J14" s="557" t="s">
        <v>33</v>
      </c>
      <c r="K14" s="557" t="s">
        <v>531</v>
      </c>
      <c r="L14" s="557" t="s">
        <v>528</v>
      </c>
      <c r="M14" s="557">
        <v>1974129.818</v>
      </c>
      <c r="N14" s="557">
        <v>269.23905000000002</v>
      </c>
      <c r="O14" s="557">
        <v>84423.802500000005</v>
      </c>
      <c r="P14" s="557">
        <v>1938719.645</v>
      </c>
      <c r="Q14" s="557">
        <v>258.22919250000001</v>
      </c>
      <c r="R14" s="557">
        <v>71760.232130000004</v>
      </c>
      <c r="S14" s="557">
        <v>22860504.379999999</v>
      </c>
      <c r="T14" s="557">
        <v>800386.3946</v>
      </c>
      <c r="U14" s="557">
        <v>4182.8759057057541</v>
      </c>
      <c r="V14" s="557">
        <v>4250.0517550000004</v>
      </c>
      <c r="W14" s="557">
        <v>3209254.7241560221</v>
      </c>
      <c r="X14" s="557">
        <v>3483633.510861252</v>
      </c>
      <c r="Y14" s="557">
        <v>1368000</v>
      </c>
      <c r="Z14" s="557">
        <v>3344200.6893749982</v>
      </c>
      <c r="AA14" s="557">
        <v>1383185.887499999</v>
      </c>
      <c r="AB14" s="557">
        <v>1717209.891285545</v>
      </c>
      <c r="AC14" s="557">
        <v>1506620.4450000001</v>
      </c>
      <c r="AD14" s="557">
        <v>0</v>
      </c>
      <c r="AE14" s="557">
        <v>558.39253558070232</v>
      </c>
      <c r="AF14" s="557">
        <v>381.04683260000002</v>
      </c>
      <c r="AG14" s="557">
        <v>72000</v>
      </c>
      <c r="AH14" s="557">
        <v>0</v>
      </c>
      <c r="AI14" s="557">
        <v>1296000</v>
      </c>
      <c r="AJ14" s="557"/>
      <c r="AK14" s="557"/>
      <c r="AL14" s="557"/>
      <c r="AM14" s="557">
        <v>0</v>
      </c>
      <c r="AN14" s="557">
        <v>7868142.29</v>
      </c>
      <c r="AO14" s="557">
        <v>1805250.69</v>
      </c>
      <c r="AP14" s="557">
        <v>0</v>
      </c>
      <c r="AQ14" s="557">
        <v>0</v>
      </c>
      <c r="AR14" s="557">
        <v>610.2758246840441</v>
      </c>
      <c r="AS14" s="270">
        <f>'3.1 Funding Category'!F$10</f>
        <v>0.74199999999999999</v>
      </c>
      <c r="AT14" s="62">
        <f t="shared" si="0"/>
        <v>686595.29158233793</v>
      </c>
      <c r="AU14" s="62">
        <f t="shared" si="1"/>
        <v>157531.03822932599</v>
      </c>
      <c r="AV14" s="62">
        <f t="shared" si="2"/>
        <v>1717820.1671102289</v>
      </c>
      <c r="AW14" s="62">
        <f t="shared" si="3"/>
        <v>1506620.4450000001</v>
      </c>
      <c r="AX14" s="62">
        <f t="shared" si="4"/>
        <v>8894466.2185249999</v>
      </c>
      <c r="AY14" s="62">
        <f t="shared" si="5"/>
        <v>2162112.6489749998</v>
      </c>
      <c r="AZ14" s="62">
        <f t="shared" si="6"/>
        <v>11.45965081098497</v>
      </c>
      <c r="BA14" s="62">
        <f t="shared" ref="BA14:BD14" si="11">IF($AZ14=0,0,AV14/$AZ14)</f>
        <v>149901.61527989703</v>
      </c>
      <c r="BB14" s="62">
        <f t="shared" si="11"/>
        <v>131471.75859458011</v>
      </c>
      <c r="BC14" s="62">
        <f t="shared" si="11"/>
        <v>776155.08231707721</v>
      </c>
      <c r="BD14" s="62">
        <f t="shared" si="11"/>
        <v>188671.7740912704</v>
      </c>
      <c r="BE14" s="547"/>
      <c r="BF14" s="1"/>
      <c r="BG14" s="1"/>
      <c r="BH14" s="1"/>
      <c r="BI14" s="1"/>
      <c r="BJ14" s="1"/>
      <c r="BK14" s="1"/>
      <c r="BL14" s="1"/>
      <c r="BM14" s="1"/>
      <c r="BN14" s="1"/>
      <c r="BO14" s="1"/>
      <c r="BP14" s="1"/>
      <c r="BQ14" s="1"/>
      <c r="BR14" s="1"/>
      <c r="BS14" s="1"/>
      <c r="BT14" s="1"/>
      <c r="BU14" s="1"/>
      <c r="BV14" s="1"/>
      <c r="BW14" s="1"/>
      <c r="BX14" s="1"/>
      <c r="BY14" s="1"/>
    </row>
    <row r="15" spans="1:77">
      <c r="A15" s="1"/>
      <c r="B15" s="271">
        <v>2028</v>
      </c>
      <c r="C15" s="272" t="s">
        <v>524</v>
      </c>
      <c r="D15" s="272" t="s">
        <v>541</v>
      </c>
      <c r="E15" s="272" t="s">
        <v>542</v>
      </c>
      <c r="F15" s="272"/>
      <c r="G15" s="272" t="s">
        <v>27</v>
      </c>
      <c r="H15" s="272" t="s">
        <v>24</v>
      </c>
      <c r="I15" s="272">
        <v>0</v>
      </c>
      <c r="J15" s="272" t="s">
        <v>33</v>
      </c>
      <c r="K15" s="272" t="s">
        <v>531</v>
      </c>
      <c r="L15" s="272" t="s">
        <v>528</v>
      </c>
      <c r="M15" s="272">
        <v>0</v>
      </c>
      <c r="N15" s="272">
        <v>0</v>
      </c>
      <c r="O15" s="272">
        <v>0</v>
      </c>
      <c r="P15" s="272">
        <v>0</v>
      </c>
      <c r="Q15" s="272">
        <v>0</v>
      </c>
      <c r="R15" s="272">
        <v>0</v>
      </c>
      <c r="S15" s="272">
        <v>0</v>
      </c>
      <c r="T15" s="272">
        <v>0</v>
      </c>
      <c r="U15" s="272">
        <v>0</v>
      </c>
      <c r="V15" s="272">
        <v>0</v>
      </c>
      <c r="W15" s="272">
        <v>0</v>
      </c>
      <c r="X15" s="272">
        <v>0</v>
      </c>
      <c r="Y15" s="272">
        <v>988000</v>
      </c>
      <c r="Z15" s="272">
        <v>988000</v>
      </c>
      <c r="AA15" s="272">
        <v>988000</v>
      </c>
      <c r="AB15" s="272">
        <v>0</v>
      </c>
      <c r="AC15" s="272">
        <v>0</v>
      </c>
      <c r="AD15" s="272">
        <v>0</v>
      </c>
      <c r="AE15" s="272">
        <v>0</v>
      </c>
      <c r="AF15" s="272">
        <v>0</v>
      </c>
      <c r="AG15" s="272">
        <v>52000</v>
      </c>
      <c r="AH15" s="272">
        <v>31200</v>
      </c>
      <c r="AI15" s="272">
        <v>904800</v>
      </c>
      <c r="AJ15" s="272"/>
      <c r="AK15" s="272"/>
      <c r="AL15" s="272"/>
      <c r="AM15" s="272">
        <v>0</v>
      </c>
      <c r="AN15" s="272">
        <v>0</v>
      </c>
      <c r="AO15" s="272">
        <v>0</v>
      </c>
      <c r="AP15" s="272">
        <v>0</v>
      </c>
      <c r="AQ15" s="272">
        <v>0</v>
      </c>
      <c r="AR15" s="272">
        <v>0</v>
      </c>
      <c r="AS15" s="270">
        <f>'3.1 Funding Category'!F$10</f>
        <v>0.74199999999999999</v>
      </c>
      <c r="AT15" s="62" t="str">
        <f t="shared" si="0"/>
        <v>NA</v>
      </c>
      <c r="AU15" s="62" t="str">
        <f t="shared" si="1"/>
        <v>NA</v>
      </c>
      <c r="AV15" s="62">
        <f t="shared" si="2"/>
        <v>0</v>
      </c>
      <c r="AW15" s="62">
        <f t="shared" si="3"/>
        <v>0</v>
      </c>
      <c r="AX15" s="62">
        <f t="shared" si="4"/>
        <v>733096</v>
      </c>
      <c r="AY15" s="62">
        <f t="shared" si="5"/>
        <v>254904</v>
      </c>
      <c r="AZ15" s="62">
        <f t="shared" si="6"/>
        <v>0</v>
      </c>
      <c r="BA15" s="62">
        <f t="shared" ref="BA15:BD15" si="12">IF($AZ15=0,0,AV15/$AZ15)</f>
        <v>0</v>
      </c>
      <c r="BB15" s="62">
        <f t="shared" si="12"/>
        <v>0</v>
      </c>
      <c r="BC15" s="62">
        <f t="shared" si="12"/>
        <v>0</v>
      </c>
      <c r="BD15" s="62">
        <f t="shared" si="12"/>
        <v>0</v>
      </c>
      <c r="BE15" s="547"/>
      <c r="BF15" s="1"/>
      <c r="BG15" s="1"/>
      <c r="BH15" s="1"/>
      <c r="BI15" s="1"/>
      <c r="BJ15" s="1"/>
      <c r="BK15" s="1"/>
      <c r="BL15" s="1"/>
      <c r="BM15" s="1"/>
      <c r="BN15" s="1"/>
      <c r="BO15" s="1"/>
      <c r="BP15" s="1"/>
      <c r="BQ15" s="1"/>
      <c r="BR15" s="1"/>
      <c r="BS15" s="1"/>
      <c r="BT15" s="1"/>
      <c r="BU15" s="1"/>
      <c r="BV15" s="1"/>
      <c r="BW15" s="1"/>
      <c r="BX15" s="1"/>
      <c r="BY15" s="1"/>
    </row>
    <row r="16" spans="1:77">
      <c r="A16" s="1"/>
      <c r="B16" s="556">
        <v>2028</v>
      </c>
      <c r="C16" s="557" t="s">
        <v>524</v>
      </c>
      <c r="D16" s="557" t="s">
        <v>543</v>
      </c>
      <c r="E16" s="557" t="s">
        <v>544</v>
      </c>
      <c r="F16" s="557"/>
      <c r="G16" s="557" t="s">
        <v>18</v>
      </c>
      <c r="H16" s="557" t="s">
        <v>24</v>
      </c>
      <c r="I16" s="557">
        <v>0</v>
      </c>
      <c r="J16" s="557" t="s">
        <v>33</v>
      </c>
      <c r="K16" s="557" t="s">
        <v>531</v>
      </c>
      <c r="L16" s="557" t="s">
        <v>528</v>
      </c>
      <c r="M16" s="557">
        <v>0</v>
      </c>
      <c r="N16" s="557">
        <v>0</v>
      </c>
      <c r="O16" s="557">
        <v>0</v>
      </c>
      <c r="P16" s="557">
        <v>0</v>
      </c>
      <c r="Q16" s="557">
        <v>0</v>
      </c>
      <c r="R16" s="557">
        <v>0</v>
      </c>
      <c r="S16" s="557">
        <v>0</v>
      </c>
      <c r="T16" s="557">
        <v>0</v>
      </c>
      <c r="U16" s="557">
        <v>0</v>
      </c>
      <c r="V16" s="557">
        <v>0</v>
      </c>
      <c r="W16" s="557">
        <v>0</v>
      </c>
      <c r="X16" s="557">
        <v>0</v>
      </c>
      <c r="Y16" s="557">
        <v>345800</v>
      </c>
      <c r="Z16" s="557">
        <v>345800</v>
      </c>
      <c r="AA16" s="557">
        <v>345800</v>
      </c>
      <c r="AB16" s="557">
        <v>0</v>
      </c>
      <c r="AC16" s="557">
        <v>0</v>
      </c>
      <c r="AD16" s="557">
        <v>0</v>
      </c>
      <c r="AE16" s="557">
        <v>0</v>
      </c>
      <c r="AF16" s="557">
        <v>0</v>
      </c>
      <c r="AG16" s="557">
        <v>18200</v>
      </c>
      <c r="AH16" s="557">
        <v>10920</v>
      </c>
      <c r="AI16" s="557">
        <v>316680</v>
      </c>
      <c r="AJ16" s="557"/>
      <c r="AK16" s="557"/>
      <c r="AL16" s="557"/>
      <c r="AM16" s="557">
        <v>0</v>
      </c>
      <c r="AN16" s="557">
        <v>0</v>
      </c>
      <c r="AO16" s="557">
        <v>0</v>
      </c>
      <c r="AP16" s="557">
        <v>0</v>
      </c>
      <c r="AQ16" s="557">
        <v>0</v>
      </c>
      <c r="AR16" s="557">
        <v>0</v>
      </c>
      <c r="AS16" s="270">
        <f>'3.1 Funding Category'!F$10</f>
        <v>0.74199999999999999</v>
      </c>
      <c r="AT16" s="62" t="str">
        <f t="shared" si="0"/>
        <v>NA</v>
      </c>
      <c r="AU16" s="62" t="str">
        <f t="shared" si="1"/>
        <v>NA</v>
      </c>
      <c r="AV16" s="62">
        <f t="shared" si="2"/>
        <v>0</v>
      </c>
      <c r="AW16" s="62">
        <f t="shared" si="3"/>
        <v>0</v>
      </c>
      <c r="AX16" s="62">
        <f t="shared" si="4"/>
        <v>256583.6</v>
      </c>
      <c r="AY16" s="62">
        <f t="shared" si="5"/>
        <v>89216.400000000009</v>
      </c>
      <c r="AZ16" s="62">
        <f t="shared" si="6"/>
        <v>0</v>
      </c>
      <c r="BA16" s="62">
        <f t="shared" ref="BA16:BD16" si="13">IF($AZ16=0,0,AV16/$AZ16)</f>
        <v>0</v>
      </c>
      <c r="BB16" s="62">
        <f t="shared" si="13"/>
        <v>0</v>
      </c>
      <c r="BC16" s="62">
        <f t="shared" si="13"/>
        <v>0</v>
      </c>
      <c r="BD16" s="62">
        <f t="shared" si="13"/>
        <v>0</v>
      </c>
      <c r="BE16" s="547"/>
      <c r="BF16" s="1"/>
      <c r="BG16" s="1"/>
      <c r="BH16" s="1"/>
      <c r="BI16" s="1"/>
      <c r="BJ16" s="1"/>
      <c r="BK16" s="1"/>
      <c r="BL16" s="1"/>
      <c r="BM16" s="1"/>
      <c r="BN16" s="1"/>
      <c r="BO16" s="1"/>
      <c r="BP16" s="1"/>
      <c r="BQ16" s="1"/>
      <c r="BR16" s="1"/>
      <c r="BS16" s="1"/>
      <c r="BT16" s="1"/>
      <c r="BU16" s="1"/>
      <c r="BV16" s="1"/>
      <c r="BW16" s="1"/>
      <c r="BX16" s="1"/>
      <c r="BY16" s="1"/>
    </row>
    <row r="17" spans="1:77">
      <c r="A17" s="1"/>
      <c r="B17" s="271">
        <v>2028</v>
      </c>
      <c r="C17" s="272" t="s">
        <v>524</v>
      </c>
      <c r="D17" s="272" t="s">
        <v>545</v>
      </c>
      <c r="E17" s="272" t="s">
        <v>546</v>
      </c>
      <c r="F17" s="272"/>
      <c r="G17" s="272" t="s">
        <v>18</v>
      </c>
      <c r="H17" s="272" t="s">
        <v>24</v>
      </c>
      <c r="I17" s="272">
        <v>0</v>
      </c>
      <c r="J17" s="272" t="s">
        <v>33</v>
      </c>
      <c r="K17" s="272" t="s">
        <v>527</v>
      </c>
      <c r="L17" s="272" t="s">
        <v>528</v>
      </c>
      <c r="M17" s="272">
        <v>497814.6</v>
      </c>
      <c r="N17" s="272">
        <v>61.013392000000003</v>
      </c>
      <c r="O17" s="272">
        <v>16287.05176</v>
      </c>
      <c r="P17" s="272">
        <v>496214.6</v>
      </c>
      <c r="Q17" s="272">
        <v>61.013392000000003</v>
      </c>
      <c r="R17" s="272">
        <v>12741.95176</v>
      </c>
      <c r="S17" s="272">
        <v>3990838.9360000002</v>
      </c>
      <c r="T17" s="272">
        <v>172481.21030000001</v>
      </c>
      <c r="U17" s="272">
        <v>1121.0534660818844</v>
      </c>
      <c r="V17" s="272">
        <v>915.87522690000003</v>
      </c>
      <c r="W17" s="272">
        <v>735184.72022045497</v>
      </c>
      <c r="X17" s="272">
        <v>795843.54802112654</v>
      </c>
      <c r="Y17" s="272">
        <v>889200</v>
      </c>
      <c r="Z17" s="272">
        <v>1469774.1911673036</v>
      </c>
      <c r="AA17" s="272">
        <v>910176.34116730338</v>
      </c>
      <c r="AB17" s="272">
        <v>450719.50216401945</v>
      </c>
      <c r="AC17" s="272">
        <v>305441.55920000002</v>
      </c>
      <c r="AD17" s="272">
        <v>0</v>
      </c>
      <c r="AE17" s="272">
        <v>181.48664525574</v>
      </c>
      <c r="AF17" s="272">
        <v>67.659763850000004</v>
      </c>
      <c r="AG17" s="272">
        <v>46800</v>
      </c>
      <c r="AH17" s="272">
        <v>56160</v>
      </c>
      <c r="AI17" s="272">
        <v>655200</v>
      </c>
      <c r="AJ17" s="272"/>
      <c r="AK17" s="272"/>
      <c r="AL17" s="272"/>
      <c r="AM17" s="272">
        <v>131040</v>
      </c>
      <c r="AN17" s="272">
        <v>1381499.976</v>
      </c>
      <c r="AO17" s="272">
        <v>349610.57020000002</v>
      </c>
      <c r="AP17" s="272">
        <v>22096.245210000001</v>
      </c>
      <c r="AQ17" s="272">
        <v>0</v>
      </c>
      <c r="AR17" s="272">
        <v>0</v>
      </c>
      <c r="AS17" s="270">
        <f>'3.1 Funding Category'!F$10</f>
        <v>0.74199999999999999</v>
      </c>
      <c r="AT17" s="62">
        <f t="shared" si="0"/>
        <v>130694.79066940605</v>
      </c>
      <c r="AU17" s="62">
        <f t="shared" si="1"/>
        <v>33612.001536546624</v>
      </c>
      <c r="AV17" s="62">
        <f t="shared" si="2"/>
        <v>472815.74737401947</v>
      </c>
      <c r="AW17" s="62">
        <f t="shared" si="3"/>
        <v>305441.55920000002</v>
      </c>
      <c r="AX17" s="62">
        <f t="shared" si="4"/>
        <v>2056850.8211461392</v>
      </c>
      <c r="AY17" s="62">
        <f t="shared" si="5"/>
        <v>584436.06622116431</v>
      </c>
      <c r="AZ17" s="62">
        <f t="shared" si="6"/>
        <v>10.401361246513849</v>
      </c>
      <c r="BA17" s="62">
        <f t="shared" ref="BA17:BD17" si="14">IF($AZ17=0,0,AV17/$AZ17)</f>
        <v>45457.10279339541</v>
      </c>
      <c r="BB17" s="62">
        <f t="shared" si="14"/>
        <v>29365.53706394658</v>
      </c>
      <c r="BC17" s="62">
        <f t="shared" si="14"/>
        <v>197748.23433187837</v>
      </c>
      <c r="BD17" s="62">
        <f t="shared" si="14"/>
        <v>56188.421146996086</v>
      </c>
      <c r="BE17" s="547"/>
      <c r="BF17" s="1"/>
      <c r="BG17" s="1"/>
      <c r="BH17" s="1"/>
      <c r="BI17" s="1"/>
      <c r="BJ17" s="1"/>
      <c r="BK17" s="1"/>
      <c r="BL17" s="1"/>
      <c r="BM17" s="1"/>
      <c r="BN17" s="1"/>
      <c r="BO17" s="1"/>
      <c r="BP17" s="1"/>
      <c r="BQ17" s="1"/>
      <c r="BR17" s="1"/>
      <c r="BS17" s="1"/>
      <c r="BT17" s="1"/>
      <c r="BU17" s="1"/>
      <c r="BV17" s="1"/>
      <c r="BW17" s="1"/>
      <c r="BX17" s="1"/>
      <c r="BY17" s="1"/>
    </row>
    <row r="18" spans="1:77">
      <c r="A18" s="1"/>
      <c r="B18" s="556">
        <v>2028</v>
      </c>
      <c r="C18" s="557" t="s">
        <v>524</v>
      </c>
      <c r="D18" s="557" t="s">
        <v>547</v>
      </c>
      <c r="E18" s="557" t="s">
        <v>548</v>
      </c>
      <c r="F18" s="557"/>
      <c r="G18" s="557" t="s">
        <v>55</v>
      </c>
      <c r="H18" s="557" t="s">
        <v>24</v>
      </c>
      <c r="I18" s="557">
        <v>0</v>
      </c>
      <c r="J18" s="557" t="s">
        <v>33</v>
      </c>
      <c r="K18" s="557" t="s">
        <v>527</v>
      </c>
      <c r="L18" s="557" t="s">
        <v>528</v>
      </c>
      <c r="M18" s="557">
        <v>0</v>
      </c>
      <c r="N18" s="557">
        <v>0</v>
      </c>
      <c r="O18" s="557">
        <v>0</v>
      </c>
      <c r="P18" s="557">
        <v>0</v>
      </c>
      <c r="Q18" s="557">
        <v>0</v>
      </c>
      <c r="R18" s="557">
        <v>0</v>
      </c>
      <c r="S18" s="557">
        <v>0</v>
      </c>
      <c r="T18" s="557">
        <v>0</v>
      </c>
      <c r="U18" s="557">
        <v>0</v>
      </c>
      <c r="V18" s="557">
        <v>0</v>
      </c>
      <c r="W18" s="557">
        <v>0</v>
      </c>
      <c r="X18" s="557">
        <v>0</v>
      </c>
      <c r="Y18" s="557">
        <v>73800</v>
      </c>
      <c r="Z18" s="557">
        <v>73800</v>
      </c>
      <c r="AA18" s="557">
        <v>73800</v>
      </c>
      <c r="AB18" s="557">
        <v>0</v>
      </c>
      <c r="AC18" s="557">
        <v>0</v>
      </c>
      <c r="AD18" s="557">
        <v>0</v>
      </c>
      <c r="AE18" s="557">
        <v>0</v>
      </c>
      <c r="AF18" s="557">
        <v>0</v>
      </c>
      <c r="AG18" s="557">
        <v>73800</v>
      </c>
      <c r="AH18" s="557">
        <v>0</v>
      </c>
      <c r="AI18" s="557">
        <v>0</v>
      </c>
      <c r="AJ18" s="557"/>
      <c r="AK18" s="557"/>
      <c r="AL18" s="557"/>
      <c r="AM18" s="557">
        <v>0</v>
      </c>
      <c r="AN18" s="557">
        <v>0</v>
      </c>
      <c r="AO18" s="557">
        <v>0</v>
      </c>
      <c r="AP18" s="557">
        <v>0</v>
      </c>
      <c r="AQ18" s="557">
        <v>0</v>
      </c>
      <c r="AR18" s="557">
        <v>0</v>
      </c>
      <c r="AS18" s="270">
        <f>'3.1 Funding Category'!F$10</f>
        <v>0.74199999999999999</v>
      </c>
      <c r="AT18" s="62" t="str">
        <f t="shared" si="0"/>
        <v>NA</v>
      </c>
      <c r="AU18" s="62" t="str">
        <f t="shared" si="1"/>
        <v>NA</v>
      </c>
      <c r="AV18" s="62">
        <f t="shared" si="2"/>
        <v>0</v>
      </c>
      <c r="AW18" s="62">
        <f t="shared" si="3"/>
        <v>0</v>
      </c>
      <c r="AX18" s="62">
        <f t="shared" si="4"/>
        <v>54759.6</v>
      </c>
      <c r="AY18" s="62">
        <f t="shared" si="5"/>
        <v>19040.400000000001</v>
      </c>
      <c r="AZ18" s="62">
        <f t="shared" si="6"/>
        <v>0</v>
      </c>
      <c r="BA18" s="62">
        <f t="shared" ref="BA18:BD18" si="15">IF($AZ18=0,0,AV18/$AZ18)</f>
        <v>0</v>
      </c>
      <c r="BB18" s="62">
        <f t="shared" si="15"/>
        <v>0</v>
      </c>
      <c r="BC18" s="62">
        <f t="shared" si="15"/>
        <v>0</v>
      </c>
      <c r="BD18" s="62">
        <f t="shared" si="15"/>
        <v>0</v>
      </c>
      <c r="BE18" s="547"/>
      <c r="BF18" s="1"/>
      <c r="BG18" s="1"/>
      <c r="BH18" s="1"/>
      <c r="BI18" s="1"/>
      <c r="BJ18" s="1"/>
      <c r="BK18" s="1"/>
      <c r="BL18" s="1"/>
      <c r="BM18" s="1"/>
      <c r="BN18" s="1"/>
      <c r="BO18" s="1"/>
      <c r="BP18" s="1"/>
      <c r="BQ18" s="1"/>
      <c r="BR18" s="1"/>
      <c r="BS18" s="1"/>
      <c r="BT18" s="1"/>
      <c r="BU18" s="1"/>
      <c r="BV18" s="1"/>
      <c r="BW18" s="1"/>
      <c r="BX18" s="1"/>
      <c r="BY18" s="1"/>
    </row>
    <row r="19" spans="1:77">
      <c r="A19" s="1"/>
      <c r="B19" s="271">
        <v>2028</v>
      </c>
      <c r="C19" s="272" t="s">
        <v>524</v>
      </c>
      <c r="D19" s="272" t="s">
        <v>549</v>
      </c>
      <c r="E19" s="272" t="s">
        <v>550</v>
      </c>
      <c r="F19" s="272"/>
      <c r="G19" s="272" t="s">
        <v>55</v>
      </c>
      <c r="H19" s="272" t="s">
        <v>24</v>
      </c>
      <c r="I19" s="272">
        <v>0</v>
      </c>
      <c r="J19" s="272" t="s">
        <v>33</v>
      </c>
      <c r="K19" s="272" t="s">
        <v>551</v>
      </c>
      <c r="L19" s="272" t="s">
        <v>528</v>
      </c>
      <c r="M19" s="272">
        <v>0</v>
      </c>
      <c r="N19" s="272">
        <v>0</v>
      </c>
      <c r="O19" s="272">
        <v>0</v>
      </c>
      <c r="P19" s="272">
        <v>0</v>
      </c>
      <c r="Q19" s="272">
        <v>0</v>
      </c>
      <c r="R19" s="272">
        <v>0</v>
      </c>
      <c r="S19" s="272">
        <v>0</v>
      </c>
      <c r="T19" s="272">
        <v>0</v>
      </c>
      <c r="U19" s="272">
        <v>0</v>
      </c>
      <c r="V19" s="272">
        <v>0</v>
      </c>
      <c r="W19" s="272">
        <v>0</v>
      </c>
      <c r="X19" s="272">
        <v>0</v>
      </c>
      <c r="Y19" s="272">
        <v>18000</v>
      </c>
      <c r="Z19" s="272">
        <v>18000</v>
      </c>
      <c r="AA19" s="272">
        <v>18000</v>
      </c>
      <c r="AB19" s="272">
        <v>0</v>
      </c>
      <c r="AC19" s="272">
        <v>0</v>
      </c>
      <c r="AD19" s="272">
        <v>0</v>
      </c>
      <c r="AE19" s="272">
        <v>0</v>
      </c>
      <c r="AF19" s="272">
        <v>0</v>
      </c>
      <c r="AG19" s="272">
        <v>18000</v>
      </c>
      <c r="AH19" s="272">
        <v>0</v>
      </c>
      <c r="AI19" s="272">
        <v>0</v>
      </c>
      <c r="AJ19" s="272"/>
      <c r="AK19" s="272"/>
      <c r="AL19" s="272"/>
      <c r="AM19" s="272">
        <v>0</v>
      </c>
      <c r="AN19" s="272">
        <v>0</v>
      </c>
      <c r="AO19" s="272">
        <v>0</v>
      </c>
      <c r="AP19" s="272">
        <v>0</v>
      </c>
      <c r="AQ19" s="272">
        <v>0</v>
      </c>
      <c r="AR19" s="272">
        <v>0</v>
      </c>
      <c r="AS19" s="270">
        <f>'3.1 Funding Category'!F$10</f>
        <v>0.74199999999999999</v>
      </c>
      <c r="AT19" s="62" t="str">
        <f t="shared" si="0"/>
        <v>NA</v>
      </c>
      <c r="AU19" s="62" t="str">
        <f t="shared" si="1"/>
        <v>NA</v>
      </c>
      <c r="AV19" s="62">
        <f t="shared" si="2"/>
        <v>0</v>
      </c>
      <c r="AW19" s="62">
        <f t="shared" si="3"/>
        <v>0</v>
      </c>
      <c r="AX19" s="62">
        <f t="shared" si="4"/>
        <v>13356</v>
      </c>
      <c r="AY19" s="62">
        <f t="shared" si="5"/>
        <v>4644</v>
      </c>
      <c r="AZ19" s="62">
        <f t="shared" si="6"/>
        <v>0</v>
      </c>
      <c r="BA19" s="62">
        <f t="shared" ref="BA19:BD19" si="16">IF($AZ19=0,0,AV19/$AZ19)</f>
        <v>0</v>
      </c>
      <c r="BB19" s="62">
        <f t="shared" si="16"/>
        <v>0</v>
      </c>
      <c r="BC19" s="62">
        <f t="shared" si="16"/>
        <v>0</v>
      </c>
      <c r="BD19" s="62">
        <f t="shared" si="16"/>
        <v>0</v>
      </c>
      <c r="BE19" s="547"/>
      <c r="BF19" s="1"/>
      <c r="BG19" s="1"/>
      <c r="BH19" s="1"/>
      <c r="BI19" s="1"/>
      <c r="BJ19" s="1"/>
      <c r="BK19" s="1"/>
      <c r="BL19" s="1"/>
      <c r="BM19" s="1"/>
      <c r="BN19" s="1"/>
      <c r="BO19" s="1"/>
      <c r="BP19" s="1"/>
      <c r="BQ19" s="1"/>
      <c r="BR19" s="1"/>
      <c r="BS19" s="1"/>
      <c r="BT19" s="1"/>
      <c r="BU19" s="1"/>
      <c r="BV19" s="1"/>
      <c r="BW19" s="1"/>
      <c r="BX19" s="1"/>
      <c r="BY19" s="1"/>
    </row>
    <row r="20" spans="1:77">
      <c r="A20" s="1"/>
      <c r="B20" s="556">
        <v>2028</v>
      </c>
      <c r="C20" s="557" t="s">
        <v>524</v>
      </c>
      <c r="D20" s="557" t="s">
        <v>552</v>
      </c>
      <c r="E20" s="557" t="s">
        <v>553</v>
      </c>
      <c r="F20" s="557"/>
      <c r="G20" s="557" t="s">
        <v>55</v>
      </c>
      <c r="H20" s="557" t="s">
        <v>24</v>
      </c>
      <c r="I20" s="557">
        <v>0</v>
      </c>
      <c r="J20" s="557" t="s">
        <v>33</v>
      </c>
      <c r="K20" s="557" t="s">
        <v>531</v>
      </c>
      <c r="L20" s="557" t="s">
        <v>528</v>
      </c>
      <c r="M20" s="557">
        <v>0</v>
      </c>
      <c r="N20" s="557">
        <v>0</v>
      </c>
      <c r="O20" s="557">
        <v>0</v>
      </c>
      <c r="P20" s="557">
        <v>0</v>
      </c>
      <c r="Q20" s="557">
        <v>0</v>
      </c>
      <c r="R20" s="557">
        <v>0</v>
      </c>
      <c r="S20" s="557">
        <v>0</v>
      </c>
      <c r="T20" s="557">
        <v>0</v>
      </c>
      <c r="U20" s="557">
        <v>0</v>
      </c>
      <c r="V20" s="557">
        <v>0</v>
      </c>
      <c r="W20" s="557">
        <v>0</v>
      </c>
      <c r="X20" s="557">
        <v>0</v>
      </c>
      <c r="Y20" s="557">
        <v>219600</v>
      </c>
      <c r="Z20" s="557">
        <v>219600</v>
      </c>
      <c r="AA20" s="557">
        <v>219600</v>
      </c>
      <c r="AB20" s="557">
        <v>0</v>
      </c>
      <c r="AC20" s="557">
        <v>0</v>
      </c>
      <c r="AD20" s="557">
        <v>0</v>
      </c>
      <c r="AE20" s="557">
        <v>0</v>
      </c>
      <c r="AF20" s="557">
        <v>0</v>
      </c>
      <c r="AG20" s="557">
        <v>219600</v>
      </c>
      <c r="AH20" s="557">
        <v>0</v>
      </c>
      <c r="AI20" s="557">
        <v>0</v>
      </c>
      <c r="AJ20" s="557"/>
      <c r="AK20" s="557"/>
      <c r="AL20" s="557"/>
      <c r="AM20" s="557">
        <v>0</v>
      </c>
      <c r="AN20" s="557">
        <v>0</v>
      </c>
      <c r="AO20" s="557">
        <v>0</v>
      </c>
      <c r="AP20" s="557">
        <v>0</v>
      </c>
      <c r="AQ20" s="557">
        <v>0</v>
      </c>
      <c r="AR20" s="557">
        <v>0</v>
      </c>
      <c r="AS20" s="270">
        <f>'3.1 Funding Category'!F$10</f>
        <v>0.74199999999999999</v>
      </c>
      <c r="AT20" s="62" t="str">
        <f t="shared" si="0"/>
        <v>NA</v>
      </c>
      <c r="AU20" s="62" t="str">
        <f t="shared" si="1"/>
        <v>NA</v>
      </c>
      <c r="AV20" s="62">
        <f t="shared" si="2"/>
        <v>0</v>
      </c>
      <c r="AW20" s="62">
        <f t="shared" si="3"/>
        <v>0</v>
      </c>
      <c r="AX20" s="62">
        <f t="shared" si="4"/>
        <v>162943.20000000001</v>
      </c>
      <c r="AY20" s="62">
        <f t="shared" si="5"/>
        <v>56656.800000000003</v>
      </c>
      <c r="AZ20" s="62">
        <f t="shared" si="6"/>
        <v>0</v>
      </c>
      <c r="BA20" s="62">
        <f t="shared" ref="BA20:BD20" si="17">IF($AZ20=0,0,AV20/$AZ20)</f>
        <v>0</v>
      </c>
      <c r="BB20" s="62">
        <f t="shared" si="17"/>
        <v>0</v>
      </c>
      <c r="BC20" s="62">
        <f t="shared" si="17"/>
        <v>0</v>
      </c>
      <c r="BD20" s="62">
        <f t="shared" si="17"/>
        <v>0</v>
      </c>
      <c r="BE20" s="547"/>
      <c r="BF20" s="1"/>
      <c r="BG20" s="1"/>
      <c r="BH20" s="1"/>
      <c r="BI20" s="1"/>
      <c r="BJ20" s="1"/>
      <c r="BK20" s="1"/>
      <c r="BL20" s="1"/>
      <c r="BM20" s="1"/>
      <c r="BN20" s="1"/>
      <c r="BO20" s="1"/>
      <c r="BP20" s="1"/>
      <c r="BQ20" s="1"/>
      <c r="BR20" s="1"/>
      <c r="BS20" s="1"/>
      <c r="BT20" s="1"/>
      <c r="BU20" s="1"/>
      <c r="BV20" s="1"/>
      <c r="BW20" s="1"/>
      <c r="BX20" s="1"/>
      <c r="BY20" s="1"/>
    </row>
    <row r="21" spans="1:77" ht="15.75" customHeight="1">
      <c r="A21" s="1"/>
      <c r="B21" s="271">
        <v>2028</v>
      </c>
      <c r="C21" s="272" t="s">
        <v>524</v>
      </c>
      <c r="D21" s="272" t="s">
        <v>554</v>
      </c>
      <c r="E21" s="272" t="s">
        <v>555</v>
      </c>
      <c r="F21" s="272"/>
      <c r="G21" s="272" t="s">
        <v>51</v>
      </c>
      <c r="H21" s="272" t="s">
        <v>24</v>
      </c>
      <c r="I21" s="272" t="s">
        <v>556</v>
      </c>
      <c r="J21" s="272" t="s">
        <v>33</v>
      </c>
      <c r="K21" s="272" t="s">
        <v>551</v>
      </c>
      <c r="L21" s="272" t="s">
        <v>528</v>
      </c>
      <c r="M21" s="272">
        <v>0</v>
      </c>
      <c r="N21" s="272">
        <v>0</v>
      </c>
      <c r="O21" s="272">
        <v>0</v>
      </c>
      <c r="P21" s="272">
        <v>0</v>
      </c>
      <c r="Q21" s="272">
        <v>0</v>
      </c>
      <c r="R21" s="272">
        <v>0</v>
      </c>
      <c r="S21" s="272">
        <v>0</v>
      </c>
      <c r="T21" s="272">
        <v>0</v>
      </c>
      <c r="U21" s="272">
        <v>0</v>
      </c>
      <c r="V21" s="272">
        <v>0</v>
      </c>
      <c r="W21" s="272">
        <v>0</v>
      </c>
      <c r="X21" s="272">
        <v>0</v>
      </c>
      <c r="Y21" s="272">
        <v>360000</v>
      </c>
      <c r="Z21" s="272">
        <v>360000</v>
      </c>
      <c r="AA21" s="272">
        <v>360000</v>
      </c>
      <c r="AB21" s="272">
        <v>0</v>
      </c>
      <c r="AC21" s="272">
        <v>0</v>
      </c>
      <c r="AD21" s="272">
        <v>0</v>
      </c>
      <c r="AE21" s="272">
        <v>0</v>
      </c>
      <c r="AF21" s="272">
        <v>0</v>
      </c>
      <c r="AG21" s="272">
        <v>10800</v>
      </c>
      <c r="AH21" s="272">
        <v>10800</v>
      </c>
      <c r="AI21" s="272">
        <v>338400</v>
      </c>
      <c r="AJ21" s="272"/>
      <c r="AK21" s="272"/>
      <c r="AL21" s="272"/>
      <c r="AM21" s="272">
        <v>0</v>
      </c>
      <c r="AN21" s="272">
        <v>0</v>
      </c>
      <c r="AO21" s="272">
        <v>0</v>
      </c>
      <c r="AP21" s="272">
        <v>0</v>
      </c>
      <c r="AQ21" s="272">
        <v>0</v>
      </c>
      <c r="AR21" s="272">
        <v>0</v>
      </c>
      <c r="AS21" s="270">
        <f>'3.1 Funding Category'!F$10</f>
        <v>0.74199999999999999</v>
      </c>
      <c r="AT21" s="62" t="str">
        <f t="shared" si="0"/>
        <v>NA</v>
      </c>
      <c r="AU21" s="62" t="str">
        <f t="shared" si="1"/>
        <v>NA</v>
      </c>
      <c r="AV21" s="62">
        <f t="shared" si="2"/>
        <v>0</v>
      </c>
      <c r="AW21" s="62">
        <f t="shared" si="3"/>
        <v>0</v>
      </c>
      <c r="AX21" s="62">
        <f t="shared" si="4"/>
        <v>267120</v>
      </c>
      <c r="AY21" s="62">
        <f t="shared" si="5"/>
        <v>92880</v>
      </c>
      <c r="AZ21" s="62">
        <f t="shared" si="6"/>
        <v>0</v>
      </c>
      <c r="BA21" s="62">
        <f t="shared" ref="BA21:BD21" si="18">IF($AZ21=0,0,AV21/$AZ21)</f>
        <v>0</v>
      </c>
      <c r="BB21" s="62">
        <f t="shared" si="18"/>
        <v>0</v>
      </c>
      <c r="BC21" s="62">
        <f t="shared" si="18"/>
        <v>0</v>
      </c>
      <c r="BD21" s="62">
        <f t="shared" si="18"/>
        <v>0</v>
      </c>
      <c r="BE21" s="547"/>
      <c r="BF21" s="1"/>
      <c r="BG21" s="1"/>
      <c r="BH21" s="1"/>
      <c r="BI21" s="1"/>
      <c r="BJ21" s="1"/>
      <c r="BK21" s="1"/>
      <c r="BL21" s="1"/>
      <c r="BM21" s="1"/>
      <c r="BN21" s="1"/>
      <c r="BO21" s="1"/>
      <c r="BP21" s="1"/>
      <c r="BQ21" s="1"/>
      <c r="BR21" s="1"/>
      <c r="BS21" s="1"/>
      <c r="BT21" s="1"/>
      <c r="BU21" s="1"/>
      <c r="BV21" s="1"/>
      <c r="BW21" s="1"/>
      <c r="BX21" s="1"/>
      <c r="BY21" s="1"/>
    </row>
    <row r="22" spans="1:77" ht="15.75" customHeight="1">
      <c r="A22" s="1"/>
      <c r="B22" s="556">
        <v>2029</v>
      </c>
      <c r="C22" s="557" t="s">
        <v>524</v>
      </c>
      <c r="D22" s="557" t="s">
        <v>525</v>
      </c>
      <c r="E22" s="557" t="s">
        <v>526</v>
      </c>
      <c r="F22" s="557"/>
      <c r="G22" s="557" t="s">
        <v>18</v>
      </c>
      <c r="H22" s="557" t="s">
        <v>24</v>
      </c>
      <c r="I22" s="557">
        <v>0</v>
      </c>
      <c r="J22" s="557" t="s">
        <v>33</v>
      </c>
      <c r="K22" s="557" t="s">
        <v>527</v>
      </c>
      <c r="L22" s="557" t="s">
        <v>528</v>
      </c>
      <c r="M22" s="557">
        <v>14514.737139999999</v>
      </c>
      <c r="N22" s="557">
        <v>47.47</v>
      </c>
      <c r="O22" s="557">
        <v>12887.93772</v>
      </c>
      <c r="P22" s="557">
        <v>10445.751749999999</v>
      </c>
      <c r="Q22" s="557">
        <v>40.581800000000001</v>
      </c>
      <c r="R22" s="557">
        <v>11432.67843</v>
      </c>
      <c r="S22" s="557">
        <v>-39922.242160000002</v>
      </c>
      <c r="T22" s="557">
        <v>135718.82980000001</v>
      </c>
      <c r="U22" s="557">
        <v>-9.2059512349062729</v>
      </c>
      <c r="V22" s="557">
        <v>720.66698629999996</v>
      </c>
      <c r="W22" s="557">
        <v>318340.3940196723</v>
      </c>
      <c r="X22" s="557">
        <v>355184.53519998229</v>
      </c>
      <c r="Y22" s="557">
        <v>720000.16520000005</v>
      </c>
      <c r="Z22" s="557">
        <v>743186.41603916162</v>
      </c>
      <c r="AA22" s="557">
        <v>743186.41603916162</v>
      </c>
      <c r="AB22" s="557">
        <v>28617.811913504578</v>
      </c>
      <c r="AC22" s="557">
        <v>260825.652</v>
      </c>
      <c r="AD22" s="557">
        <v>53040.15</v>
      </c>
      <c r="AE22" s="557">
        <v>2.4407640659004999</v>
      </c>
      <c r="AF22" s="557">
        <v>60.70752246</v>
      </c>
      <c r="AG22" s="557">
        <v>36000</v>
      </c>
      <c r="AH22" s="557">
        <v>21600</v>
      </c>
      <c r="AI22" s="557">
        <v>302400</v>
      </c>
      <c r="AJ22" s="557"/>
      <c r="AK22" s="557"/>
      <c r="AL22" s="557"/>
      <c r="AM22" s="557">
        <v>360000.16529999999</v>
      </c>
      <c r="AN22" s="557">
        <v>79083.964319999999</v>
      </c>
      <c r="AO22" s="557">
        <v>300500.98300000001</v>
      </c>
      <c r="AP22" s="557">
        <v>80115.564530000003</v>
      </c>
      <c r="AQ22" s="557">
        <v>0</v>
      </c>
      <c r="AR22" s="557">
        <v>579.147843100876</v>
      </c>
      <c r="AS22" s="270">
        <f>'3.1 Funding Category'!F$11</f>
        <v>0.77400000000000002</v>
      </c>
      <c r="AT22" s="62">
        <f t="shared" si="0"/>
        <v>-90.518479452013025</v>
      </c>
      <c r="AU22" s="62">
        <f t="shared" si="1"/>
        <v>26367.668202583158</v>
      </c>
      <c r="AV22" s="62">
        <f t="shared" si="2"/>
        <v>150365.60038660548</v>
      </c>
      <c r="AW22" s="62">
        <f t="shared" si="3"/>
        <v>272812.72590000002</v>
      </c>
      <c r="AX22" s="62">
        <f t="shared" si="4"/>
        <v>654310.25033431116</v>
      </c>
      <c r="AY22" s="62">
        <f t="shared" si="5"/>
        <v>468461.11302485049</v>
      </c>
      <c r="AZ22" s="62">
        <f t="shared" si="6"/>
        <v>11.396570250021611</v>
      </c>
      <c r="BA22" s="62">
        <f t="shared" ref="BA22:BD22" si="19">IF($AZ22=0,0,AV22/$AZ22)</f>
        <v>13193.934410777694</v>
      </c>
      <c r="BB22" s="62">
        <f t="shared" si="19"/>
        <v>23938.142784622654</v>
      </c>
      <c r="BC22" s="62">
        <f t="shared" si="19"/>
        <v>57412.9089699658</v>
      </c>
      <c r="BD22" s="62">
        <f t="shared" si="19"/>
        <v>41105.446879859504</v>
      </c>
      <c r="BE22" s="547"/>
      <c r="BF22" s="1"/>
      <c r="BG22" s="1"/>
      <c r="BH22" s="1"/>
      <c r="BI22" s="1"/>
      <c r="BJ22" s="1"/>
      <c r="BK22" s="1"/>
      <c r="BL22" s="1"/>
      <c r="BM22" s="1"/>
      <c r="BN22" s="1"/>
      <c r="BO22" s="1"/>
      <c r="BP22" s="1"/>
      <c r="BQ22" s="1"/>
      <c r="BR22" s="1"/>
      <c r="BS22" s="1"/>
      <c r="BT22" s="1"/>
      <c r="BU22" s="1"/>
      <c r="BV22" s="1"/>
      <c r="BW22" s="1"/>
      <c r="BX22" s="1"/>
      <c r="BY22" s="1"/>
    </row>
    <row r="23" spans="1:77" ht="15.75" customHeight="1">
      <c r="A23" s="1"/>
      <c r="B23" s="271">
        <v>2029</v>
      </c>
      <c r="C23" s="272" t="s">
        <v>524</v>
      </c>
      <c r="D23" s="272" t="s">
        <v>529</v>
      </c>
      <c r="E23" s="272" t="s">
        <v>530</v>
      </c>
      <c r="F23" s="272"/>
      <c r="G23" s="272" t="s">
        <v>51</v>
      </c>
      <c r="H23" s="272" t="s">
        <v>24</v>
      </c>
      <c r="I23" s="272">
        <v>0</v>
      </c>
      <c r="J23" s="272" t="s">
        <v>33</v>
      </c>
      <c r="K23" s="272" t="s">
        <v>531</v>
      </c>
      <c r="L23" s="272" t="s">
        <v>528</v>
      </c>
      <c r="M23" s="272">
        <v>0</v>
      </c>
      <c r="N23" s="272">
        <v>0</v>
      </c>
      <c r="O23" s="272">
        <v>0</v>
      </c>
      <c r="P23" s="272">
        <v>0</v>
      </c>
      <c r="Q23" s="272">
        <v>0</v>
      </c>
      <c r="R23" s="272">
        <v>0</v>
      </c>
      <c r="S23" s="272">
        <v>0</v>
      </c>
      <c r="T23" s="272">
        <v>0</v>
      </c>
      <c r="U23" s="272">
        <v>0</v>
      </c>
      <c r="V23" s="272">
        <v>0</v>
      </c>
      <c r="W23" s="272">
        <v>989258.4</v>
      </c>
      <c r="X23" s="272">
        <v>989258.4</v>
      </c>
      <c r="Y23" s="272">
        <v>950000</v>
      </c>
      <c r="Z23" s="272">
        <v>950000</v>
      </c>
      <c r="AA23" s="272">
        <v>950000</v>
      </c>
      <c r="AB23" s="272">
        <v>0</v>
      </c>
      <c r="AC23" s="272">
        <v>0</v>
      </c>
      <c r="AD23" s="272">
        <v>989258.4</v>
      </c>
      <c r="AE23" s="272">
        <v>0</v>
      </c>
      <c r="AF23" s="272">
        <v>0</v>
      </c>
      <c r="AG23" s="272">
        <v>30000</v>
      </c>
      <c r="AH23" s="272">
        <v>30000</v>
      </c>
      <c r="AI23" s="272">
        <v>140000</v>
      </c>
      <c r="AJ23" s="272"/>
      <c r="AK23" s="272"/>
      <c r="AL23" s="272"/>
      <c r="AM23" s="272">
        <v>750000</v>
      </c>
      <c r="AN23" s="272">
        <v>0</v>
      </c>
      <c r="AO23" s="272">
        <v>0</v>
      </c>
      <c r="AP23" s="272">
        <v>0</v>
      </c>
      <c r="AQ23" s="272">
        <v>0</v>
      </c>
      <c r="AR23" s="272">
        <v>0</v>
      </c>
      <c r="AS23" s="270">
        <f>'3.1 Funding Category'!F$11</f>
        <v>0.77400000000000002</v>
      </c>
      <c r="AT23" s="62" t="str">
        <f t="shared" si="0"/>
        <v>NA</v>
      </c>
      <c r="AU23" s="62" t="str">
        <f t="shared" si="1"/>
        <v>NA</v>
      </c>
      <c r="AV23" s="62">
        <f t="shared" si="2"/>
        <v>765686.00160000008</v>
      </c>
      <c r="AW23" s="62">
        <f t="shared" si="3"/>
        <v>223572.39839999998</v>
      </c>
      <c r="AX23" s="62">
        <f t="shared" si="4"/>
        <v>735300</v>
      </c>
      <c r="AY23" s="62">
        <f t="shared" si="5"/>
        <v>214699.99999999997</v>
      </c>
      <c r="AZ23" s="62">
        <f t="shared" si="6"/>
        <v>0</v>
      </c>
      <c r="BA23" s="62">
        <f t="shared" ref="BA23:BD23" si="20">IF($AZ23=0,0,AV23/$AZ23)</f>
        <v>0</v>
      </c>
      <c r="BB23" s="62">
        <f t="shared" si="20"/>
        <v>0</v>
      </c>
      <c r="BC23" s="62">
        <f t="shared" si="20"/>
        <v>0</v>
      </c>
      <c r="BD23" s="62">
        <f t="shared" si="20"/>
        <v>0</v>
      </c>
      <c r="BE23" s="547"/>
      <c r="BF23" s="1"/>
      <c r="BG23" s="1"/>
      <c r="BH23" s="1"/>
      <c r="BI23" s="1"/>
      <c r="BJ23" s="1"/>
      <c r="BK23" s="1"/>
      <c r="BL23" s="1"/>
      <c r="BM23" s="1"/>
      <c r="BN23" s="1"/>
      <c r="BO23" s="1"/>
      <c r="BP23" s="1"/>
      <c r="BQ23" s="1"/>
      <c r="BR23" s="1"/>
      <c r="BS23" s="1"/>
      <c r="BT23" s="1"/>
      <c r="BU23" s="1"/>
      <c r="BV23" s="1"/>
      <c r="BW23" s="1"/>
      <c r="BX23" s="1"/>
      <c r="BY23" s="1"/>
    </row>
    <row r="24" spans="1:77" ht="15.75" customHeight="1">
      <c r="A24" s="1"/>
      <c r="B24" s="556">
        <v>2029</v>
      </c>
      <c r="C24" s="557" t="s">
        <v>524</v>
      </c>
      <c r="D24" s="557" t="s">
        <v>532</v>
      </c>
      <c r="E24" s="557" t="s">
        <v>533</v>
      </c>
      <c r="F24" s="557"/>
      <c r="G24" s="557" t="s">
        <v>27</v>
      </c>
      <c r="H24" s="557" t="s">
        <v>24</v>
      </c>
      <c r="I24" s="557">
        <v>0</v>
      </c>
      <c r="J24" s="557" t="s">
        <v>33</v>
      </c>
      <c r="K24" s="557" t="s">
        <v>531</v>
      </c>
      <c r="L24" s="557" t="s">
        <v>528</v>
      </c>
      <c r="M24" s="557">
        <v>618331.61600000004</v>
      </c>
      <c r="N24" s="557">
        <v>170.2414</v>
      </c>
      <c r="O24" s="557">
        <v>103048.2975</v>
      </c>
      <c r="P24" s="557">
        <v>366876.66680000001</v>
      </c>
      <c r="Q24" s="557">
        <v>121.61086</v>
      </c>
      <c r="R24" s="557">
        <v>82534.415399999998</v>
      </c>
      <c r="S24" s="557">
        <v>5144185.0690000001</v>
      </c>
      <c r="T24" s="557">
        <v>861477.61369999999</v>
      </c>
      <c r="U24" s="557">
        <v>731.95538604648982</v>
      </c>
      <c r="V24" s="557">
        <v>4574.4461289999999</v>
      </c>
      <c r="W24" s="557">
        <v>2006961.0749325459</v>
      </c>
      <c r="X24" s="557">
        <v>2602729.3029942024</v>
      </c>
      <c r="Y24" s="557">
        <v>820800.28929999995</v>
      </c>
      <c r="Z24" s="557">
        <v>1143431.4618819777</v>
      </c>
      <c r="AA24" s="557">
        <v>1143431.4618819777</v>
      </c>
      <c r="AB24" s="557">
        <v>655200.75236197794</v>
      </c>
      <c r="AC24" s="557">
        <v>1666355.355</v>
      </c>
      <c r="AD24" s="557">
        <v>0</v>
      </c>
      <c r="AE24" s="557">
        <v>54.595889520801428</v>
      </c>
      <c r="AF24" s="557">
        <v>438.25774580000001</v>
      </c>
      <c r="AG24" s="557">
        <v>43200</v>
      </c>
      <c r="AH24" s="557">
        <v>25920</v>
      </c>
      <c r="AI24" s="557">
        <v>336960</v>
      </c>
      <c r="AJ24" s="557"/>
      <c r="AK24" s="557"/>
      <c r="AL24" s="557"/>
      <c r="AM24" s="557">
        <v>414720.2893</v>
      </c>
      <c r="AN24" s="557">
        <v>2969358.003</v>
      </c>
      <c r="AO24" s="557">
        <v>1062876.969</v>
      </c>
      <c r="AP24" s="557">
        <v>1303507.8149999999</v>
      </c>
      <c r="AQ24" s="557">
        <v>0</v>
      </c>
      <c r="AR24" s="557">
        <v>8036.1399269528956</v>
      </c>
      <c r="AS24" s="270">
        <f>'3.1 Funding Category'!F$11</f>
        <v>0.77400000000000002</v>
      </c>
      <c r="AT24" s="62">
        <f t="shared" si="0"/>
        <v>152691.96176439265</v>
      </c>
      <c r="AU24" s="62">
        <f t="shared" si="1"/>
        <v>97423.388177329645</v>
      </c>
      <c r="AV24" s="62">
        <f t="shared" si="2"/>
        <v>1966744.7072889307</v>
      </c>
      <c r="AW24" s="62">
        <f t="shared" si="3"/>
        <v>1666355.355</v>
      </c>
      <c r="AX24" s="62">
        <f t="shared" si="4"/>
        <v>3854373.954496651</v>
      </c>
      <c r="AY24" s="62">
        <f t="shared" si="5"/>
        <v>1321292.4793853271</v>
      </c>
      <c r="AZ24" s="62">
        <f t="shared" si="6"/>
        <v>10.90987481430389</v>
      </c>
      <c r="BA24" s="62">
        <f t="shared" ref="BA24:BD24" si="21">IF($AZ24=0,0,AV24/$AZ24)</f>
        <v>180271.97752171638</v>
      </c>
      <c r="BB24" s="62">
        <f t="shared" si="21"/>
        <v>152738.26541210615</v>
      </c>
      <c r="BC24" s="62">
        <f t="shared" si="21"/>
        <v>353292.22563060006</v>
      </c>
      <c r="BD24" s="62">
        <f t="shared" si="21"/>
        <v>121109.7745734888</v>
      </c>
      <c r="BE24" s="547"/>
      <c r="BF24" s="1"/>
      <c r="BG24" s="1"/>
      <c r="BH24" s="1"/>
      <c r="BI24" s="1"/>
      <c r="BJ24" s="1"/>
      <c r="BK24" s="1"/>
      <c r="BL24" s="1"/>
      <c r="BM24" s="1"/>
      <c r="BN24" s="1"/>
      <c r="BO24" s="1"/>
      <c r="BP24" s="1"/>
      <c r="BQ24" s="1"/>
      <c r="BR24" s="1"/>
      <c r="BS24" s="1"/>
      <c r="BT24" s="1"/>
      <c r="BU24" s="1"/>
      <c r="BV24" s="1"/>
      <c r="BW24" s="1"/>
      <c r="BX24" s="1"/>
      <c r="BY24" s="1"/>
    </row>
    <row r="25" spans="1:77" ht="15.75" customHeight="1">
      <c r="A25" s="1"/>
      <c r="B25" s="271">
        <v>2029</v>
      </c>
      <c r="C25" s="272" t="s">
        <v>524</v>
      </c>
      <c r="D25" s="272" t="s">
        <v>534</v>
      </c>
      <c r="E25" s="272" t="s">
        <v>535</v>
      </c>
      <c r="F25" s="272"/>
      <c r="G25" s="272" t="s">
        <v>51</v>
      </c>
      <c r="H25" s="272" t="s">
        <v>24</v>
      </c>
      <c r="I25" s="272" t="s">
        <v>536</v>
      </c>
      <c r="J25" s="272" t="s">
        <v>537</v>
      </c>
      <c r="K25" s="272" t="s">
        <v>538</v>
      </c>
      <c r="L25" s="272" t="s">
        <v>528</v>
      </c>
      <c r="M25" s="272">
        <v>0</v>
      </c>
      <c r="N25" s="272">
        <v>0</v>
      </c>
      <c r="O25" s="272">
        <v>0</v>
      </c>
      <c r="P25" s="272">
        <v>0</v>
      </c>
      <c r="Q25" s="272">
        <v>0</v>
      </c>
      <c r="R25" s="272">
        <v>0</v>
      </c>
      <c r="S25" s="272">
        <v>0</v>
      </c>
      <c r="T25" s="272">
        <v>0</v>
      </c>
      <c r="U25" s="272">
        <v>0</v>
      </c>
      <c r="V25" s="272">
        <v>0</v>
      </c>
      <c r="W25" s="272">
        <v>0</v>
      </c>
      <c r="X25" s="272">
        <v>0</v>
      </c>
      <c r="Y25" s="272">
        <v>361008</v>
      </c>
      <c r="Z25" s="272">
        <v>361008</v>
      </c>
      <c r="AA25" s="272">
        <v>361008</v>
      </c>
      <c r="AB25" s="272">
        <v>0</v>
      </c>
      <c r="AC25" s="272">
        <v>0</v>
      </c>
      <c r="AD25" s="272">
        <v>0</v>
      </c>
      <c r="AE25" s="272">
        <v>0</v>
      </c>
      <c r="AF25" s="272">
        <v>0</v>
      </c>
      <c r="AG25" s="272">
        <v>0</v>
      </c>
      <c r="AH25" s="272">
        <v>0</v>
      </c>
      <c r="AI25" s="272">
        <v>0</v>
      </c>
      <c r="AJ25" s="272">
        <v>361008</v>
      </c>
      <c r="AK25" s="272">
        <v>0</v>
      </c>
      <c r="AL25" s="272">
        <v>0</v>
      </c>
      <c r="AM25" s="272">
        <v>0</v>
      </c>
      <c r="AN25" s="272">
        <v>0</v>
      </c>
      <c r="AO25" s="272">
        <v>0</v>
      </c>
      <c r="AP25" s="272">
        <v>0</v>
      </c>
      <c r="AQ25" s="272">
        <v>0</v>
      </c>
      <c r="AR25" s="272">
        <v>0</v>
      </c>
      <c r="AS25" s="270">
        <f>'3.1 Funding Category'!F$11</f>
        <v>0.77400000000000002</v>
      </c>
      <c r="AT25" s="62" t="str">
        <f t="shared" si="0"/>
        <v>NA</v>
      </c>
      <c r="AU25" s="62" t="str">
        <f t="shared" si="1"/>
        <v>NA</v>
      </c>
      <c r="AV25" s="62">
        <f t="shared" si="2"/>
        <v>0</v>
      </c>
      <c r="AW25" s="62">
        <f t="shared" si="3"/>
        <v>0</v>
      </c>
      <c r="AX25" s="62">
        <f t="shared" si="4"/>
        <v>279420.19199999998</v>
      </c>
      <c r="AY25" s="62">
        <f t="shared" si="5"/>
        <v>81587.80799999999</v>
      </c>
      <c r="AZ25" s="62">
        <f t="shared" si="6"/>
        <v>0</v>
      </c>
      <c r="BA25" s="62">
        <f t="shared" ref="BA25:BD25" si="22">IF($AZ25=0,0,AV25/$AZ25)</f>
        <v>0</v>
      </c>
      <c r="BB25" s="62">
        <f t="shared" si="22"/>
        <v>0</v>
      </c>
      <c r="BC25" s="62">
        <f t="shared" si="22"/>
        <v>0</v>
      </c>
      <c r="BD25" s="62">
        <f t="shared" si="22"/>
        <v>0</v>
      </c>
      <c r="BE25" s="547"/>
      <c r="BF25" s="1"/>
      <c r="BG25" s="1"/>
      <c r="BH25" s="1"/>
      <c r="BI25" s="1"/>
      <c r="BJ25" s="1"/>
      <c r="BK25" s="1"/>
      <c r="BL25" s="1"/>
      <c r="BM25" s="1"/>
      <c r="BN25" s="1"/>
      <c r="BO25" s="1"/>
      <c r="BP25" s="1"/>
      <c r="BQ25" s="1"/>
      <c r="BR25" s="1"/>
      <c r="BS25" s="1"/>
      <c r="BT25" s="1"/>
      <c r="BU25" s="1"/>
      <c r="BV25" s="1"/>
      <c r="BW25" s="1"/>
      <c r="BX25" s="1"/>
      <c r="BY25" s="1"/>
    </row>
    <row r="26" spans="1:77" ht="15.75" customHeight="1">
      <c r="A26" s="1"/>
      <c r="B26" s="556">
        <v>2029</v>
      </c>
      <c r="C26" s="557" t="s">
        <v>524</v>
      </c>
      <c r="D26" s="557" t="s">
        <v>539</v>
      </c>
      <c r="E26" s="557" t="s">
        <v>540</v>
      </c>
      <c r="F26" s="557"/>
      <c r="G26" s="557" t="s">
        <v>27</v>
      </c>
      <c r="H26" s="557" t="s">
        <v>24</v>
      </c>
      <c r="I26" s="557">
        <v>0</v>
      </c>
      <c r="J26" s="557" t="s">
        <v>33</v>
      </c>
      <c r="K26" s="557" t="s">
        <v>531</v>
      </c>
      <c r="L26" s="557" t="s">
        <v>528</v>
      </c>
      <c r="M26" s="557">
        <v>1974129.818</v>
      </c>
      <c r="N26" s="557">
        <v>269.23905000000002</v>
      </c>
      <c r="O26" s="557">
        <v>84423.802500000005</v>
      </c>
      <c r="P26" s="557">
        <v>1938719.645</v>
      </c>
      <c r="Q26" s="557">
        <v>258.22919250000001</v>
      </c>
      <c r="R26" s="557">
        <v>71760.232130000004</v>
      </c>
      <c r="S26" s="557">
        <v>22860504.379999999</v>
      </c>
      <c r="T26" s="557">
        <v>800386.3946</v>
      </c>
      <c r="U26" s="557">
        <v>3986.7018606176166</v>
      </c>
      <c r="V26" s="557">
        <v>4250.0517550000004</v>
      </c>
      <c r="W26" s="557">
        <v>3369347.5495614177</v>
      </c>
      <c r="X26" s="557">
        <v>3657984.1891142339</v>
      </c>
      <c r="Y26" s="557">
        <v>1425000</v>
      </c>
      <c r="Z26" s="557">
        <v>3401200.6893750001</v>
      </c>
      <c r="AA26" s="557">
        <v>1440185.8875000002</v>
      </c>
      <c r="AB26" s="557">
        <v>1799825.4519817303</v>
      </c>
      <c r="AC26" s="557">
        <v>1584082.1780000001</v>
      </c>
      <c r="AD26" s="557">
        <v>0</v>
      </c>
      <c r="AE26" s="557">
        <v>351.13479175527749</v>
      </c>
      <c r="AF26" s="557">
        <v>381.04683260000002</v>
      </c>
      <c r="AG26" s="557">
        <v>75000</v>
      </c>
      <c r="AH26" s="557">
        <v>0</v>
      </c>
      <c r="AI26" s="557">
        <v>1350000</v>
      </c>
      <c r="AJ26" s="557"/>
      <c r="AK26" s="557"/>
      <c r="AL26" s="557"/>
      <c r="AM26" s="557">
        <v>0</v>
      </c>
      <c r="AN26" s="557">
        <v>8104077.5970000001</v>
      </c>
      <c r="AO26" s="557">
        <v>1859408.2109999999</v>
      </c>
      <c r="AP26" s="557">
        <v>0</v>
      </c>
      <c r="AQ26" s="557">
        <v>0</v>
      </c>
      <c r="AR26" s="557">
        <v>625.80675487426072</v>
      </c>
      <c r="AS26" s="270">
        <f>'3.1 Funding Category'!F$11</f>
        <v>0.77400000000000002</v>
      </c>
      <c r="AT26" s="62">
        <f t="shared" si="0"/>
        <v>707183.64203834289</v>
      </c>
      <c r="AU26" s="62">
        <f t="shared" si="1"/>
        <v>162256.9694023846</v>
      </c>
      <c r="AV26" s="62">
        <f t="shared" si="2"/>
        <v>1800451.2587366046</v>
      </c>
      <c r="AW26" s="62">
        <f t="shared" si="3"/>
        <v>1584082.1780000001</v>
      </c>
      <c r="AX26" s="62">
        <f t="shared" si="4"/>
        <v>9218781.4739250001</v>
      </c>
      <c r="AY26" s="62">
        <f t="shared" si="5"/>
        <v>2184890.2215749999</v>
      </c>
      <c r="AZ26" s="62">
        <f t="shared" si="6"/>
        <v>11.45965081098497</v>
      </c>
      <c r="BA26" s="62">
        <f t="shared" ref="BA26:BD26" si="23">IF($AZ26=0,0,AV26/$AZ26)</f>
        <v>157112.2269284795</v>
      </c>
      <c r="BB26" s="62">
        <f t="shared" si="23"/>
        <v>138231.27808410476</v>
      </c>
      <c r="BC26" s="62">
        <f t="shared" si="23"/>
        <v>804455.70515011495</v>
      </c>
      <c r="BD26" s="62">
        <f t="shared" si="23"/>
        <v>190659.40643502088</v>
      </c>
      <c r="BE26" s="547"/>
      <c r="BF26" s="1"/>
      <c r="BG26" s="1"/>
      <c r="BH26" s="1"/>
      <c r="BI26" s="1"/>
      <c r="BJ26" s="1"/>
      <c r="BK26" s="1"/>
      <c r="BL26" s="1"/>
      <c r="BM26" s="1"/>
      <c r="BN26" s="1"/>
      <c r="BO26" s="1"/>
      <c r="BP26" s="1"/>
      <c r="BQ26" s="1"/>
      <c r="BR26" s="1"/>
      <c r="BS26" s="1"/>
      <c r="BT26" s="1"/>
      <c r="BU26" s="1"/>
      <c r="BV26" s="1"/>
      <c r="BW26" s="1"/>
      <c r="BX26" s="1"/>
      <c r="BY26" s="1"/>
    </row>
    <row r="27" spans="1:77" ht="15.75" customHeight="1">
      <c r="A27" s="1"/>
      <c r="B27" s="271">
        <v>2029</v>
      </c>
      <c r="C27" s="272" t="s">
        <v>524</v>
      </c>
      <c r="D27" s="272" t="s">
        <v>541</v>
      </c>
      <c r="E27" s="272" t="s">
        <v>542</v>
      </c>
      <c r="F27" s="272"/>
      <c r="G27" s="272" t="s">
        <v>27</v>
      </c>
      <c r="H27" s="272" t="s">
        <v>24</v>
      </c>
      <c r="I27" s="272">
        <v>0</v>
      </c>
      <c r="J27" s="272" t="s">
        <v>33</v>
      </c>
      <c r="K27" s="272" t="s">
        <v>531</v>
      </c>
      <c r="L27" s="272" t="s">
        <v>528</v>
      </c>
      <c r="M27" s="272">
        <v>6240339.4840000002</v>
      </c>
      <c r="N27" s="272">
        <v>716.23721880000005</v>
      </c>
      <c r="O27" s="272">
        <v>0</v>
      </c>
      <c r="P27" s="272">
        <v>6240339.4840000002</v>
      </c>
      <c r="Q27" s="272">
        <v>716.23721880000005</v>
      </c>
      <c r="R27" s="272">
        <v>0</v>
      </c>
      <c r="S27" s="272">
        <v>31201697.420000002</v>
      </c>
      <c r="T27" s="272">
        <v>0</v>
      </c>
      <c r="U27" s="272">
        <v>21230.172217706422</v>
      </c>
      <c r="V27" s="272">
        <v>0</v>
      </c>
      <c r="W27" s="272">
        <v>3110913.3130248003</v>
      </c>
      <c r="X27" s="272">
        <v>3110913.3130248003</v>
      </c>
      <c r="Y27" s="272">
        <v>1976000.13</v>
      </c>
      <c r="Z27" s="272">
        <v>1976000.129999999</v>
      </c>
      <c r="AA27" s="272">
        <v>1976000.129999999</v>
      </c>
      <c r="AB27" s="272">
        <v>3110913.3130248003</v>
      </c>
      <c r="AC27" s="272">
        <v>0</v>
      </c>
      <c r="AD27" s="272">
        <v>0</v>
      </c>
      <c r="AE27" s="272">
        <v>1420.866641309548</v>
      </c>
      <c r="AF27" s="272">
        <v>0</v>
      </c>
      <c r="AG27" s="272">
        <v>104000</v>
      </c>
      <c r="AH27" s="272">
        <v>62400</v>
      </c>
      <c r="AI27" s="272">
        <v>1185600</v>
      </c>
      <c r="AJ27" s="272"/>
      <c r="AK27" s="272"/>
      <c r="AL27" s="272"/>
      <c r="AM27" s="272">
        <v>624000.13</v>
      </c>
      <c r="AN27" s="272">
        <v>7797454.4939999999</v>
      </c>
      <c r="AO27" s="272">
        <v>0</v>
      </c>
      <c r="AP27" s="272">
        <v>0</v>
      </c>
      <c r="AQ27" s="272">
        <v>0</v>
      </c>
      <c r="AR27" s="272">
        <v>0</v>
      </c>
      <c r="AS27" s="270">
        <f>'3.1 Funding Category'!F$11</f>
        <v>0.77400000000000002</v>
      </c>
      <c r="AT27" s="62">
        <f t="shared" si="0"/>
        <v>1559490.8988000001</v>
      </c>
      <c r="AU27" s="62">
        <f t="shared" si="1"/>
        <v>0</v>
      </c>
      <c r="AV27" s="62">
        <f t="shared" si="2"/>
        <v>3110913.3130248003</v>
      </c>
      <c r="AW27" s="62">
        <f t="shared" si="3"/>
        <v>0</v>
      </c>
      <c r="AX27" s="62">
        <f t="shared" si="4"/>
        <v>9326878.5946199987</v>
      </c>
      <c r="AY27" s="62">
        <f t="shared" si="5"/>
        <v>446576.02937999973</v>
      </c>
      <c r="AZ27" s="62">
        <f t="shared" si="6"/>
        <v>5</v>
      </c>
      <c r="BA27" s="62">
        <f t="shared" ref="BA27:BD27" si="24">IF($AZ27=0,0,AV27/$AZ27)</f>
        <v>622182.66260496003</v>
      </c>
      <c r="BB27" s="62">
        <f t="shared" si="24"/>
        <v>0</v>
      </c>
      <c r="BC27" s="62">
        <f t="shared" si="24"/>
        <v>1865375.7189239997</v>
      </c>
      <c r="BD27" s="62">
        <f t="shared" si="24"/>
        <v>89315.205875999949</v>
      </c>
      <c r="BE27" s="547"/>
      <c r="BF27" s="1"/>
      <c r="BG27" s="1"/>
      <c r="BH27" s="1"/>
      <c r="BI27" s="1"/>
      <c r="BJ27" s="1"/>
      <c r="BK27" s="1"/>
      <c r="BL27" s="1"/>
      <c r="BM27" s="1"/>
      <c r="BN27" s="1"/>
      <c r="BO27" s="1"/>
      <c r="BP27" s="1"/>
      <c r="BQ27" s="1"/>
      <c r="BR27" s="1"/>
      <c r="BS27" s="1"/>
      <c r="BT27" s="1"/>
      <c r="BU27" s="1"/>
      <c r="BV27" s="1"/>
      <c r="BW27" s="1"/>
      <c r="BX27" s="1"/>
      <c r="BY27" s="1"/>
    </row>
    <row r="28" spans="1:77" ht="15.75" customHeight="1">
      <c r="A28" s="1"/>
      <c r="B28" s="556">
        <v>2029</v>
      </c>
      <c r="C28" s="557" t="s">
        <v>524</v>
      </c>
      <c r="D28" s="557" t="s">
        <v>543</v>
      </c>
      <c r="E28" s="557" t="s">
        <v>544</v>
      </c>
      <c r="F28" s="557"/>
      <c r="G28" s="557" t="s">
        <v>18</v>
      </c>
      <c r="H28" s="557" t="s">
        <v>24</v>
      </c>
      <c r="I28" s="557">
        <v>0</v>
      </c>
      <c r="J28" s="557" t="s">
        <v>33</v>
      </c>
      <c r="K28" s="557" t="s">
        <v>531</v>
      </c>
      <c r="L28" s="557" t="s">
        <v>528</v>
      </c>
      <c r="M28" s="557">
        <v>166402.42199999999</v>
      </c>
      <c r="N28" s="557">
        <v>26.028905399999999</v>
      </c>
      <c r="O28" s="557">
        <v>46865.517670000001</v>
      </c>
      <c r="P28" s="557">
        <v>165488.5392</v>
      </c>
      <c r="Q28" s="557">
        <v>25.815531310000001</v>
      </c>
      <c r="R28" s="557">
        <v>46839.919820000003</v>
      </c>
      <c r="S28" s="557">
        <v>-545606.61289999995</v>
      </c>
      <c r="T28" s="557">
        <v>443833.58510000003</v>
      </c>
      <c r="U28" s="557">
        <v>704.6992125313933</v>
      </c>
      <c r="V28" s="557">
        <v>2356.7563369999998</v>
      </c>
      <c r="W28" s="557">
        <v>831478.78817979211</v>
      </c>
      <c r="X28" s="557">
        <v>832837.71469997533</v>
      </c>
      <c r="Y28" s="557">
        <v>691600.25289999996</v>
      </c>
      <c r="Z28" s="557">
        <v>1318878.4018698102</v>
      </c>
      <c r="AA28" s="557">
        <v>701327.8035506818</v>
      </c>
      <c r="AB28" s="557">
        <v>-41803.497210575835</v>
      </c>
      <c r="AC28" s="557">
        <v>883009.83609999996</v>
      </c>
      <c r="AD28" s="557">
        <v>0</v>
      </c>
      <c r="AE28" s="557">
        <v>44.02181707484695</v>
      </c>
      <c r="AF28" s="557">
        <v>248.71997429999999</v>
      </c>
      <c r="AG28" s="557">
        <v>36400</v>
      </c>
      <c r="AH28" s="557">
        <v>21840</v>
      </c>
      <c r="AI28" s="557">
        <v>444080</v>
      </c>
      <c r="AJ28" s="557"/>
      <c r="AK28" s="557"/>
      <c r="AL28" s="557"/>
      <c r="AM28" s="557">
        <v>189280.25289999999</v>
      </c>
      <c r="AN28" s="557">
        <v>-44225.69975</v>
      </c>
      <c r="AO28" s="557">
        <v>958490.59629999998</v>
      </c>
      <c r="AP28" s="557">
        <v>0</v>
      </c>
      <c r="AQ28" s="557">
        <v>0</v>
      </c>
      <c r="AR28" s="557">
        <v>0</v>
      </c>
      <c r="AS28" s="270">
        <f>'3.1 Funding Category'!F$11</f>
        <v>0.77400000000000002</v>
      </c>
      <c r="AT28" s="62">
        <f t="shared" si="0"/>
        <v>-5459.1961796595133</v>
      </c>
      <c r="AU28" s="62">
        <f t="shared" si="1"/>
        <v>118315.55478238712</v>
      </c>
      <c r="AV28" s="62">
        <f t="shared" si="2"/>
        <v>-41803.497210575835</v>
      </c>
      <c r="AW28" s="62">
        <f t="shared" si="3"/>
        <v>883009.83609999996</v>
      </c>
      <c r="AX28" s="62">
        <f t="shared" si="4"/>
        <v>498602.02019822772</v>
      </c>
      <c r="AY28" s="62">
        <f t="shared" si="5"/>
        <v>1116990.6799024541</v>
      </c>
      <c r="AZ28" s="62">
        <f t="shared" si="6"/>
        <v>8.1011376573681453</v>
      </c>
      <c r="BA28" s="62">
        <f t="shared" ref="BA28:BD28" si="25">IF($AZ28=0,0,AV28/$AZ28)</f>
        <v>-5160.2008234676432</v>
      </c>
      <c r="BB28" s="62">
        <f t="shared" si="25"/>
        <v>108998.25104155402</v>
      </c>
      <c r="BC28" s="62">
        <f t="shared" si="25"/>
        <v>61547.160570063796</v>
      </c>
      <c r="BD28" s="62">
        <f t="shared" si="25"/>
        <v>137880.71838114355</v>
      </c>
      <c r="BE28" s="547"/>
      <c r="BF28" s="1"/>
      <c r="BG28" s="1"/>
      <c r="BH28" s="1"/>
      <c r="BI28" s="1"/>
      <c r="BJ28" s="1"/>
      <c r="BK28" s="1"/>
      <c r="BL28" s="1"/>
      <c r="BM28" s="1"/>
      <c r="BN28" s="1"/>
      <c r="BO28" s="1"/>
      <c r="BP28" s="1"/>
      <c r="BQ28" s="1"/>
      <c r="BR28" s="1"/>
      <c r="BS28" s="1"/>
      <c r="BT28" s="1"/>
      <c r="BU28" s="1"/>
      <c r="BV28" s="1"/>
      <c r="BW28" s="1"/>
      <c r="BX28" s="1"/>
      <c r="BY28" s="1"/>
    </row>
    <row r="29" spans="1:77" ht="15.75" customHeight="1">
      <c r="A29" s="1"/>
      <c r="B29" s="271">
        <v>2029</v>
      </c>
      <c r="C29" s="272" t="s">
        <v>524</v>
      </c>
      <c r="D29" s="272" t="s">
        <v>545</v>
      </c>
      <c r="E29" s="272" t="s">
        <v>546</v>
      </c>
      <c r="F29" s="272"/>
      <c r="G29" s="272" t="s">
        <v>18</v>
      </c>
      <c r="H29" s="272" t="s">
        <v>24</v>
      </c>
      <c r="I29" s="272">
        <v>0</v>
      </c>
      <c r="J29" s="272" t="s">
        <v>33</v>
      </c>
      <c r="K29" s="272" t="s">
        <v>527</v>
      </c>
      <c r="L29" s="272" t="s">
        <v>528</v>
      </c>
      <c r="M29" s="272">
        <v>680109.7</v>
      </c>
      <c r="N29" s="272">
        <v>85.663931500000004</v>
      </c>
      <c r="O29" s="272">
        <v>20174.352569999999</v>
      </c>
      <c r="P29" s="272">
        <v>678509.7</v>
      </c>
      <c r="Q29" s="272">
        <v>85.663931500000004</v>
      </c>
      <c r="R29" s="272">
        <v>15068.65257</v>
      </c>
      <c r="S29" s="272">
        <v>5426187.0990000004</v>
      </c>
      <c r="T29" s="272">
        <v>171783.9026</v>
      </c>
      <c r="U29" s="272">
        <v>1462.1354089527531</v>
      </c>
      <c r="V29" s="272">
        <v>912.17252299999996</v>
      </c>
      <c r="W29" s="272">
        <v>956715.67700008582</v>
      </c>
      <c r="X29" s="272">
        <v>1047163.1699250047</v>
      </c>
      <c r="Y29" s="272">
        <v>1185600</v>
      </c>
      <c r="Z29" s="272">
        <v>1843951.584902629</v>
      </c>
      <c r="AA29" s="272">
        <v>1202100.2349026296</v>
      </c>
      <c r="AB29" s="272">
        <v>644033.09813946183</v>
      </c>
      <c r="AC29" s="272">
        <v>329182.8138</v>
      </c>
      <c r="AD29" s="272">
        <v>0</v>
      </c>
      <c r="AE29" s="272">
        <v>179.95795531625001</v>
      </c>
      <c r="AF29" s="272">
        <v>80.014545150000004</v>
      </c>
      <c r="AG29" s="272">
        <v>62400</v>
      </c>
      <c r="AH29" s="272">
        <v>74880</v>
      </c>
      <c r="AI29" s="272">
        <v>873600</v>
      </c>
      <c r="AJ29" s="272"/>
      <c r="AK29" s="272"/>
      <c r="AL29" s="272"/>
      <c r="AM29" s="272">
        <v>174720</v>
      </c>
      <c r="AN29" s="272">
        <v>1921716.4110000001</v>
      </c>
      <c r="AO29" s="272">
        <v>376015.87349999999</v>
      </c>
      <c r="AP29" s="272">
        <v>18700.185710000002</v>
      </c>
      <c r="AQ29" s="272">
        <v>0</v>
      </c>
      <c r="AR29" s="272">
        <v>0</v>
      </c>
      <c r="AS29" s="270">
        <f>'3.1 Funding Category'!F$11</f>
        <v>0.77400000000000002</v>
      </c>
      <c r="AT29" s="62">
        <f t="shared" si="0"/>
        <v>203779.04258199857</v>
      </c>
      <c r="AU29" s="62">
        <f t="shared" si="1"/>
        <v>40264.582970535186</v>
      </c>
      <c r="AV29" s="62">
        <f t="shared" si="2"/>
        <v>662733.28384946182</v>
      </c>
      <c r="AW29" s="62">
        <f t="shared" si="3"/>
        <v>329182.8138</v>
      </c>
      <c r="AX29" s="62">
        <f t="shared" si="4"/>
        <v>2852141.9928146354</v>
      </c>
      <c r="AY29" s="62">
        <f t="shared" si="5"/>
        <v>647690.5265879943</v>
      </c>
      <c r="AZ29" s="62">
        <f t="shared" si="6"/>
        <v>9.3386258036041472</v>
      </c>
      <c r="BA29" s="62">
        <f t="shared" ref="BA29:BD29" si="26">IF($AZ29=0,0,AV29/$AZ29)</f>
        <v>70966.895749660151</v>
      </c>
      <c r="BB29" s="62">
        <f t="shared" si="26"/>
        <v>35249.598894192255</v>
      </c>
      <c r="BC29" s="62">
        <f t="shared" si="26"/>
        <v>305413.45726840029</v>
      </c>
      <c r="BD29" s="62">
        <f t="shared" si="26"/>
        <v>69356.085168122358</v>
      </c>
      <c r="BE29" s="547"/>
      <c r="BF29" s="1"/>
      <c r="BG29" s="1"/>
      <c r="BH29" s="1"/>
      <c r="BI29" s="1"/>
      <c r="BJ29" s="1"/>
      <c r="BK29" s="1"/>
      <c r="BL29" s="1"/>
      <c r="BM29" s="1"/>
      <c r="BN29" s="1"/>
      <c r="BO29" s="1"/>
      <c r="BP29" s="1"/>
      <c r="BQ29" s="1"/>
      <c r="BR29" s="1"/>
      <c r="BS29" s="1"/>
      <c r="BT29" s="1"/>
      <c r="BU29" s="1"/>
      <c r="BV29" s="1"/>
      <c r="BW29" s="1"/>
      <c r="BX29" s="1"/>
      <c r="BY29" s="1"/>
    </row>
    <row r="30" spans="1:77" ht="15.75" customHeight="1">
      <c r="A30" s="1"/>
      <c r="B30" s="556">
        <v>2029</v>
      </c>
      <c r="C30" s="557" t="s">
        <v>524</v>
      </c>
      <c r="D30" s="557" t="s">
        <v>547</v>
      </c>
      <c r="E30" s="557" t="s">
        <v>548</v>
      </c>
      <c r="F30" s="557"/>
      <c r="G30" s="557" t="s">
        <v>55</v>
      </c>
      <c r="H30" s="557" t="s">
        <v>24</v>
      </c>
      <c r="I30" s="557">
        <v>0</v>
      </c>
      <c r="J30" s="557" t="s">
        <v>33</v>
      </c>
      <c r="K30" s="557" t="s">
        <v>527</v>
      </c>
      <c r="L30" s="557" t="s">
        <v>528</v>
      </c>
      <c r="M30" s="557">
        <v>0</v>
      </c>
      <c r="N30" s="557">
        <v>0</v>
      </c>
      <c r="O30" s="557">
        <v>0</v>
      </c>
      <c r="P30" s="557">
        <v>0</v>
      </c>
      <c r="Q30" s="557">
        <v>0</v>
      </c>
      <c r="R30" s="557">
        <v>0</v>
      </c>
      <c r="S30" s="557">
        <v>0</v>
      </c>
      <c r="T30" s="557">
        <v>0</v>
      </c>
      <c r="U30" s="557">
        <v>0</v>
      </c>
      <c r="V30" s="557">
        <v>0</v>
      </c>
      <c r="W30" s="557">
        <v>0</v>
      </c>
      <c r="X30" s="557">
        <v>0</v>
      </c>
      <c r="Y30" s="557">
        <v>98400</v>
      </c>
      <c r="Z30" s="557">
        <v>98400</v>
      </c>
      <c r="AA30" s="557">
        <v>98400</v>
      </c>
      <c r="AB30" s="557">
        <v>0</v>
      </c>
      <c r="AC30" s="557">
        <v>0</v>
      </c>
      <c r="AD30" s="557">
        <v>0</v>
      </c>
      <c r="AE30" s="557">
        <v>0</v>
      </c>
      <c r="AF30" s="557">
        <v>0</v>
      </c>
      <c r="AG30" s="557">
        <v>98400</v>
      </c>
      <c r="AH30" s="557">
        <v>0</v>
      </c>
      <c r="AI30" s="557">
        <v>0</v>
      </c>
      <c r="AJ30" s="557"/>
      <c r="AK30" s="557"/>
      <c r="AL30" s="557"/>
      <c r="AM30" s="557">
        <v>0</v>
      </c>
      <c r="AN30" s="557">
        <v>0</v>
      </c>
      <c r="AO30" s="557">
        <v>0</v>
      </c>
      <c r="AP30" s="557">
        <v>0</v>
      </c>
      <c r="AQ30" s="557">
        <v>0</v>
      </c>
      <c r="AR30" s="557">
        <v>0</v>
      </c>
      <c r="AS30" s="270">
        <f>'3.1 Funding Category'!F$11</f>
        <v>0.77400000000000002</v>
      </c>
      <c r="AT30" s="62" t="str">
        <f t="shared" si="0"/>
        <v>NA</v>
      </c>
      <c r="AU30" s="62" t="str">
        <f t="shared" si="1"/>
        <v>NA</v>
      </c>
      <c r="AV30" s="62">
        <f t="shared" si="2"/>
        <v>0</v>
      </c>
      <c r="AW30" s="62">
        <f t="shared" si="3"/>
        <v>0</v>
      </c>
      <c r="AX30" s="62">
        <f t="shared" si="4"/>
        <v>76161.600000000006</v>
      </c>
      <c r="AY30" s="62">
        <f t="shared" si="5"/>
        <v>22238.399999999998</v>
      </c>
      <c r="AZ30" s="62">
        <f t="shared" si="6"/>
        <v>0</v>
      </c>
      <c r="BA30" s="62">
        <f t="shared" ref="BA30:BD30" si="27">IF($AZ30=0,0,AV30/$AZ30)</f>
        <v>0</v>
      </c>
      <c r="BB30" s="62">
        <f t="shared" si="27"/>
        <v>0</v>
      </c>
      <c r="BC30" s="62">
        <f t="shared" si="27"/>
        <v>0</v>
      </c>
      <c r="BD30" s="62">
        <f t="shared" si="27"/>
        <v>0</v>
      </c>
      <c r="BE30" s="547"/>
      <c r="BF30" s="1"/>
      <c r="BG30" s="1"/>
      <c r="BH30" s="1"/>
      <c r="BI30" s="1"/>
      <c r="BJ30" s="1"/>
      <c r="BK30" s="1"/>
      <c r="BL30" s="1"/>
      <c r="BM30" s="1"/>
      <c r="BN30" s="1"/>
      <c r="BO30" s="1"/>
      <c r="BP30" s="1"/>
      <c r="BQ30" s="1"/>
      <c r="BR30" s="1"/>
      <c r="BS30" s="1"/>
      <c r="BT30" s="1"/>
      <c r="BU30" s="1"/>
      <c r="BV30" s="1"/>
      <c r="BW30" s="1"/>
      <c r="BX30" s="1"/>
      <c r="BY30" s="1"/>
    </row>
    <row r="31" spans="1:77" ht="15.75" customHeight="1">
      <c r="A31" s="1"/>
      <c r="B31" s="271">
        <v>2029</v>
      </c>
      <c r="C31" s="272" t="s">
        <v>524</v>
      </c>
      <c r="D31" s="272" t="s">
        <v>549</v>
      </c>
      <c r="E31" s="272" t="s">
        <v>550</v>
      </c>
      <c r="F31" s="272"/>
      <c r="G31" s="272" t="s">
        <v>55</v>
      </c>
      <c r="H31" s="272" t="s">
        <v>24</v>
      </c>
      <c r="I31" s="272">
        <v>0</v>
      </c>
      <c r="J31" s="272" t="s">
        <v>33</v>
      </c>
      <c r="K31" s="272" t="s">
        <v>551</v>
      </c>
      <c r="L31" s="272" t="s">
        <v>528</v>
      </c>
      <c r="M31" s="272">
        <v>0</v>
      </c>
      <c r="N31" s="272">
        <v>0</v>
      </c>
      <c r="O31" s="272">
        <v>0</v>
      </c>
      <c r="P31" s="272">
        <v>0</v>
      </c>
      <c r="Q31" s="272">
        <v>0</v>
      </c>
      <c r="R31" s="272">
        <v>0</v>
      </c>
      <c r="S31" s="272">
        <v>0</v>
      </c>
      <c r="T31" s="272">
        <v>0</v>
      </c>
      <c r="U31" s="272">
        <v>0</v>
      </c>
      <c r="V31" s="272">
        <v>0</v>
      </c>
      <c r="W31" s="272">
        <v>0</v>
      </c>
      <c r="X31" s="272">
        <v>0</v>
      </c>
      <c r="Y31" s="272">
        <v>24000</v>
      </c>
      <c r="Z31" s="272">
        <v>24000</v>
      </c>
      <c r="AA31" s="272">
        <v>24000</v>
      </c>
      <c r="AB31" s="272">
        <v>0</v>
      </c>
      <c r="AC31" s="272">
        <v>0</v>
      </c>
      <c r="AD31" s="272">
        <v>0</v>
      </c>
      <c r="AE31" s="272">
        <v>0</v>
      </c>
      <c r="AF31" s="272">
        <v>0</v>
      </c>
      <c r="AG31" s="272">
        <v>24000</v>
      </c>
      <c r="AH31" s="272">
        <v>0</v>
      </c>
      <c r="AI31" s="272">
        <v>0</v>
      </c>
      <c r="AJ31" s="272"/>
      <c r="AK31" s="272"/>
      <c r="AL31" s="272"/>
      <c r="AM31" s="272">
        <v>0</v>
      </c>
      <c r="AN31" s="272">
        <v>0</v>
      </c>
      <c r="AO31" s="272">
        <v>0</v>
      </c>
      <c r="AP31" s="272">
        <v>0</v>
      </c>
      <c r="AQ31" s="272">
        <v>0</v>
      </c>
      <c r="AR31" s="272">
        <v>0</v>
      </c>
      <c r="AS31" s="270">
        <f>'3.1 Funding Category'!F$11</f>
        <v>0.77400000000000002</v>
      </c>
      <c r="AT31" s="62" t="str">
        <f t="shared" si="0"/>
        <v>NA</v>
      </c>
      <c r="AU31" s="62" t="str">
        <f t="shared" si="1"/>
        <v>NA</v>
      </c>
      <c r="AV31" s="62">
        <f t="shared" si="2"/>
        <v>0</v>
      </c>
      <c r="AW31" s="62">
        <f t="shared" si="3"/>
        <v>0</v>
      </c>
      <c r="AX31" s="62">
        <f t="shared" si="4"/>
        <v>18576</v>
      </c>
      <c r="AY31" s="62">
        <f t="shared" si="5"/>
        <v>5423.9999999999991</v>
      </c>
      <c r="AZ31" s="62">
        <f t="shared" si="6"/>
        <v>0</v>
      </c>
      <c r="BA31" s="62">
        <f t="shared" ref="BA31:BD31" si="28">IF($AZ31=0,0,AV31/$AZ31)</f>
        <v>0</v>
      </c>
      <c r="BB31" s="62">
        <f t="shared" si="28"/>
        <v>0</v>
      </c>
      <c r="BC31" s="62">
        <f t="shared" si="28"/>
        <v>0</v>
      </c>
      <c r="BD31" s="62">
        <f t="shared" si="28"/>
        <v>0</v>
      </c>
      <c r="BE31" s="547"/>
      <c r="BF31" s="1"/>
      <c r="BG31" s="1"/>
      <c r="BH31" s="1"/>
      <c r="BI31" s="1"/>
      <c r="BJ31" s="1"/>
      <c r="BK31" s="1"/>
      <c r="BL31" s="1"/>
      <c r="BM31" s="1"/>
      <c r="BN31" s="1"/>
      <c r="BO31" s="1"/>
      <c r="BP31" s="1"/>
      <c r="BQ31" s="1"/>
      <c r="BR31" s="1"/>
      <c r="BS31" s="1"/>
      <c r="BT31" s="1"/>
      <c r="BU31" s="1"/>
      <c r="BV31" s="1"/>
      <c r="BW31" s="1"/>
      <c r="BX31" s="1"/>
      <c r="BY31" s="1"/>
    </row>
    <row r="32" spans="1:77" ht="15.75" customHeight="1">
      <c r="A32" s="1"/>
      <c r="B32" s="556">
        <v>2029</v>
      </c>
      <c r="C32" s="557" t="s">
        <v>524</v>
      </c>
      <c r="D32" s="557" t="s">
        <v>552</v>
      </c>
      <c r="E32" s="557" t="s">
        <v>553</v>
      </c>
      <c r="F32" s="557"/>
      <c r="G32" s="557" t="s">
        <v>55</v>
      </c>
      <c r="H32" s="557" t="s">
        <v>24</v>
      </c>
      <c r="I32" s="557">
        <v>0</v>
      </c>
      <c r="J32" s="557" t="s">
        <v>33</v>
      </c>
      <c r="K32" s="557" t="s">
        <v>531</v>
      </c>
      <c r="L32" s="557" t="s">
        <v>528</v>
      </c>
      <c r="M32" s="557">
        <v>0</v>
      </c>
      <c r="N32" s="557">
        <v>0</v>
      </c>
      <c r="O32" s="557">
        <v>0</v>
      </c>
      <c r="P32" s="557">
        <v>0</v>
      </c>
      <c r="Q32" s="557">
        <v>0</v>
      </c>
      <c r="R32" s="557">
        <v>0</v>
      </c>
      <c r="S32" s="557">
        <v>0</v>
      </c>
      <c r="T32" s="557">
        <v>0</v>
      </c>
      <c r="U32" s="557">
        <v>0</v>
      </c>
      <c r="V32" s="557">
        <v>0</v>
      </c>
      <c r="W32" s="557">
        <v>0</v>
      </c>
      <c r="X32" s="557">
        <v>0</v>
      </c>
      <c r="Y32" s="557">
        <v>292800</v>
      </c>
      <c r="Z32" s="557">
        <v>292800</v>
      </c>
      <c r="AA32" s="557">
        <v>292800</v>
      </c>
      <c r="AB32" s="557">
        <v>0</v>
      </c>
      <c r="AC32" s="557">
        <v>0</v>
      </c>
      <c r="AD32" s="557">
        <v>0</v>
      </c>
      <c r="AE32" s="557">
        <v>0</v>
      </c>
      <c r="AF32" s="557">
        <v>0</v>
      </c>
      <c r="AG32" s="557">
        <v>292800</v>
      </c>
      <c r="AH32" s="557">
        <v>0</v>
      </c>
      <c r="AI32" s="557">
        <v>0</v>
      </c>
      <c r="AJ32" s="557"/>
      <c r="AK32" s="557"/>
      <c r="AL32" s="557"/>
      <c r="AM32" s="557">
        <v>0</v>
      </c>
      <c r="AN32" s="557">
        <v>0</v>
      </c>
      <c r="AO32" s="557">
        <v>0</v>
      </c>
      <c r="AP32" s="557">
        <v>0</v>
      </c>
      <c r="AQ32" s="557">
        <v>0</v>
      </c>
      <c r="AR32" s="557">
        <v>0</v>
      </c>
      <c r="AS32" s="270">
        <f>'3.1 Funding Category'!F$11</f>
        <v>0.77400000000000002</v>
      </c>
      <c r="AT32" s="62" t="str">
        <f t="shared" si="0"/>
        <v>NA</v>
      </c>
      <c r="AU32" s="62" t="str">
        <f t="shared" si="1"/>
        <v>NA</v>
      </c>
      <c r="AV32" s="62">
        <f t="shared" si="2"/>
        <v>0</v>
      </c>
      <c r="AW32" s="62">
        <f t="shared" si="3"/>
        <v>0</v>
      </c>
      <c r="AX32" s="62">
        <f t="shared" si="4"/>
        <v>226627.20000000001</v>
      </c>
      <c r="AY32" s="62">
        <f t="shared" si="5"/>
        <v>66172.799999999988</v>
      </c>
      <c r="AZ32" s="62">
        <f t="shared" si="6"/>
        <v>0</v>
      </c>
      <c r="BA32" s="62">
        <f t="shared" ref="BA32:BD32" si="29">IF($AZ32=0,0,AV32/$AZ32)</f>
        <v>0</v>
      </c>
      <c r="BB32" s="62">
        <f t="shared" si="29"/>
        <v>0</v>
      </c>
      <c r="BC32" s="62">
        <f t="shared" si="29"/>
        <v>0</v>
      </c>
      <c r="BD32" s="62">
        <f t="shared" si="29"/>
        <v>0</v>
      </c>
      <c r="BE32" s="547"/>
      <c r="BF32" s="1"/>
      <c r="BG32" s="1"/>
      <c r="BH32" s="1"/>
      <c r="BI32" s="1"/>
      <c r="BJ32" s="1"/>
      <c r="BK32" s="1"/>
      <c r="BL32" s="1"/>
      <c r="BM32" s="1"/>
      <c r="BN32" s="1"/>
      <c r="BO32" s="1"/>
      <c r="BP32" s="1"/>
      <c r="BQ32" s="1"/>
      <c r="BR32" s="1"/>
      <c r="BS32" s="1"/>
      <c r="BT32" s="1"/>
      <c r="BU32" s="1"/>
      <c r="BV32" s="1"/>
      <c r="BW32" s="1"/>
      <c r="BX32" s="1"/>
      <c r="BY32" s="1"/>
    </row>
    <row r="33" spans="1:77" ht="15.75" customHeight="1">
      <c r="A33" s="1"/>
      <c r="B33" s="271">
        <v>2029</v>
      </c>
      <c r="C33" s="272" t="s">
        <v>524</v>
      </c>
      <c r="D33" s="272" t="s">
        <v>554</v>
      </c>
      <c r="E33" s="272" t="s">
        <v>555</v>
      </c>
      <c r="F33" s="272"/>
      <c r="G33" s="272" t="s">
        <v>51</v>
      </c>
      <c r="H33" s="272" t="s">
        <v>24</v>
      </c>
      <c r="I33" s="272" t="s">
        <v>556</v>
      </c>
      <c r="J33" s="272" t="s">
        <v>33</v>
      </c>
      <c r="K33" s="272" t="s">
        <v>551</v>
      </c>
      <c r="L33" s="272" t="s">
        <v>528</v>
      </c>
      <c r="M33" s="272">
        <v>0</v>
      </c>
      <c r="N33" s="272">
        <v>0</v>
      </c>
      <c r="O33" s="272">
        <v>0</v>
      </c>
      <c r="P33" s="272">
        <v>0</v>
      </c>
      <c r="Q33" s="272">
        <v>0</v>
      </c>
      <c r="R33" s="272">
        <v>0</v>
      </c>
      <c r="S33" s="272">
        <v>0</v>
      </c>
      <c r="T33" s="272">
        <v>0</v>
      </c>
      <c r="U33" s="272">
        <v>0</v>
      </c>
      <c r="V33" s="272">
        <v>0</v>
      </c>
      <c r="W33" s="272">
        <v>0</v>
      </c>
      <c r="X33" s="272">
        <v>0</v>
      </c>
      <c r="Y33" s="272">
        <v>480000</v>
      </c>
      <c r="Z33" s="272">
        <v>480000</v>
      </c>
      <c r="AA33" s="272">
        <v>480000</v>
      </c>
      <c r="AB33" s="272">
        <v>0</v>
      </c>
      <c r="AC33" s="272">
        <v>0</v>
      </c>
      <c r="AD33" s="272">
        <v>0</v>
      </c>
      <c r="AE33" s="272">
        <v>0</v>
      </c>
      <c r="AF33" s="272">
        <v>0</v>
      </c>
      <c r="AG33" s="272">
        <v>14400</v>
      </c>
      <c r="AH33" s="272">
        <v>14400</v>
      </c>
      <c r="AI33" s="272">
        <v>451200</v>
      </c>
      <c r="AJ33" s="272"/>
      <c r="AK33" s="272"/>
      <c r="AL33" s="272"/>
      <c r="AM33" s="272">
        <v>0</v>
      </c>
      <c r="AN33" s="272">
        <v>0</v>
      </c>
      <c r="AO33" s="272">
        <v>0</v>
      </c>
      <c r="AP33" s="272">
        <v>0</v>
      </c>
      <c r="AQ33" s="272">
        <v>0</v>
      </c>
      <c r="AR33" s="272">
        <v>0</v>
      </c>
      <c r="AS33" s="270">
        <f>'3.1 Funding Category'!F$11</f>
        <v>0.77400000000000002</v>
      </c>
      <c r="AT33" s="62" t="str">
        <f t="shared" si="0"/>
        <v>NA</v>
      </c>
      <c r="AU33" s="62" t="str">
        <f t="shared" si="1"/>
        <v>NA</v>
      </c>
      <c r="AV33" s="62">
        <f t="shared" si="2"/>
        <v>0</v>
      </c>
      <c r="AW33" s="62">
        <f t="shared" si="3"/>
        <v>0</v>
      </c>
      <c r="AX33" s="62">
        <f t="shared" si="4"/>
        <v>371520</v>
      </c>
      <c r="AY33" s="62">
        <f t="shared" si="5"/>
        <v>108479.99999999999</v>
      </c>
      <c r="AZ33" s="62">
        <f t="shared" si="6"/>
        <v>0</v>
      </c>
      <c r="BA33" s="62">
        <f t="shared" ref="BA33:BD33" si="30">IF($AZ33=0,0,AV33/$AZ33)</f>
        <v>0</v>
      </c>
      <c r="BB33" s="62">
        <f t="shared" si="30"/>
        <v>0</v>
      </c>
      <c r="BC33" s="62">
        <f t="shared" si="30"/>
        <v>0</v>
      </c>
      <c r="BD33" s="62">
        <f t="shared" si="30"/>
        <v>0</v>
      </c>
      <c r="BE33" s="547"/>
      <c r="BF33" s="1"/>
      <c r="BG33" s="1"/>
      <c r="BH33" s="1"/>
      <c r="BI33" s="1"/>
      <c r="BJ33" s="1"/>
      <c r="BK33" s="1"/>
      <c r="BL33" s="1"/>
      <c r="BM33" s="1"/>
      <c r="BN33" s="1"/>
      <c r="BO33" s="1"/>
      <c r="BP33" s="1"/>
      <c r="BQ33" s="1"/>
      <c r="BR33" s="1"/>
      <c r="BS33" s="1"/>
      <c r="BT33" s="1"/>
      <c r="BU33" s="1"/>
      <c r="BV33" s="1"/>
      <c r="BW33" s="1"/>
      <c r="BX33" s="1"/>
      <c r="BY33" s="1"/>
    </row>
    <row r="34" spans="1:77" ht="15.75" customHeight="1">
      <c r="A34" s="1"/>
      <c r="B34" s="556">
        <v>2030</v>
      </c>
      <c r="C34" s="557" t="s">
        <v>524</v>
      </c>
      <c r="D34" s="557" t="s">
        <v>525</v>
      </c>
      <c r="E34" s="557" t="s">
        <v>526</v>
      </c>
      <c r="F34" s="557"/>
      <c r="G34" s="557" t="s">
        <v>18</v>
      </c>
      <c r="H34" s="557" t="s">
        <v>24</v>
      </c>
      <c r="I34" s="557">
        <v>0</v>
      </c>
      <c r="J34" s="557" t="s">
        <v>33</v>
      </c>
      <c r="K34" s="557" t="s">
        <v>527</v>
      </c>
      <c r="L34" s="557" t="s">
        <v>528</v>
      </c>
      <c r="M34" s="557">
        <v>12382.52226</v>
      </c>
      <c r="N34" s="557">
        <v>40.496656999999999</v>
      </c>
      <c r="O34" s="557">
        <v>10994.69967</v>
      </c>
      <c r="P34" s="557">
        <v>8911.2708210000001</v>
      </c>
      <c r="Q34" s="557">
        <v>34.62033358</v>
      </c>
      <c r="R34" s="557">
        <v>9753.2179680000008</v>
      </c>
      <c r="S34" s="557">
        <v>-34057.664790000003</v>
      </c>
      <c r="T34" s="557">
        <v>115781.7337</v>
      </c>
      <c r="U34" s="557">
        <v>-8.0613444817072306</v>
      </c>
      <c r="V34" s="557">
        <v>614.80100600000003</v>
      </c>
      <c r="W34" s="557">
        <v>283459.86734462768</v>
      </c>
      <c r="X34" s="557">
        <v>316186.13895669184</v>
      </c>
      <c r="Y34" s="557">
        <v>809999.95299999998</v>
      </c>
      <c r="Z34" s="557">
        <v>830376.92433604947</v>
      </c>
      <c r="AA34" s="557">
        <v>830376.92433604947</v>
      </c>
      <c r="AB34" s="557">
        <v>25243.323461290289</v>
      </c>
      <c r="AC34" s="557">
        <v>234135.8775</v>
      </c>
      <c r="AD34" s="557">
        <v>45248.55197</v>
      </c>
      <c r="AE34" s="557">
        <v>1.8323813467789642</v>
      </c>
      <c r="AF34" s="557">
        <v>51.789587410000003</v>
      </c>
      <c r="AG34" s="557">
        <v>40500</v>
      </c>
      <c r="AH34" s="557">
        <v>24300</v>
      </c>
      <c r="AI34" s="557">
        <v>340200</v>
      </c>
      <c r="AJ34" s="557"/>
      <c r="AK34" s="557"/>
      <c r="AL34" s="557"/>
      <c r="AM34" s="557">
        <v>404999.95299999998</v>
      </c>
      <c r="AN34" s="557">
        <v>69394.787079999995</v>
      </c>
      <c r="AO34" s="557">
        <v>263855.40759999998</v>
      </c>
      <c r="AP34" s="557">
        <v>70396.985750000007</v>
      </c>
      <c r="AQ34" s="557">
        <v>0</v>
      </c>
      <c r="AR34" s="557">
        <v>519.54713761502501</v>
      </c>
      <c r="AS34" s="270">
        <f>'3.1 Funding Category'!F$12</f>
        <v>0.78500000000000003</v>
      </c>
      <c r="AT34" s="62">
        <f t="shared" si="0"/>
        <v>-87.938620829129604</v>
      </c>
      <c r="AU34" s="62">
        <f t="shared" si="1"/>
        <v>23152.176646424356</v>
      </c>
      <c r="AV34" s="62">
        <f t="shared" si="2"/>
        <v>131679.9696453553</v>
      </c>
      <c r="AW34" s="62">
        <f t="shared" si="3"/>
        <v>243864.31617355</v>
      </c>
      <c r="AX34" s="62">
        <f t="shared" si="4"/>
        <v>721240.67268379894</v>
      </c>
      <c r="AY34" s="62">
        <f t="shared" si="5"/>
        <v>442386.44633225061</v>
      </c>
      <c r="AZ34" s="62">
        <f t="shared" si="6"/>
        <v>11.39657025037212</v>
      </c>
      <c r="BA34" s="62">
        <f t="shared" ref="BA34:BD34" si="31">IF($AZ34=0,0,AV34/$AZ34)</f>
        <v>11554.350717142792</v>
      </c>
      <c r="BB34" s="62">
        <f t="shared" si="31"/>
        <v>21398.044395469537</v>
      </c>
      <c r="BC34" s="62">
        <f t="shared" si="31"/>
        <v>63285.765527593627</v>
      </c>
      <c r="BD34" s="62">
        <f t="shared" si="31"/>
        <v>38817.507075675319</v>
      </c>
      <c r="BE34" s="547"/>
      <c r="BF34" s="1"/>
      <c r="BG34" s="1"/>
      <c r="BH34" s="1"/>
      <c r="BI34" s="1"/>
      <c r="BJ34" s="1"/>
      <c r="BK34" s="1"/>
      <c r="BL34" s="1"/>
      <c r="BM34" s="1"/>
      <c r="BN34" s="1"/>
      <c r="BO34" s="1"/>
      <c r="BP34" s="1"/>
      <c r="BQ34" s="1"/>
      <c r="BR34" s="1"/>
      <c r="BS34" s="1"/>
      <c r="BT34" s="1"/>
      <c r="BU34" s="1"/>
      <c r="BV34" s="1"/>
      <c r="BW34" s="1"/>
      <c r="BX34" s="1"/>
      <c r="BY34" s="1"/>
    </row>
    <row r="35" spans="1:77" ht="15.75" customHeight="1">
      <c r="A35" s="1"/>
      <c r="B35" s="271">
        <v>2030</v>
      </c>
      <c r="C35" s="272" t="s">
        <v>524</v>
      </c>
      <c r="D35" s="272" t="s">
        <v>529</v>
      </c>
      <c r="E35" s="272" t="s">
        <v>530</v>
      </c>
      <c r="F35" s="272"/>
      <c r="G35" s="272" t="s">
        <v>51</v>
      </c>
      <c r="H35" s="272" t="s">
        <v>24</v>
      </c>
      <c r="I35" s="272">
        <v>0</v>
      </c>
      <c r="J35" s="272" t="s">
        <v>33</v>
      </c>
      <c r="K35" s="272" t="s">
        <v>531</v>
      </c>
      <c r="L35" s="272" t="s">
        <v>528</v>
      </c>
      <c r="M35" s="272">
        <v>0</v>
      </c>
      <c r="N35" s="272">
        <v>0</v>
      </c>
      <c r="O35" s="272">
        <v>0</v>
      </c>
      <c r="P35" s="272">
        <v>0</v>
      </c>
      <c r="Q35" s="272">
        <v>0</v>
      </c>
      <c r="R35" s="272">
        <v>0</v>
      </c>
      <c r="S35" s="272">
        <v>0</v>
      </c>
      <c r="T35" s="272">
        <v>0</v>
      </c>
      <c r="U35" s="272">
        <v>0</v>
      </c>
      <c r="V35" s="272">
        <v>0</v>
      </c>
      <c r="W35" s="272">
        <v>989258.4</v>
      </c>
      <c r="X35" s="272">
        <v>989258.4</v>
      </c>
      <c r="Y35" s="272">
        <v>950000</v>
      </c>
      <c r="Z35" s="272">
        <v>950000</v>
      </c>
      <c r="AA35" s="272">
        <v>950000</v>
      </c>
      <c r="AB35" s="272">
        <v>0</v>
      </c>
      <c r="AC35" s="272">
        <v>0</v>
      </c>
      <c r="AD35" s="272">
        <v>989258.4</v>
      </c>
      <c r="AE35" s="272">
        <v>0</v>
      </c>
      <c r="AF35" s="272">
        <v>0</v>
      </c>
      <c r="AG35" s="272">
        <v>30000</v>
      </c>
      <c r="AH35" s="272">
        <v>30000</v>
      </c>
      <c r="AI35" s="272">
        <v>140000</v>
      </c>
      <c r="AJ35" s="272"/>
      <c r="AK35" s="272"/>
      <c r="AL35" s="272"/>
      <c r="AM35" s="272">
        <v>750000</v>
      </c>
      <c r="AN35" s="272">
        <v>0</v>
      </c>
      <c r="AO35" s="272">
        <v>0</v>
      </c>
      <c r="AP35" s="272">
        <v>0</v>
      </c>
      <c r="AQ35" s="272">
        <v>0</v>
      </c>
      <c r="AR35" s="272">
        <v>0</v>
      </c>
      <c r="AS35" s="270">
        <f>'3.1 Funding Category'!F$12</f>
        <v>0.78500000000000003</v>
      </c>
      <c r="AT35" s="62" t="str">
        <f t="shared" si="0"/>
        <v>NA</v>
      </c>
      <c r="AU35" s="62" t="str">
        <f t="shared" si="1"/>
        <v>NA</v>
      </c>
      <c r="AV35" s="62">
        <f t="shared" si="2"/>
        <v>776567.84400000004</v>
      </c>
      <c r="AW35" s="62">
        <f t="shared" si="3"/>
        <v>212690.55599999998</v>
      </c>
      <c r="AX35" s="62">
        <f t="shared" si="4"/>
        <v>745750</v>
      </c>
      <c r="AY35" s="62">
        <f t="shared" si="5"/>
        <v>204249.99999999997</v>
      </c>
      <c r="AZ35" s="62">
        <f t="shared" si="6"/>
        <v>0</v>
      </c>
      <c r="BA35" s="62">
        <f t="shared" ref="BA35:BD35" si="32">IF($AZ35=0,0,AV35/$AZ35)</f>
        <v>0</v>
      </c>
      <c r="BB35" s="62">
        <f t="shared" si="32"/>
        <v>0</v>
      </c>
      <c r="BC35" s="62">
        <f t="shared" si="32"/>
        <v>0</v>
      </c>
      <c r="BD35" s="62">
        <f t="shared" si="32"/>
        <v>0</v>
      </c>
      <c r="BE35" s="547"/>
      <c r="BF35" s="1"/>
      <c r="BG35" s="1"/>
      <c r="BH35" s="1"/>
      <c r="BI35" s="1"/>
      <c r="BJ35" s="1"/>
      <c r="BK35" s="1"/>
      <c r="BL35" s="1"/>
      <c r="BM35" s="1"/>
      <c r="BN35" s="1"/>
      <c r="BO35" s="1"/>
      <c r="BP35" s="1"/>
      <c r="BQ35" s="1"/>
      <c r="BR35" s="1"/>
      <c r="BS35" s="1"/>
      <c r="BT35" s="1"/>
      <c r="BU35" s="1"/>
      <c r="BV35" s="1"/>
      <c r="BW35" s="1"/>
      <c r="BX35" s="1"/>
      <c r="BY35" s="1"/>
    </row>
    <row r="36" spans="1:77" ht="15.75" customHeight="1">
      <c r="A36" s="1"/>
      <c r="B36" s="556">
        <v>2030</v>
      </c>
      <c r="C36" s="557" t="s">
        <v>524</v>
      </c>
      <c r="D36" s="557" t="s">
        <v>532</v>
      </c>
      <c r="E36" s="557" t="s">
        <v>533</v>
      </c>
      <c r="F36" s="557"/>
      <c r="G36" s="557" t="s">
        <v>27</v>
      </c>
      <c r="H36" s="557" t="s">
        <v>24</v>
      </c>
      <c r="I36" s="557">
        <v>0</v>
      </c>
      <c r="J36" s="557" t="s">
        <v>33</v>
      </c>
      <c r="K36" s="557" t="s">
        <v>531</v>
      </c>
      <c r="L36" s="557" t="s">
        <v>528</v>
      </c>
      <c r="M36" s="557">
        <v>136169.60000000001</v>
      </c>
      <c r="N36" s="557">
        <v>105.08499999999999</v>
      </c>
      <c r="O36" s="557">
        <v>94688.95</v>
      </c>
      <c r="P36" s="557">
        <v>-18101.23</v>
      </c>
      <c r="Q36" s="557">
        <v>75.179500000000004</v>
      </c>
      <c r="R36" s="557">
        <v>81187.137499999997</v>
      </c>
      <c r="S36" s="557">
        <v>63769.205000000002</v>
      </c>
      <c r="T36" s="557">
        <v>918823.13280000002</v>
      </c>
      <c r="U36" s="557">
        <v>-154.07154661022301</v>
      </c>
      <c r="V36" s="557">
        <v>4878.9508349999996</v>
      </c>
      <c r="W36" s="557">
        <v>1798071.1575782034</v>
      </c>
      <c r="X36" s="557">
        <v>2200888.5459649037</v>
      </c>
      <c r="Y36" s="557">
        <v>923400.49</v>
      </c>
      <c r="Z36" s="557">
        <v>1414270.6995948295</v>
      </c>
      <c r="AA36" s="557">
        <v>1414270.6995948295</v>
      </c>
      <c r="AB36" s="557">
        <v>427778.90732740326</v>
      </c>
      <c r="AC36" s="557">
        <v>1857286.706</v>
      </c>
      <c r="AD36" s="557">
        <v>0</v>
      </c>
      <c r="AE36" s="557">
        <v>-13.535052872295001</v>
      </c>
      <c r="AF36" s="557">
        <v>431.10370010000003</v>
      </c>
      <c r="AG36" s="557">
        <v>48600</v>
      </c>
      <c r="AH36" s="557">
        <v>29160</v>
      </c>
      <c r="AI36" s="557">
        <v>379080</v>
      </c>
      <c r="AJ36" s="557"/>
      <c r="AK36" s="557"/>
      <c r="AL36" s="557"/>
      <c r="AM36" s="557">
        <v>466560.49</v>
      </c>
      <c r="AN36" s="557">
        <v>1919229.0319999999</v>
      </c>
      <c r="AO36" s="557">
        <v>1152161.425</v>
      </c>
      <c r="AP36" s="557">
        <v>1953809.693</v>
      </c>
      <c r="AQ36" s="557">
        <v>0</v>
      </c>
      <c r="AR36" s="557">
        <v>3875.7543072584576</v>
      </c>
      <c r="AS36" s="270">
        <f>'3.1 Funding Category'!F$12</f>
        <v>0.78500000000000003</v>
      </c>
      <c r="AT36" s="62">
        <f t="shared" si="0"/>
        <v>-3025.1278684322169</v>
      </c>
      <c r="AU36" s="62">
        <f t="shared" si="1"/>
        <v>100791.46941986064</v>
      </c>
      <c r="AV36" s="62">
        <f t="shared" si="2"/>
        <v>2385464.3546346617</v>
      </c>
      <c r="AW36" s="62">
        <f t="shared" si="3"/>
        <v>1857286.706</v>
      </c>
      <c r="AX36" s="62">
        <f t="shared" si="4"/>
        <v>3029431.5311819408</v>
      </c>
      <c r="AY36" s="62">
        <f t="shared" si="5"/>
        <v>1456229.6254128884</v>
      </c>
      <c r="AZ36" s="62">
        <f t="shared" si="6"/>
        <v>11.431140270418265</v>
      </c>
      <c r="BA36" s="62">
        <f t="shared" ref="BA36:BD36" si="33">IF($AZ36=0,0,AV36/$AZ36)</f>
        <v>208681.22498748568</v>
      </c>
      <c r="BB36" s="62">
        <f t="shared" si="33"/>
        <v>162476.06643462542</v>
      </c>
      <c r="BC36" s="62">
        <f t="shared" si="33"/>
        <v>265015.69043130061</v>
      </c>
      <c r="BD36" s="62">
        <f t="shared" si="33"/>
        <v>127391.45797916142</v>
      </c>
      <c r="BE36" s="547"/>
      <c r="BF36" s="1"/>
      <c r="BG36" s="1"/>
      <c r="BH36" s="1"/>
      <c r="BI36" s="1"/>
      <c r="BJ36" s="1"/>
      <c r="BK36" s="1"/>
      <c r="BL36" s="1"/>
      <c r="BM36" s="1"/>
      <c r="BN36" s="1"/>
      <c r="BO36" s="1"/>
      <c r="BP36" s="1"/>
      <c r="BQ36" s="1"/>
      <c r="BR36" s="1"/>
      <c r="BS36" s="1"/>
      <c r="BT36" s="1"/>
      <c r="BU36" s="1"/>
      <c r="BV36" s="1"/>
      <c r="BW36" s="1"/>
      <c r="BX36" s="1"/>
      <c r="BY36" s="1"/>
    </row>
    <row r="37" spans="1:77" ht="15.75" customHeight="1">
      <c r="A37" s="1"/>
      <c r="B37" s="271">
        <v>2030</v>
      </c>
      <c r="C37" s="272" t="s">
        <v>524</v>
      </c>
      <c r="D37" s="272" t="s">
        <v>534</v>
      </c>
      <c r="E37" s="272" t="s">
        <v>535</v>
      </c>
      <c r="F37" s="272"/>
      <c r="G37" s="272" t="s">
        <v>51</v>
      </c>
      <c r="H37" s="272" t="s">
        <v>24</v>
      </c>
      <c r="I37" s="272" t="s">
        <v>536</v>
      </c>
      <c r="J37" s="272" t="s">
        <v>537</v>
      </c>
      <c r="K37" s="272" t="s">
        <v>538</v>
      </c>
      <c r="L37" s="272" t="s">
        <v>528</v>
      </c>
      <c r="M37" s="272">
        <v>0</v>
      </c>
      <c r="N37" s="272">
        <v>0</v>
      </c>
      <c r="O37" s="272">
        <v>0</v>
      </c>
      <c r="P37" s="272">
        <v>0</v>
      </c>
      <c r="Q37" s="272">
        <v>0</v>
      </c>
      <c r="R37" s="272">
        <v>0</v>
      </c>
      <c r="S37" s="272">
        <v>0</v>
      </c>
      <c r="T37" s="272">
        <v>0</v>
      </c>
      <c r="U37" s="272">
        <v>0</v>
      </c>
      <c r="V37" s="272">
        <v>0</v>
      </c>
      <c r="W37" s="272">
        <v>0</v>
      </c>
      <c r="X37" s="272">
        <v>0</v>
      </c>
      <c r="Y37" s="272">
        <v>392696</v>
      </c>
      <c r="Z37" s="272">
        <v>392696</v>
      </c>
      <c r="AA37" s="272">
        <v>392696</v>
      </c>
      <c r="AB37" s="272">
        <v>0</v>
      </c>
      <c r="AC37" s="272">
        <v>0</v>
      </c>
      <c r="AD37" s="272">
        <v>0</v>
      </c>
      <c r="AE37" s="272">
        <v>0</v>
      </c>
      <c r="AF37" s="272">
        <v>0</v>
      </c>
      <c r="AG37" s="272">
        <v>0</v>
      </c>
      <c r="AH37" s="272">
        <v>0</v>
      </c>
      <c r="AI37" s="272">
        <v>0</v>
      </c>
      <c r="AJ37" s="272">
        <v>392696</v>
      </c>
      <c r="AK37" s="272">
        <v>0</v>
      </c>
      <c r="AL37" s="272">
        <v>0</v>
      </c>
      <c r="AM37" s="272">
        <v>0</v>
      </c>
      <c r="AN37" s="272">
        <v>0</v>
      </c>
      <c r="AO37" s="272">
        <v>0</v>
      </c>
      <c r="AP37" s="272">
        <v>0</v>
      </c>
      <c r="AQ37" s="272">
        <v>0</v>
      </c>
      <c r="AR37" s="272">
        <v>0</v>
      </c>
      <c r="AS37" s="270">
        <f>'3.1 Funding Category'!F$12</f>
        <v>0.78500000000000003</v>
      </c>
      <c r="AT37" s="62" t="str">
        <f t="shared" si="0"/>
        <v>NA</v>
      </c>
      <c r="AU37" s="62" t="str">
        <f t="shared" si="1"/>
        <v>NA</v>
      </c>
      <c r="AV37" s="62">
        <f t="shared" si="2"/>
        <v>0</v>
      </c>
      <c r="AW37" s="62">
        <f t="shared" si="3"/>
        <v>0</v>
      </c>
      <c r="AX37" s="62">
        <f t="shared" si="4"/>
        <v>308266.36</v>
      </c>
      <c r="AY37" s="62">
        <f t="shared" si="5"/>
        <v>84429.639999999985</v>
      </c>
      <c r="AZ37" s="62">
        <f t="shared" si="6"/>
        <v>0</v>
      </c>
      <c r="BA37" s="62">
        <f t="shared" ref="BA37:BD37" si="34">IF($AZ37=0,0,AV37/$AZ37)</f>
        <v>0</v>
      </c>
      <c r="BB37" s="62">
        <f t="shared" si="34"/>
        <v>0</v>
      </c>
      <c r="BC37" s="62">
        <f t="shared" si="34"/>
        <v>0</v>
      </c>
      <c r="BD37" s="62">
        <f t="shared" si="34"/>
        <v>0</v>
      </c>
      <c r="BE37" s="547"/>
      <c r="BF37" s="1"/>
      <c r="BG37" s="1"/>
      <c r="BH37" s="1"/>
      <c r="BI37" s="1"/>
      <c r="BJ37" s="1"/>
      <c r="BK37" s="1"/>
      <c r="BL37" s="1"/>
      <c r="BM37" s="1"/>
      <c r="BN37" s="1"/>
      <c r="BO37" s="1"/>
      <c r="BP37" s="1"/>
      <c r="BQ37" s="1"/>
      <c r="BR37" s="1"/>
      <c r="BS37" s="1"/>
      <c r="BT37" s="1"/>
      <c r="BU37" s="1"/>
      <c r="BV37" s="1"/>
      <c r="BW37" s="1"/>
      <c r="BX37" s="1"/>
      <c r="BY37" s="1"/>
    </row>
    <row r="38" spans="1:77" ht="15.75" customHeight="1">
      <c r="A38" s="1"/>
      <c r="B38" s="556">
        <v>2030</v>
      </c>
      <c r="C38" s="557" t="s">
        <v>524</v>
      </c>
      <c r="D38" s="557" t="s">
        <v>539</v>
      </c>
      <c r="E38" s="557" t="s">
        <v>540</v>
      </c>
      <c r="F38" s="557"/>
      <c r="G38" s="557" t="s">
        <v>27</v>
      </c>
      <c r="H38" s="557" t="s">
        <v>24</v>
      </c>
      <c r="I38" s="557">
        <v>0</v>
      </c>
      <c r="J38" s="557" t="s">
        <v>33</v>
      </c>
      <c r="K38" s="557" t="s">
        <v>531</v>
      </c>
      <c r="L38" s="557" t="s">
        <v>528</v>
      </c>
      <c r="M38" s="557">
        <v>1974129.818</v>
      </c>
      <c r="N38" s="557">
        <v>269.23905000000002</v>
      </c>
      <c r="O38" s="557">
        <v>84423.802500000005</v>
      </c>
      <c r="P38" s="557">
        <v>1938719.645</v>
      </c>
      <c r="Q38" s="557">
        <v>258.22919250000001</v>
      </c>
      <c r="R38" s="557">
        <v>71760.232130000004</v>
      </c>
      <c r="S38" s="557">
        <v>22860504.379999999</v>
      </c>
      <c r="T38" s="557">
        <v>800386.3946</v>
      </c>
      <c r="U38" s="557">
        <v>3989.0943646555552</v>
      </c>
      <c r="V38" s="557">
        <v>4250.0517550000004</v>
      </c>
      <c r="W38" s="557">
        <v>3537098.4414578988</v>
      </c>
      <c r="X38" s="557">
        <v>3840658.9417173625</v>
      </c>
      <c r="Y38" s="557">
        <v>1425000</v>
      </c>
      <c r="Z38" s="557">
        <v>3413557.1963249971</v>
      </c>
      <c r="AA38" s="557">
        <v>1440185.887499999</v>
      </c>
      <c r="AB38" s="557">
        <v>1885491.9246897809</v>
      </c>
      <c r="AC38" s="557">
        <v>1666133.8870000001</v>
      </c>
      <c r="AD38" s="557">
        <v>0</v>
      </c>
      <c r="AE38" s="557">
        <v>320.34688981786127</v>
      </c>
      <c r="AF38" s="557">
        <v>381.04683260000002</v>
      </c>
      <c r="AG38" s="557">
        <v>75000</v>
      </c>
      <c r="AH38" s="557">
        <v>0</v>
      </c>
      <c r="AI38" s="557">
        <v>1350000</v>
      </c>
      <c r="AJ38" s="557"/>
      <c r="AK38" s="557"/>
      <c r="AL38" s="557"/>
      <c r="AM38" s="557">
        <v>0</v>
      </c>
      <c r="AN38" s="557">
        <v>8347095.6780000003</v>
      </c>
      <c r="AO38" s="557">
        <v>1915190.4569999999</v>
      </c>
      <c r="AP38" s="557">
        <v>0</v>
      </c>
      <c r="AQ38" s="557">
        <v>0</v>
      </c>
      <c r="AR38" s="557">
        <v>658.51681932633778</v>
      </c>
      <c r="AS38" s="270">
        <f>'3.1 Funding Category'!F$12</f>
        <v>0.78500000000000003</v>
      </c>
      <c r="AT38" s="62">
        <f t="shared" si="0"/>
        <v>728390.05443330412</v>
      </c>
      <c r="AU38" s="62">
        <f t="shared" si="1"/>
        <v>167124.67845565942</v>
      </c>
      <c r="AV38" s="62">
        <f t="shared" si="2"/>
        <v>1886150.4415091074</v>
      </c>
      <c r="AW38" s="62">
        <f t="shared" si="3"/>
        <v>1666133.8870000001</v>
      </c>
      <c r="AX38" s="62">
        <f t="shared" si="4"/>
        <v>9477641.5996874999</v>
      </c>
      <c r="AY38" s="62">
        <f t="shared" si="5"/>
        <v>2224830.4228124996</v>
      </c>
      <c r="AZ38" s="62">
        <f t="shared" si="6"/>
        <v>11.45965081098497</v>
      </c>
      <c r="BA38" s="62">
        <f t="shared" ref="BA38:BD38" si="35">IF($AZ38=0,0,AV38/$AZ38)</f>
        <v>164590.56847535746</v>
      </c>
      <c r="BB38" s="62">
        <f t="shared" si="35"/>
        <v>145391.33124395733</v>
      </c>
      <c r="BC38" s="62">
        <f t="shared" si="35"/>
        <v>827044.53704666474</v>
      </c>
      <c r="BD38" s="62">
        <f t="shared" si="35"/>
        <v>194144.6959867072</v>
      </c>
      <c r="BE38" s="547"/>
      <c r="BF38" s="1"/>
      <c r="BG38" s="1"/>
      <c r="BH38" s="1"/>
      <c r="BI38" s="1"/>
      <c r="BJ38" s="1"/>
      <c r="BK38" s="1"/>
      <c r="BL38" s="1"/>
      <c r="BM38" s="1"/>
      <c r="BN38" s="1"/>
      <c r="BO38" s="1"/>
      <c r="BP38" s="1"/>
      <c r="BQ38" s="1"/>
      <c r="BR38" s="1"/>
      <c r="BS38" s="1"/>
      <c r="BT38" s="1"/>
      <c r="BU38" s="1"/>
      <c r="BV38" s="1"/>
      <c r="BW38" s="1"/>
      <c r="BX38" s="1"/>
      <c r="BY38" s="1"/>
    </row>
    <row r="39" spans="1:77" ht="15.75" customHeight="1">
      <c r="A39" s="1"/>
      <c r="B39" s="271">
        <v>2030</v>
      </c>
      <c r="C39" s="272" t="s">
        <v>524</v>
      </c>
      <c r="D39" s="272" t="s">
        <v>541</v>
      </c>
      <c r="E39" s="272" t="s">
        <v>542</v>
      </c>
      <c r="F39" s="272"/>
      <c r="G39" s="272" t="s">
        <v>27</v>
      </c>
      <c r="H39" s="272" t="s">
        <v>24</v>
      </c>
      <c r="I39" s="272">
        <v>0</v>
      </c>
      <c r="J39" s="272" t="s">
        <v>33</v>
      </c>
      <c r="K39" s="272" t="s">
        <v>531</v>
      </c>
      <c r="L39" s="272" t="s">
        <v>528</v>
      </c>
      <c r="M39" s="272">
        <v>6525812.9539999999</v>
      </c>
      <c r="N39" s="272">
        <v>748.61593200000004</v>
      </c>
      <c r="O39" s="272">
        <v>0</v>
      </c>
      <c r="P39" s="272">
        <v>6525812.9539999999</v>
      </c>
      <c r="Q39" s="272">
        <v>748.61593200000004</v>
      </c>
      <c r="R39" s="272">
        <v>0</v>
      </c>
      <c r="S39" s="272">
        <v>32629064.77</v>
      </c>
      <c r="T39" s="272">
        <v>0</v>
      </c>
      <c r="U39" s="272">
        <v>22226.734239721809</v>
      </c>
      <c r="V39" s="272">
        <v>0</v>
      </c>
      <c r="W39" s="272">
        <v>3430453.7883594302</v>
      </c>
      <c r="X39" s="272">
        <v>3430453.7883594302</v>
      </c>
      <c r="Y39" s="272">
        <v>2204000.4180000001</v>
      </c>
      <c r="Z39" s="272">
        <v>2204000.4176000003</v>
      </c>
      <c r="AA39" s="272">
        <v>2204000.4176000003</v>
      </c>
      <c r="AB39" s="272">
        <v>3430453.7883594302</v>
      </c>
      <c r="AC39" s="272">
        <v>0</v>
      </c>
      <c r="AD39" s="272">
        <v>0</v>
      </c>
      <c r="AE39" s="272">
        <v>1416.352002165617</v>
      </c>
      <c r="AF39" s="272">
        <v>0</v>
      </c>
      <c r="AG39" s="272">
        <v>116000</v>
      </c>
      <c r="AH39" s="272">
        <v>69600</v>
      </c>
      <c r="AI39" s="272">
        <v>1322400</v>
      </c>
      <c r="AJ39" s="272"/>
      <c r="AK39" s="272"/>
      <c r="AL39" s="272"/>
      <c r="AM39" s="272">
        <v>696000.41760000004</v>
      </c>
      <c r="AN39" s="272">
        <v>8398785.2809999995</v>
      </c>
      <c r="AO39" s="272">
        <v>0</v>
      </c>
      <c r="AP39" s="272">
        <v>0</v>
      </c>
      <c r="AQ39" s="272">
        <v>0</v>
      </c>
      <c r="AR39" s="272">
        <v>0</v>
      </c>
      <c r="AS39" s="270">
        <f>'3.1 Funding Category'!F$12</f>
        <v>0.78500000000000003</v>
      </c>
      <c r="AT39" s="62">
        <f t="shared" si="0"/>
        <v>1679757.0561999995</v>
      </c>
      <c r="AU39" s="62">
        <f t="shared" si="1"/>
        <v>0</v>
      </c>
      <c r="AV39" s="62">
        <f t="shared" si="2"/>
        <v>3430453.7883594302</v>
      </c>
      <c r="AW39" s="62">
        <f t="shared" si="3"/>
        <v>0</v>
      </c>
      <c r="AX39" s="62">
        <f t="shared" si="4"/>
        <v>10128925.608816</v>
      </c>
      <c r="AY39" s="62">
        <f t="shared" si="5"/>
        <v>473860.08978400001</v>
      </c>
      <c r="AZ39" s="62">
        <f t="shared" si="6"/>
        <v>5.0000000000000009</v>
      </c>
      <c r="BA39" s="62">
        <f t="shared" ref="BA39:BD39" si="36">IF($AZ39=0,0,AV39/$AZ39)</f>
        <v>686090.75767188589</v>
      </c>
      <c r="BB39" s="62">
        <f t="shared" si="36"/>
        <v>0</v>
      </c>
      <c r="BC39" s="62">
        <f t="shared" si="36"/>
        <v>2025785.1217631996</v>
      </c>
      <c r="BD39" s="62">
        <f t="shared" si="36"/>
        <v>94772.017956799988</v>
      </c>
      <c r="BE39" s="547"/>
      <c r="BF39" s="1"/>
      <c r="BG39" s="1"/>
      <c r="BH39" s="1"/>
      <c r="BI39" s="1"/>
      <c r="BJ39" s="1"/>
      <c r="BK39" s="1"/>
      <c r="BL39" s="1"/>
      <c r="BM39" s="1"/>
      <c r="BN39" s="1"/>
      <c r="BO39" s="1"/>
      <c r="BP39" s="1"/>
      <c r="BQ39" s="1"/>
      <c r="BR39" s="1"/>
      <c r="BS39" s="1"/>
      <c r="BT39" s="1"/>
      <c r="BU39" s="1"/>
      <c r="BV39" s="1"/>
      <c r="BW39" s="1"/>
      <c r="BX39" s="1"/>
      <c r="BY39" s="1"/>
    </row>
    <row r="40" spans="1:77" ht="15.75" customHeight="1">
      <c r="A40" s="1"/>
      <c r="B40" s="556">
        <v>2030</v>
      </c>
      <c r="C40" s="557" t="s">
        <v>524</v>
      </c>
      <c r="D40" s="557" t="s">
        <v>543</v>
      </c>
      <c r="E40" s="557" t="s">
        <v>544</v>
      </c>
      <c r="F40" s="557"/>
      <c r="G40" s="557" t="s">
        <v>18</v>
      </c>
      <c r="H40" s="557" t="s">
        <v>24</v>
      </c>
      <c r="I40" s="557">
        <v>0</v>
      </c>
      <c r="J40" s="557" t="s">
        <v>33</v>
      </c>
      <c r="K40" s="557" t="s">
        <v>531</v>
      </c>
      <c r="L40" s="557" t="s">
        <v>528</v>
      </c>
      <c r="M40" s="557">
        <v>519871.57770000002</v>
      </c>
      <c r="N40" s="557">
        <v>58.626383400000002</v>
      </c>
      <c r="O40" s="557">
        <v>89658.317089999997</v>
      </c>
      <c r="P40" s="557">
        <v>518868.7095</v>
      </c>
      <c r="Q40" s="557">
        <v>58.38931195</v>
      </c>
      <c r="R40" s="557">
        <v>89629.8897</v>
      </c>
      <c r="S40" s="557">
        <v>599885.54200000002</v>
      </c>
      <c r="T40" s="557">
        <v>779361.48479999998</v>
      </c>
      <c r="U40" s="557">
        <v>2120.2970078490589</v>
      </c>
      <c r="V40" s="557">
        <v>4138.4094850000001</v>
      </c>
      <c r="W40" s="557">
        <v>1725280.9978161503</v>
      </c>
      <c r="X40" s="557">
        <v>1726864.7455142983</v>
      </c>
      <c r="Y40" s="557">
        <v>771400.4</v>
      </c>
      <c r="Z40" s="557">
        <v>1646055.7421973119</v>
      </c>
      <c r="AA40" s="557">
        <v>785215.29317990039</v>
      </c>
      <c r="AB40" s="557">
        <v>93509.01668639874</v>
      </c>
      <c r="AC40" s="557">
        <v>1645586.8740000001</v>
      </c>
      <c r="AD40" s="557">
        <v>0</v>
      </c>
      <c r="AE40" s="557">
        <v>130.30660808330387</v>
      </c>
      <c r="AF40" s="557">
        <v>475.9347143</v>
      </c>
      <c r="AG40" s="557">
        <v>40600</v>
      </c>
      <c r="AH40" s="557">
        <v>24360</v>
      </c>
      <c r="AI40" s="557">
        <v>495320</v>
      </c>
      <c r="AJ40" s="557"/>
      <c r="AK40" s="557"/>
      <c r="AL40" s="557"/>
      <c r="AM40" s="557">
        <v>211120.4</v>
      </c>
      <c r="AN40" s="557">
        <v>504147.98460000003</v>
      </c>
      <c r="AO40" s="557">
        <v>1714216.517</v>
      </c>
      <c r="AP40" s="557">
        <v>0</v>
      </c>
      <c r="AQ40" s="557">
        <v>0</v>
      </c>
      <c r="AR40" s="557">
        <v>0</v>
      </c>
      <c r="AS40" s="270">
        <f>'3.1 Funding Category'!F$12</f>
        <v>0.78500000000000003</v>
      </c>
      <c r="AT40" s="62">
        <f t="shared" si="0"/>
        <v>67657.132225161025</v>
      </c>
      <c r="AU40" s="62">
        <f t="shared" si="1"/>
        <v>230049.46383995522</v>
      </c>
      <c r="AV40" s="62">
        <f t="shared" si="2"/>
        <v>93509.01668639874</v>
      </c>
      <c r="AW40" s="62">
        <f t="shared" si="3"/>
        <v>1645586.8740000001</v>
      </c>
      <c r="AX40" s="62">
        <f t="shared" si="4"/>
        <v>1120541.9897462218</v>
      </c>
      <c r="AY40" s="62">
        <f t="shared" si="5"/>
        <v>1883037.8050336787</v>
      </c>
      <c r="AZ40" s="62">
        <f t="shared" si="6"/>
        <v>7.4515127676740676</v>
      </c>
      <c r="BA40" s="62">
        <f t="shared" ref="BA40:BD40" si="37">IF($AZ40=0,0,AV40/$AZ40)</f>
        <v>12548.997713867819</v>
      </c>
      <c r="BB40" s="62">
        <f t="shared" si="37"/>
        <v>220839.30140183566</v>
      </c>
      <c r="BC40" s="62">
        <f t="shared" si="37"/>
        <v>150377.78565009296</v>
      </c>
      <c r="BD40" s="62">
        <f t="shared" si="37"/>
        <v>252705.43898181556</v>
      </c>
      <c r="BE40" s="547"/>
      <c r="BF40" s="1"/>
      <c r="BG40" s="1"/>
      <c r="BH40" s="1"/>
      <c r="BI40" s="1"/>
      <c r="BJ40" s="1"/>
      <c r="BK40" s="1"/>
      <c r="BL40" s="1"/>
      <c r="BM40" s="1"/>
      <c r="BN40" s="1"/>
      <c r="BO40" s="1"/>
      <c r="BP40" s="1"/>
      <c r="BQ40" s="1"/>
      <c r="BR40" s="1"/>
      <c r="BS40" s="1"/>
      <c r="BT40" s="1"/>
      <c r="BU40" s="1"/>
      <c r="BV40" s="1"/>
      <c r="BW40" s="1"/>
      <c r="BX40" s="1"/>
      <c r="BY40" s="1"/>
    </row>
    <row r="41" spans="1:77" ht="15.75" customHeight="1">
      <c r="A41" s="1"/>
      <c r="B41" s="271">
        <v>2030</v>
      </c>
      <c r="C41" s="272" t="s">
        <v>524</v>
      </c>
      <c r="D41" s="272" t="s">
        <v>545</v>
      </c>
      <c r="E41" s="272" t="s">
        <v>546</v>
      </c>
      <c r="F41" s="272"/>
      <c r="G41" s="272" t="s">
        <v>18</v>
      </c>
      <c r="H41" s="272" t="s">
        <v>24</v>
      </c>
      <c r="I41" s="272">
        <v>0</v>
      </c>
      <c r="J41" s="272" t="s">
        <v>33</v>
      </c>
      <c r="K41" s="272" t="s">
        <v>527</v>
      </c>
      <c r="L41" s="272" t="s">
        <v>528</v>
      </c>
      <c r="M41" s="272">
        <v>793168.2</v>
      </c>
      <c r="N41" s="272">
        <v>100.44936300000001</v>
      </c>
      <c r="O41" s="272">
        <v>26577.663339999999</v>
      </c>
      <c r="P41" s="272">
        <v>791568.2</v>
      </c>
      <c r="Q41" s="272">
        <v>100.44936300000001</v>
      </c>
      <c r="R41" s="272">
        <v>20645.763340000001</v>
      </c>
      <c r="S41" s="272">
        <v>6296498.7609999999</v>
      </c>
      <c r="T41" s="272">
        <v>269905.3015</v>
      </c>
      <c r="U41" s="272">
        <v>1704.9020325718463</v>
      </c>
      <c r="V41" s="272">
        <v>1433.1971510000001</v>
      </c>
      <c r="W41" s="272">
        <v>1294832.9744479668</v>
      </c>
      <c r="X41" s="272">
        <v>1404804.3332882635</v>
      </c>
      <c r="Y41" s="272">
        <v>1333800</v>
      </c>
      <c r="Z41" s="272">
        <v>2212380.7459250344</v>
      </c>
      <c r="AA41" s="272">
        <v>1365075.8959250343</v>
      </c>
      <c r="AB41" s="272">
        <v>793924.69527331926</v>
      </c>
      <c r="AC41" s="272">
        <v>532184.17509999999</v>
      </c>
      <c r="AD41" s="272">
        <v>0</v>
      </c>
      <c r="AE41" s="272">
        <v>201.15995079634001</v>
      </c>
      <c r="AF41" s="272">
        <v>109.62900329999999</v>
      </c>
      <c r="AG41" s="272">
        <v>70200</v>
      </c>
      <c r="AH41" s="272">
        <v>84240</v>
      </c>
      <c r="AI41" s="272">
        <v>982800</v>
      </c>
      <c r="AJ41" s="272"/>
      <c r="AK41" s="272"/>
      <c r="AL41" s="272"/>
      <c r="AM41" s="272">
        <v>196560</v>
      </c>
      <c r="AN41" s="272">
        <v>2308521.304</v>
      </c>
      <c r="AO41" s="272">
        <v>585026.83900000004</v>
      </c>
      <c r="AP41" s="272">
        <v>31803.337049999998</v>
      </c>
      <c r="AQ41" s="272">
        <v>0</v>
      </c>
      <c r="AR41" s="272">
        <v>0</v>
      </c>
      <c r="AS41" s="270">
        <f>'3.1 Funding Category'!F$12</f>
        <v>0.78500000000000003</v>
      </c>
      <c r="AT41" s="62">
        <f t="shared" si="0"/>
        <v>223827.66196232877</v>
      </c>
      <c r="AU41" s="62">
        <f t="shared" si="1"/>
        <v>57514.892691782188</v>
      </c>
      <c r="AV41" s="62">
        <f t="shared" si="2"/>
        <v>825728.03232331923</v>
      </c>
      <c r="AW41" s="62">
        <f t="shared" si="3"/>
        <v>532184.17509999999</v>
      </c>
      <c r="AX41" s="62">
        <f t="shared" si="4"/>
        <v>3380105.8823011518</v>
      </c>
      <c r="AY41" s="62">
        <f t="shared" si="5"/>
        <v>878518.15662388236</v>
      </c>
      <c r="AZ41" s="62">
        <f t="shared" si="6"/>
        <v>10.17174529273858</v>
      </c>
      <c r="BA41" s="62">
        <f t="shared" ref="BA41:BD41" si="38">IF($AZ41=0,0,AV41/$AZ41)</f>
        <v>81178.599007270779</v>
      </c>
      <c r="BB41" s="62">
        <f t="shared" si="38"/>
        <v>52319.848736275024</v>
      </c>
      <c r="BC41" s="62">
        <f t="shared" si="38"/>
        <v>332303.43318900705</v>
      </c>
      <c r="BD41" s="62">
        <f t="shared" si="38"/>
        <v>86368.477713558183</v>
      </c>
      <c r="BE41" s="547"/>
      <c r="BF41" s="1"/>
      <c r="BG41" s="1"/>
      <c r="BH41" s="1"/>
      <c r="BI41" s="1"/>
      <c r="BJ41" s="1"/>
      <c r="BK41" s="1"/>
      <c r="BL41" s="1"/>
      <c r="BM41" s="1"/>
      <c r="BN41" s="1"/>
      <c r="BO41" s="1"/>
      <c r="BP41" s="1"/>
      <c r="BQ41" s="1"/>
      <c r="BR41" s="1"/>
      <c r="BS41" s="1"/>
      <c r="BT41" s="1"/>
      <c r="BU41" s="1"/>
      <c r="BV41" s="1"/>
      <c r="BW41" s="1"/>
      <c r="BX41" s="1"/>
      <c r="BY41" s="1"/>
    </row>
    <row r="42" spans="1:77" ht="15.75" customHeight="1">
      <c r="A42" s="1"/>
      <c r="B42" s="556">
        <v>2030</v>
      </c>
      <c r="C42" s="557" t="s">
        <v>524</v>
      </c>
      <c r="D42" s="557" t="s">
        <v>547</v>
      </c>
      <c r="E42" s="557" t="s">
        <v>548</v>
      </c>
      <c r="F42" s="557"/>
      <c r="G42" s="557" t="s">
        <v>55</v>
      </c>
      <c r="H42" s="557" t="s">
        <v>24</v>
      </c>
      <c r="I42" s="557">
        <v>0</v>
      </c>
      <c r="J42" s="557" t="s">
        <v>33</v>
      </c>
      <c r="K42" s="557" t="s">
        <v>527</v>
      </c>
      <c r="L42" s="557" t="s">
        <v>528</v>
      </c>
      <c r="M42" s="557">
        <v>0</v>
      </c>
      <c r="N42" s="557">
        <v>0</v>
      </c>
      <c r="O42" s="557">
        <v>0</v>
      </c>
      <c r="P42" s="557">
        <v>0</v>
      </c>
      <c r="Q42" s="557">
        <v>0</v>
      </c>
      <c r="R42" s="557">
        <v>0</v>
      </c>
      <c r="S42" s="557">
        <v>0</v>
      </c>
      <c r="T42" s="557">
        <v>0</v>
      </c>
      <c r="U42" s="557">
        <v>0</v>
      </c>
      <c r="V42" s="557">
        <v>0</v>
      </c>
      <c r="W42" s="557">
        <v>0</v>
      </c>
      <c r="X42" s="557">
        <v>0</v>
      </c>
      <c r="Y42" s="557">
        <v>110700</v>
      </c>
      <c r="Z42" s="557">
        <v>110700</v>
      </c>
      <c r="AA42" s="557">
        <v>110700</v>
      </c>
      <c r="AB42" s="557">
        <v>0</v>
      </c>
      <c r="AC42" s="557">
        <v>0</v>
      </c>
      <c r="AD42" s="557">
        <v>0</v>
      </c>
      <c r="AE42" s="557">
        <v>0</v>
      </c>
      <c r="AF42" s="557">
        <v>0</v>
      </c>
      <c r="AG42" s="557">
        <v>110700</v>
      </c>
      <c r="AH42" s="557">
        <v>0</v>
      </c>
      <c r="AI42" s="557">
        <v>0</v>
      </c>
      <c r="AJ42" s="557"/>
      <c r="AK42" s="557"/>
      <c r="AL42" s="557"/>
      <c r="AM42" s="557">
        <v>0</v>
      </c>
      <c r="AN42" s="557">
        <v>0</v>
      </c>
      <c r="AO42" s="557">
        <v>0</v>
      </c>
      <c r="AP42" s="557">
        <v>0</v>
      </c>
      <c r="AQ42" s="557">
        <v>0</v>
      </c>
      <c r="AR42" s="557">
        <v>0</v>
      </c>
      <c r="AS42" s="270">
        <f>'3.1 Funding Category'!F$12</f>
        <v>0.78500000000000003</v>
      </c>
      <c r="AT42" s="62" t="str">
        <f t="shared" si="0"/>
        <v>NA</v>
      </c>
      <c r="AU42" s="62" t="str">
        <f t="shared" si="1"/>
        <v>NA</v>
      </c>
      <c r="AV42" s="62">
        <f t="shared" si="2"/>
        <v>0</v>
      </c>
      <c r="AW42" s="62">
        <f t="shared" si="3"/>
        <v>0</v>
      </c>
      <c r="AX42" s="62">
        <f t="shared" si="4"/>
        <v>86899.5</v>
      </c>
      <c r="AY42" s="62">
        <f t="shared" si="5"/>
        <v>23800.499999999996</v>
      </c>
      <c r="AZ42" s="62">
        <f t="shared" si="6"/>
        <v>0</v>
      </c>
      <c r="BA42" s="62">
        <f t="shared" ref="BA42:BD42" si="39">IF($AZ42=0,0,AV42/$AZ42)</f>
        <v>0</v>
      </c>
      <c r="BB42" s="62">
        <f t="shared" si="39"/>
        <v>0</v>
      </c>
      <c r="BC42" s="62">
        <f t="shared" si="39"/>
        <v>0</v>
      </c>
      <c r="BD42" s="62">
        <f t="shared" si="39"/>
        <v>0</v>
      </c>
      <c r="BE42" s="547"/>
      <c r="BF42" s="1"/>
      <c r="BG42" s="1"/>
      <c r="BH42" s="1"/>
      <c r="BI42" s="1"/>
      <c r="BJ42" s="1"/>
      <c r="BK42" s="1"/>
      <c r="BL42" s="1"/>
      <c r="BM42" s="1"/>
      <c r="BN42" s="1"/>
      <c r="BO42" s="1"/>
      <c r="BP42" s="1"/>
      <c r="BQ42" s="1"/>
      <c r="BR42" s="1"/>
      <c r="BS42" s="1"/>
      <c r="BT42" s="1"/>
      <c r="BU42" s="1"/>
      <c r="BV42" s="1"/>
      <c r="BW42" s="1"/>
      <c r="BX42" s="1"/>
      <c r="BY42" s="1"/>
    </row>
    <row r="43" spans="1:77" ht="15.75" customHeight="1">
      <c r="A43" s="1"/>
      <c r="B43" s="271">
        <v>2030</v>
      </c>
      <c r="C43" s="272" t="s">
        <v>524</v>
      </c>
      <c r="D43" s="272" t="s">
        <v>549</v>
      </c>
      <c r="E43" s="272" t="s">
        <v>550</v>
      </c>
      <c r="F43" s="272"/>
      <c r="G43" s="272" t="s">
        <v>55</v>
      </c>
      <c r="H43" s="272" t="s">
        <v>24</v>
      </c>
      <c r="I43" s="272">
        <v>0</v>
      </c>
      <c r="J43" s="272" t="s">
        <v>33</v>
      </c>
      <c r="K43" s="272" t="s">
        <v>551</v>
      </c>
      <c r="L43" s="272" t="s">
        <v>528</v>
      </c>
      <c r="M43" s="272">
        <v>0</v>
      </c>
      <c r="N43" s="272">
        <v>0</v>
      </c>
      <c r="O43" s="272">
        <v>0</v>
      </c>
      <c r="P43" s="272">
        <v>0</v>
      </c>
      <c r="Q43" s="272">
        <v>0</v>
      </c>
      <c r="R43" s="272">
        <v>0</v>
      </c>
      <c r="S43" s="272">
        <v>0</v>
      </c>
      <c r="T43" s="272">
        <v>0</v>
      </c>
      <c r="U43" s="272">
        <v>0</v>
      </c>
      <c r="V43" s="272">
        <v>0</v>
      </c>
      <c r="W43" s="272">
        <v>0</v>
      </c>
      <c r="X43" s="272">
        <v>0</v>
      </c>
      <c r="Y43" s="272">
        <v>27000</v>
      </c>
      <c r="Z43" s="272">
        <v>27000</v>
      </c>
      <c r="AA43" s="272">
        <v>27000</v>
      </c>
      <c r="AB43" s="272">
        <v>0</v>
      </c>
      <c r="AC43" s="272">
        <v>0</v>
      </c>
      <c r="AD43" s="272">
        <v>0</v>
      </c>
      <c r="AE43" s="272">
        <v>0</v>
      </c>
      <c r="AF43" s="272">
        <v>0</v>
      </c>
      <c r="AG43" s="272">
        <v>27000</v>
      </c>
      <c r="AH43" s="272">
        <v>0</v>
      </c>
      <c r="AI43" s="272">
        <v>0</v>
      </c>
      <c r="AJ43" s="272"/>
      <c r="AK43" s="272"/>
      <c r="AL43" s="272"/>
      <c r="AM43" s="272">
        <v>0</v>
      </c>
      <c r="AN43" s="272">
        <v>0</v>
      </c>
      <c r="AO43" s="272">
        <v>0</v>
      </c>
      <c r="AP43" s="272">
        <v>0</v>
      </c>
      <c r="AQ43" s="272">
        <v>0</v>
      </c>
      <c r="AR43" s="272">
        <v>0</v>
      </c>
      <c r="AS43" s="270">
        <f>'3.1 Funding Category'!F$12</f>
        <v>0.78500000000000003</v>
      </c>
      <c r="AT43" s="62" t="str">
        <f t="shared" si="0"/>
        <v>NA</v>
      </c>
      <c r="AU43" s="62" t="str">
        <f t="shared" si="1"/>
        <v>NA</v>
      </c>
      <c r="AV43" s="62">
        <f t="shared" si="2"/>
        <v>0</v>
      </c>
      <c r="AW43" s="62">
        <f t="shared" si="3"/>
        <v>0</v>
      </c>
      <c r="AX43" s="62">
        <f t="shared" si="4"/>
        <v>21195</v>
      </c>
      <c r="AY43" s="62">
        <f t="shared" si="5"/>
        <v>5804.9999999999991</v>
      </c>
      <c r="AZ43" s="62">
        <f t="shared" si="6"/>
        <v>0</v>
      </c>
      <c r="BA43" s="62">
        <f t="shared" ref="BA43:BD43" si="40">IF($AZ43=0,0,AV43/$AZ43)</f>
        <v>0</v>
      </c>
      <c r="BB43" s="62">
        <f t="shared" si="40"/>
        <v>0</v>
      </c>
      <c r="BC43" s="62">
        <f t="shared" si="40"/>
        <v>0</v>
      </c>
      <c r="BD43" s="62">
        <f t="shared" si="40"/>
        <v>0</v>
      </c>
      <c r="BE43" s="547"/>
      <c r="BF43" s="1"/>
      <c r="BG43" s="1"/>
      <c r="BH43" s="1"/>
      <c r="BI43" s="1"/>
      <c r="BJ43" s="1"/>
      <c r="BK43" s="1"/>
      <c r="BL43" s="1"/>
      <c r="BM43" s="1"/>
      <c r="BN43" s="1"/>
      <c r="BO43" s="1"/>
      <c r="BP43" s="1"/>
      <c r="BQ43" s="1"/>
      <c r="BR43" s="1"/>
      <c r="BS43" s="1"/>
      <c r="BT43" s="1"/>
      <c r="BU43" s="1"/>
      <c r="BV43" s="1"/>
      <c r="BW43" s="1"/>
      <c r="BX43" s="1"/>
      <c r="BY43" s="1"/>
    </row>
    <row r="44" spans="1:77" ht="15.75" customHeight="1">
      <c r="A44" s="1"/>
      <c r="B44" s="556">
        <v>2030</v>
      </c>
      <c r="C44" s="557" t="s">
        <v>524</v>
      </c>
      <c r="D44" s="557" t="s">
        <v>552</v>
      </c>
      <c r="E44" s="557" t="s">
        <v>553</v>
      </c>
      <c r="F44" s="557"/>
      <c r="G44" s="557" t="s">
        <v>55</v>
      </c>
      <c r="H44" s="557" t="s">
        <v>24</v>
      </c>
      <c r="I44" s="557">
        <v>0</v>
      </c>
      <c r="J44" s="557" t="s">
        <v>33</v>
      </c>
      <c r="K44" s="557" t="s">
        <v>531</v>
      </c>
      <c r="L44" s="557" t="s">
        <v>528</v>
      </c>
      <c r="M44" s="557">
        <v>0</v>
      </c>
      <c r="N44" s="557">
        <v>0</v>
      </c>
      <c r="O44" s="557">
        <v>0</v>
      </c>
      <c r="P44" s="557">
        <v>0</v>
      </c>
      <c r="Q44" s="557">
        <v>0</v>
      </c>
      <c r="R44" s="557">
        <v>0</v>
      </c>
      <c r="S44" s="557">
        <v>0</v>
      </c>
      <c r="T44" s="557">
        <v>0</v>
      </c>
      <c r="U44" s="557">
        <v>0</v>
      </c>
      <c r="V44" s="557">
        <v>0</v>
      </c>
      <c r="W44" s="557">
        <v>0</v>
      </c>
      <c r="X44" s="557">
        <v>0</v>
      </c>
      <c r="Y44" s="557">
        <v>329400</v>
      </c>
      <c r="Z44" s="557">
        <v>329400</v>
      </c>
      <c r="AA44" s="557">
        <v>329400</v>
      </c>
      <c r="AB44" s="557">
        <v>0</v>
      </c>
      <c r="AC44" s="557">
        <v>0</v>
      </c>
      <c r="AD44" s="557">
        <v>0</v>
      </c>
      <c r="AE44" s="557">
        <v>0</v>
      </c>
      <c r="AF44" s="557">
        <v>0</v>
      </c>
      <c r="AG44" s="557">
        <v>329400</v>
      </c>
      <c r="AH44" s="557">
        <v>0</v>
      </c>
      <c r="AI44" s="557">
        <v>0</v>
      </c>
      <c r="AJ44" s="557"/>
      <c r="AK44" s="557"/>
      <c r="AL44" s="557"/>
      <c r="AM44" s="557">
        <v>0</v>
      </c>
      <c r="AN44" s="557">
        <v>0</v>
      </c>
      <c r="AO44" s="557">
        <v>0</v>
      </c>
      <c r="AP44" s="557">
        <v>0</v>
      </c>
      <c r="AQ44" s="557">
        <v>0</v>
      </c>
      <c r="AR44" s="557">
        <v>0</v>
      </c>
      <c r="AS44" s="270">
        <f>'3.1 Funding Category'!F$12</f>
        <v>0.78500000000000003</v>
      </c>
      <c r="AT44" s="62" t="str">
        <f t="shared" si="0"/>
        <v>NA</v>
      </c>
      <c r="AU44" s="62" t="str">
        <f t="shared" si="1"/>
        <v>NA</v>
      </c>
      <c r="AV44" s="62">
        <f t="shared" si="2"/>
        <v>0</v>
      </c>
      <c r="AW44" s="62">
        <f t="shared" si="3"/>
        <v>0</v>
      </c>
      <c r="AX44" s="62">
        <f t="shared" si="4"/>
        <v>258579</v>
      </c>
      <c r="AY44" s="62">
        <f t="shared" si="5"/>
        <v>70820.999999999985</v>
      </c>
      <c r="AZ44" s="62">
        <f t="shared" si="6"/>
        <v>0</v>
      </c>
      <c r="BA44" s="62">
        <f t="shared" ref="BA44:BD44" si="41">IF($AZ44=0,0,AV44/$AZ44)</f>
        <v>0</v>
      </c>
      <c r="BB44" s="62">
        <f t="shared" si="41"/>
        <v>0</v>
      </c>
      <c r="BC44" s="62">
        <f t="shared" si="41"/>
        <v>0</v>
      </c>
      <c r="BD44" s="62">
        <f t="shared" si="41"/>
        <v>0</v>
      </c>
      <c r="BE44" s="547"/>
      <c r="BF44" s="1"/>
      <c r="BG44" s="1"/>
      <c r="BH44" s="1"/>
      <c r="BI44" s="1"/>
      <c r="BJ44" s="1"/>
      <c r="BK44" s="1"/>
      <c r="BL44" s="1"/>
      <c r="BM44" s="1"/>
      <c r="BN44" s="1"/>
      <c r="BO44" s="1"/>
      <c r="BP44" s="1"/>
      <c r="BQ44" s="1"/>
      <c r="BR44" s="1"/>
      <c r="BS44" s="1"/>
      <c r="BT44" s="1"/>
      <c r="BU44" s="1"/>
      <c r="BV44" s="1"/>
      <c r="BW44" s="1"/>
      <c r="BX44" s="1"/>
      <c r="BY44" s="1"/>
    </row>
    <row r="45" spans="1:77" ht="15.75" customHeight="1">
      <c r="A45" s="1"/>
      <c r="B45" s="271">
        <v>2030</v>
      </c>
      <c r="C45" s="272" t="s">
        <v>524</v>
      </c>
      <c r="D45" s="272" t="s">
        <v>554</v>
      </c>
      <c r="E45" s="272" t="s">
        <v>555</v>
      </c>
      <c r="F45" s="272"/>
      <c r="G45" s="272" t="s">
        <v>51</v>
      </c>
      <c r="H45" s="272" t="s">
        <v>24</v>
      </c>
      <c r="I45" s="272" t="s">
        <v>556</v>
      </c>
      <c r="J45" s="272" t="s">
        <v>33</v>
      </c>
      <c r="K45" s="272" t="s">
        <v>551</v>
      </c>
      <c r="L45" s="272" t="s">
        <v>528</v>
      </c>
      <c r="M45" s="272">
        <v>0</v>
      </c>
      <c r="N45" s="272">
        <v>0</v>
      </c>
      <c r="O45" s="272">
        <v>0</v>
      </c>
      <c r="P45" s="272">
        <v>0</v>
      </c>
      <c r="Q45" s="272">
        <v>0</v>
      </c>
      <c r="R45" s="272">
        <v>0</v>
      </c>
      <c r="S45" s="272">
        <v>0</v>
      </c>
      <c r="T45" s="272">
        <v>0</v>
      </c>
      <c r="U45" s="272">
        <v>0</v>
      </c>
      <c r="V45" s="272">
        <v>0</v>
      </c>
      <c r="W45" s="272">
        <v>0</v>
      </c>
      <c r="X45" s="272">
        <v>0</v>
      </c>
      <c r="Y45" s="272">
        <v>540000</v>
      </c>
      <c r="Z45" s="272">
        <v>540000</v>
      </c>
      <c r="AA45" s="272">
        <v>540000</v>
      </c>
      <c r="AB45" s="272">
        <v>0</v>
      </c>
      <c r="AC45" s="272">
        <v>0</v>
      </c>
      <c r="AD45" s="272">
        <v>0</v>
      </c>
      <c r="AE45" s="272">
        <v>0</v>
      </c>
      <c r="AF45" s="272">
        <v>0</v>
      </c>
      <c r="AG45" s="272">
        <v>16200</v>
      </c>
      <c r="AH45" s="272">
        <v>16200</v>
      </c>
      <c r="AI45" s="272">
        <v>507600</v>
      </c>
      <c r="AJ45" s="272"/>
      <c r="AK45" s="272"/>
      <c r="AL45" s="272"/>
      <c r="AM45" s="272">
        <v>0</v>
      </c>
      <c r="AN45" s="272">
        <v>0</v>
      </c>
      <c r="AO45" s="272">
        <v>0</v>
      </c>
      <c r="AP45" s="272">
        <v>0</v>
      </c>
      <c r="AQ45" s="272">
        <v>0</v>
      </c>
      <c r="AR45" s="272">
        <v>0</v>
      </c>
      <c r="AS45" s="270">
        <f>'3.1 Funding Category'!F$12</f>
        <v>0.78500000000000003</v>
      </c>
      <c r="AT45" s="62" t="str">
        <f t="shared" si="0"/>
        <v>NA</v>
      </c>
      <c r="AU45" s="62" t="str">
        <f t="shared" si="1"/>
        <v>NA</v>
      </c>
      <c r="AV45" s="62">
        <f t="shared" si="2"/>
        <v>0</v>
      </c>
      <c r="AW45" s="62">
        <f t="shared" si="3"/>
        <v>0</v>
      </c>
      <c r="AX45" s="62">
        <f t="shared" si="4"/>
        <v>423900</v>
      </c>
      <c r="AY45" s="62">
        <f t="shared" si="5"/>
        <v>116099.99999999999</v>
      </c>
      <c r="AZ45" s="62">
        <f t="shared" si="6"/>
        <v>0</v>
      </c>
      <c r="BA45" s="62">
        <f t="shared" ref="BA45:BD45" si="42">IF($AZ45=0,0,AV45/$AZ45)</f>
        <v>0</v>
      </c>
      <c r="BB45" s="62">
        <f t="shared" si="42"/>
        <v>0</v>
      </c>
      <c r="BC45" s="62">
        <f t="shared" si="42"/>
        <v>0</v>
      </c>
      <c r="BD45" s="62">
        <f t="shared" si="42"/>
        <v>0</v>
      </c>
      <c r="BE45" s="547"/>
      <c r="BF45" s="1"/>
      <c r="BG45" s="1"/>
      <c r="BH45" s="1"/>
      <c r="BI45" s="1"/>
      <c r="BJ45" s="1"/>
      <c r="BK45" s="1"/>
      <c r="BL45" s="1"/>
      <c r="BM45" s="1"/>
      <c r="BN45" s="1"/>
      <c r="BO45" s="1"/>
      <c r="BP45" s="1"/>
      <c r="BQ45" s="1"/>
      <c r="BR45" s="1"/>
      <c r="BS45" s="1"/>
      <c r="BT45" s="1"/>
      <c r="BU45" s="1"/>
      <c r="BV45" s="1"/>
      <c r="BW45" s="1"/>
      <c r="BX45" s="1"/>
      <c r="BY45" s="1"/>
    </row>
    <row r="46" spans="1:77" ht="15.75" customHeight="1">
      <c r="A46" s="1"/>
      <c r="B46" s="556">
        <v>2031</v>
      </c>
      <c r="C46" s="557" t="s">
        <v>524</v>
      </c>
      <c r="D46" s="557" t="s">
        <v>525</v>
      </c>
      <c r="E46" s="557" t="s">
        <v>526</v>
      </c>
      <c r="F46" s="557"/>
      <c r="G46" s="557" t="s">
        <v>18</v>
      </c>
      <c r="H46" s="557" t="s">
        <v>24</v>
      </c>
      <c r="I46" s="557">
        <v>0</v>
      </c>
      <c r="J46" s="557" t="s">
        <v>33</v>
      </c>
      <c r="K46" s="557" t="s">
        <v>527</v>
      </c>
      <c r="L46" s="557" t="s">
        <v>528</v>
      </c>
      <c r="M46" s="557">
        <v>14514.737139999999</v>
      </c>
      <c r="N46" s="557">
        <v>47.47</v>
      </c>
      <c r="O46" s="557">
        <v>12887.93772</v>
      </c>
      <c r="P46" s="557">
        <v>10445.751749999999</v>
      </c>
      <c r="Q46" s="557">
        <v>40.581800000000001</v>
      </c>
      <c r="R46" s="557">
        <v>11432.67843</v>
      </c>
      <c r="S46" s="557">
        <v>-39922.242160000002</v>
      </c>
      <c r="T46" s="557">
        <v>135718.82980000001</v>
      </c>
      <c r="U46" s="557">
        <v>-9.4596541044759874</v>
      </c>
      <c r="V46" s="557">
        <v>720.66698629999996</v>
      </c>
      <c r="W46" s="557">
        <v>346760.35367693281</v>
      </c>
      <c r="X46" s="557">
        <v>386663.30754909141</v>
      </c>
      <c r="Y46" s="557">
        <v>930000.16529999999</v>
      </c>
      <c r="Z46" s="557">
        <v>954494.83351132332</v>
      </c>
      <c r="AA46" s="557">
        <v>954494.83351132332</v>
      </c>
      <c r="AB46" s="557">
        <v>30216.685343279889</v>
      </c>
      <c r="AC46" s="557">
        <v>288902.65090000001</v>
      </c>
      <c r="AD46" s="557">
        <v>53040.15</v>
      </c>
      <c r="AE46" s="557">
        <v>1.9300701264372497</v>
      </c>
      <c r="AF46" s="557">
        <v>60.70752246</v>
      </c>
      <c r="AG46" s="557">
        <v>46500</v>
      </c>
      <c r="AH46" s="557">
        <v>27900</v>
      </c>
      <c r="AI46" s="557">
        <v>390600</v>
      </c>
      <c r="AJ46" s="557"/>
      <c r="AK46" s="557"/>
      <c r="AL46" s="557"/>
      <c r="AM46" s="557">
        <v>465000.16529999999</v>
      </c>
      <c r="AN46" s="557">
        <v>83677.219930000007</v>
      </c>
      <c r="AO46" s="557">
        <v>318352.72210000001</v>
      </c>
      <c r="AP46" s="557">
        <v>84994.602419999996</v>
      </c>
      <c r="AQ46" s="557">
        <v>0</v>
      </c>
      <c r="AR46" s="557">
        <v>631.65260068623195</v>
      </c>
      <c r="AS46" s="270">
        <f>'3.1 Funding Category'!F$13</f>
        <v>0.78100000000000003</v>
      </c>
      <c r="AT46" s="62">
        <f t="shared" si="0"/>
        <v>-115.59464480092078</v>
      </c>
      <c r="AU46" s="62">
        <f t="shared" si="1"/>
        <v>27934.081492578553</v>
      </c>
      <c r="AV46" s="62">
        <f t="shared" si="2"/>
        <v>157267.29751396613</v>
      </c>
      <c r="AW46" s="62">
        <f t="shared" si="3"/>
        <v>300518.44374999998</v>
      </c>
      <c r="AX46" s="62">
        <f t="shared" si="4"/>
        <v>829137.68490234355</v>
      </c>
      <c r="AY46" s="62">
        <f t="shared" si="5"/>
        <v>527387.0906389798</v>
      </c>
      <c r="AZ46" s="62">
        <f t="shared" si="6"/>
        <v>11.396570250021611</v>
      </c>
      <c r="BA46" s="62">
        <f t="shared" ref="BA46:BD46" si="43">IF($AZ46=0,0,AV46/$AZ46)</f>
        <v>13799.5286357023</v>
      </c>
      <c r="BB46" s="62">
        <f t="shared" si="43"/>
        <v>26369.20030826205</v>
      </c>
      <c r="BC46" s="62">
        <f t="shared" si="43"/>
        <v>72753.264070896359</v>
      </c>
      <c r="BD46" s="62">
        <f t="shared" si="43"/>
        <v>46275.947857030034</v>
      </c>
      <c r="BE46" s="547"/>
      <c r="BF46" s="1"/>
      <c r="BG46" s="1"/>
      <c r="BH46" s="1"/>
      <c r="BI46" s="1"/>
      <c r="BJ46" s="1"/>
      <c r="BK46" s="1"/>
      <c r="BL46" s="1"/>
      <c r="BM46" s="1"/>
      <c r="BN46" s="1"/>
      <c r="BO46" s="1"/>
      <c r="BP46" s="1"/>
      <c r="BQ46" s="1"/>
      <c r="BR46" s="1"/>
      <c r="BS46" s="1"/>
      <c r="BT46" s="1"/>
      <c r="BU46" s="1"/>
      <c r="BV46" s="1"/>
      <c r="BW46" s="1"/>
      <c r="BX46" s="1"/>
      <c r="BY46" s="1"/>
    </row>
    <row r="47" spans="1:77" ht="15.75" customHeight="1">
      <c r="A47" s="1"/>
      <c r="B47" s="271">
        <v>2031</v>
      </c>
      <c r="C47" s="272" t="s">
        <v>524</v>
      </c>
      <c r="D47" s="272" t="s">
        <v>529</v>
      </c>
      <c r="E47" s="272" t="s">
        <v>530</v>
      </c>
      <c r="F47" s="272"/>
      <c r="G47" s="272" t="s">
        <v>51</v>
      </c>
      <c r="H47" s="272" t="s">
        <v>24</v>
      </c>
      <c r="I47" s="272">
        <v>0</v>
      </c>
      <c r="J47" s="272" t="s">
        <v>33</v>
      </c>
      <c r="K47" s="272" t="s">
        <v>531</v>
      </c>
      <c r="L47" s="272" t="s">
        <v>528</v>
      </c>
      <c r="M47" s="272">
        <v>0</v>
      </c>
      <c r="N47" s="272">
        <v>0</v>
      </c>
      <c r="O47" s="272">
        <v>0</v>
      </c>
      <c r="P47" s="272">
        <v>0</v>
      </c>
      <c r="Q47" s="272">
        <v>0</v>
      </c>
      <c r="R47" s="272">
        <v>0</v>
      </c>
      <c r="S47" s="272">
        <v>0</v>
      </c>
      <c r="T47" s="272">
        <v>0</v>
      </c>
      <c r="U47" s="272">
        <v>0</v>
      </c>
      <c r="V47" s="272">
        <v>0</v>
      </c>
      <c r="W47" s="272">
        <v>989258.4</v>
      </c>
      <c r="X47" s="272">
        <v>989258.4</v>
      </c>
      <c r="Y47" s="272">
        <v>988000</v>
      </c>
      <c r="Z47" s="272">
        <v>988000</v>
      </c>
      <c r="AA47" s="272">
        <v>988000</v>
      </c>
      <c r="AB47" s="272">
        <v>0</v>
      </c>
      <c r="AC47" s="272">
        <v>0</v>
      </c>
      <c r="AD47" s="272">
        <v>989258.4</v>
      </c>
      <c r="AE47" s="272">
        <v>0</v>
      </c>
      <c r="AF47" s="272">
        <v>0</v>
      </c>
      <c r="AG47" s="272">
        <v>31200</v>
      </c>
      <c r="AH47" s="272">
        <v>31200</v>
      </c>
      <c r="AI47" s="272">
        <v>145600</v>
      </c>
      <c r="AJ47" s="272"/>
      <c r="AK47" s="272"/>
      <c r="AL47" s="272"/>
      <c r="AM47" s="272">
        <v>780000</v>
      </c>
      <c r="AN47" s="272">
        <v>0</v>
      </c>
      <c r="AO47" s="272">
        <v>0</v>
      </c>
      <c r="AP47" s="272">
        <v>0</v>
      </c>
      <c r="AQ47" s="272">
        <v>0</v>
      </c>
      <c r="AR47" s="272">
        <v>0</v>
      </c>
      <c r="AS47" s="270">
        <f>'3.1 Funding Category'!F$13</f>
        <v>0.78100000000000003</v>
      </c>
      <c r="AT47" s="62" t="str">
        <f t="shared" si="0"/>
        <v>NA</v>
      </c>
      <c r="AU47" s="62" t="str">
        <f t="shared" si="1"/>
        <v>NA</v>
      </c>
      <c r="AV47" s="62">
        <f t="shared" si="2"/>
        <v>772610.81040000007</v>
      </c>
      <c r="AW47" s="62">
        <f t="shared" si="3"/>
        <v>216647.58959999998</v>
      </c>
      <c r="AX47" s="62">
        <f t="shared" si="4"/>
        <v>771628</v>
      </c>
      <c r="AY47" s="62">
        <f t="shared" si="5"/>
        <v>216371.99999999997</v>
      </c>
      <c r="AZ47" s="62">
        <f t="shared" si="6"/>
        <v>0</v>
      </c>
      <c r="BA47" s="62">
        <f t="shared" ref="BA47:BD47" si="44">IF($AZ47=0,0,AV47/$AZ47)</f>
        <v>0</v>
      </c>
      <c r="BB47" s="62">
        <f t="shared" si="44"/>
        <v>0</v>
      </c>
      <c r="BC47" s="62">
        <f t="shared" si="44"/>
        <v>0</v>
      </c>
      <c r="BD47" s="62">
        <f t="shared" si="44"/>
        <v>0</v>
      </c>
      <c r="BE47" s="547"/>
      <c r="BF47" s="1"/>
      <c r="BG47" s="1"/>
      <c r="BH47" s="1"/>
      <c r="BI47" s="1"/>
      <c r="BJ47" s="1"/>
      <c r="BK47" s="1"/>
      <c r="BL47" s="1"/>
      <c r="BM47" s="1"/>
      <c r="BN47" s="1"/>
      <c r="BO47" s="1"/>
      <c r="BP47" s="1"/>
      <c r="BQ47" s="1"/>
      <c r="BR47" s="1"/>
      <c r="BS47" s="1"/>
      <c r="BT47" s="1"/>
      <c r="BU47" s="1"/>
      <c r="BV47" s="1"/>
      <c r="BW47" s="1"/>
      <c r="BX47" s="1"/>
      <c r="BY47" s="1"/>
    </row>
    <row r="48" spans="1:77" ht="15.75" customHeight="1">
      <c r="A48" s="1"/>
      <c r="B48" s="556">
        <v>2031</v>
      </c>
      <c r="C48" s="557" t="s">
        <v>524</v>
      </c>
      <c r="D48" s="557" t="s">
        <v>532</v>
      </c>
      <c r="E48" s="557" t="s">
        <v>533</v>
      </c>
      <c r="F48" s="557"/>
      <c r="G48" s="557" t="s">
        <v>27</v>
      </c>
      <c r="H48" s="557" t="s">
        <v>24</v>
      </c>
      <c r="I48" s="557">
        <v>0</v>
      </c>
      <c r="J48" s="557" t="s">
        <v>33</v>
      </c>
      <c r="K48" s="557" t="s">
        <v>531</v>
      </c>
      <c r="L48" s="557" t="s">
        <v>528</v>
      </c>
      <c r="M48" s="557">
        <v>65346.6</v>
      </c>
      <c r="N48" s="557">
        <v>105.71850000000001</v>
      </c>
      <c r="O48" s="557">
        <v>104248.95</v>
      </c>
      <c r="P48" s="557">
        <v>-89997.33</v>
      </c>
      <c r="Q48" s="557">
        <v>75.622950000000003</v>
      </c>
      <c r="R48" s="557">
        <v>90705.137499999997</v>
      </c>
      <c r="S48" s="557">
        <v>-868276.79500000004</v>
      </c>
      <c r="T48" s="557">
        <v>1042753.133</v>
      </c>
      <c r="U48" s="557">
        <v>-336.14100031028306</v>
      </c>
      <c r="V48" s="557">
        <v>5537.0191349999996</v>
      </c>
      <c r="W48" s="557">
        <v>2069759.723206938</v>
      </c>
      <c r="X48" s="557">
        <v>2492639.4135808493</v>
      </c>
      <c r="Y48" s="557">
        <v>1060199.8799999999</v>
      </c>
      <c r="Z48" s="557">
        <v>1654582.3350819531</v>
      </c>
      <c r="AA48" s="557">
        <v>1654582.3350819531</v>
      </c>
      <c r="AB48" s="557">
        <v>443057.2000570739</v>
      </c>
      <c r="AC48" s="557">
        <v>2216938.3459999999</v>
      </c>
      <c r="AD48" s="557">
        <v>0</v>
      </c>
      <c r="AE48" s="557">
        <v>-26.827132820709995</v>
      </c>
      <c r="AF48" s="557">
        <v>481.6442801</v>
      </c>
      <c r="AG48" s="557">
        <v>55800</v>
      </c>
      <c r="AH48" s="557">
        <v>33480</v>
      </c>
      <c r="AI48" s="557">
        <v>435240</v>
      </c>
      <c r="AJ48" s="557"/>
      <c r="AK48" s="557"/>
      <c r="AL48" s="557"/>
      <c r="AM48" s="557">
        <v>535679.88</v>
      </c>
      <c r="AN48" s="557">
        <v>1988478.986</v>
      </c>
      <c r="AO48" s="557">
        <v>1343069.452</v>
      </c>
      <c r="AP48" s="557">
        <v>2362656.3679999998</v>
      </c>
      <c r="AQ48" s="557">
        <v>0</v>
      </c>
      <c r="AR48" s="557">
        <v>4146.6322642239529</v>
      </c>
      <c r="AS48" s="270">
        <f>'3.1 Funding Category'!F$13</f>
        <v>0.78100000000000003</v>
      </c>
      <c r="AT48" s="62">
        <f t="shared" si="0"/>
        <v>-32365.883741860838</v>
      </c>
      <c r="AU48" s="62">
        <f t="shared" si="1"/>
        <v>116173.85719128468</v>
      </c>
      <c r="AV48" s="62">
        <f t="shared" si="2"/>
        <v>2809860.2003212976</v>
      </c>
      <c r="AW48" s="62">
        <f t="shared" si="3"/>
        <v>2216938.3459999999</v>
      </c>
      <c r="AX48" s="62">
        <f t="shared" si="4"/>
        <v>3280707.7896990054</v>
      </c>
      <c r="AY48" s="62">
        <f t="shared" si="5"/>
        <v>1705422.9833829477</v>
      </c>
      <c r="AZ48" s="62">
        <f t="shared" si="6"/>
        <v>11.560857876902418</v>
      </c>
      <c r="BA48" s="62">
        <f t="shared" ref="BA48:BD48" si="45">IF($AZ48=0,0,AV48/$AZ48)</f>
        <v>243049.4544816741</v>
      </c>
      <c r="BB48" s="62">
        <f t="shared" si="45"/>
        <v>191762.44268422751</v>
      </c>
      <c r="BC48" s="62">
        <f t="shared" si="45"/>
        <v>283777.19237026281</v>
      </c>
      <c r="BD48" s="62">
        <f t="shared" si="45"/>
        <v>147516.99238429646</v>
      </c>
      <c r="BE48" s="547"/>
      <c r="BF48" s="1"/>
      <c r="BG48" s="1"/>
      <c r="BH48" s="1"/>
      <c r="BI48" s="1"/>
      <c r="BJ48" s="1"/>
      <c r="BK48" s="1"/>
      <c r="BL48" s="1"/>
      <c r="BM48" s="1"/>
      <c r="BN48" s="1"/>
      <c r="BO48" s="1"/>
      <c r="BP48" s="1"/>
      <c r="BQ48" s="1"/>
      <c r="BR48" s="1"/>
      <c r="BS48" s="1"/>
      <c r="BT48" s="1"/>
      <c r="BU48" s="1"/>
      <c r="BV48" s="1"/>
      <c r="BW48" s="1"/>
      <c r="BX48" s="1"/>
      <c r="BY48" s="1"/>
    </row>
    <row r="49" spans="1:77" ht="15.75" customHeight="1">
      <c r="A49" s="1"/>
      <c r="B49" s="271">
        <v>2031</v>
      </c>
      <c r="C49" s="272" t="s">
        <v>524</v>
      </c>
      <c r="D49" s="272" t="s">
        <v>534</v>
      </c>
      <c r="E49" s="272" t="s">
        <v>535</v>
      </c>
      <c r="F49" s="272"/>
      <c r="G49" s="272" t="s">
        <v>51</v>
      </c>
      <c r="H49" s="272" t="s">
        <v>24</v>
      </c>
      <c r="I49" s="272" t="s">
        <v>536</v>
      </c>
      <c r="J49" s="272" t="s">
        <v>537</v>
      </c>
      <c r="K49" s="272" t="s">
        <v>538</v>
      </c>
      <c r="L49" s="272" t="s">
        <v>528</v>
      </c>
      <c r="M49" s="272">
        <v>0</v>
      </c>
      <c r="N49" s="272">
        <v>0</v>
      </c>
      <c r="O49" s="272">
        <v>0</v>
      </c>
      <c r="P49" s="272">
        <v>0</v>
      </c>
      <c r="Q49" s="272">
        <v>0</v>
      </c>
      <c r="R49" s="272">
        <v>0</v>
      </c>
      <c r="S49" s="272">
        <v>0</v>
      </c>
      <c r="T49" s="272">
        <v>0</v>
      </c>
      <c r="U49" s="272">
        <v>0</v>
      </c>
      <c r="V49" s="272">
        <v>0</v>
      </c>
      <c r="W49" s="272">
        <v>0</v>
      </c>
      <c r="X49" s="272">
        <v>0</v>
      </c>
      <c r="Y49" s="272">
        <v>434629</v>
      </c>
      <c r="Z49" s="272">
        <v>434629</v>
      </c>
      <c r="AA49" s="272">
        <v>434629</v>
      </c>
      <c r="AB49" s="272">
        <v>0</v>
      </c>
      <c r="AC49" s="272">
        <v>0</v>
      </c>
      <c r="AD49" s="272">
        <v>0</v>
      </c>
      <c r="AE49" s="272">
        <v>0</v>
      </c>
      <c r="AF49" s="272">
        <v>0</v>
      </c>
      <c r="AG49" s="272">
        <v>0</v>
      </c>
      <c r="AH49" s="272">
        <v>0</v>
      </c>
      <c r="AI49" s="272">
        <v>0</v>
      </c>
      <c r="AJ49" s="272">
        <v>434629</v>
      </c>
      <c r="AK49" s="272">
        <v>0</v>
      </c>
      <c r="AL49" s="272">
        <v>0</v>
      </c>
      <c r="AM49" s="272">
        <v>0</v>
      </c>
      <c r="AN49" s="272">
        <v>0</v>
      </c>
      <c r="AO49" s="272">
        <v>0</v>
      </c>
      <c r="AP49" s="272">
        <v>0</v>
      </c>
      <c r="AQ49" s="272">
        <v>0</v>
      </c>
      <c r="AR49" s="272">
        <v>0</v>
      </c>
      <c r="AS49" s="270">
        <f>'3.1 Funding Category'!F$13</f>
        <v>0.78100000000000003</v>
      </c>
      <c r="AT49" s="62" t="str">
        <f t="shared" si="0"/>
        <v>NA</v>
      </c>
      <c r="AU49" s="62" t="str">
        <f t="shared" si="1"/>
        <v>NA</v>
      </c>
      <c r="AV49" s="62">
        <f t="shared" si="2"/>
        <v>0</v>
      </c>
      <c r="AW49" s="62">
        <f t="shared" si="3"/>
        <v>0</v>
      </c>
      <c r="AX49" s="62">
        <f t="shared" si="4"/>
        <v>339445.24900000001</v>
      </c>
      <c r="AY49" s="62">
        <f t="shared" si="5"/>
        <v>95183.750999999989</v>
      </c>
      <c r="AZ49" s="62">
        <f t="shared" si="6"/>
        <v>0</v>
      </c>
      <c r="BA49" s="62">
        <f t="shared" ref="BA49:BD49" si="46">IF($AZ49=0,0,AV49/$AZ49)</f>
        <v>0</v>
      </c>
      <c r="BB49" s="62">
        <f t="shared" si="46"/>
        <v>0</v>
      </c>
      <c r="BC49" s="62">
        <f t="shared" si="46"/>
        <v>0</v>
      </c>
      <c r="BD49" s="62">
        <f t="shared" si="46"/>
        <v>0</v>
      </c>
      <c r="BE49" s="547"/>
      <c r="BF49" s="1"/>
      <c r="BG49" s="1"/>
      <c r="BH49" s="1"/>
      <c r="BI49" s="1"/>
      <c r="BJ49" s="1"/>
      <c r="BK49" s="1"/>
      <c r="BL49" s="1"/>
      <c r="BM49" s="1"/>
      <c r="BN49" s="1"/>
      <c r="BO49" s="1"/>
      <c r="BP49" s="1"/>
      <c r="BQ49" s="1"/>
      <c r="BR49" s="1"/>
      <c r="BS49" s="1"/>
      <c r="BT49" s="1"/>
      <c r="BU49" s="1"/>
      <c r="BV49" s="1"/>
      <c r="BW49" s="1"/>
      <c r="BX49" s="1"/>
      <c r="BY49" s="1"/>
    </row>
    <row r="50" spans="1:77" ht="15.75" customHeight="1">
      <c r="A50" s="1"/>
      <c r="B50" s="556">
        <v>2031</v>
      </c>
      <c r="C50" s="557" t="s">
        <v>524</v>
      </c>
      <c r="D50" s="557" t="s">
        <v>539</v>
      </c>
      <c r="E50" s="557" t="s">
        <v>540</v>
      </c>
      <c r="F50" s="557"/>
      <c r="G50" s="557" t="s">
        <v>27</v>
      </c>
      <c r="H50" s="557" t="s">
        <v>24</v>
      </c>
      <c r="I50" s="557">
        <v>0</v>
      </c>
      <c r="J50" s="557" t="s">
        <v>33</v>
      </c>
      <c r="K50" s="557" t="s">
        <v>531</v>
      </c>
      <c r="L50" s="557" t="s">
        <v>528</v>
      </c>
      <c r="M50" s="557">
        <v>2066548.4779999999</v>
      </c>
      <c r="N50" s="557">
        <v>279.79065000000003</v>
      </c>
      <c r="O50" s="557">
        <v>85202.662500000006</v>
      </c>
      <c r="P50" s="557">
        <v>1941369.378</v>
      </c>
      <c r="Q50" s="557">
        <v>266.6616975</v>
      </c>
      <c r="R50" s="557">
        <v>81584.692880000002</v>
      </c>
      <c r="S50" s="557">
        <v>23116896.620000001</v>
      </c>
      <c r="T50" s="557">
        <v>903549.93189999997</v>
      </c>
      <c r="U50" s="557">
        <v>4037.6637936643574</v>
      </c>
      <c r="V50" s="557">
        <v>4797.8501379999998</v>
      </c>
      <c r="W50" s="557">
        <v>3926319.6897120611</v>
      </c>
      <c r="X50" s="557">
        <v>4126850.5493870368</v>
      </c>
      <c r="Y50" s="557">
        <v>1482000</v>
      </c>
      <c r="Z50" s="557">
        <v>3755991.8250749996</v>
      </c>
      <c r="AA50" s="557">
        <v>1499865.7499999993</v>
      </c>
      <c r="AB50" s="557">
        <v>1962318.265256234</v>
      </c>
      <c r="AC50" s="557">
        <v>1981425.388</v>
      </c>
      <c r="AD50" s="557">
        <v>0</v>
      </c>
      <c r="AE50" s="557">
        <v>316.92892593721575</v>
      </c>
      <c r="AF50" s="557">
        <v>433.21471919999999</v>
      </c>
      <c r="AG50" s="557">
        <v>78000</v>
      </c>
      <c r="AH50" s="557">
        <v>0</v>
      </c>
      <c r="AI50" s="557">
        <v>1404000</v>
      </c>
      <c r="AJ50" s="557"/>
      <c r="AK50" s="557"/>
      <c r="AL50" s="557"/>
      <c r="AM50" s="557">
        <v>0</v>
      </c>
      <c r="AN50" s="557">
        <v>8696686.8660000004</v>
      </c>
      <c r="AO50" s="557">
        <v>2231602.5920000002</v>
      </c>
      <c r="AP50" s="557">
        <v>0</v>
      </c>
      <c r="AQ50" s="557">
        <v>0</v>
      </c>
      <c r="AR50" s="557">
        <v>441.78640010824228</v>
      </c>
      <c r="AS50" s="270">
        <f>'3.1 Funding Category'!F$13</f>
        <v>0.78100000000000003</v>
      </c>
      <c r="AT50" s="62">
        <f t="shared" si="0"/>
        <v>759661.7766491581</v>
      </c>
      <c r="AU50" s="62">
        <f t="shared" si="1"/>
        <v>194932.0719412443</v>
      </c>
      <c r="AV50" s="62">
        <f t="shared" si="2"/>
        <v>1962760.0516563421</v>
      </c>
      <c r="AW50" s="62">
        <f t="shared" si="3"/>
        <v>1981425.388</v>
      </c>
      <c r="AX50" s="62">
        <f t="shared" si="4"/>
        <v>9868082.0167500004</v>
      </c>
      <c r="AY50" s="62">
        <f t="shared" si="5"/>
        <v>2560073.1912500001</v>
      </c>
      <c r="AZ50" s="62">
        <f t="shared" si="6"/>
        <v>11.448103792138635</v>
      </c>
      <c r="BA50" s="62">
        <f t="shared" ref="BA50:BD50" si="47">IF($AZ50=0,0,AV50/$AZ50)</f>
        <v>171448.48503244366</v>
      </c>
      <c r="BB50" s="62">
        <f t="shared" si="47"/>
        <v>173078.91542358627</v>
      </c>
      <c r="BC50" s="62">
        <f t="shared" si="47"/>
        <v>861983.9753310387</v>
      </c>
      <c r="BD50" s="62">
        <f t="shared" si="47"/>
        <v>223624.21216061927</v>
      </c>
      <c r="BE50" s="547"/>
      <c r="BF50" s="1"/>
      <c r="BG50" s="1"/>
      <c r="BH50" s="1"/>
      <c r="BI50" s="1"/>
      <c r="BJ50" s="1"/>
      <c r="BK50" s="1"/>
      <c r="BL50" s="1"/>
      <c r="BM50" s="1"/>
      <c r="BN50" s="1"/>
      <c r="BO50" s="1"/>
      <c r="BP50" s="1"/>
      <c r="BQ50" s="1"/>
      <c r="BR50" s="1"/>
      <c r="BS50" s="1"/>
      <c r="BT50" s="1"/>
      <c r="BU50" s="1"/>
      <c r="BV50" s="1"/>
      <c r="BW50" s="1"/>
      <c r="BX50" s="1"/>
      <c r="BY50" s="1"/>
    </row>
    <row r="51" spans="1:77" ht="15.75" customHeight="1">
      <c r="A51" s="1"/>
      <c r="B51" s="271">
        <v>2031</v>
      </c>
      <c r="C51" s="272" t="s">
        <v>524</v>
      </c>
      <c r="D51" s="272" t="s">
        <v>541</v>
      </c>
      <c r="E51" s="272" t="s">
        <v>542</v>
      </c>
      <c r="F51" s="272"/>
      <c r="G51" s="272" t="s">
        <v>27</v>
      </c>
      <c r="H51" s="272" t="s">
        <v>24</v>
      </c>
      <c r="I51" s="272">
        <v>0</v>
      </c>
      <c r="J51" s="272" t="s">
        <v>33</v>
      </c>
      <c r="K51" s="272" t="s">
        <v>531</v>
      </c>
      <c r="L51" s="272" t="s">
        <v>528</v>
      </c>
      <c r="M51" s="272">
        <v>6807133.6200000001</v>
      </c>
      <c r="N51" s="272">
        <v>780.99464520000004</v>
      </c>
      <c r="O51" s="272">
        <v>0</v>
      </c>
      <c r="P51" s="272">
        <v>6807133.6200000001</v>
      </c>
      <c r="Q51" s="272">
        <v>780.99464520000004</v>
      </c>
      <c r="R51" s="272">
        <v>0</v>
      </c>
      <c r="S51" s="272">
        <v>34035668.100000001</v>
      </c>
      <c r="T51" s="272">
        <v>0</v>
      </c>
      <c r="U51" s="272">
        <v>23574.6203571062</v>
      </c>
      <c r="V51" s="272">
        <v>0</v>
      </c>
      <c r="W51" s="272">
        <v>3693073.7766237101</v>
      </c>
      <c r="X51" s="272">
        <v>3693073.7766237101</v>
      </c>
      <c r="Y51" s="272">
        <v>2432000.452</v>
      </c>
      <c r="Z51" s="272">
        <v>2432000.4515200001</v>
      </c>
      <c r="AA51" s="272">
        <v>2432000.4515200001</v>
      </c>
      <c r="AB51" s="272">
        <v>3693073.7766237101</v>
      </c>
      <c r="AC51" s="272">
        <v>0</v>
      </c>
      <c r="AD51" s="272">
        <v>0</v>
      </c>
      <c r="AE51" s="272">
        <v>1505.2560117906951</v>
      </c>
      <c r="AF51" s="272">
        <v>0</v>
      </c>
      <c r="AG51" s="272">
        <v>128000</v>
      </c>
      <c r="AH51" s="272">
        <v>76800</v>
      </c>
      <c r="AI51" s="272">
        <v>1459200</v>
      </c>
      <c r="AJ51" s="272"/>
      <c r="AK51" s="272"/>
      <c r="AL51" s="272"/>
      <c r="AM51" s="272">
        <v>768000.45149999997</v>
      </c>
      <c r="AN51" s="272">
        <v>9023673.1730000004</v>
      </c>
      <c r="AO51" s="272">
        <v>0</v>
      </c>
      <c r="AP51" s="272">
        <v>0</v>
      </c>
      <c r="AQ51" s="272">
        <v>0</v>
      </c>
      <c r="AR51" s="272">
        <v>0</v>
      </c>
      <c r="AS51" s="270">
        <f>'3.1 Funding Category'!F$13</f>
        <v>0.78100000000000003</v>
      </c>
      <c r="AT51" s="62">
        <f t="shared" si="0"/>
        <v>1804734.6346000005</v>
      </c>
      <c r="AU51" s="62">
        <f t="shared" si="1"/>
        <v>0</v>
      </c>
      <c r="AV51" s="62">
        <f t="shared" si="2"/>
        <v>3693073.7766237101</v>
      </c>
      <c r="AW51" s="62">
        <f t="shared" si="3"/>
        <v>0</v>
      </c>
      <c r="AX51" s="62">
        <f t="shared" si="4"/>
        <v>10923065.52563712</v>
      </c>
      <c r="AY51" s="62">
        <f t="shared" si="5"/>
        <v>532608.09888287995</v>
      </c>
      <c r="AZ51" s="62">
        <f t="shared" si="6"/>
        <v>4.9999999999999991</v>
      </c>
      <c r="BA51" s="62">
        <f t="shared" ref="BA51:BD51" si="48">IF($AZ51=0,0,AV51/$AZ51)</f>
        <v>738614.75532474217</v>
      </c>
      <c r="BB51" s="62">
        <f t="shared" si="48"/>
        <v>0</v>
      </c>
      <c r="BC51" s="62">
        <f t="shared" si="48"/>
        <v>2184613.1051274245</v>
      </c>
      <c r="BD51" s="62">
        <f t="shared" si="48"/>
        <v>106521.61977657602</v>
      </c>
      <c r="BE51" s="547"/>
      <c r="BF51" s="1"/>
      <c r="BG51" s="1"/>
      <c r="BH51" s="1"/>
      <c r="BI51" s="1"/>
      <c r="BJ51" s="1"/>
      <c r="BK51" s="1"/>
      <c r="BL51" s="1"/>
      <c r="BM51" s="1"/>
      <c r="BN51" s="1"/>
      <c r="BO51" s="1"/>
      <c r="BP51" s="1"/>
      <c r="BQ51" s="1"/>
      <c r="BR51" s="1"/>
      <c r="BS51" s="1"/>
      <c r="BT51" s="1"/>
      <c r="BU51" s="1"/>
      <c r="BV51" s="1"/>
      <c r="BW51" s="1"/>
      <c r="BX51" s="1"/>
      <c r="BY51" s="1"/>
    </row>
    <row r="52" spans="1:77" ht="15.75" customHeight="1">
      <c r="A52" s="1"/>
      <c r="B52" s="556">
        <v>2031</v>
      </c>
      <c r="C52" s="557" t="s">
        <v>524</v>
      </c>
      <c r="D52" s="557" t="s">
        <v>543</v>
      </c>
      <c r="E52" s="557" t="s">
        <v>544</v>
      </c>
      <c r="F52" s="557"/>
      <c r="G52" s="557" t="s">
        <v>18</v>
      </c>
      <c r="H52" s="557" t="s">
        <v>24</v>
      </c>
      <c r="I52" s="557">
        <v>0</v>
      </c>
      <c r="J52" s="557" t="s">
        <v>33</v>
      </c>
      <c r="K52" s="557" t="s">
        <v>531</v>
      </c>
      <c r="L52" s="557" t="s">
        <v>528</v>
      </c>
      <c r="M52" s="557">
        <v>838697.59380000003</v>
      </c>
      <c r="N52" s="557">
        <v>83.123575200000005</v>
      </c>
      <c r="O52" s="557">
        <v>110578.9804</v>
      </c>
      <c r="P52" s="557">
        <v>837604.73930000002</v>
      </c>
      <c r="Q52" s="557">
        <v>82.862840739999996</v>
      </c>
      <c r="R52" s="557">
        <v>110547.57769999999</v>
      </c>
      <c r="S52" s="557">
        <v>1985550.547</v>
      </c>
      <c r="T52" s="557">
        <v>920387.26619999995</v>
      </c>
      <c r="U52" s="557">
        <v>3344.7412703147124</v>
      </c>
      <c r="V52" s="557">
        <v>4887.2563840000003</v>
      </c>
      <c r="W52" s="557">
        <v>2287846.577735621</v>
      </c>
      <c r="X52" s="557">
        <v>2289660.4179567862</v>
      </c>
      <c r="Y52" s="557">
        <v>851199.77</v>
      </c>
      <c r="Z52" s="557">
        <v>1876153.8446703351</v>
      </c>
      <c r="AA52" s="557">
        <v>866606.80857210117</v>
      </c>
      <c r="AB52" s="557">
        <v>253374.45306290081</v>
      </c>
      <c r="AC52" s="557">
        <v>2049879.1629999999</v>
      </c>
      <c r="AD52" s="557">
        <v>0</v>
      </c>
      <c r="AE52" s="557">
        <v>210.55139471347974</v>
      </c>
      <c r="AF52" s="557">
        <v>587.00763740000002</v>
      </c>
      <c r="AG52" s="557">
        <v>44800</v>
      </c>
      <c r="AH52" s="557">
        <v>26880</v>
      </c>
      <c r="AI52" s="557">
        <v>546560</v>
      </c>
      <c r="AJ52" s="557"/>
      <c r="AK52" s="557"/>
      <c r="AL52" s="557"/>
      <c r="AM52" s="557">
        <v>232959.77</v>
      </c>
      <c r="AN52" s="557">
        <v>1138121.196</v>
      </c>
      <c r="AO52" s="557">
        <v>2045244.5079999999</v>
      </c>
      <c r="AP52" s="557">
        <v>0</v>
      </c>
      <c r="AQ52" s="557">
        <v>0</v>
      </c>
      <c r="AR52" s="557">
        <v>0</v>
      </c>
      <c r="AS52" s="270">
        <f>'3.1 Funding Category'!F$13</f>
        <v>0.78100000000000003</v>
      </c>
      <c r="AT52" s="62">
        <f t="shared" si="0"/>
        <v>160250.55348379459</v>
      </c>
      <c r="AU52" s="62">
        <f t="shared" si="1"/>
        <v>287975.9779262481</v>
      </c>
      <c r="AV52" s="62">
        <f t="shared" si="2"/>
        <v>253374.45306290081</v>
      </c>
      <c r="AW52" s="62">
        <f t="shared" si="3"/>
        <v>2049879.1629999999</v>
      </c>
      <c r="AX52" s="62">
        <f t="shared" si="4"/>
        <v>1814941.1134948111</v>
      </c>
      <c r="AY52" s="62">
        <f t="shared" si="5"/>
        <v>2235031.3990772902</v>
      </c>
      <c r="AZ52" s="62">
        <f t="shared" si="6"/>
        <v>7.1021358195501838</v>
      </c>
      <c r="BA52" s="62">
        <f t="shared" ref="BA52:BD52" si="49">IF($AZ52=0,0,AV52/$AZ52)</f>
        <v>35675.810699850619</v>
      </c>
      <c r="BB52" s="62">
        <f t="shared" si="49"/>
        <v>288628.54992962239</v>
      </c>
      <c r="BC52" s="62">
        <f t="shared" si="49"/>
        <v>255548.63489075896</v>
      </c>
      <c r="BD52" s="62">
        <f t="shared" si="49"/>
        <v>314698.48730925098</v>
      </c>
      <c r="BE52" s="547"/>
      <c r="BF52" s="1"/>
      <c r="BG52" s="1"/>
      <c r="BH52" s="1"/>
      <c r="BI52" s="1"/>
      <c r="BJ52" s="1"/>
      <c r="BK52" s="1"/>
      <c r="BL52" s="1"/>
      <c r="BM52" s="1"/>
      <c r="BN52" s="1"/>
      <c r="BO52" s="1"/>
      <c r="BP52" s="1"/>
      <c r="BQ52" s="1"/>
      <c r="BR52" s="1"/>
      <c r="BS52" s="1"/>
      <c r="BT52" s="1"/>
      <c r="BU52" s="1"/>
      <c r="BV52" s="1"/>
      <c r="BW52" s="1"/>
      <c r="BX52" s="1"/>
      <c r="BY52" s="1"/>
    </row>
    <row r="53" spans="1:77" ht="15.75" customHeight="1">
      <c r="A53" s="1"/>
      <c r="B53" s="271">
        <v>2031</v>
      </c>
      <c r="C53" s="272" t="s">
        <v>524</v>
      </c>
      <c r="D53" s="272" t="s">
        <v>545</v>
      </c>
      <c r="E53" s="272" t="s">
        <v>546</v>
      </c>
      <c r="F53" s="272"/>
      <c r="G53" s="272" t="s">
        <v>18</v>
      </c>
      <c r="H53" s="272" t="s">
        <v>24</v>
      </c>
      <c r="I53" s="272">
        <v>0</v>
      </c>
      <c r="J53" s="272" t="s">
        <v>33</v>
      </c>
      <c r="K53" s="272" t="s">
        <v>527</v>
      </c>
      <c r="L53" s="272" t="s">
        <v>528</v>
      </c>
      <c r="M53" s="272">
        <v>927536.4</v>
      </c>
      <c r="N53" s="272">
        <v>116.03954400000001</v>
      </c>
      <c r="O53" s="272">
        <v>31371.33812</v>
      </c>
      <c r="P53" s="272">
        <v>925936.4</v>
      </c>
      <c r="Q53" s="272">
        <v>116.03954400000001</v>
      </c>
      <c r="R53" s="272">
        <v>24888.63812</v>
      </c>
      <c r="S53" s="272">
        <v>7338675.6469999999</v>
      </c>
      <c r="T53" s="272">
        <v>339309.81790000002</v>
      </c>
      <c r="U53" s="272">
        <v>2003.6378595497508</v>
      </c>
      <c r="V53" s="272">
        <v>1801.7351329999999</v>
      </c>
      <c r="W53" s="272">
        <v>1620012.3171815055</v>
      </c>
      <c r="X53" s="272">
        <v>1746058.7741859972</v>
      </c>
      <c r="Y53" s="272">
        <v>1531400</v>
      </c>
      <c r="Z53" s="272">
        <v>2585092.6940149167</v>
      </c>
      <c r="AA53" s="272">
        <v>1572792.844014917</v>
      </c>
      <c r="AB53" s="272">
        <v>961288.70625200158</v>
      </c>
      <c r="AC53" s="272">
        <v>700116.45490000001</v>
      </c>
      <c r="AD53" s="272">
        <v>0</v>
      </c>
      <c r="AE53" s="272">
        <v>235.09933586471999</v>
      </c>
      <c r="AF53" s="272">
        <v>132.15866840000001</v>
      </c>
      <c r="AG53" s="272">
        <v>80600</v>
      </c>
      <c r="AH53" s="272">
        <v>96720</v>
      </c>
      <c r="AI53" s="272">
        <v>1128400</v>
      </c>
      <c r="AJ53" s="272"/>
      <c r="AK53" s="272"/>
      <c r="AL53" s="272"/>
      <c r="AM53" s="272">
        <v>225680</v>
      </c>
      <c r="AN53" s="272">
        <v>2775896.3050000002</v>
      </c>
      <c r="AO53" s="272">
        <v>748968.95380000002</v>
      </c>
      <c r="AP53" s="272">
        <v>41369.710590000002</v>
      </c>
      <c r="AQ53" s="272">
        <v>0</v>
      </c>
      <c r="AR53" s="272">
        <v>0</v>
      </c>
      <c r="AS53" s="270">
        <f>'3.1 Funding Category'!F$13</f>
        <v>0.78100000000000003</v>
      </c>
      <c r="AT53" s="62">
        <f t="shared" si="0"/>
        <v>261920.99456753695</v>
      </c>
      <c r="AU53" s="62">
        <f t="shared" si="1"/>
        <v>71738.4477739297</v>
      </c>
      <c r="AV53" s="62">
        <f t="shared" si="2"/>
        <v>1002658.4168420016</v>
      </c>
      <c r="AW53" s="62">
        <f t="shared" si="3"/>
        <v>700116.45490000001</v>
      </c>
      <c r="AX53" s="62">
        <f t="shared" si="4"/>
        <v>4004247.5161756505</v>
      </c>
      <c r="AY53" s="62">
        <f t="shared" si="5"/>
        <v>1093410.5866392669</v>
      </c>
      <c r="AZ53" s="62">
        <f t="shared" si="6"/>
        <v>10.440272643760506</v>
      </c>
      <c r="BA53" s="62">
        <f t="shared" ref="BA53:BD53" si="50">IF($AZ53=0,0,AV53/$AZ53)</f>
        <v>96037.570191351988</v>
      </c>
      <c r="BB53" s="62">
        <f t="shared" si="50"/>
        <v>67059.211841408716</v>
      </c>
      <c r="BC53" s="62">
        <f t="shared" si="50"/>
        <v>383538.5964339482</v>
      </c>
      <c r="BD53" s="62">
        <f t="shared" si="50"/>
        <v>104730.07975445254</v>
      </c>
      <c r="BE53" s="547"/>
      <c r="BF53" s="1"/>
      <c r="BG53" s="1"/>
      <c r="BH53" s="1"/>
      <c r="BI53" s="1"/>
      <c r="BJ53" s="1"/>
      <c r="BK53" s="1"/>
      <c r="BL53" s="1"/>
      <c r="BM53" s="1"/>
      <c r="BN53" s="1"/>
      <c r="BO53" s="1"/>
      <c r="BP53" s="1"/>
      <c r="BQ53" s="1"/>
      <c r="BR53" s="1"/>
      <c r="BS53" s="1"/>
      <c r="BT53" s="1"/>
      <c r="BU53" s="1"/>
      <c r="BV53" s="1"/>
      <c r="BW53" s="1"/>
      <c r="BX53" s="1"/>
      <c r="BY53" s="1"/>
    </row>
    <row r="54" spans="1:77" ht="15.75" customHeight="1">
      <c r="A54" s="1"/>
      <c r="B54" s="556">
        <v>2031</v>
      </c>
      <c r="C54" s="557" t="s">
        <v>524</v>
      </c>
      <c r="D54" s="557" t="s">
        <v>547</v>
      </c>
      <c r="E54" s="557" t="s">
        <v>548</v>
      </c>
      <c r="F54" s="557"/>
      <c r="G54" s="557" t="s">
        <v>55</v>
      </c>
      <c r="H54" s="557" t="s">
        <v>24</v>
      </c>
      <c r="I54" s="557">
        <v>0</v>
      </c>
      <c r="J54" s="557" t="s">
        <v>33</v>
      </c>
      <c r="K54" s="557" t="s">
        <v>527</v>
      </c>
      <c r="L54" s="557" t="s">
        <v>528</v>
      </c>
      <c r="M54" s="557">
        <v>0</v>
      </c>
      <c r="N54" s="557">
        <v>0</v>
      </c>
      <c r="O54" s="557">
        <v>0</v>
      </c>
      <c r="P54" s="557">
        <v>0</v>
      </c>
      <c r="Q54" s="557">
        <v>0</v>
      </c>
      <c r="R54" s="557">
        <v>0</v>
      </c>
      <c r="S54" s="557">
        <v>0</v>
      </c>
      <c r="T54" s="557">
        <v>0</v>
      </c>
      <c r="U54" s="557">
        <v>0</v>
      </c>
      <c r="V54" s="557">
        <v>0</v>
      </c>
      <c r="W54" s="557">
        <v>0</v>
      </c>
      <c r="X54" s="557">
        <v>0</v>
      </c>
      <c r="Y54" s="557">
        <v>127100</v>
      </c>
      <c r="Z54" s="557">
        <v>127100</v>
      </c>
      <c r="AA54" s="557">
        <v>127100</v>
      </c>
      <c r="AB54" s="557">
        <v>0</v>
      </c>
      <c r="AC54" s="557">
        <v>0</v>
      </c>
      <c r="AD54" s="557">
        <v>0</v>
      </c>
      <c r="AE54" s="557">
        <v>0</v>
      </c>
      <c r="AF54" s="557">
        <v>0</v>
      </c>
      <c r="AG54" s="557">
        <v>127100</v>
      </c>
      <c r="AH54" s="557">
        <v>0</v>
      </c>
      <c r="AI54" s="557">
        <v>0</v>
      </c>
      <c r="AJ54" s="557"/>
      <c r="AK54" s="557"/>
      <c r="AL54" s="557"/>
      <c r="AM54" s="557">
        <v>0</v>
      </c>
      <c r="AN54" s="557">
        <v>0</v>
      </c>
      <c r="AO54" s="557">
        <v>0</v>
      </c>
      <c r="AP54" s="557">
        <v>0</v>
      </c>
      <c r="AQ54" s="557">
        <v>0</v>
      </c>
      <c r="AR54" s="557">
        <v>0</v>
      </c>
      <c r="AS54" s="270">
        <f>'3.1 Funding Category'!F$13</f>
        <v>0.78100000000000003</v>
      </c>
      <c r="AT54" s="62" t="str">
        <f t="shared" si="0"/>
        <v>NA</v>
      </c>
      <c r="AU54" s="62" t="str">
        <f t="shared" si="1"/>
        <v>NA</v>
      </c>
      <c r="AV54" s="62">
        <f t="shared" si="2"/>
        <v>0</v>
      </c>
      <c r="AW54" s="62">
        <f t="shared" si="3"/>
        <v>0</v>
      </c>
      <c r="AX54" s="62">
        <f t="shared" si="4"/>
        <v>99265.1</v>
      </c>
      <c r="AY54" s="62">
        <f t="shared" si="5"/>
        <v>27834.899999999998</v>
      </c>
      <c r="AZ54" s="62">
        <f t="shared" si="6"/>
        <v>0</v>
      </c>
      <c r="BA54" s="62">
        <f t="shared" ref="BA54:BD54" si="51">IF($AZ54=0,0,AV54/$AZ54)</f>
        <v>0</v>
      </c>
      <c r="BB54" s="62">
        <f t="shared" si="51"/>
        <v>0</v>
      </c>
      <c r="BC54" s="62">
        <f t="shared" si="51"/>
        <v>0</v>
      </c>
      <c r="BD54" s="62">
        <f t="shared" si="51"/>
        <v>0</v>
      </c>
      <c r="BE54" s="547"/>
      <c r="BF54" s="1"/>
      <c r="BG54" s="1"/>
      <c r="BH54" s="1"/>
      <c r="BI54" s="1"/>
      <c r="BJ54" s="1"/>
      <c r="BK54" s="1"/>
      <c r="BL54" s="1"/>
      <c r="BM54" s="1"/>
      <c r="BN54" s="1"/>
      <c r="BO54" s="1"/>
      <c r="BP54" s="1"/>
      <c r="BQ54" s="1"/>
      <c r="BR54" s="1"/>
      <c r="BS54" s="1"/>
      <c r="BT54" s="1"/>
      <c r="BU54" s="1"/>
      <c r="BV54" s="1"/>
      <c r="BW54" s="1"/>
      <c r="BX54" s="1"/>
      <c r="BY54" s="1"/>
    </row>
    <row r="55" spans="1:77" ht="15.75" customHeight="1">
      <c r="A55" s="1"/>
      <c r="B55" s="271">
        <v>2031</v>
      </c>
      <c r="C55" s="272" t="s">
        <v>524</v>
      </c>
      <c r="D55" s="272" t="s">
        <v>549</v>
      </c>
      <c r="E55" s="272" t="s">
        <v>550</v>
      </c>
      <c r="F55" s="272"/>
      <c r="G55" s="272" t="s">
        <v>55</v>
      </c>
      <c r="H55" s="272" t="s">
        <v>24</v>
      </c>
      <c r="I55" s="272">
        <v>0</v>
      </c>
      <c r="J55" s="272" t="s">
        <v>33</v>
      </c>
      <c r="K55" s="272" t="s">
        <v>551</v>
      </c>
      <c r="L55" s="272" t="s">
        <v>528</v>
      </c>
      <c r="M55" s="272">
        <v>0</v>
      </c>
      <c r="N55" s="272">
        <v>0</v>
      </c>
      <c r="O55" s="272">
        <v>0</v>
      </c>
      <c r="P55" s="272">
        <v>0</v>
      </c>
      <c r="Q55" s="272">
        <v>0</v>
      </c>
      <c r="R55" s="272">
        <v>0</v>
      </c>
      <c r="S55" s="272">
        <v>0</v>
      </c>
      <c r="T55" s="272">
        <v>0</v>
      </c>
      <c r="U55" s="272">
        <v>0</v>
      </c>
      <c r="V55" s="272">
        <v>0</v>
      </c>
      <c r="W55" s="272">
        <v>0</v>
      </c>
      <c r="X55" s="272">
        <v>0</v>
      </c>
      <c r="Y55" s="272">
        <v>31000</v>
      </c>
      <c r="Z55" s="272">
        <v>31000</v>
      </c>
      <c r="AA55" s="272">
        <v>31000</v>
      </c>
      <c r="AB55" s="272">
        <v>0</v>
      </c>
      <c r="AC55" s="272">
        <v>0</v>
      </c>
      <c r="AD55" s="272">
        <v>0</v>
      </c>
      <c r="AE55" s="272">
        <v>0</v>
      </c>
      <c r="AF55" s="272">
        <v>0</v>
      </c>
      <c r="AG55" s="272">
        <v>31000</v>
      </c>
      <c r="AH55" s="272">
        <v>0</v>
      </c>
      <c r="AI55" s="272">
        <v>0</v>
      </c>
      <c r="AJ55" s="272"/>
      <c r="AK55" s="272"/>
      <c r="AL55" s="272"/>
      <c r="AM55" s="272">
        <v>0</v>
      </c>
      <c r="AN55" s="272">
        <v>0</v>
      </c>
      <c r="AO55" s="272">
        <v>0</v>
      </c>
      <c r="AP55" s="272">
        <v>0</v>
      </c>
      <c r="AQ55" s="272">
        <v>0</v>
      </c>
      <c r="AR55" s="272">
        <v>0</v>
      </c>
      <c r="AS55" s="270">
        <f>'3.1 Funding Category'!F$13</f>
        <v>0.78100000000000003</v>
      </c>
      <c r="AT55" s="62" t="str">
        <f t="shared" si="0"/>
        <v>NA</v>
      </c>
      <c r="AU55" s="62" t="str">
        <f t="shared" si="1"/>
        <v>NA</v>
      </c>
      <c r="AV55" s="62">
        <f t="shared" si="2"/>
        <v>0</v>
      </c>
      <c r="AW55" s="62">
        <f t="shared" si="3"/>
        <v>0</v>
      </c>
      <c r="AX55" s="62">
        <f t="shared" si="4"/>
        <v>24211</v>
      </c>
      <c r="AY55" s="62">
        <f t="shared" si="5"/>
        <v>6788.9999999999991</v>
      </c>
      <c r="AZ55" s="62">
        <f t="shared" si="6"/>
        <v>0</v>
      </c>
      <c r="BA55" s="62">
        <f t="shared" ref="BA55:BD55" si="52">IF($AZ55=0,0,AV55/$AZ55)</f>
        <v>0</v>
      </c>
      <c r="BB55" s="62">
        <f t="shared" si="52"/>
        <v>0</v>
      </c>
      <c r="BC55" s="62">
        <f t="shared" si="52"/>
        <v>0</v>
      </c>
      <c r="BD55" s="62">
        <f t="shared" si="52"/>
        <v>0</v>
      </c>
      <c r="BE55" s="547"/>
      <c r="BF55" s="1"/>
      <c r="BG55" s="1"/>
      <c r="BH55" s="1"/>
      <c r="BI55" s="1"/>
      <c r="BJ55" s="1"/>
      <c r="BK55" s="1"/>
      <c r="BL55" s="1"/>
      <c r="BM55" s="1"/>
      <c r="BN55" s="1"/>
      <c r="BO55" s="1"/>
      <c r="BP55" s="1"/>
      <c r="BQ55" s="1"/>
      <c r="BR55" s="1"/>
      <c r="BS55" s="1"/>
      <c r="BT55" s="1"/>
      <c r="BU55" s="1"/>
      <c r="BV55" s="1"/>
      <c r="BW55" s="1"/>
      <c r="BX55" s="1"/>
      <c r="BY55" s="1"/>
    </row>
    <row r="56" spans="1:77" ht="15.75" customHeight="1">
      <c r="A56" s="1"/>
      <c r="B56" s="556">
        <v>2031</v>
      </c>
      <c r="C56" s="557" t="s">
        <v>524</v>
      </c>
      <c r="D56" s="557" t="s">
        <v>552</v>
      </c>
      <c r="E56" s="557" t="s">
        <v>553</v>
      </c>
      <c r="F56" s="557"/>
      <c r="G56" s="557" t="s">
        <v>55</v>
      </c>
      <c r="H56" s="557" t="s">
        <v>24</v>
      </c>
      <c r="I56" s="557">
        <v>0</v>
      </c>
      <c r="J56" s="557" t="s">
        <v>33</v>
      </c>
      <c r="K56" s="557" t="s">
        <v>531</v>
      </c>
      <c r="L56" s="557" t="s">
        <v>528</v>
      </c>
      <c r="M56" s="557">
        <v>0</v>
      </c>
      <c r="N56" s="557">
        <v>0</v>
      </c>
      <c r="O56" s="557">
        <v>0</v>
      </c>
      <c r="P56" s="557">
        <v>0</v>
      </c>
      <c r="Q56" s="557">
        <v>0</v>
      </c>
      <c r="R56" s="557">
        <v>0</v>
      </c>
      <c r="S56" s="557">
        <v>0</v>
      </c>
      <c r="T56" s="557">
        <v>0</v>
      </c>
      <c r="U56" s="557">
        <v>0</v>
      </c>
      <c r="V56" s="557">
        <v>0</v>
      </c>
      <c r="W56" s="557">
        <v>0</v>
      </c>
      <c r="X56" s="557">
        <v>0</v>
      </c>
      <c r="Y56" s="557">
        <v>378200</v>
      </c>
      <c r="Z56" s="557">
        <v>378200</v>
      </c>
      <c r="AA56" s="557">
        <v>378200</v>
      </c>
      <c r="AB56" s="557">
        <v>0</v>
      </c>
      <c r="AC56" s="557">
        <v>0</v>
      </c>
      <c r="AD56" s="557">
        <v>0</v>
      </c>
      <c r="AE56" s="557">
        <v>0</v>
      </c>
      <c r="AF56" s="557">
        <v>0</v>
      </c>
      <c r="AG56" s="557">
        <v>378200</v>
      </c>
      <c r="AH56" s="557">
        <v>0</v>
      </c>
      <c r="AI56" s="557">
        <v>0</v>
      </c>
      <c r="AJ56" s="557"/>
      <c r="AK56" s="557"/>
      <c r="AL56" s="557"/>
      <c r="AM56" s="557">
        <v>0</v>
      </c>
      <c r="AN56" s="557">
        <v>0</v>
      </c>
      <c r="AO56" s="557">
        <v>0</v>
      </c>
      <c r="AP56" s="557">
        <v>0</v>
      </c>
      <c r="AQ56" s="557">
        <v>0</v>
      </c>
      <c r="AR56" s="557">
        <v>0</v>
      </c>
      <c r="AS56" s="270">
        <f>'3.1 Funding Category'!F$13</f>
        <v>0.78100000000000003</v>
      </c>
      <c r="AT56" s="62" t="str">
        <f t="shared" si="0"/>
        <v>NA</v>
      </c>
      <c r="AU56" s="62" t="str">
        <f t="shared" si="1"/>
        <v>NA</v>
      </c>
      <c r="AV56" s="62">
        <f t="shared" si="2"/>
        <v>0</v>
      </c>
      <c r="AW56" s="62">
        <f t="shared" si="3"/>
        <v>0</v>
      </c>
      <c r="AX56" s="62">
        <f t="shared" si="4"/>
        <v>295374.2</v>
      </c>
      <c r="AY56" s="62">
        <f t="shared" si="5"/>
        <v>82825.799999999988</v>
      </c>
      <c r="AZ56" s="62">
        <f t="shared" si="6"/>
        <v>0</v>
      </c>
      <c r="BA56" s="62">
        <f t="shared" ref="BA56:BD56" si="53">IF($AZ56=0,0,AV56/$AZ56)</f>
        <v>0</v>
      </c>
      <c r="BB56" s="62">
        <f t="shared" si="53"/>
        <v>0</v>
      </c>
      <c r="BC56" s="62">
        <f t="shared" si="53"/>
        <v>0</v>
      </c>
      <c r="BD56" s="62">
        <f t="shared" si="53"/>
        <v>0</v>
      </c>
      <c r="BE56" s="547"/>
      <c r="BF56" s="1"/>
      <c r="BG56" s="1"/>
      <c r="BH56" s="1"/>
      <c r="BI56" s="1"/>
      <c r="BJ56" s="1"/>
      <c r="BK56" s="1"/>
      <c r="BL56" s="1"/>
      <c r="BM56" s="1"/>
      <c r="BN56" s="1"/>
      <c r="BO56" s="1"/>
      <c r="BP56" s="1"/>
      <c r="BQ56" s="1"/>
      <c r="BR56" s="1"/>
      <c r="BS56" s="1"/>
      <c r="BT56" s="1"/>
      <c r="BU56" s="1"/>
      <c r="BV56" s="1"/>
      <c r="BW56" s="1"/>
      <c r="BX56" s="1"/>
      <c r="BY56" s="1"/>
    </row>
    <row r="57" spans="1:77" ht="15.75" customHeight="1">
      <c r="A57" s="1"/>
      <c r="B57" s="271">
        <v>2031</v>
      </c>
      <c r="C57" s="272" t="s">
        <v>524</v>
      </c>
      <c r="D57" s="272" t="s">
        <v>554</v>
      </c>
      <c r="E57" s="272" t="s">
        <v>555</v>
      </c>
      <c r="F57" s="272"/>
      <c r="G57" s="272" t="s">
        <v>51</v>
      </c>
      <c r="H57" s="272" t="s">
        <v>24</v>
      </c>
      <c r="I57" s="272" t="s">
        <v>556</v>
      </c>
      <c r="J57" s="272" t="s">
        <v>33</v>
      </c>
      <c r="K57" s="272" t="s">
        <v>551</v>
      </c>
      <c r="L57" s="272" t="s">
        <v>528</v>
      </c>
      <c r="M57" s="272">
        <v>0</v>
      </c>
      <c r="N57" s="272">
        <v>0</v>
      </c>
      <c r="O57" s="272">
        <v>0</v>
      </c>
      <c r="P57" s="272">
        <v>0</v>
      </c>
      <c r="Q57" s="272">
        <v>0</v>
      </c>
      <c r="R57" s="272">
        <v>0</v>
      </c>
      <c r="S57" s="272">
        <v>0</v>
      </c>
      <c r="T57" s="272">
        <v>0</v>
      </c>
      <c r="U57" s="272">
        <v>0</v>
      </c>
      <c r="V57" s="272">
        <v>0</v>
      </c>
      <c r="W57" s="272">
        <v>0</v>
      </c>
      <c r="X57" s="272">
        <v>0</v>
      </c>
      <c r="Y57" s="272">
        <v>620000</v>
      </c>
      <c r="Z57" s="272">
        <v>620000</v>
      </c>
      <c r="AA57" s="272">
        <v>620000</v>
      </c>
      <c r="AB57" s="272">
        <v>0</v>
      </c>
      <c r="AC57" s="272">
        <v>0</v>
      </c>
      <c r="AD57" s="272">
        <v>0</v>
      </c>
      <c r="AE57" s="272">
        <v>0</v>
      </c>
      <c r="AF57" s="272">
        <v>0</v>
      </c>
      <c r="AG57" s="272">
        <v>18600</v>
      </c>
      <c r="AH57" s="272">
        <v>18600</v>
      </c>
      <c r="AI57" s="272">
        <v>582800</v>
      </c>
      <c r="AJ57" s="272"/>
      <c r="AK57" s="272"/>
      <c r="AL57" s="272"/>
      <c r="AM57" s="272">
        <v>0</v>
      </c>
      <c r="AN57" s="272">
        <v>0</v>
      </c>
      <c r="AO57" s="272">
        <v>0</v>
      </c>
      <c r="AP57" s="272">
        <v>0</v>
      </c>
      <c r="AQ57" s="272">
        <v>0</v>
      </c>
      <c r="AR57" s="272">
        <v>0</v>
      </c>
      <c r="AS57" s="270">
        <f>'3.1 Funding Category'!F$13</f>
        <v>0.78100000000000003</v>
      </c>
      <c r="AT57" s="62" t="str">
        <f t="shared" si="0"/>
        <v>NA</v>
      </c>
      <c r="AU57" s="62" t="str">
        <f t="shared" si="1"/>
        <v>NA</v>
      </c>
      <c r="AV57" s="62">
        <f t="shared" si="2"/>
        <v>0</v>
      </c>
      <c r="AW57" s="62">
        <f t="shared" si="3"/>
        <v>0</v>
      </c>
      <c r="AX57" s="62">
        <f t="shared" si="4"/>
        <v>484220</v>
      </c>
      <c r="AY57" s="62">
        <f t="shared" si="5"/>
        <v>135779.99999999997</v>
      </c>
      <c r="AZ57" s="62">
        <f t="shared" si="6"/>
        <v>0</v>
      </c>
      <c r="BA57" s="62">
        <f t="shared" ref="BA57:BD57" si="54">IF($AZ57=0,0,AV57/$AZ57)</f>
        <v>0</v>
      </c>
      <c r="BB57" s="62">
        <f t="shared" si="54"/>
        <v>0</v>
      </c>
      <c r="BC57" s="62">
        <f t="shared" si="54"/>
        <v>0</v>
      </c>
      <c r="BD57" s="62">
        <f t="shared" si="54"/>
        <v>0</v>
      </c>
      <c r="BE57" s="547"/>
      <c r="BF57" s="1"/>
      <c r="BG57" s="1"/>
      <c r="BH57" s="1"/>
      <c r="BI57" s="1"/>
      <c r="BJ57" s="1"/>
      <c r="BK57" s="1"/>
      <c r="BL57" s="1"/>
      <c r="BM57" s="1"/>
      <c r="BN57" s="1"/>
      <c r="BO57" s="1"/>
      <c r="BP57" s="1"/>
      <c r="BQ57" s="1"/>
      <c r="BR57" s="1"/>
      <c r="BS57" s="1"/>
      <c r="BT57" s="1"/>
      <c r="BU57" s="1"/>
      <c r="BV57" s="1"/>
      <c r="BW57" s="1"/>
      <c r="BX57" s="1"/>
      <c r="BY57" s="1"/>
    </row>
    <row r="58" spans="1:77" ht="15.75" customHeight="1">
      <c r="A58" s="1"/>
      <c r="B58" s="558"/>
      <c r="C58" s="559"/>
      <c r="D58" s="559"/>
      <c r="E58" s="559"/>
      <c r="F58" s="559"/>
      <c r="G58" s="559"/>
      <c r="H58" s="559"/>
      <c r="I58" s="559"/>
      <c r="J58" s="559"/>
      <c r="K58" s="559"/>
      <c r="L58" s="559"/>
      <c r="M58" s="559"/>
      <c r="N58" s="559"/>
      <c r="O58" s="559"/>
      <c r="P58" s="559"/>
      <c r="Q58" s="559"/>
      <c r="R58" s="559"/>
      <c r="S58" s="559"/>
      <c r="T58" s="559"/>
      <c r="U58" s="559"/>
      <c r="V58" s="559"/>
      <c r="W58" s="559"/>
      <c r="X58" s="559"/>
      <c r="Y58" s="559"/>
      <c r="Z58" s="559"/>
      <c r="AA58" s="559"/>
      <c r="AB58" s="559"/>
      <c r="AC58" s="559"/>
      <c r="AD58" s="559"/>
      <c r="AE58" s="559"/>
      <c r="AF58" s="559"/>
      <c r="AG58" s="559"/>
      <c r="AH58" s="559"/>
      <c r="AI58" s="559"/>
      <c r="AJ58" s="559"/>
      <c r="AK58" s="559"/>
      <c r="AL58" s="559"/>
      <c r="AM58" s="559"/>
      <c r="AN58" s="559"/>
      <c r="AO58" s="559"/>
      <c r="AP58" s="559"/>
      <c r="AQ58" s="559"/>
      <c r="AR58" s="560"/>
      <c r="AS58" s="270"/>
      <c r="AT58" s="62" t="str">
        <f t="shared" si="0"/>
        <v>NA</v>
      </c>
      <c r="AU58" s="62" t="str">
        <f t="shared" ref="AU58:AU314" si="55">IF($AZ58=0,"NA",($AN58-$AP58)/$AZ58)</f>
        <v>NA</v>
      </c>
      <c r="AV58" s="62">
        <f t="shared" si="2"/>
        <v>0</v>
      </c>
      <c r="AW58" s="62">
        <f t="shared" si="3"/>
        <v>0</v>
      </c>
      <c r="AX58" s="62">
        <f t="shared" si="4"/>
        <v>0</v>
      </c>
      <c r="AY58" s="62">
        <f t="shared" si="5"/>
        <v>0</v>
      </c>
      <c r="AZ58" s="62">
        <f t="shared" si="6"/>
        <v>0</v>
      </c>
      <c r="BA58" s="62">
        <f t="shared" ref="BA58:BD58" si="56">IF($AZ58=0,0,AV58/$AZ58)</f>
        <v>0</v>
      </c>
      <c r="BB58" s="62">
        <f t="shared" si="56"/>
        <v>0</v>
      </c>
      <c r="BC58" s="62">
        <f t="shared" si="56"/>
        <v>0</v>
      </c>
      <c r="BD58" s="62">
        <f t="shared" si="56"/>
        <v>0</v>
      </c>
      <c r="BE58" s="547"/>
      <c r="BF58" s="1"/>
      <c r="BG58" s="1"/>
      <c r="BH58" s="1"/>
      <c r="BI58" s="1"/>
      <c r="BJ58" s="1"/>
      <c r="BK58" s="1"/>
      <c r="BL58" s="1"/>
      <c r="BM58" s="1"/>
      <c r="BN58" s="1"/>
      <c r="BO58" s="1"/>
      <c r="BP58" s="1"/>
      <c r="BQ58" s="1"/>
      <c r="BR58" s="1"/>
      <c r="BS58" s="1"/>
      <c r="BT58" s="1"/>
      <c r="BU58" s="1"/>
      <c r="BV58" s="1"/>
      <c r="BW58" s="1"/>
      <c r="BX58" s="1"/>
      <c r="BY58" s="1"/>
    </row>
    <row r="59" spans="1:77" ht="15.75" customHeight="1">
      <c r="A59" s="1"/>
      <c r="B59" s="273"/>
      <c r="C59" s="274"/>
      <c r="D59" s="274"/>
      <c r="E59" s="274"/>
      <c r="F59" s="274"/>
      <c r="G59" s="274"/>
      <c r="H59" s="274"/>
      <c r="I59" s="274"/>
      <c r="J59" s="274"/>
      <c r="K59" s="274"/>
      <c r="L59" s="274"/>
      <c r="M59" s="274"/>
      <c r="N59" s="274"/>
      <c r="O59" s="274"/>
      <c r="P59" s="274"/>
      <c r="Q59" s="274"/>
      <c r="R59" s="274"/>
      <c r="S59" s="274"/>
      <c r="T59" s="274"/>
      <c r="U59" s="274"/>
      <c r="V59" s="274"/>
      <c r="W59" s="274"/>
      <c r="X59" s="274"/>
      <c r="Y59" s="274"/>
      <c r="Z59" s="274"/>
      <c r="AA59" s="274"/>
      <c r="AB59" s="274"/>
      <c r="AC59" s="274"/>
      <c r="AD59" s="274"/>
      <c r="AE59" s="274"/>
      <c r="AF59" s="274"/>
      <c r="AG59" s="274"/>
      <c r="AH59" s="274"/>
      <c r="AI59" s="274"/>
      <c r="AJ59" s="274"/>
      <c r="AK59" s="274"/>
      <c r="AL59" s="274"/>
      <c r="AM59" s="274"/>
      <c r="AN59" s="274"/>
      <c r="AO59" s="274"/>
      <c r="AP59" s="274"/>
      <c r="AQ59" s="274"/>
      <c r="AR59" s="275"/>
      <c r="AS59" s="270"/>
      <c r="AT59" s="62" t="str">
        <f t="shared" si="0"/>
        <v>NA</v>
      </c>
      <c r="AU59" s="62" t="str">
        <f t="shared" si="55"/>
        <v>NA</v>
      </c>
      <c r="AV59" s="62">
        <f t="shared" si="2"/>
        <v>0</v>
      </c>
      <c r="AW59" s="62">
        <f t="shared" si="3"/>
        <v>0</v>
      </c>
      <c r="AX59" s="62">
        <f t="shared" si="4"/>
        <v>0</v>
      </c>
      <c r="AY59" s="62">
        <f t="shared" si="5"/>
        <v>0</v>
      </c>
      <c r="AZ59" s="62">
        <f t="shared" si="6"/>
        <v>0</v>
      </c>
      <c r="BA59" s="62">
        <f t="shared" ref="BA59:BD59" si="57">IF($AZ59=0,0,AV59/$AZ59)</f>
        <v>0</v>
      </c>
      <c r="BB59" s="62">
        <f t="shared" si="57"/>
        <v>0</v>
      </c>
      <c r="BC59" s="62">
        <f t="shared" si="57"/>
        <v>0</v>
      </c>
      <c r="BD59" s="62">
        <f t="shared" si="57"/>
        <v>0</v>
      </c>
      <c r="BE59" s="547"/>
      <c r="BF59" s="1"/>
      <c r="BG59" s="1"/>
      <c r="BH59" s="1"/>
      <c r="BI59" s="1"/>
      <c r="BJ59" s="1"/>
      <c r="BK59" s="1"/>
      <c r="BL59" s="1"/>
      <c r="BM59" s="1"/>
      <c r="BN59" s="1"/>
      <c r="BO59" s="1"/>
      <c r="BP59" s="1"/>
      <c r="BQ59" s="1"/>
      <c r="BR59" s="1"/>
      <c r="BS59" s="1"/>
      <c r="BT59" s="1"/>
      <c r="BU59" s="1"/>
      <c r="BV59" s="1"/>
      <c r="BW59" s="1"/>
      <c r="BX59" s="1"/>
      <c r="BY59" s="1"/>
    </row>
    <row r="60" spans="1:77" ht="15.75" customHeight="1">
      <c r="A60" s="1"/>
      <c r="B60" s="558"/>
      <c r="C60" s="559"/>
      <c r="D60" s="559"/>
      <c r="E60" s="559"/>
      <c r="F60" s="559"/>
      <c r="G60" s="559"/>
      <c r="H60" s="559"/>
      <c r="I60" s="559"/>
      <c r="J60" s="559"/>
      <c r="K60" s="559"/>
      <c r="L60" s="559"/>
      <c r="M60" s="559"/>
      <c r="N60" s="559"/>
      <c r="O60" s="559"/>
      <c r="P60" s="559"/>
      <c r="Q60" s="559"/>
      <c r="R60" s="559"/>
      <c r="S60" s="559"/>
      <c r="T60" s="559"/>
      <c r="U60" s="559"/>
      <c r="V60" s="559"/>
      <c r="W60" s="559"/>
      <c r="X60" s="559"/>
      <c r="Y60" s="559"/>
      <c r="Z60" s="559"/>
      <c r="AA60" s="559"/>
      <c r="AB60" s="559"/>
      <c r="AC60" s="559"/>
      <c r="AD60" s="559"/>
      <c r="AE60" s="559"/>
      <c r="AF60" s="559"/>
      <c r="AG60" s="559"/>
      <c r="AH60" s="559"/>
      <c r="AI60" s="559"/>
      <c r="AJ60" s="559"/>
      <c r="AK60" s="559"/>
      <c r="AL60" s="559"/>
      <c r="AM60" s="559"/>
      <c r="AN60" s="559"/>
      <c r="AO60" s="559"/>
      <c r="AP60" s="559"/>
      <c r="AQ60" s="559"/>
      <c r="AR60" s="560"/>
      <c r="AS60" s="270"/>
      <c r="AT60" s="62" t="str">
        <f t="shared" si="0"/>
        <v>NA</v>
      </c>
      <c r="AU60" s="62" t="str">
        <f t="shared" si="55"/>
        <v>NA</v>
      </c>
      <c r="AV60" s="62">
        <f t="shared" si="2"/>
        <v>0</v>
      </c>
      <c r="AW60" s="62">
        <f t="shared" si="3"/>
        <v>0</v>
      </c>
      <c r="AX60" s="62">
        <f t="shared" si="4"/>
        <v>0</v>
      </c>
      <c r="AY60" s="62">
        <f t="shared" si="5"/>
        <v>0</v>
      </c>
      <c r="AZ60" s="62">
        <f t="shared" si="6"/>
        <v>0</v>
      </c>
      <c r="BA60" s="62">
        <f t="shared" ref="BA60:BD60" si="58">IF($AZ60=0,0,AV60/$AZ60)</f>
        <v>0</v>
      </c>
      <c r="BB60" s="62">
        <f t="shared" si="58"/>
        <v>0</v>
      </c>
      <c r="BC60" s="62">
        <f t="shared" si="58"/>
        <v>0</v>
      </c>
      <c r="BD60" s="62">
        <f t="shared" si="58"/>
        <v>0</v>
      </c>
      <c r="BE60" s="547"/>
      <c r="BF60" s="1"/>
      <c r="BG60" s="1"/>
      <c r="BH60" s="1"/>
      <c r="BI60" s="1"/>
      <c r="BJ60" s="1"/>
      <c r="BK60" s="1"/>
      <c r="BL60" s="1"/>
      <c r="BM60" s="1"/>
      <c r="BN60" s="1"/>
      <c r="BO60" s="1"/>
      <c r="BP60" s="1"/>
      <c r="BQ60" s="1"/>
      <c r="BR60" s="1"/>
      <c r="BS60" s="1"/>
      <c r="BT60" s="1"/>
      <c r="BU60" s="1"/>
      <c r="BV60" s="1"/>
      <c r="BW60" s="1"/>
      <c r="BX60" s="1"/>
      <c r="BY60" s="1"/>
    </row>
    <row r="61" spans="1:77" ht="15.75" customHeight="1">
      <c r="A61" s="1"/>
      <c r="B61" s="273"/>
      <c r="C61" s="274"/>
      <c r="D61" s="274"/>
      <c r="E61" s="274"/>
      <c r="F61" s="274"/>
      <c r="G61" s="274"/>
      <c r="H61" s="274"/>
      <c r="I61" s="274"/>
      <c r="J61" s="274"/>
      <c r="K61" s="274"/>
      <c r="L61" s="274"/>
      <c r="M61" s="274"/>
      <c r="N61" s="274"/>
      <c r="O61" s="274"/>
      <c r="P61" s="274"/>
      <c r="Q61" s="274"/>
      <c r="R61" s="274"/>
      <c r="S61" s="274"/>
      <c r="T61" s="274"/>
      <c r="U61" s="274"/>
      <c r="V61" s="274"/>
      <c r="W61" s="274"/>
      <c r="X61" s="274"/>
      <c r="Y61" s="274"/>
      <c r="Z61" s="274"/>
      <c r="AA61" s="274"/>
      <c r="AB61" s="274"/>
      <c r="AC61" s="274"/>
      <c r="AD61" s="274"/>
      <c r="AE61" s="274"/>
      <c r="AF61" s="274"/>
      <c r="AG61" s="274"/>
      <c r="AH61" s="274"/>
      <c r="AI61" s="274"/>
      <c r="AJ61" s="274"/>
      <c r="AK61" s="274"/>
      <c r="AL61" s="274"/>
      <c r="AM61" s="274"/>
      <c r="AN61" s="274"/>
      <c r="AO61" s="274"/>
      <c r="AP61" s="274"/>
      <c r="AQ61" s="274"/>
      <c r="AR61" s="275"/>
      <c r="AS61" s="270"/>
      <c r="AT61" s="62" t="str">
        <f t="shared" si="0"/>
        <v>NA</v>
      </c>
      <c r="AU61" s="62" t="str">
        <f t="shared" si="55"/>
        <v>NA</v>
      </c>
      <c r="AV61" s="62">
        <f t="shared" si="2"/>
        <v>0</v>
      </c>
      <c r="AW61" s="62">
        <f t="shared" si="3"/>
        <v>0</v>
      </c>
      <c r="AX61" s="62">
        <f t="shared" si="4"/>
        <v>0</v>
      </c>
      <c r="AY61" s="62">
        <f t="shared" si="5"/>
        <v>0</v>
      </c>
      <c r="AZ61" s="62">
        <f t="shared" si="6"/>
        <v>0</v>
      </c>
      <c r="BA61" s="62">
        <f t="shared" ref="BA61:BD61" si="59">IF($AZ61=0,0,AV61/$AZ61)</f>
        <v>0</v>
      </c>
      <c r="BB61" s="62">
        <f t="shared" si="59"/>
        <v>0</v>
      </c>
      <c r="BC61" s="62">
        <f t="shared" si="59"/>
        <v>0</v>
      </c>
      <c r="BD61" s="62">
        <f t="shared" si="59"/>
        <v>0</v>
      </c>
      <c r="BE61" s="547"/>
      <c r="BF61" s="1"/>
      <c r="BG61" s="1"/>
      <c r="BH61" s="1"/>
      <c r="BI61" s="1"/>
      <c r="BJ61" s="1"/>
      <c r="BK61" s="1"/>
      <c r="BL61" s="1"/>
      <c r="BM61" s="1"/>
      <c r="BN61" s="1"/>
      <c r="BO61" s="1"/>
      <c r="BP61" s="1"/>
      <c r="BQ61" s="1"/>
      <c r="BR61" s="1"/>
      <c r="BS61" s="1"/>
      <c r="BT61" s="1"/>
      <c r="BU61" s="1"/>
      <c r="BV61" s="1"/>
      <c r="BW61" s="1"/>
      <c r="BX61" s="1"/>
      <c r="BY61" s="1"/>
    </row>
    <row r="62" spans="1:77" ht="15.75" customHeight="1">
      <c r="A62" s="1"/>
      <c r="B62" s="558"/>
      <c r="C62" s="559"/>
      <c r="D62" s="559"/>
      <c r="E62" s="559"/>
      <c r="F62" s="559"/>
      <c r="G62" s="559"/>
      <c r="H62" s="559"/>
      <c r="I62" s="559"/>
      <c r="J62" s="559"/>
      <c r="K62" s="559"/>
      <c r="L62" s="559"/>
      <c r="M62" s="559"/>
      <c r="N62" s="559"/>
      <c r="O62" s="559"/>
      <c r="P62" s="559"/>
      <c r="Q62" s="559"/>
      <c r="R62" s="559"/>
      <c r="S62" s="559"/>
      <c r="T62" s="559"/>
      <c r="U62" s="559"/>
      <c r="V62" s="559"/>
      <c r="W62" s="559"/>
      <c r="X62" s="559"/>
      <c r="Y62" s="559"/>
      <c r="Z62" s="559"/>
      <c r="AA62" s="559"/>
      <c r="AB62" s="559"/>
      <c r="AC62" s="559"/>
      <c r="AD62" s="559"/>
      <c r="AE62" s="559"/>
      <c r="AF62" s="559"/>
      <c r="AG62" s="559"/>
      <c r="AH62" s="559"/>
      <c r="AI62" s="559"/>
      <c r="AJ62" s="559"/>
      <c r="AK62" s="559"/>
      <c r="AL62" s="559"/>
      <c r="AM62" s="559"/>
      <c r="AN62" s="559"/>
      <c r="AO62" s="559"/>
      <c r="AP62" s="559"/>
      <c r="AQ62" s="559"/>
      <c r="AR62" s="560"/>
      <c r="AS62" s="270"/>
      <c r="AT62" s="62" t="str">
        <f t="shared" si="0"/>
        <v>NA</v>
      </c>
      <c r="AU62" s="62" t="str">
        <f t="shared" si="55"/>
        <v>NA</v>
      </c>
      <c r="AV62" s="62">
        <f t="shared" si="2"/>
        <v>0</v>
      </c>
      <c r="AW62" s="62">
        <f t="shared" si="3"/>
        <v>0</v>
      </c>
      <c r="AX62" s="62">
        <f t="shared" si="4"/>
        <v>0</v>
      </c>
      <c r="AY62" s="62">
        <f t="shared" si="5"/>
        <v>0</v>
      </c>
      <c r="AZ62" s="62">
        <f t="shared" si="6"/>
        <v>0</v>
      </c>
      <c r="BA62" s="62">
        <f t="shared" ref="BA62:BD62" si="60">IF($AZ62=0,0,AV62/$AZ62)</f>
        <v>0</v>
      </c>
      <c r="BB62" s="62">
        <f t="shared" si="60"/>
        <v>0</v>
      </c>
      <c r="BC62" s="62">
        <f t="shared" si="60"/>
        <v>0</v>
      </c>
      <c r="BD62" s="62">
        <f t="shared" si="60"/>
        <v>0</v>
      </c>
      <c r="BE62" s="547"/>
      <c r="BF62" s="1"/>
      <c r="BG62" s="1"/>
      <c r="BH62" s="1"/>
      <c r="BI62" s="1"/>
      <c r="BJ62" s="1"/>
      <c r="BK62" s="1"/>
      <c r="BL62" s="1"/>
      <c r="BM62" s="1"/>
      <c r="BN62" s="1"/>
      <c r="BO62" s="1"/>
      <c r="BP62" s="1"/>
      <c r="BQ62" s="1"/>
      <c r="BR62" s="1"/>
      <c r="BS62" s="1"/>
      <c r="BT62" s="1"/>
      <c r="BU62" s="1"/>
      <c r="BV62" s="1"/>
      <c r="BW62" s="1"/>
      <c r="BX62" s="1"/>
      <c r="BY62" s="1"/>
    </row>
    <row r="63" spans="1:77" ht="15.75" customHeight="1">
      <c r="A63" s="1"/>
      <c r="B63" s="273"/>
      <c r="C63" s="274"/>
      <c r="D63" s="274"/>
      <c r="E63" s="274"/>
      <c r="F63" s="274"/>
      <c r="G63" s="274"/>
      <c r="H63" s="274"/>
      <c r="I63" s="274"/>
      <c r="J63" s="274"/>
      <c r="K63" s="274"/>
      <c r="L63" s="274"/>
      <c r="M63" s="274"/>
      <c r="N63" s="274"/>
      <c r="O63" s="274"/>
      <c r="P63" s="274"/>
      <c r="Q63" s="274"/>
      <c r="R63" s="274"/>
      <c r="S63" s="274"/>
      <c r="T63" s="274"/>
      <c r="U63" s="274"/>
      <c r="V63" s="274"/>
      <c r="W63" s="274"/>
      <c r="X63" s="274"/>
      <c r="Y63" s="274"/>
      <c r="Z63" s="274"/>
      <c r="AA63" s="274"/>
      <c r="AB63" s="274"/>
      <c r="AC63" s="274"/>
      <c r="AD63" s="274"/>
      <c r="AE63" s="274"/>
      <c r="AF63" s="274"/>
      <c r="AG63" s="274"/>
      <c r="AH63" s="274"/>
      <c r="AI63" s="274"/>
      <c r="AJ63" s="274"/>
      <c r="AK63" s="274"/>
      <c r="AL63" s="274"/>
      <c r="AM63" s="274"/>
      <c r="AN63" s="274"/>
      <c r="AO63" s="274"/>
      <c r="AP63" s="274"/>
      <c r="AQ63" s="274"/>
      <c r="AR63" s="275"/>
      <c r="AS63" s="270"/>
      <c r="AT63" s="62" t="str">
        <f t="shared" si="0"/>
        <v>NA</v>
      </c>
      <c r="AU63" s="62" t="str">
        <f t="shared" si="55"/>
        <v>NA</v>
      </c>
      <c r="AV63" s="62">
        <f t="shared" si="2"/>
        <v>0</v>
      </c>
      <c r="AW63" s="62">
        <f t="shared" si="3"/>
        <v>0</v>
      </c>
      <c r="AX63" s="62">
        <f t="shared" si="4"/>
        <v>0</v>
      </c>
      <c r="AY63" s="62">
        <f t="shared" si="5"/>
        <v>0</v>
      </c>
      <c r="AZ63" s="62">
        <f t="shared" si="6"/>
        <v>0</v>
      </c>
      <c r="BA63" s="62">
        <f t="shared" ref="BA63:BD63" si="61">IF($AZ63=0,0,AV63/$AZ63)</f>
        <v>0</v>
      </c>
      <c r="BB63" s="62">
        <f t="shared" si="61"/>
        <v>0</v>
      </c>
      <c r="BC63" s="62">
        <f t="shared" si="61"/>
        <v>0</v>
      </c>
      <c r="BD63" s="62">
        <f t="shared" si="61"/>
        <v>0</v>
      </c>
      <c r="BE63" s="547"/>
      <c r="BF63" s="1"/>
      <c r="BG63" s="1"/>
      <c r="BH63" s="1"/>
      <c r="BI63" s="1"/>
      <c r="BJ63" s="1"/>
      <c r="BK63" s="1"/>
      <c r="BL63" s="1"/>
      <c r="BM63" s="1"/>
      <c r="BN63" s="1"/>
      <c r="BO63" s="1"/>
      <c r="BP63" s="1"/>
      <c r="BQ63" s="1"/>
      <c r="BR63" s="1"/>
      <c r="BS63" s="1"/>
      <c r="BT63" s="1"/>
      <c r="BU63" s="1"/>
      <c r="BV63" s="1"/>
      <c r="BW63" s="1"/>
      <c r="BX63" s="1"/>
      <c r="BY63" s="1"/>
    </row>
    <row r="64" spans="1:77" ht="15.75" customHeight="1">
      <c r="A64" s="1"/>
      <c r="B64" s="558"/>
      <c r="C64" s="559"/>
      <c r="D64" s="559"/>
      <c r="E64" s="559"/>
      <c r="F64" s="559"/>
      <c r="G64" s="559"/>
      <c r="H64" s="559"/>
      <c r="I64" s="559"/>
      <c r="J64" s="559"/>
      <c r="K64" s="559"/>
      <c r="L64" s="559"/>
      <c r="M64" s="559"/>
      <c r="N64" s="559"/>
      <c r="O64" s="559"/>
      <c r="P64" s="559"/>
      <c r="Q64" s="559"/>
      <c r="R64" s="559"/>
      <c r="S64" s="559"/>
      <c r="T64" s="559"/>
      <c r="U64" s="559"/>
      <c r="V64" s="559"/>
      <c r="W64" s="559"/>
      <c r="X64" s="559"/>
      <c r="Y64" s="559"/>
      <c r="Z64" s="559"/>
      <c r="AA64" s="559"/>
      <c r="AB64" s="559"/>
      <c r="AC64" s="559"/>
      <c r="AD64" s="559"/>
      <c r="AE64" s="559"/>
      <c r="AF64" s="559"/>
      <c r="AG64" s="559"/>
      <c r="AH64" s="559"/>
      <c r="AI64" s="559"/>
      <c r="AJ64" s="559"/>
      <c r="AK64" s="559"/>
      <c r="AL64" s="559"/>
      <c r="AM64" s="559"/>
      <c r="AN64" s="559"/>
      <c r="AO64" s="559"/>
      <c r="AP64" s="559"/>
      <c r="AQ64" s="559"/>
      <c r="AR64" s="560"/>
      <c r="AS64" s="270"/>
      <c r="AT64" s="62" t="str">
        <f t="shared" si="0"/>
        <v>NA</v>
      </c>
      <c r="AU64" s="62" t="str">
        <f t="shared" si="55"/>
        <v>NA</v>
      </c>
      <c r="AV64" s="62">
        <f t="shared" si="2"/>
        <v>0</v>
      </c>
      <c r="AW64" s="62">
        <f t="shared" si="3"/>
        <v>0</v>
      </c>
      <c r="AX64" s="62">
        <f t="shared" si="4"/>
        <v>0</v>
      </c>
      <c r="AY64" s="62">
        <f t="shared" si="5"/>
        <v>0</v>
      </c>
      <c r="AZ64" s="62">
        <f t="shared" si="6"/>
        <v>0</v>
      </c>
      <c r="BA64" s="62">
        <f t="shared" ref="BA64:BD64" si="62">IF($AZ64=0,0,AV64/$AZ64)</f>
        <v>0</v>
      </c>
      <c r="BB64" s="62">
        <f t="shared" si="62"/>
        <v>0</v>
      </c>
      <c r="BC64" s="62">
        <f t="shared" si="62"/>
        <v>0</v>
      </c>
      <c r="BD64" s="62">
        <f t="shared" si="62"/>
        <v>0</v>
      </c>
      <c r="BE64" s="547"/>
      <c r="BF64" s="1"/>
      <c r="BG64" s="1"/>
      <c r="BH64" s="1"/>
      <c r="BI64" s="1"/>
      <c r="BJ64" s="1"/>
      <c r="BK64" s="1"/>
      <c r="BL64" s="1"/>
      <c r="BM64" s="1"/>
      <c r="BN64" s="1"/>
      <c r="BO64" s="1"/>
      <c r="BP64" s="1"/>
      <c r="BQ64" s="1"/>
      <c r="BR64" s="1"/>
      <c r="BS64" s="1"/>
      <c r="BT64" s="1"/>
      <c r="BU64" s="1"/>
      <c r="BV64" s="1"/>
      <c r="BW64" s="1"/>
      <c r="BX64" s="1"/>
      <c r="BY64" s="1"/>
    </row>
    <row r="65" spans="1:77" ht="15.75" customHeight="1">
      <c r="A65" s="1"/>
      <c r="B65" s="273"/>
      <c r="C65" s="274"/>
      <c r="D65" s="274"/>
      <c r="E65" s="274"/>
      <c r="F65" s="274"/>
      <c r="G65" s="274"/>
      <c r="H65" s="274"/>
      <c r="I65" s="274"/>
      <c r="J65" s="274"/>
      <c r="K65" s="274"/>
      <c r="L65" s="274"/>
      <c r="M65" s="274"/>
      <c r="N65" s="274"/>
      <c r="O65" s="274"/>
      <c r="P65" s="274"/>
      <c r="Q65" s="274"/>
      <c r="R65" s="274"/>
      <c r="S65" s="274"/>
      <c r="T65" s="274"/>
      <c r="U65" s="274"/>
      <c r="V65" s="274"/>
      <c r="W65" s="274"/>
      <c r="X65" s="274"/>
      <c r="Y65" s="274"/>
      <c r="Z65" s="274"/>
      <c r="AA65" s="274"/>
      <c r="AB65" s="274"/>
      <c r="AC65" s="274"/>
      <c r="AD65" s="274"/>
      <c r="AE65" s="274"/>
      <c r="AF65" s="274"/>
      <c r="AG65" s="274"/>
      <c r="AH65" s="274"/>
      <c r="AI65" s="274"/>
      <c r="AJ65" s="274"/>
      <c r="AK65" s="274"/>
      <c r="AL65" s="274"/>
      <c r="AM65" s="274"/>
      <c r="AN65" s="274"/>
      <c r="AO65" s="274"/>
      <c r="AP65" s="274"/>
      <c r="AQ65" s="274"/>
      <c r="AR65" s="275"/>
      <c r="AS65" s="270"/>
      <c r="AT65" s="62" t="str">
        <f t="shared" si="0"/>
        <v>NA</v>
      </c>
      <c r="AU65" s="62" t="str">
        <f t="shared" si="55"/>
        <v>NA</v>
      </c>
      <c r="AV65" s="62">
        <f t="shared" si="2"/>
        <v>0</v>
      </c>
      <c r="AW65" s="62">
        <f t="shared" si="3"/>
        <v>0</v>
      </c>
      <c r="AX65" s="62">
        <f t="shared" si="4"/>
        <v>0</v>
      </c>
      <c r="AY65" s="62">
        <f t="shared" si="5"/>
        <v>0</v>
      </c>
      <c r="AZ65" s="62">
        <f t="shared" si="6"/>
        <v>0</v>
      </c>
      <c r="BA65" s="62">
        <f t="shared" ref="BA65:BD65" si="63">IF($AZ65=0,0,AV65/$AZ65)</f>
        <v>0</v>
      </c>
      <c r="BB65" s="62">
        <f t="shared" si="63"/>
        <v>0</v>
      </c>
      <c r="BC65" s="62">
        <f t="shared" si="63"/>
        <v>0</v>
      </c>
      <c r="BD65" s="62">
        <f t="shared" si="63"/>
        <v>0</v>
      </c>
      <c r="BE65" s="547"/>
      <c r="BF65" s="1"/>
      <c r="BG65" s="1"/>
      <c r="BH65" s="1"/>
      <c r="BI65" s="1"/>
      <c r="BJ65" s="1"/>
      <c r="BK65" s="1"/>
      <c r="BL65" s="1"/>
      <c r="BM65" s="1"/>
      <c r="BN65" s="1"/>
      <c r="BO65" s="1"/>
      <c r="BP65" s="1"/>
      <c r="BQ65" s="1"/>
      <c r="BR65" s="1"/>
      <c r="BS65" s="1"/>
      <c r="BT65" s="1"/>
      <c r="BU65" s="1"/>
      <c r="BV65" s="1"/>
      <c r="BW65" s="1"/>
      <c r="BX65" s="1"/>
      <c r="BY65" s="1"/>
    </row>
    <row r="66" spans="1:77" ht="15.75" customHeight="1">
      <c r="A66" s="1"/>
      <c r="B66" s="558"/>
      <c r="C66" s="559"/>
      <c r="D66" s="559"/>
      <c r="E66" s="559"/>
      <c r="F66" s="559"/>
      <c r="G66" s="559"/>
      <c r="H66" s="559"/>
      <c r="I66" s="559"/>
      <c r="J66" s="559"/>
      <c r="K66" s="559"/>
      <c r="L66" s="559"/>
      <c r="M66" s="559"/>
      <c r="N66" s="559"/>
      <c r="O66" s="559"/>
      <c r="P66" s="559"/>
      <c r="Q66" s="559"/>
      <c r="R66" s="559"/>
      <c r="S66" s="559"/>
      <c r="T66" s="559"/>
      <c r="U66" s="559"/>
      <c r="V66" s="559"/>
      <c r="W66" s="559"/>
      <c r="X66" s="559"/>
      <c r="Y66" s="559"/>
      <c r="Z66" s="559"/>
      <c r="AA66" s="559"/>
      <c r="AB66" s="559"/>
      <c r="AC66" s="559"/>
      <c r="AD66" s="559"/>
      <c r="AE66" s="559"/>
      <c r="AF66" s="559"/>
      <c r="AG66" s="559"/>
      <c r="AH66" s="559"/>
      <c r="AI66" s="559"/>
      <c r="AJ66" s="559"/>
      <c r="AK66" s="559"/>
      <c r="AL66" s="559"/>
      <c r="AM66" s="559"/>
      <c r="AN66" s="559"/>
      <c r="AO66" s="559"/>
      <c r="AP66" s="559"/>
      <c r="AQ66" s="559"/>
      <c r="AR66" s="560"/>
      <c r="AS66" s="270"/>
      <c r="AT66" s="62" t="str">
        <f t="shared" si="0"/>
        <v>NA</v>
      </c>
      <c r="AU66" s="62" t="str">
        <f t="shared" si="55"/>
        <v>NA</v>
      </c>
      <c r="AV66" s="62">
        <f t="shared" si="2"/>
        <v>0</v>
      </c>
      <c r="AW66" s="62">
        <f t="shared" si="3"/>
        <v>0</v>
      </c>
      <c r="AX66" s="62">
        <f t="shared" si="4"/>
        <v>0</v>
      </c>
      <c r="AY66" s="62">
        <f t="shared" si="5"/>
        <v>0</v>
      </c>
      <c r="AZ66" s="62">
        <f t="shared" si="6"/>
        <v>0</v>
      </c>
      <c r="BA66" s="62">
        <f t="shared" ref="BA66:BD66" si="64">IF($AZ66=0,0,AV66/$AZ66)</f>
        <v>0</v>
      </c>
      <c r="BB66" s="62">
        <f t="shared" si="64"/>
        <v>0</v>
      </c>
      <c r="BC66" s="62">
        <f t="shared" si="64"/>
        <v>0</v>
      </c>
      <c r="BD66" s="62">
        <f t="shared" si="64"/>
        <v>0</v>
      </c>
      <c r="BE66" s="547"/>
      <c r="BF66" s="1"/>
      <c r="BG66" s="1"/>
      <c r="BH66" s="1"/>
      <c r="BI66" s="1"/>
      <c r="BJ66" s="1"/>
      <c r="BK66" s="1"/>
      <c r="BL66" s="1"/>
      <c r="BM66" s="1"/>
      <c r="BN66" s="1"/>
      <c r="BO66" s="1"/>
      <c r="BP66" s="1"/>
      <c r="BQ66" s="1"/>
      <c r="BR66" s="1"/>
      <c r="BS66" s="1"/>
      <c r="BT66" s="1"/>
      <c r="BU66" s="1"/>
      <c r="BV66" s="1"/>
      <c r="BW66" s="1"/>
      <c r="BX66" s="1"/>
      <c r="BY66" s="1"/>
    </row>
    <row r="67" spans="1:77" ht="15.75" customHeight="1">
      <c r="A67" s="1"/>
      <c r="B67" s="273"/>
      <c r="C67" s="274"/>
      <c r="D67" s="274"/>
      <c r="E67" s="274"/>
      <c r="F67" s="274"/>
      <c r="G67" s="274"/>
      <c r="H67" s="274"/>
      <c r="I67" s="274"/>
      <c r="J67" s="274"/>
      <c r="K67" s="274"/>
      <c r="L67" s="274"/>
      <c r="M67" s="274"/>
      <c r="N67" s="274"/>
      <c r="O67" s="274"/>
      <c r="P67" s="274"/>
      <c r="Q67" s="274"/>
      <c r="R67" s="274"/>
      <c r="S67" s="274"/>
      <c r="T67" s="274"/>
      <c r="U67" s="274"/>
      <c r="V67" s="274"/>
      <c r="W67" s="274"/>
      <c r="X67" s="274"/>
      <c r="Y67" s="274"/>
      <c r="Z67" s="274"/>
      <c r="AA67" s="274"/>
      <c r="AB67" s="274"/>
      <c r="AC67" s="274"/>
      <c r="AD67" s="274"/>
      <c r="AE67" s="274"/>
      <c r="AF67" s="274"/>
      <c r="AG67" s="274"/>
      <c r="AH67" s="274"/>
      <c r="AI67" s="274"/>
      <c r="AJ67" s="274"/>
      <c r="AK67" s="274"/>
      <c r="AL67" s="274"/>
      <c r="AM67" s="274"/>
      <c r="AN67" s="274"/>
      <c r="AO67" s="274"/>
      <c r="AP67" s="274"/>
      <c r="AQ67" s="274"/>
      <c r="AR67" s="275"/>
      <c r="AS67" s="270"/>
      <c r="AT67" s="62" t="str">
        <f t="shared" si="0"/>
        <v>NA</v>
      </c>
      <c r="AU67" s="62" t="str">
        <f t="shared" si="55"/>
        <v>NA</v>
      </c>
      <c r="AV67" s="62">
        <f t="shared" si="2"/>
        <v>0</v>
      </c>
      <c r="AW67" s="62">
        <f t="shared" si="3"/>
        <v>0</v>
      </c>
      <c r="AX67" s="62">
        <f t="shared" si="4"/>
        <v>0</v>
      </c>
      <c r="AY67" s="62">
        <f t="shared" si="5"/>
        <v>0</v>
      </c>
      <c r="AZ67" s="62">
        <f t="shared" si="6"/>
        <v>0</v>
      </c>
      <c r="BA67" s="62">
        <f t="shared" ref="BA67:BD67" si="65">IF($AZ67=0,0,AV67/$AZ67)</f>
        <v>0</v>
      </c>
      <c r="BB67" s="62">
        <f t="shared" si="65"/>
        <v>0</v>
      </c>
      <c r="BC67" s="62">
        <f t="shared" si="65"/>
        <v>0</v>
      </c>
      <c r="BD67" s="62">
        <f t="shared" si="65"/>
        <v>0</v>
      </c>
      <c r="BE67" s="547"/>
      <c r="BF67" s="1"/>
      <c r="BG67" s="1"/>
      <c r="BH67" s="1"/>
      <c r="BI67" s="1"/>
      <c r="BJ67" s="1"/>
      <c r="BK67" s="1"/>
      <c r="BL67" s="1"/>
      <c r="BM67" s="1"/>
      <c r="BN67" s="1"/>
      <c r="BO67" s="1"/>
      <c r="BP67" s="1"/>
      <c r="BQ67" s="1"/>
      <c r="BR67" s="1"/>
      <c r="BS67" s="1"/>
      <c r="BT67" s="1"/>
      <c r="BU67" s="1"/>
      <c r="BV67" s="1"/>
      <c r="BW67" s="1"/>
      <c r="BX67" s="1"/>
      <c r="BY67" s="1"/>
    </row>
    <row r="68" spans="1:77" ht="15.75" customHeight="1">
      <c r="A68" s="1"/>
      <c r="B68" s="558"/>
      <c r="C68" s="559"/>
      <c r="D68" s="559"/>
      <c r="E68" s="559"/>
      <c r="F68" s="559"/>
      <c r="G68" s="559"/>
      <c r="H68" s="559"/>
      <c r="I68" s="559"/>
      <c r="J68" s="559"/>
      <c r="K68" s="559"/>
      <c r="L68" s="559"/>
      <c r="M68" s="559"/>
      <c r="N68" s="559"/>
      <c r="O68" s="559"/>
      <c r="P68" s="559"/>
      <c r="Q68" s="559"/>
      <c r="R68" s="559"/>
      <c r="S68" s="559"/>
      <c r="T68" s="559"/>
      <c r="U68" s="559"/>
      <c r="V68" s="559"/>
      <c r="W68" s="559"/>
      <c r="X68" s="559"/>
      <c r="Y68" s="559"/>
      <c r="Z68" s="559"/>
      <c r="AA68" s="559"/>
      <c r="AB68" s="559"/>
      <c r="AC68" s="559"/>
      <c r="AD68" s="559"/>
      <c r="AE68" s="559"/>
      <c r="AF68" s="559"/>
      <c r="AG68" s="559"/>
      <c r="AH68" s="559"/>
      <c r="AI68" s="559"/>
      <c r="AJ68" s="559"/>
      <c r="AK68" s="559"/>
      <c r="AL68" s="559"/>
      <c r="AM68" s="559"/>
      <c r="AN68" s="559"/>
      <c r="AO68" s="559"/>
      <c r="AP68" s="559"/>
      <c r="AQ68" s="559"/>
      <c r="AR68" s="560"/>
      <c r="AS68" s="270"/>
      <c r="AT68" s="62" t="str">
        <f t="shared" si="0"/>
        <v>NA</v>
      </c>
      <c r="AU68" s="62" t="str">
        <f t="shared" si="55"/>
        <v>NA</v>
      </c>
      <c r="AV68" s="62">
        <f t="shared" si="2"/>
        <v>0</v>
      </c>
      <c r="AW68" s="62">
        <f t="shared" si="3"/>
        <v>0</v>
      </c>
      <c r="AX68" s="62">
        <f t="shared" si="4"/>
        <v>0</v>
      </c>
      <c r="AY68" s="62">
        <f t="shared" si="5"/>
        <v>0</v>
      </c>
      <c r="AZ68" s="62">
        <f t="shared" si="6"/>
        <v>0</v>
      </c>
      <c r="BA68" s="62">
        <f t="shared" ref="BA68:BD68" si="66">IF($AZ68=0,0,AV68/$AZ68)</f>
        <v>0</v>
      </c>
      <c r="BB68" s="62">
        <f t="shared" si="66"/>
        <v>0</v>
      </c>
      <c r="BC68" s="62">
        <f t="shared" si="66"/>
        <v>0</v>
      </c>
      <c r="BD68" s="62">
        <f t="shared" si="66"/>
        <v>0</v>
      </c>
      <c r="BE68" s="547"/>
      <c r="BF68" s="1"/>
      <c r="BG68" s="1"/>
      <c r="BH68" s="1"/>
      <c r="BI68" s="1"/>
      <c r="BJ68" s="1"/>
      <c r="BK68" s="1"/>
      <c r="BL68" s="1"/>
      <c r="BM68" s="1"/>
      <c r="BN68" s="1"/>
      <c r="BO68" s="1"/>
      <c r="BP68" s="1"/>
      <c r="BQ68" s="1"/>
      <c r="BR68" s="1"/>
      <c r="BS68" s="1"/>
      <c r="BT68" s="1"/>
      <c r="BU68" s="1"/>
      <c r="BV68" s="1"/>
      <c r="BW68" s="1"/>
      <c r="BX68" s="1"/>
      <c r="BY68" s="1"/>
    </row>
    <row r="69" spans="1:77" ht="15.75" customHeight="1">
      <c r="A69" s="1"/>
      <c r="B69" s="273"/>
      <c r="C69" s="274"/>
      <c r="D69" s="274"/>
      <c r="E69" s="274"/>
      <c r="F69" s="274"/>
      <c r="G69" s="274"/>
      <c r="H69" s="274"/>
      <c r="I69" s="274"/>
      <c r="J69" s="274"/>
      <c r="K69" s="274"/>
      <c r="L69" s="274"/>
      <c r="M69" s="274"/>
      <c r="N69" s="274"/>
      <c r="O69" s="274"/>
      <c r="P69" s="274"/>
      <c r="Q69" s="274"/>
      <c r="R69" s="274"/>
      <c r="S69" s="274"/>
      <c r="T69" s="274"/>
      <c r="U69" s="274"/>
      <c r="V69" s="274"/>
      <c r="W69" s="274"/>
      <c r="X69" s="274"/>
      <c r="Y69" s="274"/>
      <c r="Z69" s="274"/>
      <c r="AA69" s="274"/>
      <c r="AB69" s="274"/>
      <c r="AC69" s="274"/>
      <c r="AD69" s="274"/>
      <c r="AE69" s="274"/>
      <c r="AF69" s="274"/>
      <c r="AG69" s="274"/>
      <c r="AH69" s="274"/>
      <c r="AI69" s="274"/>
      <c r="AJ69" s="274"/>
      <c r="AK69" s="274"/>
      <c r="AL69" s="274"/>
      <c r="AM69" s="274"/>
      <c r="AN69" s="274"/>
      <c r="AO69" s="274"/>
      <c r="AP69" s="274"/>
      <c r="AQ69" s="274"/>
      <c r="AR69" s="275"/>
      <c r="AS69" s="270"/>
      <c r="AT69" s="62" t="str">
        <f t="shared" si="0"/>
        <v>NA</v>
      </c>
      <c r="AU69" s="62" t="str">
        <f t="shared" si="55"/>
        <v>NA</v>
      </c>
      <c r="AV69" s="62">
        <f t="shared" si="2"/>
        <v>0</v>
      </c>
      <c r="AW69" s="62">
        <f t="shared" si="3"/>
        <v>0</v>
      </c>
      <c r="AX69" s="62">
        <f t="shared" si="4"/>
        <v>0</v>
      </c>
      <c r="AY69" s="62">
        <f t="shared" si="5"/>
        <v>0</v>
      </c>
      <c r="AZ69" s="62">
        <f t="shared" si="6"/>
        <v>0</v>
      </c>
      <c r="BA69" s="62">
        <f t="shared" ref="BA69:BD69" si="67">IF($AZ69=0,0,AV69/$AZ69)</f>
        <v>0</v>
      </c>
      <c r="BB69" s="62">
        <f t="shared" si="67"/>
        <v>0</v>
      </c>
      <c r="BC69" s="62">
        <f t="shared" si="67"/>
        <v>0</v>
      </c>
      <c r="BD69" s="62">
        <f t="shared" si="67"/>
        <v>0</v>
      </c>
      <c r="BE69" s="547"/>
      <c r="BF69" s="1"/>
      <c r="BG69" s="1"/>
      <c r="BH69" s="1"/>
      <c r="BI69" s="1"/>
      <c r="BJ69" s="1"/>
      <c r="BK69" s="1"/>
      <c r="BL69" s="1"/>
      <c r="BM69" s="1"/>
      <c r="BN69" s="1"/>
      <c r="BO69" s="1"/>
      <c r="BP69" s="1"/>
      <c r="BQ69" s="1"/>
      <c r="BR69" s="1"/>
      <c r="BS69" s="1"/>
      <c r="BT69" s="1"/>
      <c r="BU69" s="1"/>
      <c r="BV69" s="1"/>
      <c r="BW69" s="1"/>
      <c r="BX69" s="1"/>
      <c r="BY69" s="1"/>
    </row>
    <row r="70" spans="1:77" ht="15.75" customHeight="1">
      <c r="A70" s="1"/>
      <c r="B70" s="558"/>
      <c r="C70" s="559"/>
      <c r="D70" s="559"/>
      <c r="E70" s="559"/>
      <c r="F70" s="559"/>
      <c r="G70" s="559"/>
      <c r="H70" s="559"/>
      <c r="I70" s="559"/>
      <c r="J70" s="559"/>
      <c r="K70" s="559"/>
      <c r="L70" s="559"/>
      <c r="M70" s="559"/>
      <c r="N70" s="559"/>
      <c r="O70" s="559"/>
      <c r="P70" s="559"/>
      <c r="Q70" s="559"/>
      <c r="R70" s="559"/>
      <c r="S70" s="559"/>
      <c r="T70" s="559"/>
      <c r="U70" s="559"/>
      <c r="V70" s="559"/>
      <c r="W70" s="559"/>
      <c r="X70" s="559"/>
      <c r="Y70" s="559"/>
      <c r="Z70" s="559"/>
      <c r="AA70" s="559"/>
      <c r="AB70" s="559"/>
      <c r="AC70" s="559"/>
      <c r="AD70" s="559"/>
      <c r="AE70" s="559"/>
      <c r="AF70" s="559"/>
      <c r="AG70" s="559"/>
      <c r="AH70" s="559"/>
      <c r="AI70" s="559"/>
      <c r="AJ70" s="559"/>
      <c r="AK70" s="559"/>
      <c r="AL70" s="559"/>
      <c r="AM70" s="559"/>
      <c r="AN70" s="559"/>
      <c r="AO70" s="559"/>
      <c r="AP70" s="559"/>
      <c r="AQ70" s="559"/>
      <c r="AR70" s="560"/>
      <c r="AS70" s="276"/>
      <c r="AT70" s="62" t="str">
        <f t="shared" si="0"/>
        <v>NA</v>
      </c>
      <c r="AU70" s="62" t="str">
        <f t="shared" si="55"/>
        <v>NA</v>
      </c>
      <c r="AV70" s="62">
        <f t="shared" si="2"/>
        <v>0</v>
      </c>
      <c r="AW70" s="62">
        <f t="shared" si="3"/>
        <v>0</v>
      </c>
      <c r="AX70" s="62">
        <f t="shared" si="4"/>
        <v>0</v>
      </c>
      <c r="AY70" s="62">
        <f t="shared" si="5"/>
        <v>0</v>
      </c>
      <c r="AZ70" s="62">
        <f t="shared" si="6"/>
        <v>0</v>
      </c>
      <c r="BA70" s="62">
        <f t="shared" ref="BA70:BD70" si="68">IF($AZ70=0,0,AV70/$AZ70)</f>
        <v>0</v>
      </c>
      <c r="BB70" s="62">
        <f t="shared" si="68"/>
        <v>0</v>
      </c>
      <c r="BC70" s="62">
        <f t="shared" si="68"/>
        <v>0</v>
      </c>
      <c r="BD70" s="62">
        <f t="shared" si="68"/>
        <v>0</v>
      </c>
      <c r="BE70" s="547"/>
      <c r="BF70" s="1"/>
      <c r="BG70" s="1"/>
      <c r="BH70" s="1"/>
      <c r="BI70" s="1"/>
      <c r="BJ70" s="1"/>
      <c r="BK70" s="1"/>
      <c r="BL70" s="1"/>
      <c r="BM70" s="1"/>
      <c r="BN70" s="1"/>
      <c r="BO70" s="1"/>
      <c r="BP70" s="1"/>
      <c r="BQ70" s="1"/>
      <c r="BR70" s="1"/>
      <c r="BS70" s="1"/>
      <c r="BT70" s="1"/>
      <c r="BU70" s="1"/>
      <c r="BV70" s="1"/>
      <c r="BW70" s="1"/>
      <c r="BX70" s="1"/>
      <c r="BY70" s="1"/>
    </row>
    <row r="71" spans="1:77" ht="15.75" customHeight="1">
      <c r="A71" s="1"/>
      <c r="B71" s="273"/>
      <c r="C71" s="274"/>
      <c r="D71" s="274"/>
      <c r="E71" s="274"/>
      <c r="F71" s="274"/>
      <c r="G71" s="274"/>
      <c r="H71" s="274"/>
      <c r="I71" s="274"/>
      <c r="J71" s="274"/>
      <c r="K71" s="274"/>
      <c r="L71" s="274"/>
      <c r="M71" s="274"/>
      <c r="N71" s="274"/>
      <c r="O71" s="274"/>
      <c r="P71" s="274"/>
      <c r="Q71" s="274"/>
      <c r="R71" s="274"/>
      <c r="S71" s="274"/>
      <c r="T71" s="274"/>
      <c r="U71" s="274"/>
      <c r="V71" s="274"/>
      <c r="W71" s="274"/>
      <c r="X71" s="274"/>
      <c r="Y71" s="274"/>
      <c r="Z71" s="274"/>
      <c r="AA71" s="274"/>
      <c r="AB71" s="274"/>
      <c r="AC71" s="274"/>
      <c r="AD71" s="274"/>
      <c r="AE71" s="274"/>
      <c r="AF71" s="274"/>
      <c r="AG71" s="274"/>
      <c r="AH71" s="274"/>
      <c r="AI71" s="274"/>
      <c r="AJ71" s="274"/>
      <c r="AK71" s="274"/>
      <c r="AL71" s="274"/>
      <c r="AM71" s="274"/>
      <c r="AN71" s="274"/>
      <c r="AO71" s="274"/>
      <c r="AP71" s="274"/>
      <c r="AQ71" s="274"/>
      <c r="AR71" s="275"/>
      <c r="AS71" s="276"/>
      <c r="AT71" s="62" t="str">
        <f t="shared" si="0"/>
        <v>NA</v>
      </c>
      <c r="AU71" s="62" t="str">
        <f t="shared" si="55"/>
        <v>NA</v>
      </c>
      <c r="AV71" s="62">
        <f t="shared" si="2"/>
        <v>0</v>
      </c>
      <c r="AW71" s="62">
        <f t="shared" si="3"/>
        <v>0</v>
      </c>
      <c r="AX71" s="62">
        <f t="shared" si="4"/>
        <v>0</v>
      </c>
      <c r="AY71" s="62">
        <f t="shared" si="5"/>
        <v>0</v>
      </c>
      <c r="AZ71" s="62">
        <f t="shared" si="6"/>
        <v>0</v>
      </c>
      <c r="BA71" s="62">
        <f t="shared" ref="BA71:BD71" si="69">IF($AZ71=0,0,AV71/$AZ71)</f>
        <v>0</v>
      </c>
      <c r="BB71" s="62">
        <f t="shared" si="69"/>
        <v>0</v>
      </c>
      <c r="BC71" s="62">
        <f t="shared" si="69"/>
        <v>0</v>
      </c>
      <c r="BD71" s="62">
        <f t="shared" si="69"/>
        <v>0</v>
      </c>
      <c r="BE71" s="547"/>
      <c r="BF71" s="1"/>
      <c r="BG71" s="1"/>
      <c r="BH71" s="1"/>
      <c r="BI71" s="1"/>
      <c r="BJ71" s="1"/>
      <c r="BK71" s="1"/>
      <c r="BL71" s="1"/>
      <c r="BM71" s="1"/>
      <c r="BN71" s="1"/>
      <c r="BO71" s="1"/>
      <c r="BP71" s="1"/>
      <c r="BQ71" s="1"/>
      <c r="BR71" s="1"/>
      <c r="BS71" s="1"/>
      <c r="BT71" s="1"/>
      <c r="BU71" s="1"/>
      <c r="BV71" s="1"/>
      <c r="BW71" s="1"/>
      <c r="BX71" s="1"/>
      <c r="BY71" s="1"/>
    </row>
    <row r="72" spans="1:77" ht="15.75" customHeight="1">
      <c r="A72" s="1"/>
      <c r="B72" s="558"/>
      <c r="C72" s="559"/>
      <c r="D72" s="559"/>
      <c r="E72" s="559"/>
      <c r="F72" s="559"/>
      <c r="G72" s="559"/>
      <c r="H72" s="559"/>
      <c r="I72" s="559"/>
      <c r="J72" s="559"/>
      <c r="K72" s="559"/>
      <c r="L72" s="559"/>
      <c r="M72" s="559"/>
      <c r="N72" s="559"/>
      <c r="O72" s="559"/>
      <c r="P72" s="559"/>
      <c r="Q72" s="559"/>
      <c r="R72" s="559"/>
      <c r="S72" s="559"/>
      <c r="T72" s="559"/>
      <c r="U72" s="559"/>
      <c r="V72" s="559"/>
      <c r="W72" s="559"/>
      <c r="X72" s="559"/>
      <c r="Y72" s="559"/>
      <c r="Z72" s="559"/>
      <c r="AA72" s="559"/>
      <c r="AB72" s="559"/>
      <c r="AC72" s="559"/>
      <c r="AD72" s="559"/>
      <c r="AE72" s="559"/>
      <c r="AF72" s="559"/>
      <c r="AG72" s="559"/>
      <c r="AH72" s="559"/>
      <c r="AI72" s="559"/>
      <c r="AJ72" s="559"/>
      <c r="AK72" s="559"/>
      <c r="AL72" s="559"/>
      <c r="AM72" s="559"/>
      <c r="AN72" s="559"/>
      <c r="AO72" s="559"/>
      <c r="AP72" s="559"/>
      <c r="AQ72" s="559"/>
      <c r="AR72" s="560"/>
      <c r="AS72" s="276"/>
      <c r="AT72" s="62" t="str">
        <f t="shared" si="0"/>
        <v>NA</v>
      </c>
      <c r="AU72" s="62" t="str">
        <f t="shared" si="55"/>
        <v>NA</v>
      </c>
      <c r="AV72" s="62">
        <f t="shared" si="2"/>
        <v>0</v>
      </c>
      <c r="AW72" s="62">
        <f t="shared" si="3"/>
        <v>0</v>
      </c>
      <c r="AX72" s="62">
        <f t="shared" si="4"/>
        <v>0</v>
      </c>
      <c r="AY72" s="62">
        <f t="shared" si="5"/>
        <v>0</v>
      </c>
      <c r="AZ72" s="62">
        <f t="shared" si="6"/>
        <v>0</v>
      </c>
      <c r="BA72" s="62">
        <f t="shared" ref="BA72:BD72" si="70">IF($AZ72=0,0,AV72/$AZ72)</f>
        <v>0</v>
      </c>
      <c r="BB72" s="62">
        <f t="shared" si="70"/>
        <v>0</v>
      </c>
      <c r="BC72" s="62">
        <f t="shared" si="70"/>
        <v>0</v>
      </c>
      <c r="BD72" s="62">
        <f t="shared" si="70"/>
        <v>0</v>
      </c>
      <c r="BE72" s="547"/>
      <c r="BF72" s="1"/>
      <c r="BG72" s="1"/>
      <c r="BH72" s="1"/>
      <c r="BI72" s="1"/>
      <c r="BJ72" s="1"/>
      <c r="BK72" s="1"/>
      <c r="BL72" s="1"/>
      <c r="BM72" s="1"/>
      <c r="BN72" s="1"/>
      <c r="BO72" s="1"/>
      <c r="BP72" s="1"/>
      <c r="BQ72" s="1"/>
      <c r="BR72" s="1"/>
      <c r="BS72" s="1"/>
      <c r="BT72" s="1"/>
      <c r="BU72" s="1"/>
      <c r="BV72" s="1"/>
      <c r="BW72" s="1"/>
      <c r="BX72" s="1"/>
      <c r="BY72" s="1"/>
    </row>
    <row r="73" spans="1:77" ht="15.75" customHeight="1">
      <c r="A73" s="1"/>
      <c r="B73" s="273"/>
      <c r="C73" s="274"/>
      <c r="D73" s="274"/>
      <c r="E73" s="274"/>
      <c r="F73" s="274"/>
      <c r="G73" s="274"/>
      <c r="H73" s="274"/>
      <c r="I73" s="274"/>
      <c r="J73" s="274"/>
      <c r="K73" s="274"/>
      <c r="L73" s="274"/>
      <c r="M73" s="274"/>
      <c r="N73" s="274"/>
      <c r="O73" s="274"/>
      <c r="P73" s="274"/>
      <c r="Q73" s="274"/>
      <c r="R73" s="274"/>
      <c r="S73" s="274"/>
      <c r="T73" s="274"/>
      <c r="U73" s="274"/>
      <c r="V73" s="274"/>
      <c r="W73" s="274"/>
      <c r="X73" s="274"/>
      <c r="Y73" s="274"/>
      <c r="Z73" s="274"/>
      <c r="AA73" s="274"/>
      <c r="AB73" s="274"/>
      <c r="AC73" s="274"/>
      <c r="AD73" s="274"/>
      <c r="AE73" s="274"/>
      <c r="AF73" s="274"/>
      <c r="AG73" s="274"/>
      <c r="AH73" s="274"/>
      <c r="AI73" s="274"/>
      <c r="AJ73" s="274"/>
      <c r="AK73" s="274"/>
      <c r="AL73" s="274"/>
      <c r="AM73" s="274"/>
      <c r="AN73" s="274"/>
      <c r="AO73" s="274"/>
      <c r="AP73" s="274"/>
      <c r="AQ73" s="274"/>
      <c r="AR73" s="275"/>
      <c r="AS73" s="276"/>
      <c r="AT73" s="62" t="str">
        <f t="shared" si="0"/>
        <v>NA</v>
      </c>
      <c r="AU73" s="62" t="str">
        <f t="shared" si="55"/>
        <v>NA</v>
      </c>
      <c r="AV73" s="62">
        <f t="shared" si="2"/>
        <v>0</v>
      </c>
      <c r="AW73" s="62">
        <f t="shared" si="3"/>
        <v>0</v>
      </c>
      <c r="AX73" s="62">
        <f t="shared" si="4"/>
        <v>0</v>
      </c>
      <c r="AY73" s="62">
        <f t="shared" si="5"/>
        <v>0</v>
      </c>
      <c r="AZ73" s="62">
        <f t="shared" si="6"/>
        <v>0</v>
      </c>
      <c r="BA73" s="62">
        <f t="shared" ref="BA73:BD73" si="71">IF($AZ73=0,0,AV73/$AZ73)</f>
        <v>0</v>
      </c>
      <c r="BB73" s="62">
        <f t="shared" si="71"/>
        <v>0</v>
      </c>
      <c r="BC73" s="62">
        <f t="shared" si="71"/>
        <v>0</v>
      </c>
      <c r="BD73" s="62">
        <f t="shared" si="71"/>
        <v>0</v>
      </c>
      <c r="BE73" s="547"/>
      <c r="BF73" s="1"/>
      <c r="BG73" s="1"/>
      <c r="BH73" s="1"/>
      <c r="BI73" s="1"/>
      <c r="BJ73" s="1"/>
      <c r="BK73" s="1"/>
      <c r="BL73" s="1"/>
      <c r="BM73" s="1"/>
      <c r="BN73" s="1"/>
      <c r="BO73" s="1"/>
      <c r="BP73" s="1"/>
      <c r="BQ73" s="1"/>
      <c r="BR73" s="1"/>
      <c r="BS73" s="1"/>
      <c r="BT73" s="1"/>
      <c r="BU73" s="1"/>
      <c r="BV73" s="1"/>
      <c r="BW73" s="1"/>
      <c r="BX73" s="1"/>
      <c r="BY73" s="1"/>
    </row>
    <row r="74" spans="1:77" ht="15.75" customHeight="1">
      <c r="A74" s="1"/>
      <c r="B74" s="558"/>
      <c r="C74" s="559"/>
      <c r="D74" s="559"/>
      <c r="E74" s="559"/>
      <c r="F74" s="559"/>
      <c r="G74" s="559"/>
      <c r="H74" s="559"/>
      <c r="I74" s="559"/>
      <c r="J74" s="559"/>
      <c r="K74" s="559"/>
      <c r="L74" s="559"/>
      <c r="M74" s="559"/>
      <c r="N74" s="559"/>
      <c r="O74" s="559"/>
      <c r="P74" s="559"/>
      <c r="Q74" s="559"/>
      <c r="R74" s="559"/>
      <c r="S74" s="559"/>
      <c r="T74" s="559"/>
      <c r="U74" s="559"/>
      <c r="V74" s="559"/>
      <c r="W74" s="559"/>
      <c r="X74" s="559"/>
      <c r="Y74" s="559"/>
      <c r="Z74" s="559"/>
      <c r="AA74" s="559"/>
      <c r="AB74" s="559"/>
      <c r="AC74" s="559"/>
      <c r="AD74" s="559"/>
      <c r="AE74" s="559"/>
      <c r="AF74" s="559"/>
      <c r="AG74" s="559"/>
      <c r="AH74" s="559"/>
      <c r="AI74" s="559"/>
      <c r="AJ74" s="559"/>
      <c r="AK74" s="559"/>
      <c r="AL74" s="559"/>
      <c r="AM74" s="559"/>
      <c r="AN74" s="559"/>
      <c r="AO74" s="559"/>
      <c r="AP74" s="559"/>
      <c r="AQ74" s="559"/>
      <c r="AR74" s="560"/>
      <c r="AS74" s="276"/>
      <c r="AT74" s="62" t="str">
        <f t="shared" si="0"/>
        <v>NA</v>
      </c>
      <c r="AU74" s="62" t="str">
        <f t="shared" si="55"/>
        <v>NA</v>
      </c>
      <c r="AV74" s="62">
        <f t="shared" si="2"/>
        <v>0</v>
      </c>
      <c r="AW74" s="62">
        <f t="shared" si="3"/>
        <v>0</v>
      </c>
      <c r="AX74" s="62">
        <f t="shared" si="4"/>
        <v>0</v>
      </c>
      <c r="AY74" s="62">
        <f t="shared" si="5"/>
        <v>0</v>
      </c>
      <c r="AZ74" s="62">
        <f t="shared" si="6"/>
        <v>0</v>
      </c>
      <c r="BA74" s="62">
        <f t="shared" ref="BA74:BD74" si="72">IF($AZ74=0,0,AV74/$AZ74)</f>
        <v>0</v>
      </c>
      <c r="BB74" s="62">
        <f t="shared" si="72"/>
        <v>0</v>
      </c>
      <c r="BC74" s="62">
        <f t="shared" si="72"/>
        <v>0</v>
      </c>
      <c r="BD74" s="62">
        <f t="shared" si="72"/>
        <v>0</v>
      </c>
      <c r="BE74" s="547"/>
      <c r="BF74" s="1"/>
      <c r="BG74" s="1"/>
      <c r="BH74" s="1"/>
      <c r="BI74" s="1"/>
      <c r="BJ74" s="1"/>
      <c r="BK74" s="1"/>
      <c r="BL74" s="1"/>
      <c r="BM74" s="1"/>
      <c r="BN74" s="1"/>
      <c r="BO74" s="1"/>
      <c r="BP74" s="1"/>
      <c r="BQ74" s="1"/>
      <c r="BR74" s="1"/>
      <c r="BS74" s="1"/>
      <c r="BT74" s="1"/>
      <c r="BU74" s="1"/>
      <c r="BV74" s="1"/>
      <c r="BW74" s="1"/>
      <c r="BX74" s="1"/>
      <c r="BY74" s="1"/>
    </row>
    <row r="75" spans="1:77" ht="15.75" customHeight="1">
      <c r="A75" s="1"/>
      <c r="B75" s="273"/>
      <c r="C75" s="274"/>
      <c r="D75" s="274"/>
      <c r="E75" s="274"/>
      <c r="F75" s="274"/>
      <c r="G75" s="274"/>
      <c r="H75" s="274"/>
      <c r="I75" s="274"/>
      <c r="J75" s="274"/>
      <c r="K75" s="274"/>
      <c r="L75" s="274"/>
      <c r="M75" s="274"/>
      <c r="N75" s="274"/>
      <c r="O75" s="274"/>
      <c r="P75" s="274"/>
      <c r="Q75" s="274"/>
      <c r="R75" s="274"/>
      <c r="S75" s="274"/>
      <c r="T75" s="274"/>
      <c r="U75" s="274"/>
      <c r="V75" s="274"/>
      <c r="W75" s="274"/>
      <c r="X75" s="274"/>
      <c r="Y75" s="274"/>
      <c r="Z75" s="274"/>
      <c r="AA75" s="274"/>
      <c r="AB75" s="274"/>
      <c r="AC75" s="274"/>
      <c r="AD75" s="274"/>
      <c r="AE75" s="274"/>
      <c r="AF75" s="274"/>
      <c r="AG75" s="274"/>
      <c r="AH75" s="274"/>
      <c r="AI75" s="274"/>
      <c r="AJ75" s="274"/>
      <c r="AK75" s="274"/>
      <c r="AL75" s="274"/>
      <c r="AM75" s="274"/>
      <c r="AN75" s="274"/>
      <c r="AO75" s="274"/>
      <c r="AP75" s="274"/>
      <c r="AQ75" s="274"/>
      <c r="AR75" s="275"/>
      <c r="AS75" s="276"/>
      <c r="AT75" s="62" t="str">
        <f t="shared" si="0"/>
        <v>NA</v>
      </c>
      <c r="AU75" s="62" t="str">
        <f t="shared" si="55"/>
        <v>NA</v>
      </c>
      <c r="AV75" s="62">
        <f t="shared" si="2"/>
        <v>0</v>
      </c>
      <c r="AW75" s="62">
        <f t="shared" si="3"/>
        <v>0</v>
      </c>
      <c r="AX75" s="62">
        <f t="shared" si="4"/>
        <v>0</v>
      </c>
      <c r="AY75" s="62">
        <f t="shared" si="5"/>
        <v>0</v>
      </c>
      <c r="AZ75" s="62">
        <f t="shared" si="6"/>
        <v>0</v>
      </c>
      <c r="BA75" s="62">
        <f t="shared" ref="BA75:BD75" si="73">IF($AZ75=0,0,AV75/$AZ75)</f>
        <v>0</v>
      </c>
      <c r="BB75" s="62">
        <f t="shared" si="73"/>
        <v>0</v>
      </c>
      <c r="BC75" s="62">
        <f t="shared" si="73"/>
        <v>0</v>
      </c>
      <c r="BD75" s="62">
        <f t="shared" si="73"/>
        <v>0</v>
      </c>
      <c r="BE75" s="547"/>
      <c r="BF75" s="1"/>
      <c r="BG75" s="1"/>
      <c r="BH75" s="1"/>
      <c r="BI75" s="1"/>
      <c r="BJ75" s="1"/>
      <c r="BK75" s="1"/>
      <c r="BL75" s="1"/>
      <c r="BM75" s="1"/>
      <c r="BN75" s="1"/>
      <c r="BO75" s="1"/>
      <c r="BP75" s="1"/>
      <c r="BQ75" s="1"/>
      <c r="BR75" s="1"/>
      <c r="BS75" s="1"/>
      <c r="BT75" s="1"/>
      <c r="BU75" s="1"/>
      <c r="BV75" s="1"/>
      <c r="BW75" s="1"/>
      <c r="BX75" s="1"/>
      <c r="BY75" s="1"/>
    </row>
    <row r="76" spans="1:77" ht="15.75" customHeight="1">
      <c r="A76" s="1"/>
      <c r="B76" s="558"/>
      <c r="C76" s="559"/>
      <c r="D76" s="559"/>
      <c r="E76" s="559"/>
      <c r="F76" s="559"/>
      <c r="G76" s="559"/>
      <c r="H76" s="559"/>
      <c r="I76" s="559"/>
      <c r="J76" s="559"/>
      <c r="K76" s="559"/>
      <c r="L76" s="559"/>
      <c r="M76" s="559"/>
      <c r="N76" s="559"/>
      <c r="O76" s="559"/>
      <c r="P76" s="559"/>
      <c r="Q76" s="559"/>
      <c r="R76" s="559"/>
      <c r="S76" s="559"/>
      <c r="T76" s="559"/>
      <c r="U76" s="559"/>
      <c r="V76" s="559"/>
      <c r="W76" s="559"/>
      <c r="X76" s="559"/>
      <c r="Y76" s="559"/>
      <c r="Z76" s="559"/>
      <c r="AA76" s="559"/>
      <c r="AB76" s="559"/>
      <c r="AC76" s="559"/>
      <c r="AD76" s="559"/>
      <c r="AE76" s="559"/>
      <c r="AF76" s="559"/>
      <c r="AG76" s="559"/>
      <c r="AH76" s="559"/>
      <c r="AI76" s="559"/>
      <c r="AJ76" s="559"/>
      <c r="AK76" s="559"/>
      <c r="AL76" s="559"/>
      <c r="AM76" s="559"/>
      <c r="AN76" s="559"/>
      <c r="AO76" s="559"/>
      <c r="AP76" s="559"/>
      <c r="AQ76" s="559"/>
      <c r="AR76" s="560"/>
      <c r="AS76" s="276"/>
      <c r="AT76" s="62" t="str">
        <f t="shared" si="0"/>
        <v>NA</v>
      </c>
      <c r="AU76" s="62" t="str">
        <f t="shared" si="55"/>
        <v>NA</v>
      </c>
      <c r="AV76" s="62">
        <f t="shared" si="2"/>
        <v>0</v>
      </c>
      <c r="AW76" s="62">
        <f t="shared" si="3"/>
        <v>0</v>
      </c>
      <c r="AX76" s="62">
        <f t="shared" si="4"/>
        <v>0</v>
      </c>
      <c r="AY76" s="62">
        <f t="shared" si="5"/>
        <v>0</v>
      </c>
      <c r="AZ76" s="62">
        <f t="shared" si="6"/>
        <v>0</v>
      </c>
      <c r="BA76" s="62">
        <f t="shared" ref="BA76:BD76" si="74">IF($AZ76=0,0,AV76/$AZ76)</f>
        <v>0</v>
      </c>
      <c r="BB76" s="62">
        <f t="shared" si="74"/>
        <v>0</v>
      </c>
      <c r="BC76" s="62">
        <f t="shared" si="74"/>
        <v>0</v>
      </c>
      <c r="BD76" s="62">
        <f t="shared" si="74"/>
        <v>0</v>
      </c>
      <c r="BE76" s="547"/>
      <c r="BF76" s="1"/>
      <c r="BG76" s="1"/>
      <c r="BH76" s="1"/>
      <c r="BI76" s="1"/>
      <c r="BJ76" s="1"/>
      <c r="BK76" s="1"/>
      <c r="BL76" s="1"/>
      <c r="BM76" s="1"/>
      <c r="BN76" s="1"/>
      <c r="BO76" s="1"/>
      <c r="BP76" s="1"/>
      <c r="BQ76" s="1"/>
      <c r="BR76" s="1"/>
      <c r="BS76" s="1"/>
      <c r="BT76" s="1"/>
      <c r="BU76" s="1"/>
      <c r="BV76" s="1"/>
      <c r="BW76" s="1"/>
      <c r="BX76" s="1"/>
      <c r="BY76" s="1"/>
    </row>
    <row r="77" spans="1:77" ht="15.75" customHeight="1">
      <c r="A77" s="1"/>
      <c r="B77" s="273"/>
      <c r="C77" s="274"/>
      <c r="D77" s="274"/>
      <c r="E77" s="274"/>
      <c r="F77" s="274"/>
      <c r="G77" s="274"/>
      <c r="H77" s="274"/>
      <c r="I77" s="274"/>
      <c r="J77" s="274"/>
      <c r="K77" s="274"/>
      <c r="L77" s="274"/>
      <c r="M77" s="274"/>
      <c r="N77" s="274"/>
      <c r="O77" s="274"/>
      <c r="P77" s="274"/>
      <c r="Q77" s="274"/>
      <c r="R77" s="274"/>
      <c r="S77" s="274"/>
      <c r="T77" s="274"/>
      <c r="U77" s="274"/>
      <c r="V77" s="274"/>
      <c r="W77" s="274"/>
      <c r="X77" s="274"/>
      <c r="Y77" s="274"/>
      <c r="Z77" s="274"/>
      <c r="AA77" s="274"/>
      <c r="AB77" s="274"/>
      <c r="AC77" s="274"/>
      <c r="AD77" s="274"/>
      <c r="AE77" s="274"/>
      <c r="AF77" s="274"/>
      <c r="AG77" s="274"/>
      <c r="AH77" s="274"/>
      <c r="AI77" s="274"/>
      <c r="AJ77" s="274"/>
      <c r="AK77" s="274"/>
      <c r="AL77" s="274"/>
      <c r="AM77" s="274"/>
      <c r="AN77" s="274"/>
      <c r="AO77" s="274"/>
      <c r="AP77" s="274"/>
      <c r="AQ77" s="274"/>
      <c r="AR77" s="275"/>
      <c r="AS77" s="276"/>
      <c r="AT77" s="62" t="str">
        <f t="shared" si="0"/>
        <v>NA</v>
      </c>
      <c r="AU77" s="62" t="str">
        <f t="shared" si="55"/>
        <v>NA</v>
      </c>
      <c r="AV77" s="62">
        <f t="shared" si="2"/>
        <v>0</v>
      </c>
      <c r="AW77" s="62">
        <f t="shared" si="3"/>
        <v>0</v>
      </c>
      <c r="AX77" s="62">
        <f t="shared" si="4"/>
        <v>0</v>
      </c>
      <c r="AY77" s="62">
        <f t="shared" si="5"/>
        <v>0</v>
      </c>
      <c r="AZ77" s="62">
        <f t="shared" si="6"/>
        <v>0</v>
      </c>
      <c r="BA77" s="62">
        <f t="shared" ref="BA77:BD77" si="75">IF($AZ77=0,0,AV77/$AZ77)</f>
        <v>0</v>
      </c>
      <c r="BB77" s="62">
        <f t="shared" si="75"/>
        <v>0</v>
      </c>
      <c r="BC77" s="62">
        <f t="shared" si="75"/>
        <v>0</v>
      </c>
      <c r="BD77" s="62">
        <f t="shared" si="75"/>
        <v>0</v>
      </c>
      <c r="BE77" s="547"/>
      <c r="BF77" s="1"/>
      <c r="BG77" s="1"/>
      <c r="BH77" s="1"/>
      <c r="BI77" s="1"/>
      <c r="BJ77" s="1"/>
      <c r="BK77" s="1"/>
      <c r="BL77" s="1"/>
      <c r="BM77" s="1"/>
      <c r="BN77" s="1"/>
      <c r="BO77" s="1"/>
      <c r="BP77" s="1"/>
      <c r="BQ77" s="1"/>
      <c r="BR77" s="1"/>
      <c r="BS77" s="1"/>
      <c r="BT77" s="1"/>
      <c r="BU77" s="1"/>
      <c r="BV77" s="1"/>
      <c r="BW77" s="1"/>
      <c r="BX77" s="1"/>
      <c r="BY77" s="1"/>
    </row>
    <row r="78" spans="1:77" ht="15.75" customHeight="1">
      <c r="A78" s="1"/>
      <c r="B78" s="558"/>
      <c r="C78" s="559"/>
      <c r="D78" s="559"/>
      <c r="E78" s="559"/>
      <c r="F78" s="559"/>
      <c r="G78" s="559"/>
      <c r="H78" s="559"/>
      <c r="I78" s="559"/>
      <c r="J78" s="559"/>
      <c r="K78" s="559"/>
      <c r="L78" s="559"/>
      <c r="M78" s="559"/>
      <c r="N78" s="559"/>
      <c r="O78" s="559"/>
      <c r="P78" s="559"/>
      <c r="Q78" s="559"/>
      <c r="R78" s="559"/>
      <c r="S78" s="559"/>
      <c r="T78" s="559"/>
      <c r="U78" s="559"/>
      <c r="V78" s="559"/>
      <c r="W78" s="559"/>
      <c r="X78" s="559"/>
      <c r="Y78" s="559"/>
      <c r="Z78" s="559"/>
      <c r="AA78" s="559"/>
      <c r="AB78" s="559"/>
      <c r="AC78" s="559"/>
      <c r="AD78" s="559"/>
      <c r="AE78" s="559"/>
      <c r="AF78" s="559"/>
      <c r="AG78" s="559"/>
      <c r="AH78" s="559"/>
      <c r="AI78" s="559"/>
      <c r="AJ78" s="559"/>
      <c r="AK78" s="559"/>
      <c r="AL78" s="559"/>
      <c r="AM78" s="559"/>
      <c r="AN78" s="559"/>
      <c r="AO78" s="559"/>
      <c r="AP78" s="559"/>
      <c r="AQ78" s="559"/>
      <c r="AR78" s="560"/>
      <c r="AS78" s="276"/>
      <c r="AT78" s="62" t="str">
        <f t="shared" si="0"/>
        <v>NA</v>
      </c>
      <c r="AU78" s="62" t="str">
        <f t="shared" si="55"/>
        <v>NA</v>
      </c>
      <c r="AV78" s="62">
        <f t="shared" si="2"/>
        <v>0</v>
      </c>
      <c r="AW78" s="62">
        <f t="shared" si="3"/>
        <v>0</v>
      </c>
      <c r="AX78" s="62">
        <f t="shared" si="4"/>
        <v>0</v>
      </c>
      <c r="AY78" s="62">
        <f t="shared" si="5"/>
        <v>0</v>
      </c>
      <c r="AZ78" s="62">
        <f t="shared" si="6"/>
        <v>0</v>
      </c>
      <c r="BA78" s="62">
        <f t="shared" ref="BA78:BD78" si="76">IF($AZ78=0,0,AV78/$AZ78)</f>
        <v>0</v>
      </c>
      <c r="BB78" s="62">
        <f t="shared" si="76"/>
        <v>0</v>
      </c>
      <c r="BC78" s="62">
        <f t="shared" si="76"/>
        <v>0</v>
      </c>
      <c r="BD78" s="62">
        <f t="shared" si="76"/>
        <v>0</v>
      </c>
      <c r="BE78" s="547"/>
      <c r="BF78" s="1"/>
      <c r="BG78" s="1"/>
      <c r="BH78" s="1"/>
      <c r="BI78" s="1"/>
      <c r="BJ78" s="1"/>
      <c r="BK78" s="1"/>
      <c r="BL78" s="1"/>
      <c r="BM78" s="1"/>
      <c r="BN78" s="1"/>
      <c r="BO78" s="1"/>
      <c r="BP78" s="1"/>
      <c r="BQ78" s="1"/>
      <c r="BR78" s="1"/>
      <c r="BS78" s="1"/>
      <c r="BT78" s="1"/>
      <c r="BU78" s="1"/>
      <c r="BV78" s="1"/>
      <c r="BW78" s="1"/>
      <c r="BX78" s="1"/>
      <c r="BY78" s="1"/>
    </row>
    <row r="79" spans="1:77" ht="15.75" customHeight="1">
      <c r="A79" s="1"/>
      <c r="B79" s="273"/>
      <c r="C79" s="274"/>
      <c r="D79" s="274"/>
      <c r="E79" s="274"/>
      <c r="F79" s="274"/>
      <c r="G79" s="274"/>
      <c r="H79" s="274"/>
      <c r="I79" s="274"/>
      <c r="J79" s="274"/>
      <c r="K79" s="274"/>
      <c r="L79" s="274"/>
      <c r="M79" s="274"/>
      <c r="N79" s="274"/>
      <c r="O79" s="274"/>
      <c r="P79" s="274"/>
      <c r="Q79" s="274"/>
      <c r="R79" s="274"/>
      <c r="S79" s="274"/>
      <c r="T79" s="274"/>
      <c r="U79" s="274"/>
      <c r="V79" s="274"/>
      <c r="W79" s="274"/>
      <c r="X79" s="274"/>
      <c r="Y79" s="274"/>
      <c r="Z79" s="274"/>
      <c r="AA79" s="274"/>
      <c r="AB79" s="274"/>
      <c r="AC79" s="274"/>
      <c r="AD79" s="274"/>
      <c r="AE79" s="274"/>
      <c r="AF79" s="274"/>
      <c r="AG79" s="274"/>
      <c r="AH79" s="274"/>
      <c r="AI79" s="274"/>
      <c r="AJ79" s="274"/>
      <c r="AK79" s="274"/>
      <c r="AL79" s="274"/>
      <c r="AM79" s="274"/>
      <c r="AN79" s="274"/>
      <c r="AO79" s="274"/>
      <c r="AP79" s="274"/>
      <c r="AQ79" s="274"/>
      <c r="AR79" s="275"/>
      <c r="AS79" s="276"/>
      <c r="AT79" s="62" t="str">
        <f t="shared" si="0"/>
        <v>NA</v>
      </c>
      <c r="AU79" s="62" t="str">
        <f t="shared" si="55"/>
        <v>NA</v>
      </c>
      <c r="AV79" s="62">
        <f t="shared" si="2"/>
        <v>0</v>
      </c>
      <c r="AW79" s="62">
        <f t="shared" si="3"/>
        <v>0</v>
      </c>
      <c r="AX79" s="62">
        <f t="shared" si="4"/>
        <v>0</v>
      </c>
      <c r="AY79" s="62">
        <f t="shared" si="5"/>
        <v>0</v>
      </c>
      <c r="AZ79" s="62">
        <f t="shared" si="6"/>
        <v>0</v>
      </c>
      <c r="BA79" s="62">
        <f t="shared" ref="BA79:BD79" si="77">IF($AZ79=0,0,AV79/$AZ79)</f>
        <v>0</v>
      </c>
      <c r="BB79" s="62">
        <f t="shared" si="77"/>
        <v>0</v>
      </c>
      <c r="BC79" s="62">
        <f t="shared" si="77"/>
        <v>0</v>
      </c>
      <c r="BD79" s="62">
        <f t="shared" si="77"/>
        <v>0</v>
      </c>
      <c r="BE79" s="547"/>
      <c r="BF79" s="1"/>
      <c r="BG79" s="1"/>
      <c r="BH79" s="1"/>
      <c r="BI79" s="1"/>
      <c r="BJ79" s="1"/>
      <c r="BK79" s="1"/>
      <c r="BL79" s="1"/>
      <c r="BM79" s="1"/>
      <c r="BN79" s="1"/>
      <c r="BO79" s="1"/>
      <c r="BP79" s="1"/>
      <c r="BQ79" s="1"/>
      <c r="BR79" s="1"/>
      <c r="BS79" s="1"/>
      <c r="BT79" s="1"/>
      <c r="BU79" s="1"/>
      <c r="BV79" s="1"/>
      <c r="BW79" s="1"/>
      <c r="BX79" s="1"/>
      <c r="BY79" s="1"/>
    </row>
    <row r="80" spans="1:77" ht="15.75" customHeight="1">
      <c r="A80" s="1"/>
      <c r="B80" s="558"/>
      <c r="C80" s="559"/>
      <c r="D80" s="559"/>
      <c r="E80" s="559"/>
      <c r="F80" s="559"/>
      <c r="G80" s="559"/>
      <c r="H80" s="559"/>
      <c r="I80" s="559"/>
      <c r="J80" s="559"/>
      <c r="K80" s="559"/>
      <c r="L80" s="559"/>
      <c r="M80" s="559"/>
      <c r="N80" s="559"/>
      <c r="O80" s="559"/>
      <c r="P80" s="559"/>
      <c r="Q80" s="559"/>
      <c r="R80" s="559"/>
      <c r="S80" s="559"/>
      <c r="T80" s="559"/>
      <c r="U80" s="559"/>
      <c r="V80" s="559"/>
      <c r="W80" s="559"/>
      <c r="X80" s="559"/>
      <c r="Y80" s="559"/>
      <c r="Z80" s="559"/>
      <c r="AA80" s="559"/>
      <c r="AB80" s="559"/>
      <c r="AC80" s="559"/>
      <c r="AD80" s="559"/>
      <c r="AE80" s="559"/>
      <c r="AF80" s="559"/>
      <c r="AG80" s="559"/>
      <c r="AH80" s="559"/>
      <c r="AI80" s="559"/>
      <c r="AJ80" s="559"/>
      <c r="AK80" s="559"/>
      <c r="AL80" s="559"/>
      <c r="AM80" s="559"/>
      <c r="AN80" s="559"/>
      <c r="AO80" s="559"/>
      <c r="AP80" s="559"/>
      <c r="AQ80" s="559"/>
      <c r="AR80" s="560"/>
      <c r="AS80" s="276"/>
      <c r="AT80" s="62" t="str">
        <f t="shared" si="0"/>
        <v>NA</v>
      </c>
      <c r="AU80" s="62" t="str">
        <f t="shared" si="55"/>
        <v>NA</v>
      </c>
      <c r="AV80" s="62">
        <f t="shared" si="2"/>
        <v>0</v>
      </c>
      <c r="AW80" s="62">
        <f t="shared" si="3"/>
        <v>0</v>
      </c>
      <c r="AX80" s="62">
        <f t="shared" si="4"/>
        <v>0</v>
      </c>
      <c r="AY80" s="62">
        <f t="shared" si="5"/>
        <v>0</v>
      </c>
      <c r="AZ80" s="62">
        <f t="shared" si="6"/>
        <v>0</v>
      </c>
      <c r="BA80" s="62">
        <f t="shared" ref="BA80:BD80" si="78">IF($AZ80=0,0,AV80/$AZ80)</f>
        <v>0</v>
      </c>
      <c r="BB80" s="62">
        <f t="shared" si="78"/>
        <v>0</v>
      </c>
      <c r="BC80" s="62">
        <f t="shared" si="78"/>
        <v>0</v>
      </c>
      <c r="BD80" s="62">
        <f t="shared" si="78"/>
        <v>0</v>
      </c>
      <c r="BE80" s="547"/>
      <c r="BF80" s="1"/>
      <c r="BG80" s="1"/>
      <c r="BH80" s="1"/>
      <c r="BI80" s="1"/>
      <c r="BJ80" s="1"/>
      <c r="BK80" s="1"/>
      <c r="BL80" s="1"/>
      <c r="BM80" s="1"/>
      <c r="BN80" s="1"/>
      <c r="BO80" s="1"/>
      <c r="BP80" s="1"/>
      <c r="BQ80" s="1"/>
      <c r="BR80" s="1"/>
      <c r="BS80" s="1"/>
      <c r="BT80" s="1"/>
      <c r="BU80" s="1"/>
      <c r="BV80" s="1"/>
      <c r="BW80" s="1"/>
      <c r="BX80" s="1"/>
      <c r="BY80" s="1"/>
    </row>
    <row r="81" spans="1:77" ht="15.75" customHeight="1">
      <c r="A81" s="1"/>
      <c r="B81" s="273"/>
      <c r="C81" s="274"/>
      <c r="D81" s="274"/>
      <c r="E81" s="274"/>
      <c r="F81" s="274"/>
      <c r="G81" s="274"/>
      <c r="H81" s="274"/>
      <c r="I81" s="274"/>
      <c r="J81" s="274"/>
      <c r="K81" s="274"/>
      <c r="L81" s="274"/>
      <c r="M81" s="274"/>
      <c r="N81" s="274"/>
      <c r="O81" s="274"/>
      <c r="P81" s="274"/>
      <c r="Q81" s="274"/>
      <c r="R81" s="274"/>
      <c r="S81" s="274"/>
      <c r="T81" s="274"/>
      <c r="U81" s="274"/>
      <c r="V81" s="274"/>
      <c r="W81" s="274"/>
      <c r="X81" s="274"/>
      <c r="Y81" s="274"/>
      <c r="Z81" s="274"/>
      <c r="AA81" s="274"/>
      <c r="AB81" s="274"/>
      <c r="AC81" s="274"/>
      <c r="AD81" s="274"/>
      <c r="AE81" s="274"/>
      <c r="AF81" s="274"/>
      <c r="AG81" s="274"/>
      <c r="AH81" s="274"/>
      <c r="AI81" s="274"/>
      <c r="AJ81" s="274"/>
      <c r="AK81" s="274"/>
      <c r="AL81" s="274"/>
      <c r="AM81" s="274"/>
      <c r="AN81" s="274"/>
      <c r="AO81" s="274"/>
      <c r="AP81" s="274"/>
      <c r="AQ81" s="274"/>
      <c r="AR81" s="275"/>
      <c r="AS81" s="276"/>
      <c r="AT81" s="62" t="str">
        <f t="shared" si="0"/>
        <v>NA</v>
      </c>
      <c r="AU81" s="62" t="str">
        <f t="shared" si="55"/>
        <v>NA</v>
      </c>
      <c r="AV81" s="62">
        <f t="shared" si="2"/>
        <v>0</v>
      </c>
      <c r="AW81" s="62">
        <f t="shared" si="3"/>
        <v>0</v>
      </c>
      <c r="AX81" s="62">
        <f t="shared" si="4"/>
        <v>0</v>
      </c>
      <c r="AY81" s="62">
        <f t="shared" si="5"/>
        <v>0</v>
      </c>
      <c r="AZ81" s="62">
        <f t="shared" si="6"/>
        <v>0</v>
      </c>
      <c r="BA81" s="62">
        <f t="shared" ref="BA81:BD81" si="79">IF($AZ81=0,0,AV81/$AZ81)</f>
        <v>0</v>
      </c>
      <c r="BB81" s="62">
        <f t="shared" si="79"/>
        <v>0</v>
      </c>
      <c r="BC81" s="62">
        <f t="shared" si="79"/>
        <v>0</v>
      </c>
      <c r="BD81" s="62">
        <f t="shared" si="79"/>
        <v>0</v>
      </c>
      <c r="BE81" s="547"/>
      <c r="BF81" s="1"/>
      <c r="BG81" s="1"/>
      <c r="BH81" s="1"/>
      <c r="BI81" s="1"/>
      <c r="BJ81" s="1"/>
      <c r="BK81" s="1"/>
      <c r="BL81" s="1"/>
      <c r="BM81" s="1"/>
      <c r="BN81" s="1"/>
      <c r="BO81" s="1"/>
      <c r="BP81" s="1"/>
      <c r="BQ81" s="1"/>
      <c r="BR81" s="1"/>
      <c r="BS81" s="1"/>
      <c r="BT81" s="1"/>
      <c r="BU81" s="1"/>
      <c r="BV81" s="1"/>
      <c r="BW81" s="1"/>
      <c r="BX81" s="1"/>
      <c r="BY81" s="1"/>
    </row>
    <row r="82" spans="1:77" ht="15.75" customHeight="1">
      <c r="A82" s="1"/>
      <c r="B82" s="558"/>
      <c r="C82" s="559"/>
      <c r="D82" s="559"/>
      <c r="E82" s="559"/>
      <c r="F82" s="559"/>
      <c r="G82" s="559"/>
      <c r="H82" s="559"/>
      <c r="I82" s="559"/>
      <c r="J82" s="559"/>
      <c r="K82" s="559"/>
      <c r="L82" s="559"/>
      <c r="M82" s="559"/>
      <c r="N82" s="559"/>
      <c r="O82" s="559"/>
      <c r="P82" s="559"/>
      <c r="Q82" s="559"/>
      <c r="R82" s="559"/>
      <c r="S82" s="559"/>
      <c r="T82" s="559"/>
      <c r="U82" s="559"/>
      <c r="V82" s="559"/>
      <c r="W82" s="559"/>
      <c r="X82" s="559"/>
      <c r="Y82" s="559"/>
      <c r="Z82" s="559"/>
      <c r="AA82" s="559"/>
      <c r="AB82" s="559"/>
      <c r="AC82" s="559"/>
      <c r="AD82" s="559"/>
      <c r="AE82" s="559"/>
      <c r="AF82" s="559"/>
      <c r="AG82" s="559"/>
      <c r="AH82" s="559"/>
      <c r="AI82" s="559"/>
      <c r="AJ82" s="559"/>
      <c r="AK82" s="559"/>
      <c r="AL82" s="559"/>
      <c r="AM82" s="559"/>
      <c r="AN82" s="559"/>
      <c r="AO82" s="559"/>
      <c r="AP82" s="559"/>
      <c r="AQ82" s="559"/>
      <c r="AR82" s="560"/>
      <c r="AS82" s="276"/>
      <c r="AT82" s="62" t="str">
        <f t="shared" si="0"/>
        <v>NA</v>
      </c>
      <c r="AU82" s="62" t="str">
        <f t="shared" si="55"/>
        <v>NA</v>
      </c>
      <c r="AV82" s="62">
        <f t="shared" si="2"/>
        <v>0</v>
      </c>
      <c r="AW82" s="62">
        <f t="shared" si="3"/>
        <v>0</v>
      </c>
      <c r="AX82" s="62">
        <f t="shared" si="4"/>
        <v>0</v>
      </c>
      <c r="AY82" s="62">
        <f t="shared" si="5"/>
        <v>0</v>
      </c>
      <c r="AZ82" s="62">
        <f t="shared" si="6"/>
        <v>0</v>
      </c>
      <c r="BA82" s="62">
        <f t="shared" ref="BA82:BD82" si="80">IF($AZ82=0,0,AV82/$AZ82)</f>
        <v>0</v>
      </c>
      <c r="BB82" s="62">
        <f t="shared" si="80"/>
        <v>0</v>
      </c>
      <c r="BC82" s="62">
        <f t="shared" si="80"/>
        <v>0</v>
      </c>
      <c r="BD82" s="62">
        <f t="shared" si="80"/>
        <v>0</v>
      </c>
      <c r="BE82" s="547"/>
      <c r="BF82" s="1"/>
      <c r="BG82" s="1"/>
      <c r="BH82" s="1"/>
      <c r="BI82" s="1"/>
      <c r="BJ82" s="1"/>
      <c r="BK82" s="1"/>
      <c r="BL82" s="1"/>
      <c r="BM82" s="1"/>
      <c r="BN82" s="1"/>
      <c r="BO82" s="1"/>
      <c r="BP82" s="1"/>
      <c r="BQ82" s="1"/>
      <c r="BR82" s="1"/>
      <c r="BS82" s="1"/>
      <c r="BT82" s="1"/>
      <c r="BU82" s="1"/>
      <c r="BV82" s="1"/>
      <c r="BW82" s="1"/>
      <c r="BX82" s="1"/>
      <c r="BY82" s="1"/>
    </row>
    <row r="83" spans="1:77" ht="15.75" customHeight="1">
      <c r="A83" s="1"/>
      <c r="B83" s="273"/>
      <c r="C83" s="274"/>
      <c r="D83" s="274"/>
      <c r="E83" s="274"/>
      <c r="F83" s="274"/>
      <c r="G83" s="274"/>
      <c r="H83" s="274"/>
      <c r="I83" s="274"/>
      <c r="J83" s="274"/>
      <c r="K83" s="274"/>
      <c r="L83" s="274"/>
      <c r="M83" s="274"/>
      <c r="N83" s="274"/>
      <c r="O83" s="274"/>
      <c r="P83" s="274"/>
      <c r="Q83" s="274"/>
      <c r="R83" s="274"/>
      <c r="S83" s="274"/>
      <c r="T83" s="274"/>
      <c r="U83" s="274"/>
      <c r="V83" s="274"/>
      <c r="W83" s="274"/>
      <c r="X83" s="274"/>
      <c r="Y83" s="274"/>
      <c r="Z83" s="274"/>
      <c r="AA83" s="274"/>
      <c r="AB83" s="274"/>
      <c r="AC83" s="274"/>
      <c r="AD83" s="274"/>
      <c r="AE83" s="274"/>
      <c r="AF83" s="274"/>
      <c r="AG83" s="274"/>
      <c r="AH83" s="274"/>
      <c r="AI83" s="274"/>
      <c r="AJ83" s="274"/>
      <c r="AK83" s="274"/>
      <c r="AL83" s="274"/>
      <c r="AM83" s="274"/>
      <c r="AN83" s="274"/>
      <c r="AO83" s="274"/>
      <c r="AP83" s="274"/>
      <c r="AQ83" s="274"/>
      <c r="AR83" s="275"/>
      <c r="AS83" s="276"/>
      <c r="AT83" s="62" t="str">
        <f t="shared" si="0"/>
        <v>NA</v>
      </c>
      <c r="AU83" s="62" t="str">
        <f t="shared" si="55"/>
        <v>NA</v>
      </c>
      <c r="AV83" s="62">
        <f t="shared" si="2"/>
        <v>0</v>
      </c>
      <c r="AW83" s="62">
        <f t="shared" si="3"/>
        <v>0</v>
      </c>
      <c r="AX83" s="62">
        <f t="shared" si="4"/>
        <v>0</v>
      </c>
      <c r="AY83" s="62">
        <f t="shared" si="5"/>
        <v>0</v>
      </c>
      <c r="AZ83" s="62">
        <f t="shared" si="6"/>
        <v>0</v>
      </c>
      <c r="BA83" s="62">
        <f t="shared" ref="BA83:BD83" si="81">IF($AZ83=0,0,AV83/$AZ83)</f>
        <v>0</v>
      </c>
      <c r="BB83" s="62">
        <f t="shared" si="81"/>
        <v>0</v>
      </c>
      <c r="BC83" s="62">
        <f t="shared" si="81"/>
        <v>0</v>
      </c>
      <c r="BD83" s="62">
        <f t="shared" si="81"/>
        <v>0</v>
      </c>
      <c r="BE83" s="547"/>
      <c r="BF83" s="1"/>
      <c r="BG83" s="1"/>
      <c r="BH83" s="1"/>
      <c r="BI83" s="1"/>
      <c r="BJ83" s="1"/>
      <c r="BK83" s="1"/>
      <c r="BL83" s="1"/>
      <c r="BM83" s="1"/>
      <c r="BN83" s="1"/>
      <c r="BO83" s="1"/>
      <c r="BP83" s="1"/>
      <c r="BQ83" s="1"/>
      <c r="BR83" s="1"/>
      <c r="BS83" s="1"/>
      <c r="BT83" s="1"/>
      <c r="BU83" s="1"/>
      <c r="BV83" s="1"/>
      <c r="BW83" s="1"/>
      <c r="BX83" s="1"/>
      <c r="BY83" s="1"/>
    </row>
    <row r="84" spans="1:77" ht="15.75" customHeight="1">
      <c r="A84" s="1"/>
      <c r="B84" s="558"/>
      <c r="C84" s="559"/>
      <c r="D84" s="559"/>
      <c r="E84" s="559"/>
      <c r="F84" s="559"/>
      <c r="G84" s="559"/>
      <c r="H84" s="559"/>
      <c r="I84" s="559"/>
      <c r="J84" s="559"/>
      <c r="K84" s="559"/>
      <c r="L84" s="559"/>
      <c r="M84" s="559"/>
      <c r="N84" s="559"/>
      <c r="O84" s="559"/>
      <c r="P84" s="559"/>
      <c r="Q84" s="559"/>
      <c r="R84" s="559"/>
      <c r="S84" s="559"/>
      <c r="T84" s="559"/>
      <c r="U84" s="559"/>
      <c r="V84" s="559"/>
      <c r="W84" s="559"/>
      <c r="X84" s="559"/>
      <c r="Y84" s="559"/>
      <c r="Z84" s="559"/>
      <c r="AA84" s="559"/>
      <c r="AB84" s="559"/>
      <c r="AC84" s="559"/>
      <c r="AD84" s="559"/>
      <c r="AE84" s="559"/>
      <c r="AF84" s="559"/>
      <c r="AG84" s="559"/>
      <c r="AH84" s="559"/>
      <c r="AI84" s="559"/>
      <c r="AJ84" s="559"/>
      <c r="AK84" s="559"/>
      <c r="AL84" s="559"/>
      <c r="AM84" s="559"/>
      <c r="AN84" s="559"/>
      <c r="AO84" s="559"/>
      <c r="AP84" s="559"/>
      <c r="AQ84" s="559"/>
      <c r="AR84" s="560"/>
      <c r="AS84" s="276"/>
      <c r="AT84" s="62" t="str">
        <f t="shared" si="0"/>
        <v>NA</v>
      </c>
      <c r="AU84" s="62" t="str">
        <f t="shared" si="55"/>
        <v>NA</v>
      </c>
      <c r="AV84" s="62">
        <f t="shared" si="2"/>
        <v>0</v>
      </c>
      <c r="AW84" s="62">
        <f t="shared" si="3"/>
        <v>0</v>
      </c>
      <c r="AX84" s="62">
        <f t="shared" si="4"/>
        <v>0</v>
      </c>
      <c r="AY84" s="62">
        <f t="shared" si="5"/>
        <v>0</v>
      </c>
      <c r="AZ84" s="62">
        <f t="shared" si="6"/>
        <v>0</v>
      </c>
      <c r="BA84" s="62">
        <f t="shared" ref="BA84:BD84" si="82">IF($AZ84=0,0,AV84/$AZ84)</f>
        <v>0</v>
      </c>
      <c r="BB84" s="62">
        <f t="shared" si="82"/>
        <v>0</v>
      </c>
      <c r="BC84" s="62">
        <f t="shared" si="82"/>
        <v>0</v>
      </c>
      <c r="BD84" s="62">
        <f t="shared" si="82"/>
        <v>0</v>
      </c>
      <c r="BE84" s="547"/>
      <c r="BF84" s="1"/>
      <c r="BG84" s="1"/>
      <c r="BH84" s="1"/>
      <c r="BI84" s="1"/>
      <c r="BJ84" s="1"/>
      <c r="BK84" s="1"/>
      <c r="BL84" s="1"/>
      <c r="BM84" s="1"/>
      <c r="BN84" s="1"/>
      <c r="BO84" s="1"/>
      <c r="BP84" s="1"/>
      <c r="BQ84" s="1"/>
      <c r="BR84" s="1"/>
      <c r="BS84" s="1"/>
      <c r="BT84" s="1"/>
      <c r="BU84" s="1"/>
      <c r="BV84" s="1"/>
      <c r="BW84" s="1"/>
      <c r="BX84" s="1"/>
      <c r="BY84" s="1"/>
    </row>
    <row r="85" spans="1:77" ht="15.75" customHeight="1">
      <c r="A85" s="1"/>
      <c r="B85" s="273"/>
      <c r="C85" s="274"/>
      <c r="D85" s="274"/>
      <c r="E85" s="274"/>
      <c r="F85" s="274"/>
      <c r="G85" s="274"/>
      <c r="H85" s="274"/>
      <c r="I85" s="274"/>
      <c r="J85" s="274"/>
      <c r="K85" s="274"/>
      <c r="L85" s="274"/>
      <c r="M85" s="274"/>
      <c r="N85" s="274"/>
      <c r="O85" s="274"/>
      <c r="P85" s="274"/>
      <c r="Q85" s="274"/>
      <c r="R85" s="274"/>
      <c r="S85" s="274"/>
      <c r="T85" s="274"/>
      <c r="U85" s="274"/>
      <c r="V85" s="274"/>
      <c r="W85" s="274"/>
      <c r="X85" s="274"/>
      <c r="Y85" s="274"/>
      <c r="Z85" s="274"/>
      <c r="AA85" s="274"/>
      <c r="AB85" s="274"/>
      <c r="AC85" s="274"/>
      <c r="AD85" s="274"/>
      <c r="AE85" s="274"/>
      <c r="AF85" s="274"/>
      <c r="AG85" s="274"/>
      <c r="AH85" s="274"/>
      <c r="AI85" s="274"/>
      <c r="AJ85" s="274"/>
      <c r="AK85" s="274"/>
      <c r="AL85" s="274"/>
      <c r="AM85" s="274"/>
      <c r="AN85" s="274"/>
      <c r="AO85" s="274"/>
      <c r="AP85" s="274"/>
      <c r="AQ85" s="274"/>
      <c r="AR85" s="275"/>
      <c r="AS85" s="276"/>
      <c r="AT85" s="62" t="str">
        <f t="shared" si="0"/>
        <v>NA</v>
      </c>
      <c r="AU85" s="62" t="str">
        <f t="shared" si="55"/>
        <v>NA</v>
      </c>
      <c r="AV85" s="62">
        <f t="shared" si="2"/>
        <v>0</v>
      </c>
      <c r="AW85" s="62">
        <f t="shared" si="3"/>
        <v>0</v>
      </c>
      <c r="AX85" s="62">
        <f t="shared" si="4"/>
        <v>0</v>
      </c>
      <c r="AY85" s="62">
        <f t="shared" si="5"/>
        <v>0</v>
      </c>
      <c r="AZ85" s="62">
        <f t="shared" si="6"/>
        <v>0</v>
      </c>
      <c r="BA85" s="62">
        <f t="shared" ref="BA85:BD85" si="83">IF($AZ85=0,0,AV85/$AZ85)</f>
        <v>0</v>
      </c>
      <c r="BB85" s="62">
        <f t="shared" si="83"/>
        <v>0</v>
      </c>
      <c r="BC85" s="62">
        <f t="shared" si="83"/>
        <v>0</v>
      </c>
      <c r="BD85" s="62">
        <f t="shared" si="83"/>
        <v>0</v>
      </c>
      <c r="BE85" s="547"/>
      <c r="BF85" s="1"/>
      <c r="BG85" s="1"/>
      <c r="BH85" s="1"/>
      <c r="BI85" s="1"/>
      <c r="BJ85" s="1"/>
      <c r="BK85" s="1"/>
      <c r="BL85" s="1"/>
      <c r="BM85" s="1"/>
      <c r="BN85" s="1"/>
      <c r="BO85" s="1"/>
      <c r="BP85" s="1"/>
      <c r="BQ85" s="1"/>
      <c r="BR85" s="1"/>
      <c r="BS85" s="1"/>
      <c r="BT85" s="1"/>
      <c r="BU85" s="1"/>
      <c r="BV85" s="1"/>
      <c r="BW85" s="1"/>
      <c r="BX85" s="1"/>
      <c r="BY85" s="1"/>
    </row>
    <row r="86" spans="1:77" ht="15.75" customHeight="1">
      <c r="A86" s="1"/>
      <c r="B86" s="558"/>
      <c r="C86" s="559"/>
      <c r="D86" s="559"/>
      <c r="E86" s="559"/>
      <c r="F86" s="559"/>
      <c r="G86" s="559"/>
      <c r="H86" s="559"/>
      <c r="I86" s="559"/>
      <c r="J86" s="559"/>
      <c r="K86" s="559"/>
      <c r="L86" s="559"/>
      <c r="M86" s="559"/>
      <c r="N86" s="559"/>
      <c r="O86" s="559"/>
      <c r="P86" s="559"/>
      <c r="Q86" s="559"/>
      <c r="R86" s="559"/>
      <c r="S86" s="559"/>
      <c r="T86" s="559"/>
      <c r="U86" s="559"/>
      <c r="V86" s="559"/>
      <c r="W86" s="559"/>
      <c r="X86" s="559"/>
      <c r="Y86" s="559"/>
      <c r="Z86" s="559"/>
      <c r="AA86" s="559"/>
      <c r="AB86" s="559"/>
      <c r="AC86" s="559"/>
      <c r="AD86" s="559"/>
      <c r="AE86" s="559"/>
      <c r="AF86" s="559"/>
      <c r="AG86" s="559"/>
      <c r="AH86" s="559"/>
      <c r="AI86" s="559"/>
      <c r="AJ86" s="559"/>
      <c r="AK86" s="559"/>
      <c r="AL86" s="559"/>
      <c r="AM86" s="559"/>
      <c r="AN86" s="559"/>
      <c r="AO86" s="559"/>
      <c r="AP86" s="559"/>
      <c r="AQ86" s="559"/>
      <c r="AR86" s="560"/>
      <c r="AS86" s="276"/>
      <c r="AT86" s="62" t="str">
        <f t="shared" si="0"/>
        <v>NA</v>
      </c>
      <c r="AU86" s="62" t="str">
        <f t="shared" si="55"/>
        <v>NA</v>
      </c>
      <c r="AV86" s="62">
        <f t="shared" si="2"/>
        <v>0</v>
      </c>
      <c r="AW86" s="62">
        <f t="shared" si="3"/>
        <v>0</v>
      </c>
      <c r="AX86" s="62">
        <f t="shared" si="4"/>
        <v>0</v>
      </c>
      <c r="AY86" s="62">
        <f t="shared" si="5"/>
        <v>0</v>
      </c>
      <c r="AZ86" s="62">
        <f t="shared" si="6"/>
        <v>0</v>
      </c>
      <c r="BA86" s="62">
        <f t="shared" ref="BA86:BD86" si="84">IF($AZ86=0,0,AV86/$AZ86)</f>
        <v>0</v>
      </c>
      <c r="BB86" s="62">
        <f t="shared" si="84"/>
        <v>0</v>
      </c>
      <c r="BC86" s="62">
        <f t="shared" si="84"/>
        <v>0</v>
      </c>
      <c r="BD86" s="62">
        <f t="shared" si="84"/>
        <v>0</v>
      </c>
      <c r="BE86" s="547"/>
      <c r="BF86" s="1"/>
      <c r="BG86" s="1"/>
      <c r="BH86" s="1"/>
      <c r="BI86" s="1"/>
      <c r="BJ86" s="1"/>
      <c r="BK86" s="1"/>
      <c r="BL86" s="1"/>
      <c r="BM86" s="1"/>
      <c r="BN86" s="1"/>
      <c r="BO86" s="1"/>
      <c r="BP86" s="1"/>
      <c r="BQ86" s="1"/>
      <c r="BR86" s="1"/>
      <c r="BS86" s="1"/>
      <c r="BT86" s="1"/>
      <c r="BU86" s="1"/>
      <c r="BV86" s="1"/>
      <c r="BW86" s="1"/>
      <c r="BX86" s="1"/>
      <c r="BY86" s="1"/>
    </row>
    <row r="87" spans="1:77" ht="15.75" customHeight="1">
      <c r="A87" s="1"/>
      <c r="B87" s="273"/>
      <c r="C87" s="274"/>
      <c r="D87" s="274"/>
      <c r="E87" s="274"/>
      <c r="F87" s="274"/>
      <c r="G87" s="274"/>
      <c r="H87" s="274"/>
      <c r="I87" s="274"/>
      <c r="J87" s="274"/>
      <c r="K87" s="274"/>
      <c r="L87" s="274"/>
      <c r="M87" s="274"/>
      <c r="N87" s="274"/>
      <c r="O87" s="274"/>
      <c r="P87" s="274"/>
      <c r="Q87" s="274"/>
      <c r="R87" s="274"/>
      <c r="S87" s="274"/>
      <c r="T87" s="274"/>
      <c r="U87" s="274"/>
      <c r="V87" s="274"/>
      <c r="W87" s="274"/>
      <c r="X87" s="274"/>
      <c r="Y87" s="274"/>
      <c r="Z87" s="274"/>
      <c r="AA87" s="274"/>
      <c r="AB87" s="274"/>
      <c r="AC87" s="274"/>
      <c r="AD87" s="274"/>
      <c r="AE87" s="274"/>
      <c r="AF87" s="274"/>
      <c r="AG87" s="274"/>
      <c r="AH87" s="274"/>
      <c r="AI87" s="274"/>
      <c r="AJ87" s="274"/>
      <c r="AK87" s="274"/>
      <c r="AL87" s="274"/>
      <c r="AM87" s="274"/>
      <c r="AN87" s="274"/>
      <c r="AO87" s="274"/>
      <c r="AP87" s="274"/>
      <c r="AQ87" s="274"/>
      <c r="AR87" s="275"/>
      <c r="AS87" s="276"/>
      <c r="AT87" s="62" t="str">
        <f t="shared" si="0"/>
        <v>NA</v>
      </c>
      <c r="AU87" s="62" t="str">
        <f t="shared" si="55"/>
        <v>NA</v>
      </c>
      <c r="AV87" s="62">
        <f t="shared" si="2"/>
        <v>0</v>
      </c>
      <c r="AW87" s="62">
        <f t="shared" si="3"/>
        <v>0</v>
      </c>
      <c r="AX87" s="62">
        <f t="shared" si="4"/>
        <v>0</v>
      </c>
      <c r="AY87" s="62">
        <f t="shared" si="5"/>
        <v>0</v>
      </c>
      <c r="AZ87" s="62">
        <f t="shared" si="6"/>
        <v>0</v>
      </c>
      <c r="BA87" s="62">
        <f t="shared" ref="BA87:BD87" si="85">IF($AZ87=0,0,AV87/$AZ87)</f>
        <v>0</v>
      </c>
      <c r="BB87" s="62">
        <f t="shared" si="85"/>
        <v>0</v>
      </c>
      <c r="BC87" s="62">
        <f t="shared" si="85"/>
        <v>0</v>
      </c>
      <c r="BD87" s="62">
        <f t="shared" si="85"/>
        <v>0</v>
      </c>
      <c r="BE87" s="547"/>
      <c r="BF87" s="1"/>
      <c r="BG87" s="1"/>
      <c r="BH87" s="1"/>
      <c r="BI87" s="1"/>
      <c r="BJ87" s="1"/>
      <c r="BK87" s="1"/>
      <c r="BL87" s="1"/>
      <c r="BM87" s="1"/>
      <c r="BN87" s="1"/>
      <c r="BO87" s="1"/>
      <c r="BP87" s="1"/>
      <c r="BQ87" s="1"/>
      <c r="BR87" s="1"/>
      <c r="BS87" s="1"/>
      <c r="BT87" s="1"/>
      <c r="BU87" s="1"/>
      <c r="BV87" s="1"/>
      <c r="BW87" s="1"/>
      <c r="BX87" s="1"/>
      <c r="BY87" s="1"/>
    </row>
    <row r="88" spans="1:77" ht="15.75" customHeight="1">
      <c r="A88" s="1"/>
      <c r="B88" s="558"/>
      <c r="C88" s="559"/>
      <c r="D88" s="559"/>
      <c r="E88" s="559"/>
      <c r="F88" s="559"/>
      <c r="G88" s="559"/>
      <c r="H88" s="559"/>
      <c r="I88" s="559"/>
      <c r="J88" s="559"/>
      <c r="K88" s="559"/>
      <c r="L88" s="559"/>
      <c r="M88" s="559"/>
      <c r="N88" s="559"/>
      <c r="O88" s="559"/>
      <c r="P88" s="559"/>
      <c r="Q88" s="559"/>
      <c r="R88" s="559"/>
      <c r="S88" s="559"/>
      <c r="T88" s="559"/>
      <c r="U88" s="559"/>
      <c r="V88" s="559"/>
      <c r="W88" s="559"/>
      <c r="X88" s="559"/>
      <c r="Y88" s="559"/>
      <c r="Z88" s="559"/>
      <c r="AA88" s="559"/>
      <c r="AB88" s="559"/>
      <c r="AC88" s="559"/>
      <c r="AD88" s="559"/>
      <c r="AE88" s="559"/>
      <c r="AF88" s="559"/>
      <c r="AG88" s="559"/>
      <c r="AH88" s="559"/>
      <c r="AI88" s="559"/>
      <c r="AJ88" s="559"/>
      <c r="AK88" s="559"/>
      <c r="AL88" s="559"/>
      <c r="AM88" s="559"/>
      <c r="AN88" s="559"/>
      <c r="AO88" s="559"/>
      <c r="AP88" s="559"/>
      <c r="AQ88" s="559"/>
      <c r="AR88" s="560"/>
      <c r="AS88" s="276"/>
      <c r="AT88" s="62" t="str">
        <f t="shared" si="0"/>
        <v>NA</v>
      </c>
      <c r="AU88" s="62" t="str">
        <f t="shared" si="55"/>
        <v>NA</v>
      </c>
      <c r="AV88" s="62">
        <f t="shared" si="2"/>
        <v>0</v>
      </c>
      <c r="AW88" s="62">
        <f t="shared" si="3"/>
        <v>0</v>
      </c>
      <c r="AX88" s="62">
        <f t="shared" si="4"/>
        <v>0</v>
      </c>
      <c r="AY88" s="62">
        <f t="shared" si="5"/>
        <v>0</v>
      </c>
      <c r="AZ88" s="62">
        <f t="shared" si="6"/>
        <v>0</v>
      </c>
      <c r="BA88" s="62">
        <f t="shared" ref="BA88:BD88" si="86">IF($AZ88=0,0,AV88/$AZ88)</f>
        <v>0</v>
      </c>
      <c r="BB88" s="62">
        <f t="shared" si="86"/>
        <v>0</v>
      </c>
      <c r="BC88" s="62">
        <f t="shared" si="86"/>
        <v>0</v>
      </c>
      <c r="BD88" s="62">
        <f t="shared" si="86"/>
        <v>0</v>
      </c>
      <c r="BE88" s="547"/>
      <c r="BF88" s="1"/>
      <c r="BG88" s="1"/>
      <c r="BH88" s="1"/>
      <c r="BI88" s="1"/>
      <c r="BJ88" s="1"/>
      <c r="BK88" s="1"/>
      <c r="BL88" s="1"/>
      <c r="BM88" s="1"/>
      <c r="BN88" s="1"/>
      <c r="BO88" s="1"/>
      <c r="BP88" s="1"/>
      <c r="BQ88" s="1"/>
      <c r="BR88" s="1"/>
      <c r="BS88" s="1"/>
      <c r="BT88" s="1"/>
      <c r="BU88" s="1"/>
      <c r="BV88" s="1"/>
      <c r="BW88" s="1"/>
      <c r="BX88" s="1"/>
      <c r="BY88" s="1"/>
    </row>
    <row r="89" spans="1:77" ht="15.75" customHeight="1">
      <c r="A89" s="1"/>
      <c r="B89" s="273"/>
      <c r="C89" s="274"/>
      <c r="D89" s="274"/>
      <c r="E89" s="274"/>
      <c r="F89" s="274"/>
      <c r="G89" s="274"/>
      <c r="H89" s="274"/>
      <c r="I89" s="274"/>
      <c r="J89" s="274"/>
      <c r="K89" s="274"/>
      <c r="L89" s="274"/>
      <c r="M89" s="274"/>
      <c r="N89" s="274"/>
      <c r="O89" s="274"/>
      <c r="P89" s="274"/>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5"/>
      <c r="AS89" s="276"/>
      <c r="AT89" s="62" t="str">
        <f t="shared" si="0"/>
        <v>NA</v>
      </c>
      <c r="AU89" s="62" t="str">
        <f t="shared" si="55"/>
        <v>NA</v>
      </c>
      <c r="AV89" s="62">
        <f t="shared" si="2"/>
        <v>0</v>
      </c>
      <c r="AW89" s="62">
        <f t="shared" si="3"/>
        <v>0</v>
      </c>
      <c r="AX89" s="62">
        <f t="shared" si="4"/>
        <v>0</v>
      </c>
      <c r="AY89" s="62">
        <f t="shared" si="5"/>
        <v>0</v>
      </c>
      <c r="AZ89" s="62">
        <f t="shared" si="6"/>
        <v>0</v>
      </c>
      <c r="BA89" s="62">
        <f t="shared" ref="BA89:BD89" si="87">IF($AZ89=0,0,AV89/$AZ89)</f>
        <v>0</v>
      </c>
      <c r="BB89" s="62">
        <f t="shared" si="87"/>
        <v>0</v>
      </c>
      <c r="BC89" s="62">
        <f t="shared" si="87"/>
        <v>0</v>
      </c>
      <c r="BD89" s="62">
        <f t="shared" si="87"/>
        <v>0</v>
      </c>
      <c r="BE89" s="547"/>
      <c r="BF89" s="1"/>
      <c r="BG89" s="1"/>
      <c r="BH89" s="1"/>
      <c r="BI89" s="1"/>
      <c r="BJ89" s="1"/>
      <c r="BK89" s="1"/>
      <c r="BL89" s="1"/>
      <c r="BM89" s="1"/>
      <c r="BN89" s="1"/>
      <c r="BO89" s="1"/>
      <c r="BP89" s="1"/>
      <c r="BQ89" s="1"/>
      <c r="BR89" s="1"/>
      <c r="BS89" s="1"/>
      <c r="BT89" s="1"/>
      <c r="BU89" s="1"/>
      <c r="BV89" s="1"/>
      <c r="BW89" s="1"/>
      <c r="BX89" s="1"/>
      <c r="BY89" s="1"/>
    </row>
    <row r="90" spans="1:77" ht="15.75" customHeight="1">
      <c r="A90" s="1"/>
      <c r="B90" s="558"/>
      <c r="C90" s="559"/>
      <c r="D90" s="559"/>
      <c r="E90" s="559"/>
      <c r="F90" s="559"/>
      <c r="G90" s="559"/>
      <c r="H90" s="559"/>
      <c r="I90" s="559"/>
      <c r="J90" s="559"/>
      <c r="K90" s="559"/>
      <c r="L90" s="559"/>
      <c r="M90" s="559"/>
      <c r="N90" s="559"/>
      <c r="O90" s="559"/>
      <c r="P90" s="559"/>
      <c r="Q90" s="559"/>
      <c r="R90" s="559"/>
      <c r="S90" s="559"/>
      <c r="T90" s="559"/>
      <c r="U90" s="559"/>
      <c r="V90" s="559"/>
      <c r="W90" s="559"/>
      <c r="X90" s="559"/>
      <c r="Y90" s="559"/>
      <c r="Z90" s="559"/>
      <c r="AA90" s="559"/>
      <c r="AB90" s="559"/>
      <c r="AC90" s="559"/>
      <c r="AD90" s="559"/>
      <c r="AE90" s="559"/>
      <c r="AF90" s="559"/>
      <c r="AG90" s="559"/>
      <c r="AH90" s="559"/>
      <c r="AI90" s="559"/>
      <c r="AJ90" s="559"/>
      <c r="AK90" s="559"/>
      <c r="AL90" s="559"/>
      <c r="AM90" s="559"/>
      <c r="AN90" s="559"/>
      <c r="AO90" s="559"/>
      <c r="AP90" s="559"/>
      <c r="AQ90" s="559"/>
      <c r="AR90" s="560"/>
      <c r="AS90" s="276"/>
      <c r="AT90" s="62" t="str">
        <f t="shared" si="0"/>
        <v>NA</v>
      </c>
      <c r="AU90" s="62" t="str">
        <f t="shared" si="55"/>
        <v>NA</v>
      </c>
      <c r="AV90" s="62">
        <f t="shared" si="2"/>
        <v>0</v>
      </c>
      <c r="AW90" s="62">
        <f t="shared" si="3"/>
        <v>0</v>
      </c>
      <c r="AX90" s="62">
        <f t="shared" si="4"/>
        <v>0</v>
      </c>
      <c r="AY90" s="62">
        <f t="shared" si="5"/>
        <v>0</v>
      </c>
      <c r="AZ90" s="62">
        <f t="shared" si="6"/>
        <v>0</v>
      </c>
      <c r="BA90" s="62">
        <f t="shared" ref="BA90:BD90" si="88">IF($AZ90=0,0,AV90/$AZ90)</f>
        <v>0</v>
      </c>
      <c r="BB90" s="62">
        <f t="shared" si="88"/>
        <v>0</v>
      </c>
      <c r="BC90" s="62">
        <f t="shared" si="88"/>
        <v>0</v>
      </c>
      <c r="BD90" s="62">
        <f t="shared" si="88"/>
        <v>0</v>
      </c>
      <c r="BE90" s="547"/>
      <c r="BF90" s="1"/>
      <c r="BG90" s="1"/>
      <c r="BH90" s="1"/>
      <c r="BI90" s="1"/>
      <c r="BJ90" s="1"/>
      <c r="BK90" s="1"/>
      <c r="BL90" s="1"/>
      <c r="BM90" s="1"/>
      <c r="BN90" s="1"/>
      <c r="BO90" s="1"/>
      <c r="BP90" s="1"/>
      <c r="BQ90" s="1"/>
      <c r="BR90" s="1"/>
      <c r="BS90" s="1"/>
      <c r="BT90" s="1"/>
      <c r="BU90" s="1"/>
      <c r="BV90" s="1"/>
      <c r="BW90" s="1"/>
      <c r="BX90" s="1"/>
      <c r="BY90" s="1"/>
    </row>
    <row r="91" spans="1:77" ht="15.75" customHeight="1">
      <c r="A91" s="1"/>
      <c r="B91" s="273"/>
      <c r="C91" s="274"/>
      <c r="D91" s="274"/>
      <c r="E91" s="274"/>
      <c r="F91" s="274"/>
      <c r="G91" s="274"/>
      <c r="H91" s="274"/>
      <c r="I91" s="274"/>
      <c r="J91" s="274"/>
      <c r="K91" s="274"/>
      <c r="L91" s="274"/>
      <c r="M91" s="274"/>
      <c r="N91" s="274"/>
      <c r="O91" s="274"/>
      <c r="P91" s="274"/>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5"/>
      <c r="AS91" s="276"/>
      <c r="AT91" s="62" t="str">
        <f t="shared" si="0"/>
        <v>NA</v>
      </c>
      <c r="AU91" s="62" t="str">
        <f t="shared" si="55"/>
        <v>NA</v>
      </c>
      <c r="AV91" s="62">
        <f t="shared" si="2"/>
        <v>0</v>
      </c>
      <c r="AW91" s="62">
        <f t="shared" si="3"/>
        <v>0</v>
      </c>
      <c r="AX91" s="62">
        <f t="shared" si="4"/>
        <v>0</v>
      </c>
      <c r="AY91" s="62">
        <f t="shared" si="5"/>
        <v>0</v>
      </c>
      <c r="AZ91" s="62">
        <f t="shared" si="6"/>
        <v>0</v>
      </c>
      <c r="BA91" s="62">
        <f t="shared" ref="BA91:BD91" si="89">IF($AZ91=0,0,AV91/$AZ91)</f>
        <v>0</v>
      </c>
      <c r="BB91" s="62">
        <f t="shared" si="89"/>
        <v>0</v>
      </c>
      <c r="BC91" s="62">
        <f t="shared" si="89"/>
        <v>0</v>
      </c>
      <c r="BD91" s="62">
        <f t="shared" si="89"/>
        <v>0</v>
      </c>
      <c r="BE91" s="547"/>
      <c r="BF91" s="1"/>
      <c r="BG91" s="1"/>
      <c r="BH91" s="1"/>
      <c r="BI91" s="1"/>
      <c r="BJ91" s="1"/>
      <c r="BK91" s="1"/>
      <c r="BL91" s="1"/>
      <c r="BM91" s="1"/>
      <c r="BN91" s="1"/>
      <c r="BO91" s="1"/>
      <c r="BP91" s="1"/>
      <c r="BQ91" s="1"/>
      <c r="BR91" s="1"/>
      <c r="BS91" s="1"/>
      <c r="BT91" s="1"/>
      <c r="BU91" s="1"/>
      <c r="BV91" s="1"/>
      <c r="BW91" s="1"/>
      <c r="BX91" s="1"/>
      <c r="BY91" s="1"/>
    </row>
    <row r="92" spans="1:77" ht="15.75" customHeight="1">
      <c r="A92" s="1"/>
      <c r="B92" s="558"/>
      <c r="C92" s="559"/>
      <c r="D92" s="559"/>
      <c r="E92" s="559"/>
      <c r="F92" s="559"/>
      <c r="G92" s="559"/>
      <c r="H92" s="559"/>
      <c r="I92" s="559"/>
      <c r="J92" s="559"/>
      <c r="K92" s="559"/>
      <c r="L92" s="559"/>
      <c r="M92" s="559"/>
      <c r="N92" s="559"/>
      <c r="O92" s="559"/>
      <c r="P92" s="559"/>
      <c r="Q92" s="559"/>
      <c r="R92" s="559"/>
      <c r="S92" s="559"/>
      <c r="T92" s="559"/>
      <c r="U92" s="559"/>
      <c r="V92" s="559"/>
      <c r="W92" s="559"/>
      <c r="X92" s="559"/>
      <c r="Y92" s="559"/>
      <c r="Z92" s="559"/>
      <c r="AA92" s="559"/>
      <c r="AB92" s="559"/>
      <c r="AC92" s="559"/>
      <c r="AD92" s="559"/>
      <c r="AE92" s="559"/>
      <c r="AF92" s="559"/>
      <c r="AG92" s="559"/>
      <c r="AH92" s="559"/>
      <c r="AI92" s="559"/>
      <c r="AJ92" s="559"/>
      <c r="AK92" s="559"/>
      <c r="AL92" s="559"/>
      <c r="AM92" s="559"/>
      <c r="AN92" s="559"/>
      <c r="AO92" s="559"/>
      <c r="AP92" s="559"/>
      <c r="AQ92" s="559"/>
      <c r="AR92" s="560"/>
      <c r="AS92" s="276"/>
      <c r="AT92" s="62" t="str">
        <f t="shared" si="0"/>
        <v>NA</v>
      </c>
      <c r="AU92" s="62" t="str">
        <f t="shared" si="55"/>
        <v>NA</v>
      </c>
      <c r="AV92" s="62">
        <f t="shared" si="2"/>
        <v>0</v>
      </c>
      <c r="AW92" s="62">
        <f t="shared" si="3"/>
        <v>0</v>
      </c>
      <c r="AX92" s="62">
        <f t="shared" si="4"/>
        <v>0</v>
      </c>
      <c r="AY92" s="62">
        <f t="shared" si="5"/>
        <v>0</v>
      </c>
      <c r="AZ92" s="62">
        <f t="shared" si="6"/>
        <v>0</v>
      </c>
      <c r="BA92" s="62">
        <f t="shared" ref="BA92:BD92" si="90">IF($AZ92=0,0,AV92/$AZ92)</f>
        <v>0</v>
      </c>
      <c r="BB92" s="62">
        <f t="shared" si="90"/>
        <v>0</v>
      </c>
      <c r="BC92" s="62">
        <f t="shared" si="90"/>
        <v>0</v>
      </c>
      <c r="BD92" s="62">
        <f t="shared" si="90"/>
        <v>0</v>
      </c>
      <c r="BE92" s="547"/>
      <c r="BF92" s="1"/>
      <c r="BG92" s="1"/>
      <c r="BH92" s="1"/>
      <c r="BI92" s="1"/>
      <c r="BJ92" s="1"/>
      <c r="BK92" s="1"/>
      <c r="BL92" s="1"/>
      <c r="BM92" s="1"/>
      <c r="BN92" s="1"/>
      <c r="BO92" s="1"/>
      <c r="BP92" s="1"/>
      <c r="BQ92" s="1"/>
      <c r="BR92" s="1"/>
      <c r="BS92" s="1"/>
      <c r="BT92" s="1"/>
      <c r="BU92" s="1"/>
      <c r="BV92" s="1"/>
      <c r="BW92" s="1"/>
      <c r="BX92" s="1"/>
      <c r="BY92" s="1"/>
    </row>
    <row r="93" spans="1:77" ht="15.75" customHeight="1">
      <c r="A93" s="1"/>
      <c r="B93" s="273"/>
      <c r="C93" s="274"/>
      <c r="D93" s="274"/>
      <c r="E93" s="274"/>
      <c r="F93" s="274"/>
      <c r="G93" s="274"/>
      <c r="H93" s="274"/>
      <c r="I93" s="274"/>
      <c r="J93" s="274"/>
      <c r="K93" s="274"/>
      <c r="L93" s="274"/>
      <c r="M93" s="274"/>
      <c r="N93" s="274"/>
      <c r="O93" s="274"/>
      <c r="P93" s="274"/>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5"/>
      <c r="AS93" s="276"/>
      <c r="AT93" s="62" t="str">
        <f t="shared" si="0"/>
        <v>NA</v>
      </c>
      <c r="AU93" s="62" t="str">
        <f t="shared" si="55"/>
        <v>NA</v>
      </c>
      <c r="AV93" s="62">
        <f t="shared" si="2"/>
        <v>0</v>
      </c>
      <c r="AW93" s="62">
        <f t="shared" si="3"/>
        <v>0</v>
      </c>
      <c r="AX93" s="62">
        <f t="shared" si="4"/>
        <v>0</v>
      </c>
      <c r="AY93" s="62">
        <f t="shared" si="5"/>
        <v>0</v>
      </c>
      <c r="AZ93" s="62">
        <f t="shared" si="6"/>
        <v>0</v>
      </c>
      <c r="BA93" s="62">
        <f t="shared" ref="BA93:BD93" si="91">IF($AZ93=0,0,AV93/$AZ93)</f>
        <v>0</v>
      </c>
      <c r="BB93" s="62">
        <f t="shared" si="91"/>
        <v>0</v>
      </c>
      <c r="BC93" s="62">
        <f t="shared" si="91"/>
        <v>0</v>
      </c>
      <c r="BD93" s="62">
        <f t="shared" si="91"/>
        <v>0</v>
      </c>
      <c r="BE93" s="547"/>
      <c r="BF93" s="1"/>
      <c r="BG93" s="1"/>
      <c r="BH93" s="1"/>
      <c r="BI93" s="1"/>
      <c r="BJ93" s="1"/>
      <c r="BK93" s="1"/>
      <c r="BL93" s="1"/>
      <c r="BM93" s="1"/>
      <c r="BN93" s="1"/>
      <c r="BO93" s="1"/>
      <c r="BP93" s="1"/>
      <c r="BQ93" s="1"/>
      <c r="BR93" s="1"/>
      <c r="BS93" s="1"/>
      <c r="BT93" s="1"/>
      <c r="BU93" s="1"/>
      <c r="BV93" s="1"/>
      <c r="BW93" s="1"/>
      <c r="BX93" s="1"/>
      <c r="BY93" s="1"/>
    </row>
    <row r="94" spans="1:77" ht="15.75" customHeight="1">
      <c r="A94" s="1"/>
      <c r="B94" s="558"/>
      <c r="C94" s="559"/>
      <c r="D94" s="559"/>
      <c r="E94" s="559"/>
      <c r="F94" s="559"/>
      <c r="G94" s="559"/>
      <c r="H94" s="559"/>
      <c r="I94" s="559"/>
      <c r="J94" s="559"/>
      <c r="K94" s="559"/>
      <c r="L94" s="559"/>
      <c r="M94" s="559"/>
      <c r="N94" s="559"/>
      <c r="O94" s="559"/>
      <c r="P94" s="559"/>
      <c r="Q94" s="559"/>
      <c r="R94" s="559"/>
      <c r="S94" s="559"/>
      <c r="T94" s="559"/>
      <c r="U94" s="559"/>
      <c r="V94" s="559"/>
      <c r="W94" s="559"/>
      <c r="X94" s="559"/>
      <c r="Y94" s="559"/>
      <c r="Z94" s="559"/>
      <c r="AA94" s="559"/>
      <c r="AB94" s="559"/>
      <c r="AC94" s="559"/>
      <c r="AD94" s="559"/>
      <c r="AE94" s="559"/>
      <c r="AF94" s="559"/>
      <c r="AG94" s="559"/>
      <c r="AH94" s="559"/>
      <c r="AI94" s="559"/>
      <c r="AJ94" s="559"/>
      <c r="AK94" s="559"/>
      <c r="AL94" s="559"/>
      <c r="AM94" s="559"/>
      <c r="AN94" s="559"/>
      <c r="AO94" s="559"/>
      <c r="AP94" s="559"/>
      <c r="AQ94" s="559"/>
      <c r="AR94" s="560"/>
      <c r="AS94" s="276"/>
      <c r="AT94" s="62" t="str">
        <f t="shared" si="0"/>
        <v>NA</v>
      </c>
      <c r="AU94" s="62" t="str">
        <f t="shared" si="55"/>
        <v>NA</v>
      </c>
      <c r="AV94" s="62">
        <f t="shared" si="2"/>
        <v>0</v>
      </c>
      <c r="AW94" s="62">
        <f t="shared" si="3"/>
        <v>0</v>
      </c>
      <c r="AX94" s="62">
        <f t="shared" si="4"/>
        <v>0</v>
      </c>
      <c r="AY94" s="62">
        <f t="shared" si="5"/>
        <v>0</v>
      </c>
      <c r="AZ94" s="62">
        <f t="shared" si="6"/>
        <v>0</v>
      </c>
      <c r="BA94" s="62">
        <f t="shared" ref="BA94:BD94" si="92">IF($AZ94=0,0,AV94/$AZ94)</f>
        <v>0</v>
      </c>
      <c r="BB94" s="62">
        <f t="shared" si="92"/>
        <v>0</v>
      </c>
      <c r="BC94" s="62">
        <f t="shared" si="92"/>
        <v>0</v>
      </c>
      <c r="BD94" s="62">
        <f t="shared" si="92"/>
        <v>0</v>
      </c>
      <c r="BE94" s="547"/>
      <c r="BF94" s="1"/>
      <c r="BG94" s="1"/>
      <c r="BH94" s="1"/>
      <c r="BI94" s="1"/>
      <c r="BJ94" s="1"/>
      <c r="BK94" s="1"/>
      <c r="BL94" s="1"/>
      <c r="BM94" s="1"/>
      <c r="BN94" s="1"/>
      <c r="BO94" s="1"/>
      <c r="BP94" s="1"/>
      <c r="BQ94" s="1"/>
      <c r="BR94" s="1"/>
      <c r="BS94" s="1"/>
      <c r="BT94" s="1"/>
      <c r="BU94" s="1"/>
      <c r="BV94" s="1"/>
      <c r="BW94" s="1"/>
      <c r="BX94" s="1"/>
      <c r="BY94" s="1"/>
    </row>
    <row r="95" spans="1:77" ht="15.75" customHeight="1">
      <c r="A95" s="1"/>
      <c r="B95" s="273"/>
      <c r="C95" s="274"/>
      <c r="D95" s="274"/>
      <c r="E95" s="274"/>
      <c r="F95" s="274"/>
      <c r="G95" s="274"/>
      <c r="H95" s="274"/>
      <c r="I95" s="274"/>
      <c r="J95" s="274"/>
      <c r="K95" s="274"/>
      <c r="L95" s="274"/>
      <c r="M95" s="274"/>
      <c r="N95" s="274"/>
      <c r="O95" s="274"/>
      <c r="P95" s="274"/>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5"/>
      <c r="AS95" s="276"/>
      <c r="AT95" s="62" t="str">
        <f t="shared" si="0"/>
        <v>NA</v>
      </c>
      <c r="AU95" s="62" t="str">
        <f t="shared" si="55"/>
        <v>NA</v>
      </c>
      <c r="AV95" s="62">
        <f t="shared" si="2"/>
        <v>0</v>
      </c>
      <c r="AW95" s="62">
        <f t="shared" si="3"/>
        <v>0</v>
      </c>
      <c r="AX95" s="62">
        <f t="shared" si="4"/>
        <v>0</v>
      </c>
      <c r="AY95" s="62">
        <f t="shared" si="5"/>
        <v>0</v>
      </c>
      <c r="AZ95" s="62">
        <f t="shared" si="6"/>
        <v>0</v>
      </c>
      <c r="BA95" s="62">
        <f t="shared" ref="BA95:BD95" si="93">IF($AZ95=0,0,AV95/$AZ95)</f>
        <v>0</v>
      </c>
      <c r="BB95" s="62">
        <f t="shared" si="93"/>
        <v>0</v>
      </c>
      <c r="BC95" s="62">
        <f t="shared" si="93"/>
        <v>0</v>
      </c>
      <c r="BD95" s="62">
        <f t="shared" si="93"/>
        <v>0</v>
      </c>
      <c r="BE95" s="547"/>
      <c r="BF95" s="1"/>
      <c r="BG95" s="1"/>
      <c r="BH95" s="1"/>
      <c r="BI95" s="1"/>
      <c r="BJ95" s="1"/>
      <c r="BK95" s="1"/>
      <c r="BL95" s="1"/>
      <c r="BM95" s="1"/>
      <c r="BN95" s="1"/>
      <c r="BO95" s="1"/>
      <c r="BP95" s="1"/>
      <c r="BQ95" s="1"/>
      <c r="BR95" s="1"/>
      <c r="BS95" s="1"/>
      <c r="BT95" s="1"/>
      <c r="BU95" s="1"/>
      <c r="BV95" s="1"/>
      <c r="BW95" s="1"/>
      <c r="BX95" s="1"/>
      <c r="BY95" s="1"/>
    </row>
    <row r="96" spans="1:77" ht="15.75" customHeight="1">
      <c r="A96" s="1"/>
      <c r="B96" s="558"/>
      <c r="C96" s="559"/>
      <c r="D96" s="559"/>
      <c r="E96" s="559"/>
      <c r="F96" s="559"/>
      <c r="G96" s="559"/>
      <c r="H96" s="559"/>
      <c r="I96" s="559"/>
      <c r="J96" s="559"/>
      <c r="K96" s="559"/>
      <c r="L96" s="559"/>
      <c r="M96" s="559"/>
      <c r="N96" s="559"/>
      <c r="O96" s="559"/>
      <c r="P96" s="559"/>
      <c r="Q96" s="559"/>
      <c r="R96" s="559"/>
      <c r="S96" s="559"/>
      <c r="T96" s="559"/>
      <c r="U96" s="559"/>
      <c r="V96" s="559"/>
      <c r="W96" s="559"/>
      <c r="X96" s="559"/>
      <c r="Y96" s="559"/>
      <c r="Z96" s="559"/>
      <c r="AA96" s="559"/>
      <c r="AB96" s="559"/>
      <c r="AC96" s="559"/>
      <c r="AD96" s="559"/>
      <c r="AE96" s="559"/>
      <c r="AF96" s="559"/>
      <c r="AG96" s="559"/>
      <c r="AH96" s="559"/>
      <c r="AI96" s="559"/>
      <c r="AJ96" s="559"/>
      <c r="AK96" s="559"/>
      <c r="AL96" s="559"/>
      <c r="AM96" s="559"/>
      <c r="AN96" s="559"/>
      <c r="AO96" s="559"/>
      <c r="AP96" s="559"/>
      <c r="AQ96" s="559"/>
      <c r="AR96" s="560"/>
      <c r="AS96" s="276"/>
      <c r="AT96" s="62" t="str">
        <f t="shared" si="0"/>
        <v>NA</v>
      </c>
      <c r="AU96" s="62" t="str">
        <f t="shared" si="55"/>
        <v>NA</v>
      </c>
      <c r="AV96" s="62">
        <f t="shared" si="2"/>
        <v>0</v>
      </c>
      <c r="AW96" s="62">
        <f t="shared" si="3"/>
        <v>0</v>
      </c>
      <c r="AX96" s="62">
        <f t="shared" si="4"/>
        <v>0</v>
      </c>
      <c r="AY96" s="62">
        <f t="shared" si="5"/>
        <v>0</v>
      </c>
      <c r="AZ96" s="62">
        <f t="shared" si="6"/>
        <v>0</v>
      </c>
      <c r="BA96" s="62">
        <f t="shared" ref="BA96:BD96" si="94">IF($AZ96=0,0,AV96/$AZ96)</f>
        <v>0</v>
      </c>
      <c r="BB96" s="62">
        <f t="shared" si="94"/>
        <v>0</v>
      </c>
      <c r="BC96" s="62">
        <f t="shared" si="94"/>
        <v>0</v>
      </c>
      <c r="BD96" s="62">
        <f t="shared" si="94"/>
        <v>0</v>
      </c>
      <c r="BE96" s="547"/>
      <c r="BF96" s="1"/>
      <c r="BG96" s="1"/>
      <c r="BH96" s="1"/>
      <c r="BI96" s="1"/>
      <c r="BJ96" s="1"/>
      <c r="BK96" s="1"/>
      <c r="BL96" s="1"/>
      <c r="BM96" s="1"/>
      <c r="BN96" s="1"/>
      <c r="BO96" s="1"/>
      <c r="BP96" s="1"/>
      <c r="BQ96" s="1"/>
      <c r="BR96" s="1"/>
      <c r="BS96" s="1"/>
      <c r="BT96" s="1"/>
      <c r="BU96" s="1"/>
      <c r="BV96" s="1"/>
      <c r="BW96" s="1"/>
      <c r="BX96" s="1"/>
      <c r="BY96" s="1"/>
    </row>
    <row r="97" spans="1:77" ht="15.75" customHeight="1">
      <c r="A97" s="1"/>
      <c r="B97" s="273"/>
      <c r="C97" s="274"/>
      <c r="D97" s="274"/>
      <c r="E97" s="274"/>
      <c r="F97" s="274"/>
      <c r="G97" s="274"/>
      <c r="H97" s="274"/>
      <c r="I97" s="274"/>
      <c r="J97" s="274"/>
      <c r="K97" s="274"/>
      <c r="L97" s="274"/>
      <c r="M97" s="274"/>
      <c r="N97" s="274"/>
      <c r="O97" s="274"/>
      <c r="P97" s="274"/>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5"/>
      <c r="AS97" s="276"/>
      <c r="AT97" s="62" t="str">
        <f t="shared" si="0"/>
        <v>NA</v>
      </c>
      <c r="AU97" s="62" t="str">
        <f t="shared" si="55"/>
        <v>NA</v>
      </c>
      <c r="AV97" s="62">
        <f t="shared" si="2"/>
        <v>0</v>
      </c>
      <c r="AW97" s="62">
        <f t="shared" si="3"/>
        <v>0</v>
      </c>
      <c r="AX97" s="62">
        <f t="shared" si="4"/>
        <v>0</v>
      </c>
      <c r="AY97" s="62">
        <f t="shared" si="5"/>
        <v>0</v>
      </c>
      <c r="AZ97" s="62">
        <f t="shared" si="6"/>
        <v>0</v>
      </c>
      <c r="BA97" s="62">
        <f t="shared" ref="BA97:BD97" si="95">IF($AZ97=0,0,AV97/$AZ97)</f>
        <v>0</v>
      </c>
      <c r="BB97" s="62">
        <f t="shared" si="95"/>
        <v>0</v>
      </c>
      <c r="BC97" s="62">
        <f t="shared" si="95"/>
        <v>0</v>
      </c>
      <c r="BD97" s="62">
        <f t="shared" si="95"/>
        <v>0</v>
      </c>
      <c r="BE97" s="547"/>
      <c r="BF97" s="1"/>
      <c r="BG97" s="1"/>
      <c r="BH97" s="1"/>
      <c r="BI97" s="1"/>
      <c r="BJ97" s="1"/>
      <c r="BK97" s="1"/>
      <c r="BL97" s="1"/>
      <c r="BM97" s="1"/>
      <c r="BN97" s="1"/>
      <c r="BO97" s="1"/>
      <c r="BP97" s="1"/>
      <c r="BQ97" s="1"/>
      <c r="BR97" s="1"/>
      <c r="BS97" s="1"/>
      <c r="BT97" s="1"/>
      <c r="BU97" s="1"/>
      <c r="BV97" s="1"/>
      <c r="BW97" s="1"/>
      <c r="BX97" s="1"/>
      <c r="BY97" s="1"/>
    </row>
    <row r="98" spans="1:77" ht="15.75" customHeight="1">
      <c r="A98" s="1"/>
      <c r="B98" s="558"/>
      <c r="C98" s="559"/>
      <c r="D98" s="559"/>
      <c r="E98" s="559"/>
      <c r="F98" s="559"/>
      <c r="G98" s="559"/>
      <c r="H98" s="559"/>
      <c r="I98" s="559"/>
      <c r="J98" s="559"/>
      <c r="K98" s="559"/>
      <c r="L98" s="559"/>
      <c r="M98" s="559"/>
      <c r="N98" s="559"/>
      <c r="O98" s="559"/>
      <c r="P98" s="559"/>
      <c r="Q98" s="559"/>
      <c r="R98" s="559"/>
      <c r="S98" s="559"/>
      <c r="T98" s="559"/>
      <c r="U98" s="559"/>
      <c r="V98" s="559"/>
      <c r="W98" s="559"/>
      <c r="X98" s="559"/>
      <c r="Y98" s="559"/>
      <c r="Z98" s="559"/>
      <c r="AA98" s="559"/>
      <c r="AB98" s="559"/>
      <c r="AC98" s="559"/>
      <c r="AD98" s="559"/>
      <c r="AE98" s="559"/>
      <c r="AF98" s="559"/>
      <c r="AG98" s="559"/>
      <c r="AH98" s="559"/>
      <c r="AI98" s="559"/>
      <c r="AJ98" s="559"/>
      <c r="AK98" s="559"/>
      <c r="AL98" s="559"/>
      <c r="AM98" s="559"/>
      <c r="AN98" s="559"/>
      <c r="AO98" s="559"/>
      <c r="AP98" s="559"/>
      <c r="AQ98" s="559"/>
      <c r="AR98" s="560"/>
      <c r="AS98" s="276"/>
      <c r="AT98" s="62" t="str">
        <f t="shared" si="0"/>
        <v>NA</v>
      </c>
      <c r="AU98" s="62" t="str">
        <f t="shared" si="55"/>
        <v>NA</v>
      </c>
      <c r="AV98" s="62">
        <f t="shared" si="2"/>
        <v>0</v>
      </c>
      <c r="AW98" s="62">
        <f t="shared" si="3"/>
        <v>0</v>
      </c>
      <c r="AX98" s="62">
        <f t="shared" si="4"/>
        <v>0</v>
      </c>
      <c r="AY98" s="62">
        <f t="shared" si="5"/>
        <v>0</v>
      </c>
      <c r="AZ98" s="62">
        <f t="shared" si="6"/>
        <v>0</v>
      </c>
      <c r="BA98" s="62">
        <f t="shared" ref="BA98:BD98" si="96">IF($AZ98=0,0,AV98/$AZ98)</f>
        <v>0</v>
      </c>
      <c r="BB98" s="62">
        <f t="shared" si="96"/>
        <v>0</v>
      </c>
      <c r="BC98" s="62">
        <f t="shared" si="96"/>
        <v>0</v>
      </c>
      <c r="BD98" s="62">
        <f t="shared" si="96"/>
        <v>0</v>
      </c>
      <c r="BE98" s="547"/>
      <c r="BF98" s="1"/>
      <c r="BG98" s="1"/>
      <c r="BH98" s="1"/>
      <c r="BI98" s="1"/>
      <c r="BJ98" s="1"/>
      <c r="BK98" s="1"/>
      <c r="BL98" s="1"/>
      <c r="BM98" s="1"/>
      <c r="BN98" s="1"/>
      <c r="BO98" s="1"/>
      <c r="BP98" s="1"/>
      <c r="BQ98" s="1"/>
      <c r="BR98" s="1"/>
      <c r="BS98" s="1"/>
      <c r="BT98" s="1"/>
      <c r="BU98" s="1"/>
      <c r="BV98" s="1"/>
      <c r="BW98" s="1"/>
      <c r="BX98" s="1"/>
      <c r="BY98" s="1"/>
    </row>
    <row r="99" spans="1:77" ht="15.75" customHeight="1">
      <c r="A99" s="1"/>
      <c r="B99" s="273"/>
      <c r="C99" s="274"/>
      <c r="D99" s="274"/>
      <c r="E99" s="274"/>
      <c r="F99" s="274"/>
      <c r="G99" s="274"/>
      <c r="H99" s="274"/>
      <c r="I99" s="274"/>
      <c r="J99" s="274"/>
      <c r="K99" s="274"/>
      <c r="L99" s="274"/>
      <c r="M99" s="274"/>
      <c r="N99" s="274"/>
      <c r="O99" s="274"/>
      <c r="P99" s="274"/>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5"/>
      <c r="AS99" s="276"/>
      <c r="AT99" s="62" t="str">
        <f t="shared" si="0"/>
        <v>NA</v>
      </c>
      <c r="AU99" s="62" t="str">
        <f t="shared" si="55"/>
        <v>NA</v>
      </c>
      <c r="AV99" s="62">
        <f t="shared" si="2"/>
        <v>0</v>
      </c>
      <c r="AW99" s="62">
        <f t="shared" si="3"/>
        <v>0</v>
      </c>
      <c r="AX99" s="62">
        <f t="shared" si="4"/>
        <v>0</v>
      </c>
      <c r="AY99" s="62">
        <f t="shared" si="5"/>
        <v>0</v>
      </c>
      <c r="AZ99" s="62">
        <f t="shared" si="6"/>
        <v>0</v>
      </c>
      <c r="BA99" s="62">
        <f t="shared" ref="BA99:BD99" si="97">IF($AZ99=0,0,AV99/$AZ99)</f>
        <v>0</v>
      </c>
      <c r="BB99" s="62">
        <f t="shared" si="97"/>
        <v>0</v>
      </c>
      <c r="BC99" s="62">
        <f t="shared" si="97"/>
        <v>0</v>
      </c>
      <c r="BD99" s="62">
        <f t="shared" si="97"/>
        <v>0</v>
      </c>
      <c r="BE99" s="547"/>
      <c r="BF99" s="1"/>
      <c r="BG99" s="1"/>
      <c r="BH99" s="1"/>
      <c r="BI99" s="1"/>
      <c r="BJ99" s="1"/>
      <c r="BK99" s="1"/>
      <c r="BL99" s="1"/>
      <c r="BM99" s="1"/>
      <c r="BN99" s="1"/>
      <c r="BO99" s="1"/>
      <c r="BP99" s="1"/>
      <c r="BQ99" s="1"/>
      <c r="BR99" s="1"/>
      <c r="BS99" s="1"/>
      <c r="BT99" s="1"/>
      <c r="BU99" s="1"/>
      <c r="BV99" s="1"/>
      <c r="BW99" s="1"/>
      <c r="BX99" s="1"/>
      <c r="BY99" s="1"/>
    </row>
    <row r="100" spans="1:77" ht="15.75" customHeight="1">
      <c r="A100" s="1"/>
      <c r="B100" s="558"/>
      <c r="C100" s="559"/>
      <c r="D100" s="559"/>
      <c r="E100" s="559"/>
      <c r="F100" s="559"/>
      <c r="G100" s="559"/>
      <c r="H100" s="559"/>
      <c r="I100" s="559"/>
      <c r="J100" s="559"/>
      <c r="K100" s="559"/>
      <c r="L100" s="559"/>
      <c r="M100" s="559"/>
      <c r="N100" s="559"/>
      <c r="O100" s="559"/>
      <c r="P100" s="559"/>
      <c r="Q100" s="559"/>
      <c r="R100" s="559"/>
      <c r="S100" s="559"/>
      <c r="T100" s="559"/>
      <c r="U100" s="559"/>
      <c r="V100" s="559"/>
      <c r="W100" s="559"/>
      <c r="X100" s="559"/>
      <c r="Y100" s="559"/>
      <c r="Z100" s="559"/>
      <c r="AA100" s="559"/>
      <c r="AB100" s="559"/>
      <c r="AC100" s="559"/>
      <c r="AD100" s="559"/>
      <c r="AE100" s="559"/>
      <c r="AF100" s="559"/>
      <c r="AG100" s="559"/>
      <c r="AH100" s="559"/>
      <c r="AI100" s="559"/>
      <c r="AJ100" s="559"/>
      <c r="AK100" s="559"/>
      <c r="AL100" s="559"/>
      <c r="AM100" s="559"/>
      <c r="AN100" s="559"/>
      <c r="AO100" s="559"/>
      <c r="AP100" s="559"/>
      <c r="AQ100" s="559"/>
      <c r="AR100" s="560"/>
      <c r="AS100" s="276"/>
      <c r="AT100" s="62" t="str">
        <f t="shared" si="0"/>
        <v>NA</v>
      </c>
      <c r="AU100" s="62" t="str">
        <f t="shared" si="55"/>
        <v>NA</v>
      </c>
      <c r="AV100" s="62">
        <f t="shared" si="2"/>
        <v>0</v>
      </c>
      <c r="AW100" s="62">
        <f t="shared" si="3"/>
        <v>0</v>
      </c>
      <c r="AX100" s="62">
        <f t="shared" si="4"/>
        <v>0</v>
      </c>
      <c r="AY100" s="62">
        <f t="shared" si="5"/>
        <v>0</v>
      </c>
      <c r="AZ100" s="62">
        <f t="shared" si="6"/>
        <v>0</v>
      </c>
      <c r="BA100" s="62">
        <f t="shared" ref="BA100:BD100" si="98">IF($AZ100=0,0,AV100/$AZ100)</f>
        <v>0</v>
      </c>
      <c r="BB100" s="62">
        <f t="shared" si="98"/>
        <v>0</v>
      </c>
      <c r="BC100" s="62">
        <f t="shared" si="98"/>
        <v>0</v>
      </c>
      <c r="BD100" s="62">
        <f t="shared" si="98"/>
        <v>0</v>
      </c>
      <c r="BE100" s="547"/>
      <c r="BF100" s="1"/>
      <c r="BG100" s="1"/>
      <c r="BH100" s="1"/>
      <c r="BI100" s="1"/>
      <c r="BJ100" s="1"/>
      <c r="BK100" s="1"/>
      <c r="BL100" s="1"/>
      <c r="BM100" s="1"/>
      <c r="BN100" s="1"/>
      <c r="BO100" s="1"/>
      <c r="BP100" s="1"/>
      <c r="BQ100" s="1"/>
      <c r="BR100" s="1"/>
      <c r="BS100" s="1"/>
      <c r="BT100" s="1"/>
      <c r="BU100" s="1"/>
      <c r="BV100" s="1"/>
      <c r="BW100" s="1"/>
      <c r="BX100" s="1"/>
      <c r="BY100" s="1"/>
    </row>
    <row r="101" spans="1:77" ht="15.75" customHeight="1">
      <c r="A101" s="1"/>
      <c r="B101" s="273"/>
      <c r="C101" s="274"/>
      <c r="D101" s="274"/>
      <c r="E101" s="274"/>
      <c r="F101" s="274"/>
      <c r="G101" s="274"/>
      <c r="H101" s="274"/>
      <c r="I101" s="274"/>
      <c r="J101" s="274"/>
      <c r="K101" s="274"/>
      <c r="L101" s="274"/>
      <c r="M101" s="274"/>
      <c r="N101" s="274"/>
      <c r="O101" s="274"/>
      <c r="P101" s="274"/>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5"/>
      <c r="AS101" s="276"/>
      <c r="AT101" s="62" t="str">
        <f t="shared" si="0"/>
        <v>NA</v>
      </c>
      <c r="AU101" s="62" t="str">
        <f t="shared" si="55"/>
        <v>NA</v>
      </c>
      <c r="AV101" s="62">
        <f t="shared" si="2"/>
        <v>0</v>
      </c>
      <c r="AW101" s="62">
        <f t="shared" si="3"/>
        <v>0</v>
      </c>
      <c r="AX101" s="62">
        <f t="shared" si="4"/>
        <v>0</v>
      </c>
      <c r="AY101" s="62">
        <f t="shared" si="5"/>
        <v>0</v>
      </c>
      <c r="AZ101" s="62">
        <f t="shared" si="6"/>
        <v>0</v>
      </c>
      <c r="BA101" s="62">
        <f t="shared" ref="BA101:BD101" si="99">IF($AZ101=0,0,AV101/$AZ101)</f>
        <v>0</v>
      </c>
      <c r="BB101" s="62">
        <f t="shared" si="99"/>
        <v>0</v>
      </c>
      <c r="BC101" s="62">
        <f t="shared" si="99"/>
        <v>0</v>
      </c>
      <c r="BD101" s="62">
        <f t="shared" si="99"/>
        <v>0</v>
      </c>
      <c r="BE101" s="547"/>
      <c r="BF101" s="1"/>
      <c r="BG101" s="1"/>
      <c r="BH101" s="1"/>
      <c r="BI101" s="1"/>
      <c r="BJ101" s="1"/>
      <c r="BK101" s="1"/>
      <c r="BL101" s="1"/>
      <c r="BM101" s="1"/>
      <c r="BN101" s="1"/>
      <c r="BO101" s="1"/>
      <c r="BP101" s="1"/>
      <c r="BQ101" s="1"/>
      <c r="BR101" s="1"/>
      <c r="BS101" s="1"/>
      <c r="BT101" s="1"/>
      <c r="BU101" s="1"/>
      <c r="BV101" s="1"/>
      <c r="BW101" s="1"/>
      <c r="BX101" s="1"/>
      <c r="BY101" s="1"/>
    </row>
    <row r="102" spans="1:77" ht="15.75" customHeight="1">
      <c r="A102" s="1"/>
      <c r="B102" s="558"/>
      <c r="C102" s="559"/>
      <c r="D102" s="559"/>
      <c r="E102" s="559"/>
      <c r="F102" s="559"/>
      <c r="G102" s="559"/>
      <c r="H102" s="559"/>
      <c r="I102" s="559"/>
      <c r="J102" s="559"/>
      <c r="K102" s="559"/>
      <c r="L102" s="559"/>
      <c r="M102" s="559"/>
      <c r="N102" s="559"/>
      <c r="O102" s="559"/>
      <c r="P102" s="559"/>
      <c r="Q102" s="559"/>
      <c r="R102" s="559"/>
      <c r="S102" s="559"/>
      <c r="T102" s="559"/>
      <c r="U102" s="559"/>
      <c r="V102" s="559"/>
      <c r="W102" s="559"/>
      <c r="X102" s="559"/>
      <c r="Y102" s="559"/>
      <c r="Z102" s="559"/>
      <c r="AA102" s="559"/>
      <c r="AB102" s="559"/>
      <c r="AC102" s="559"/>
      <c r="AD102" s="559"/>
      <c r="AE102" s="559"/>
      <c r="AF102" s="559"/>
      <c r="AG102" s="559"/>
      <c r="AH102" s="559"/>
      <c r="AI102" s="559"/>
      <c r="AJ102" s="559"/>
      <c r="AK102" s="559"/>
      <c r="AL102" s="559"/>
      <c r="AM102" s="559"/>
      <c r="AN102" s="559"/>
      <c r="AO102" s="559"/>
      <c r="AP102" s="559"/>
      <c r="AQ102" s="559"/>
      <c r="AR102" s="560"/>
      <c r="AS102" s="276"/>
      <c r="AT102" s="62" t="str">
        <f t="shared" si="0"/>
        <v>NA</v>
      </c>
      <c r="AU102" s="62" t="str">
        <f t="shared" si="55"/>
        <v>NA</v>
      </c>
      <c r="AV102" s="62">
        <f t="shared" si="2"/>
        <v>0</v>
      </c>
      <c r="AW102" s="62">
        <f t="shared" si="3"/>
        <v>0</v>
      </c>
      <c r="AX102" s="62">
        <f t="shared" si="4"/>
        <v>0</v>
      </c>
      <c r="AY102" s="62">
        <f t="shared" si="5"/>
        <v>0</v>
      </c>
      <c r="AZ102" s="62">
        <f t="shared" si="6"/>
        <v>0</v>
      </c>
      <c r="BA102" s="62">
        <f t="shared" ref="BA102:BD102" si="100">IF($AZ102=0,0,AV102/$AZ102)</f>
        <v>0</v>
      </c>
      <c r="BB102" s="62">
        <f t="shared" si="100"/>
        <v>0</v>
      </c>
      <c r="BC102" s="62">
        <f t="shared" si="100"/>
        <v>0</v>
      </c>
      <c r="BD102" s="62">
        <f t="shared" si="100"/>
        <v>0</v>
      </c>
      <c r="BE102" s="547"/>
      <c r="BF102" s="1"/>
      <c r="BG102" s="1"/>
      <c r="BH102" s="1"/>
      <c r="BI102" s="1"/>
      <c r="BJ102" s="1"/>
      <c r="BK102" s="1"/>
      <c r="BL102" s="1"/>
      <c r="BM102" s="1"/>
      <c r="BN102" s="1"/>
      <c r="BO102" s="1"/>
      <c r="BP102" s="1"/>
      <c r="BQ102" s="1"/>
      <c r="BR102" s="1"/>
      <c r="BS102" s="1"/>
      <c r="BT102" s="1"/>
      <c r="BU102" s="1"/>
      <c r="BV102" s="1"/>
      <c r="BW102" s="1"/>
      <c r="BX102" s="1"/>
      <c r="BY102" s="1"/>
    </row>
    <row r="103" spans="1:77" ht="15.75" customHeight="1">
      <c r="A103" s="1"/>
      <c r="B103" s="273"/>
      <c r="C103" s="274"/>
      <c r="D103" s="274"/>
      <c r="E103" s="274"/>
      <c r="F103" s="274"/>
      <c r="G103" s="274"/>
      <c r="H103" s="274"/>
      <c r="I103" s="274"/>
      <c r="J103" s="274"/>
      <c r="K103" s="274"/>
      <c r="L103" s="274"/>
      <c r="M103" s="274"/>
      <c r="N103" s="274"/>
      <c r="O103" s="274"/>
      <c r="P103" s="274"/>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5"/>
      <c r="AS103" s="276"/>
      <c r="AT103" s="62" t="str">
        <f t="shared" si="0"/>
        <v>NA</v>
      </c>
      <c r="AU103" s="62" t="str">
        <f t="shared" si="55"/>
        <v>NA</v>
      </c>
      <c r="AV103" s="62">
        <f t="shared" si="2"/>
        <v>0</v>
      </c>
      <c r="AW103" s="62">
        <f t="shared" si="3"/>
        <v>0</v>
      </c>
      <c r="AX103" s="62">
        <f t="shared" si="4"/>
        <v>0</v>
      </c>
      <c r="AY103" s="62">
        <f t="shared" si="5"/>
        <v>0</v>
      </c>
      <c r="AZ103" s="62">
        <f t="shared" si="6"/>
        <v>0</v>
      </c>
      <c r="BA103" s="62">
        <f t="shared" ref="BA103:BD103" si="101">IF($AZ103=0,0,AV103/$AZ103)</f>
        <v>0</v>
      </c>
      <c r="BB103" s="62">
        <f t="shared" si="101"/>
        <v>0</v>
      </c>
      <c r="BC103" s="62">
        <f t="shared" si="101"/>
        <v>0</v>
      </c>
      <c r="BD103" s="62">
        <f t="shared" si="101"/>
        <v>0</v>
      </c>
      <c r="BE103" s="547"/>
      <c r="BF103" s="1"/>
      <c r="BG103" s="1"/>
      <c r="BH103" s="1"/>
      <c r="BI103" s="1"/>
      <c r="BJ103" s="1"/>
      <c r="BK103" s="1"/>
      <c r="BL103" s="1"/>
      <c r="BM103" s="1"/>
      <c r="BN103" s="1"/>
      <c r="BO103" s="1"/>
      <c r="BP103" s="1"/>
      <c r="BQ103" s="1"/>
      <c r="BR103" s="1"/>
      <c r="BS103" s="1"/>
      <c r="BT103" s="1"/>
      <c r="BU103" s="1"/>
      <c r="BV103" s="1"/>
      <c r="BW103" s="1"/>
      <c r="BX103" s="1"/>
      <c r="BY103" s="1"/>
    </row>
    <row r="104" spans="1:77" ht="15.75" customHeight="1">
      <c r="A104" s="1"/>
      <c r="B104" s="558"/>
      <c r="C104" s="559"/>
      <c r="D104" s="559"/>
      <c r="E104" s="559"/>
      <c r="F104" s="559"/>
      <c r="G104" s="559"/>
      <c r="H104" s="559"/>
      <c r="I104" s="559"/>
      <c r="J104" s="559"/>
      <c r="K104" s="559"/>
      <c r="L104" s="559"/>
      <c r="M104" s="559"/>
      <c r="N104" s="559"/>
      <c r="O104" s="559"/>
      <c r="P104" s="559"/>
      <c r="Q104" s="559"/>
      <c r="R104" s="559"/>
      <c r="S104" s="559"/>
      <c r="T104" s="559"/>
      <c r="U104" s="559"/>
      <c r="V104" s="559"/>
      <c r="W104" s="559"/>
      <c r="X104" s="559"/>
      <c r="Y104" s="559"/>
      <c r="Z104" s="559"/>
      <c r="AA104" s="559"/>
      <c r="AB104" s="559"/>
      <c r="AC104" s="559"/>
      <c r="AD104" s="559"/>
      <c r="AE104" s="559"/>
      <c r="AF104" s="559"/>
      <c r="AG104" s="559"/>
      <c r="AH104" s="559"/>
      <c r="AI104" s="559"/>
      <c r="AJ104" s="559"/>
      <c r="AK104" s="559"/>
      <c r="AL104" s="559"/>
      <c r="AM104" s="559"/>
      <c r="AN104" s="559"/>
      <c r="AO104" s="559"/>
      <c r="AP104" s="559"/>
      <c r="AQ104" s="559"/>
      <c r="AR104" s="560"/>
      <c r="AS104" s="276"/>
      <c r="AT104" s="62" t="str">
        <f t="shared" si="0"/>
        <v>NA</v>
      </c>
      <c r="AU104" s="62" t="str">
        <f t="shared" si="55"/>
        <v>NA</v>
      </c>
      <c r="AV104" s="62">
        <f t="shared" si="2"/>
        <v>0</v>
      </c>
      <c r="AW104" s="62">
        <f t="shared" si="3"/>
        <v>0</v>
      </c>
      <c r="AX104" s="62">
        <f t="shared" si="4"/>
        <v>0</v>
      </c>
      <c r="AY104" s="62">
        <f t="shared" si="5"/>
        <v>0</v>
      </c>
      <c r="AZ104" s="62">
        <f t="shared" si="6"/>
        <v>0</v>
      </c>
      <c r="BA104" s="62">
        <f t="shared" ref="BA104:BD104" si="102">IF($AZ104=0,0,AV104/$AZ104)</f>
        <v>0</v>
      </c>
      <c r="BB104" s="62">
        <f t="shared" si="102"/>
        <v>0</v>
      </c>
      <c r="BC104" s="62">
        <f t="shared" si="102"/>
        <v>0</v>
      </c>
      <c r="BD104" s="62">
        <f t="shared" si="102"/>
        <v>0</v>
      </c>
      <c r="BE104" s="547"/>
      <c r="BF104" s="1"/>
      <c r="BG104" s="1"/>
      <c r="BH104" s="1"/>
      <c r="BI104" s="1"/>
      <c r="BJ104" s="1"/>
      <c r="BK104" s="1"/>
      <c r="BL104" s="1"/>
      <c r="BM104" s="1"/>
      <c r="BN104" s="1"/>
      <c r="BO104" s="1"/>
      <c r="BP104" s="1"/>
      <c r="BQ104" s="1"/>
      <c r="BR104" s="1"/>
      <c r="BS104" s="1"/>
      <c r="BT104" s="1"/>
      <c r="BU104" s="1"/>
      <c r="BV104" s="1"/>
      <c r="BW104" s="1"/>
      <c r="BX104" s="1"/>
      <c r="BY104" s="1"/>
    </row>
    <row r="105" spans="1:77" ht="15.75" customHeight="1">
      <c r="A105" s="1"/>
      <c r="B105" s="273"/>
      <c r="C105" s="274"/>
      <c r="D105" s="274"/>
      <c r="E105" s="274"/>
      <c r="F105" s="274"/>
      <c r="G105" s="274"/>
      <c r="H105" s="274"/>
      <c r="I105" s="274"/>
      <c r="J105" s="274"/>
      <c r="K105" s="274"/>
      <c r="L105" s="274"/>
      <c r="M105" s="274"/>
      <c r="N105" s="274"/>
      <c r="O105" s="274"/>
      <c r="P105" s="274"/>
      <c r="Q105" s="274"/>
      <c r="R105" s="274"/>
      <c r="S105" s="274"/>
      <c r="T105" s="274"/>
      <c r="U105" s="274"/>
      <c r="V105" s="274"/>
      <c r="W105" s="274"/>
      <c r="X105" s="274"/>
      <c r="Y105" s="274"/>
      <c r="Z105" s="274"/>
      <c r="AA105" s="274"/>
      <c r="AB105" s="274"/>
      <c r="AC105" s="274"/>
      <c r="AD105" s="274"/>
      <c r="AE105" s="274"/>
      <c r="AF105" s="274"/>
      <c r="AG105" s="274"/>
      <c r="AH105" s="274"/>
      <c r="AI105" s="274"/>
      <c r="AJ105" s="274"/>
      <c r="AK105" s="274"/>
      <c r="AL105" s="274"/>
      <c r="AM105" s="274"/>
      <c r="AN105" s="274"/>
      <c r="AO105" s="274"/>
      <c r="AP105" s="274"/>
      <c r="AQ105" s="274"/>
      <c r="AR105" s="275"/>
      <c r="AS105" s="276"/>
      <c r="AT105" s="62" t="str">
        <f t="shared" si="0"/>
        <v>NA</v>
      </c>
      <c r="AU105" s="62" t="str">
        <f t="shared" si="55"/>
        <v>NA</v>
      </c>
      <c r="AV105" s="62">
        <f t="shared" si="2"/>
        <v>0</v>
      </c>
      <c r="AW105" s="62">
        <f t="shared" si="3"/>
        <v>0</v>
      </c>
      <c r="AX105" s="62">
        <f t="shared" si="4"/>
        <v>0</v>
      </c>
      <c r="AY105" s="62">
        <f t="shared" si="5"/>
        <v>0</v>
      </c>
      <c r="AZ105" s="62">
        <f t="shared" si="6"/>
        <v>0</v>
      </c>
      <c r="BA105" s="62">
        <f t="shared" ref="BA105:BD105" si="103">IF($AZ105=0,0,AV105/$AZ105)</f>
        <v>0</v>
      </c>
      <c r="BB105" s="62">
        <f t="shared" si="103"/>
        <v>0</v>
      </c>
      <c r="BC105" s="62">
        <f t="shared" si="103"/>
        <v>0</v>
      </c>
      <c r="BD105" s="62">
        <f t="shared" si="103"/>
        <v>0</v>
      </c>
      <c r="BE105" s="547"/>
      <c r="BF105" s="1"/>
      <c r="BG105" s="1"/>
      <c r="BH105" s="1"/>
      <c r="BI105" s="1"/>
      <c r="BJ105" s="1"/>
      <c r="BK105" s="1"/>
      <c r="BL105" s="1"/>
      <c r="BM105" s="1"/>
      <c r="BN105" s="1"/>
      <c r="BO105" s="1"/>
      <c r="BP105" s="1"/>
      <c r="BQ105" s="1"/>
      <c r="BR105" s="1"/>
      <c r="BS105" s="1"/>
      <c r="BT105" s="1"/>
      <c r="BU105" s="1"/>
      <c r="BV105" s="1"/>
      <c r="BW105" s="1"/>
      <c r="BX105" s="1"/>
      <c r="BY105" s="1"/>
    </row>
    <row r="106" spans="1:77" ht="15.75" customHeight="1">
      <c r="A106" s="1"/>
      <c r="B106" s="558"/>
      <c r="C106" s="559"/>
      <c r="D106" s="559"/>
      <c r="E106" s="559"/>
      <c r="F106" s="559"/>
      <c r="G106" s="559"/>
      <c r="H106" s="559"/>
      <c r="I106" s="559"/>
      <c r="J106" s="559"/>
      <c r="K106" s="559"/>
      <c r="L106" s="559"/>
      <c r="M106" s="559"/>
      <c r="N106" s="559"/>
      <c r="O106" s="559"/>
      <c r="P106" s="559"/>
      <c r="Q106" s="559"/>
      <c r="R106" s="559"/>
      <c r="S106" s="559"/>
      <c r="T106" s="559"/>
      <c r="U106" s="559"/>
      <c r="V106" s="559"/>
      <c r="W106" s="559"/>
      <c r="X106" s="559"/>
      <c r="Y106" s="559"/>
      <c r="Z106" s="559"/>
      <c r="AA106" s="559"/>
      <c r="AB106" s="559"/>
      <c r="AC106" s="559"/>
      <c r="AD106" s="559"/>
      <c r="AE106" s="559"/>
      <c r="AF106" s="559"/>
      <c r="AG106" s="559"/>
      <c r="AH106" s="559"/>
      <c r="AI106" s="559"/>
      <c r="AJ106" s="559"/>
      <c r="AK106" s="559"/>
      <c r="AL106" s="559"/>
      <c r="AM106" s="559"/>
      <c r="AN106" s="559"/>
      <c r="AO106" s="559"/>
      <c r="AP106" s="559"/>
      <c r="AQ106" s="559"/>
      <c r="AR106" s="560"/>
      <c r="AS106" s="276"/>
      <c r="AT106" s="62" t="str">
        <f t="shared" si="0"/>
        <v>NA</v>
      </c>
      <c r="AU106" s="62" t="str">
        <f t="shared" si="55"/>
        <v>NA</v>
      </c>
      <c r="AV106" s="62">
        <f t="shared" si="2"/>
        <v>0</v>
      </c>
      <c r="AW106" s="62">
        <f t="shared" si="3"/>
        <v>0</v>
      </c>
      <c r="AX106" s="62">
        <f t="shared" si="4"/>
        <v>0</v>
      </c>
      <c r="AY106" s="62">
        <f t="shared" si="5"/>
        <v>0</v>
      </c>
      <c r="AZ106" s="62">
        <f t="shared" si="6"/>
        <v>0</v>
      </c>
      <c r="BA106" s="62">
        <f t="shared" ref="BA106:BD106" si="104">IF($AZ106=0,0,AV106/$AZ106)</f>
        <v>0</v>
      </c>
      <c r="BB106" s="62">
        <f t="shared" si="104"/>
        <v>0</v>
      </c>
      <c r="BC106" s="62">
        <f t="shared" si="104"/>
        <v>0</v>
      </c>
      <c r="BD106" s="62">
        <f t="shared" si="104"/>
        <v>0</v>
      </c>
      <c r="BE106" s="547"/>
      <c r="BF106" s="1"/>
      <c r="BG106" s="1"/>
      <c r="BH106" s="1"/>
      <c r="BI106" s="1"/>
      <c r="BJ106" s="1"/>
      <c r="BK106" s="1"/>
      <c r="BL106" s="1"/>
      <c r="BM106" s="1"/>
      <c r="BN106" s="1"/>
      <c r="BO106" s="1"/>
      <c r="BP106" s="1"/>
      <c r="BQ106" s="1"/>
      <c r="BR106" s="1"/>
      <c r="BS106" s="1"/>
      <c r="BT106" s="1"/>
      <c r="BU106" s="1"/>
      <c r="BV106" s="1"/>
      <c r="BW106" s="1"/>
      <c r="BX106" s="1"/>
      <c r="BY106" s="1"/>
    </row>
    <row r="107" spans="1:77" ht="15.75" customHeight="1">
      <c r="A107" s="1"/>
      <c r="B107" s="273"/>
      <c r="C107" s="274"/>
      <c r="D107" s="274"/>
      <c r="E107" s="274"/>
      <c r="F107" s="274"/>
      <c r="G107" s="274"/>
      <c r="H107" s="274"/>
      <c r="I107" s="274"/>
      <c r="J107" s="274"/>
      <c r="K107" s="274"/>
      <c r="L107" s="274"/>
      <c r="M107" s="274"/>
      <c r="N107" s="274"/>
      <c r="O107" s="274"/>
      <c r="P107" s="274"/>
      <c r="Q107" s="274"/>
      <c r="R107" s="274"/>
      <c r="S107" s="274"/>
      <c r="T107" s="274"/>
      <c r="U107" s="274"/>
      <c r="V107" s="274"/>
      <c r="W107" s="274"/>
      <c r="X107" s="274"/>
      <c r="Y107" s="274"/>
      <c r="Z107" s="274"/>
      <c r="AA107" s="274"/>
      <c r="AB107" s="274"/>
      <c r="AC107" s="274"/>
      <c r="AD107" s="274"/>
      <c r="AE107" s="274"/>
      <c r="AF107" s="274"/>
      <c r="AG107" s="274"/>
      <c r="AH107" s="274"/>
      <c r="AI107" s="274"/>
      <c r="AJ107" s="274"/>
      <c r="AK107" s="274"/>
      <c r="AL107" s="274"/>
      <c r="AM107" s="274"/>
      <c r="AN107" s="274"/>
      <c r="AO107" s="274"/>
      <c r="AP107" s="274"/>
      <c r="AQ107" s="274"/>
      <c r="AR107" s="275"/>
      <c r="AS107" s="276"/>
      <c r="AT107" s="62" t="str">
        <f t="shared" si="0"/>
        <v>NA</v>
      </c>
      <c r="AU107" s="62" t="str">
        <f t="shared" si="55"/>
        <v>NA</v>
      </c>
      <c r="AV107" s="62">
        <f t="shared" si="2"/>
        <v>0</v>
      </c>
      <c r="AW107" s="62">
        <f t="shared" si="3"/>
        <v>0</v>
      </c>
      <c r="AX107" s="62">
        <f t="shared" si="4"/>
        <v>0</v>
      </c>
      <c r="AY107" s="62">
        <f t="shared" si="5"/>
        <v>0</v>
      </c>
      <c r="AZ107" s="62">
        <f t="shared" si="6"/>
        <v>0</v>
      </c>
      <c r="BA107" s="62">
        <f t="shared" ref="BA107:BD107" si="105">IF($AZ107=0,0,AV107/$AZ107)</f>
        <v>0</v>
      </c>
      <c r="BB107" s="62">
        <f t="shared" si="105"/>
        <v>0</v>
      </c>
      <c r="BC107" s="62">
        <f t="shared" si="105"/>
        <v>0</v>
      </c>
      <c r="BD107" s="62">
        <f t="shared" si="105"/>
        <v>0</v>
      </c>
      <c r="BE107" s="547"/>
      <c r="BF107" s="1"/>
      <c r="BG107" s="1"/>
      <c r="BH107" s="1"/>
      <c r="BI107" s="1"/>
      <c r="BJ107" s="1"/>
      <c r="BK107" s="1"/>
      <c r="BL107" s="1"/>
      <c r="BM107" s="1"/>
      <c r="BN107" s="1"/>
      <c r="BO107" s="1"/>
      <c r="BP107" s="1"/>
      <c r="BQ107" s="1"/>
      <c r="BR107" s="1"/>
      <c r="BS107" s="1"/>
      <c r="BT107" s="1"/>
      <c r="BU107" s="1"/>
      <c r="BV107" s="1"/>
      <c r="BW107" s="1"/>
      <c r="BX107" s="1"/>
      <c r="BY107" s="1"/>
    </row>
    <row r="108" spans="1:77" ht="15.75" customHeight="1">
      <c r="A108" s="1"/>
      <c r="B108" s="558"/>
      <c r="C108" s="559"/>
      <c r="D108" s="559"/>
      <c r="E108" s="559"/>
      <c r="F108" s="559"/>
      <c r="G108" s="559"/>
      <c r="H108" s="559"/>
      <c r="I108" s="559"/>
      <c r="J108" s="559"/>
      <c r="K108" s="559"/>
      <c r="L108" s="559"/>
      <c r="M108" s="559"/>
      <c r="N108" s="559"/>
      <c r="O108" s="559"/>
      <c r="P108" s="559"/>
      <c r="Q108" s="559"/>
      <c r="R108" s="559"/>
      <c r="S108" s="559"/>
      <c r="T108" s="559"/>
      <c r="U108" s="559"/>
      <c r="V108" s="559"/>
      <c r="W108" s="559"/>
      <c r="X108" s="559"/>
      <c r="Y108" s="559"/>
      <c r="Z108" s="559"/>
      <c r="AA108" s="559"/>
      <c r="AB108" s="559"/>
      <c r="AC108" s="559"/>
      <c r="AD108" s="559"/>
      <c r="AE108" s="559"/>
      <c r="AF108" s="559"/>
      <c r="AG108" s="559"/>
      <c r="AH108" s="559"/>
      <c r="AI108" s="559"/>
      <c r="AJ108" s="559"/>
      <c r="AK108" s="559"/>
      <c r="AL108" s="559"/>
      <c r="AM108" s="559"/>
      <c r="AN108" s="559"/>
      <c r="AO108" s="559"/>
      <c r="AP108" s="559"/>
      <c r="AQ108" s="559"/>
      <c r="AR108" s="560"/>
      <c r="AS108" s="276"/>
      <c r="AT108" s="62" t="str">
        <f t="shared" si="0"/>
        <v>NA</v>
      </c>
      <c r="AU108" s="62" t="str">
        <f t="shared" si="55"/>
        <v>NA</v>
      </c>
      <c r="AV108" s="62">
        <f t="shared" si="2"/>
        <v>0</v>
      </c>
      <c r="AW108" s="62">
        <f t="shared" si="3"/>
        <v>0</v>
      </c>
      <c r="AX108" s="62">
        <f t="shared" si="4"/>
        <v>0</v>
      </c>
      <c r="AY108" s="62">
        <f t="shared" si="5"/>
        <v>0</v>
      </c>
      <c r="AZ108" s="62">
        <f t="shared" si="6"/>
        <v>0</v>
      </c>
      <c r="BA108" s="62">
        <f t="shared" ref="BA108:BD108" si="106">IF($AZ108=0,0,AV108/$AZ108)</f>
        <v>0</v>
      </c>
      <c r="BB108" s="62">
        <f t="shared" si="106"/>
        <v>0</v>
      </c>
      <c r="BC108" s="62">
        <f t="shared" si="106"/>
        <v>0</v>
      </c>
      <c r="BD108" s="62">
        <f t="shared" si="106"/>
        <v>0</v>
      </c>
      <c r="BE108" s="547"/>
      <c r="BF108" s="1"/>
      <c r="BG108" s="1"/>
      <c r="BH108" s="1"/>
      <c r="BI108" s="1"/>
      <c r="BJ108" s="1"/>
      <c r="BK108" s="1"/>
      <c r="BL108" s="1"/>
      <c r="BM108" s="1"/>
      <c r="BN108" s="1"/>
      <c r="BO108" s="1"/>
      <c r="BP108" s="1"/>
      <c r="BQ108" s="1"/>
      <c r="BR108" s="1"/>
      <c r="BS108" s="1"/>
      <c r="BT108" s="1"/>
      <c r="BU108" s="1"/>
      <c r="BV108" s="1"/>
      <c r="BW108" s="1"/>
      <c r="BX108" s="1"/>
      <c r="BY108" s="1"/>
    </row>
    <row r="109" spans="1:77" ht="15.75" customHeight="1">
      <c r="A109" s="1"/>
      <c r="B109" s="273"/>
      <c r="C109" s="274"/>
      <c r="D109" s="274"/>
      <c r="E109" s="274"/>
      <c r="F109" s="274"/>
      <c r="G109" s="274"/>
      <c r="H109" s="274"/>
      <c r="I109" s="274"/>
      <c r="J109" s="274"/>
      <c r="K109" s="274"/>
      <c r="L109" s="274"/>
      <c r="M109" s="274"/>
      <c r="N109" s="274"/>
      <c r="O109" s="274"/>
      <c r="P109" s="274"/>
      <c r="Q109" s="274"/>
      <c r="R109" s="274"/>
      <c r="S109" s="274"/>
      <c r="T109" s="274"/>
      <c r="U109" s="274"/>
      <c r="V109" s="274"/>
      <c r="W109" s="274"/>
      <c r="X109" s="274"/>
      <c r="Y109" s="274"/>
      <c r="Z109" s="274"/>
      <c r="AA109" s="274"/>
      <c r="AB109" s="274"/>
      <c r="AC109" s="274"/>
      <c r="AD109" s="274"/>
      <c r="AE109" s="274"/>
      <c r="AF109" s="274"/>
      <c r="AG109" s="274"/>
      <c r="AH109" s="274"/>
      <c r="AI109" s="274"/>
      <c r="AJ109" s="274"/>
      <c r="AK109" s="274"/>
      <c r="AL109" s="274"/>
      <c r="AM109" s="274"/>
      <c r="AN109" s="274"/>
      <c r="AO109" s="274"/>
      <c r="AP109" s="274"/>
      <c r="AQ109" s="274"/>
      <c r="AR109" s="275"/>
      <c r="AS109" s="276"/>
      <c r="AT109" s="62" t="str">
        <f t="shared" si="0"/>
        <v>NA</v>
      </c>
      <c r="AU109" s="62" t="str">
        <f t="shared" si="55"/>
        <v>NA</v>
      </c>
      <c r="AV109" s="62">
        <f t="shared" si="2"/>
        <v>0</v>
      </c>
      <c r="AW109" s="62">
        <f t="shared" si="3"/>
        <v>0</v>
      </c>
      <c r="AX109" s="62">
        <f t="shared" si="4"/>
        <v>0</v>
      </c>
      <c r="AY109" s="62">
        <f t="shared" si="5"/>
        <v>0</v>
      </c>
      <c r="AZ109" s="62">
        <f t="shared" si="6"/>
        <v>0</v>
      </c>
      <c r="BA109" s="62">
        <f t="shared" ref="BA109:BD109" si="107">IF($AZ109=0,0,AV109/$AZ109)</f>
        <v>0</v>
      </c>
      <c r="BB109" s="62">
        <f t="shared" si="107"/>
        <v>0</v>
      </c>
      <c r="BC109" s="62">
        <f t="shared" si="107"/>
        <v>0</v>
      </c>
      <c r="BD109" s="62">
        <f t="shared" si="107"/>
        <v>0</v>
      </c>
      <c r="BE109" s="547"/>
      <c r="BF109" s="1"/>
      <c r="BG109" s="1"/>
      <c r="BH109" s="1"/>
      <c r="BI109" s="1"/>
      <c r="BJ109" s="1"/>
      <c r="BK109" s="1"/>
      <c r="BL109" s="1"/>
      <c r="BM109" s="1"/>
      <c r="BN109" s="1"/>
      <c r="BO109" s="1"/>
      <c r="BP109" s="1"/>
      <c r="BQ109" s="1"/>
      <c r="BR109" s="1"/>
      <c r="BS109" s="1"/>
      <c r="BT109" s="1"/>
      <c r="BU109" s="1"/>
      <c r="BV109" s="1"/>
      <c r="BW109" s="1"/>
      <c r="BX109" s="1"/>
      <c r="BY109" s="1"/>
    </row>
    <row r="110" spans="1:77" ht="15.75" customHeight="1">
      <c r="A110" s="1"/>
      <c r="B110" s="558"/>
      <c r="C110" s="559"/>
      <c r="D110" s="559"/>
      <c r="E110" s="559"/>
      <c r="F110" s="559"/>
      <c r="G110" s="559"/>
      <c r="H110" s="559"/>
      <c r="I110" s="559"/>
      <c r="J110" s="559"/>
      <c r="K110" s="559"/>
      <c r="L110" s="559"/>
      <c r="M110" s="559"/>
      <c r="N110" s="559"/>
      <c r="O110" s="559"/>
      <c r="P110" s="559"/>
      <c r="Q110" s="559"/>
      <c r="R110" s="559"/>
      <c r="S110" s="559"/>
      <c r="T110" s="559"/>
      <c r="U110" s="559"/>
      <c r="V110" s="559"/>
      <c r="W110" s="559"/>
      <c r="X110" s="559"/>
      <c r="Y110" s="559"/>
      <c r="Z110" s="559"/>
      <c r="AA110" s="559"/>
      <c r="AB110" s="559"/>
      <c r="AC110" s="559"/>
      <c r="AD110" s="559"/>
      <c r="AE110" s="559"/>
      <c r="AF110" s="559"/>
      <c r="AG110" s="559"/>
      <c r="AH110" s="559"/>
      <c r="AI110" s="559"/>
      <c r="AJ110" s="559"/>
      <c r="AK110" s="559"/>
      <c r="AL110" s="559"/>
      <c r="AM110" s="559"/>
      <c r="AN110" s="559"/>
      <c r="AO110" s="559"/>
      <c r="AP110" s="559"/>
      <c r="AQ110" s="559"/>
      <c r="AR110" s="560"/>
      <c r="AS110" s="276"/>
      <c r="AT110" s="62" t="str">
        <f t="shared" si="0"/>
        <v>NA</v>
      </c>
      <c r="AU110" s="62" t="str">
        <f t="shared" si="55"/>
        <v>NA</v>
      </c>
      <c r="AV110" s="62">
        <f t="shared" si="2"/>
        <v>0</v>
      </c>
      <c r="AW110" s="62">
        <f t="shared" si="3"/>
        <v>0</v>
      </c>
      <c r="AX110" s="62">
        <f t="shared" si="4"/>
        <v>0</v>
      </c>
      <c r="AY110" s="62">
        <f t="shared" si="5"/>
        <v>0</v>
      </c>
      <c r="AZ110" s="62">
        <f t="shared" si="6"/>
        <v>0</v>
      </c>
      <c r="BA110" s="62">
        <f t="shared" ref="BA110:BD110" si="108">IF($AZ110=0,0,AV110/$AZ110)</f>
        <v>0</v>
      </c>
      <c r="BB110" s="62">
        <f t="shared" si="108"/>
        <v>0</v>
      </c>
      <c r="BC110" s="62">
        <f t="shared" si="108"/>
        <v>0</v>
      </c>
      <c r="BD110" s="62">
        <f t="shared" si="108"/>
        <v>0</v>
      </c>
      <c r="BE110" s="547"/>
      <c r="BF110" s="1"/>
      <c r="BG110" s="1"/>
      <c r="BH110" s="1"/>
      <c r="BI110" s="1"/>
      <c r="BJ110" s="1"/>
      <c r="BK110" s="1"/>
      <c r="BL110" s="1"/>
      <c r="BM110" s="1"/>
      <c r="BN110" s="1"/>
      <c r="BO110" s="1"/>
      <c r="BP110" s="1"/>
      <c r="BQ110" s="1"/>
      <c r="BR110" s="1"/>
      <c r="BS110" s="1"/>
      <c r="BT110" s="1"/>
      <c r="BU110" s="1"/>
      <c r="BV110" s="1"/>
      <c r="BW110" s="1"/>
      <c r="BX110" s="1"/>
      <c r="BY110" s="1"/>
    </row>
    <row r="111" spans="1:77" ht="15.75" customHeight="1">
      <c r="A111" s="1"/>
      <c r="B111" s="273"/>
      <c r="C111" s="274"/>
      <c r="D111" s="274"/>
      <c r="E111" s="274"/>
      <c r="F111" s="274"/>
      <c r="G111" s="274"/>
      <c r="H111" s="274"/>
      <c r="I111" s="274"/>
      <c r="J111" s="274"/>
      <c r="K111" s="274"/>
      <c r="L111" s="274"/>
      <c r="M111" s="274"/>
      <c r="N111" s="274"/>
      <c r="O111" s="274"/>
      <c r="P111" s="274"/>
      <c r="Q111" s="274"/>
      <c r="R111" s="274"/>
      <c r="S111" s="274"/>
      <c r="T111" s="274"/>
      <c r="U111" s="274"/>
      <c r="V111" s="274"/>
      <c r="W111" s="274"/>
      <c r="X111" s="274"/>
      <c r="Y111" s="274"/>
      <c r="Z111" s="274"/>
      <c r="AA111" s="274"/>
      <c r="AB111" s="274"/>
      <c r="AC111" s="274"/>
      <c r="AD111" s="274"/>
      <c r="AE111" s="274"/>
      <c r="AF111" s="274"/>
      <c r="AG111" s="274"/>
      <c r="AH111" s="274"/>
      <c r="AI111" s="274"/>
      <c r="AJ111" s="274"/>
      <c r="AK111" s="274"/>
      <c r="AL111" s="274"/>
      <c r="AM111" s="274"/>
      <c r="AN111" s="274"/>
      <c r="AO111" s="274"/>
      <c r="AP111" s="274"/>
      <c r="AQ111" s="274"/>
      <c r="AR111" s="275"/>
      <c r="AS111" s="276"/>
      <c r="AT111" s="62" t="str">
        <f t="shared" si="0"/>
        <v>NA</v>
      </c>
      <c r="AU111" s="62" t="str">
        <f t="shared" si="55"/>
        <v>NA</v>
      </c>
      <c r="AV111" s="62">
        <f t="shared" si="2"/>
        <v>0</v>
      </c>
      <c r="AW111" s="62">
        <f t="shared" si="3"/>
        <v>0</v>
      </c>
      <c r="AX111" s="62">
        <f t="shared" si="4"/>
        <v>0</v>
      </c>
      <c r="AY111" s="62">
        <f t="shared" si="5"/>
        <v>0</v>
      </c>
      <c r="AZ111" s="62">
        <f t="shared" si="6"/>
        <v>0</v>
      </c>
      <c r="BA111" s="62">
        <f t="shared" ref="BA111:BD111" si="109">IF($AZ111=0,0,AV111/$AZ111)</f>
        <v>0</v>
      </c>
      <c r="BB111" s="62">
        <f t="shared" si="109"/>
        <v>0</v>
      </c>
      <c r="BC111" s="62">
        <f t="shared" si="109"/>
        <v>0</v>
      </c>
      <c r="BD111" s="62">
        <f t="shared" si="109"/>
        <v>0</v>
      </c>
      <c r="BE111" s="547"/>
      <c r="BF111" s="1"/>
      <c r="BG111" s="1"/>
      <c r="BH111" s="1"/>
      <c r="BI111" s="1"/>
      <c r="BJ111" s="1"/>
      <c r="BK111" s="1"/>
      <c r="BL111" s="1"/>
      <c r="BM111" s="1"/>
      <c r="BN111" s="1"/>
      <c r="BO111" s="1"/>
      <c r="BP111" s="1"/>
      <c r="BQ111" s="1"/>
      <c r="BR111" s="1"/>
      <c r="BS111" s="1"/>
      <c r="BT111" s="1"/>
      <c r="BU111" s="1"/>
      <c r="BV111" s="1"/>
      <c r="BW111" s="1"/>
      <c r="BX111" s="1"/>
      <c r="BY111" s="1"/>
    </row>
    <row r="112" spans="1:77" ht="15.75" customHeight="1">
      <c r="A112" s="1"/>
      <c r="B112" s="558"/>
      <c r="C112" s="559"/>
      <c r="D112" s="559"/>
      <c r="E112" s="559"/>
      <c r="F112" s="559"/>
      <c r="G112" s="559"/>
      <c r="H112" s="559"/>
      <c r="I112" s="559"/>
      <c r="J112" s="559"/>
      <c r="K112" s="559"/>
      <c r="L112" s="559"/>
      <c r="M112" s="559"/>
      <c r="N112" s="559"/>
      <c r="O112" s="559"/>
      <c r="P112" s="559"/>
      <c r="Q112" s="559"/>
      <c r="R112" s="559"/>
      <c r="S112" s="559"/>
      <c r="T112" s="559"/>
      <c r="U112" s="559"/>
      <c r="V112" s="559"/>
      <c r="W112" s="559"/>
      <c r="X112" s="559"/>
      <c r="Y112" s="559"/>
      <c r="Z112" s="559"/>
      <c r="AA112" s="559"/>
      <c r="AB112" s="559"/>
      <c r="AC112" s="559"/>
      <c r="AD112" s="559"/>
      <c r="AE112" s="559"/>
      <c r="AF112" s="559"/>
      <c r="AG112" s="559"/>
      <c r="AH112" s="559"/>
      <c r="AI112" s="559"/>
      <c r="AJ112" s="559"/>
      <c r="AK112" s="559"/>
      <c r="AL112" s="559"/>
      <c r="AM112" s="559"/>
      <c r="AN112" s="559"/>
      <c r="AO112" s="559"/>
      <c r="AP112" s="559"/>
      <c r="AQ112" s="559"/>
      <c r="AR112" s="560"/>
      <c r="AS112" s="276"/>
      <c r="AT112" s="62" t="str">
        <f t="shared" si="0"/>
        <v>NA</v>
      </c>
      <c r="AU112" s="62" t="str">
        <f t="shared" si="55"/>
        <v>NA</v>
      </c>
      <c r="AV112" s="62">
        <f t="shared" si="2"/>
        <v>0</v>
      </c>
      <c r="AW112" s="62">
        <f t="shared" si="3"/>
        <v>0</v>
      </c>
      <c r="AX112" s="62">
        <f t="shared" si="4"/>
        <v>0</v>
      </c>
      <c r="AY112" s="62">
        <f t="shared" si="5"/>
        <v>0</v>
      </c>
      <c r="AZ112" s="62">
        <f t="shared" si="6"/>
        <v>0</v>
      </c>
      <c r="BA112" s="62">
        <f t="shared" ref="BA112:BD112" si="110">IF($AZ112=0,0,AV112/$AZ112)</f>
        <v>0</v>
      </c>
      <c r="BB112" s="62">
        <f t="shared" si="110"/>
        <v>0</v>
      </c>
      <c r="BC112" s="62">
        <f t="shared" si="110"/>
        <v>0</v>
      </c>
      <c r="BD112" s="62">
        <f t="shared" si="110"/>
        <v>0</v>
      </c>
      <c r="BE112" s="547"/>
      <c r="BF112" s="1"/>
      <c r="BG112" s="1"/>
      <c r="BH112" s="1"/>
      <c r="BI112" s="1"/>
      <c r="BJ112" s="1"/>
      <c r="BK112" s="1"/>
      <c r="BL112" s="1"/>
      <c r="BM112" s="1"/>
      <c r="BN112" s="1"/>
      <c r="BO112" s="1"/>
      <c r="BP112" s="1"/>
      <c r="BQ112" s="1"/>
      <c r="BR112" s="1"/>
      <c r="BS112" s="1"/>
      <c r="BT112" s="1"/>
      <c r="BU112" s="1"/>
      <c r="BV112" s="1"/>
      <c r="BW112" s="1"/>
      <c r="BX112" s="1"/>
      <c r="BY112" s="1"/>
    </row>
    <row r="113" spans="1:77" ht="15.75" customHeight="1">
      <c r="A113" s="1"/>
      <c r="B113" s="273"/>
      <c r="C113" s="274"/>
      <c r="D113" s="274"/>
      <c r="E113" s="274"/>
      <c r="F113" s="274"/>
      <c r="G113" s="274"/>
      <c r="H113" s="274"/>
      <c r="I113" s="274"/>
      <c r="J113" s="274"/>
      <c r="K113" s="274"/>
      <c r="L113" s="274"/>
      <c r="M113" s="274"/>
      <c r="N113" s="274"/>
      <c r="O113" s="274"/>
      <c r="P113" s="274"/>
      <c r="Q113" s="274"/>
      <c r="R113" s="274"/>
      <c r="S113" s="274"/>
      <c r="T113" s="274"/>
      <c r="U113" s="274"/>
      <c r="V113" s="274"/>
      <c r="W113" s="274"/>
      <c r="X113" s="274"/>
      <c r="Y113" s="274"/>
      <c r="Z113" s="274"/>
      <c r="AA113" s="274"/>
      <c r="AB113" s="274"/>
      <c r="AC113" s="274"/>
      <c r="AD113" s="274"/>
      <c r="AE113" s="274"/>
      <c r="AF113" s="274"/>
      <c r="AG113" s="274"/>
      <c r="AH113" s="274"/>
      <c r="AI113" s="274"/>
      <c r="AJ113" s="274"/>
      <c r="AK113" s="274"/>
      <c r="AL113" s="274"/>
      <c r="AM113" s="274"/>
      <c r="AN113" s="274"/>
      <c r="AO113" s="274"/>
      <c r="AP113" s="274"/>
      <c r="AQ113" s="274"/>
      <c r="AR113" s="275"/>
      <c r="AS113" s="276"/>
      <c r="AT113" s="62" t="str">
        <f t="shared" si="0"/>
        <v>NA</v>
      </c>
      <c r="AU113" s="62" t="str">
        <f t="shared" si="55"/>
        <v>NA</v>
      </c>
      <c r="AV113" s="62">
        <f t="shared" si="2"/>
        <v>0</v>
      </c>
      <c r="AW113" s="62">
        <f t="shared" si="3"/>
        <v>0</v>
      </c>
      <c r="AX113" s="62">
        <f t="shared" si="4"/>
        <v>0</v>
      </c>
      <c r="AY113" s="62">
        <f t="shared" si="5"/>
        <v>0</v>
      </c>
      <c r="AZ113" s="62">
        <f t="shared" si="6"/>
        <v>0</v>
      </c>
      <c r="BA113" s="62">
        <f t="shared" ref="BA113:BD113" si="111">IF($AZ113=0,0,AV113/$AZ113)</f>
        <v>0</v>
      </c>
      <c r="BB113" s="62">
        <f t="shared" si="111"/>
        <v>0</v>
      </c>
      <c r="BC113" s="62">
        <f t="shared" si="111"/>
        <v>0</v>
      </c>
      <c r="BD113" s="62">
        <f t="shared" si="111"/>
        <v>0</v>
      </c>
      <c r="BE113" s="547"/>
      <c r="BF113" s="1"/>
      <c r="BG113" s="1"/>
      <c r="BH113" s="1"/>
      <c r="BI113" s="1"/>
      <c r="BJ113" s="1"/>
      <c r="BK113" s="1"/>
      <c r="BL113" s="1"/>
      <c r="BM113" s="1"/>
      <c r="BN113" s="1"/>
      <c r="BO113" s="1"/>
      <c r="BP113" s="1"/>
      <c r="BQ113" s="1"/>
      <c r="BR113" s="1"/>
      <c r="BS113" s="1"/>
      <c r="BT113" s="1"/>
      <c r="BU113" s="1"/>
      <c r="BV113" s="1"/>
      <c r="BW113" s="1"/>
      <c r="BX113" s="1"/>
      <c r="BY113" s="1"/>
    </row>
    <row r="114" spans="1:77" ht="15.75" customHeight="1">
      <c r="A114" s="1"/>
      <c r="B114" s="558"/>
      <c r="C114" s="559"/>
      <c r="D114" s="559"/>
      <c r="E114" s="559"/>
      <c r="F114" s="559"/>
      <c r="G114" s="559"/>
      <c r="H114" s="559"/>
      <c r="I114" s="559"/>
      <c r="J114" s="559"/>
      <c r="K114" s="559"/>
      <c r="L114" s="559"/>
      <c r="M114" s="559"/>
      <c r="N114" s="559"/>
      <c r="O114" s="559"/>
      <c r="P114" s="559"/>
      <c r="Q114" s="559"/>
      <c r="R114" s="559"/>
      <c r="S114" s="559"/>
      <c r="T114" s="559"/>
      <c r="U114" s="559"/>
      <c r="V114" s="559"/>
      <c r="W114" s="559"/>
      <c r="X114" s="559"/>
      <c r="Y114" s="559"/>
      <c r="Z114" s="559"/>
      <c r="AA114" s="559"/>
      <c r="AB114" s="559"/>
      <c r="AC114" s="559"/>
      <c r="AD114" s="559"/>
      <c r="AE114" s="559"/>
      <c r="AF114" s="559"/>
      <c r="AG114" s="559"/>
      <c r="AH114" s="559"/>
      <c r="AI114" s="559"/>
      <c r="AJ114" s="559"/>
      <c r="AK114" s="559"/>
      <c r="AL114" s="559"/>
      <c r="AM114" s="559"/>
      <c r="AN114" s="559"/>
      <c r="AO114" s="559"/>
      <c r="AP114" s="559"/>
      <c r="AQ114" s="559"/>
      <c r="AR114" s="560"/>
      <c r="AS114" s="276"/>
      <c r="AT114" s="62" t="str">
        <f t="shared" si="0"/>
        <v>NA</v>
      </c>
      <c r="AU114" s="62" t="str">
        <f t="shared" si="55"/>
        <v>NA</v>
      </c>
      <c r="AV114" s="62">
        <f t="shared" si="2"/>
        <v>0</v>
      </c>
      <c r="AW114" s="62">
        <f t="shared" si="3"/>
        <v>0</v>
      </c>
      <c r="AX114" s="62">
        <f t="shared" si="4"/>
        <v>0</v>
      </c>
      <c r="AY114" s="62">
        <f t="shared" si="5"/>
        <v>0</v>
      </c>
      <c r="AZ114" s="62">
        <f t="shared" si="6"/>
        <v>0</v>
      </c>
      <c r="BA114" s="62">
        <f t="shared" ref="BA114:BD114" si="112">IF($AZ114=0,0,AV114/$AZ114)</f>
        <v>0</v>
      </c>
      <c r="BB114" s="62">
        <f t="shared" si="112"/>
        <v>0</v>
      </c>
      <c r="BC114" s="62">
        <f t="shared" si="112"/>
        <v>0</v>
      </c>
      <c r="BD114" s="62">
        <f t="shared" si="112"/>
        <v>0</v>
      </c>
      <c r="BE114" s="547"/>
      <c r="BF114" s="1"/>
      <c r="BG114" s="1"/>
      <c r="BH114" s="1"/>
      <c r="BI114" s="1"/>
      <c r="BJ114" s="1"/>
      <c r="BK114" s="1"/>
      <c r="BL114" s="1"/>
      <c r="BM114" s="1"/>
      <c r="BN114" s="1"/>
      <c r="BO114" s="1"/>
      <c r="BP114" s="1"/>
      <c r="BQ114" s="1"/>
      <c r="BR114" s="1"/>
      <c r="BS114" s="1"/>
      <c r="BT114" s="1"/>
      <c r="BU114" s="1"/>
      <c r="BV114" s="1"/>
      <c r="BW114" s="1"/>
      <c r="BX114" s="1"/>
      <c r="BY114" s="1"/>
    </row>
    <row r="115" spans="1:77" ht="15.75" customHeight="1">
      <c r="A115" s="1"/>
      <c r="B115" s="273"/>
      <c r="C115" s="274"/>
      <c r="D115" s="274"/>
      <c r="E115" s="274"/>
      <c r="F115" s="274"/>
      <c r="G115" s="274"/>
      <c r="H115" s="274"/>
      <c r="I115" s="274"/>
      <c r="J115" s="274"/>
      <c r="K115" s="274"/>
      <c r="L115" s="274"/>
      <c r="M115" s="274"/>
      <c r="N115" s="274"/>
      <c r="O115" s="274"/>
      <c r="P115" s="274"/>
      <c r="Q115" s="274"/>
      <c r="R115" s="274"/>
      <c r="S115" s="274"/>
      <c r="T115" s="274"/>
      <c r="U115" s="274"/>
      <c r="V115" s="274"/>
      <c r="W115" s="274"/>
      <c r="X115" s="274"/>
      <c r="Y115" s="274"/>
      <c r="Z115" s="274"/>
      <c r="AA115" s="274"/>
      <c r="AB115" s="274"/>
      <c r="AC115" s="274"/>
      <c r="AD115" s="274"/>
      <c r="AE115" s="274"/>
      <c r="AF115" s="274"/>
      <c r="AG115" s="274"/>
      <c r="AH115" s="274"/>
      <c r="AI115" s="274"/>
      <c r="AJ115" s="274"/>
      <c r="AK115" s="274"/>
      <c r="AL115" s="274"/>
      <c r="AM115" s="274"/>
      <c r="AN115" s="274"/>
      <c r="AO115" s="274"/>
      <c r="AP115" s="274"/>
      <c r="AQ115" s="274"/>
      <c r="AR115" s="275"/>
      <c r="AS115" s="276"/>
      <c r="AT115" s="62" t="str">
        <f t="shared" si="0"/>
        <v>NA</v>
      </c>
      <c r="AU115" s="62" t="str">
        <f t="shared" si="55"/>
        <v>NA</v>
      </c>
      <c r="AV115" s="62">
        <f t="shared" si="2"/>
        <v>0</v>
      </c>
      <c r="AW115" s="62">
        <f t="shared" si="3"/>
        <v>0</v>
      </c>
      <c r="AX115" s="62">
        <f t="shared" si="4"/>
        <v>0</v>
      </c>
      <c r="AY115" s="62">
        <f t="shared" si="5"/>
        <v>0</v>
      </c>
      <c r="AZ115" s="62">
        <f t="shared" si="6"/>
        <v>0</v>
      </c>
      <c r="BA115" s="62">
        <f t="shared" ref="BA115:BD115" si="113">IF($AZ115=0,0,AV115/$AZ115)</f>
        <v>0</v>
      </c>
      <c r="BB115" s="62">
        <f t="shared" si="113"/>
        <v>0</v>
      </c>
      <c r="BC115" s="62">
        <f t="shared" si="113"/>
        <v>0</v>
      </c>
      <c r="BD115" s="62">
        <f t="shared" si="113"/>
        <v>0</v>
      </c>
      <c r="BE115" s="547"/>
      <c r="BF115" s="1"/>
      <c r="BG115" s="1"/>
      <c r="BH115" s="1"/>
      <c r="BI115" s="1"/>
      <c r="BJ115" s="1"/>
      <c r="BK115" s="1"/>
      <c r="BL115" s="1"/>
      <c r="BM115" s="1"/>
      <c r="BN115" s="1"/>
      <c r="BO115" s="1"/>
      <c r="BP115" s="1"/>
      <c r="BQ115" s="1"/>
      <c r="BR115" s="1"/>
      <c r="BS115" s="1"/>
      <c r="BT115" s="1"/>
      <c r="BU115" s="1"/>
      <c r="BV115" s="1"/>
      <c r="BW115" s="1"/>
      <c r="BX115" s="1"/>
      <c r="BY115" s="1"/>
    </row>
    <row r="116" spans="1:77" ht="15.75" customHeight="1">
      <c r="A116" s="1"/>
      <c r="B116" s="558"/>
      <c r="C116" s="559"/>
      <c r="D116" s="559"/>
      <c r="E116" s="559"/>
      <c r="F116" s="559"/>
      <c r="G116" s="559"/>
      <c r="H116" s="559"/>
      <c r="I116" s="559"/>
      <c r="J116" s="559"/>
      <c r="K116" s="559"/>
      <c r="L116" s="559"/>
      <c r="M116" s="559"/>
      <c r="N116" s="559"/>
      <c r="O116" s="559"/>
      <c r="P116" s="559"/>
      <c r="Q116" s="559"/>
      <c r="R116" s="559"/>
      <c r="S116" s="559"/>
      <c r="T116" s="559"/>
      <c r="U116" s="559"/>
      <c r="V116" s="559"/>
      <c r="W116" s="559"/>
      <c r="X116" s="559"/>
      <c r="Y116" s="559"/>
      <c r="Z116" s="559"/>
      <c r="AA116" s="559"/>
      <c r="AB116" s="559"/>
      <c r="AC116" s="559"/>
      <c r="AD116" s="559"/>
      <c r="AE116" s="559"/>
      <c r="AF116" s="559"/>
      <c r="AG116" s="559"/>
      <c r="AH116" s="559"/>
      <c r="AI116" s="559"/>
      <c r="AJ116" s="559"/>
      <c r="AK116" s="559"/>
      <c r="AL116" s="559"/>
      <c r="AM116" s="559"/>
      <c r="AN116" s="559"/>
      <c r="AO116" s="559"/>
      <c r="AP116" s="559"/>
      <c r="AQ116" s="559"/>
      <c r="AR116" s="560"/>
      <c r="AS116" s="276"/>
      <c r="AT116" s="62" t="str">
        <f t="shared" si="0"/>
        <v>NA</v>
      </c>
      <c r="AU116" s="62" t="str">
        <f t="shared" si="55"/>
        <v>NA</v>
      </c>
      <c r="AV116" s="62">
        <f t="shared" si="2"/>
        <v>0</v>
      </c>
      <c r="AW116" s="62">
        <f t="shared" si="3"/>
        <v>0</v>
      </c>
      <c r="AX116" s="62">
        <f t="shared" si="4"/>
        <v>0</v>
      </c>
      <c r="AY116" s="62">
        <f t="shared" si="5"/>
        <v>0</v>
      </c>
      <c r="AZ116" s="62">
        <f t="shared" si="6"/>
        <v>0</v>
      </c>
      <c r="BA116" s="62">
        <f t="shared" ref="BA116:BD116" si="114">IF($AZ116=0,0,AV116/$AZ116)</f>
        <v>0</v>
      </c>
      <c r="BB116" s="62">
        <f t="shared" si="114"/>
        <v>0</v>
      </c>
      <c r="BC116" s="62">
        <f t="shared" si="114"/>
        <v>0</v>
      </c>
      <c r="BD116" s="62">
        <f t="shared" si="114"/>
        <v>0</v>
      </c>
      <c r="BE116" s="547"/>
      <c r="BF116" s="1"/>
      <c r="BG116" s="1"/>
      <c r="BH116" s="1"/>
      <c r="BI116" s="1"/>
      <c r="BJ116" s="1"/>
      <c r="BK116" s="1"/>
      <c r="BL116" s="1"/>
      <c r="BM116" s="1"/>
      <c r="BN116" s="1"/>
      <c r="BO116" s="1"/>
      <c r="BP116" s="1"/>
      <c r="BQ116" s="1"/>
      <c r="BR116" s="1"/>
      <c r="BS116" s="1"/>
      <c r="BT116" s="1"/>
      <c r="BU116" s="1"/>
      <c r="BV116" s="1"/>
      <c r="BW116" s="1"/>
      <c r="BX116" s="1"/>
      <c r="BY116" s="1"/>
    </row>
    <row r="117" spans="1:77" ht="15.75" customHeight="1">
      <c r="A117" s="1"/>
      <c r="B117" s="273"/>
      <c r="C117" s="274"/>
      <c r="D117" s="274"/>
      <c r="E117" s="274"/>
      <c r="F117" s="274"/>
      <c r="G117" s="274"/>
      <c r="H117" s="274"/>
      <c r="I117" s="274"/>
      <c r="J117" s="274"/>
      <c r="K117" s="274"/>
      <c r="L117" s="274"/>
      <c r="M117" s="274"/>
      <c r="N117" s="274"/>
      <c r="O117" s="274"/>
      <c r="P117" s="274"/>
      <c r="Q117" s="274"/>
      <c r="R117" s="274"/>
      <c r="S117" s="274"/>
      <c r="T117" s="274"/>
      <c r="U117" s="274"/>
      <c r="V117" s="274"/>
      <c r="W117" s="274"/>
      <c r="X117" s="274"/>
      <c r="Y117" s="274"/>
      <c r="Z117" s="274"/>
      <c r="AA117" s="274"/>
      <c r="AB117" s="274"/>
      <c r="AC117" s="274"/>
      <c r="AD117" s="274"/>
      <c r="AE117" s="274"/>
      <c r="AF117" s="274"/>
      <c r="AG117" s="274"/>
      <c r="AH117" s="274"/>
      <c r="AI117" s="274"/>
      <c r="AJ117" s="274"/>
      <c r="AK117" s="274"/>
      <c r="AL117" s="274"/>
      <c r="AM117" s="274"/>
      <c r="AN117" s="274"/>
      <c r="AO117" s="274"/>
      <c r="AP117" s="274"/>
      <c r="AQ117" s="274"/>
      <c r="AR117" s="275"/>
      <c r="AS117" s="276"/>
      <c r="AT117" s="62" t="str">
        <f t="shared" si="0"/>
        <v>NA</v>
      </c>
      <c r="AU117" s="62" t="str">
        <f t="shared" si="55"/>
        <v>NA</v>
      </c>
      <c r="AV117" s="62">
        <f t="shared" si="2"/>
        <v>0</v>
      </c>
      <c r="AW117" s="62">
        <f t="shared" si="3"/>
        <v>0</v>
      </c>
      <c r="AX117" s="62">
        <f t="shared" si="4"/>
        <v>0</v>
      </c>
      <c r="AY117" s="62">
        <f t="shared" si="5"/>
        <v>0</v>
      </c>
      <c r="AZ117" s="62">
        <f t="shared" si="6"/>
        <v>0</v>
      </c>
      <c r="BA117" s="62">
        <f t="shared" ref="BA117:BD117" si="115">IF($AZ117=0,0,AV117/$AZ117)</f>
        <v>0</v>
      </c>
      <c r="BB117" s="62">
        <f t="shared" si="115"/>
        <v>0</v>
      </c>
      <c r="BC117" s="62">
        <f t="shared" si="115"/>
        <v>0</v>
      </c>
      <c r="BD117" s="62">
        <f t="shared" si="115"/>
        <v>0</v>
      </c>
      <c r="BE117" s="547"/>
      <c r="BF117" s="1"/>
      <c r="BG117" s="1"/>
      <c r="BH117" s="1"/>
      <c r="BI117" s="1"/>
      <c r="BJ117" s="1"/>
      <c r="BK117" s="1"/>
      <c r="BL117" s="1"/>
      <c r="BM117" s="1"/>
      <c r="BN117" s="1"/>
      <c r="BO117" s="1"/>
      <c r="BP117" s="1"/>
      <c r="BQ117" s="1"/>
      <c r="BR117" s="1"/>
      <c r="BS117" s="1"/>
      <c r="BT117" s="1"/>
      <c r="BU117" s="1"/>
      <c r="BV117" s="1"/>
      <c r="BW117" s="1"/>
      <c r="BX117" s="1"/>
      <c r="BY117" s="1"/>
    </row>
    <row r="118" spans="1:77" ht="15.75" customHeight="1">
      <c r="A118" s="1"/>
      <c r="B118" s="558"/>
      <c r="C118" s="559"/>
      <c r="D118" s="559"/>
      <c r="E118" s="559"/>
      <c r="F118" s="559"/>
      <c r="G118" s="559"/>
      <c r="H118" s="559"/>
      <c r="I118" s="559"/>
      <c r="J118" s="559"/>
      <c r="K118" s="559"/>
      <c r="L118" s="559"/>
      <c r="M118" s="559"/>
      <c r="N118" s="559"/>
      <c r="O118" s="559"/>
      <c r="P118" s="559"/>
      <c r="Q118" s="559"/>
      <c r="R118" s="559"/>
      <c r="S118" s="559"/>
      <c r="T118" s="559"/>
      <c r="U118" s="559"/>
      <c r="V118" s="559"/>
      <c r="W118" s="559"/>
      <c r="X118" s="559"/>
      <c r="Y118" s="559"/>
      <c r="Z118" s="559"/>
      <c r="AA118" s="559"/>
      <c r="AB118" s="559"/>
      <c r="AC118" s="559"/>
      <c r="AD118" s="559"/>
      <c r="AE118" s="559"/>
      <c r="AF118" s="559"/>
      <c r="AG118" s="559"/>
      <c r="AH118" s="559"/>
      <c r="AI118" s="559"/>
      <c r="AJ118" s="559"/>
      <c r="AK118" s="559"/>
      <c r="AL118" s="559"/>
      <c r="AM118" s="559"/>
      <c r="AN118" s="559"/>
      <c r="AO118" s="559"/>
      <c r="AP118" s="559"/>
      <c r="AQ118" s="559"/>
      <c r="AR118" s="560"/>
      <c r="AS118" s="276"/>
      <c r="AT118" s="62" t="str">
        <f t="shared" si="0"/>
        <v>NA</v>
      </c>
      <c r="AU118" s="62" t="str">
        <f t="shared" si="55"/>
        <v>NA</v>
      </c>
      <c r="AV118" s="62">
        <f t="shared" si="2"/>
        <v>0</v>
      </c>
      <c r="AW118" s="62">
        <f t="shared" si="3"/>
        <v>0</v>
      </c>
      <c r="AX118" s="62">
        <f t="shared" si="4"/>
        <v>0</v>
      </c>
      <c r="AY118" s="62">
        <f t="shared" si="5"/>
        <v>0</v>
      </c>
      <c r="AZ118" s="62">
        <f t="shared" si="6"/>
        <v>0</v>
      </c>
      <c r="BA118" s="62">
        <f t="shared" ref="BA118:BD118" si="116">IF($AZ118=0,0,AV118/$AZ118)</f>
        <v>0</v>
      </c>
      <c r="BB118" s="62">
        <f t="shared" si="116"/>
        <v>0</v>
      </c>
      <c r="BC118" s="62">
        <f t="shared" si="116"/>
        <v>0</v>
      </c>
      <c r="BD118" s="62">
        <f t="shared" si="116"/>
        <v>0</v>
      </c>
      <c r="BE118" s="547"/>
      <c r="BF118" s="1"/>
      <c r="BG118" s="1"/>
      <c r="BH118" s="1"/>
      <c r="BI118" s="1"/>
      <c r="BJ118" s="1"/>
      <c r="BK118" s="1"/>
      <c r="BL118" s="1"/>
      <c r="BM118" s="1"/>
      <c r="BN118" s="1"/>
      <c r="BO118" s="1"/>
      <c r="BP118" s="1"/>
      <c r="BQ118" s="1"/>
      <c r="BR118" s="1"/>
      <c r="BS118" s="1"/>
      <c r="BT118" s="1"/>
      <c r="BU118" s="1"/>
      <c r="BV118" s="1"/>
      <c r="BW118" s="1"/>
      <c r="BX118" s="1"/>
      <c r="BY118" s="1"/>
    </row>
    <row r="119" spans="1:77" ht="15.75" customHeight="1">
      <c r="A119" s="1"/>
      <c r="B119" s="273"/>
      <c r="C119" s="274"/>
      <c r="D119" s="274"/>
      <c r="E119" s="274"/>
      <c r="F119" s="274"/>
      <c r="G119" s="274"/>
      <c r="H119" s="274"/>
      <c r="I119" s="274"/>
      <c r="J119" s="274"/>
      <c r="K119" s="274"/>
      <c r="L119" s="274"/>
      <c r="M119" s="274"/>
      <c r="N119" s="274"/>
      <c r="O119" s="274"/>
      <c r="P119" s="274"/>
      <c r="Q119" s="274"/>
      <c r="R119" s="274"/>
      <c r="S119" s="274"/>
      <c r="T119" s="274"/>
      <c r="U119" s="274"/>
      <c r="V119" s="274"/>
      <c r="W119" s="274"/>
      <c r="X119" s="274"/>
      <c r="Y119" s="274"/>
      <c r="Z119" s="274"/>
      <c r="AA119" s="274"/>
      <c r="AB119" s="274"/>
      <c r="AC119" s="274"/>
      <c r="AD119" s="274"/>
      <c r="AE119" s="274"/>
      <c r="AF119" s="274"/>
      <c r="AG119" s="274"/>
      <c r="AH119" s="274"/>
      <c r="AI119" s="274"/>
      <c r="AJ119" s="274"/>
      <c r="AK119" s="274"/>
      <c r="AL119" s="274"/>
      <c r="AM119" s="274"/>
      <c r="AN119" s="274"/>
      <c r="AO119" s="274"/>
      <c r="AP119" s="274"/>
      <c r="AQ119" s="274"/>
      <c r="AR119" s="275"/>
      <c r="AS119" s="276"/>
      <c r="AT119" s="62" t="str">
        <f t="shared" si="0"/>
        <v>NA</v>
      </c>
      <c r="AU119" s="62" t="str">
        <f t="shared" si="55"/>
        <v>NA</v>
      </c>
      <c r="AV119" s="62">
        <f t="shared" si="2"/>
        <v>0</v>
      </c>
      <c r="AW119" s="62">
        <f t="shared" si="3"/>
        <v>0</v>
      </c>
      <c r="AX119" s="62">
        <f t="shared" si="4"/>
        <v>0</v>
      </c>
      <c r="AY119" s="62">
        <f t="shared" si="5"/>
        <v>0</v>
      </c>
      <c r="AZ119" s="62">
        <f t="shared" si="6"/>
        <v>0</v>
      </c>
      <c r="BA119" s="62">
        <f t="shared" ref="BA119:BD119" si="117">IF($AZ119=0,0,AV119/$AZ119)</f>
        <v>0</v>
      </c>
      <c r="BB119" s="62">
        <f t="shared" si="117"/>
        <v>0</v>
      </c>
      <c r="BC119" s="62">
        <f t="shared" si="117"/>
        <v>0</v>
      </c>
      <c r="BD119" s="62">
        <f t="shared" si="117"/>
        <v>0</v>
      </c>
      <c r="BE119" s="547"/>
      <c r="BF119" s="1"/>
      <c r="BG119" s="1"/>
      <c r="BH119" s="1"/>
      <c r="BI119" s="1"/>
      <c r="BJ119" s="1"/>
      <c r="BK119" s="1"/>
      <c r="BL119" s="1"/>
      <c r="BM119" s="1"/>
      <c r="BN119" s="1"/>
      <c r="BO119" s="1"/>
      <c r="BP119" s="1"/>
      <c r="BQ119" s="1"/>
      <c r="BR119" s="1"/>
      <c r="BS119" s="1"/>
      <c r="BT119" s="1"/>
      <c r="BU119" s="1"/>
      <c r="BV119" s="1"/>
      <c r="BW119" s="1"/>
      <c r="BX119" s="1"/>
      <c r="BY119" s="1"/>
    </row>
    <row r="120" spans="1:77" ht="15.75" customHeight="1">
      <c r="A120" s="1"/>
      <c r="B120" s="558"/>
      <c r="C120" s="559"/>
      <c r="D120" s="559"/>
      <c r="E120" s="559"/>
      <c r="F120" s="559"/>
      <c r="G120" s="559"/>
      <c r="H120" s="559"/>
      <c r="I120" s="559"/>
      <c r="J120" s="559"/>
      <c r="K120" s="559"/>
      <c r="L120" s="559"/>
      <c r="M120" s="559"/>
      <c r="N120" s="559"/>
      <c r="O120" s="559"/>
      <c r="P120" s="559"/>
      <c r="Q120" s="559"/>
      <c r="R120" s="559"/>
      <c r="S120" s="559"/>
      <c r="T120" s="559"/>
      <c r="U120" s="559"/>
      <c r="V120" s="559"/>
      <c r="W120" s="559"/>
      <c r="X120" s="559"/>
      <c r="Y120" s="559"/>
      <c r="Z120" s="559"/>
      <c r="AA120" s="559"/>
      <c r="AB120" s="559"/>
      <c r="AC120" s="559"/>
      <c r="AD120" s="559"/>
      <c r="AE120" s="559"/>
      <c r="AF120" s="559"/>
      <c r="AG120" s="559"/>
      <c r="AH120" s="559"/>
      <c r="AI120" s="559"/>
      <c r="AJ120" s="559"/>
      <c r="AK120" s="559"/>
      <c r="AL120" s="559"/>
      <c r="AM120" s="559"/>
      <c r="AN120" s="559"/>
      <c r="AO120" s="559"/>
      <c r="AP120" s="559"/>
      <c r="AQ120" s="559"/>
      <c r="AR120" s="560"/>
      <c r="AS120" s="276"/>
      <c r="AT120" s="62" t="str">
        <f t="shared" si="0"/>
        <v>NA</v>
      </c>
      <c r="AU120" s="62" t="str">
        <f t="shared" si="55"/>
        <v>NA</v>
      </c>
      <c r="AV120" s="62">
        <f t="shared" si="2"/>
        <v>0</v>
      </c>
      <c r="AW120" s="62">
        <f t="shared" si="3"/>
        <v>0</v>
      </c>
      <c r="AX120" s="62">
        <f t="shared" si="4"/>
        <v>0</v>
      </c>
      <c r="AY120" s="62">
        <f t="shared" si="5"/>
        <v>0</v>
      </c>
      <c r="AZ120" s="62">
        <f t="shared" si="6"/>
        <v>0</v>
      </c>
      <c r="BA120" s="62">
        <f t="shared" ref="BA120:BD120" si="118">IF($AZ120=0,0,AV120/$AZ120)</f>
        <v>0</v>
      </c>
      <c r="BB120" s="62">
        <f t="shared" si="118"/>
        <v>0</v>
      </c>
      <c r="BC120" s="62">
        <f t="shared" si="118"/>
        <v>0</v>
      </c>
      <c r="BD120" s="62">
        <f t="shared" si="118"/>
        <v>0</v>
      </c>
      <c r="BE120" s="547"/>
      <c r="BF120" s="1"/>
      <c r="BG120" s="1"/>
      <c r="BH120" s="1"/>
      <c r="BI120" s="1"/>
      <c r="BJ120" s="1"/>
      <c r="BK120" s="1"/>
      <c r="BL120" s="1"/>
      <c r="BM120" s="1"/>
      <c r="BN120" s="1"/>
      <c r="BO120" s="1"/>
      <c r="BP120" s="1"/>
      <c r="BQ120" s="1"/>
      <c r="BR120" s="1"/>
      <c r="BS120" s="1"/>
      <c r="BT120" s="1"/>
      <c r="BU120" s="1"/>
      <c r="BV120" s="1"/>
      <c r="BW120" s="1"/>
      <c r="BX120" s="1"/>
      <c r="BY120" s="1"/>
    </row>
    <row r="121" spans="1:77" ht="15.75" customHeight="1">
      <c r="A121" s="1"/>
      <c r="B121" s="273"/>
      <c r="C121" s="274"/>
      <c r="D121" s="274"/>
      <c r="E121" s="274"/>
      <c r="F121" s="274"/>
      <c r="G121" s="274"/>
      <c r="H121" s="274"/>
      <c r="I121" s="274"/>
      <c r="J121" s="274"/>
      <c r="K121" s="274"/>
      <c r="L121" s="274"/>
      <c r="M121" s="274"/>
      <c r="N121" s="274"/>
      <c r="O121" s="274"/>
      <c r="P121" s="274"/>
      <c r="Q121" s="274"/>
      <c r="R121" s="274"/>
      <c r="S121" s="274"/>
      <c r="T121" s="274"/>
      <c r="U121" s="274"/>
      <c r="V121" s="274"/>
      <c r="W121" s="274"/>
      <c r="X121" s="274"/>
      <c r="Y121" s="274"/>
      <c r="Z121" s="274"/>
      <c r="AA121" s="274"/>
      <c r="AB121" s="274"/>
      <c r="AC121" s="274"/>
      <c r="AD121" s="274"/>
      <c r="AE121" s="274"/>
      <c r="AF121" s="274"/>
      <c r="AG121" s="274"/>
      <c r="AH121" s="274"/>
      <c r="AI121" s="274"/>
      <c r="AJ121" s="274"/>
      <c r="AK121" s="274"/>
      <c r="AL121" s="274"/>
      <c r="AM121" s="274"/>
      <c r="AN121" s="274"/>
      <c r="AO121" s="274"/>
      <c r="AP121" s="274"/>
      <c r="AQ121" s="274"/>
      <c r="AR121" s="275"/>
      <c r="AS121" s="276"/>
      <c r="AT121" s="62" t="str">
        <f t="shared" si="0"/>
        <v>NA</v>
      </c>
      <c r="AU121" s="62" t="str">
        <f t="shared" si="55"/>
        <v>NA</v>
      </c>
      <c r="AV121" s="62">
        <f t="shared" si="2"/>
        <v>0</v>
      </c>
      <c r="AW121" s="62">
        <f t="shared" si="3"/>
        <v>0</v>
      </c>
      <c r="AX121" s="62">
        <f t="shared" si="4"/>
        <v>0</v>
      </c>
      <c r="AY121" s="62">
        <f t="shared" si="5"/>
        <v>0</v>
      </c>
      <c r="AZ121" s="62">
        <f t="shared" si="6"/>
        <v>0</v>
      </c>
      <c r="BA121" s="62">
        <f t="shared" ref="BA121:BD121" si="119">IF($AZ121=0,0,AV121/$AZ121)</f>
        <v>0</v>
      </c>
      <c r="BB121" s="62">
        <f t="shared" si="119"/>
        <v>0</v>
      </c>
      <c r="BC121" s="62">
        <f t="shared" si="119"/>
        <v>0</v>
      </c>
      <c r="BD121" s="62">
        <f t="shared" si="119"/>
        <v>0</v>
      </c>
      <c r="BE121" s="547"/>
      <c r="BF121" s="1"/>
      <c r="BG121" s="1"/>
      <c r="BH121" s="1"/>
      <c r="BI121" s="1"/>
      <c r="BJ121" s="1"/>
      <c r="BK121" s="1"/>
      <c r="BL121" s="1"/>
      <c r="BM121" s="1"/>
      <c r="BN121" s="1"/>
      <c r="BO121" s="1"/>
      <c r="BP121" s="1"/>
      <c r="BQ121" s="1"/>
      <c r="BR121" s="1"/>
      <c r="BS121" s="1"/>
      <c r="BT121" s="1"/>
      <c r="BU121" s="1"/>
      <c r="BV121" s="1"/>
      <c r="BW121" s="1"/>
      <c r="BX121" s="1"/>
      <c r="BY121" s="1"/>
    </row>
    <row r="122" spans="1:77" ht="15.75" customHeight="1">
      <c r="A122" s="1"/>
      <c r="B122" s="558"/>
      <c r="C122" s="559"/>
      <c r="D122" s="559"/>
      <c r="E122" s="559"/>
      <c r="F122" s="559"/>
      <c r="G122" s="559"/>
      <c r="H122" s="559"/>
      <c r="I122" s="559"/>
      <c r="J122" s="559"/>
      <c r="K122" s="559"/>
      <c r="L122" s="559"/>
      <c r="M122" s="559"/>
      <c r="N122" s="559"/>
      <c r="O122" s="559"/>
      <c r="P122" s="559"/>
      <c r="Q122" s="559"/>
      <c r="R122" s="559"/>
      <c r="S122" s="559"/>
      <c r="T122" s="559"/>
      <c r="U122" s="559"/>
      <c r="V122" s="559"/>
      <c r="W122" s="559"/>
      <c r="X122" s="559"/>
      <c r="Y122" s="559"/>
      <c r="Z122" s="559"/>
      <c r="AA122" s="559"/>
      <c r="AB122" s="559"/>
      <c r="AC122" s="559"/>
      <c r="AD122" s="559"/>
      <c r="AE122" s="559"/>
      <c r="AF122" s="559"/>
      <c r="AG122" s="559"/>
      <c r="AH122" s="559"/>
      <c r="AI122" s="559"/>
      <c r="AJ122" s="559"/>
      <c r="AK122" s="559"/>
      <c r="AL122" s="559"/>
      <c r="AM122" s="559"/>
      <c r="AN122" s="559"/>
      <c r="AO122" s="559"/>
      <c r="AP122" s="559"/>
      <c r="AQ122" s="559"/>
      <c r="AR122" s="560"/>
      <c r="AS122" s="276"/>
      <c r="AT122" s="62" t="str">
        <f t="shared" si="0"/>
        <v>NA</v>
      </c>
      <c r="AU122" s="62" t="str">
        <f t="shared" si="55"/>
        <v>NA</v>
      </c>
      <c r="AV122" s="62">
        <f t="shared" si="2"/>
        <v>0</v>
      </c>
      <c r="AW122" s="62">
        <f t="shared" si="3"/>
        <v>0</v>
      </c>
      <c r="AX122" s="62">
        <f t="shared" si="4"/>
        <v>0</v>
      </c>
      <c r="AY122" s="62">
        <f t="shared" si="5"/>
        <v>0</v>
      </c>
      <c r="AZ122" s="62">
        <f t="shared" si="6"/>
        <v>0</v>
      </c>
      <c r="BA122" s="62">
        <f t="shared" ref="BA122:BD122" si="120">IF($AZ122=0,0,AV122/$AZ122)</f>
        <v>0</v>
      </c>
      <c r="BB122" s="62">
        <f t="shared" si="120"/>
        <v>0</v>
      </c>
      <c r="BC122" s="62">
        <f t="shared" si="120"/>
        <v>0</v>
      </c>
      <c r="BD122" s="62">
        <f t="shared" si="120"/>
        <v>0</v>
      </c>
      <c r="BE122" s="547"/>
      <c r="BF122" s="1"/>
      <c r="BG122" s="1"/>
      <c r="BH122" s="1"/>
      <c r="BI122" s="1"/>
      <c r="BJ122" s="1"/>
      <c r="BK122" s="1"/>
      <c r="BL122" s="1"/>
      <c r="BM122" s="1"/>
      <c r="BN122" s="1"/>
      <c r="BO122" s="1"/>
      <c r="BP122" s="1"/>
      <c r="BQ122" s="1"/>
      <c r="BR122" s="1"/>
      <c r="BS122" s="1"/>
      <c r="BT122" s="1"/>
      <c r="BU122" s="1"/>
      <c r="BV122" s="1"/>
      <c r="BW122" s="1"/>
      <c r="BX122" s="1"/>
      <c r="BY122" s="1"/>
    </row>
    <row r="123" spans="1:77" ht="15.75" customHeight="1">
      <c r="A123" s="1"/>
      <c r="B123" s="273"/>
      <c r="C123" s="274"/>
      <c r="D123" s="274"/>
      <c r="E123" s="274"/>
      <c r="F123" s="274"/>
      <c r="G123" s="274"/>
      <c r="H123" s="274"/>
      <c r="I123" s="274"/>
      <c r="J123" s="274"/>
      <c r="K123" s="274"/>
      <c r="L123" s="274"/>
      <c r="M123" s="274"/>
      <c r="N123" s="274"/>
      <c r="O123" s="274"/>
      <c r="P123" s="274"/>
      <c r="Q123" s="274"/>
      <c r="R123" s="274"/>
      <c r="S123" s="274"/>
      <c r="T123" s="274"/>
      <c r="U123" s="274"/>
      <c r="V123" s="274"/>
      <c r="W123" s="274"/>
      <c r="X123" s="274"/>
      <c r="Y123" s="274"/>
      <c r="Z123" s="274"/>
      <c r="AA123" s="274"/>
      <c r="AB123" s="274"/>
      <c r="AC123" s="274"/>
      <c r="AD123" s="274"/>
      <c r="AE123" s="274"/>
      <c r="AF123" s="274"/>
      <c r="AG123" s="274"/>
      <c r="AH123" s="274"/>
      <c r="AI123" s="274"/>
      <c r="AJ123" s="274"/>
      <c r="AK123" s="274"/>
      <c r="AL123" s="274"/>
      <c r="AM123" s="274"/>
      <c r="AN123" s="274"/>
      <c r="AO123" s="274"/>
      <c r="AP123" s="274"/>
      <c r="AQ123" s="274"/>
      <c r="AR123" s="275"/>
      <c r="AS123" s="276"/>
      <c r="AT123" s="62" t="str">
        <f t="shared" si="0"/>
        <v>NA</v>
      </c>
      <c r="AU123" s="62" t="str">
        <f t="shared" si="55"/>
        <v>NA</v>
      </c>
      <c r="AV123" s="62">
        <f t="shared" si="2"/>
        <v>0</v>
      </c>
      <c r="AW123" s="62">
        <f t="shared" si="3"/>
        <v>0</v>
      </c>
      <c r="AX123" s="62">
        <f t="shared" si="4"/>
        <v>0</v>
      </c>
      <c r="AY123" s="62">
        <f t="shared" si="5"/>
        <v>0</v>
      </c>
      <c r="AZ123" s="62">
        <f t="shared" si="6"/>
        <v>0</v>
      </c>
      <c r="BA123" s="62">
        <f t="shared" ref="BA123:BD123" si="121">IF($AZ123=0,0,AV123/$AZ123)</f>
        <v>0</v>
      </c>
      <c r="BB123" s="62">
        <f t="shared" si="121"/>
        <v>0</v>
      </c>
      <c r="BC123" s="62">
        <f t="shared" si="121"/>
        <v>0</v>
      </c>
      <c r="BD123" s="62">
        <f t="shared" si="121"/>
        <v>0</v>
      </c>
      <c r="BE123" s="547"/>
      <c r="BF123" s="1"/>
      <c r="BG123" s="1"/>
      <c r="BH123" s="1"/>
      <c r="BI123" s="1"/>
      <c r="BJ123" s="1"/>
      <c r="BK123" s="1"/>
      <c r="BL123" s="1"/>
      <c r="BM123" s="1"/>
      <c r="BN123" s="1"/>
      <c r="BO123" s="1"/>
      <c r="BP123" s="1"/>
      <c r="BQ123" s="1"/>
      <c r="BR123" s="1"/>
      <c r="BS123" s="1"/>
      <c r="BT123" s="1"/>
      <c r="BU123" s="1"/>
      <c r="BV123" s="1"/>
      <c r="BW123" s="1"/>
      <c r="BX123" s="1"/>
      <c r="BY123" s="1"/>
    </row>
    <row r="124" spans="1:77" ht="15.75" customHeight="1">
      <c r="A124" s="1"/>
      <c r="B124" s="558"/>
      <c r="C124" s="559"/>
      <c r="D124" s="559"/>
      <c r="E124" s="559"/>
      <c r="F124" s="559"/>
      <c r="G124" s="559"/>
      <c r="H124" s="559"/>
      <c r="I124" s="559"/>
      <c r="J124" s="559"/>
      <c r="K124" s="559"/>
      <c r="L124" s="559"/>
      <c r="M124" s="559"/>
      <c r="N124" s="559"/>
      <c r="O124" s="559"/>
      <c r="P124" s="559"/>
      <c r="Q124" s="559"/>
      <c r="R124" s="559"/>
      <c r="S124" s="559"/>
      <c r="T124" s="559"/>
      <c r="U124" s="559"/>
      <c r="V124" s="559"/>
      <c r="W124" s="559"/>
      <c r="X124" s="559"/>
      <c r="Y124" s="559"/>
      <c r="Z124" s="559"/>
      <c r="AA124" s="559"/>
      <c r="AB124" s="559"/>
      <c r="AC124" s="559"/>
      <c r="AD124" s="559"/>
      <c r="AE124" s="559"/>
      <c r="AF124" s="559"/>
      <c r="AG124" s="559"/>
      <c r="AH124" s="559"/>
      <c r="AI124" s="559"/>
      <c r="AJ124" s="559"/>
      <c r="AK124" s="559"/>
      <c r="AL124" s="559"/>
      <c r="AM124" s="559"/>
      <c r="AN124" s="559"/>
      <c r="AO124" s="559"/>
      <c r="AP124" s="559"/>
      <c r="AQ124" s="559"/>
      <c r="AR124" s="560"/>
      <c r="AS124" s="276"/>
      <c r="AT124" s="62" t="str">
        <f t="shared" si="0"/>
        <v>NA</v>
      </c>
      <c r="AU124" s="62" t="str">
        <f t="shared" si="55"/>
        <v>NA</v>
      </c>
      <c r="AV124" s="62">
        <f t="shared" si="2"/>
        <v>0</v>
      </c>
      <c r="AW124" s="62">
        <f t="shared" si="3"/>
        <v>0</v>
      </c>
      <c r="AX124" s="62">
        <f t="shared" si="4"/>
        <v>0</v>
      </c>
      <c r="AY124" s="62">
        <f t="shared" si="5"/>
        <v>0</v>
      </c>
      <c r="AZ124" s="62">
        <f t="shared" si="6"/>
        <v>0</v>
      </c>
      <c r="BA124" s="62">
        <f t="shared" ref="BA124:BD124" si="122">IF($AZ124=0,0,AV124/$AZ124)</f>
        <v>0</v>
      </c>
      <c r="BB124" s="62">
        <f t="shared" si="122"/>
        <v>0</v>
      </c>
      <c r="BC124" s="62">
        <f t="shared" si="122"/>
        <v>0</v>
      </c>
      <c r="BD124" s="62">
        <f t="shared" si="122"/>
        <v>0</v>
      </c>
      <c r="BE124" s="547"/>
      <c r="BF124" s="1"/>
      <c r="BG124" s="1"/>
      <c r="BH124" s="1"/>
      <c r="BI124" s="1"/>
      <c r="BJ124" s="1"/>
      <c r="BK124" s="1"/>
      <c r="BL124" s="1"/>
      <c r="BM124" s="1"/>
      <c r="BN124" s="1"/>
      <c r="BO124" s="1"/>
      <c r="BP124" s="1"/>
      <c r="BQ124" s="1"/>
      <c r="BR124" s="1"/>
      <c r="BS124" s="1"/>
      <c r="BT124" s="1"/>
      <c r="BU124" s="1"/>
      <c r="BV124" s="1"/>
      <c r="BW124" s="1"/>
      <c r="BX124" s="1"/>
      <c r="BY124" s="1"/>
    </row>
    <row r="125" spans="1:77" ht="15.75" customHeight="1">
      <c r="A125" s="1"/>
      <c r="B125" s="273"/>
      <c r="C125" s="274"/>
      <c r="D125" s="274"/>
      <c r="E125" s="274"/>
      <c r="F125" s="274"/>
      <c r="G125" s="274"/>
      <c r="H125" s="274"/>
      <c r="I125" s="274"/>
      <c r="J125" s="274"/>
      <c r="K125" s="274"/>
      <c r="L125" s="274"/>
      <c r="M125" s="274"/>
      <c r="N125" s="274"/>
      <c r="O125" s="274"/>
      <c r="P125" s="274"/>
      <c r="Q125" s="274"/>
      <c r="R125" s="274"/>
      <c r="S125" s="274"/>
      <c r="T125" s="274"/>
      <c r="U125" s="274"/>
      <c r="V125" s="274"/>
      <c r="W125" s="274"/>
      <c r="X125" s="274"/>
      <c r="Y125" s="274"/>
      <c r="Z125" s="274"/>
      <c r="AA125" s="274"/>
      <c r="AB125" s="274"/>
      <c r="AC125" s="274"/>
      <c r="AD125" s="274"/>
      <c r="AE125" s="274"/>
      <c r="AF125" s="274"/>
      <c r="AG125" s="274"/>
      <c r="AH125" s="274"/>
      <c r="AI125" s="274"/>
      <c r="AJ125" s="274"/>
      <c r="AK125" s="274"/>
      <c r="AL125" s="274"/>
      <c r="AM125" s="274"/>
      <c r="AN125" s="274"/>
      <c r="AO125" s="274"/>
      <c r="AP125" s="274"/>
      <c r="AQ125" s="274"/>
      <c r="AR125" s="275"/>
      <c r="AS125" s="276"/>
      <c r="AT125" s="62" t="str">
        <f t="shared" si="0"/>
        <v>NA</v>
      </c>
      <c r="AU125" s="62" t="str">
        <f t="shared" si="55"/>
        <v>NA</v>
      </c>
      <c r="AV125" s="62">
        <f t="shared" si="2"/>
        <v>0</v>
      </c>
      <c r="AW125" s="62">
        <f t="shared" si="3"/>
        <v>0</v>
      </c>
      <c r="AX125" s="62">
        <f t="shared" si="4"/>
        <v>0</v>
      </c>
      <c r="AY125" s="62">
        <f t="shared" si="5"/>
        <v>0</v>
      </c>
      <c r="AZ125" s="62">
        <f t="shared" si="6"/>
        <v>0</v>
      </c>
      <c r="BA125" s="62">
        <f t="shared" ref="BA125:BD125" si="123">IF($AZ125=0,0,AV125/$AZ125)</f>
        <v>0</v>
      </c>
      <c r="BB125" s="62">
        <f t="shared" si="123"/>
        <v>0</v>
      </c>
      <c r="BC125" s="62">
        <f t="shared" si="123"/>
        <v>0</v>
      </c>
      <c r="BD125" s="62">
        <f t="shared" si="123"/>
        <v>0</v>
      </c>
      <c r="BE125" s="547"/>
      <c r="BF125" s="1"/>
      <c r="BG125" s="1"/>
      <c r="BH125" s="1"/>
      <c r="BI125" s="1"/>
      <c r="BJ125" s="1"/>
      <c r="BK125" s="1"/>
      <c r="BL125" s="1"/>
      <c r="BM125" s="1"/>
      <c r="BN125" s="1"/>
      <c r="BO125" s="1"/>
      <c r="BP125" s="1"/>
      <c r="BQ125" s="1"/>
      <c r="BR125" s="1"/>
      <c r="BS125" s="1"/>
      <c r="BT125" s="1"/>
      <c r="BU125" s="1"/>
      <c r="BV125" s="1"/>
      <c r="BW125" s="1"/>
      <c r="BX125" s="1"/>
      <c r="BY125" s="1"/>
    </row>
    <row r="126" spans="1:77" ht="15.75" customHeight="1">
      <c r="A126" s="1"/>
      <c r="B126" s="558"/>
      <c r="C126" s="559"/>
      <c r="D126" s="559"/>
      <c r="E126" s="559"/>
      <c r="F126" s="559"/>
      <c r="G126" s="559"/>
      <c r="H126" s="559"/>
      <c r="I126" s="559"/>
      <c r="J126" s="559"/>
      <c r="K126" s="559"/>
      <c r="L126" s="559"/>
      <c r="M126" s="559"/>
      <c r="N126" s="559"/>
      <c r="O126" s="559"/>
      <c r="P126" s="559"/>
      <c r="Q126" s="559"/>
      <c r="R126" s="559"/>
      <c r="S126" s="559"/>
      <c r="T126" s="559"/>
      <c r="U126" s="559"/>
      <c r="V126" s="559"/>
      <c r="W126" s="559"/>
      <c r="X126" s="559"/>
      <c r="Y126" s="559"/>
      <c r="Z126" s="559"/>
      <c r="AA126" s="559"/>
      <c r="AB126" s="559"/>
      <c r="AC126" s="559"/>
      <c r="AD126" s="559"/>
      <c r="AE126" s="559"/>
      <c r="AF126" s="559"/>
      <c r="AG126" s="559"/>
      <c r="AH126" s="559"/>
      <c r="AI126" s="559"/>
      <c r="AJ126" s="559"/>
      <c r="AK126" s="559"/>
      <c r="AL126" s="559"/>
      <c r="AM126" s="559"/>
      <c r="AN126" s="559"/>
      <c r="AO126" s="559"/>
      <c r="AP126" s="559"/>
      <c r="AQ126" s="559"/>
      <c r="AR126" s="560"/>
      <c r="AS126" s="276"/>
      <c r="AT126" s="62" t="str">
        <f t="shared" si="0"/>
        <v>NA</v>
      </c>
      <c r="AU126" s="62" t="str">
        <f t="shared" si="55"/>
        <v>NA</v>
      </c>
      <c r="AV126" s="62">
        <f t="shared" si="2"/>
        <v>0</v>
      </c>
      <c r="AW126" s="62">
        <f t="shared" si="3"/>
        <v>0</v>
      </c>
      <c r="AX126" s="62">
        <f t="shared" si="4"/>
        <v>0</v>
      </c>
      <c r="AY126" s="62">
        <f t="shared" si="5"/>
        <v>0</v>
      </c>
      <c r="AZ126" s="62">
        <f t="shared" si="6"/>
        <v>0</v>
      </c>
      <c r="BA126" s="62">
        <f t="shared" ref="BA126:BD126" si="124">IF($AZ126=0,0,AV126/$AZ126)</f>
        <v>0</v>
      </c>
      <c r="BB126" s="62">
        <f t="shared" si="124"/>
        <v>0</v>
      </c>
      <c r="BC126" s="62">
        <f t="shared" si="124"/>
        <v>0</v>
      </c>
      <c r="BD126" s="62">
        <f t="shared" si="124"/>
        <v>0</v>
      </c>
      <c r="BE126" s="547"/>
      <c r="BF126" s="1"/>
      <c r="BG126" s="1"/>
      <c r="BH126" s="1"/>
      <c r="BI126" s="1"/>
      <c r="BJ126" s="1"/>
      <c r="BK126" s="1"/>
      <c r="BL126" s="1"/>
      <c r="BM126" s="1"/>
      <c r="BN126" s="1"/>
      <c r="BO126" s="1"/>
      <c r="BP126" s="1"/>
      <c r="BQ126" s="1"/>
      <c r="BR126" s="1"/>
      <c r="BS126" s="1"/>
      <c r="BT126" s="1"/>
      <c r="BU126" s="1"/>
      <c r="BV126" s="1"/>
      <c r="BW126" s="1"/>
      <c r="BX126" s="1"/>
      <c r="BY126" s="1"/>
    </row>
    <row r="127" spans="1:77" ht="15.75" customHeight="1">
      <c r="A127" s="1"/>
      <c r="B127" s="273"/>
      <c r="C127" s="274"/>
      <c r="D127" s="274"/>
      <c r="E127" s="274"/>
      <c r="F127" s="274"/>
      <c r="G127" s="274"/>
      <c r="H127" s="274"/>
      <c r="I127" s="274"/>
      <c r="J127" s="274"/>
      <c r="K127" s="274"/>
      <c r="L127" s="274"/>
      <c r="M127" s="274"/>
      <c r="N127" s="274"/>
      <c r="O127" s="274"/>
      <c r="P127" s="274"/>
      <c r="Q127" s="274"/>
      <c r="R127" s="274"/>
      <c r="S127" s="274"/>
      <c r="T127" s="274"/>
      <c r="U127" s="274"/>
      <c r="V127" s="274"/>
      <c r="W127" s="274"/>
      <c r="X127" s="274"/>
      <c r="Y127" s="274"/>
      <c r="Z127" s="274"/>
      <c r="AA127" s="274"/>
      <c r="AB127" s="274"/>
      <c r="AC127" s="274"/>
      <c r="AD127" s="274"/>
      <c r="AE127" s="274"/>
      <c r="AF127" s="274"/>
      <c r="AG127" s="274"/>
      <c r="AH127" s="274"/>
      <c r="AI127" s="274"/>
      <c r="AJ127" s="274"/>
      <c r="AK127" s="274"/>
      <c r="AL127" s="274"/>
      <c r="AM127" s="274"/>
      <c r="AN127" s="274"/>
      <c r="AO127" s="274"/>
      <c r="AP127" s="274"/>
      <c r="AQ127" s="274"/>
      <c r="AR127" s="275"/>
      <c r="AS127" s="276"/>
      <c r="AT127" s="62" t="str">
        <f t="shared" si="0"/>
        <v>NA</v>
      </c>
      <c r="AU127" s="62" t="str">
        <f t="shared" si="55"/>
        <v>NA</v>
      </c>
      <c r="AV127" s="62">
        <f t="shared" si="2"/>
        <v>0</v>
      </c>
      <c r="AW127" s="62">
        <f t="shared" si="3"/>
        <v>0</v>
      </c>
      <c r="AX127" s="62">
        <f t="shared" si="4"/>
        <v>0</v>
      </c>
      <c r="AY127" s="62">
        <f t="shared" si="5"/>
        <v>0</v>
      </c>
      <c r="AZ127" s="62">
        <f t="shared" si="6"/>
        <v>0</v>
      </c>
      <c r="BA127" s="62">
        <f t="shared" ref="BA127:BD127" si="125">IF($AZ127=0,0,AV127/$AZ127)</f>
        <v>0</v>
      </c>
      <c r="BB127" s="62">
        <f t="shared" si="125"/>
        <v>0</v>
      </c>
      <c r="BC127" s="62">
        <f t="shared" si="125"/>
        <v>0</v>
      </c>
      <c r="BD127" s="62">
        <f t="shared" si="125"/>
        <v>0</v>
      </c>
      <c r="BE127" s="547"/>
      <c r="BF127" s="1"/>
      <c r="BG127" s="1"/>
      <c r="BH127" s="1"/>
      <c r="BI127" s="1"/>
      <c r="BJ127" s="1"/>
      <c r="BK127" s="1"/>
      <c r="BL127" s="1"/>
      <c r="BM127" s="1"/>
      <c r="BN127" s="1"/>
      <c r="BO127" s="1"/>
      <c r="BP127" s="1"/>
      <c r="BQ127" s="1"/>
      <c r="BR127" s="1"/>
      <c r="BS127" s="1"/>
      <c r="BT127" s="1"/>
      <c r="BU127" s="1"/>
      <c r="BV127" s="1"/>
      <c r="BW127" s="1"/>
      <c r="BX127" s="1"/>
      <c r="BY127" s="1"/>
    </row>
    <row r="128" spans="1:77" ht="15.75" customHeight="1">
      <c r="A128" s="1"/>
      <c r="B128" s="558"/>
      <c r="C128" s="559"/>
      <c r="D128" s="559"/>
      <c r="E128" s="559"/>
      <c r="F128" s="559"/>
      <c r="G128" s="559"/>
      <c r="H128" s="559"/>
      <c r="I128" s="559"/>
      <c r="J128" s="559"/>
      <c r="K128" s="559"/>
      <c r="L128" s="559"/>
      <c r="M128" s="559"/>
      <c r="N128" s="559"/>
      <c r="O128" s="559"/>
      <c r="P128" s="559"/>
      <c r="Q128" s="559"/>
      <c r="R128" s="559"/>
      <c r="S128" s="559"/>
      <c r="T128" s="559"/>
      <c r="U128" s="559"/>
      <c r="V128" s="559"/>
      <c r="W128" s="559"/>
      <c r="X128" s="559"/>
      <c r="Y128" s="559"/>
      <c r="Z128" s="559"/>
      <c r="AA128" s="559"/>
      <c r="AB128" s="559"/>
      <c r="AC128" s="559"/>
      <c r="AD128" s="559"/>
      <c r="AE128" s="559"/>
      <c r="AF128" s="559"/>
      <c r="AG128" s="559"/>
      <c r="AH128" s="559"/>
      <c r="AI128" s="559"/>
      <c r="AJ128" s="559"/>
      <c r="AK128" s="559"/>
      <c r="AL128" s="559"/>
      <c r="AM128" s="559"/>
      <c r="AN128" s="559"/>
      <c r="AO128" s="559"/>
      <c r="AP128" s="559"/>
      <c r="AQ128" s="559"/>
      <c r="AR128" s="560"/>
      <c r="AS128" s="276"/>
      <c r="AT128" s="62" t="str">
        <f t="shared" si="0"/>
        <v>NA</v>
      </c>
      <c r="AU128" s="62" t="str">
        <f t="shared" si="55"/>
        <v>NA</v>
      </c>
      <c r="AV128" s="62">
        <f t="shared" si="2"/>
        <v>0</v>
      </c>
      <c r="AW128" s="62">
        <f t="shared" si="3"/>
        <v>0</v>
      </c>
      <c r="AX128" s="62">
        <f t="shared" si="4"/>
        <v>0</v>
      </c>
      <c r="AY128" s="62">
        <f t="shared" si="5"/>
        <v>0</v>
      </c>
      <c r="AZ128" s="62">
        <f t="shared" si="6"/>
        <v>0</v>
      </c>
      <c r="BA128" s="62">
        <f t="shared" ref="BA128:BD128" si="126">IF($AZ128=0,0,AV128/$AZ128)</f>
        <v>0</v>
      </c>
      <c r="BB128" s="62">
        <f t="shared" si="126"/>
        <v>0</v>
      </c>
      <c r="BC128" s="62">
        <f t="shared" si="126"/>
        <v>0</v>
      </c>
      <c r="BD128" s="62">
        <f t="shared" si="126"/>
        <v>0</v>
      </c>
      <c r="BE128" s="547"/>
      <c r="BF128" s="1"/>
      <c r="BG128" s="1"/>
      <c r="BH128" s="1"/>
      <c r="BI128" s="1"/>
      <c r="BJ128" s="1"/>
      <c r="BK128" s="1"/>
      <c r="BL128" s="1"/>
      <c r="BM128" s="1"/>
      <c r="BN128" s="1"/>
      <c r="BO128" s="1"/>
      <c r="BP128" s="1"/>
      <c r="BQ128" s="1"/>
      <c r="BR128" s="1"/>
      <c r="BS128" s="1"/>
      <c r="BT128" s="1"/>
      <c r="BU128" s="1"/>
      <c r="BV128" s="1"/>
      <c r="BW128" s="1"/>
      <c r="BX128" s="1"/>
      <c r="BY128" s="1"/>
    </row>
    <row r="129" spans="1:77" ht="15.75" customHeight="1">
      <c r="A129" s="1"/>
      <c r="B129" s="273"/>
      <c r="C129" s="274"/>
      <c r="D129" s="274"/>
      <c r="E129" s="274"/>
      <c r="F129" s="274"/>
      <c r="G129" s="274"/>
      <c r="H129" s="274"/>
      <c r="I129" s="274"/>
      <c r="J129" s="274"/>
      <c r="K129" s="274"/>
      <c r="L129" s="274"/>
      <c r="M129" s="274"/>
      <c r="N129" s="274"/>
      <c r="O129" s="274"/>
      <c r="P129" s="274"/>
      <c r="Q129" s="274"/>
      <c r="R129" s="274"/>
      <c r="S129" s="274"/>
      <c r="T129" s="274"/>
      <c r="U129" s="274"/>
      <c r="V129" s="274"/>
      <c r="W129" s="274"/>
      <c r="X129" s="274"/>
      <c r="Y129" s="274"/>
      <c r="Z129" s="274"/>
      <c r="AA129" s="274"/>
      <c r="AB129" s="274"/>
      <c r="AC129" s="274"/>
      <c r="AD129" s="274"/>
      <c r="AE129" s="274"/>
      <c r="AF129" s="274"/>
      <c r="AG129" s="274"/>
      <c r="AH129" s="274"/>
      <c r="AI129" s="274"/>
      <c r="AJ129" s="274"/>
      <c r="AK129" s="274"/>
      <c r="AL129" s="274"/>
      <c r="AM129" s="274"/>
      <c r="AN129" s="274"/>
      <c r="AO129" s="274"/>
      <c r="AP129" s="274"/>
      <c r="AQ129" s="274"/>
      <c r="AR129" s="275"/>
      <c r="AS129" s="276"/>
      <c r="AT129" s="62" t="str">
        <f t="shared" si="0"/>
        <v>NA</v>
      </c>
      <c r="AU129" s="62" t="str">
        <f t="shared" si="55"/>
        <v>NA</v>
      </c>
      <c r="AV129" s="62">
        <f t="shared" si="2"/>
        <v>0</v>
      </c>
      <c r="AW129" s="62">
        <f t="shared" si="3"/>
        <v>0</v>
      </c>
      <c r="AX129" s="62">
        <f t="shared" si="4"/>
        <v>0</v>
      </c>
      <c r="AY129" s="62">
        <f t="shared" si="5"/>
        <v>0</v>
      </c>
      <c r="AZ129" s="62">
        <f t="shared" si="6"/>
        <v>0</v>
      </c>
      <c r="BA129" s="62">
        <f t="shared" ref="BA129:BD129" si="127">IF($AZ129=0,0,AV129/$AZ129)</f>
        <v>0</v>
      </c>
      <c r="BB129" s="62">
        <f t="shared" si="127"/>
        <v>0</v>
      </c>
      <c r="BC129" s="62">
        <f t="shared" si="127"/>
        <v>0</v>
      </c>
      <c r="BD129" s="62">
        <f t="shared" si="127"/>
        <v>0</v>
      </c>
      <c r="BE129" s="547"/>
      <c r="BF129" s="1"/>
      <c r="BG129" s="1"/>
      <c r="BH129" s="1"/>
      <c r="BI129" s="1"/>
      <c r="BJ129" s="1"/>
      <c r="BK129" s="1"/>
      <c r="BL129" s="1"/>
      <c r="BM129" s="1"/>
      <c r="BN129" s="1"/>
      <c r="BO129" s="1"/>
      <c r="BP129" s="1"/>
      <c r="BQ129" s="1"/>
      <c r="BR129" s="1"/>
      <c r="BS129" s="1"/>
      <c r="BT129" s="1"/>
      <c r="BU129" s="1"/>
      <c r="BV129" s="1"/>
      <c r="BW129" s="1"/>
      <c r="BX129" s="1"/>
      <c r="BY129" s="1"/>
    </row>
    <row r="130" spans="1:77" ht="15.75" customHeight="1">
      <c r="A130" s="1"/>
      <c r="B130" s="558"/>
      <c r="C130" s="559"/>
      <c r="D130" s="559"/>
      <c r="E130" s="559"/>
      <c r="F130" s="559"/>
      <c r="G130" s="559"/>
      <c r="H130" s="559"/>
      <c r="I130" s="559"/>
      <c r="J130" s="559"/>
      <c r="K130" s="559"/>
      <c r="L130" s="559"/>
      <c r="M130" s="559"/>
      <c r="N130" s="559"/>
      <c r="O130" s="559"/>
      <c r="P130" s="559"/>
      <c r="Q130" s="559"/>
      <c r="R130" s="559"/>
      <c r="S130" s="559"/>
      <c r="T130" s="559"/>
      <c r="U130" s="559"/>
      <c r="V130" s="559"/>
      <c r="W130" s="559"/>
      <c r="X130" s="559"/>
      <c r="Y130" s="559"/>
      <c r="Z130" s="559"/>
      <c r="AA130" s="559"/>
      <c r="AB130" s="559"/>
      <c r="AC130" s="559"/>
      <c r="AD130" s="559"/>
      <c r="AE130" s="559"/>
      <c r="AF130" s="559"/>
      <c r="AG130" s="559"/>
      <c r="AH130" s="559"/>
      <c r="AI130" s="559"/>
      <c r="AJ130" s="559"/>
      <c r="AK130" s="559"/>
      <c r="AL130" s="559"/>
      <c r="AM130" s="559"/>
      <c r="AN130" s="559"/>
      <c r="AO130" s="559"/>
      <c r="AP130" s="559"/>
      <c r="AQ130" s="559"/>
      <c r="AR130" s="560"/>
      <c r="AS130" s="276"/>
      <c r="AT130" s="62" t="str">
        <f t="shared" si="0"/>
        <v>NA</v>
      </c>
      <c r="AU130" s="62" t="str">
        <f t="shared" si="55"/>
        <v>NA</v>
      </c>
      <c r="AV130" s="62">
        <f t="shared" si="2"/>
        <v>0</v>
      </c>
      <c r="AW130" s="62">
        <f t="shared" si="3"/>
        <v>0</v>
      </c>
      <c r="AX130" s="62">
        <f t="shared" si="4"/>
        <v>0</v>
      </c>
      <c r="AY130" s="62">
        <f t="shared" si="5"/>
        <v>0</v>
      </c>
      <c r="AZ130" s="62">
        <f t="shared" si="6"/>
        <v>0</v>
      </c>
      <c r="BA130" s="62">
        <f t="shared" ref="BA130:BD130" si="128">IF($AZ130=0,0,AV130/$AZ130)</f>
        <v>0</v>
      </c>
      <c r="BB130" s="62">
        <f t="shared" si="128"/>
        <v>0</v>
      </c>
      <c r="BC130" s="62">
        <f t="shared" si="128"/>
        <v>0</v>
      </c>
      <c r="BD130" s="62">
        <f t="shared" si="128"/>
        <v>0</v>
      </c>
      <c r="BE130" s="547"/>
      <c r="BF130" s="1"/>
      <c r="BG130" s="1"/>
      <c r="BH130" s="1"/>
      <c r="BI130" s="1"/>
      <c r="BJ130" s="1"/>
      <c r="BK130" s="1"/>
      <c r="BL130" s="1"/>
      <c r="BM130" s="1"/>
      <c r="BN130" s="1"/>
      <c r="BO130" s="1"/>
      <c r="BP130" s="1"/>
      <c r="BQ130" s="1"/>
      <c r="BR130" s="1"/>
      <c r="BS130" s="1"/>
      <c r="BT130" s="1"/>
      <c r="BU130" s="1"/>
      <c r="BV130" s="1"/>
      <c r="BW130" s="1"/>
      <c r="BX130" s="1"/>
      <c r="BY130" s="1"/>
    </row>
    <row r="131" spans="1:77" ht="15.75" customHeight="1">
      <c r="A131" s="1"/>
      <c r="B131" s="273"/>
      <c r="C131" s="274"/>
      <c r="D131" s="274"/>
      <c r="E131" s="274"/>
      <c r="F131" s="274"/>
      <c r="G131" s="274"/>
      <c r="H131" s="274"/>
      <c r="I131" s="274"/>
      <c r="J131" s="274"/>
      <c r="K131" s="274"/>
      <c r="L131" s="274"/>
      <c r="M131" s="274"/>
      <c r="N131" s="274"/>
      <c r="O131" s="274"/>
      <c r="P131" s="274"/>
      <c r="Q131" s="274"/>
      <c r="R131" s="274"/>
      <c r="S131" s="274"/>
      <c r="T131" s="274"/>
      <c r="U131" s="274"/>
      <c r="V131" s="274"/>
      <c r="W131" s="274"/>
      <c r="X131" s="274"/>
      <c r="Y131" s="274"/>
      <c r="Z131" s="274"/>
      <c r="AA131" s="274"/>
      <c r="AB131" s="274"/>
      <c r="AC131" s="274"/>
      <c r="AD131" s="274"/>
      <c r="AE131" s="274"/>
      <c r="AF131" s="274"/>
      <c r="AG131" s="274"/>
      <c r="AH131" s="274"/>
      <c r="AI131" s="274"/>
      <c r="AJ131" s="274"/>
      <c r="AK131" s="274"/>
      <c r="AL131" s="274"/>
      <c r="AM131" s="274"/>
      <c r="AN131" s="274"/>
      <c r="AO131" s="274"/>
      <c r="AP131" s="274"/>
      <c r="AQ131" s="274"/>
      <c r="AR131" s="275"/>
      <c r="AS131" s="276"/>
      <c r="AT131" s="62" t="str">
        <f t="shared" si="0"/>
        <v>NA</v>
      </c>
      <c r="AU131" s="62" t="str">
        <f t="shared" si="55"/>
        <v>NA</v>
      </c>
      <c r="AV131" s="62">
        <f t="shared" si="2"/>
        <v>0</v>
      </c>
      <c r="AW131" s="62">
        <f t="shared" si="3"/>
        <v>0</v>
      </c>
      <c r="AX131" s="62">
        <f t="shared" si="4"/>
        <v>0</v>
      </c>
      <c r="AY131" s="62">
        <f t="shared" si="5"/>
        <v>0</v>
      </c>
      <c r="AZ131" s="62">
        <f t="shared" si="6"/>
        <v>0</v>
      </c>
      <c r="BA131" s="62">
        <f t="shared" ref="BA131:BD131" si="129">IF($AZ131=0,0,AV131/$AZ131)</f>
        <v>0</v>
      </c>
      <c r="BB131" s="62">
        <f t="shared" si="129"/>
        <v>0</v>
      </c>
      <c r="BC131" s="62">
        <f t="shared" si="129"/>
        <v>0</v>
      </c>
      <c r="BD131" s="62">
        <f t="shared" si="129"/>
        <v>0</v>
      </c>
      <c r="BE131" s="547"/>
      <c r="BF131" s="1"/>
      <c r="BG131" s="1"/>
      <c r="BH131" s="1"/>
      <c r="BI131" s="1"/>
      <c r="BJ131" s="1"/>
      <c r="BK131" s="1"/>
      <c r="BL131" s="1"/>
      <c r="BM131" s="1"/>
      <c r="BN131" s="1"/>
      <c r="BO131" s="1"/>
      <c r="BP131" s="1"/>
      <c r="BQ131" s="1"/>
      <c r="BR131" s="1"/>
      <c r="BS131" s="1"/>
      <c r="BT131" s="1"/>
      <c r="BU131" s="1"/>
      <c r="BV131" s="1"/>
      <c r="BW131" s="1"/>
      <c r="BX131" s="1"/>
      <c r="BY131" s="1"/>
    </row>
    <row r="132" spans="1:77" ht="15.75" customHeight="1">
      <c r="A132" s="1"/>
      <c r="B132" s="558"/>
      <c r="C132" s="559"/>
      <c r="D132" s="559"/>
      <c r="E132" s="559"/>
      <c r="F132" s="559"/>
      <c r="G132" s="559"/>
      <c r="H132" s="559"/>
      <c r="I132" s="559"/>
      <c r="J132" s="559"/>
      <c r="K132" s="559"/>
      <c r="L132" s="559"/>
      <c r="M132" s="559"/>
      <c r="N132" s="559"/>
      <c r="O132" s="559"/>
      <c r="P132" s="559"/>
      <c r="Q132" s="559"/>
      <c r="R132" s="559"/>
      <c r="S132" s="559"/>
      <c r="T132" s="559"/>
      <c r="U132" s="559"/>
      <c r="V132" s="559"/>
      <c r="W132" s="559"/>
      <c r="X132" s="559"/>
      <c r="Y132" s="559"/>
      <c r="Z132" s="559"/>
      <c r="AA132" s="559"/>
      <c r="AB132" s="559"/>
      <c r="AC132" s="559"/>
      <c r="AD132" s="559"/>
      <c r="AE132" s="559"/>
      <c r="AF132" s="559"/>
      <c r="AG132" s="559"/>
      <c r="AH132" s="559"/>
      <c r="AI132" s="559"/>
      <c r="AJ132" s="559"/>
      <c r="AK132" s="559"/>
      <c r="AL132" s="559"/>
      <c r="AM132" s="559"/>
      <c r="AN132" s="559"/>
      <c r="AO132" s="559"/>
      <c r="AP132" s="559"/>
      <c r="AQ132" s="559"/>
      <c r="AR132" s="560"/>
      <c r="AS132" s="276"/>
      <c r="AT132" s="62" t="str">
        <f t="shared" si="0"/>
        <v>NA</v>
      </c>
      <c r="AU132" s="62" t="str">
        <f t="shared" si="55"/>
        <v>NA</v>
      </c>
      <c r="AV132" s="62">
        <f t="shared" si="2"/>
        <v>0</v>
      </c>
      <c r="AW132" s="62">
        <f t="shared" si="3"/>
        <v>0</v>
      </c>
      <c r="AX132" s="62">
        <f t="shared" si="4"/>
        <v>0</v>
      </c>
      <c r="AY132" s="62">
        <f t="shared" si="5"/>
        <v>0</v>
      </c>
      <c r="AZ132" s="62">
        <f t="shared" si="6"/>
        <v>0</v>
      </c>
      <c r="BA132" s="62">
        <f t="shared" ref="BA132:BD132" si="130">IF($AZ132=0,0,AV132/$AZ132)</f>
        <v>0</v>
      </c>
      <c r="BB132" s="62">
        <f t="shared" si="130"/>
        <v>0</v>
      </c>
      <c r="BC132" s="62">
        <f t="shared" si="130"/>
        <v>0</v>
      </c>
      <c r="BD132" s="62">
        <f t="shared" si="130"/>
        <v>0</v>
      </c>
      <c r="BE132" s="547"/>
      <c r="BF132" s="1"/>
      <c r="BG132" s="1"/>
      <c r="BH132" s="1"/>
      <c r="BI132" s="1"/>
      <c r="BJ132" s="1"/>
      <c r="BK132" s="1"/>
      <c r="BL132" s="1"/>
      <c r="BM132" s="1"/>
      <c r="BN132" s="1"/>
      <c r="BO132" s="1"/>
      <c r="BP132" s="1"/>
      <c r="BQ132" s="1"/>
      <c r="BR132" s="1"/>
      <c r="BS132" s="1"/>
      <c r="BT132" s="1"/>
      <c r="BU132" s="1"/>
      <c r="BV132" s="1"/>
      <c r="BW132" s="1"/>
      <c r="BX132" s="1"/>
      <c r="BY132" s="1"/>
    </row>
    <row r="133" spans="1:77" ht="15.75" customHeight="1">
      <c r="A133" s="1"/>
      <c r="B133" s="273"/>
      <c r="C133" s="274"/>
      <c r="D133" s="274"/>
      <c r="E133" s="274"/>
      <c r="F133" s="274"/>
      <c r="G133" s="274"/>
      <c r="H133" s="274"/>
      <c r="I133" s="274"/>
      <c r="J133" s="274"/>
      <c r="K133" s="274"/>
      <c r="L133" s="274"/>
      <c r="M133" s="274"/>
      <c r="N133" s="274"/>
      <c r="O133" s="274"/>
      <c r="P133" s="274"/>
      <c r="Q133" s="274"/>
      <c r="R133" s="274"/>
      <c r="S133" s="274"/>
      <c r="T133" s="274"/>
      <c r="U133" s="274"/>
      <c r="V133" s="274"/>
      <c r="W133" s="274"/>
      <c r="X133" s="274"/>
      <c r="Y133" s="274"/>
      <c r="Z133" s="274"/>
      <c r="AA133" s="274"/>
      <c r="AB133" s="274"/>
      <c r="AC133" s="274"/>
      <c r="AD133" s="274"/>
      <c r="AE133" s="274"/>
      <c r="AF133" s="274"/>
      <c r="AG133" s="274"/>
      <c r="AH133" s="274"/>
      <c r="AI133" s="274"/>
      <c r="AJ133" s="274"/>
      <c r="AK133" s="274"/>
      <c r="AL133" s="274"/>
      <c r="AM133" s="274"/>
      <c r="AN133" s="274"/>
      <c r="AO133" s="274"/>
      <c r="AP133" s="274"/>
      <c r="AQ133" s="274"/>
      <c r="AR133" s="275"/>
      <c r="AS133" s="276"/>
      <c r="AT133" s="62" t="str">
        <f t="shared" si="0"/>
        <v>NA</v>
      </c>
      <c r="AU133" s="62" t="str">
        <f t="shared" si="55"/>
        <v>NA</v>
      </c>
      <c r="AV133" s="62">
        <f t="shared" si="2"/>
        <v>0</v>
      </c>
      <c r="AW133" s="62">
        <f t="shared" si="3"/>
        <v>0</v>
      </c>
      <c r="AX133" s="62">
        <f t="shared" si="4"/>
        <v>0</v>
      </c>
      <c r="AY133" s="62">
        <f t="shared" si="5"/>
        <v>0</v>
      </c>
      <c r="AZ133" s="62">
        <f t="shared" si="6"/>
        <v>0</v>
      </c>
      <c r="BA133" s="62">
        <f t="shared" ref="BA133:BD133" si="131">IF($AZ133=0,0,AV133/$AZ133)</f>
        <v>0</v>
      </c>
      <c r="BB133" s="62">
        <f t="shared" si="131"/>
        <v>0</v>
      </c>
      <c r="BC133" s="62">
        <f t="shared" si="131"/>
        <v>0</v>
      </c>
      <c r="BD133" s="62">
        <f t="shared" si="131"/>
        <v>0</v>
      </c>
      <c r="BE133" s="547"/>
      <c r="BF133" s="1"/>
      <c r="BG133" s="1"/>
      <c r="BH133" s="1"/>
      <c r="BI133" s="1"/>
      <c r="BJ133" s="1"/>
      <c r="BK133" s="1"/>
      <c r="BL133" s="1"/>
      <c r="BM133" s="1"/>
      <c r="BN133" s="1"/>
      <c r="BO133" s="1"/>
      <c r="BP133" s="1"/>
      <c r="BQ133" s="1"/>
      <c r="BR133" s="1"/>
      <c r="BS133" s="1"/>
      <c r="BT133" s="1"/>
      <c r="BU133" s="1"/>
      <c r="BV133" s="1"/>
      <c r="BW133" s="1"/>
      <c r="BX133" s="1"/>
      <c r="BY133" s="1"/>
    </row>
    <row r="134" spans="1:77" ht="15.75" customHeight="1">
      <c r="A134" s="1"/>
      <c r="B134" s="558"/>
      <c r="C134" s="559"/>
      <c r="D134" s="559"/>
      <c r="E134" s="559"/>
      <c r="F134" s="559"/>
      <c r="G134" s="559"/>
      <c r="H134" s="559"/>
      <c r="I134" s="559"/>
      <c r="J134" s="559"/>
      <c r="K134" s="559"/>
      <c r="L134" s="559"/>
      <c r="M134" s="559"/>
      <c r="N134" s="559"/>
      <c r="O134" s="559"/>
      <c r="P134" s="559"/>
      <c r="Q134" s="559"/>
      <c r="R134" s="559"/>
      <c r="S134" s="559"/>
      <c r="T134" s="559"/>
      <c r="U134" s="559"/>
      <c r="V134" s="559"/>
      <c r="W134" s="559"/>
      <c r="X134" s="559"/>
      <c r="Y134" s="559"/>
      <c r="Z134" s="559"/>
      <c r="AA134" s="559"/>
      <c r="AB134" s="559"/>
      <c r="AC134" s="559"/>
      <c r="AD134" s="559"/>
      <c r="AE134" s="559"/>
      <c r="AF134" s="559"/>
      <c r="AG134" s="559"/>
      <c r="AH134" s="559"/>
      <c r="AI134" s="559"/>
      <c r="AJ134" s="559"/>
      <c r="AK134" s="559"/>
      <c r="AL134" s="559"/>
      <c r="AM134" s="559"/>
      <c r="AN134" s="559"/>
      <c r="AO134" s="559"/>
      <c r="AP134" s="559"/>
      <c r="AQ134" s="559"/>
      <c r="AR134" s="560"/>
      <c r="AS134" s="276"/>
      <c r="AT134" s="62" t="str">
        <f t="shared" si="0"/>
        <v>NA</v>
      </c>
      <c r="AU134" s="62" t="str">
        <f t="shared" si="55"/>
        <v>NA</v>
      </c>
      <c r="AV134" s="62">
        <f t="shared" si="2"/>
        <v>0</v>
      </c>
      <c r="AW134" s="62">
        <f t="shared" si="3"/>
        <v>0</v>
      </c>
      <c r="AX134" s="62">
        <f t="shared" si="4"/>
        <v>0</v>
      </c>
      <c r="AY134" s="62">
        <f t="shared" si="5"/>
        <v>0</v>
      </c>
      <c r="AZ134" s="62">
        <f t="shared" si="6"/>
        <v>0</v>
      </c>
      <c r="BA134" s="62">
        <f t="shared" ref="BA134:BD134" si="132">IF($AZ134=0,0,AV134/$AZ134)</f>
        <v>0</v>
      </c>
      <c r="BB134" s="62">
        <f t="shared" si="132"/>
        <v>0</v>
      </c>
      <c r="BC134" s="62">
        <f t="shared" si="132"/>
        <v>0</v>
      </c>
      <c r="BD134" s="62">
        <f t="shared" si="132"/>
        <v>0</v>
      </c>
      <c r="BE134" s="547"/>
      <c r="BF134" s="1"/>
      <c r="BG134" s="1"/>
      <c r="BH134" s="1"/>
      <c r="BI134" s="1"/>
      <c r="BJ134" s="1"/>
      <c r="BK134" s="1"/>
      <c r="BL134" s="1"/>
      <c r="BM134" s="1"/>
      <c r="BN134" s="1"/>
      <c r="BO134" s="1"/>
      <c r="BP134" s="1"/>
      <c r="BQ134" s="1"/>
      <c r="BR134" s="1"/>
      <c r="BS134" s="1"/>
      <c r="BT134" s="1"/>
      <c r="BU134" s="1"/>
      <c r="BV134" s="1"/>
      <c r="BW134" s="1"/>
      <c r="BX134" s="1"/>
      <c r="BY134" s="1"/>
    </row>
    <row r="135" spans="1:77" ht="15.75" customHeight="1">
      <c r="A135" s="1"/>
      <c r="B135" s="273"/>
      <c r="C135" s="274"/>
      <c r="D135" s="274"/>
      <c r="E135" s="274"/>
      <c r="F135" s="274"/>
      <c r="G135" s="274"/>
      <c r="H135" s="274"/>
      <c r="I135" s="274"/>
      <c r="J135" s="274"/>
      <c r="K135" s="274"/>
      <c r="L135" s="274"/>
      <c r="M135" s="274"/>
      <c r="N135" s="274"/>
      <c r="O135" s="274"/>
      <c r="P135" s="274"/>
      <c r="Q135" s="274"/>
      <c r="R135" s="274"/>
      <c r="S135" s="274"/>
      <c r="T135" s="274"/>
      <c r="U135" s="274"/>
      <c r="V135" s="274"/>
      <c r="W135" s="274"/>
      <c r="X135" s="274"/>
      <c r="Y135" s="274"/>
      <c r="Z135" s="274"/>
      <c r="AA135" s="274"/>
      <c r="AB135" s="274"/>
      <c r="AC135" s="274"/>
      <c r="AD135" s="274"/>
      <c r="AE135" s="274"/>
      <c r="AF135" s="274"/>
      <c r="AG135" s="274"/>
      <c r="AH135" s="274"/>
      <c r="AI135" s="274"/>
      <c r="AJ135" s="274"/>
      <c r="AK135" s="274"/>
      <c r="AL135" s="274"/>
      <c r="AM135" s="274"/>
      <c r="AN135" s="274"/>
      <c r="AO135" s="274"/>
      <c r="AP135" s="274"/>
      <c r="AQ135" s="274"/>
      <c r="AR135" s="275"/>
      <c r="AS135" s="276"/>
      <c r="AT135" s="62" t="str">
        <f t="shared" si="0"/>
        <v>NA</v>
      </c>
      <c r="AU135" s="62" t="str">
        <f t="shared" si="55"/>
        <v>NA</v>
      </c>
      <c r="AV135" s="62">
        <f t="shared" si="2"/>
        <v>0</v>
      </c>
      <c r="AW135" s="62">
        <f t="shared" si="3"/>
        <v>0</v>
      </c>
      <c r="AX135" s="62">
        <f t="shared" si="4"/>
        <v>0</v>
      </c>
      <c r="AY135" s="62">
        <f t="shared" si="5"/>
        <v>0</v>
      </c>
      <c r="AZ135" s="62">
        <f t="shared" si="6"/>
        <v>0</v>
      </c>
      <c r="BA135" s="62">
        <f t="shared" ref="BA135:BD135" si="133">IF($AZ135=0,0,AV135/$AZ135)</f>
        <v>0</v>
      </c>
      <c r="BB135" s="62">
        <f t="shared" si="133"/>
        <v>0</v>
      </c>
      <c r="BC135" s="62">
        <f t="shared" si="133"/>
        <v>0</v>
      </c>
      <c r="BD135" s="62">
        <f t="shared" si="133"/>
        <v>0</v>
      </c>
      <c r="BE135" s="547"/>
      <c r="BF135" s="1"/>
      <c r="BG135" s="1"/>
      <c r="BH135" s="1"/>
      <c r="BI135" s="1"/>
      <c r="BJ135" s="1"/>
      <c r="BK135" s="1"/>
      <c r="BL135" s="1"/>
      <c r="BM135" s="1"/>
      <c r="BN135" s="1"/>
      <c r="BO135" s="1"/>
      <c r="BP135" s="1"/>
      <c r="BQ135" s="1"/>
      <c r="BR135" s="1"/>
      <c r="BS135" s="1"/>
      <c r="BT135" s="1"/>
      <c r="BU135" s="1"/>
      <c r="BV135" s="1"/>
      <c r="BW135" s="1"/>
      <c r="BX135" s="1"/>
      <c r="BY135" s="1"/>
    </row>
    <row r="136" spans="1:77" ht="15.75" customHeight="1">
      <c r="A136" s="1"/>
      <c r="B136" s="558"/>
      <c r="C136" s="559"/>
      <c r="D136" s="559"/>
      <c r="E136" s="559"/>
      <c r="F136" s="559"/>
      <c r="G136" s="559"/>
      <c r="H136" s="559"/>
      <c r="I136" s="559"/>
      <c r="J136" s="559"/>
      <c r="K136" s="559"/>
      <c r="L136" s="559"/>
      <c r="M136" s="559"/>
      <c r="N136" s="559"/>
      <c r="O136" s="559"/>
      <c r="P136" s="559"/>
      <c r="Q136" s="559"/>
      <c r="R136" s="559"/>
      <c r="S136" s="559"/>
      <c r="T136" s="559"/>
      <c r="U136" s="559"/>
      <c r="V136" s="559"/>
      <c r="W136" s="559"/>
      <c r="X136" s="559"/>
      <c r="Y136" s="559"/>
      <c r="Z136" s="559"/>
      <c r="AA136" s="559"/>
      <c r="AB136" s="559"/>
      <c r="AC136" s="559"/>
      <c r="AD136" s="559"/>
      <c r="AE136" s="559"/>
      <c r="AF136" s="559"/>
      <c r="AG136" s="559"/>
      <c r="AH136" s="559"/>
      <c r="AI136" s="559"/>
      <c r="AJ136" s="559"/>
      <c r="AK136" s="559"/>
      <c r="AL136" s="559"/>
      <c r="AM136" s="559"/>
      <c r="AN136" s="559"/>
      <c r="AO136" s="559"/>
      <c r="AP136" s="559"/>
      <c r="AQ136" s="559"/>
      <c r="AR136" s="560"/>
      <c r="AS136" s="276"/>
      <c r="AT136" s="62" t="str">
        <f t="shared" si="0"/>
        <v>NA</v>
      </c>
      <c r="AU136" s="62" t="str">
        <f t="shared" si="55"/>
        <v>NA</v>
      </c>
      <c r="AV136" s="62">
        <f t="shared" si="2"/>
        <v>0</v>
      </c>
      <c r="AW136" s="62">
        <f t="shared" si="3"/>
        <v>0</v>
      </c>
      <c r="AX136" s="62">
        <f t="shared" si="4"/>
        <v>0</v>
      </c>
      <c r="AY136" s="62">
        <f t="shared" si="5"/>
        <v>0</v>
      </c>
      <c r="AZ136" s="62">
        <f t="shared" si="6"/>
        <v>0</v>
      </c>
      <c r="BA136" s="62">
        <f t="shared" ref="BA136:BD136" si="134">IF($AZ136=0,0,AV136/$AZ136)</f>
        <v>0</v>
      </c>
      <c r="BB136" s="62">
        <f t="shared" si="134"/>
        <v>0</v>
      </c>
      <c r="BC136" s="62">
        <f t="shared" si="134"/>
        <v>0</v>
      </c>
      <c r="BD136" s="62">
        <f t="shared" si="134"/>
        <v>0</v>
      </c>
      <c r="BE136" s="547"/>
      <c r="BF136" s="1"/>
      <c r="BG136" s="1"/>
      <c r="BH136" s="1"/>
      <c r="BI136" s="1"/>
      <c r="BJ136" s="1"/>
      <c r="BK136" s="1"/>
      <c r="BL136" s="1"/>
      <c r="BM136" s="1"/>
      <c r="BN136" s="1"/>
      <c r="BO136" s="1"/>
      <c r="BP136" s="1"/>
      <c r="BQ136" s="1"/>
      <c r="BR136" s="1"/>
      <c r="BS136" s="1"/>
      <c r="BT136" s="1"/>
      <c r="BU136" s="1"/>
      <c r="BV136" s="1"/>
      <c r="BW136" s="1"/>
      <c r="BX136" s="1"/>
      <c r="BY136" s="1"/>
    </row>
    <row r="137" spans="1:77" ht="15.75" customHeight="1">
      <c r="A137" s="1"/>
      <c r="B137" s="273"/>
      <c r="C137" s="274"/>
      <c r="D137" s="274"/>
      <c r="E137" s="274"/>
      <c r="F137" s="274"/>
      <c r="G137" s="274"/>
      <c r="H137" s="274"/>
      <c r="I137" s="274"/>
      <c r="J137" s="274"/>
      <c r="K137" s="274"/>
      <c r="L137" s="274"/>
      <c r="M137" s="274"/>
      <c r="N137" s="274"/>
      <c r="O137" s="274"/>
      <c r="P137" s="274"/>
      <c r="Q137" s="274"/>
      <c r="R137" s="274"/>
      <c r="S137" s="274"/>
      <c r="T137" s="274"/>
      <c r="U137" s="274"/>
      <c r="V137" s="274"/>
      <c r="W137" s="274"/>
      <c r="X137" s="274"/>
      <c r="Y137" s="274"/>
      <c r="Z137" s="274"/>
      <c r="AA137" s="274"/>
      <c r="AB137" s="274"/>
      <c r="AC137" s="274"/>
      <c r="AD137" s="274"/>
      <c r="AE137" s="274"/>
      <c r="AF137" s="274"/>
      <c r="AG137" s="274"/>
      <c r="AH137" s="274"/>
      <c r="AI137" s="274"/>
      <c r="AJ137" s="274"/>
      <c r="AK137" s="274"/>
      <c r="AL137" s="274"/>
      <c r="AM137" s="274"/>
      <c r="AN137" s="274"/>
      <c r="AO137" s="274"/>
      <c r="AP137" s="274"/>
      <c r="AQ137" s="274"/>
      <c r="AR137" s="275"/>
      <c r="AS137" s="276"/>
      <c r="AT137" s="62" t="str">
        <f t="shared" si="0"/>
        <v>NA</v>
      </c>
      <c r="AU137" s="62" t="str">
        <f t="shared" si="55"/>
        <v>NA</v>
      </c>
      <c r="AV137" s="62">
        <f t="shared" si="2"/>
        <v>0</v>
      </c>
      <c r="AW137" s="62">
        <f t="shared" si="3"/>
        <v>0</v>
      </c>
      <c r="AX137" s="62">
        <f t="shared" si="4"/>
        <v>0</v>
      </c>
      <c r="AY137" s="62">
        <f t="shared" si="5"/>
        <v>0</v>
      </c>
      <c r="AZ137" s="62">
        <f t="shared" si="6"/>
        <v>0</v>
      </c>
      <c r="BA137" s="62">
        <f t="shared" ref="BA137:BD137" si="135">IF($AZ137=0,0,AV137/$AZ137)</f>
        <v>0</v>
      </c>
      <c r="BB137" s="62">
        <f t="shared" si="135"/>
        <v>0</v>
      </c>
      <c r="BC137" s="62">
        <f t="shared" si="135"/>
        <v>0</v>
      </c>
      <c r="BD137" s="62">
        <f t="shared" si="135"/>
        <v>0</v>
      </c>
      <c r="BE137" s="547"/>
      <c r="BF137" s="1"/>
      <c r="BG137" s="1"/>
      <c r="BH137" s="1"/>
      <c r="BI137" s="1"/>
      <c r="BJ137" s="1"/>
      <c r="BK137" s="1"/>
      <c r="BL137" s="1"/>
      <c r="BM137" s="1"/>
      <c r="BN137" s="1"/>
      <c r="BO137" s="1"/>
      <c r="BP137" s="1"/>
      <c r="BQ137" s="1"/>
      <c r="BR137" s="1"/>
      <c r="BS137" s="1"/>
      <c r="BT137" s="1"/>
      <c r="BU137" s="1"/>
      <c r="BV137" s="1"/>
      <c r="BW137" s="1"/>
      <c r="BX137" s="1"/>
      <c r="BY137" s="1"/>
    </row>
    <row r="138" spans="1:77" ht="15.75" customHeight="1">
      <c r="A138" s="1"/>
      <c r="B138" s="558"/>
      <c r="C138" s="559"/>
      <c r="D138" s="559"/>
      <c r="E138" s="559"/>
      <c r="F138" s="559"/>
      <c r="G138" s="559"/>
      <c r="H138" s="559"/>
      <c r="I138" s="559"/>
      <c r="J138" s="559"/>
      <c r="K138" s="559"/>
      <c r="L138" s="559"/>
      <c r="M138" s="559"/>
      <c r="N138" s="559"/>
      <c r="O138" s="559"/>
      <c r="P138" s="559"/>
      <c r="Q138" s="559"/>
      <c r="R138" s="559"/>
      <c r="S138" s="559"/>
      <c r="T138" s="559"/>
      <c r="U138" s="559"/>
      <c r="V138" s="559"/>
      <c r="W138" s="559"/>
      <c r="X138" s="559"/>
      <c r="Y138" s="559"/>
      <c r="Z138" s="559"/>
      <c r="AA138" s="559"/>
      <c r="AB138" s="559"/>
      <c r="AC138" s="559"/>
      <c r="AD138" s="559"/>
      <c r="AE138" s="559"/>
      <c r="AF138" s="559"/>
      <c r="AG138" s="559"/>
      <c r="AH138" s="559"/>
      <c r="AI138" s="559"/>
      <c r="AJ138" s="559"/>
      <c r="AK138" s="559"/>
      <c r="AL138" s="559"/>
      <c r="AM138" s="559"/>
      <c r="AN138" s="559"/>
      <c r="AO138" s="559"/>
      <c r="AP138" s="559"/>
      <c r="AQ138" s="559"/>
      <c r="AR138" s="560"/>
      <c r="AS138" s="276"/>
      <c r="AT138" s="62" t="str">
        <f t="shared" si="0"/>
        <v>NA</v>
      </c>
      <c r="AU138" s="62" t="str">
        <f t="shared" si="55"/>
        <v>NA</v>
      </c>
      <c r="AV138" s="62">
        <f t="shared" si="2"/>
        <v>0</v>
      </c>
      <c r="AW138" s="62">
        <f t="shared" si="3"/>
        <v>0</v>
      </c>
      <c r="AX138" s="62">
        <f t="shared" si="4"/>
        <v>0</v>
      </c>
      <c r="AY138" s="62">
        <f t="shared" si="5"/>
        <v>0</v>
      </c>
      <c r="AZ138" s="62">
        <f t="shared" si="6"/>
        <v>0</v>
      </c>
      <c r="BA138" s="62">
        <f t="shared" ref="BA138:BD138" si="136">IF($AZ138=0,0,AV138/$AZ138)</f>
        <v>0</v>
      </c>
      <c r="BB138" s="62">
        <f t="shared" si="136"/>
        <v>0</v>
      </c>
      <c r="BC138" s="62">
        <f t="shared" si="136"/>
        <v>0</v>
      </c>
      <c r="BD138" s="62">
        <f t="shared" si="136"/>
        <v>0</v>
      </c>
      <c r="BE138" s="547"/>
      <c r="BF138" s="1"/>
      <c r="BG138" s="1"/>
      <c r="BH138" s="1"/>
      <c r="BI138" s="1"/>
      <c r="BJ138" s="1"/>
      <c r="BK138" s="1"/>
      <c r="BL138" s="1"/>
      <c r="BM138" s="1"/>
      <c r="BN138" s="1"/>
      <c r="BO138" s="1"/>
      <c r="BP138" s="1"/>
      <c r="BQ138" s="1"/>
      <c r="BR138" s="1"/>
      <c r="BS138" s="1"/>
      <c r="BT138" s="1"/>
      <c r="BU138" s="1"/>
      <c r="BV138" s="1"/>
      <c r="BW138" s="1"/>
      <c r="BX138" s="1"/>
      <c r="BY138" s="1"/>
    </row>
    <row r="139" spans="1:77" ht="15.75" customHeight="1">
      <c r="A139" s="1"/>
      <c r="B139" s="273"/>
      <c r="C139" s="274"/>
      <c r="D139" s="274"/>
      <c r="E139" s="274"/>
      <c r="F139" s="274"/>
      <c r="G139" s="274"/>
      <c r="H139" s="274"/>
      <c r="I139" s="274"/>
      <c r="J139" s="274"/>
      <c r="K139" s="274"/>
      <c r="L139" s="274"/>
      <c r="M139" s="274"/>
      <c r="N139" s="274"/>
      <c r="O139" s="274"/>
      <c r="P139" s="274"/>
      <c r="Q139" s="274"/>
      <c r="R139" s="274"/>
      <c r="S139" s="274"/>
      <c r="T139" s="274"/>
      <c r="U139" s="274"/>
      <c r="V139" s="274"/>
      <c r="W139" s="274"/>
      <c r="X139" s="274"/>
      <c r="Y139" s="274"/>
      <c r="Z139" s="274"/>
      <c r="AA139" s="274"/>
      <c r="AB139" s="274"/>
      <c r="AC139" s="274"/>
      <c r="AD139" s="274"/>
      <c r="AE139" s="274"/>
      <c r="AF139" s="274"/>
      <c r="AG139" s="274"/>
      <c r="AH139" s="274"/>
      <c r="AI139" s="274"/>
      <c r="AJ139" s="274"/>
      <c r="AK139" s="274"/>
      <c r="AL139" s="274"/>
      <c r="AM139" s="274"/>
      <c r="AN139" s="274"/>
      <c r="AO139" s="274"/>
      <c r="AP139" s="274"/>
      <c r="AQ139" s="274"/>
      <c r="AR139" s="275"/>
      <c r="AS139" s="276"/>
      <c r="AT139" s="62" t="str">
        <f t="shared" si="0"/>
        <v>NA</v>
      </c>
      <c r="AU139" s="62" t="str">
        <f t="shared" si="55"/>
        <v>NA</v>
      </c>
      <c r="AV139" s="62">
        <f t="shared" si="2"/>
        <v>0</v>
      </c>
      <c r="AW139" s="62">
        <f t="shared" si="3"/>
        <v>0</v>
      </c>
      <c r="AX139" s="62">
        <f t="shared" si="4"/>
        <v>0</v>
      </c>
      <c r="AY139" s="62">
        <f t="shared" si="5"/>
        <v>0</v>
      </c>
      <c r="AZ139" s="62">
        <f t="shared" si="6"/>
        <v>0</v>
      </c>
      <c r="BA139" s="62">
        <f t="shared" ref="BA139:BD139" si="137">IF($AZ139=0,0,AV139/$AZ139)</f>
        <v>0</v>
      </c>
      <c r="BB139" s="62">
        <f t="shared" si="137"/>
        <v>0</v>
      </c>
      <c r="BC139" s="62">
        <f t="shared" si="137"/>
        <v>0</v>
      </c>
      <c r="BD139" s="62">
        <f t="shared" si="137"/>
        <v>0</v>
      </c>
      <c r="BE139" s="547"/>
      <c r="BF139" s="1"/>
      <c r="BG139" s="1"/>
      <c r="BH139" s="1"/>
      <c r="BI139" s="1"/>
      <c r="BJ139" s="1"/>
      <c r="BK139" s="1"/>
      <c r="BL139" s="1"/>
      <c r="BM139" s="1"/>
      <c r="BN139" s="1"/>
      <c r="BO139" s="1"/>
      <c r="BP139" s="1"/>
      <c r="BQ139" s="1"/>
      <c r="BR139" s="1"/>
      <c r="BS139" s="1"/>
      <c r="BT139" s="1"/>
      <c r="BU139" s="1"/>
      <c r="BV139" s="1"/>
      <c r="BW139" s="1"/>
      <c r="BX139" s="1"/>
      <c r="BY139" s="1"/>
    </row>
    <row r="140" spans="1:77" ht="15.75" customHeight="1">
      <c r="A140" s="1"/>
      <c r="B140" s="558"/>
      <c r="C140" s="559"/>
      <c r="D140" s="559"/>
      <c r="E140" s="559"/>
      <c r="F140" s="559"/>
      <c r="G140" s="559"/>
      <c r="H140" s="559"/>
      <c r="I140" s="559"/>
      <c r="J140" s="559"/>
      <c r="K140" s="559"/>
      <c r="L140" s="559"/>
      <c r="M140" s="559"/>
      <c r="N140" s="559"/>
      <c r="O140" s="559"/>
      <c r="P140" s="559"/>
      <c r="Q140" s="559"/>
      <c r="R140" s="559"/>
      <c r="S140" s="559"/>
      <c r="T140" s="559"/>
      <c r="U140" s="559"/>
      <c r="V140" s="559"/>
      <c r="W140" s="559"/>
      <c r="X140" s="559"/>
      <c r="Y140" s="559"/>
      <c r="Z140" s="559"/>
      <c r="AA140" s="559"/>
      <c r="AB140" s="559"/>
      <c r="AC140" s="559"/>
      <c r="AD140" s="559"/>
      <c r="AE140" s="559"/>
      <c r="AF140" s="559"/>
      <c r="AG140" s="559"/>
      <c r="AH140" s="559"/>
      <c r="AI140" s="559"/>
      <c r="AJ140" s="559"/>
      <c r="AK140" s="559"/>
      <c r="AL140" s="559"/>
      <c r="AM140" s="559"/>
      <c r="AN140" s="559"/>
      <c r="AO140" s="559"/>
      <c r="AP140" s="559"/>
      <c r="AQ140" s="559"/>
      <c r="AR140" s="560"/>
      <c r="AS140" s="276"/>
      <c r="AT140" s="62" t="str">
        <f t="shared" si="0"/>
        <v>NA</v>
      </c>
      <c r="AU140" s="62" t="str">
        <f t="shared" si="55"/>
        <v>NA</v>
      </c>
      <c r="AV140" s="62">
        <f t="shared" si="2"/>
        <v>0</v>
      </c>
      <c r="AW140" s="62">
        <f t="shared" si="3"/>
        <v>0</v>
      </c>
      <c r="AX140" s="62">
        <f t="shared" si="4"/>
        <v>0</v>
      </c>
      <c r="AY140" s="62">
        <f t="shared" si="5"/>
        <v>0</v>
      </c>
      <c r="AZ140" s="62">
        <f t="shared" si="6"/>
        <v>0</v>
      </c>
      <c r="BA140" s="62">
        <f t="shared" ref="BA140:BD140" si="138">IF($AZ140=0,0,AV140/$AZ140)</f>
        <v>0</v>
      </c>
      <c r="BB140" s="62">
        <f t="shared" si="138"/>
        <v>0</v>
      </c>
      <c r="BC140" s="62">
        <f t="shared" si="138"/>
        <v>0</v>
      </c>
      <c r="BD140" s="62">
        <f t="shared" si="138"/>
        <v>0</v>
      </c>
      <c r="BE140" s="547"/>
      <c r="BF140" s="1"/>
      <c r="BG140" s="1"/>
      <c r="BH140" s="1"/>
      <c r="BI140" s="1"/>
      <c r="BJ140" s="1"/>
      <c r="BK140" s="1"/>
      <c r="BL140" s="1"/>
      <c r="BM140" s="1"/>
      <c r="BN140" s="1"/>
      <c r="BO140" s="1"/>
      <c r="BP140" s="1"/>
      <c r="BQ140" s="1"/>
      <c r="BR140" s="1"/>
      <c r="BS140" s="1"/>
      <c r="BT140" s="1"/>
      <c r="BU140" s="1"/>
      <c r="BV140" s="1"/>
      <c r="BW140" s="1"/>
      <c r="BX140" s="1"/>
      <c r="BY140" s="1"/>
    </row>
    <row r="141" spans="1:77" ht="15.75" customHeight="1">
      <c r="A141" s="1"/>
      <c r="B141" s="273"/>
      <c r="C141" s="274"/>
      <c r="D141" s="274"/>
      <c r="E141" s="274"/>
      <c r="F141" s="274"/>
      <c r="G141" s="274"/>
      <c r="H141" s="274"/>
      <c r="I141" s="274"/>
      <c r="J141" s="274"/>
      <c r="K141" s="274"/>
      <c r="L141" s="274"/>
      <c r="M141" s="274"/>
      <c r="N141" s="274"/>
      <c r="O141" s="274"/>
      <c r="P141" s="274"/>
      <c r="Q141" s="274"/>
      <c r="R141" s="274"/>
      <c r="S141" s="274"/>
      <c r="T141" s="274"/>
      <c r="U141" s="274"/>
      <c r="V141" s="274"/>
      <c r="W141" s="274"/>
      <c r="X141" s="274"/>
      <c r="Y141" s="274"/>
      <c r="Z141" s="274"/>
      <c r="AA141" s="274"/>
      <c r="AB141" s="274"/>
      <c r="AC141" s="274"/>
      <c r="AD141" s="274"/>
      <c r="AE141" s="274"/>
      <c r="AF141" s="274"/>
      <c r="AG141" s="274"/>
      <c r="AH141" s="274"/>
      <c r="AI141" s="274"/>
      <c r="AJ141" s="274"/>
      <c r="AK141" s="274"/>
      <c r="AL141" s="274"/>
      <c r="AM141" s="274"/>
      <c r="AN141" s="274"/>
      <c r="AO141" s="274"/>
      <c r="AP141" s="274"/>
      <c r="AQ141" s="274"/>
      <c r="AR141" s="275"/>
      <c r="AS141" s="276"/>
      <c r="AT141" s="62" t="str">
        <f t="shared" si="0"/>
        <v>NA</v>
      </c>
      <c r="AU141" s="62" t="str">
        <f t="shared" si="55"/>
        <v>NA</v>
      </c>
      <c r="AV141" s="62">
        <f t="shared" si="2"/>
        <v>0</v>
      </c>
      <c r="AW141" s="62">
        <f t="shared" si="3"/>
        <v>0</v>
      </c>
      <c r="AX141" s="62">
        <f t="shared" si="4"/>
        <v>0</v>
      </c>
      <c r="AY141" s="62">
        <f t="shared" si="5"/>
        <v>0</v>
      </c>
      <c r="AZ141" s="62">
        <f t="shared" si="6"/>
        <v>0</v>
      </c>
      <c r="BA141" s="62">
        <f t="shared" ref="BA141:BD141" si="139">IF($AZ141=0,0,AV141/$AZ141)</f>
        <v>0</v>
      </c>
      <c r="BB141" s="62">
        <f t="shared" si="139"/>
        <v>0</v>
      </c>
      <c r="BC141" s="62">
        <f t="shared" si="139"/>
        <v>0</v>
      </c>
      <c r="BD141" s="62">
        <f t="shared" si="139"/>
        <v>0</v>
      </c>
      <c r="BE141" s="547"/>
      <c r="BF141" s="1"/>
      <c r="BG141" s="1"/>
      <c r="BH141" s="1"/>
      <c r="BI141" s="1"/>
      <c r="BJ141" s="1"/>
      <c r="BK141" s="1"/>
      <c r="BL141" s="1"/>
      <c r="BM141" s="1"/>
      <c r="BN141" s="1"/>
      <c r="BO141" s="1"/>
      <c r="BP141" s="1"/>
      <c r="BQ141" s="1"/>
      <c r="BR141" s="1"/>
      <c r="BS141" s="1"/>
      <c r="BT141" s="1"/>
      <c r="BU141" s="1"/>
      <c r="BV141" s="1"/>
      <c r="BW141" s="1"/>
      <c r="BX141" s="1"/>
      <c r="BY141" s="1"/>
    </row>
    <row r="142" spans="1:77" ht="15.75" customHeight="1">
      <c r="A142" s="1"/>
      <c r="B142" s="558"/>
      <c r="C142" s="559"/>
      <c r="D142" s="559"/>
      <c r="E142" s="559"/>
      <c r="F142" s="559"/>
      <c r="G142" s="559"/>
      <c r="H142" s="559"/>
      <c r="I142" s="559"/>
      <c r="J142" s="559"/>
      <c r="K142" s="559"/>
      <c r="L142" s="559"/>
      <c r="M142" s="559"/>
      <c r="N142" s="559"/>
      <c r="O142" s="559"/>
      <c r="P142" s="559"/>
      <c r="Q142" s="559"/>
      <c r="R142" s="559"/>
      <c r="S142" s="559"/>
      <c r="T142" s="559"/>
      <c r="U142" s="559"/>
      <c r="V142" s="559"/>
      <c r="W142" s="559"/>
      <c r="X142" s="559"/>
      <c r="Y142" s="559"/>
      <c r="Z142" s="559"/>
      <c r="AA142" s="559"/>
      <c r="AB142" s="559"/>
      <c r="AC142" s="559"/>
      <c r="AD142" s="559"/>
      <c r="AE142" s="559"/>
      <c r="AF142" s="559"/>
      <c r="AG142" s="559"/>
      <c r="AH142" s="559"/>
      <c r="AI142" s="559"/>
      <c r="AJ142" s="559"/>
      <c r="AK142" s="559"/>
      <c r="AL142" s="559"/>
      <c r="AM142" s="559"/>
      <c r="AN142" s="559"/>
      <c r="AO142" s="559"/>
      <c r="AP142" s="559"/>
      <c r="AQ142" s="559"/>
      <c r="AR142" s="560"/>
      <c r="AS142" s="276"/>
      <c r="AT142" s="62" t="str">
        <f t="shared" si="0"/>
        <v>NA</v>
      </c>
      <c r="AU142" s="62" t="str">
        <f t="shared" si="55"/>
        <v>NA</v>
      </c>
      <c r="AV142" s="62">
        <f t="shared" si="2"/>
        <v>0</v>
      </c>
      <c r="AW142" s="62">
        <f t="shared" si="3"/>
        <v>0</v>
      </c>
      <c r="AX142" s="62">
        <f t="shared" si="4"/>
        <v>0</v>
      </c>
      <c r="AY142" s="62">
        <f t="shared" si="5"/>
        <v>0</v>
      </c>
      <c r="AZ142" s="62">
        <f t="shared" si="6"/>
        <v>0</v>
      </c>
      <c r="BA142" s="62">
        <f t="shared" ref="BA142:BD142" si="140">IF($AZ142=0,0,AV142/$AZ142)</f>
        <v>0</v>
      </c>
      <c r="BB142" s="62">
        <f t="shared" si="140"/>
        <v>0</v>
      </c>
      <c r="BC142" s="62">
        <f t="shared" si="140"/>
        <v>0</v>
      </c>
      <c r="BD142" s="62">
        <f t="shared" si="140"/>
        <v>0</v>
      </c>
      <c r="BE142" s="547"/>
      <c r="BF142" s="1"/>
      <c r="BG142" s="1"/>
      <c r="BH142" s="1"/>
      <c r="BI142" s="1"/>
      <c r="BJ142" s="1"/>
      <c r="BK142" s="1"/>
      <c r="BL142" s="1"/>
      <c r="BM142" s="1"/>
      <c r="BN142" s="1"/>
      <c r="BO142" s="1"/>
      <c r="BP142" s="1"/>
      <c r="BQ142" s="1"/>
      <c r="BR142" s="1"/>
      <c r="BS142" s="1"/>
      <c r="BT142" s="1"/>
      <c r="BU142" s="1"/>
      <c r="BV142" s="1"/>
      <c r="BW142" s="1"/>
      <c r="BX142" s="1"/>
      <c r="BY142" s="1"/>
    </row>
    <row r="143" spans="1:77" ht="15.75" customHeight="1">
      <c r="A143" s="1"/>
      <c r="B143" s="273"/>
      <c r="C143" s="274"/>
      <c r="D143" s="274"/>
      <c r="E143" s="274"/>
      <c r="F143" s="274"/>
      <c r="G143" s="274"/>
      <c r="H143" s="274"/>
      <c r="I143" s="274"/>
      <c r="J143" s="274"/>
      <c r="K143" s="274"/>
      <c r="L143" s="274"/>
      <c r="M143" s="274"/>
      <c r="N143" s="274"/>
      <c r="O143" s="274"/>
      <c r="P143" s="274"/>
      <c r="Q143" s="274"/>
      <c r="R143" s="274"/>
      <c r="S143" s="274"/>
      <c r="T143" s="274"/>
      <c r="U143" s="274"/>
      <c r="V143" s="274"/>
      <c r="W143" s="274"/>
      <c r="X143" s="274"/>
      <c r="Y143" s="274"/>
      <c r="Z143" s="274"/>
      <c r="AA143" s="274"/>
      <c r="AB143" s="274"/>
      <c r="AC143" s="274"/>
      <c r="AD143" s="274"/>
      <c r="AE143" s="274"/>
      <c r="AF143" s="274"/>
      <c r="AG143" s="274"/>
      <c r="AH143" s="274"/>
      <c r="AI143" s="274"/>
      <c r="AJ143" s="274"/>
      <c r="AK143" s="274"/>
      <c r="AL143" s="274"/>
      <c r="AM143" s="274"/>
      <c r="AN143" s="274"/>
      <c r="AO143" s="274"/>
      <c r="AP143" s="274"/>
      <c r="AQ143" s="274"/>
      <c r="AR143" s="275"/>
      <c r="AS143" s="276"/>
      <c r="AT143" s="62" t="str">
        <f t="shared" si="0"/>
        <v>NA</v>
      </c>
      <c r="AU143" s="62" t="str">
        <f t="shared" si="55"/>
        <v>NA</v>
      </c>
      <c r="AV143" s="62">
        <f t="shared" si="2"/>
        <v>0</v>
      </c>
      <c r="AW143" s="62">
        <f t="shared" si="3"/>
        <v>0</v>
      </c>
      <c r="AX143" s="62">
        <f t="shared" si="4"/>
        <v>0</v>
      </c>
      <c r="AY143" s="62">
        <f t="shared" si="5"/>
        <v>0</v>
      </c>
      <c r="AZ143" s="62">
        <f t="shared" si="6"/>
        <v>0</v>
      </c>
      <c r="BA143" s="62">
        <f t="shared" ref="BA143:BD143" si="141">IF($AZ143=0,0,AV143/$AZ143)</f>
        <v>0</v>
      </c>
      <c r="BB143" s="62">
        <f t="shared" si="141"/>
        <v>0</v>
      </c>
      <c r="BC143" s="62">
        <f t="shared" si="141"/>
        <v>0</v>
      </c>
      <c r="BD143" s="62">
        <f t="shared" si="141"/>
        <v>0</v>
      </c>
      <c r="BE143" s="547"/>
      <c r="BF143" s="1"/>
      <c r="BG143" s="1"/>
      <c r="BH143" s="1"/>
      <c r="BI143" s="1"/>
      <c r="BJ143" s="1"/>
      <c r="BK143" s="1"/>
      <c r="BL143" s="1"/>
      <c r="BM143" s="1"/>
      <c r="BN143" s="1"/>
      <c r="BO143" s="1"/>
      <c r="BP143" s="1"/>
      <c r="BQ143" s="1"/>
      <c r="BR143" s="1"/>
      <c r="BS143" s="1"/>
      <c r="BT143" s="1"/>
      <c r="BU143" s="1"/>
      <c r="BV143" s="1"/>
      <c r="BW143" s="1"/>
      <c r="BX143" s="1"/>
      <c r="BY143" s="1"/>
    </row>
    <row r="144" spans="1:77" ht="15.75" customHeight="1">
      <c r="A144" s="1"/>
      <c r="B144" s="558"/>
      <c r="C144" s="559"/>
      <c r="D144" s="559"/>
      <c r="E144" s="559"/>
      <c r="F144" s="559"/>
      <c r="G144" s="559"/>
      <c r="H144" s="559"/>
      <c r="I144" s="559"/>
      <c r="J144" s="559"/>
      <c r="K144" s="559"/>
      <c r="L144" s="559"/>
      <c r="M144" s="559"/>
      <c r="N144" s="559"/>
      <c r="O144" s="559"/>
      <c r="P144" s="559"/>
      <c r="Q144" s="559"/>
      <c r="R144" s="559"/>
      <c r="S144" s="559"/>
      <c r="T144" s="559"/>
      <c r="U144" s="559"/>
      <c r="V144" s="559"/>
      <c r="W144" s="559"/>
      <c r="X144" s="559"/>
      <c r="Y144" s="559"/>
      <c r="Z144" s="559"/>
      <c r="AA144" s="559"/>
      <c r="AB144" s="559"/>
      <c r="AC144" s="559"/>
      <c r="AD144" s="559"/>
      <c r="AE144" s="559"/>
      <c r="AF144" s="559"/>
      <c r="AG144" s="559"/>
      <c r="AH144" s="559"/>
      <c r="AI144" s="559"/>
      <c r="AJ144" s="559"/>
      <c r="AK144" s="559"/>
      <c r="AL144" s="559"/>
      <c r="AM144" s="559"/>
      <c r="AN144" s="559"/>
      <c r="AO144" s="559"/>
      <c r="AP144" s="559"/>
      <c r="AQ144" s="559"/>
      <c r="AR144" s="560"/>
      <c r="AS144" s="276"/>
      <c r="AT144" s="62" t="str">
        <f t="shared" si="0"/>
        <v>NA</v>
      </c>
      <c r="AU144" s="62" t="str">
        <f t="shared" si="55"/>
        <v>NA</v>
      </c>
      <c r="AV144" s="62">
        <f t="shared" si="2"/>
        <v>0</v>
      </c>
      <c r="AW144" s="62">
        <f t="shared" si="3"/>
        <v>0</v>
      </c>
      <c r="AX144" s="62">
        <f t="shared" si="4"/>
        <v>0</v>
      </c>
      <c r="AY144" s="62">
        <f t="shared" si="5"/>
        <v>0</v>
      </c>
      <c r="AZ144" s="62">
        <f t="shared" si="6"/>
        <v>0</v>
      </c>
      <c r="BA144" s="62">
        <f t="shared" ref="BA144:BD144" si="142">IF($AZ144=0,0,AV144/$AZ144)</f>
        <v>0</v>
      </c>
      <c r="BB144" s="62">
        <f t="shared" si="142"/>
        <v>0</v>
      </c>
      <c r="BC144" s="62">
        <f t="shared" si="142"/>
        <v>0</v>
      </c>
      <c r="BD144" s="62">
        <f t="shared" si="142"/>
        <v>0</v>
      </c>
      <c r="BE144" s="547"/>
      <c r="BF144" s="1"/>
      <c r="BG144" s="1"/>
      <c r="BH144" s="1"/>
      <c r="BI144" s="1"/>
      <c r="BJ144" s="1"/>
      <c r="BK144" s="1"/>
      <c r="BL144" s="1"/>
      <c r="BM144" s="1"/>
      <c r="BN144" s="1"/>
      <c r="BO144" s="1"/>
      <c r="BP144" s="1"/>
      <c r="BQ144" s="1"/>
      <c r="BR144" s="1"/>
      <c r="BS144" s="1"/>
      <c r="BT144" s="1"/>
      <c r="BU144" s="1"/>
      <c r="BV144" s="1"/>
      <c r="BW144" s="1"/>
      <c r="BX144" s="1"/>
      <c r="BY144" s="1"/>
    </row>
    <row r="145" spans="1:77" ht="15.75" customHeight="1">
      <c r="A145" s="1"/>
      <c r="B145" s="273"/>
      <c r="C145" s="274"/>
      <c r="D145" s="274"/>
      <c r="E145" s="274"/>
      <c r="F145" s="274"/>
      <c r="G145" s="274"/>
      <c r="H145" s="274"/>
      <c r="I145" s="274"/>
      <c r="J145" s="274"/>
      <c r="K145" s="274"/>
      <c r="L145" s="274"/>
      <c r="M145" s="274"/>
      <c r="N145" s="274"/>
      <c r="O145" s="274"/>
      <c r="P145" s="274"/>
      <c r="Q145" s="274"/>
      <c r="R145" s="274"/>
      <c r="S145" s="274"/>
      <c r="T145" s="274"/>
      <c r="U145" s="274"/>
      <c r="V145" s="274"/>
      <c r="W145" s="274"/>
      <c r="X145" s="274"/>
      <c r="Y145" s="274"/>
      <c r="Z145" s="274"/>
      <c r="AA145" s="274"/>
      <c r="AB145" s="274"/>
      <c r="AC145" s="274"/>
      <c r="AD145" s="274"/>
      <c r="AE145" s="274"/>
      <c r="AF145" s="274"/>
      <c r="AG145" s="274"/>
      <c r="AH145" s="274"/>
      <c r="AI145" s="274"/>
      <c r="AJ145" s="274"/>
      <c r="AK145" s="274"/>
      <c r="AL145" s="274"/>
      <c r="AM145" s="274"/>
      <c r="AN145" s="274"/>
      <c r="AO145" s="274"/>
      <c r="AP145" s="274"/>
      <c r="AQ145" s="274"/>
      <c r="AR145" s="275"/>
      <c r="AS145" s="276"/>
      <c r="AT145" s="62" t="str">
        <f t="shared" si="0"/>
        <v>NA</v>
      </c>
      <c r="AU145" s="62" t="str">
        <f t="shared" si="55"/>
        <v>NA</v>
      </c>
      <c r="AV145" s="62">
        <f t="shared" si="2"/>
        <v>0</v>
      </c>
      <c r="AW145" s="62">
        <f t="shared" si="3"/>
        <v>0</v>
      </c>
      <c r="AX145" s="62">
        <f t="shared" si="4"/>
        <v>0</v>
      </c>
      <c r="AY145" s="62">
        <f t="shared" si="5"/>
        <v>0</v>
      </c>
      <c r="AZ145" s="62">
        <f t="shared" si="6"/>
        <v>0</v>
      </c>
      <c r="BA145" s="62">
        <f t="shared" ref="BA145:BD145" si="143">IF($AZ145=0,0,AV145/$AZ145)</f>
        <v>0</v>
      </c>
      <c r="BB145" s="62">
        <f t="shared" si="143"/>
        <v>0</v>
      </c>
      <c r="BC145" s="62">
        <f t="shared" si="143"/>
        <v>0</v>
      </c>
      <c r="BD145" s="62">
        <f t="shared" si="143"/>
        <v>0</v>
      </c>
      <c r="BE145" s="547"/>
      <c r="BF145" s="1"/>
      <c r="BG145" s="1"/>
      <c r="BH145" s="1"/>
      <c r="BI145" s="1"/>
      <c r="BJ145" s="1"/>
      <c r="BK145" s="1"/>
      <c r="BL145" s="1"/>
      <c r="BM145" s="1"/>
      <c r="BN145" s="1"/>
      <c r="BO145" s="1"/>
      <c r="BP145" s="1"/>
      <c r="BQ145" s="1"/>
      <c r="BR145" s="1"/>
      <c r="BS145" s="1"/>
      <c r="BT145" s="1"/>
      <c r="BU145" s="1"/>
      <c r="BV145" s="1"/>
      <c r="BW145" s="1"/>
      <c r="BX145" s="1"/>
      <c r="BY145" s="1"/>
    </row>
    <row r="146" spans="1:77" ht="15.75" customHeight="1">
      <c r="A146" s="1"/>
      <c r="B146" s="558"/>
      <c r="C146" s="559"/>
      <c r="D146" s="559"/>
      <c r="E146" s="559"/>
      <c r="F146" s="559"/>
      <c r="G146" s="559"/>
      <c r="H146" s="559"/>
      <c r="I146" s="559"/>
      <c r="J146" s="559"/>
      <c r="K146" s="559"/>
      <c r="L146" s="559"/>
      <c r="M146" s="559"/>
      <c r="N146" s="559"/>
      <c r="O146" s="559"/>
      <c r="P146" s="559"/>
      <c r="Q146" s="559"/>
      <c r="R146" s="559"/>
      <c r="S146" s="559"/>
      <c r="T146" s="559"/>
      <c r="U146" s="559"/>
      <c r="V146" s="559"/>
      <c r="W146" s="559"/>
      <c r="X146" s="559"/>
      <c r="Y146" s="559"/>
      <c r="Z146" s="559"/>
      <c r="AA146" s="559"/>
      <c r="AB146" s="559"/>
      <c r="AC146" s="559"/>
      <c r="AD146" s="559"/>
      <c r="AE146" s="559"/>
      <c r="AF146" s="559"/>
      <c r="AG146" s="559"/>
      <c r="AH146" s="559"/>
      <c r="AI146" s="559"/>
      <c r="AJ146" s="559"/>
      <c r="AK146" s="559"/>
      <c r="AL146" s="559"/>
      <c r="AM146" s="559"/>
      <c r="AN146" s="559"/>
      <c r="AO146" s="559"/>
      <c r="AP146" s="559"/>
      <c r="AQ146" s="559"/>
      <c r="AR146" s="560"/>
      <c r="AS146" s="276"/>
      <c r="AT146" s="62" t="str">
        <f t="shared" si="0"/>
        <v>NA</v>
      </c>
      <c r="AU146" s="62" t="str">
        <f t="shared" si="55"/>
        <v>NA</v>
      </c>
      <c r="AV146" s="62">
        <f t="shared" si="2"/>
        <v>0</v>
      </c>
      <c r="AW146" s="62">
        <f t="shared" si="3"/>
        <v>0</v>
      </c>
      <c r="AX146" s="62">
        <f t="shared" si="4"/>
        <v>0</v>
      </c>
      <c r="AY146" s="62">
        <f t="shared" si="5"/>
        <v>0</v>
      </c>
      <c r="AZ146" s="62">
        <f t="shared" si="6"/>
        <v>0</v>
      </c>
      <c r="BA146" s="62">
        <f t="shared" ref="BA146:BD146" si="144">IF($AZ146=0,0,AV146/$AZ146)</f>
        <v>0</v>
      </c>
      <c r="BB146" s="62">
        <f t="shared" si="144"/>
        <v>0</v>
      </c>
      <c r="BC146" s="62">
        <f t="shared" si="144"/>
        <v>0</v>
      </c>
      <c r="BD146" s="62">
        <f t="shared" si="144"/>
        <v>0</v>
      </c>
      <c r="BE146" s="547"/>
      <c r="BF146" s="1"/>
      <c r="BG146" s="1"/>
      <c r="BH146" s="1"/>
      <c r="BI146" s="1"/>
      <c r="BJ146" s="1"/>
      <c r="BK146" s="1"/>
      <c r="BL146" s="1"/>
      <c r="BM146" s="1"/>
      <c r="BN146" s="1"/>
      <c r="BO146" s="1"/>
      <c r="BP146" s="1"/>
      <c r="BQ146" s="1"/>
      <c r="BR146" s="1"/>
      <c r="BS146" s="1"/>
      <c r="BT146" s="1"/>
      <c r="BU146" s="1"/>
      <c r="BV146" s="1"/>
      <c r="BW146" s="1"/>
      <c r="BX146" s="1"/>
      <c r="BY146" s="1"/>
    </row>
    <row r="147" spans="1:77" ht="15.75" customHeight="1">
      <c r="A147" s="1"/>
      <c r="B147" s="273"/>
      <c r="C147" s="274"/>
      <c r="D147" s="274"/>
      <c r="E147" s="274"/>
      <c r="F147" s="274"/>
      <c r="G147" s="274"/>
      <c r="H147" s="274"/>
      <c r="I147" s="274"/>
      <c r="J147" s="274"/>
      <c r="K147" s="274"/>
      <c r="L147" s="274"/>
      <c r="M147" s="274"/>
      <c r="N147" s="274"/>
      <c r="O147" s="274"/>
      <c r="P147" s="274"/>
      <c r="Q147" s="274"/>
      <c r="R147" s="274"/>
      <c r="S147" s="274"/>
      <c r="T147" s="274"/>
      <c r="U147" s="274"/>
      <c r="V147" s="274"/>
      <c r="W147" s="274"/>
      <c r="X147" s="274"/>
      <c r="Y147" s="274"/>
      <c r="Z147" s="274"/>
      <c r="AA147" s="274"/>
      <c r="AB147" s="274"/>
      <c r="AC147" s="274"/>
      <c r="AD147" s="274"/>
      <c r="AE147" s="274"/>
      <c r="AF147" s="274"/>
      <c r="AG147" s="274"/>
      <c r="AH147" s="274"/>
      <c r="AI147" s="274"/>
      <c r="AJ147" s="274"/>
      <c r="AK147" s="274"/>
      <c r="AL147" s="274"/>
      <c r="AM147" s="274"/>
      <c r="AN147" s="274"/>
      <c r="AO147" s="274"/>
      <c r="AP147" s="274"/>
      <c r="AQ147" s="274"/>
      <c r="AR147" s="275"/>
      <c r="AS147" s="276"/>
      <c r="AT147" s="62" t="str">
        <f t="shared" si="0"/>
        <v>NA</v>
      </c>
      <c r="AU147" s="62" t="str">
        <f t="shared" si="55"/>
        <v>NA</v>
      </c>
      <c r="AV147" s="62">
        <f t="shared" si="2"/>
        <v>0</v>
      </c>
      <c r="AW147" s="62">
        <f t="shared" si="3"/>
        <v>0</v>
      </c>
      <c r="AX147" s="62">
        <f t="shared" si="4"/>
        <v>0</v>
      </c>
      <c r="AY147" s="62">
        <f t="shared" si="5"/>
        <v>0</v>
      </c>
      <c r="AZ147" s="62">
        <f t="shared" si="6"/>
        <v>0</v>
      </c>
      <c r="BA147" s="62">
        <f t="shared" ref="BA147:BD147" si="145">IF($AZ147=0,0,AV147/$AZ147)</f>
        <v>0</v>
      </c>
      <c r="BB147" s="62">
        <f t="shared" si="145"/>
        <v>0</v>
      </c>
      <c r="BC147" s="62">
        <f t="shared" si="145"/>
        <v>0</v>
      </c>
      <c r="BD147" s="62">
        <f t="shared" si="145"/>
        <v>0</v>
      </c>
      <c r="BE147" s="547"/>
      <c r="BF147" s="1"/>
      <c r="BG147" s="1"/>
      <c r="BH147" s="1"/>
      <c r="BI147" s="1"/>
      <c r="BJ147" s="1"/>
      <c r="BK147" s="1"/>
      <c r="BL147" s="1"/>
      <c r="BM147" s="1"/>
      <c r="BN147" s="1"/>
      <c r="BO147" s="1"/>
      <c r="BP147" s="1"/>
      <c r="BQ147" s="1"/>
      <c r="BR147" s="1"/>
      <c r="BS147" s="1"/>
      <c r="BT147" s="1"/>
      <c r="BU147" s="1"/>
      <c r="BV147" s="1"/>
      <c r="BW147" s="1"/>
      <c r="BX147" s="1"/>
      <c r="BY147" s="1"/>
    </row>
    <row r="148" spans="1:77" ht="15.75" customHeight="1">
      <c r="A148" s="1"/>
      <c r="B148" s="558"/>
      <c r="C148" s="559"/>
      <c r="D148" s="559"/>
      <c r="E148" s="559"/>
      <c r="F148" s="559"/>
      <c r="G148" s="559"/>
      <c r="H148" s="559"/>
      <c r="I148" s="559"/>
      <c r="J148" s="559"/>
      <c r="K148" s="559"/>
      <c r="L148" s="559"/>
      <c r="M148" s="559"/>
      <c r="N148" s="559"/>
      <c r="O148" s="559"/>
      <c r="P148" s="559"/>
      <c r="Q148" s="559"/>
      <c r="R148" s="559"/>
      <c r="S148" s="559"/>
      <c r="T148" s="559"/>
      <c r="U148" s="559"/>
      <c r="V148" s="559"/>
      <c r="W148" s="559"/>
      <c r="X148" s="559"/>
      <c r="Y148" s="559"/>
      <c r="Z148" s="559"/>
      <c r="AA148" s="559"/>
      <c r="AB148" s="559"/>
      <c r="AC148" s="559"/>
      <c r="AD148" s="559"/>
      <c r="AE148" s="559"/>
      <c r="AF148" s="559"/>
      <c r="AG148" s="559"/>
      <c r="AH148" s="559"/>
      <c r="AI148" s="559"/>
      <c r="AJ148" s="559"/>
      <c r="AK148" s="559"/>
      <c r="AL148" s="559"/>
      <c r="AM148" s="559"/>
      <c r="AN148" s="559"/>
      <c r="AO148" s="559"/>
      <c r="AP148" s="559"/>
      <c r="AQ148" s="559"/>
      <c r="AR148" s="560"/>
      <c r="AS148" s="276"/>
      <c r="AT148" s="62" t="str">
        <f t="shared" si="0"/>
        <v>NA</v>
      </c>
      <c r="AU148" s="62" t="str">
        <f t="shared" si="55"/>
        <v>NA</v>
      </c>
      <c r="AV148" s="62">
        <f t="shared" si="2"/>
        <v>0</v>
      </c>
      <c r="AW148" s="62">
        <f t="shared" si="3"/>
        <v>0</v>
      </c>
      <c r="AX148" s="62">
        <f t="shared" si="4"/>
        <v>0</v>
      </c>
      <c r="AY148" s="62">
        <f t="shared" si="5"/>
        <v>0</v>
      </c>
      <c r="AZ148" s="62">
        <f t="shared" si="6"/>
        <v>0</v>
      </c>
      <c r="BA148" s="62">
        <f t="shared" ref="BA148:BD148" si="146">IF($AZ148=0,0,AV148/$AZ148)</f>
        <v>0</v>
      </c>
      <c r="BB148" s="62">
        <f t="shared" si="146"/>
        <v>0</v>
      </c>
      <c r="BC148" s="62">
        <f t="shared" si="146"/>
        <v>0</v>
      </c>
      <c r="BD148" s="62">
        <f t="shared" si="146"/>
        <v>0</v>
      </c>
      <c r="BE148" s="547"/>
      <c r="BF148" s="1"/>
      <c r="BG148" s="1"/>
      <c r="BH148" s="1"/>
      <c r="BI148" s="1"/>
      <c r="BJ148" s="1"/>
      <c r="BK148" s="1"/>
      <c r="BL148" s="1"/>
      <c r="BM148" s="1"/>
      <c r="BN148" s="1"/>
      <c r="BO148" s="1"/>
      <c r="BP148" s="1"/>
      <c r="BQ148" s="1"/>
      <c r="BR148" s="1"/>
      <c r="BS148" s="1"/>
      <c r="BT148" s="1"/>
      <c r="BU148" s="1"/>
      <c r="BV148" s="1"/>
      <c r="BW148" s="1"/>
      <c r="BX148" s="1"/>
      <c r="BY148" s="1"/>
    </row>
    <row r="149" spans="1:77" ht="15.75" customHeight="1">
      <c r="A149" s="1"/>
      <c r="B149" s="273"/>
      <c r="C149" s="274"/>
      <c r="D149" s="274"/>
      <c r="E149" s="274"/>
      <c r="F149" s="274"/>
      <c r="G149" s="274"/>
      <c r="H149" s="274"/>
      <c r="I149" s="274"/>
      <c r="J149" s="274"/>
      <c r="K149" s="274"/>
      <c r="L149" s="274"/>
      <c r="M149" s="274"/>
      <c r="N149" s="274"/>
      <c r="O149" s="274"/>
      <c r="P149" s="274"/>
      <c r="Q149" s="274"/>
      <c r="R149" s="274"/>
      <c r="S149" s="274"/>
      <c r="T149" s="274"/>
      <c r="U149" s="274"/>
      <c r="V149" s="274"/>
      <c r="W149" s="274"/>
      <c r="X149" s="274"/>
      <c r="Y149" s="274"/>
      <c r="Z149" s="274"/>
      <c r="AA149" s="274"/>
      <c r="AB149" s="274"/>
      <c r="AC149" s="274"/>
      <c r="AD149" s="274"/>
      <c r="AE149" s="274"/>
      <c r="AF149" s="274"/>
      <c r="AG149" s="274"/>
      <c r="AH149" s="274"/>
      <c r="AI149" s="274"/>
      <c r="AJ149" s="274"/>
      <c r="AK149" s="274"/>
      <c r="AL149" s="274"/>
      <c r="AM149" s="274"/>
      <c r="AN149" s="274"/>
      <c r="AO149" s="274"/>
      <c r="AP149" s="274"/>
      <c r="AQ149" s="274"/>
      <c r="AR149" s="275"/>
      <c r="AS149" s="276"/>
      <c r="AT149" s="62" t="str">
        <f t="shared" si="0"/>
        <v>NA</v>
      </c>
      <c r="AU149" s="62" t="str">
        <f t="shared" si="55"/>
        <v>NA</v>
      </c>
      <c r="AV149" s="62">
        <f t="shared" si="2"/>
        <v>0</v>
      </c>
      <c r="AW149" s="62">
        <f t="shared" si="3"/>
        <v>0</v>
      </c>
      <c r="AX149" s="62">
        <f t="shared" si="4"/>
        <v>0</v>
      </c>
      <c r="AY149" s="62">
        <f t="shared" si="5"/>
        <v>0</v>
      </c>
      <c r="AZ149" s="62">
        <f t="shared" si="6"/>
        <v>0</v>
      </c>
      <c r="BA149" s="62">
        <f t="shared" ref="BA149:BD149" si="147">IF($AZ149=0,0,AV149/$AZ149)</f>
        <v>0</v>
      </c>
      <c r="BB149" s="62">
        <f t="shared" si="147"/>
        <v>0</v>
      </c>
      <c r="BC149" s="62">
        <f t="shared" si="147"/>
        <v>0</v>
      </c>
      <c r="BD149" s="62">
        <f t="shared" si="147"/>
        <v>0</v>
      </c>
      <c r="BE149" s="547"/>
      <c r="BF149" s="1"/>
      <c r="BG149" s="1"/>
      <c r="BH149" s="1"/>
      <c r="BI149" s="1"/>
      <c r="BJ149" s="1"/>
      <c r="BK149" s="1"/>
      <c r="BL149" s="1"/>
      <c r="BM149" s="1"/>
      <c r="BN149" s="1"/>
      <c r="BO149" s="1"/>
      <c r="BP149" s="1"/>
      <c r="BQ149" s="1"/>
      <c r="BR149" s="1"/>
      <c r="BS149" s="1"/>
      <c r="BT149" s="1"/>
      <c r="BU149" s="1"/>
      <c r="BV149" s="1"/>
      <c r="BW149" s="1"/>
      <c r="BX149" s="1"/>
      <c r="BY149" s="1"/>
    </row>
    <row r="150" spans="1:77" ht="15.75" customHeight="1">
      <c r="A150" s="1"/>
      <c r="B150" s="558"/>
      <c r="C150" s="559"/>
      <c r="D150" s="559"/>
      <c r="E150" s="559"/>
      <c r="F150" s="559"/>
      <c r="G150" s="559"/>
      <c r="H150" s="559"/>
      <c r="I150" s="559"/>
      <c r="J150" s="559"/>
      <c r="K150" s="559"/>
      <c r="L150" s="559"/>
      <c r="M150" s="559"/>
      <c r="N150" s="559"/>
      <c r="O150" s="559"/>
      <c r="P150" s="559"/>
      <c r="Q150" s="559"/>
      <c r="R150" s="559"/>
      <c r="S150" s="559"/>
      <c r="T150" s="559"/>
      <c r="U150" s="559"/>
      <c r="V150" s="559"/>
      <c r="W150" s="559"/>
      <c r="X150" s="559"/>
      <c r="Y150" s="559"/>
      <c r="Z150" s="559"/>
      <c r="AA150" s="559"/>
      <c r="AB150" s="559"/>
      <c r="AC150" s="559"/>
      <c r="AD150" s="559"/>
      <c r="AE150" s="559"/>
      <c r="AF150" s="559"/>
      <c r="AG150" s="559"/>
      <c r="AH150" s="559"/>
      <c r="AI150" s="559"/>
      <c r="AJ150" s="559"/>
      <c r="AK150" s="559"/>
      <c r="AL150" s="559"/>
      <c r="AM150" s="559"/>
      <c r="AN150" s="559"/>
      <c r="AO150" s="559"/>
      <c r="AP150" s="559"/>
      <c r="AQ150" s="559"/>
      <c r="AR150" s="560"/>
      <c r="AS150" s="276"/>
      <c r="AT150" s="62" t="str">
        <f t="shared" si="0"/>
        <v>NA</v>
      </c>
      <c r="AU150" s="62" t="str">
        <f t="shared" si="55"/>
        <v>NA</v>
      </c>
      <c r="AV150" s="62">
        <f t="shared" si="2"/>
        <v>0</v>
      </c>
      <c r="AW150" s="62">
        <f t="shared" si="3"/>
        <v>0</v>
      </c>
      <c r="AX150" s="62">
        <f t="shared" si="4"/>
        <v>0</v>
      </c>
      <c r="AY150" s="62">
        <f t="shared" si="5"/>
        <v>0</v>
      </c>
      <c r="AZ150" s="62">
        <f t="shared" si="6"/>
        <v>0</v>
      </c>
      <c r="BA150" s="62">
        <f t="shared" ref="BA150:BD150" si="148">IF($AZ150=0,0,AV150/$AZ150)</f>
        <v>0</v>
      </c>
      <c r="BB150" s="62">
        <f t="shared" si="148"/>
        <v>0</v>
      </c>
      <c r="BC150" s="62">
        <f t="shared" si="148"/>
        <v>0</v>
      </c>
      <c r="BD150" s="62">
        <f t="shared" si="148"/>
        <v>0</v>
      </c>
      <c r="BE150" s="547"/>
      <c r="BF150" s="1"/>
      <c r="BG150" s="1"/>
      <c r="BH150" s="1"/>
      <c r="BI150" s="1"/>
      <c r="BJ150" s="1"/>
      <c r="BK150" s="1"/>
      <c r="BL150" s="1"/>
      <c r="BM150" s="1"/>
      <c r="BN150" s="1"/>
      <c r="BO150" s="1"/>
      <c r="BP150" s="1"/>
      <c r="BQ150" s="1"/>
      <c r="BR150" s="1"/>
      <c r="BS150" s="1"/>
      <c r="BT150" s="1"/>
      <c r="BU150" s="1"/>
      <c r="BV150" s="1"/>
      <c r="BW150" s="1"/>
      <c r="BX150" s="1"/>
      <c r="BY150" s="1"/>
    </row>
    <row r="151" spans="1:77" ht="15.75" customHeight="1">
      <c r="A151" s="1"/>
      <c r="B151" s="273"/>
      <c r="C151" s="274"/>
      <c r="D151" s="274"/>
      <c r="E151" s="274"/>
      <c r="F151" s="274"/>
      <c r="G151" s="274"/>
      <c r="H151" s="274"/>
      <c r="I151" s="274"/>
      <c r="J151" s="274"/>
      <c r="K151" s="274"/>
      <c r="L151" s="274"/>
      <c r="M151" s="274"/>
      <c r="N151" s="274"/>
      <c r="O151" s="274"/>
      <c r="P151" s="274"/>
      <c r="Q151" s="274"/>
      <c r="R151" s="274"/>
      <c r="S151" s="274"/>
      <c r="T151" s="274"/>
      <c r="U151" s="274"/>
      <c r="V151" s="274"/>
      <c r="W151" s="274"/>
      <c r="X151" s="274"/>
      <c r="Y151" s="274"/>
      <c r="Z151" s="274"/>
      <c r="AA151" s="274"/>
      <c r="AB151" s="274"/>
      <c r="AC151" s="274"/>
      <c r="AD151" s="274"/>
      <c r="AE151" s="274"/>
      <c r="AF151" s="274"/>
      <c r="AG151" s="274"/>
      <c r="AH151" s="274"/>
      <c r="AI151" s="274"/>
      <c r="AJ151" s="274"/>
      <c r="AK151" s="274"/>
      <c r="AL151" s="274"/>
      <c r="AM151" s="274"/>
      <c r="AN151" s="274"/>
      <c r="AO151" s="274"/>
      <c r="AP151" s="274"/>
      <c r="AQ151" s="274"/>
      <c r="AR151" s="275"/>
      <c r="AS151" s="276"/>
      <c r="AT151" s="62" t="str">
        <f t="shared" si="0"/>
        <v>NA</v>
      </c>
      <c r="AU151" s="62" t="str">
        <f t="shared" si="55"/>
        <v>NA</v>
      </c>
      <c r="AV151" s="62">
        <f t="shared" si="2"/>
        <v>0</v>
      </c>
      <c r="AW151" s="62">
        <f t="shared" si="3"/>
        <v>0</v>
      </c>
      <c r="AX151" s="62">
        <f t="shared" si="4"/>
        <v>0</v>
      </c>
      <c r="AY151" s="62">
        <f t="shared" si="5"/>
        <v>0</v>
      </c>
      <c r="AZ151" s="62">
        <f t="shared" si="6"/>
        <v>0</v>
      </c>
      <c r="BA151" s="62">
        <f t="shared" ref="BA151:BD151" si="149">IF($AZ151=0,0,AV151/$AZ151)</f>
        <v>0</v>
      </c>
      <c r="BB151" s="62">
        <f t="shared" si="149"/>
        <v>0</v>
      </c>
      <c r="BC151" s="62">
        <f t="shared" si="149"/>
        <v>0</v>
      </c>
      <c r="BD151" s="62">
        <f t="shared" si="149"/>
        <v>0</v>
      </c>
      <c r="BE151" s="547"/>
      <c r="BF151" s="1"/>
      <c r="BG151" s="1"/>
      <c r="BH151" s="1"/>
      <c r="BI151" s="1"/>
      <c r="BJ151" s="1"/>
      <c r="BK151" s="1"/>
      <c r="BL151" s="1"/>
      <c r="BM151" s="1"/>
      <c r="BN151" s="1"/>
      <c r="BO151" s="1"/>
      <c r="BP151" s="1"/>
      <c r="BQ151" s="1"/>
      <c r="BR151" s="1"/>
      <c r="BS151" s="1"/>
      <c r="BT151" s="1"/>
      <c r="BU151" s="1"/>
      <c r="BV151" s="1"/>
      <c r="BW151" s="1"/>
      <c r="BX151" s="1"/>
      <c r="BY151" s="1"/>
    </row>
    <row r="152" spans="1:77" ht="15.75" customHeight="1">
      <c r="A152" s="1"/>
      <c r="B152" s="558"/>
      <c r="C152" s="559"/>
      <c r="D152" s="559"/>
      <c r="E152" s="559"/>
      <c r="F152" s="559"/>
      <c r="G152" s="559"/>
      <c r="H152" s="559"/>
      <c r="I152" s="559"/>
      <c r="J152" s="559"/>
      <c r="K152" s="559"/>
      <c r="L152" s="559"/>
      <c r="M152" s="559"/>
      <c r="N152" s="559"/>
      <c r="O152" s="559"/>
      <c r="P152" s="559"/>
      <c r="Q152" s="559"/>
      <c r="R152" s="559"/>
      <c r="S152" s="559"/>
      <c r="T152" s="559"/>
      <c r="U152" s="559"/>
      <c r="V152" s="559"/>
      <c r="W152" s="559"/>
      <c r="X152" s="559"/>
      <c r="Y152" s="559"/>
      <c r="Z152" s="559"/>
      <c r="AA152" s="559"/>
      <c r="AB152" s="559"/>
      <c r="AC152" s="559"/>
      <c r="AD152" s="559"/>
      <c r="AE152" s="559"/>
      <c r="AF152" s="559"/>
      <c r="AG152" s="559"/>
      <c r="AH152" s="559"/>
      <c r="AI152" s="559"/>
      <c r="AJ152" s="559"/>
      <c r="AK152" s="559"/>
      <c r="AL152" s="559"/>
      <c r="AM152" s="559"/>
      <c r="AN152" s="559"/>
      <c r="AO152" s="559"/>
      <c r="AP152" s="559"/>
      <c r="AQ152" s="559"/>
      <c r="AR152" s="560"/>
      <c r="AS152" s="276"/>
      <c r="AT152" s="62" t="str">
        <f t="shared" si="0"/>
        <v>NA</v>
      </c>
      <c r="AU152" s="62" t="str">
        <f t="shared" si="55"/>
        <v>NA</v>
      </c>
      <c r="AV152" s="62">
        <f t="shared" si="2"/>
        <v>0</v>
      </c>
      <c r="AW152" s="62">
        <f t="shared" si="3"/>
        <v>0</v>
      </c>
      <c r="AX152" s="62">
        <f t="shared" si="4"/>
        <v>0</v>
      </c>
      <c r="AY152" s="62">
        <f t="shared" si="5"/>
        <v>0</v>
      </c>
      <c r="AZ152" s="62">
        <f t="shared" si="6"/>
        <v>0</v>
      </c>
      <c r="BA152" s="62">
        <f t="shared" ref="BA152:BD152" si="150">IF($AZ152=0,0,AV152/$AZ152)</f>
        <v>0</v>
      </c>
      <c r="BB152" s="62">
        <f t="shared" si="150"/>
        <v>0</v>
      </c>
      <c r="BC152" s="62">
        <f t="shared" si="150"/>
        <v>0</v>
      </c>
      <c r="BD152" s="62">
        <f t="shared" si="150"/>
        <v>0</v>
      </c>
      <c r="BE152" s="547"/>
      <c r="BF152" s="1"/>
      <c r="BG152" s="1"/>
      <c r="BH152" s="1"/>
      <c r="BI152" s="1"/>
      <c r="BJ152" s="1"/>
      <c r="BK152" s="1"/>
      <c r="BL152" s="1"/>
      <c r="BM152" s="1"/>
      <c r="BN152" s="1"/>
      <c r="BO152" s="1"/>
      <c r="BP152" s="1"/>
      <c r="BQ152" s="1"/>
      <c r="BR152" s="1"/>
      <c r="BS152" s="1"/>
      <c r="BT152" s="1"/>
      <c r="BU152" s="1"/>
      <c r="BV152" s="1"/>
      <c r="BW152" s="1"/>
      <c r="BX152" s="1"/>
      <c r="BY152" s="1"/>
    </row>
    <row r="153" spans="1:77" ht="15.75" customHeight="1">
      <c r="A153" s="1"/>
      <c r="B153" s="273"/>
      <c r="C153" s="274"/>
      <c r="D153" s="274"/>
      <c r="E153" s="274"/>
      <c r="F153" s="274"/>
      <c r="G153" s="274"/>
      <c r="H153" s="274"/>
      <c r="I153" s="274"/>
      <c r="J153" s="274"/>
      <c r="K153" s="274"/>
      <c r="L153" s="274"/>
      <c r="M153" s="274"/>
      <c r="N153" s="274"/>
      <c r="O153" s="274"/>
      <c r="P153" s="274"/>
      <c r="Q153" s="274"/>
      <c r="R153" s="274"/>
      <c r="S153" s="274"/>
      <c r="T153" s="274"/>
      <c r="U153" s="274"/>
      <c r="V153" s="274"/>
      <c r="W153" s="274"/>
      <c r="X153" s="274"/>
      <c r="Y153" s="274"/>
      <c r="Z153" s="274"/>
      <c r="AA153" s="274"/>
      <c r="AB153" s="274"/>
      <c r="AC153" s="274"/>
      <c r="AD153" s="274"/>
      <c r="AE153" s="274"/>
      <c r="AF153" s="274"/>
      <c r="AG153" s="274"/>
      <c r="AH153" s="274"/>
      <c r="AI153" s="274"/>
      <c r="AJ153" s="274"/>
      <c r="AK153" s="274"/>
      <c r="AL153" s="274"/>
      <c r="AM153" s="274"/>
      <c r="AN153" s="274"/>
      <c r="AO153" s="274"/>
      <c r="AP153" s="274"/>
      <c r="AQ153" s="274"/>
      <c r="AR153" s="275"/>
      <c r="AS153" s="276"/>
      <c r="AT153" s="62" t="str">
        <f t="shared" si="0"/>
        <v>NA</v>
      </c>
      <c r="AU153" s="62" t="str">
        <f t="shared" si="55"/>
        <v>NA</v>
      </c>
      <c r="AV153" s="62">
        <f t="shared" si="2"/>
        <v>0</v>
      </c>
      <c r="AW153" s="62">
        <f t="shared" si="3"/>
        <v>0</v>
      </c>
      <c r="AX153" s="62">
        <f t="shared" si="4"/>
        <v>0</v>
      </c>
      <c r="AY153" s="62">
        <f t="shared" si="5"/>
        <v>0</v>
      </c>
      <c r="AZ153" s="62">
        <f t="shared" si="6"/>
        <v>0</v>
      </c>
      <c r="BA153" s="62">
        <f t="shared" ref="BA153:BD153" si="151">IF($AZ153=0,0,AV153/$AZ153)</f>
        <v>0</v>
      </c>
      <c r="BB153" s="62">
        <f t="shared" si="151"/>
        <v>0</v>
      </c>
      <c r="BC153" s="62">
        <f t="shared" si="151"/>
        <v>0</v>
      </c>
      <c r="BD153" s="62">
        <f t="shared" si="151"/>
        <v>0</v>
      </c>
      <c r="BE153" s="547"/>
      <c r="BF153" s="1"/>
      <c r="BG153" s="1"/>
      <c r="BH153" s="1"/>
      <c r="BI153" s="1"/>
      <c r="BJ153" s="1"/>
      <c r="BK153" s="1"/>
      <c r="BL153" s="1"/>
      <c r="BM153" s="1"/>
      <c r="BN153" s="1"/>
      <c r="BO153" s="1"/>
      <c r="BP153" s="1"/>
      <c r="BQ153" s="1"/>
      <c r="BR153" s="1"/>
      <c r="BS153" s="1"/>
      <c r="BT153" s="1"/>
      <c r="BU153" s="1"/>
      <c r="BV153" s="1"/>
      <c r="BW153" s="1"/>
      <c r="BX153" s="1"/>
      <c r="BY153" s="1"/>
    </row>
    <row r="154" spans="1:77" ht="15.75" customHeight="1">
      <c r="A154" s="1"/>
      <c r="B154" s="558"/>
      <c r="C154" s="559"/>
      <c r="D154" s="559"/>
      <c r="E154" s="559"/>
      <c r="F154" s="559"/>
      <c r="G154" s="559"/>
      <c r="H154" s="559"/>
      <c r="I154" s="559"/>
      <c r="J154" s="559"/>
      <c r="K154" s="559"/>
      <c r="L154" s="559"/>
      <c r="M154" s="559"/>
      <c r="N154" s="559"/>
      <c r="O154" s="559"/>
      <c r="P154" s="559"/>
      <c r="Q154" s="559"/>
      <c r="R154" s="559"/>
      <c r="S154" s="559"/>
      <c r="T154" s="559"/>
      <c r="U154" s="559"/>
      <c r="V154" s="559"/>
      <c r="W154" s="559"/>
      <c r="X154" s="559"/>
      <c r="Y154" s="559"/>
      <c r="Z154" s="559"/>
      <c r="AA154" s="559"/>
      <c r="AB154" s="559"/>
      <c r="AC154" s="559"/>
      <c r="AD154" s="559"/>
      <c r="AE154" s="559"/>
      <c r="AF154" s="559"/>
      <c r="AG154" s="559"/>
      <c r="AH154" s="559"/>
      <c r="AI154" s="559"/>
      <c r="AJ154" s="559"/>
      <c r="AK154" s="559"/>
      <c r="AL154" s="559"/>
      <c r="AM154" s="559"/>
      <c r="AN154" s="559"/>
      <c r="AO154" s="559"/>
      <c r="AP154" s="559"/>
      <c r="AQ154" s="559"/>
      <c r="AR154" s="560"/>
      <c r="AS154" s="276"/>
      <c r="AT154" s="62" t="str">
        <f t="shared" si="0"/>
        <v>NA</v>
      </c>
      <c r="AU154" s="62" t="str">
        <f t="shared" si="55"/>
        <v>NA</v>
      </c>
      <c r="AV154" s="62">
        <f t="shared" si="2"/>
        <v>0</v>
      </c>
      <c r="AW154" s="62">
        <f t="shared" si="3"/>
        <v>0</v>
      </c>
      <c r="AX154" s="62">
        <f t="shared" si="4"/>
        <v>0</v>
      </c>
      <c r="AY154" s="62">
        <f t="shared" si="5"/>
        <v>0</v>
      </c>
      <c r="AZ154" s="62">
        <f t="shared" si="6"/>
        <v>0</v>
      </c>
      <c r="BA154" s="62">
        <f t="shared" ref="BA154:BD154" si="152">IF($AZ154=0,0,AV154/$AZ154)</f>
        <v>0</v>
      </c>
      <c r="BB154" s="62">
        <f t="shared" si="152"/>
        <v>0</v>
      </c>
      <c r="BC154" s="62">
        <f t="shared" si="152"/>
        <v>0</v>
      </c>
      <c r="BD154" s="62">
        <f t="shared" si="152"/>
        <v>0</v>
      </c>
      <c r="BE154" s="547"/>
      <c r="BF154" s="1"/>
      <c r="BG154" s="1"/>
      <c r="BH154" s="1"/>
      <c r="BI154" s="1"/>
      <c r="BJ154" s="1"/>
      <c r="BK154" s="1"/>
      <c r="BL154" s="1"/>
      <c r="BM154" s="1"/>
      <c r="BN154" s="1"/>
      <c r="BO154" s="1"/>
      <c r="BP154" s="1"/>
      <c r="BQ154" s="1"/>
      <c r="BR154" s="1"/>
      <c r="BS154" s="1"/>
      <c r="BT154" s="1"/>
      <c r="BU154" s="1"/>
      <c r="BV154" s="1"/>
      <c r="BW154" s="1"/>
      <c r="BX154" s="1"/>
      <c r="BY154" s="1"/>
    </row>
    <row r="155" spans="1:77" ht="15.75" customHeight="1">
      <c r="A155" s="1"/>
      <c r="B155" s="273"/>
      <c r="C155" s="274"/>
      <c r="D155" s="274"/>
      <c r="E155" s="274"/>
      <c r="F155" s="274"/>
      <c r="G155" s="274"/>
      <c r="H155" s="274"/>
      <c r="I155" s="274"/>
      <c r="J155" s="274"/>
      <c r="K155" s="274"/>
      <c r="L155" s="274"/>
      <c r="M155" s="274"/>
      <c r="N155" s="274"/>
      <c r="O155" s="274"/>
      <c r="P155" s="274"/>
      <c r="Q155" s="274"/>
      <c r="R155" s="274"/>
      <c r="S155" s="274"/>
      <c r="T155" s="274"/>
      <c r="U155" s="274"/>
      <c r="V155" s="274"/>
      <c r="W155" s="274"/>
      <c r="X155" s="274"/>
      <c r="Y155" s="274"/>
      <c r="Z155" s="274"/>
      <c r="AA155" s="274"/>
      <c r="AB155" s="274"/>
      <c r="AC155" s="274"/>
      <c r="AD155" s="274"/>
      <c r="AE155" s="274"/>
      <c r="AF155" s="274"/>
      <c r="AG155" s="274"/>
      <c r="AH155" s="274"/>
      <c r="AI155" s="274"/>
      <c r="AJ155" s="274"/>
      <c r="AK155" s="274"/>
      <c r="AL155" s="274"/>
      <c r="AM155" s="274"/>
      <c r="AN155" s="274"/>
      <c r="AO155" s="274"/>
      <c r="AP155" s="274"/>
      <c r="AQ155" s="274"/>
      <c r="AR155" s="275"/>
      <c r="AS155" s="276"/>
      <c r="AT155" s="62" t="str">
        <f t="shared" si="0"/>
        <v>NA</v>
      </c>
      <c r="AU155" s="62" t="str">
        <f t="shared" si="55"/>
        <v>NA</v>
      </c>
      <c r="AV155" s="62">
        <f t="shared" si="2"/>
        <v>0</v>
      </c>
      <c r="AW155" s="62">
        <f t="shared" si="3"/>
        <v>0</v>
      </c>
      <c r="AX155" s="62">
        <f t="shared" si="4"/>
        <v>0</v>
      </c>
      <c r="AY155" s="62">
        <f t="shared" si="5"/>
        <v>0</v>
      </c>
      <c r="AZ155" s="62">
        <f t="shared" si="6"/>
        <v>0</v>
      </c>
      <c r="BA155" s="62">
        <f t="shared" ref="BA155:BD155" si="153">IF($AZ155=0,0,AV155/$AZ155)</f>
        <v>0</v>
      </c>
      <c r="BB155" s="62">
        <f t="shared" si="153"/>
        <v>0</v>
      </c>
      <c r="BC155" s="62">
        <f t="shared" si="153"/>
        <v>0</v>
      </c>
      <c r="BD155" s="62">
        <f t="shared" si="153"/>
        <v>0</v>
      </c>
      <c r="BE155" s="547"/>
      <c r="BF155" s="1"/>
      <c r="BG155" s="1"/>
      <c r="BH155" s="1"/>
      <c r="BI155" s="1"/>
      <c r="BJ155" s="1"/>
      <c r="BK155" s="1"/>
      <c r="BL155" s="1"/>
      <c r="BM155" s="1"/>
      <c r="BN155" s="1"/>
      <c r="BO155" s="1"/>
      <c r="BP155" s="1"/>
      <c r="BQ155" s="1"/>
      <c r="BR155" s="1"/>
      <c r="BS155" s="1"/>
      <c r="BT155" s="1"/>
      <c r="BU155" s="1"/>
      <c r="BV155" s="1"/>
      <c r="BW155" s="1"/>
      <c r="BX155" s="1"/>
      <c r="BY155" s="1"/>
    </row>
    <row r="156" spans="1:77" ht="15.75" customHeight="1">
      <c r="A156" s="1"/>
      <c r="B156" s="558"/>
      <c r="C156" s="559"/>
      <c r="D156" s="559"/>
      <c r="E156" s="559"/>
      <c r="F156" s="559"/>
      <c r="G156" s="559"/>
      <c r="H156" s="559"/>
      <c r="I156" s="559"/>
      <c r="J156" s="559"/>
      <c r="K156" s="559"/>
      <c r="L156" s="559"/>
      <c r="M156" s="559"/>
      <c r="N156" s="559"/>
      <c r="O156" s="559"/>
      <c r="P156" s="559"/>
      <c r="Q156" s="559"/>
      <c r="R156" s="559"/>
      <c r="S156" s="559"/>
      <c r="T156" s="559"/>
      <c r="U156" s="559"/>
      <c r="V156" s="559"/>
      <c r="W156" s="559"/>
      <c r="X156" s="559"/>
      <c r="Y156" s="559"/>
      <c r="Z156" s="559"/>
      <c r="AA156" s="559"/>
      <c r="AB156" s="559"/>
      <c r="AC156" s="559"/>
      <c r="AD156" s="559"/>
      <c r="AE156" s="559"/>
      <c r="AF156" s="559"/>
      <c r="AG156" s="559"/>
      <c r="AH156" s="559"/>
      <c r="AI156" s="559"/>
      <c r="AJ156" s="559"/>
      <c r="AK156" s="559"/>
      <c r="AL156" s="559"/>
      <c r="AM156" s="559"/>
      <c r="AN156" s="559"/>
      <c r="AO156" s="559"/>
      <c r="AP156" s="559"/>
      <c r="AQ156" s="559"/>
      <c r="AR156" s="560"/>
      <c r="AS156" s="276"/>
      <c r="AT156" s="62" t="str">
        <f t="shared" si="0"/>
        <v>NA</v>
      </c>
      <c r="AU156" s="62" t="str">
        <f t="shared" si="55"/>
        <v>NA</v>
      </c>
      <c r="AV156" s="62">
        <f t="shared" si="2"/>
        <v>0</v>
      </c>
      <c r="AW156" s="62">
        <f t="shared" si="3"/>
        <v>0</v>
      </c>
      <c r="AX156" s="62">
        <f t="shared" si="4"/>
        <v>0</v>
      </c>
      <c r="AY156" s="62">
        <f t="shared" si="5"/>
        <v>0</v>
      </c>
      <c r="AZ156" s="62">
        <f t="shared" si="6"/>
        <v>0</v>
      </c>
      <c r="BA156" s="62">
        <f t="shared" ref="BA156:BD156" si="154">IF($AZ156=0,0,AV156/$AZ156)</f>
        <v>0</v>
      </c>
      <c r="BB156" s="62">
        <f t="shared" si="154"/>
        <v>0</v>
      </c>
      <c r="BC156" s="62">
        <f t="shared" si="154"/>
        <v>0</v>
      </c>
      <c r="BD156" s="62">
        <f t="shared" si="154"/>
        <v>0</v>
      </c>
      <c r="BE156" s="547"/>
      <c r="BF156" s="1"/>
      <c r="BG156" s="1"/>
      <c r="BH156" s="1"/>
      <c r="BI156" s="1"/>
      <c r="BJ156" s="1"/>
      <c r="BK156" s="1"/>
      <c r="BL156" s="1"/>
      <c r="BM156" s="1"/>
      <c r="BN156" s="1"/>
      <c r="BO156" s="1"/>
      <c r="BP156" s="1"/>
      <c r="BQ156" s="1"/>
      <c r="BR156" s="1"/>
      <c r="BS156" s="1"/>
      <c r="BT156" s="1"/>
      <c r="BU156" s="1"/>
      <c r="BV156" s="1"/>
      <c r="BW156" s="1"/>
      <c r="BX156" s="1"/>
      <c r="BY156" s="1"/>
    </row>
    <row r="157" spans="1:77" ht="15.75" customHeight="1">
      <c r="A157" s="1"/>
      <c r="B157" s="273"/>
      <c r="C157" s="274"/>
      <c r="D157" s="274"/>
      <c r="E157" s="274"/>
      <c r="F157" s="274"/>
      <c r="G157" s="274"/>
      <c r="H157" s="274"/>
      <c r="I157" s="274"/>
      <c r="J157" s="274"/>
      <c r="K157" s="274"/>
      <c r="L157" s="274"/>
      <c r="M157" s="274"/>
      <c r="N157" s="274"/>
      <c r="O157" s="274"/>
      <c r="P157" s="274"/>
      <c r="Q157" s="274"/>
      <c r="R157" s="274"/>
      <c r="S157" s="274"/>
      <c r="T157" s="274"/>
      <c r="U157" s="274"/>
      <c r="V157" s="274"/>
      <c r="W157" s="274"/>
      <c r="X157" s="274"/>
      <c r="Y157" s="274"/>
      <c r="Z157" s="274"/>
      <c r="AA157" s="274"/>
      <c r="AB157" s="274"/>
      <c r="AC157" s="274"/>
      <c r="AD157" s="274"/>
      <c r="AE157" s="274"/>
      <c r="AF157" s="274"/>
      <c r="AG157" s="274"/>
      <c r="AH157" s="274"/>
      <c r="AI157" s="274"/>
      <c r="AJ157" s="274"/>
      <c r="AK157" s="274"/>
      <c r="AL157" s="274"/>
      <c r="AM157" s="274"/>
      <c r="AN157" s="274"/>
      <c r="AO157" s="274"/>
      <c r="AP157" s="274"/>
      <c r="AQ157" s="274"/>
      <c r="AR157" s="275"/>
      <c r="AS157" s="276"/>
      <c r="AT157" s="62" t="str">
        <f t="shared" si="0"/>
        <v>NA</v>
      </c>
      <c r="AU157" s="62" t="str">
        <f t="shared" si="55"/>
        <v>NA</v>
      </c>
      <c r="AV157" s="62">
        <f t="shared" si="2"/>
        <v>0</v>
      </c>
      <c r="AW157" s="62">
        <f t="shared" si="3"/>
        <v>0</v>
      </c>
      <c r="AX157" s="62">
        <f t="shared" si="4"/>
        <v>0</v>
      </c>
      <c r="AY157" s="62">
        <f t="shared" si="5"/>
        <v>0</v>
      </c>
      <c r="AZ157" s="62">
        <f t="shared" si="6"/>
        <v>0</v>
      </c>
      <c r="BA157" s="62">
        <f t="shared" ref="BA157:BD157" si="155">IF($AZ157=0,0,AV157/$AZ157)</f>
        <v>0</v>
      </c>
      <c r="BB157" s="62">
        <f t="shared" si="155"/>
        <v>0</v>
      </c>
      <c r="BC157" s="62">
        <f t="shared" si="155"/>
        <v>0</v>
      </c>
      <c r="BD157" s="62">
        <f t="shared" si="155"/>
        <v>0</v>
      </c>
      <c r="BE157" s="547"/>
      <c r="BF157" s="1"/>
      <c r="BG157" s="1"/>
      <c r="BH157" s="1"/>
      <c r="BI157" s="1"/>
      <c r="BJ157" s="1"/>
      <c r="BK157" s="1"/>
      <c r="BL157" s="1"/>
      <c r="BM157" s="1"/>
      <c r="BN157" s="1"/>
      <c r="BO157" s="1"/>
      <c r="BP157" s="1"/>
      <c r="BQ157" s="1"/>
      <c r="BR157" s="1"/>
      <c r="BS157" s="1"/>
      <c r="BT157" s="1"/>
      <c r="BU157" s="1"/>
      <c r="BV157" s="1"/>
      <c r="BW157" s="1"/>
      <c r="BX157" s="1"/>
      <c r="BY157" s="1"/>
    </row>
    <row r="158" spans="1:77" ht="15.75" customHeight="1">
      <c r="A158" s="1"/>
      <c r="B158" s="558"/>
      <c r="C158" s="559"/>
      <c r="D158" s="559"/>
      <c r="E158" s="559"/>
      <c r="F158" s="559"/>
      <c r="G158" s="559"/>
      <c r="H158" s="559"/>
      <c r="I158" s="559"/>
      <c r="J158" s="559"/>
      <c r="K158" s="559"/>
      <c r="L158" s="559"/>
      <c r="M158" s="559"/>
      <c r="N158" s="559"/>
      <c r="O158" s="559"/>
      <c r="P158" s="559"/>
      <c r="Q158" s="559"/>
      <c r="R158" s="559"/>
      <c r="S158" s="559"/>
      <c r="T158" s="559"/>
      <c r="U158" s="559"/>
      <c r="V158" s="559"/>
      <c r="W158" s="559"/>
      <c r="X158" s="559"/>
      <c r="Y158" s="559"/>
      <c r="Z158" s="559"/>
      <c r="AA158" s="559"/>
      <c r="AB158" s="559"/>
      <c r="AC158" s="559"/>
      <c r="AD158" s="559"/>
      <c r="AE158" s="559"/>
      <c r="AF158" s="559"/>
      <c r="AG158" s="559"/>
      <c r="AH158" s="559"/>
      <c r="AI158" s="559"/>
      <c r="AJ158" s="559"/>
      <c r="AK158" s="559"/>
      <c r="AL158" s="559"/>
      <c r="AM158" s="559"/>
      <c r="AN158" s="559"/>
      <c r="AO158" s="559"/>
      <c r="AP158" s="559"/>
      <c r="AQ158" s="559"/>
      <c r="AR158" s="560"/>
      <c r="AS158" s="276"/>
      <c r="AT158" s="62" t="str">
        <f t="shared" si="0"/>
        <v>NA</v>
      </c>
      <c r="AU158" s="62" t="str">
        <f t="shared" si="55"/>
        <v>NA</v>
      </c>
      <c r="AV158" s="62">
        <f t="shared" si="2"/>
        <v>0</v>
      </c>
      <c r="AW158" s="62">
        <f t="shared" si="3"/>
        <v>0</v>
      </c>
      <c r="AX158" s="62">
        <f t="shared" si="4"/>
        <v>0</v>
      </c>
      <c r="AY158" s="62">
        <f t="shared" si="5"/>
        <v>0</v>
      </c>
      <c r="AZ158" s="62">
        <f t="shared" si="6"/>
        <v>0</v>
      </c>
      <c r="BA158" s="62">
        <f t="shared" ref="BA158:BD158" si="156">IF($AZ158=0,0,AV158/$AZ158)</f>
        <v>0</v>
      </c>
      <c r="BB158" s="62">
        <f t="shared" si="156"/>
        <v>0</v>
      </c>
      <c r="BC158" s="62">
        <f t="shared" si="156"/>
        <v>0</v>
      </c>
      <c r="BD158" s="62">
        <f t="shared" si="156"/>
        <v>0</v>
      </c>
      <c r="BE158" s="547"/>
      <c r="BF158" s="1"/>
      <c r="BG158" s="1"/>
      <c r="BH158" s="1"/>
      <c r="BI158" s="1"/>
      <c r="BJ158" s="1"/>
      <c r="BK158" s="1"/>
      <c r="BL158" s="1"/>
      <c r="BM158" s="1"/>
      <c r="BN158" s="1"/>
      <c r="BO158" s="1"/>
      <c r="BP158" s="1"/>
      <c r="BQ158" s="1"/>
      <c r="BR158" s="1"/>
      <c r="BS158" s="1"/>
      <c r="BT158" s="1"/>
      <c r="BU158" s="1"/>
      <c r="BV158" s="1"/>
      <c r="BW158" s="1"/>
      <c r="BX158" s="1"/>
      <c r="BY158" s="1"/>
    </row>
    <row r="159" spans="1:77" ht="15.75" customHeight="1">
      <c r="A159" s="1"/>
      <c r="B159" s="273"/>
      <c r="C159" s="274"/>
      <c r="D159" s="274"/>
      <c r="E159" s="274"/>
      <c r="F159" s="274"/>
      <c r="G159" s="274"/>
      <c r="H159" s="274"/>
      <c r="I159" s="274"/>
      <c r="J159" s="274"/>
      <c r="K159" s="274"/>
      <c r="L159" s="274"/>
      <c r="M159" s="274"/>
      <c r="N159" s="274"/>
      <c r="O159" s="274"/>
      <c r="P159" s="274"/>
      <c r="Q159" s="274"/>
      <c r="R159" s="274"/>
      <c r="S159" s="274"/>
      <c r="T159" s="274"/>
      <c r="U159" s="274"/>
      <c r="V159" s="274"/>
      <c r="W159" s="274"/>
      <c r="X159" s="274"/>
      <c r="Y159" s="274"/>
      <c r="Z159" s="274"/>
      <c r="AA159" s="274"/>
      <c r="AB159" s="274"/>
      <c r="AC159" s="274"/>
      <c r="AD159" s="274"/>
      <c r="AE159" s="274"/>
      <c r="AF159" s="274"/>
      <c r="AG159" s="274"/>
      <c r="AH159" s="274"/>
      <c r="AI159" s="274"/>
      <c r="AJ159" s="274"/>
      <c r="AK159" s="274"/>
      <c r="AL159" s="274"/>
      <c r="AM159" s="274"/>
      <c r="AN159" s="274"/>
      <c r="AO159" s="274"/>
      <c r="AP159" s="274"/>
      <c r="AQ159" s="274"/>
      <c r="AR159" s="275"/>
      <c r="AS159" s="276"/>
      <c r="AT159" s="62" t="str">
        <f t="shared" si="0"/>
        <v>NA</v>
      </c>
      <c r="AU159" s="62" t="str">
        <f t="shared" si="55"/>
        <v>NA</v>
      </c>
      <c r="AV159" s="62">
        <f t="shared" si="2"/>
        <v>0</v>
      </c>
      <c r="AW159" s="62">
        <f t="shared" si="3"/>
        <v>0</v>
      </c>
      <c r="AX159" s="62">
        <f t="shared" si="4"/>
        <v>0</v>
      </c>
      <c r="AY159" s="62">
        <f t="shared" si="5"/>
        <v>0</v>
      </c>
      <c r="AZ159" s="62">
        <f t="shared" si="6"/>
        <v>0</v>
      </c>
      <c r="BA159" s="62">
        <f t="shared" ref="BA159:BD159" si="157">IF($AZ159=0,0,AV159/$AZ159)</f>
        <v>0</v>
      </c>
      <c r="BB159" s="62">
        <f t="shared" si="157"/>
        <v>0</v>
      </c>
      <c r="BC159" s="62">
        <f t="shared" si="157"/>
        <v>0</v>
      </c>
      <c r="BD159" s="62">
        <f t="shared" si="157"/>
        <v>0</v>
      </c>
      <c r="BE159" s="547"/>
      <c r="BF159" s="1"/>
      <c r="BG159" s="1"/>
      <c r="BH159" s="1"/>
      <c r="BI159" s="1"/>
      <c r="BJ159" s="1"/>
      <c r="BK159" s="1"/>
      <c r="BL159" s="1"/>
      <c r="BM159" s="1"/>
      <c r="BN159" s="1"/>
      <c r="BO159" s="1"/>
      <c r="BP159" s="1"/>
      <c r="BQ159" s="1"/>
      <c r="BR159" s="1"/>
      <c r="BS159" s="1"/>
      <c r="BT159" s="1"/>
      <c r="BU159" s="1"/>
      <c r="BV159" s="1"/>
      <c r="BW159" s="1"/>
      <c r="BX159" s="1"/>
      <c r="BY159" s="1"/>
    </row>
    <row r="160" spans="1:77" ht="15.75" customHeight="1">
      <c r="A160" s="1"/>
      <c r="B160" s="558"/>
      <c r="C160" s="559"/>
      <c r="D160" s="559"/>
      <c r="E160" s="559"/>
      <c r="F160" s="559"/>
      <c r="G160" s="559"/>
      <c r="H160" s="559"/>
      <c r="I160" s="559"/>
      <c r="J160" s="559"/>
      <c r="K160" s="559"/>
      <c r="L160" s="559"/>
      <c r="M160" s="559"/>
      <c r="N160" s="559"/>
      <c r="O160" s="559"/>
      <c r="P160" s="559"/>
      <c r="Q160" s="559"/>
      <c r="R160" s="559"/>
      <c r="S160" s="559"/>
      <c r="T160" s="559"/>
      <c r="U160" s="559"/>
      <c r="V160" s="559"/>
      <c r="W160" s="559"/>
      <c r="X160" s="559"/>
      <c r="Y160" s="559"/>
      <c r="Z160" s="559"/>
      <c r="AA160" s="559"/>
      <c r="AB160" s="559"/>
      <c r="AC160" s="559"/>
      <c r="AD160" s="559"/>
      <c r="AE160" s="559"/>
      <c r="AF160" s="559"/>
      <c r="AG160" s="559"/>
      <c r="AH160" s="559"/>
      <c r="AI160" s="559"/>
      <c r="AJ160" s="559"/>
      <c r="AK160" s="559"/>
      <c r="AL160" s="559"/>
      <c r="AM160" s="559"/>
      <c r="AN160" s="559"/>
      <c r="AO160" s="559"/>
      <c r="AP160" s="559"/>
      <c r="AQ160" s="559"/>
      <c r="AR160" s="560"/>
      <c r="AS160" s="276"/>
      <c r="AT160" s="62" t="str">
        <f t="shared" si="0"/>
        <v>NA</v>
      </c>
      <c r="AU160" s="62" t="str">
        <f t="shared" si="55"/>
        <v>NA</v>
      </c>
      <c r="AV160" s="62">
        <f t="shared" si="2"/>
        <v>0</v>
      </c>
      <c r="AW160" s="62">
        <f t="shared" si="3"/>
        <v>0</v>
      </c>
      <c r="AX160" s="62">
        <f t="shared" si="4"/>
        <v>0</v>
      </c>
      <c r="AY160" s="62">
        <f t="shared" si="5"/>
        <v>0</v>
      </c>
      <c r="AZ160" s="62">
        <f t="shared" si="6"/>
        <v>0</v>
      </c>
      <c r="BA160" s="62">
        <f t="shared" ref="BA160:BD160" si="158">IF($AZ160=0,0,AV160/$AZ160)</f>
        <v>0</v>
      </c>
      <c r="BB160" s="62">
        <f t="shared" si="158"/>
        <v>0</v>
      </c>
      <c r="BC160" s="62">
        <f t="shared" si="158"/>
        <v>0</v>
      </c>
      <c r="BD160" s="62">
        <f t="shared" si="158"/>
        <v>0</v>
      </c>
      <c r="BE160" s="547"/>
      <c r="BF160" s="1"/>
      <c r="BG160" s="1"/>
      <c r="BH160" s="1"/>
      <c r="BI160" s="1"/>
      <c r="BJ160" s="1"/>
      <c r="BK160" s="1"/>
      <c r="BL160" s="1"/>
      <c r="BM160" s="1"/>
      <c r="BN160" s="1"/>
      <c r="BO160" s="1"/>
      <c r="BP160" s="1"/>
      <c r="BQ160" s="1"/>
      <c r="BR160" s="1"/>
      <c r="BS160" s="1"/>
      <c r="BT160" s="1"/>
      <c r="BU160" s="1"/>
      <c r="BV160" s="1"/>
      <c r="BW160" s="1"/>
      <c r="BX160" s="1"/>
      <c r="BY160" s="1"/>
    </row>
    <row r="161" spans="1:77" ht="15.75" customHeight="1">
      <c r="A161" s="1"/>
      <c r="B161" s="273"/>
      <c r="C161" s="274"/>
      <c r="D161" s="274"/>
      <c r="E161" s="274"/>
      <c r="F161" s="274"/>
      <c r="G161" s="274"/>
      <c r="H161" s="274"/>
      <c r="I161" s="274"/>
      <c r="J161" s="274"/>
      <c r="K161" s="274"/>
      <c r="L161" s="274"/>
      <c r="M161" s="274"/>
      <c r="N161" s="274"/>
      <c r="O161" s="274"/>
      <c r="P161" s="274"/>
      <c r="Q161" s="274"/>
      <c r="R161" s="274"/>
      <c r="S161" s="274"/>
      <c r="T161" s="274"/>
      <c r="U161" s="274"/>
      <c r="V161" s="274"/>
      <c r="W161" s="274"/>
      <c r="X161" s="274"/>
      <c r="Y161" s="274"/>
      <c r="Z161" s="274"/>
      <c r="AA161" s="274"/>
      <c r="AB161" s="274"/>
      <c r="AC161" s="274"/>
      <c r="AD161" s="274"/>
      <c r="AE161" s="274"/>
      <c r="AF161" s="274"/>
      <c r="AG161" s="274"/>
      <c r="AH161" s="274"/>
      <c r="AI161" s="274"/>
      <c r="AJ161" s="274"/>
      <c r="AK161" s="274"/>
      <c r="AL161" s="274"/>
      <c r="AM161" s="274"/>
      <c r="AN161" s="274"/>
      <c r="AO161" s="274"/>
      <c r="AP161" s="274"/>
      <c r="AQ161" s="274"/>
      <c r="AR161" s="275"/>
      <c r="AS161" s="276"/>
      <c r="AT161" s="62" t="str">
        <f t="shared" si="0"/>
        <v>NA</v>
      </c>
      <c r="AU161" s="62" t="str">
        <f t="shared" si="55"/>
        <v>NA</v>
      </c>
      <c r="AV161" s="62">
        <f t="shared" si="2"/>
        <v>0</v>
      </c>
      <c r="AW161" s="62">
        <f t="shared" si="3"/>
        <v>0</v>
      </c>
      <c r="AX161" s="62">
        <f t="shared" si="4"/>
        <v>0</v>
      </c>
      <c r="AY161" s="62">
        <f t="shared" si="5"/>
        <v>0</v>
      </c>
      <c r="AZ161" s="62">
        <f t="shared" si="6"/>
        <v>0</v>
      </c>
      <c r="BA161" s="62">
        <f t="shared" ref="BA161:BD161" si="159">IF($AZ161=0,0,AV161/$AZ161)</f>
        <v>0</v>
      </c>
      <c r="BB161" s="62">
        <f t="shared" si="159"/>
        <v>0</v>
      </c>
      <c r="BC161" s="62">
        <f t="shared" si="159"/>
        <v>0</v>
      </c>
      <c r="BD161" s="62">
        <f t="shared" si="159"/>
        <v>0</v>
      </c>
      <c r="BE161" s="547"/>
      <c r="BF161" s="1"/>
      <c r="BG161" s="1"/>
      <c r="BH161" s="1"/>
      <c r="BI161" s="1"/>
      <c r="BJ161" s="1"/>
      <c r="BK161" s="1"/>
      <c r="BL161" s="1"/>
      <c r="BM161" s="1"/>
      <c r="BN161" s="1"/>
      <c r="BO161" s="1"/>
      <c r="BP161" s="1"/>
      <c r="BQ161" s="1"/>
      <c r="BR161" s="1"/>
      <c r="BS161" s="1"/>
      <c r="BT161" s="1"/>
      <c r="BU161" s="1"/>
      <c r="BV161" s="1"/>
      <c r="BW161" s="1"/>
      <c r="BX161" s="1"/>
      <c r="BY161" s="1"/>
    </row>
    <row r="162" spans="1:77" ht="15.75" customHeight="1">
      <c r="A162" s="1"/>
      <c r="B162" s="558"/>
      <c r="C162" s="559"/>
      <c r="D162" s="559"/>
      <c r="E162" s="559"/>
      <c r="F162" s="559"/>
      <c r="G162" s="559"/>
      <c r="H162" s="559"/>
      <c r="I162" s="559"/>
      <c r="J162" s="559"/>
      <c r="K162" s="559"/>
      <c r="L162" s="559"/>
      <c r="M162" s="559"/>
      <c r="N162" s="559"/>
      <c r="O162" s="559"/>
      <c r="P162" s="559"/>
      <c r="Q162" s="559"/>
      <c r="R162" s="559"/>
      <c r="S162" s="559"/>
      <c r="T162" s="559"/>
      <c r="U162" s="559"/>
      <c r="V162" s="559"/>
      <c r="W162" s="559"/>
      <c r="X162" s="559"/>
      <c r="Y162" s="559"/>
      <c r="Z162" s="559"/>
      <c r="AA162" s="559"/>
      <c r="AB162" s="559"/>
      <c r="AC162" s="559"/>
      <c r="AD162" s="559"/>
      <c r="AE162" s="559"/>
      <c r="AF162" s="559"/>
      <c r="AG162" s="559"/>
      <c r="AH162" s="559"/>
      <c r="AI162" s="559"/>
      <c r="AJ162" s="559"/>
      <c r="AK162" s="559"/>
      <c r="AL162" s="559"/>
      <c r="AM162" s="559"/>
      <c r="AN162" s="559"/>
      <c r="AO162" s="559"/>
      <c r="AP162" s="559"/>
      <c r="AQ162" s="559"/>
      <c r="AR162" s="560"/>
      <c r="AS162" s="276"/>
      <c r="AT162" s="62" t="str">
        <f t="shared" si="0"/>
        <v>NA</v>
      </c>
      <c r="AU162" s="62" t="str">
        <f t="shared" si="55"/>
        <v>NA</v>
      </c>
      <c r="AV162" s="62">
        <f t="shared" si="2"/>
        <v>0</v>
      </c>
      <c r="AW162" s="62">
        <f t="shared" si="3"/>
        <v>0</v>
      </c>
      <c r="AX162" s="62">
        <f t="shared" si="4"/>
        <v>0</v>
      </c>
      <c r="AY162" s="62">
        <f t="shared" si="5"/>
        <v>0</v>
      </c>
      <c r="AZ162" s="62">
        <f t="shared" si="6"/>
        <v>0</v>
      </c>
      <c r="BA162" s="62">
        <f t="shared" ref="BA162:BD162" si="160">IF($AZ162=0,0,AV162/$AZ162)</f>
        <v>0</v>
      </c>
      <c r="BB162" s="62">
        <f t="shared" si="160"/>
        <v>0</v>
      </c>
      <c r="BC162" s="62">
        <f t="shared" si="160"/>
        <v>0</v>
      </c>
      <c r="BD162" s="62">
        <f t="shared" si="160"/>
        <v>0</v>
      </c>
      <c r="BE162" s="547"/>
      <c r="BF162" s="1"/>
      <c r="BG162" s="1"/>
      <c r="BH162" s="1"/>
      <c r="BI162" s="1"/>
      <c r="BJ162" s="1"/>
      <c r="BK162" s="1"/>
      <c r="BL162" s="1"/>
      <c r="BM162" s="1"/>
      <c r="BN162" s="1"/>
      <c r="BO162" s="1"/>
      <c r="BP162" s="1"/>
      <c r="BQ162" s="1"/>
      <c r="BR162" s="1"/>
      <c r="BS162" s="1"/>
      <c r="BT162" s="1"/>
      <c r="BU162" s="1"/>
      <c r="BV162" s="1"/>
      <c r="BW162" s="1"/>
      <c r="BX162" s="1"/>
      <c r="BY162" s="1"/>
    </row>
    <row r="163" spans="1:77" ht="15.75" customHeight="1">
      <c r="A163" s="1"/>
      <c r="B163" s="273"/>
      <c r="C163" s="274"/>
      <c r="D163" s="274"/>
      <c r="E163" s="274"/>
      <c r="F163" s="274"/>
      <c r="G163" s="274"/>
      <c r="H163" s="274"/>
      <c r="I163" s="274"/>
      <c r="J163" s="274"/>
      <c r="K163" s="274"/>
      <c r="L163" s="274"/>
      <c r="M163" s="274"/>
      <c r="N163" s="274"/>
      <c r="O163" s="274"/>
      <c r="P163" s="274"/>
      <c r="Q163" s="274"/>
      <c r="R163" s="274"/>
      <c r="S163" s="274"/>
      <c r="T163" s="274"/>
      <c r="U163" s="274"/>
      <c r="V163" s="274"/>
      <c r="W163" s="274"/>
      <c r="X163" s="274"/>
      <c r="Y163" s="274"/>
      <c r="Z163" s="274"/>
      <c r="AA163" s="274"/>
      <c r="AB163" s="274"/>
      <c r="AC163" s="274"/>
      <c r="AD163" s="274"/>
      <c r="AE163" s="274"/>
      <c r="AF163" s="274"/>
      <c r="AG163" s="274"/>
      <c r="AH163" s="274"/>
      <c r="AI163" s="274"/>
      <c r="AJ163" s="274"/>
      <c r="AK163" s="274"/>
      <c r="AL163" s="274"/>
      <c r="AM163" s="274"/>
      <c r="AN163" s="274"/>
      <c r="AO163" s="274"/>
      <c r="AP163" s="274"/>
      <c r="AQ163" s="274"/>
      <c r="AR163" s="275"/>
      <c r="AS163" s="276"/>
      <c r="AT163" s="62" t="str">
        <f t="shared" si="0"/>
        <v>NA</v>
      </c>
      <c r="AU163" s="62" t="str">
        <f t="shared" si="55"/>
        <v>NA</v>
      </c>
      <c r="AV163" s="62">
        <f t="shared" si="2"/>
        <v>0</v>
      </c>
      <c r="AW163" s="62">
        <f t="shared" si="3"/>
        <v>0</v>
      </c>
      <c r="AX163" s="62">
        <f t="shared" si="4"/>
        <v>0</v>
      </c>
      <c r="AY163" s="62">
        <f t="shared" si="5"/>
        <v>0</v>
      </c>
      <c r="AZ163" s="62">
        <f t="shared" si="6"/>
        <v>0</v>
      </c>
      <c r="BA163" s="62">
        <f t="shared" ref="BA163:BD163" si="161">IF($AZ163=0,0,AV163/$AZ163)</f>
        <v>0</v>
      </c>
      <c r="BB163" s="62">
        <f t="shared" si="161"/>
        <v>0</v>
      </c>
      <c r="BC163" s="62">
        <f t="shared" si="161"/>
        <v>0</v>
      </c>
      <c r="BD163" s="62">
        <f t="shared" si="161"/>
        <v>0</v>
      </c>
      <c r="BE163" s="547"/>
      <c r="BF163" s="1"/>
      <c r="BG163" s="1"/>
      <c r="BH163" s="1"/>
      <c r="BI163" s="1"/>
      <c r="BJ163" s="1"/>
      <c r="BK163" s="1"/>
      <c r="BL163" s="1"/>
      <c r="BM163" s="1"/>
      <c r="BN163" s="1"/>
      <c r="BO163" s="1"/>
      <c r="BP163" s="1"/>
      <c r="BQ163" s="1"/>
      <c r="BR163" s="1"/>
      <c r="BS163" s="1"/>
      <c r="BT163" s="1"/>
      <c r="BU163" s="1"/>
      <c r="BV163" s="1"/>
      <c r="BW163" s="1"/>
      <c r="BX163" s="1"/>
      <c r="BY163" s="1"/>
    </row>
    <row r="164" spans="1:77" ht="15.75" customHeight="1">
      <c r="A164" s="1"/>
      <c r="B164" s="558"/>
      <c r="C164" s="559"/>
      <c r="D164" s="559"/>
      <c r="E164" s="559"/>
      <c r="F164" s="559"/>
      <c r="G164" s="559"/>
      <c r="H164" s="559"/>
      <c r="I164" s="559"/>
      <c r="J164" s="559"/>
      <c r="K164" s="559"/>
      <c r="L164" s="559"/>
      <c r="M164" s="559"/>
      <c r="N164" s="559"/>
      <c r="O164" s="559"/>
      <c r="P164" s="559"/>
      <c r="Q164" s="559"/>
      <c r="R164" s="559"/>
      <c r="S164" s="559"/>
      <c r="T164" s="559"/>
      <c r="U164" s="559"/>
      <c r="V164" s="559"/>
      <c r="W164" s="559"/>
      <c r="X164" s="559"/>
      <c r="Y164" s="559"/>
      <c r="Z164" s="559"/>
      <c r="AA164" s="559"/>
      <c r="AB164" s="559"/>
      <c r="AC164" s="559"/>
      <c r="AD164" s="559"/>
      <c r="AE164" s="559"/>
      <c r="AF164" s="559"/>
      <c r="AG164" s="559"/>
      <c r="AH164" s="559"/>
      <c r="AI164" s="559"/>
      <c r="AJ164" s="559"/>
      <c r="AK164" s="559"/>
      <c r="AL164" s="559"/>
      <c r="AM164" s="559"/>
      <c r="AN164" s="559"/>
      <c r="AO164" s="559"/>
      <c r="AP164" s="559"/>
      <c r="AQ164" s="559"/>
      <c r="AR164" s="560"/>
      <c r="AS164" s="276"/>
      <c r="AT164" s="62" t="str">
        <f t="shared" si="0"/>
        <v>NA</v>
      </c>
      <c r="AU164" s="62" t="str">
        <f t="shared" si="55"/>
        <v>NA</v>
      </c>
      <c r="AV164" s="62">
        <f t="shared" si="2"/>
        <v>0</v>
      </c>
      <c r="AW164" s="62">
        <f t="shared" si="3"/>
        <v>0</v>
      </c>
      <c r="AX164" s="62">
        <f t="shared" si="4"/>
        <v>0</v>
      </c>
      <c r="AY164" s="62">
        <f t="shared" si="5"/>
        <v>0</v>
      </c>
      <c r="AZ164" s="62">
        <f t="shared" si="6"/>
        <v>0</v>
      </c>
      <c r="BA164" s="62">
        <f t="shared" ref="BA164:BD164" si="162">IF($AZ164=0,0,AV164/$AZ164)</f>
        <v>0</v>
      </c>
      <c r="BB164" s="62">
        <f t="shared" si="162"/>
        <v>0</v>
      </c>
      <c r="BC164" s="62">
        <f t="shared" si="162"/>
        <v>0</v>
      </c>
      <c r="BD164" s="62">
        <f t="shared" si="162"/>
        <v>0</v>
      </c>
      <c r="BE164" s="547"/>
      <c r="BF164" s="1"/>
      <c r="BG164" s="1"/>
      <c r="BH164" s="1"/>
      <c r="BI164" s="1"/>
      <c r="BJ164" s="1"/>
      <c r="BK164" s="1"/>
      <c r="BL164" s="1"/>
      <c r="BM164" s="1"/>
      <c r="BN164" s="1"/>
      <c r="BO164" s="1"/>
      <c r="BP164" s="1"/>
      <c r="BQ164" s="1"/>
      <c r="BR164" s="1"/>
      <c r="BS164" s="1"/>
      <c r="BT164" s="1"/>
      <c r="BU164" s="1"/>
      <c r="BV164" s="1"/>
      <c r="BW164" s="1"/>
      <c r="BX164" s="1"/>
      <c r="BY164" s="1"/>
    </row>
    <row r="165" spans="1:77" ht="15.75" customHeight="1">
      <c r="A165" s="1"/>
      <c r="B165" s="273"/>
      <c r="C165" s="274"/>
      <c r="D165" s="274"/>
      <c r="E165" s="274"/>
      <c r="F165" s="274"/>
      <c r="G165" s="274"/>
      <c r="H165" s="274"/>
      <c r="I165" s="274"/>
      <c r="J165" s="274"/>
      <c r="K165" s="274"/>
      <c r="L165" s="274"/>
      <c r="M165" s="274"/>
      <c r="N165" s="274"/>
      <c r="O165" s="274"/>
      <c r="P165" s="274"/>
      <c r="Q165" s="274"/>
      <c r="R165" s="274"/>
      <c r="S165" s="274"/>
      <c r="T165" s="274"/>
      <c r="U165" s="274"/>
      <c r="V165" s="274"/>
      <c r="W165" s="274"/>
      <c r="X165" s="274"/>
      <c r="Y165" s="274"/>
      <c r="Z165" s="274"/>
      <c r="AA165" s="274"/>
      <c r="AB165" s="274"/>
      <c r="AC165" s="274"/>
      <c r="AD165" s="274"/>
      <c r="AE165" s="274"/>
      <c r="AF165" s="274"/>
      <c r="AG165" s="274"/>
      <c r="AH165" s="274"/>
      <c r="AI165" s="274"/>
      <c r="AJ165" s="274"/>
      <c r="AK165" s="274"/>
      <c r="AL165" s="274"/>
      <c r="AM165" s="274"/>
      <c r="AN165" s="274"/>
      <c r="AO165" s="274"/>
      <c r="AP165" s="274"/>
      <c r="AQ165" s="274"/>
      <c r="AR165" s="275"/>
      <c r="AS165" s="276"/>
      <c r="AT165" s="62" t="str">
        <f t="shared" si="0"/>
        <v>NA</v>
      </c>
      <c r="AU165" s="62" t="str">
        <f t="shared" si="55"/>
        <v>NA</v>
      </c>
      <c r="AV165" s="62">
        <f t="shared" si="2"/>
        <v>0</v>
      </c>
      <c r="AW165" s="62">
        <f t="shared" si="3"/>
        <v>0</v>
      </c>
      <c r="AX165" s="62">
        <f t="shared" si="4"/>
        <v>0</v>
      </c>
      <c r="AY165" s="62">
        <f t="shared" si="5"/>
        <v>0</v>
      </c>
      <c r="AZ165" s="62">
        <f t="shared" si="6"/>
        <v>0</v>
      </c>
      <c r="BA165" s="62">
        <f t="shared" ref="BA165:BD165" si="163">IF($AZ165=0,0,AV165/$AZ165)</f>
        <v>0</v>
      </c>
      <c r="BB165" s="62">
        <f t="shared" si="163"/>
        <v>0</v>
      </c>
      <c r="BC165" s="62">
        <f t="shared" si="163"/>
        <v>0</v>
      </c>
      <c r="BD165" s="62">
        <f t="shared" si="163"/>
        <v>0</v>
      </c>
      <c r="BE165" s="547"/>
      <c r="BF165" s="1"/>
      <c r="BG165" s="1"/>
      <c r="BH165" s="1"/>
      <c r="BI165" s="1"/>
      <c r="BJ165" s="1"/>
      <c r="BK165" s="1"/>
      <c r="BL165" s="1"/>
      <c r="BM165" s="1"/>
      <c r="BN165" s="1"/>
      <c r="BO165" s="1"/>
      <c r="BP165" s="1"/>
      <c r="BQ165" s="1"/>
      <c r="BR165" s="1"/>
      <c r="BS165" s="1"/>
      <c r="BT165" s="1"/>
      <c r="BU165" s="1"/>
      <c r="BV165" s="1"/>
      <c r="BW165" s="1"/>
      <c r="BX165" s="1"/>
      <c r="BY165" s="1"/>
    </row>
    <row r="166" spans="1:77" ht="15.75" customHeight="1">
      <c r="A166" s="1"/>
      <c r="B166" s="558"/>
      <c r="C166" s="559"/>
      <c r="D166" s="559"/>
      <c r="E166" s="559"/>
      <c r="F166" s="559"/>
      <c r="G166" s="559"/>
      <c r="H166" s="559"/>
      <c r="I166" s="559"/>
      <c r="J166" s="559"/>
      <c r="K166" s="559"/>
      <c r="L166" s="559"/>
      <c r="M166" s="559"/>
      <c r="N166" s="559"/>
      <c r="O166" s="559"/>
      <c r="P166" s="559"/>
      <c r="Q166" s="559"/>
      <c r="R166" s="559"/>
      <c r="S166" s="559"/>
      <c r="T166" s="559"/>
      <c r="U166" s="559"/>
      <c r="V166" s="559"/>
      <c r="W166" s="559"/>
      <c r="X166" s="559"/>
      <c r="Y166" s="559"/>
      <c r="Z166" s="559"/>
      <c r="AA166" s="559"/>
      <c r="AB166" s="559"/>
      <c r="AC166" s="559"/>
      <c r="AD166" s="559"/>
      <c r="AE166" s="559"/>
      <c r="AF166" s="559"/>
      <c r="AG166" s="559"/>
      <c r="AH166" s="559"/>
      <c r="AI166" s="559"/>
      <c r="AJ166" s="559"/>
      <c r="AK166" s="559"/>
      <c r="AL166" s="559"/>
      <c r="AM166" s="559"/>
      <c r="AN166" s="559"/>
      <c r="AO166" s="559"/>
      <c r="AP166" s="559"/>
      <c r="AQ166" s="559"/>
      <c r="AR166" s="560"/>
      <c r="AS166" s="276"/>
      <c r="AT166" s="62" t="str">
        <f t="shared" si="0"/>
        <v>NA</v>
      </c>
      <c r="AU166" s="62" t="str">
        <f t="shared" si="55"/>
        <v>NA</v>
      </c>
      <c r="AV166" s="62">
        <f t="shared" si="2"/>
        <v>0</v>
      </c>
      <c r="AW166" s="62">
        <f t="shared" si="3"/>
        <v>0</v>
      </c>
      <c r="AX166" s="62">
        <f t="shared" si="4"/>
        <v>0</v>
      </c>
      <c r="AY166" s="62">
        <f t="shared" si="5"/>
        <v>0</v>
      </c>
      <c r="AZ166" s="62">
        <f t="shared" si="6"/>
        <v>0</v>
      </c>
      <c r="BA166" s="62">
        <f t="shared" ref="BA166:BD166" si="164">IF($AZ166=0,0,AV166/$AZ166)</f>
        <v>0</v>
      </c>
      <c r="BB166" s="62">
        <f t="shared" si="164"/>
        <v>0</v>
      </c>
      <c r="BC166" s="62">
        <f t="shared" si="164"/>
        <v>0</v>
      </c>
      <c r="BD166" s="62">
        <f t="shared" si="164"/>
        <v>0</v>
      </c>
      <c r="BE166" s="547"/>
      <c r="BF166" s="1"/>
      <c r="BG166" s="1"/>
      <c r="BH166" s="1"/>
      <c r="BI166" s="1"/>
      <c r="BJ166" s="1"/>
      <c r="BK166" s="1"/>
      <c r="BL166" s="1"/>
      <c r="BM166" s="1"/>
      <c r="BN166" s="1"/>
      <c r="BO166" s="1"/>
      <c r="BP166" s="1"/>
      <c r="BQ166" s="1"/>
      <c r="BR166" s="1"/>
      <c r="BS166" s="1"/>
      <c r="BT166" s="1"/>
      <c r="BU166" s="1"/>
      <c r="BV166" s="1"/>
      <c r="BW166" s="1"/>
      <c r="BX166" s="1"/>
      <c r="BY166" s="1"/>
    </row>
    <row r="167" spans="1:77" ht="15.75" customHeight="1">
      <c r="A167" s="1"/>
      <c r="B167" s="273"/>
      <c r="C167" s="274"/>
      <c r="D167" s="274"/>
      <c r="E167" s="274"/>
      <c r="F167" s="274"/>
      <c r="G167" s="274"/>
      <c r="H167" s="274"/>
      <c r="I167" s="274"/>
      <c r="J167" s="274"/>
      <c r="K167" s="274"/>
      <c r="L167" s="274"/>
      <c r="M167" s="274"/>
      <c r="N167" s="274"/>
      <c r="O167" s="274"/>
      <c r="P167" s="274"/>
      <c r="Q167" s="274"/>
      <c r="R167" s="274"/>
      <c r="S167" s="274"/>
      <c r="T167" s="274"/>
      <c r="U167" s="274"/>
      <c r="V167" s="274"/>
      <c r="W167" s="274"/>
      <c r="X167" s="274"/>
      <c r="Y167" s="274"/>
      <c r="Z167" s="274"/>
      <c r="AA167" s="274"/>
      <c r="AB167" s="274"/>
      <c r="AC167" s="274"/>
      <c r="AD167" s="274"/>
      <c r="AE167" s="274"/>
      <c r="AF167" s="274"/>
      <c r="AG167" s="274"/>
      <c r="AH167" s="274"/>
      <c r="AI167" s="274"/>
      <c r="AJ167" s="274"/>
      <c r="AK167" s="274"/>
      <c r="AL167" s="274"/>
      <c r="AM167" s="274"/>
      <c r="AN167" s="274"/>
      <c r="AO167" s="274"/>
      <c r="AP167" s="274"/>
      <c r="AQ167" s="274"/>
      <c r="AR167" s="275"/>
      <c r="AS167" s="276"/>
      <c r="AT167" s="62" t="str">
        <f t="shared" si="0"/>
        <v>NA</v>
      </c>
      <c r="AU167" s="62" t="str">
        <f t="shared" si="55"/>
        <v>NA</v>
      </c>
      <c r="AV167" s="62">
        <f t="shared" si="2"/>
        <v>0</v>
      </c>
      <c r="AW167" s="62">
        <f t="shared" si="3"/>
        <v>0</v>
      </c>
      <c r="AX167" s="62">
        <f t="shared" si="4"/>
        <v>0</v>
      </c>
      <c r="AY167" s="62">
        <f t="shared" si="5"/>
        <v>0</v>
      </c>
      <c r="AZ167" s="62">
        <f t="shared" si="6"/>
        <v>0</v>
      </c>
      <c r="BA167" s="62">
        <f t="shared" ref="BA167:BD167" si="165">IF($AZ167=0,0,AV167/$AZ167)</f>
        <v>0</v>
      </c>
      <c r="BB167" s="62">
        <f t="shared" si="165"/>
        <v>0</v>
      </c>
      <c r="BC167" s="62">
        <f t="shared" si="165"/>
        <v>0</v>
      </c>
      <c r="BD167" s="62">
        <f t="shared" si="165"/>
        <v>0</v>
      </c>
      <c r="BE167" s="547"/>
      <c r="BF167" s="1"/>
      <c r="BG167" s="1"/>
      <c r="BH167" s="1"/>
      <c r="BI167" s="1"/>
      <c r="BJ167" s="1"/>
      <c r="BK167" s="1"/>
      <c r="BL167" s="1"/>
      <c r="BM167" s="1"/>
      <c r="BN167" s="1"/>
      <c r="BO167" s="1"/>
      <c r="BP167" s="1"/>
      <c r="BQ167" s="1"/>
      <c r="BR167" s="1"/>
      <c r="BS167" s="1"/>
      <c r="BT167" s="1"/>
      <c r="BU167" s="1"/>
      <c r="BV167" s="1"/>
      <c r="BW167" s="1"/>
      <c r="BX167" s="1"/>
      <c r="BY167" s="1"/>
    </row>
    <row r="168" spans="1:77" ht="15.75" customHeight="1">
      <c r="A168" s="1"/>
      <c r="B168" s="558"/>
      <c r="C168" s="559"/>
      <c r="D168" s="559"/>
      <c r="E168" s="559"/>
      <c r="F168" s="559"/>
      <c r="G168" s="559"/>
      <c r="H168" s="559"/>
      <c r="I168" s="559"/>
      <c r="J168" s="559"/>
      <c r="K168" s="559"/>
      <c r="L168" s="559"/>
      <c r="M168" s="559"/>
      <c r="N168" s="559"/>
      <c r="O168" s="559"/>
      <c r="P168" s="559"/>
      <c r="Q168" s="559"/>
      <c r="R168" s="559"/>
      <c r="S168" s="559"/>
      <c r="T168" s="559"/>
      <c r="U168" s="559"/>
      <c r="V168" s="559"/>
      <c r="W168" s="559"/>
      <c r="X168" s="559"/>
      <c r="Y168" s="559"/>
      <c r="Z168" s="559"/>
      <c r="AA168" s="559"/>
      <c r="AB168" s="559"/>
      <c r="AC168" s="559"/>
      <c r="AD168" s="559"/>
      <c r="AE168" s="559"/>
      <c r="AF168" s="559"/>
      <c r="AG168" s="559"/>
      <c r="AH168" s="559"/>
      <c r="AI168" s="559"/>
      <c r="AJ168" s="559"/>
      <c r="AK168" s="559"/>
      <c r="AL168" s="559"/>
      <c r="AM168" s="559"/>
      <c r="AN168" s="559"/>
      <c r="AO168" s="559"/>
      <c r="AP168" s="559"/>
      <c r="AQ168" s="559"/>
      <c r="AR168" s="560"/>
      <c r="AS168" s="276"/>
      <c r="AT168" s="62" t="str">
        <f t="shared" si="0"/>
        <v>NA</v>
      </c>
      <c r="AU168" s="62" t="str">
        <f t="shared" si="55"/>
        <v>NA</v>
      </c>
      <c r="AV168" s="62">
        <f t="shared" si="2"/>
        <v>0</v>
      </c>
      <c r="AW168" s="62">
        <f t="shared" si="3"/>
        <v>0</v>
      </c>
      <c r="AX168" s="62">
        <f t="shared" si="4"/>
        <v>0</v>
      </c>
      <c r="AY168" s="62">
        <f t="shared" si="5"/>
        <v>0</v>
      </c>
      <c r="AZ168" s="62">
        <f t="shared" si="6"/>
        <v>0</v>
      </c>
      <c r="BA168" s="62">
        <f t="shared" ref="BA168:BD168" si="166">IF($AZ168=0,0,AV168/$AZ168)</f>
        <v>0</v>
      </c>
      <c r="BB168" s="62">
        <f t="shared" si="166"/>
        <v>0</v>
      </c>
      <c r="BC168" s="62">
        <f t="shared" si="166"/>
        <v>0</v>
      </c>
      <c r="BD168" s="62">
        <f t="shared" si="166"/>
        <v>0</v>
      </c>
      <c r="BE168" s="547"/>
      <c r="BF168" s="1"/>
      <c r="BG168" s="1"/>
      <c r="BH168" s="1"/>
      <c r="BI168" s="1"/>
      <c r="BJ168" s="1"/>
      <c r="BK168" s="1"/>
      <c r="BL168" s="1"/>
      <c r="BM168" s="1"/>
      <c r="BN168" s="1"/>
      <c r="BO168" s="1"/>
      <c r="BP168" s="1"/>
      <c r="BQ168" s="1"/>
      <c r="BR168" s="1"/>
      <c r="BS168" s="1"/>
      <c r="BT168" s="1"/>
      <c r="BU168" s="1"/>
      <c r="BV168" s="1"/>
      <c r="BW168" s="1"/>
      <c r="BX168" s="1"/>
      <c r="BY168" s="1"/>
    </row>
    <row r="169" spans="1:77" ht="15.75" customHeight="1">
      <c r="A169" s="1"/>
      <c r="B169" s="273"/>
      <c r="C169" s="274"/>
      <c r="D169" s="274"/>
      <c r="E169" s="274"/>
      <c r="F169" s="274"/>
      <c r="G169" s="274"/>
      <c r="H169" s="274"/>
      <c r="I169" s="274"/>
      <c r="J169" s="274"/>
      <c r="K169" s="274"/>
      <c r="L169" s="274"/>
      <c r="M169" s="274"/>
      <c r="N169" s="274"/>
      <c r="O169" s="274"/>
      <c r="P169" s="274"/>
      <c r="Q169" s="274"/>
      <c r="R169" s="274"/>
      <c r="S169" s="274"/>
      <c r="T169" s="274"/>
      <c r="U169" s="274"/>
      <c r="V169" s="274"/>
      <c r="W169" s="274"/>
      <c r="X169" s="274"/>
      <c r="Y169" s="274"/>
      <c r="Z169" s="274"/>
      <c r="AA169" s="274"/>
      <c r="AB169" s="274"/>
      <c r="AC169" s="274"/>
      <c r="AD169" s="274"/>
      <c r="AE169" s="274"/>
      <c r="AF169" s="274"/>
      <c r="AG169" s="274"/>
      <c r="AH169" s="274"/>
      <c r="AI169" s="274"/>
      <c r="AJ169" s="274"/>
      <c r="AK169" s="274"/>
      <c r="AL169" s="274"/>
      <c r="AM169" s="274"/>
      <c r="AN169" s="274"/>
      <c r="AO169" s="274"/>
      <c r="AP169" s="274"/>
      <c r="AQ169" s="274"/>
      <c r="AR169" s="275"/>
      <c r="AS169" s="276"/>
      <c r="AT169" s="62" t="str">
        <f t="shared" si="0"/>
        <v>NA</v>
      </c>
      <c r="AU169" s="62" t="str">
        <f t="shared" si="55"/>
        <v>NA</v>
      </c>
      <c r="AV169" s="62">
        <f t="shared" si="2"/>
        <v>0</v>
      </c>
      <c r="AW169" s="62">
        <f t="shared" si="3"/>
        <v>0</v>
      </c>
      <c r="AX169" s="62">
        <f t="shared" si="4"/>
        <v>0</v>
      </c>
      <c r="AY169" s="62">
        <f t="shared" si="5"/>
        <v>0</v>
      </c>
      <c r="AZ169" s="62">
        <f t="shared" si="6"/>
        <v>0</v>
      </c>
      <c r="BA169" s="62">
        <f t="shared" ref="BA169:BD169" si="167">IF($AZ169=0,0,AV169/$AZ169)</f>
        <v>0</v>
      </c>
      <c r="BB169" s="62">
        <f t="shared" si="167"/>
        <v>0</v>
      </c>
      <c r="BC169" s="62">
        <f t="shared" si="167"/>
        <v>0</v>
      </c>
      <c r="BD169" s="62">
        <f t="shared" si="167"/>
        <v>0</v>
      </c>
      <c r="BE169" s="547"/>
      <c r="BF169" s="1"/>
      <c r="BG169" s="1"/>
      <c r="BH169" s="1"/>
      <c r="BI169" s="1"/>
      <c r="BJ169" s="1"/>
      <c r="BK169" s="1"/>
      <c r="BL169" s="1"/>
      <c r="BM169" s="1"/>
      <c r="BN169" s="1"/>
      <c r="BO169" s="1"/>
      <c r="BP169" s="1"/>
      <c r="BQ169" s="1"/>
      <c r="BR169" s="1"/>
      <c r="BS169" s="1"/>
      <c r="BT169" s="1"/>
      <c r="BU169" s="1"/>
      <c r="BV169" s="1"/>
      <c r="BW169" s="1"/>
      <c r="BX169" s="1"/>
      <c r="BY169" s="1"/>
    </row>
    <row r="170" spans="1:77" ht="15.75" customHeight="1">
      <c r="A170" s="1"/>
      <c r="B170" s="558"/>
      <c r="C170" s="559"/>
      <c r="D170" s="559"/>
      <c r="E170" s="559"/>
      <c r="F170" s="559"/>
      <c r="G170" s="559"/>
      <c r="H170" s="559"/>
      <c r="I170" s="559"/>
      <c r="J170" s="559"/>
      <c r="K170" s="559"/>
      <c r="L170" s="559"/>
      <c r="M170" s="559"/>
      <c r="N170" s="559"/>
      <c r="O170" s="559"/>
      <c r="P170" s="559"/>
      <c r="Q170" s="559"/>
      <c r="R170" s="559"/>
      <c r="S170" s="559"/>
      <c r="T170" s="559"/>
      <c r="U170" s="559"/>
      <c r="V170" s="559"/>
      <c r="W170" s="559"/>
      <c r="X170" s="559"/>
      <c r="Y170" s="559"/>
      <c r="Z170" s="559"/>
      <c r="AA170" s="559"/>
      <c r="AB170" s="559"/>
      <c r="AC170" s="559"/>
      <c r="AD170" s="559"/>
      <c r="AE170" s="559"/>
      <c r="AF170" s="559"/>
      <c r="AG170" s="559"/>
      <c r="AH170" s="559"/>
      <c r="AI170" s="559"/>
      <c r="AJ170" s="559"/>
      <c r="AK170" s="559"/>
      <c r="AL170" s="559"/>
      <c r="AM170" s="559"/>
      <c r="AN170" s="559"/>
      <c r="AO170" s="559"/>
      <c r="AP170" s="559"/>
      <c r="AQ170" s="559"/>
      <c r="AR170" s="560"/>
      <c r="AS170" s="276"/>
      <c r="AT170" s="62" t="str">
        <f t="shared" si="0"/>
        <v>NA</v>
      </c>
      <c r="AU170" s="62" t="str">
        <f t="shared" si="55"/>
        <v>NA</v>
      </c>
      <c r="AV170" s="62">
        <f t="shared" si="2"/>
        <v>0</v>
      </c>
      <c r="AW170" s="62">
        <f t="shared" si="3"/>
        <v>0</v>
      </c>
      <c r="AX170" s="62">
        <f t="shared" si="4"/>
        <v>0</v>
      </c>
      <c r="AY170" s="62">
        <f t="shared" si="5"/>
        <v>0</v>
      </c>
      <c r="AZ170" s="62">
        <f t="shared" si="6"/>
        <v>0</v>
      </c>
      <c r="BA170" s="62">
        <f t="shared" ref="BA170:BD170" si="168">IF($AZ170=0,0,AV170/$AZ170)</f>
        <v>0</v>
      </c>
      <c r="BB170" s="62">
        <f t="shared" si="168"/>
        <v>0</v>
      </c>
      <c r="BC170" s="62">
        <f t="shared" si="168"/>
        <v>0</v>
      </c>
      <c r="BD170" s="62">
        <f t="shared" si="168"/>
        <v>0</v>
      </c>
      <c r="BE170" s="547"/>
      <c r="BF170" s="1"/>
      <c r="BG170" s="1"/>
      <c r="BH170" s="1"/>
      <c r="BI170" s="1"/>
      <c r="BJ170" s="1"/>
      <c r="BK170" s="1"/>
      <c r="BL170" s="1"/>
      <c r="BM170" s="1"/>
      <c r="BN170" s="1"/>
      <c r="BO170" s="1"/>
      <c r="BP170" s="1"/>
      <c r="BQ170" s="1"/>
      <c r="BR170" s="1"/>
      <c r="BS170" s="1"/>
      <c r="BT170" s="1"/>
      <c r="BU170" s="1"/>
      <c r="BV170" s="1"/>
      <c r="BW170" s="1"/>
      <c r="BX170" s="1"/>
      <c r="BY170" s="1"/>
    </row>
    <row r="171" spans="1:77" ht="15.75" customHeight="1">
      <c r="A171" s="1"/>
      <c r="B171" s="273"/>
      <c r="C171" s="274"/>
      <c r="D171" s="274"/>
      <c r="E171" s="274"/>
      <c r="F171" s="274"/>
      <c r="G171" s="274"/>
      <c r="H171" s="274"/>
      <c r="I171" s="274"/>
      <c r="J171" s="274"/>
      <c r="K171" s="274"/>
      <c r="L171" s="274"/>
      <c r="M171" s="274"/>
      <c r="N171" s="274"/>
      <c r="O171" s="274"/>
      <c r="P171" s="274"/>
      <c r="Q171" s="274"/>
      <c r="R171" s="274"/>
      <c r="S171" s="274"/>
      <c r="T171" s="274"/>
      <c r="U171" s="274"/>
      <c r="V171" s="274"/>
      <c r="W171" s="274"/>
      <c r="X171" s="274"/>
      <c r="Y171" s="274"/>
      <c r="Z171" s="274"/>
      <c r="AA171" s="274"/>
      <c r="AB171" s="274"/>
      <c r="AC171" s="274"/>
      <c r="AD171" s="274"/>
      <c r="AE171" s="274"/>
      <c r="AF171" s="274"/>
      <c r="AG171" s="274"/>
      <c r="AH171" s="274"/>
      <c r="AI171" s="274"/>
      <c r="AJ171" s="274"/>
      <c r="AK171" s="274"/>
      <c r="AL171" s="274"/>
      <c r="AM171" s="274"/>
      <c r="AN171" s="274"/>
      <c r="AO171" s="274"/>
      <c r="AP171" s="274"/>
      <c r="AQ171" s="274"/>
      <c r="AR171" s="275"/>
      <c r="AS171" s="276"/>
      <c r="AT171" s="62" t="str">
        <f t="shared" si="0"/>
        <v>NA</v>
      </c>
      <c r="AU171" s="62" t="str">
        <f t="shared" si="55"/>
        <v>NA</v>
      </c>
      <c r="AV171" s="62">
        <f t="shared" si="2"/>
        <v>0</v>
      </c>
      <c r="AW171" s="62">
        <f t="shared" si="3"/>
        <v>0</v>
      </c>
      <c r="AX171" s="62">
        <f t="shared" si="4"/>
        <v>0</v>
      </c>
      <c r="AY171" s="62">
        <f t="shared" si="5"/>
        <v>0</v>
      </c>
      <c r="AZ171" s="62">
        <f t="shared" si="6"/>
        <v>0</v>
      </c>
      <c r="BA171" s="62">
        <f t="shared" ref="BA171:BD171" si="169">IF($AZ171=0,0,AV171/$AZ171)</f>
        <v>0</v>
      </c>
      <c r="BB171" s="62">
        <f t="shared" si="169"/>
        <v>0</v>
      </c>
      <c r="BC171" s="62">
        <f t="shared" si="169"/>
        <v>0</v>
      </c>
      <c r="BD171" s="62">
        <f t="shared" si="169"/>
        <v>0</v>
      </c>
      <c r="BE171" s="547"/>
      <c r="BF171" s="1"/>
      <c r="BG171" s="1"/>
      <c r="BH171" s="1"/>
      <c r="BI171" s="1"/>
      <c r="BJ171" s="1"/>
      <c r="BK171" s="1"/>
      <c r="BL171" s="1"/>
      <c r="BM171" s="1"/>
      <c r="BN171" s="1"/>
      <c r="BO171" s="1"/>
      <c r="BP171" s="1"/>
      <c r="BQ171" s="1"/>
      <c r="BR171" s="1"/>
      <c r="BS171" s="1"/>
      <c r="BT171" s="1"/>
      <c r="BU171" s="1"/>
      <c r="BV171" s="1"/>
      <c r="BW171" s="1"/>
      <c r="BX171" s="1"/>
      <c r="BY171" s="1"/>
    </row>
    <row r="172" spans="1:77" ht="15.75" customHeight="1">
      <c r="A172" s="1"/>
      <c r="B172" s="558"/>
      <c r="C172" s="559"/>
      <c r="D172" s="559"/>
      <c r="E172" s="559"/>
      <c r="F172" s="559"/>
      <c r="G172" s="559"/>
      <c r="H172" s="559"/>
      <c r="I172" s="559"/>
      <c r="J172" s="559"/>
      <c r="K172" s="559"/>
      <c r="L172" s="559"/>
      <c r="M172" s="559"/>
      <c r="N172" s="559"/>
      <c r="O172" s="559"/>
      <c r="P172" s="559"/>
      <c r="Q172" s="559"/>
      <c r="R172" s="559"/>
      <c r="S172" s="559"/>
      <c r="T172" s="559"/>
      <c r="U172" s="559"/>
      <c r="V172" s="559"/>
      <c r="W172" s="559"/>
      <c r="X172" s="559"/>
      <c r="Y172" s="559"/>
      <c r="Z172" s="559"/>
      <c r="AA172" s="559"/>
      <c r="AB172" s="559"/>
      <c r="AC172" s="559"/>
      <c r="AD172" s="559"/>
      <c r="AE172" s="559"/>
      <c r="AF172" s="559"/>
      <c r="AG172" s="559"/>
      <c r="AH172" s="559"/>
      <c r="AI172" s="559"/>
      <c r="AJ172" s="559"/>
      <c r="AK172" s="559"/>
      <c r="AL172" s="559"/>
      <c r="AM172" s="559"/>
      <c r="AN172" s="559"/>
      <c r="AO172" s="559"/>
      <c r="AP172" s="559"/>
      <c r="AQ172" s="559"/>
      <c r="AR172" s="560"/>
      <c r="AS172" s="276"/>
      <c r="AT172" s="62" t="str">
        <f t="shared" si="0"/>
        <v>NA</v>
      </c>
      <c r="AU172" s="62" t="str">
        <f t="shared" si="55"/>
        <v>NA</v>
      </c>
      <c r="AV172" s="62">
        <f t="shared" si="2"/>
        <v>0</v>
      </c>
      <c r="AW172" s="62">
        <f t="shared" si="3"/>
        <v>0</v>
      </c>
      <c r="AX172" s="62">
        <f t="shared" si="4"/>
        <v>0</v>
      </c>
      <c r="AY172" s="62">
        <f t="shared" si="5"/>
        <v>0</v>
      </c>
      <c r="AZ172" s="62">
        <f t="shared" si="6"/>
        <v>0</v>
      </c>
      <c r="BA172" s="62">
        <f t="shared" ref="BA172:BD172" si="170">IF($AZ172=0,0,AV172/$AZ172)</f>
        <v>0</v>
      </c>
      <c r="BB172" s="62">
        <f t="shared" si="170"/>
        <v>0</v>
      </c>
      <c r="BC172" s="62">
        <f t="shared" si="170"/>
        <v>0</v>
      </c>
      <c r="BD172" s="62">
        <f t="shared" si="170"/>
        <v>0</v>
      </c>
      <c r="BE172" s="547"/>
      <c r="BF172" s="1"/>
      <c r="BG172" s="1"/>
      <c r="BH172" s="1"/>
      <c r="BI172" s="1"/>
      <c r="BJ172" s="1"/>
      <c r="BK172" s="1"/>
      <c r="BL172" s="1"/>
      <c r="BM172" s="1"/>
      <c r="BN172" s="1"/>
      <c r="BO172" s="1"/>
      <c r="BP172" s="1"/>
      <c r="BQ172" s="1"/>
      <c r="BR172" s="1"/>
      <c r="BS172" s="1"/>
      <c r="BT172" s="1"/>
      <c r="BU172" s="1"/>
      <c r="BV172" s="1"/>
      <c r="BW172" s="1"/>
      <c r="BX172" s="1"/>
      <c r="BY172" s="1"/>
    </row>
    <row r="173" spans="1:77" ht="15.75" customHeight="1">
      <c r="A173" s="1"/>
      <c r="B173" s="273"/>
      <c r="C173" s="274"/>
      <c r="D173" s="274"/>
      <c r="E173" s="274"/>
      <c r="F173" s="274"/>
      <c r="G173" s="274"/>
      <c r="H173" s="274"/>
      <c r="I173" s="274"/>
      <c r="J173" s="274"/>
      <c r="K173" s="274"/>
      <c r="L173" s="274"/>
      <c r="M173" s="274"/>
      <c r="N173" s="274"/>
      <c r="O173" s="274"/>
      <c r="P173" s="274"/>
      <c r="Q173" s="274"/>
      <c r="R173" s="274"/>
      <c r="S173" s="274"/>
      <c r="T173" s="274"/>
      <c r="U173" s="274"/>
      <c r="V173" s="274"/>
      <c r="W173" s="274"/>
      <c r="X173" s="274"/>
      <c r="Y173" s="274"/>
      <c r="Z173" s="274"/>
      <c r="AA173" s="274"/>
      <c r="AB173" s="274"/>
      <c r="AC173" s="274"/>
      <c r="AD173" s="274"/>
      <c r="AE173" s="274"/>
      <c r="AF173" s="274"/>
      <c r="AG173" s="274"/>
      <c r="AH173" s="274"/>
      <c r="AI173" s="274"/>
      <c r="AJ173" s="274"/>
      <c r="AK173" s="274"/>
      <c r="AL173" s="274"/>
      <c r="AM173" s="274"/>
      <c r="AN173" s="274"/>
      <c r="AO173" s="274"/>
      <c r="AP173" s="274"/>
      <c r="AQ173" s="274"/>
      <c r="AR173" s="275"/>
      <c r="AS173" s="276"/>
      <c r="AT173" s="62" t="str">
        <f t="shared" si="0"/>
        <v>NA</v>
      </c>
      <c r="AU173" s="62" t="str">
        <f t="shared" si="55"/>
        <v>NA</v>
      </c>
      <c r="AV173" s="62">
        <f t="shared" si="2"/>
        <v>0</v>
      </c>
      <c r="AW173" s="62">
        <f t="shared" si="3"/>
        <v>0</v>
      </c>
      <c r="AX173" s="62">
        <f t="shared" si="4"/>
        <v>0</v>
      </c>
      <c r="AY173" s="62">
        <f t="shared" si="5"/>
        <v>0</v>
      </c>
      <c r="AZ173" s="62">
        <f t="shared" si="6"/>
        <v>0</v>
      </c>
      <c r="BA173" s="62">
        <f t="shared" ref="BA173:BD173" si="171">IF($AZ173=0,0,AV173/$AZ173)</f>
        <v>0</v>
      </c>
      <c r="BB173" s="62">
        <f t="shared" si="171"/>
        <v>0</v>
      </c>
      <c r="BC173" s="62">
        <f t="shared" si="171"/>
        <v>0</v>
      </c>
      <c r="BD173" s="62">
        <f t="shared" si="171"/>
        <v>0</v>
      </c>
      <c r="BE173" s="547"/>
      <c r="BF173" s="1"/>
      <c r="BG173" s="1"/>
      <c r="BH173" s="1"/>
      <c r="BI173" s="1"/>
      <c r="BJ173" s="1"/>
      <c r="BK173" s="1"/>
      <c r="BL173" s="1"/>
      <c r="BM173" s="1"/>
      <c r="BN173" s="1"/>
      <c r="BO173" s="1"/>
      <c r="BP173" s="1"/>
      <c r="BQ173" s="1"/>
      <c r="BR173" s="1"/>
      <c r="BS173" s="1"/>
      <c r="BT173" s="1"/>
      <c r="BU173" s="1"/>
      <c r="BV173" s="1"/>
      <c r="BW173" s="1"/>
      <c r="BX173" s="1"/>
      <c r="BY173" s="1"/>
    </row>
    <row r="174" spans="1:77" ht="15.75" customHeight="1">
      <c r="A174" s="1"/>
      <c r="B174" s="558"/>
      <c r="C174" s="559"/>
      <c r="D174" s="559"/>
      <c r="E174" s="559"/>
      <c r="F174" s="559"/>
      <c r="G174" s="559"/>
      <c r="H174" s="559"/>
      <c r="I174" s="559"/>
      <c r="J174" s="559"/>
      <c r="K174" s="559"/>
      <c r="L174" s="559"/>
      <c r="M174" s="559"/>
      <c r="N174" s="559"/>
      <c r="O174" s="559"/>
      <c r="P174" s="559"/>
      <c r="Q174" s="559"/>
      <c r="R174" s="559"/>
      <c r="S174" s="559"/>
      <c r="T174" s="559"/>
      <c r="U174" s="559"/>
      <c r="V174" s="559"/>
      <c r="W174" s="559"/>
      <c r="X174" s="559"/>
      <c r="Y174" s="559"/>
      <c r="Z174" s="559"/>
      <c r="AA174" s="559"/>
      <c r="AB174" s="559"/>
      <c r="AC174" s="559"/>
      <c r="AD174" s="559"/>
      <c r="AE174" s="559"/>
      <c r="AF174" s="559"/>
      <c r="AG174" s="559"/>
      <c r="AH174" s="559"/>
      <c r="AI174" s="559"/>
      <c r="AJ174" s="559"/>
      <c r="AK174" s="559"/>
      <c r="AL174" s="559"/>
      <c r="AM174" s="559"/>
      <c r="AN174" s="559"/>
      <c r="AO174" s="559"/>
      <c r="AP174" s="559"/>
      <c r="AQ174" s="559"/>
      <c r="AR174" s="560"/>
      <c r="AS174" s="276"/>
      <c r="AT174" s="62" t="str">
        <f t="shared" si="0"/>
        <v>NA</v>
      </c>
      <c r="AU174" s="62" t="str">
        <f t="shared" si="55"/>
        <v>NA</v>
      </c>
      <c r="AV174" s="62">
        <f t="shared" si="2"/>
        <v>0</v>
      </c>
      <c r="AW174" s="62">
        <f t="shared" si="3"/>
        <v>0</v>
      </c>
      <c r="AX174" s="62">
        <f t="shared" si="4"/>
        <v>0</v>
      </c>
      <c r="AY174" s="62">
        <f t="shared" si="5"/>
        <v>0</v>
      </c>
      <c r="AZ174" s="62">
        <f t="shared" si="6"/>
        <v>0</v>
      </c>
      <c r="BA174" s="62">
        <f t="shared" ref="BA174:BD174" si="172">IF($AZ174=0,0,AV174/$AZ174)</f>
        <v>0</v>
      </c>
      <c r="BB174" s="62">
        <f t="shared" si="172"/>
        <v>0</v>
      </c>
      <c r="BC174" s="62">
        <f t="shared" si="172"/>
        <v>0</v>
      </c>
      <c r="BD174" s="62">
        <f t="shared" si="172"/>
        <v>0</v>
      </c>
      <c r="BE174" s="547"/>
      <c r="BF174" s="1"/>
      <c r="BG174" s="1"/>
      <c r="BH174" s="1"/>
      <c r="BI174" s="1"/>
      <c r="BJ174" s="1"/>
      <c r="BK174" s="1"/>
      <c r="BL174" s="1"/>
      <c r="BM174" s="1"/>
      <c r="BN174" s="1"/>
      <c r="BO174" s="1"/>
      <c r="BP174" s="1"/>
      <c r="BQ174" s="1"/>
      <c r="BR174" s="1"/>
      <c r="BS174" s="1"/>
      <c r="BT174" s="1"/>
      <c r="BU174" s="1"/>
      <c r="BV174" s="1"/>
      <c r="BW174" s="1"/>
      <c r="BX174" s="1"/>
      <c r="BY174" s="1"/>
    </row>
    <row r="175" spans="1:77" ht="15.75" customHeight="1">
      <c r="A175" s="1"/>
      <c r="B175" s="273"/>
      <c r="C175" s="274"/>
      <c r="D175" s="274"/>
      <c r="E175" s="274"/>
      <c r="F175" s="274"/>
      <c r="G175" s="274"/>
      <c r="H175" s="274"/>
      <c r="I175" s="274"/>
      <c r="J175" s="274"/>
      <c r="K175" s="274"/>
      <c r="L175" s="274"/>
      <c r="M175" s="274"/>
      <c r="N175" s="274"/>
      <c r="O175" s="274"/>
      <c r="P175" s="274"/>
      <c r="Q175" s="274"/>
      <c r="R175" s="274"/>
      <c r="S175" s="274"/>
      <c r="T175" s="274"/>
      <c r="U175" s="274"/>
      <c r="V175" s="274"/>
      <c r="W175" s="274"/>
      <c r="X175" s="274"/>
      <c r="Y175" s="274"/>
      <c r="Z175" s="274"/>
      <c r="AA175" s="274"/>
      <c r="AB175" s="274"/>
      <c r="AC175" s="274"/>
      <c r="AD175" s="274"/>
      <c r="AE175" s="274"/>
      <c r="AF175" s="274"/>
      <c r="AG175" s="274"/>
      <c r="AH175" s="274"/>
      <c r="AI175" s="274"/>
      <c r="AJ175" s="274"/>
      <c r="AK175" s="274"/>
      <c r="AL175" s="274"/>
      <c r="AM175" s="274"/>
      <c r="AN175" s="274"/>
      <c r="AO175" s="274"/>
      <c r="AP175" s="274"/>
      <c r="AQ175" s="274"/>
      <c r="AR175" s="275"/>
      <c r="AS175" s="276"/>
      <c r="AT175" s="62" t="str">
        <f t="shared" si="0"/>
        <v>NA</v>
      </c>
      <c r="AU175" s="62" t="str">
        <f t="shared" si="55"/>
        <v>NA</v>
      </c>
      <c r="AV175" s="62">
        <f t="shared" si="2"/>
        <v>0</v>
      </c>
      <c r="AW175" s="62">
        <f t="shared" si="3"/>
        <v>0</v>
      </c>
      <c r="AX175" s="62">
        <f t="shared" si="4"/>
        <v>0</v>
      </c>
      <c r="AY175" s="62">
        <f t="shared" si="5"/>
        <v>0</v>
      </c>
      <c r="AZ175" s="62">
        <f t="shared" si="6"/>
        <v>0</v>
      </c>
      <c r="BA175" s="62">
        <f t="shared" ref="BA175:BD175" si="173">IF($AZ175=0,0,AV175/$AZ175)</f>
        <v>0</v>
      </c>
      <c r="BB175" s="62">
        <f t="shared" si="173"/>
        <v>0</v>
      </c>
      <c r="BC175" s="62">
        <f t="shared" si="173"/>
        <v>0</v>
      </c>
      <c r="BD175" s="62">
        <f t="shared" si="173"/>
        <v>0</v>
      </c>
      <c r="BE175" s="547"/>
      <c r="BF175" s="1"/>
      <c r="BG175" s="1"/>
      <c r="BH175" s="1"/>
      <c r="BI175" s="1"/>
      <c r="BJ175" s="1"/>
      <c r="BK175" s="1"/>
      <c r="BL175" s="1"/>
      <c r="BM175" s="1"/>
      <c r="BN175" s="1"/>
      <c r="BO175" s="1"/>
      <c r="BP175" s="1"/>
      <c r="BQ175" s="1"/>
      <c r="BR175" s="1"/>
      <c r="BS175" s="1"/>
      <c r="BT175" s="1"/>
      <c r="BU175" s="1"/>
      <c r="BV175" s="1"/>
      <c r="BW175" s="1"/>
      <c r="BX175" s="1"/>
      <c r="BY175" s="1"/>
    </row>
    <row r="176" spans="1:77" ht="15.75" customHeight="1">
      <c r="A176" s="1"/>
      <c r="B176" s="558"/>
      <c r="C176" s="559"/>
      <c r="D176" s="559"/>
      <c r="E176" s="559"/>
      <c r="F176" s="559"/>
      <c r="G176" s="559"/>
      <c r="H176" s="559"/>
      <c r="I176" s="559"/>
      <c r="J176" s="559"/>
      <c r="K176" s="559"/>
      <c r="L176" s="559"/>
      <c r="M176" s="559"/>
      <c r="N176" s="559"/>
      <c r="O176" s="559"/>
      <c r="P176" s="559"/>
      <c r="Q176" s="559"/>
      <c r="R176" s="559"/>
      <c r="S176" s="559"/>
      <c r="T176" s="559"/>
      <c r="U176" s="559"/>
      <c r="V176" s="559"/>
      <c r="W176" s="559"/>
      <c r="X176" s="559"/>
      <c r="Y176" s="559"/>
      <c r="Z176" s="559"/>
      <c r="AA176" s="559"/>
      <c r="AB176" s="559"/>
      <c r="AC176" s="559"/>
      <c r="AD176" s="559"/>
      <c r="AE176" s="559"/>
      <c r="AF176" s="559"/>
      <c r="AG176" s="559"/>
      <c r="AH176" s="559"/>
      <c r="AI176" s="559"/>
      <c r="AJ176" s="559"/>
      <c r="AK176" s="559"/>
      <c r="AL176" s="559"/>
      <c r="AM176" s="559"/>
      <c r="AN176" s="559"/>
      <c r="AO176" s="559"/>
      <c r="AP176" s="559"/>
      <c r="AQ176" s="559"/>
      <c r="AR176" s="560"/>
      <c r="AS176" s="276"/>
      <c r="AT176" s="62" t="str">
        <f t="shared" si="0"/>
        <v>NA</v>
      </c>
      <c r="AU176" s="62" t="str">
        <f t="shared" si="55"/>
        <v>NA</v>
      </c>
      <c r="AV176" s="62">
        <f t="shared" si="2"/>
        <v>0</v>
      </c>
      <c r="AW176" s="62">
        <f t="shared" si="3"/>
        <v>0</v>
      </c>
      <c r="AX176" s="62">
        <f t="shared" si="4"/>
        <v>0</v>
      </c>
      <c r="AY176" s="62">
        <f t="shared" si="5"/>
        <v>0</v>
      </c>
      <c r="AZ176" s="62">
        <f t="shared" si="6"/>
        <v>0</v>
      </c>
      <c r="BA176" s="62">
        <f t="shared" ref="BA176:BD176" si="174">IF($AZ176=0,0,AV176/$AZ176)</f>
        <v>0</v>
      </c>
      <c r="BB176" s="62">
        <f t="shared" si="174"/>
        <v>0</v>
      </c>
      <c r="BC176" s="62">
        <f t="shared" si="174"/>
        <v>0</v>
      </c>
      <c r="BD176" s="62">
        <f t="shared" si="174"/>
        <v>0</v>
      </c>
      <c r="BE176" s="547"/>
      <c r="BF176" s="1"/>
      <c r="BG176" s="1"/>
      <c r="BH176" s="1"/>
      <c r="BI176" s="1"/>
      <c r="BJ176" s="1"/>
      <c r="BK176" s="1"/>
      <c r="BL176" s="1"/>
      <c r="BM176" s="1"/>
      <c r="BN176" s="1"/>
      <c r="BO176" s="1"/>
      <c r="BP176" s="1"/>
      <c r="BQ176" s="1"/>
      <c r="BR176" s="1"/>
      <c r="BS176" s="1"/>
      <c r="BT176" s="1"/>
      <c r="BU176" s="1"/>
      <c r="BV176" s="1"/>
      <c r="BW176" s="1"/>
      <c r="BX176" s="1"/>
      <c r="BY176" s="1"/>
    </row>
    <row r="177" spans="1:77" ht="15.75" customHeight="1">
      <c r="A177" s="1"/>
      <c r="B177" s="273"/>
      <c r="C177" s="274"/>
      <c r="D177" s="274"/>
      <c r="E177" s="274"/>
      <c r="F177" s="274"/>
      <c r="G177" s="274"/>
      <c r="H177" s="274"/>
      <c r="I177" s="274"/>
      <c r="J177" s="274"/>
      <c r="K177" s="274"/>
      <c r="L177" s="274"/>
      <c r="M177" s="274"/>
      <c r="N177" s="274"/>
      <c r="O177" s="274"/>
      <c r="P177" s="274"/>
      <c r="Q177" s="274"/>
      <c r="R177" s="274"/>
      <c r="S177" s="274"/>
      <c r="T177" s="274"/>
      <c r="U177" s="274"/>
      <c r="V177" s="274"/>
      <c r="W177" s="274"/>
      <c r="X177" s="274"/>
      <c r="Y177" s="274"/>
      <c r="Z177" s="274"/>
      <c r="AA177" s="274"/>
      <c r="AB177" s="274"/>
      <c r="AC177" s="274"/>
      <c r="AD177" s="274"/>
      <c r="AE177" s="274"/>
      <c r="AF177" s="274"/>
      <c r="AG177" s="274"/>
      <c r="AH177" s="274"/>
      <c r="AI177" s="274"/>
      <c r="AJ177" s="274"/>
      <c r="AK177" s="274"/>
      <c r="AL177" s="274"/>
      <c r="AM177" s="274"/>
      <c r="AN177" s="274"/>
      <c r="AO177" s="274"/>
      <c r="AP177" s="274"/>
      <c r="AQ177" s="274"/>
      <c r="AR177" s="275"/>
      <c r="AS177" s="276"/>
      <c r="AT177" s="62" t="str">
        <f t="shared" si="0"/>
        <v>NA</v>
      </c>
      <c r="AU177" s="62" t="str">
        <f t="shared" si="55"/>
        <v>NA</v>
      </c>
      <c r="AV177" s="62">
        <f t="shared" si="2"/>
        <v>0</v>
      </c>
      <c r="AW177" s="62">
        <f t="shared" si="3"/>
        <v>0</v>
      </c>
      <c r="AX177" s="62">
        <f t="shared" si="4"/>
        <v>0</v>
      </c>
      <c r="AY177" s="62">
        <f t="shared" si="5"/>
        <v>0</v>
      </c>
      <c r="AZ177" s="62">
        <f t="shared" si="6"/>
        <v>0</v>
      </c>
      <c r="BA177" s="62">
        <f t="shared" ref="BA177:BD177" si="175">IF($AZ177=0,0,AV177/$AZ177)</f>
        <v>0</v>
      </c>
      <c r="BB177" s="62">
        <f t="shared" si="175"/>
        <v>0</v>
      </c>
      <c r="BC177" s="62">
        <f t="shared" si="175"/>
        <v>0</v>
      </c>
      <c r="BD177" s="62">
        <f t="shared" si="175"/>
        <v>0</v>
      </c>
      <c r="BE177" s="547"/>
      <c r="BF177" s="1"/>
      <c r="BG177" s="1"/>
      <c r="BH177" s="1"/>
      <c r="BI177" s="1"/>
      <c r="BJ177" s="1"/>
      <c r="BK177" s="1"/>
      <c r="BL177" s="1"/>
      <c r="BM177" s="1"/>
      <c r="BN177" s="1"/>
      <c r="BO177" s="1"/>
      <c r="BP177" s="1"/>
      <c r="BQ177" s="1"/>
      <c r="BR177" s="1"/>
      <c r="BS177" s="1"/>
      <c r="BT177" s="1"/>
      <c r="BU177" s="1"/>
      <c r="BV177" s="1"/>
      <c r="BW177" s="1"/>
      <c r="BX177" s="1"/>
      <c r="BY177" s="1"/>
    </row>
    <row r="178" spans="1:77" ht="15.75" customHeight="1">
      <c r="A178" s="1"/>
      <c r="B178" s="558"/>
      <c r="C178" s="559"/>
      <c r="D178" s="559"/>
      <c r="E178" s="559"/>
      <c r="F178" s="559"/>
      <c r="G178" s="559"/>
      <c r="H178" s="559"/>
      <c r="I178" s="559"/>
      <c r="J178" s="559"/>
      <c r="K178" s="559"/>
      <c r="L178" s="559"/>
      <c r="M178" s="559"/>
      <c r="N178" s="559"/>
      <c r="O178" s="559"/>
      <c r="P178" s="559"/>
      <c r="Q178" s="559"/>
      <c r="R178" s="559"/>
      <c r="S178" s="559"/>
      <c r="T178" s="559"/>
      <c r="U178" s="559"/>
      <c r="V178" s="559"/>
      <c r="W178" s="559"/>
      <c r="X178" s="559"/>
      <c r="Y178" s="559"/>
      <c r="Z178" s="559"/>
      <c r="AA178" s="559"/>
      <c r="AB178" s="559"/>
      <c r="AC178" s="559"/>
      <c r="AD178" s="559"/>
      <c r="AE178" s="559"/>
      <c r="AF178" s="559"/>
      <c r="AG178" s="559"/>
      <c r="AH178" s="559"/>
      <c r="AI178" s="559"/>
      <c r="AJ178" s="559"/>
      <c r="AK178" s="559"/>
      <c r="AL178" s="559"/>
      <c r="AM178" s="559"/>
      <c r="AN178" s="559"/>
      <c r="AO178" s="559"/>
      <c r="AP178" s="559"/>
      <c r="AQ178" s="559"/>
      <c r="AR178" s="560"/>
      <c r="AS178" s="276"/>
      <c r="AT178" s="62" t="str">
        <f t="shared" si="0"/>
        <v>NA</v>
      </c>
      <c r="AU178" s="62" t="str">
        <f t="shared" si="55"/>
        <v>NA</v>
      </c>
      <c r="AV178" s="62">
        <f t="shared" si="2"/>
        <v>0</v>
      </c>
      <c r="AW178" s="62">
        <f t="shared" si="3"/>
        <v>0</v>
      </c>
      <c r="AX178" s="62">
        <f t="shared" si="4"/>
        <v>0</v>
      </c>
      <c r="AY178" s="62">
        <f t="shared" si="5"/>
        <v>0</v>
      </c>
      <c r="AZ178" s="62">
        <f t="shared" si="6"/>
        <v>0</v>
      </c>
      <c r="BA178" s="62">
        <f t="shared" ref="BA178:BD178" si="176">IF($AZ178=0,0,AV178/$AZ178)</f>
        <v>0</v>
      </c>
      <c r="BB178" s="62">
        <f t="shared" si="176"/>
        <v>0</v>
      </c>
      <c r="BC178" s="62">
        <f t="shared" si="176"/>
        <v>0</v>
      </c>
      <c r="BD178" s="62">
        <f t="shared" si="176"/>
        <v>0</v>
      </c>
      <c r="BE178" s="547"/>
      <c r="BF178" s="1"/>
      <c r="BG178" s="1"/>
      <c r="BH178" s="1"/>
      <c r="BI178" s="1"/>
      <c r="BJ178" s="1"/>
      <c r="BK178" s="1"/>
      <c r="BL178" s="1"/>
      <c r="BM178" s="1"/>
      <c r="BN178" s="1"/>
      <c r="BO178" s="1"/>
      <c r="BP178" s="1"/>
      <c r="BQ178" s="1"/>
      <c r="BR178" s="1"/>
      <c r="BS178" s="1"/>
      <c r="BT178" s="1"/>
      <c r="BU178" s="1"/>
      <c r="BV178" s="1"/>
      <c r="BW178" s="1"/>
      <c r="BX178" s="1"/>
      <c r="BY178" s="1"/>
    </row>
    <row r="179" spans="1:77" ht="15.75" customHeight="1">
      <c r="A179" s="1"/>
      <c r="B179" s="273"/>
      <c r="C179" s="274"/>
      <c r="D179" s="274"/>
      <c r="E179" s="274"/>
      <c r="F179" s="274"/>
      <c r="G179" s="274"/>
      <c r="H179" s="274"/>
      <c r="I179" s="274"/>
      <c r="J179" s="274"/>
      <c r="K179" s="274"/>
      <c r="L179" s="274"/>
      <c r="M179" s="274"/>
      <c r="N179" s="274"/>
      <c r="O179" s="274"/>
      <c r="P179" s="274"/>
      <c r="Q179" s="274"/>
      <c r="R179" s="274"/>
      <c r="S179" s="274"/>
      <c r="T179" s="274"/>
      <c r="U179" s="274"/>
      <c r="V179" s="274"/>
      <c r="W179" s="274"/>
      <c r="X179" s="274"/>
      <c r="Y179" s="274"/>
      <c r="Z179" s="274"/>
      <c r="AA179" s="274"/>
      <c r="AB179" s="274"/>
      <c r="AC179" s="274"/>
      <c r="AD179" s="274"/>
      <c r="AE179" s="274"/>
      <c r="AF179" s="274"/>
      <c r="AG179" s="274"/>
      <c r="AH179" s="274"/>
      <c r="AI179" s="274"/>
      <c r="AJ179" s="274"/>
      <c r="AK179" s="274"/>
      <c r="AL179" s="274"/>
      <c r="AM179" s="274"/>
      <c r="AN179" s="274"/>
      <c r="AO179" s="274"/>
      <c r="AP179" s="274"/>
      <c r="AQ179" s="274"/>
      <c r="AR179" s="275"/>
      <c r="AS179" s="276"/>
      <c r="AT179" s="62" t="str">
        <f t="shared" si="0"/>
        <v>NA</v>
      </c>
      <c r="AU179" s="62" t="str">
        <f t="shared" si="55"/>
        <v>NA</v>
      </c>
      <c r="AV179" s="62">
        <f t="shared" si="2"/>
        <v>0</v>
      </c>
      <c r="AW179" s="62">
        <f t="shared" si="3"/>
        <v>0</v>
      </c>
      <c r="AX179" s="62">
        <f t="shared" si="4"/>
        <v>0</v>
      </c>
      <c r="AY179" s="62">
        <f t="shared" si="5"/>
        <v>0</v>
      </c>
      <c r="AZ179" s="62">
        <f t="shared" si="6"/>
        <v>0</v>
      </c>
      <c r="BA179" s="62">
        <f t="shared" ref="BA179:BD179" si="177">IF($AZ179=0,0,AV179/$AZ179)</f>
        <v>0</v>
      </c>
      <c r="BB179" s="62">
        <f t="shared" si="177"/>
        <v>0</v>
      </c>
      <c r="BC179" s="62">
        <f t="shared" si="177"/>
        <v>0</v>
      </c>
      <c r="BD179" s="62">
        <f t="shared" si="177"/>
        <v>0</v>
      </c>
      <c r="BE179" s="547"/>
      <c r="BF179" s="1"/>
      <c r="BG179" s="1"/>
      <c r="BH179" s="1"/>
      <c r="BI179" s="1"/>
      <c r="BJ179" s="1"/>
      <c r="BK179" s="1"/>
      <c r="BL179" s="1"/>
      <c r="BM179" s="1"/>
      <c r="BN179" s="1"/>
      <c r="BO179" s="1"/>
      <c r="BP179" s="1"/>
      <c r="BQ179" s="1"/>
      <c r="BR179" s="1"/>
      <c r="BS179" s="1"/>
      <c r="BT179" s="1"/>
      <c r="BU179" s="1"/>
      <c r="BV179" s="1"/>
      <c r="BW179" s="1"/>
      <c r="BX179" s="1"/>
      <c r="BY179" s="1"/>
    </row>
    <row r="180" spans="1:77" ht="15.75" customHeight="1">
      <c r="A180" s="1"/>
      <c r="B180" s="558"/>
      <c r="C180" s="559"/>
      <c r="D180" s="559"/>
      <c r="E180" s="559"/>
      <c r="F180" s="559"/>
      <c r="G180" s="559"/>
      <c r="H180" s="559"/>
      <c r="I180" s="559"/>
      <c r="J180" s="559"/>
      <c r="K180" s="559"/>
      <c r="L180" s="559"/>
      <c r="M180" s="559"/>
      <c r="N180" s="559"/>
      <c r="O180" s="559"/>
      <c r="P180" s="559"/>
      <c r="Q180" s="559"/>
      <c r="R180" s="559"/>
      <c r="S180" s="559"/>
      <c r="T180" s="559"/>
      <c r="U180" s="559"/>
      <c r="V180" s="559"/>
      <c r="W180" s="559"/>
      <c r="X180" s="559"/>
      <c r="Y180" s="559"/>
      <c r="Z180" s="559"/>
      <c r="AA180" s="559"/>
      <c r="AB180" s="559"/>
      <c r="AC180" s="559"/>
      <c r="AD180" s="559"/>
      <c r="AE180" s="559"/>
      <c r="AF180" s="559"/>
      <c r="AG180" s="559"/>
      <c r="AH180" s="559"/>
      <c r="AI180" s="559"/>
      <c r="AJ180" s="559"/>
      <c r="AK180" s="559"/>
      <c r="AL180" s="559"/>
      <c r="AM180" s="559"/>
      <c r="AN180" s="559"/>
      <c r="AO180" s="559"/>
      <c r="AP180" s="559"/>
      <c r="AQ180" s="559"/>
      <c r="AR180" s="560"/>
      <c r="AS180" s="276"/>
      <c r="AT180" s="62" t="str">
        <f t="shared" si="0"/>
        <v>NA</v>
      </c>
      <c r="AU180" s="62" t="str">
        <f t="shared" si="55"/>
        <v>NA</v>
      </c>
      <c r="AV180" s="62">
        <f t="shared" si="2"/>
        <v>0</v>
      </c>
      <c r="AW180" s="62">
        <f t="shared" si="3"/>
        <v>0</v>
      </c>
      <c r="AX180" s="62">
        <f t="shared" si="4"/>
        <v>0</v>
      </c>
      <c r="AY180" s="62">
        <f t="shared" si="5"/>
        <v>0</v>
      </c>
      <c r="AZ180" s="62">
        <f t="shared" si="6"/>
        <v>0</v>
      </c>
      <c r="BA180" s="62">
        <f t="shared" ref="BA180:BD180" si="178">IF($AZ180=0,0,AV180/$AZ180)</f>
        <v>0</v>
      </c>
      <c r="BB180" s="62">
        <f t="shared" si="178"/>
        <v>0</v>
      </c>
      <c r="BC180" s="62">
        <f t="shared" si="178"/>
        <v>0</v>
      </c>
      <c r="BD180" s="62">
        <f t="shared" si="178"/>
        <v>0</v>
      </c>
      <c r="BE180" s="547"/>
      <c r="BF180" s="1"/>
      <c r="BG180" s="1"/>
      <c r="BH180" s="1"/>
      <c r="BI180" s="1"/>
      <c r="BJ180" s="1"/>
      <c r="BK180" s="1"/>
      <c r="BL180" s="1"/>
      <c r="BM180" s="1"/>
      <c r="BN180" s="1"/>
      <c r="BO180" s="1"/>
      <c r="BP180" s="1"/>
      <c r="BQ180" s="1"/>
      <c r="BR180" s="1"/>
      <c r="BS180" s="1"/>
      <c r="BT180" s="1"/>
      <c r="BU180" s="1"/>
      <c r="BV180" s="1"/>
      <c r="BW180" s="1"/>
      <c r="BX180" s="1"/>
      <c r="BY180" s="1"/>
    </row>
    <row r="181" spans="1:77" ht="15.75" customHeight="1">
      <c r="A181" s="1"/>
      <c r="B181" s="273"/>
      <c r="C181" s="274"/>
      <c r="D181" s="274"/>
      <c r="E181" s="274"/>
      <c r="F181" s="274"/>
      <c r="G181" s="274"/>
      <c r="H181" s="274"/>
      <c r="I181" s="274"/>
      <c r="J181" s="274"/>
      <c r="K181" s="274"/>
      <c r="L181" s="274"/>
      <c r="M181" s="274"/>
      <c r="N181" s="274"/>
      <c r="O181" s="274"/>
      <c r="P181" s="274"/>
      <c r="Q181" s="274"/>
      <c r="R181" s="274"/>
      <c r="S181" s="274"/>
      <c r="T181" s="274"/>
      <c r="U181" s="274"/>
      <c r="V181" s="274"/>
      <c r="W181" s="274"/>
      <c r="X181" s="274"/>
      <c r="Y181" s="274"/>
      <c r="Z181" s="274"/>
      <c r="AA181" s="274"/>
      <c r="AB181" s="274"/>
      <c r="AC181" s="274"/>
      <c r="AD181" s="274"/>
      <c r="AE181" s="274"/>
      <c r="AF181" s="274"/>
      <c r="AG181" s="274"/>
      <c r="AH181" s="274"/>
      <c r="AI181" s="274"/>
      <c r="AJ181" s="274"/>
      <c r="AK181" s="274"/>
      <c r="AL181" s="274"/>
      <c r="AM181" s="274"/>
      <c r="AN181" s="274"/>
      <c r="AO181" s="274"/>
      <c r="AP181" s="274"/>
      <c r="AQ181" s="274"/>
      <c r="AR181" s="275"/>
      <c r="AS181" s="276"/>
      <c r="AT181" s="62" t="str">
        <f t="shared" si="0"/>
        <v>NA</v>
      </c>
      <c r="AU181" s="62" t="str">
        <f t="shared" si="55"/>
        <v>NA</v>
      </c>
      <c r="AV181" s="62">
        <f t="shared" si="2"/>
        <v>0</v>
      </c>
      <c r="AW181" s="62">
        <f t="shared" si="3"/>
        <v>0</v>
      </c>
      <c r="AX181" s="62">
        <f t="shared" si="4"/>
        <v>0</v>
      </c>
      <c r="AY181" s="62">
        <f t="shared" si="5"/>
        <v>0</v>
      </c>
      <c r="AZ181" s="62">
        <f t="shared" si="6"/>
        <v>0</v>
      </c>
      <c r="BA181" s="62">
        <f t="shared" ref="BA181:BD181" si="179">IF($AZ181=0,0,AV181/$AZ181)</f>
        <v>0</v>
      </c>
      <c r="BB181" s="62">
        <f t="shared" si="179"/>
        <v>0</v>
      </c>
      <c r="BC181" s="62">
        <f t="shared" si="179"/>
        <v>0</v>
      </c>
      <c r="BD181" s="62">
        <f t="shared" si="179"/>
        <v>0</v>
      </c>
      <c r="BE181" s="547"/>
      <c r="BF181" s="1"/>
      <c r="BG181" s="1"/>
      <c r="BH181" s="1"/>
      <c r="BI181" s="1"/>
      <c r="BJ181" s="1"/>
      <c r="BK181" s="1"/>
      <c r="BL181" s="1"/>
      <c r="BM181" s="1"/>
      <c r="BN181" s="1"/>
      <c r="BO181" s="1"/>
      <c r="BP181" s="1"/>
      <c r="BQ181" s="1"/>
      <c r="BR181" s="1"/>
      <c r="BS181" s="1"/>
      <c r="BT181" s="1"/>
      <c r="BU181" s="1"/>
      <c r="BV181" s="1"/>
      <c r="BW181" s="1"/>
      <c r="BX181" s="1"/>
      <c r="BY181" s="1"/>
    </row>
    <row r="182" spans="1:77" ht="15.75" customHeight="1">
      <c r="A182" s="1"/>
      <c r="B182" s="558"/>
      <c r="C182" s="559"/>
      <c r="D182" s="559"/>
      <c r="E182" s="559"/>
      <c r="F182" s="559"/>
      <c r="G182" s="559"/>
      <c r="H182" s="559"/>
      <c r="I182" s="559"/>
      <c r="J182" s="559"/>
      <c r="K182" s="559"/>
      <c r="L182" s="559"/>
      <c r="M182" s="559"/>
      <c r="N182" s="559"/>
      <c r="O182" s="559"/>
      <c r="P182" s="559"/>
      <c r="Q182" s="559"/>
      <c r="R182" s="559"/>
      <c r="S182" s="559"/>
      <c r="T182" s="559"/>
      <c r="U182" s="559"/>
      <c r="V182" s="559"/>
      <c r="W182" s="559"/>
      <c r="X182" s="559"/>
      <c r="Y182" s="559"/>
      <c r="Z182" s="559"/>
      <c r="AA182" s="559"/>
      <c r="AB182" s="559"/>
      <c r="AC182" s="559"/>
      <c r="AD182" s="559"/>
      <c r="AE182" s="559"/>
      <c r="AF182" s="559"/>
      <c r="AG182" s="559"/>
      <c r="AH182" s="559"/>
      <c r="AI182" s="559"/>
      <c r="AJ182" s="559"/>
      <c r="AK182" s="559"/>
      <c r="AL182" s="559"/>
      <c r="AM182" s="559"/>
      <c r="AN182" s="559"/>
      <c r="AO182" s="559"/>
      <c r="AP182" s="559"/>
      <c r="AQ182" s="559"/>
      <c r="AR182" s="560"/>
      <c r="AS182" s="276"/>
      <c r="AT182" s="62" t="str">
        <f t="shared" si="0"/>
        <v>NA</v>
      </c>
      <c r="AU182" s="62" t="str">
        <f t="shared" si="55"/>
        <v>NA</v>
      </c>
      <c r="AV182" s="62">
        <f t="shared" si="2"/>
        <v>0</v>
      </c>
      <c r="AW182" s="62">
        <f t="shared" si="3"/>
        <v>0</v>
      </c>
      <c r="AX182" s="62">
        <f t="shared" si="4"/>
        <v>0</v>
      </c>
      <c r="AY182" s="62">
        <f t="shared" si="5"/>
        <v>0</v>
      </c>
      <c r="AZ182" s="62">
        <f t="shared" si="6"/>
        <v>0</v>
      </c>
      <c r="BA182" s="62">
        <f t="shared" ref="BA182:BD182" si="180">IF($AZ182=0,0,AV182/$AZ182)</f>
        <v>0</v>
      </c>
      <c r="BB182" s="62">
        <f t="shared" si="180"/>
        <v>0</v>
      </c>
      <c r="BC182" s="62">
        <f t="shared" si="180"/>
        <v>0</v>
      </c>
      <c r="BD182" s="62">
        <f t="shared" si="180"/>
        <v>0</v>
      </c>
      <c r="BE182" s="547"/>
      <c r="BF182" s="1"/>
      <c r="BG182" s="1"/>
      <c r="BH182" s="1"/>
      <c r="BI182" s="1"/>
      <c r="BJ182" s="1"/>
      <c r="BK182" s="1"/>
      <c r="BL182" s="1"/>
      <c r="BM182" s="1"/>
      <c r="BN182" s="1"/>
      <c r="BO182" s="1"/>
      <c r="BP182" s="1"/>
      <c r="BQ182" s="1"/>
      <c r="BR182" s="1"/>
      <c r="BS182" s="1"/>
      <c r="BT182" s="1"/>
      <c r="BU182" s="1"/>
      <c r="BV182" s="1"/>
      <c r="BW182" s="1"/>
      <c r="BX182" s="1"/>
      <c r="BY182" s="1"/>
    </row>
    <row r="183" spans="1:77" ht="15.75" customHeight="1">
      <c r="A183" s="1"/>
      <c r="B183" s="273"/>
      <c r="C183" s="274"/>
      <c r="D183" s="274"/>
      <c r="E183" s="274"/>
      <c r="F183" s="274"/>
      <c r="G183" s="274"/>
      <c r="H183" s="274"/>
      <c r="I183" s="274"/>
      <c r="J183" s="274"/>
      <c r="K183" s="274"/>
      <c r="L183" s="274"/>
      <c r="M183" s="274"/>
      <c r="N183" s="274"/>
      <c r="O183" s="274"/>
      <c r="P183" s="274"/>
      <c r="Q183" s="274"/>
      <c r="R183" s="274"/>
      <c r="S183" s="274"/>
      <c r="T183" s="274"/>
      <c r="U183" s="274"/>
      <c r="V183" s="274"/>
      <c r="W183" s="274"/>
      <c r="X183" s="274"/>
      <c r="Y183" s="274"/>
      <c r="Z183" s="274"/>
      <c r="AA183" s="274"/>
      <c r="AB183" s="274"/>
      <c r="AC183" s="274"/>
      <c r="AD183" s="274"/>
      <c r="AE183" s="274"/>
      <c r="AF183" s="274"/>
      <c r="AG183" s="274"/>
      <c r="AH183" s="274"/>
      <c r="AI183" s="274"/>
      <c r="AJ183" s="274"/>
      <c r="AK183" s="274"/>
      <c r="AL183" s="274"/>
      <c r="AM183" s="274"/>
      <c r="AN183" s="274"/>
      <c r="AO183" s="274"/>
      <c r="AP183" s="274"/>
      <c r="AQ183" s="274"/>
      <c r="AR183" s="275"/>
      <c r="AS183" s="276"/>
      <c r="AT183" s="62" t="str">
        <f t="shared" si="0"/>
        <v>NA</v>
      </c>
      <c r="AU183" s="62" t="str">
        <f t="shared" si="55"/>
        <v>NA</v>
      </c>
      <c r="AV183" s="62">
        <f t="shared" si="2"/>
        <v>0</v>
      </c>
      <c r="AW183" s="62">
        <f t="shared" si="3"/>
        <v>0</v>
      </c>
      <c r="AX183" s="62">
        <f t="shared" si="4"/>
        <v>0</v>
      </c>
      <c r="AY183" s="62">
        <f t="shared" si="5"/>
        <v>0</v>
      </c>
      <c r="AZ183" s="62">
        <f t="shared" si="6"/>
        <v>0</v>
      </c>
      <c r="BA183" s="62">
        <f t="shared" ref="BA183:BD183" si="181">IF($AZ183=0,0,AV183/$AZ183)</f>
        <v>0</v>
      </c>
      <c r="BB183" s="62">
        <f t="shared" si="181"/>
        <v>0</v>
      </c>
      <c r="BC183" s="62">
        <f t="shared" si="181"/>
        <v>0</v>
      </c>
      <c r="BD183" s="62">
        <f t="shared" si="181"/>
        <v>0</v>
      </c>
      <c r="BE183" s="547"/>
      <c r="BF183" s="1"/>
      <c r="BG183" s="1"/>
      <c r="BH183" s="1"/>
      <c r="BI183" s="1"/>
      <c r="BJ183" s="1"/>
      <c r="BK183" s="1"/>
      <c r="BL183" s="1"/>
      <c r="BM183" s="1"/>
      <c r="BN183" s="1"/>
      <c r="BO183" s="1"/>
      <c r="BP183" s="1"/>
      <c r="BQ183" s="1"/>
      <c r="BR183" s="1"/>
      <c r="BS183" s="1"/>
      <c r="BT183" s="1"/>
      <c r="BU183" s="1"/>
      <c r="BV183" s="1"/>
      <c r="BW183" s="1"/>
      <c r="BX183" s="1"/>
      <c r="BY183" s="1"/>
    </row>
    <row r="184" spans="1:77" ht="15.75" customHeight="1">
      <c r="A184" s="1"/>
      <c r="B184" s="558"/>
      <c r="C184" s="559"/>
      <c r="D184" s="559"/>
      <c r="E184" s="559"/>
      <c r="F184" s="559"/>
      <c r="G184" s="559"/>
      <c r="H184" s="559"/>
      <c r="I184" s="559"/>
      <c r="J184" s="559"/>
      <c r="K184" s="559"/>
      <c r="L184" s="559"/>
      <c r="M184" s="559"/>
      <c r="N184" s="559"/>
      <c r="O184" s="559"/>
      <c r="P184" s="559"/>
      <c r="Q184" s="559"/>
      <c r="R184" s="559"/>
      <c r="S184" s="559"/>
      <c r="T184" s="559"/>
      <c r="U184" s="559"/>
      <c r="V184" s="559"/>
      <c r="W184" s="559"/>
      <c r="X184" s="559"/>
      <c r="Y184" s="559"/>
      <c r="Z184" s="559"/>
      <c r="AA184" s="559"/>
      <c r="AB184" s="559"/>
      <c r="AC184" s="559"/>
      <c r="AD184" s="559"/>
      <c r="AE184" s="559"/>
      <c r="AF184" s="559"/>
      <c r="AG184" s="559"/>
      <c r="AH184" s="559"/>
      <c r="AI184" s="559"/>
      <c r="AJ184" s="559"/>
      <c r="AK184" s="559"/>
      <c r="AL184" s="559"/>
      <c r="AM184" s="559"/>
      <c r="AN184" s="559"/>
      <c r="AO184" s="559"/>
      <c r="AP184" s="559"/>
      <c r="AQ184" s="559"/>
      <c r="AR184" s="560"/>
      <c r="AS184" s="276"/>
      <c r="AT184" s="62" t="str">
        <f t="shared" si="0"/>
        <v>NA</v>
      </c>
      <c r="AU184" s="62" t="str">
        <f t="shared" si="55"/>
        <v>NA</v>
      </c>
      <c r="AV184" s="62">
        <f t="shared" si="2"/>
        <v>0</v>
      </c>
      <c r="AW184" s="62">
        <f t="shared" si="3"/>
        <v>0</v>
      </c>
      <c r="AX184" s="62">
        <f t="shared" si="4"/>
        <v>0</v>
      </c>
      <c r="AY184" s="62">
        <f t="shared" si="5"/>
        <v>0</v>
      </c>
      <c r="AZ184" s="62">
        <f t="shared" si="6"/>
        <v>0</v>
      </c>
      <c r="BA184" s="62">
        <f t="shared" ref="BA184:BD184" si="182">IF($AZ184=0,0,AV184/$AZ184)</f>
        <v>0</v>
      </c>
      <c r="BB184" s="62">
        <f t="shared" si="182"/>
        <v>0</v>
      </c>
      <c r="BC184" s="62">
        <f t="shared" si="182"/>
        <v>0</v>
      </c>
      <c r="BD184" s="62">
        <f t="shared" si="182"/>
        <v>0</v>
      </c>
      <c r="BE184" s="547"/>
      <c r="BF184" s="1"/>
      <c r="BG184" s="1"/>
      <c r="BH184" s="1"/>
      <c r="BI184" s="1"/>
      <c r="BJ184" s="1"/>
      <c r="BK184" s="1"/>
      <c r="BL184" s="1"/>
      <c r="BM184" s="1"/>
      <c r="BN184" s="1"/>
      <c r="BO184" s="1"/>
      <c r="BP184" s="1"/>
      <c r="BQ184" s="1"/>
      <c r="BR184" s="1"/>
      <c r="BS184" s="1"/>
      <c r="BT184" s="1"/>
      <c r="BU184" s="1"/>
      <c r="BV184" s="1"/>
      <c r="BW184" s="1"/>
      <c r="BX184" s="1"/>
      <c r="BY184" s="1"/>
    </row>
    <row r="185" spans="1:77" ht="15.75" customHeight="1">
      <c r="A185" s="1"/>
      <c r="B185" s="273"/>
      <c r="C185" s="274"/>
      <c r="D185" s="274"/>
      <c r="E185" s="274"/>
      <c r="F185" s="274"/>
      <c r="G185" s="274"/>
      <c r="H185" s="274"/>
      <c r="I185" s="274"/>
      <c r="J185" s="274"/>
      <c r="K185" s="274"/>
      <c r="L185" s="274"/>
      <c r="M185" s="274"/>
      <c r="N185" s="274"/>
      <c r="O185" s="274"/>
      <c r="P185" s="274"/>
      <c r="Q185" s="274"/>
      <c r="R185" s="274"/>
      <c r="S185" s="274"/>
      <c r="T185" s="274"/>
      <c r="U185" s="274"/>
      <c r="V185" s="274"/>
      <c r="W185" s="274"/>
      <c r="X185" s="274"/>
      <c r="Y185" s="274"/>
      <c r="Z185" s="274"/>
      <c r="AA185" s="274"/>
      <c r="AB185" s="274"/>
      <c r="AC185" s="274"/>
      <c r="AD185" s="274"/>
      <c r="AE185" s="274"/>
      <c r="AF185" s="274"/>
      <c r="AG185" s="274"/>
      <c r="AH185" s="274"/>
      <c r="AI185" s="274"/>
      <c r="AJ185" s="274"/>
      <c r="AK185" s="274"/>
      <c r="AL185" s="274"/>
      <c r="AM185" s="274"/>
      <c r="AN185" s="274"/>
      <c r="AO185" s="274"/>
      <c r="AP185" s="274"/>
      <c r="AQ185" s="274"/>
      <c r="AR185" s="275"/>
      <c r="AS185" s="276"/>
      <c r="AT185" s="62" t="str">
        <f t="shared" si="0"/>
        <v>NA</v>
      </c>
      <c r="AU185" s="62" t="str">
        <f t="shared" si="55"/>
        <v>NA</v>
      </c>
      <c r="AV185" s="62">
        <f t="shared" si="2"/>
        <v>0</v>
      </c>
      <c r="AW185" s="62">
        <f t="shared" si="3"/>
        <v>0</v>
      </c>
      <c r="AX185" s="62">
        <f t="shared" si="4"/>
        <v>0</v>
      </c>
      <c r="AY185" s="62">
        <f t="shared" si="5"/>
        <v>0</v>
      </c>
      <c r="AZ185" s="62">
        <f t="shared" si="6"/>
        <v>0</v>
      </c>
      <c r="BA185" s="62">
        <f t="shared" ref="BA185:BD185" si="183">IF($AZ185=0,0,AV185/$AZ185)</f>
        <v>0</v>
      </c>
      <c r="BB185" s="62">
        <f t="shared" si="183"/>
        <v>0</v>
      </c>
      <c r="BC185" s="62">
        <f t="shared" si="183"/>
        <v>0</v>
      </c>
      <c r="BD185" s="62">
        <f t="shared" si="183"/>
        <v>0</v>
      </c>
      <c r="BE185" s="547"/>
      <c r="BF185" s="1"/>
      <c r="BG185" s="1"/>
      <c r="BH185" s="1"/>
      <c r="BI185" s="1"/>
      <c r="BJ185" s="1"/>
      <c r="BK185" s="1"/>
      <c r="BL185" s="1"/>
      <c r="BM185" s="1"/>
      <c r="BN185" s="1"/>
      <c r="BO185" s="1"/>
      <c r="BP185" s="1"/>
      <c r="BQ185" s="1"/>
      <c r="BR185" s="1"/>
      <c r="BS185" s="1"/>
      <c r="BT185" s="1"/>
      <c r="BU185" s="1"/>
      <c r="BV185" s="1"/>
      <c r="BW185" s="1"/>
      <c r="BX185" s="1"/>
      <c r="BY185" s="1"/>
    </row>
    <row r="186" spans="1:77" ht="15.75" customHeight="1">
      <c r="A186" s="1"/>
      <c r="B186" s="558"/>
      <c r="C186" s="559"/>
      <c r="D186" s="559"/>
      <c r="E186" s="559"/>
      <c r="F186" s="559"/>
      <c r="G186" s="559"/>
      <c r="H186" s="559"/>
      <c r="I186" s="559"/>
      <c r="J186" s="559"/>
      <c r="K186" s="559"/>
      <c r="L186" s="559"/>
      <c r="M186" s="559"/>
      <c r="N186" s="559"/>
      <c r="O186" s="559"/>
      <c r="P186" s="559"/>
      <c r="Q186" s="559"/>
      <c r="R186" s="559"/>
      <c r="S186" s="559"/>
      <c r="T186" s="559"/>
      <c r="U186" s="559"/>
      <c r="V186" s="559"/>
      <c r="W186" s="559"/>
      <c r="X186" s="559"/>
      <c r="Y186" s="559"/>
      <c r="Z186" s="559"/>
      <c r="AA186" s="559"/>
      <c r="AB186" s="559"/>
      <c r="AC186" s="559"/>
      <c r="AD186" s="559"/>
      <c r="AE186" s="559"/>
      <c r="AF186" s="559"/>
      <c r="AG186" s="559"/>
      <c r="AH186" s="559"/>
      <c r="AI186" s="559"/>
      <c r="AJ186" s="559"/>
      <c r="AK186" s="559"/>
      <c r="AL186" s="559"/>
      <c r="AM186" s="559"/>
      <c r="AN186" s="559"/>
      <c r="AO186" s="559"/>
      <c r="AP186" s="559"/>
      <c r="AQ186" s="559"/>
      <c r="AR186" s="560"/>
      <c r="AS186" s="276"/>
      <c r="AT186" s="62" t="str">
        <f t="shared" si="0"/>
        <v>NA</v>
      </c>
      <c r="AU186" s="62" t="str">
        <f t="shared" si="55"/>
        <v>NA</v>
      </c>
      <c r="AV186" s="62">
        <f t="shared" si="2"/>
        <v>0</v>
      </c>
      <c r="AW186" s="62">
        <f t="shared" si="3"/>
        <v>0</v>
      </c>
      <c r="AX186" s="62">
        <f t="shared" si="4"/>
        <v>0</v>
      </c>
      <c r="AY186" s="62">
        <f t="shared" si="5"/>
        <v>0</v>
      </c>
      <c r="AZ186" s="62">
        <f t="shared" si="6"/>
        <v>0</v>
      </c>
      <c r="BA186" s="62">
        <f t="shared" ref="BA186:BD186" si="184">IF($AZ186=0,0,AV186/$AZ186)</f>
        <v>0</v>
      </c>
      <c r="BB186" s="62">
        <f t="shared" si="184"/>
        <v>0</v>
      </c>
      <c r="BC186" s="62">
        <f t="shared" si="184"/>
        <v>0</v>
      </c>
      <c r="BD186" s="62">
        <f t="shared" si="184"/>
        <v>0</v>
      </c>
      <c r="BE186" s="547"/>
      <c r="BF186" s="1"/>
      <c r="BG186" s="1"/>
      <c r="BH186" s="1"/>
      <c r="BI186" s="1"/>
      <c r="BJ186" s="1"/>
      <c r="BK186" s="1"/>
      <c r="BL186" s="1"/>
      <c r="BM186" s="1"/>
      <c r="BN186" s="1"/>
      <c r="BO186" s="1"/>
      <c r="BP186" s="1"/>
      <c r="BQ186" s="1"/>
      <c r="BR186" s="1"/>
      <c r="BS186" s="1"/>
      <c r="BT186" s="1"/>
      <c r="BU186" s="1"/>
      <c r="BV186" s="1"/>
      <c r="BW186" s="1"/>
      <c r="BX186" s="1"/>
      <c r="BY186" s="1"/>
    </row>
    <row r="187" spans="1:77" ht="15.75" customHeight="1">
      <c r="A187" s="1"/>
      <c r="B187" s="273"/>
      <c r="C187" s="274"/>
      <c r="D187" s="274"/>
      <c r="E187" s="274"/>
      <c r="F187" s="274"/>
      <c r="G187" s="274"/>
      <c r="H187" s="274"/>
      <c r="I187" s="274"/>
      <c r="J187" s="274"/>
      <c r="K187" s="274"/>
      <c r="L187" s="274"/>
      <c r="M187" s="274"/>
      <c r="N187" s="274"/>
      <c r="O187" s="274"/>
      <c r="P187" s="274"/>
      <c r="Q187" s="274"/>
      <c r="R187" s="274"/>
      <c r="S187" s="274"/>
      <c r="T187" s="274"/>
      <c r="U187" s="274"/>
      <c r="V187" s="274"/>
      <c r="W187" s="274"/>
      <c r="X187" s="274"/>
      <c r="Y187" s="274"/>
      <c r="Z187" s="274"/>
      <c r="AA187" s="274"/>
      <c r="AB187" s="274"/>
      <c r="AC187" s="274"/>
      <c r="AD187" s="274"/>
      <c r="AE187" s="274"/>
      <c r="AF187" s="274"/>
      <c r="AG187" s="274"/>
      <c r="AH187" s="274"/>
      <c r="AI187" s="274"/>
      <c r="AJ187" s="274"/>
      <c r="AK187" s="274"/>
      <c r="AL187" s="274"/>
      <c r="AM187" s="274"/>
      <c r="AN187" s="274"/>
      <c r="AO187" s="274"/>
      <c r="AP187" s="274"/>
      <c r="AQ187" s="274"/>
      <c r="AR187" s="275"/>
      <c r="AS187" s="276"/>
      <c r="AT187" s="62" t="str">
        <f t="shared" si="0"/>
        <v>NA</v>
      </c>
      <c r="AU187" s="62" t="str">
        <f t="shared" si="55"/>
        <v>NA</v>
      </c>
      <c r="AV187" s="62">
        <f t="shared" si="2"/>
        <v>0</v>
      </c>
      <c r="AW187" s="62">
        <f t="shared" si="3"/>
        <v>0</v>
      </c>
      <c r="AX187" s="62">
        <f t="shared" si="4"/>
        <v>0</v>
      </c>
      <c r="AY187" s="62">
        <f t="shared" si="5"/>
        <v>0</v>
      </c>
      <c r="AZ187" s="62">
        <f t="shared" si="6"/>
        <v>0</v>
      </c>
      <c r="BA187" s="62">
        <f t="shared" ref="BA187:BD187" si="185">IF($AZ187=0,0,AV187/$AZ187)</f>
        <v>0</v>
      </c>
      <c r="BB187" s="62">
        <f t="shared" si="185"/>
        <v>0</v>
      </c>
      <c r="BC187" s="62">
        <f t="shared" si="185"/>
        <v>0</v>
      </c>
      <c r="BD187" s="62">
        <f t="shared" si="185"/>
        <v>0</v>
      </c>
      <c r="BE187" s="547"/>
      <c r="BF187" s="1"/>
      <c r="BG187" s="1"/>
      <c r="BH187" s="1"/>
      <c r="BI187" s="1"/>
      <c r="BJ187" s="1"/>
      <c r="BK187" s="1"/>
      <c r="BL187" s="1"/>
      <c r="BM187" s="1"/>
      <c r="BN187" s="1"/>
      <c r="BO187" s="1"/>
      <c r="BP187" s="1"/>
      <c r="BQ187" s="1"/>
      <c r="BR187" s="1"/>
      <c r="BS187" s="1"/>
      <c r="BT187" s="1"/>
      <c r="BU187" s="1"/>
      <c r="BV187" s="1"/>
      <c r="BW187" s="1"/>
      <c r="BX187" s="1"/>
      <c r="BY187" s="1"/>
    </row>
    <row r="188" spans="1:77" ht="15.75" customHeight="1">
      <c r="A188" s="1"/>
      <c r="B188" s="558"/>
      <c r="C188" s="559"/>
      <c r="D188" s="559"/>
      <c r="E188" s="559"/>
      <c r="F188" s="559"/>
      <c r="G188" s="559"/>
      <c r="H188" s="559"/>
      <c r="I188" s="559"/>
      <c r="J188" s="559"/>
      <c r="K188" s="559"/>
      <c r="L188" s="559"/>
      <c r="M188" s="559"/>
      <c r="N188" s="559"/>
      <c r="O188" s="559"/>
      <c r="P188" s="559"/>
      <c r="Q188" s="559"/>
      <c r="R188" s="559"/>
      <c r="S188" s="559"/>
      <c r="T188" s="559"/>
      <c r="U188" s="559"/>
      <c r="V188" s="559"/>
      <c r="W188" s="559"/>
      <c r="X188" s="559"/>
      <c r="Y188" s="559"/>
      <c r="Z188" s="559"/>
      <c r="AA188" s="559"/>
      <c r="AB188" s="559"/>
      <c r="AC188" s="559"/>
      <c r="AD188" s="559"/>
      <c r="AE188" s="559"/>
      <c r="AF188" s="559"/>
      <c r="AG188" s="559"/>
      <c r="AH188" s="559"/>
      <c r="AI188" s="559"/>
      <c r="AJ188" s="559"/>
      <c r="AK188" s="559"/>
      <c r="AL188" s="559"/>
      <c r="AM188" s="559"/>
      <c r="AN188" s="559"/>
      <c r="AO188" s="559"/>
      <c r="AP188" s="559"/>
      <c r="AQ188" s="559"/>
      <c r="AR188" s="560"/>
      <c r="AS188" s="276"/>
      <c r="AT188" s="62" t="str">
        <f t="shared" si="0"/>
        <v>NA</v>
      </c>
      <c r="AU188" s="62" t="str">
        <f t="shared" si="55"/>
        <v>NA</v>
      </c>
      <c r="AV188" s="62">
        <f t="shared" si="2"/>
        <v>0</v>
      </c>
      <c r="AW188" s="62">
        <f t="shared" si="3"/>
        <v>0</v>
      </c>
      <c r="AX188" s="62">
        <f t="shared" si="4"/>
        <v>0</v>
      </c>
      <c r="AY188" s="62">
        <f t="shared" si="5"/>
        <v>0</v>
      </c>
      <c r="AZ188" s="62">
        <f t="shared" si="6"/>
        <v>0</v>
      </c>
      <c r="BA188" s="62">
        <f t="shared" ref="BA188:BD188" si="186">IF($AZ188=0,0,AV188/$AZ188)</f>
        <v>0</v>
      </c>
      <c r="BB188" s="62">
        <f t="shared" si="186"/>
        <v>0</v>
      </c>
      <c r="BC188" s="62">
        <f t="shared" si="186"/>
        <v>0</v>
      </c>
      <c r="BD188" s="62">
        <f t="shared" si="186"/>
        <v>0</v>
      </c>
      <c r="BE188" s="547"/>
      <c r="BF188" s="1"/>
      <c r="BG188" s="1"/>
      <c r="BH188" s="1"/>
      <c r="BI188" s="1"/>
      <c r="BJ188" s="1"/>
      <c r="BK188" s="1"/>
      <c r="BL188" s="1"/>
      <c r="BM188" s="1"/>
      <c r="BN188" s="1"/>
      <c r="BO188" s="1"/>
      <c r="BP188" s="1"/>
      <c r="BQ188" s="1"/>
      <c r="BR188" s="1"/>
      <c r="BS188" s="1"/>
      <c r="BT188" s="1"/>
      <c r="BU188" s="1"/>
      <c r="BV188" s="1"/>
      <c r="BW188" s="1"/>
      <c r="BX188" s="1"/>
      <c r="BY188" s="1"/>
    </row>
    <row r="189" spans="1:77" ht="15.75" customHeight="1">
      <c r="A189" s="1"/>
      <c r="B189" s="273"/>
      <c r="C189" s="274"/>
      <c r="D189" s="274"/>
      <c r="E189" s="274"/>
      <c r="F189" s="274"/>
      <c r="G189" s="274"/>
      <c r="H189" s="274"/>
      <c r="I189" s="274"/>
      <c r="J189" s="274"/>
      <c r="K189" s="274"/>
      <c r="L189" s="274"/>
      <c r="M189" s="274"/>
      <c r="N189" s="274"/>
      <c r="O189" s="274"/>
      <c r="P189" s="274"/>
      <c r="Q189" s="274"/>
      <c r="R189" s="274"/>
      <c r="S189" s="274"/>
      <c r="T189" s="274"/>
      <c r="U189" s="274"/>
      <c r="V189" s="274"/>
      <c r="W189" s="274"/>
      <c r="X189" s="274"/>
      <c r="Y189" s="274"/>
      <c r="Z189" s="274"/>
      <c r="AA189" s="274"/>
      <c r="AB189" s="274"/>
      <c r="AC189" s="274"/>
      <c r="AD189" s="274"/>
      <c r="AE189" s="274"/>
      <c r="AF189" s="274"/>
      <c r="AG189" s="274"/>
      <c r="AH189" s="274"/>
      <c r="AI189" s="274"/>
      <c r="AJ189" s="274"/>
      <c r="AK189" s="274"/>
      <c r="AL189" s="274"/>
      <c r="AM189" s="274"/>
      <c r="AN189" s="274"/>
      <c r="AO189" s="274"/>
      <c r="AP189" s="274"/>
      <c r="AQ189" s="274"/>
      <c r="AR189" s="275"/>
      <c r="AS189" s="276"/>
      <c r="AT189" s="62" t="str">
        <f t="shared" si="0"/>
        <v>NA</v>
      </c>
      <c r="AU189" s="62" t="str">
        <f t="shared" si="55"/>
        <v>NA</v>
      </c>
      <c r="AV189" s="62">
        <f t="shared" si="2"/>
        <v>0</v>
      </c>
      <c r="AW189" s="62">
        <f t="shared" si="3"/>
        <v>0</v>
      </c>
      <c r="AX189" s="62">
        <f t="shared" si="4"/>
        <v>0</v>
      </c>
      <c r="AY189" s="62">
        <f t="shared" si="5"/>
        <v>0</v>
      </c>
      <c r="AZ189" s="62">
        <f t="shared" si="6"/>
        <v>0</v>
      </c>
      <c r="BA189" s="62">
        <f t="shared" ref="BA189:BD189" si="187">IF($AZ189=0,0,AV189/$AZ189)</f>
        <v>0</v>
      </c>
      <c r="BB189" s="62">
        <f t="shared" si="187"/>
        <v>0</v>
      </c>
      <c r="BC189" s="62">
        <f t="shared" si="187"/>
        <v>0</v>
      </c>
      <c r="BD189" s="62">
        <f t="shared" si="187"/>
        <v>0</v>
      </c>
      <c r="BE189" s="547"/>
      <c r="BF189" s="1"/>
      <c r="BG189" s="1"/>
      <c r="BH189" s="1"/>
      <c r="BI189" s="1"/>
      <c r="BJ189" s="1"/>
      <c r="BK189" s="1"/>
      <c r="BL189" s="1"/>
      <c r="BM189" s="1"/>
      <c r="BN189" s="1"/>
      <c r="BO189" s="1"/>
      <c r="BP189" s="1"/>
      <c r="BQ189" s="1"/>
      <c r="BR189" s="1"/>
      <c r="BS189" s="1"/>
      <c r="BT189" s="1"/>
      <c r="BU189" s="1"/>
      <c r="BV189" s="1"/>
      <c r="BW189" s="1"/>
      <c r="BX189" s="1"/>
      <c r="BY189" s="1"/>
    </row>
    <row r="190" spans="1:77" ht="15.75" customHeight="1">
      <c r="A190" s="1"/>
      <c r="B190" s="558"/>
      <c r="C190" s="559"/>
      <c r="D190" s="559"/>
      <c r="E190" s="559"/>
      <c r="F190" s="559"/>
      <c r="G190" s="559"/>
      <c r="H190" s="559"/>
      <c r="I190" s="559"/>
      <c r="J190" s="559"/>
      <c r="K190" s="559"/>
      <c r="L190" s="559"/>
      <c r="M190" s="559"/>
      <c r="N190" s="559"/>
      <c r="O190" s="559"/>
      <c r="P190" s="559"/>
      <c r="Q190" s="559"/>
      <c r="R190" s="559"/>
      <c r="S190" s="559"/>
      <c r="T190" s="559"/>
      <c r="U190" s="559"/>
      <c r="V190" s="559"/>
      <c r="W190" s="559"/>
      <c r="X190" s="559"/>
      <c r="Y190" s="559"/>
      <c r="Z190" s="559"/>
      <c r="AA190" s="559"/>
      <c r="AB190" s="559"/>
      <c r="AC190" s="559"/>
      <c r="AD190" s="559"/>
      <c r="AE190" s="559"/>
      <c r="AF190" s="559"/>
      <c r="AG190" s="559"/>
      <c r="AH190" s="559"/>
      <c r="AI190" s="559"/>
      <c r="AJ190" s="559"/>
      <c r="AK190" s="559"/>
      <c r="AL190" s="559"/>
      <c r="AM190" s="559"/>
      <c r="AN190" s="559"/>
      <c r="AO190" s="559"/>
      <c r="AP190" s="559"/>
      <c r="AQ190" s="559"/>
      <c r="AR190" s="560"/>
      <c r="AS190" s="276"/>
      <c r="AT190" s="62" t="str">
        <f t="shared" si="0"/>
        <v>NA</v>
      </c>
      <c r="AU190" s="62" t="str">
        <f t="shared" si="55"/>
        <v>NA</v>
      </c>
      <c r="AV190" s="62">
        <f t="shared" si="2"/>
        <v>0</v>
      </c>
      <c r="AW190" s="62">
        <f t="shared" si="3"/>
        <v>0</v>
      </c>
      <c r="AX190" s="62">
        <f t="shared" si="4"/>
        <v>0</v>
      </c>
      <c r="AY190" s="62">
        <f t="shared" si="5"/>
        <v>0</v>
      </c>
      <c r="AZ190" s="62">
        <f t="shared" si="6"/>
        <v>0</v>
      </c>
      <c r="BA190" s="62">
        <f t="shared" ref="BA190:BD190" si="188">IF($AZ190=0,0,AV190/$AZ190)</f>
        <v>0</v>
      </c>
      <c r="BB190" s="62">
        <f t="shared" si="188"/>
        <v>0</v>
      </c>
      <c r="BC190" s="62">
        <f t="shared" si="188"/>
        <v>0</v>
      </c>
      <c r="BD190" s="62">
        <f t="shared" si="188"/>
        <v>0</v>
      </c>
      <c r="BE190" s="547"/>
      <c r="BF190" s="1"/>
      <c r="BG190" s="1"/>
      <c r="BH190" s="1"/>
      <c r="BI190" s="1"/>
      <c r="BJ190" s="1"/>
      <c r="BK190" s="1"/>
      <c r="BL190" s="1"/>
      <c r="BM190" s="1"/>
      <c r="BN190" s="1"/>
      <c r="BO190" s="1"/>
      <c r="BP190" s="1"/>
      <c r="BQ190" s="1"/>
      <c r="BR190" s="1"/>
      <c r="BS190" s="1"/>
      <c r="BT190" s="1"/>
      <c r="BU190" s="1"/>
      <c r="BV190" s="1"/>
      <c r="BW190" s="1"/>
      <c r="BX190" s="1"/>
      <c r="BY190" s="1"/>
    </row>
    <row r="191" spans="1:77" ht="15.75" customHeight="1">
      <c r="A191" s="1"/>
      <c r="B191" s="273"/>
      <c r="C191" s="274"/>
      <c r="D191" s="274"/>
      <c r="E191" s="274"/>
      <c r="F191" s="274"/>
      <c r="G191" s="274"/>
      <c r="H191" s="274"/>
      <c r="I191" s="274"/>
      <c r="J191" s="274"/>
      <c r="K191" s="274"/>
      <c r="L191" s="274"/>
      <c r="M191" s="274"/>
      <c r="N191" s="274"/>
      <c r="O191" s="274"/>
      <c r="P191" s="274"/>
      <c r="Q191" s="274"/>
      <c r="R191" s="274"/>
      <c r="S191" s="274"/>
      <c r="T191" s="274"/>
      <c r="U191" s="274"/>
      <c r="V191" s="274"/>
      <c r="W191" s="274"/>
      <c r="X191" s="274"/>
      <c r="Y191" s="274"/>
      <c r="Z191" s="274"/>
      <c r="AA191" s="274"/>
      <c r="AB191" s="274"/>
      <c r="AC191" s="274"/>
      <c r="AD191" s="274"/>
      <c r="AE191" s="274"/>
      <c r="AF191" s="274"/>
      <c r="AG191" s="274"/>
      <c r="AH191" s="274"/>
      <c r="AI191" s="274"/>
      <c r="AJ191" s="274"/>
      <c r="AK191" s="274"/>
      <c r="AL191" s="274"/>
      <c r="AM191" s="274"/>
      <c r="AN191" s="274"/>
      <c r="AO191" s="274"/>
      <c r="AP191" s="274"/>
      <c r="AQ191" s="274"/>
      <c r="AR191" s="275"/>
      <c r="AS191" s="276"/>
      <c r="AT191" s="62" t="str">
        <f t="shared" si="0"/>
        <v>NA</v>
      </c>
      <c r="AU191" s="62" t="str">
        <f t="shared" si="55"/>
        <v>NA</v>
      </c>
      <c r="AV191" s="62">
        <f t="shared" si="2"/>
        <v>0</v>
      </c>
      <c r="AW191" s="62">
        <f t="shared" si="3"/>
        <v>0</v>
      </c>
      <c r="AX191" s="62">
        <f t="shared" si="4"/>
        <v>0</v>
      </c>
      <c r="AY191" s="62">
        <f t="shared" si="5"/>
        <v>0</v>
      </c>
      <c r="AZ191" s="62">
        <f t="shared" si="6"/>
        <v>0</v>
      </c>
      <c r="BA191" s="62">
        <f t="shared" ref="BA191:BD191" si="189">IF($AZ191=0,0,AV191/$AZ191)</f>
        <v>0</v>
      </c>
      <c r="BB191" s="62">
        <f t="shared" si="189"/>
        <v>0</v>
      </c>
      <c r="BC191" s="62">
        <f t="shared" si="189"/>
        <v>0</v>
      </c>
      <c r="BD191" s="62">
        <f t="shared" si="189"/>
        <v>0</v>
      </c>
      <c r="BE191" s="547"/>
      <c r="BF191" s="1"/>
      <c r="BG191" s="1"/>
      <c r="BH191" s="1"/>
      <c r="BI191" s="1"/>
      <c r="BJ191" s="1"/>
      <c r="BK191" s="1"/>
      <c r="BL191" s="1"/>
      <c r="BM191" s="1"/>
      <c r="BN191" s="1"/>
      <c r="BO191" s="1"/>
      <c r="BP191" s="1"/>
      <c r="BQ191" s="1"/>
      <c r="BR191" s="1"/>
      <c r="BS191" s="1"/>
      <c r="BT191" s="1"/>
      <c r="BU191" s="1"/>
      <c r="BV191" s="1"/>
      <c r="BW191" s="1"/>
      <c r="BX191" s="1"/>
      <c r="BY191" s="1"/>
    </row>
    <row r="192" spans="1:77" ht="15.75" customHeight="1">
      <c r="A192" s="1"/>
      <c r="B192" s="558"/>
      <c r="C192" s="559"/>
      <c r="D192" s="559"/>
      <c r="E192" s="559"/>
      <c r="F192" s="559"/>
      <c r="G192" s="559"/>
      <c r="H192" s="559"/>
      <c r="I192" s="559"/>
      <c r="J192" s="559"/>
      <c r="K192" s="559"/>
      <c r="L192" s="559"/>
      <c r="M192" s="559"/>
      <c r="N192" s="559"/>
      <c r="O192" s="559"/>
      <c r="P192" s="559"/>
      <c r="Q192" s="559"/>
      <c r="R192" s="559"/>
      <c r="S192" s="559"/>
      <c r="T192" s="559"/>
      <c r="U192" s="559"/>
      <c r="V192" s="559"/>
      <c r="W192" s="559"/>
      <c r="X192" s="559"/>
      <c r="Y192" s="559"/>
      <c r="Z192" s="559"/>
      <c r="AA192" s="559"/>
      <c r="AB192" s="559"/>
      <c r="AC192" s="559"/>
      <c r="AD192" s="559"/>
      <c r="AE192" s="559"/>
      <c r="AF192" s="559"/>
      <c r="AG192" s="559"/>
      <c r="AH192" s="559"/>
      <c r="AI192" s="559"/>
      <c r="AJ192" s="559"/>
      <c r="AK192" s="559"/>
      <c r="AL192" s="559"/>
      <c r="AM192" s="559"/>
      <c r="AN192" s="559"/>
      <c r="AO192" s="559"/>
      <c r="AP192" s="559"/>
      <c r="AQ192" s="559"/>
      <c r="AR192" s="560"/>
      <c r="AS192" s="276"/>
      <c r="AT192" s="62" t="str">
        <f t="shared" si="0"/>
        <v>NA</v>
      </c>
      <c r="AU192" s="62" t="str">
        <f t="shared" si="55"/>
        <v>NA</v>
      </c>
      <c r="AV192" s="62">
        <f t="shared" si="2"/>
        <v>0</v>
      </c>
      <c r="AW192" s="62">
        <f t="shared" si="3"/>
        <v>0</v>
      </c>
      <c r="AX192" s="62">
        <f t="shared" si="4"/>
        <v>0</v>
      </c>
      <c r="AY192" s="62">
        <f t="shared" si="5"/>
        <v>0</v>
      </c>
      <c r="AZ192" s="62">
        <f t="shared" si="6"/>
        <v>0</v>
      </c>
      <c r="BA192" s="62">
        <f t="shared" ref="BA192:BD192" si="190">IF($AZ192=0,0,AV192/$AZ192)</f>
        <v>0</v>
      </c>
      <c r="BB192" s="62">
        <f t="shared" si="190"/>
        <v>0</v>
      </c>
      <c r="BC192" s="62">
        <f t="shared" si="190"/>
        <v>0</v>
      </c>
      <c r="BD192" s="62">
        <f t="shared" si="190"/>
        <v>0</v>
      </c>
      <c r="BE192" s="547"/>
      <c r="BF192" s="1"/>
      <c r="BG192" s="1"/>
      <c r="BH192" s="1"/>
      <c r="BI192" s="1"/>
      <c r="BJ192" s="1"/>
      <c r="BK192" s="1"/>
      <c r="BL192" s="1"/>
      <c r="BM192" s="1"/>
      <c r="BN192" s="1"/>
      <c r="BO192" s="1"/>
      <c r="BP192" s="1"/>
      <c r="BQ192" s="1"/>
      <c r="BR192" s="1"/>
      <c r="BS192" s="1"/>
      <c r="BT192" s="1"/>
      <c r="BU192" s="1"/>
      <c r="BV192" s="1"/>
      <c r="BW192" s="1"/>
      <c r="BX192" s="1"/>
      <c r="BY192" s="1"/>
    </row>
    <row r="193" spans="1:77" ht="15.75" customHeight="1">
      <c r="A193" s="1"/>
      <c r="B193" s="273"/>
      <c r="C193" s="274"/>
      <c r="D193" s="274"/>
      <c r="E193" s="274"/>
      <c r="F193" s="274"/>
      <c r="G193" s="274"/>
      <c r="H193" s="274"/>
      <c r="I193" s="274"/>
      <c r="J193" s="274"/>
      <c r="K193" s="274"/>
      <c r="L193" s="274"/>
      <c r="M193" s="274"/>
      <c r="N193" s="274"/>
      <c r="O193" s="274"/>
      <c r="P193" s="274"/>
      <c r="Q193" s="274"/>
      <c r="R193" s="274"/>
      <c r="S193" s="274"/>
      <c r="T193" s="274"/>
      <c r="U193" s="274"/>
      <c r="V193" s="274"/>
      <c r="W193" s="274"/>
      <c r="X193" s="274"/>
      <c r="Y193" s="274"/>
      <c r="Z193" s="274"/>
      <c r="AA193" s="274"/>
      <c r="AB193" s="274"/>
      <c r="AC193" s="274"/>
      <c r="AD193" s="274"/>
      <c r="AE193" s="274"/>
      <c r="AF193" s="274"/>
      <c r="AG193" s="274"/>
      <c r="AH193" s="274"/>
      <c r="AI193" s="274"/>
      <c r="AJ193" s="274"/>
      <c r="AK193" s="274"/>
      <c r="AL193" s="274"/>
      <c r="AM193" s="274"/>
      <c r="AN193" s="274"/>
      <c r="AO193" s="274"/>
      <c r="AP193" s="274"/>
      <c r="AQ193" s="274"/>
      <c r="AR193" s="275"/>
      <c r="AS193" s="276"/>
      <c r="AT193" s="62" t="str">
        <f t="shared" si="0"/>
        <v>NA</v>
      </c>
      <c r="AU193" s="62" t="str">
        <f t="shared" si="55"/>
        <v>NA</v>
      </c>
      <c r="AV193" s="62">
        <f t="shared" si="2"/>
        <v>0</v>
      </c>
      <c r="AW193" s="62">
        <f t="shared" si="3"/>
        <v>0</v>
      </c>
      <c r="AX193" s="62">
        <f t="shared" si="4"/>
        <v>0</v>
      </c>
      <c r="AY193" s="62">
        <f t="shared" si="5"/>
        <v>0</v>
      </c>
      <c r="AZ193" s="62">
        <f t="shared" si="6"/>
        <v>0</v>
      </c>
      <c r="BA193" s="62">
        <f t="shared" ref="BA193:BD193" si="191">IF($AZ193=0,0,AV193/$AZ193)</f>
        <v>0</v>
      </c>
      <c r="BB193" s="62">
        <f t="shared" si="191"/>
        <v>0</v>
      </c>
      <c r="BC193" s="62">
        <f t="shared" si="191"/>
        <v>0</v>
      </c>
      <c r="BD193" s="62">
        <f t="shared" si="191"/>
        <v>0</v>
      </c>
      <c r="BE193" s="547"/>
      <c r="BF193" s="1"/>
      <c r="BG193" s="1"/>
      <c r="BH193" s="1"/>
      <c r="BI193" s="1"/>
      <c r="BJ193" s="1"/>
      <c r="BK193" s="1"/>
      <c r="BL193" s="1"/>
      <c r="BM193" s="1"/>
      <c r="BN193" s="1"/>
      <c r="BO193" s="1"/>
      <c r="BP193" s="1"/>
      <c r="BQ193" s="1"/>
      <c r="BR193" s="1"/>
      <c r="BS193" s="1"/>
      <c r="BT193" s="1"/>
      <c r="BU193" s="1"/>
      <c r="BV193" s="1"/>
      <c r="BW193" s="1"/>
      <c r="BX193" s="1"/>
      <c r="BY193" s="1"/>
    </row>
    <row r="194" spans="1:77" ht="15.75" customHeight="1">
      <c r="A194" s="1"/>
      <c r="B194" s="558"/>
      <c r="C194" s="559"/>
      <c r="D194" s="559"/>
      <c r="E194" s="559"/>
      <c r="F194" s="559"/>
      <c r="G194" s="559"/>
      <c r="H194" s="559"/>
      <c r="I194" s="559"/>
      <c r="J194" s="559"/>
      <c r="K194" s="559"/>
      <c r="L194" s="559"/>
      <c r="M194" s="559"/>
      <c r="N194" s="559"/>
      <c r="O194" s="559"/>
      <c r="P194" s="559"/>
      <c r="Q194" s="559"/>
      <c r="R194" s="559"/>
      <c r="S194" s="559"/>
      <c r="T194" s="559"/>
      <c r="U194" s="559"/>
      <c r="V194" s="559"/>
      <c r="W194" s="559"/>
      <c r="X194" s="559"/>
      <c r="Y194" s="559"/>
      <c r="Z194" s="559"/>
      <c r="AA194" s="559"/>
      <c r="AB194" s="559"/>
      <c r="AC194" s="559"/>
      <c r="AD194" s="559"/>
      <c r="AE194" s="559"/>
      <c r="AF194" s="559"/>
      <c r="AG194" s="559"/>
      <c r="AH194" s="559"/>
      <c r="AI194" s="559"/>
      <c r="AJ194" s="559"/>
      <c r="AK194" s="559"/>
      <c r="AL194" s="559"/>
      <c r="AM194" s="559"/>
      <c r="AN194" s="559"/>
      <c r="AO194" s="559"/>
      <c r="AP194" s="559"/>
      <c r="AQ194" s="559"/>
      <c r="AR194" s="560"/>
      <c r="AS194" s="276"/>
      <c r="AT194" s="62" t="str">
        <f t="shared" si="0"/>
        <v>NA</v>
      </c>
      <c r="AU194" s="62" t="str">
        <f t="shared" si="55"/>
        <v>NA</v>
      </c>
      <c r="AV194" s="62">
        <f t="shared" si="2"/>
        <v>0</v>
      </c>
      <c r="AW194" s="62">
        <f t="shared" si="3"/>
        <v>0</v>
      </c>
      <c r="AX194" s="62">
        <f t="shared" si="4"/>
        <v>0</v>
      </c>
      <c r="AY194" s="62">
        <f t="shared" si="5"/>
        <v>0</v>
      </c>
      <c r="AZ194" s="62">
        <f t="shared" si="6"/>
        <v>0</v>
      </c>
      <c r="BA194" s="62">
        <f t="shared" ref="BA194:BD194" si="192">IF($AZ194=0,0,AV194/$AZ194)</f>
        <v>0</v>
      </c>
      <c r="BB194" s="62">
        <f t="shared" si="192"/>
        <v>0</v>
      </c>
      <c r="BC194" s="62">
        <f t="shared" si="192"/>
        <v>0</v>
      </c>
      <c r="BD194" s="62">
        <f t="shared" si="192"/>
        <v>0</v>
      </c>
      <c r="BE194" s="547"/>
      <c r="BF194" s="1"/>
      <c r="BG194" s="1"/>
      <c r="BH194" s="1"/>
      <c r="BI194" s="1"/>
      <c r="BJ194" s="1"/>
      <c r="BK194" s="1"/>
      <c r="BL194" s="1"/>
      <c r="BM194" s="1"/>
      <c r="BN194" s="1"/>
      <c r="BO194" s="1"/>
      <c r="BP194" s="1"/>
      <c r="BQ194" s="1"/>
      <c r="BR194" s="1"/>
      <c r="BS194" s="1"/>
      <c r="BT194" s="1"/>
      <c r="BU194" s="1"/>
      <c r="BV194" s="1"/>
      <c r="BW194" s="1"/>
      <c r="BX194" s="1"/>
      <c r="BY194" s="1"/>
    </row>
    <row r="195" spans="1:77" ht="15.75" customHeight="1">
      <c r="A195" s="1"/>
      <c r="B195" s="273"/>
      <c r="C195" s="274"/>
      <c r="D195" s="274"/>
      <c r="E195" s="274"/>
      <c r="F195" s="274"/>
      <c r="G195" s="274"/>
      <c r="H195" s="274"/>
      <c r="I195" s="274"/>
      <c r="J195" s="274"/>
      <c r="K195" s="274"/>
      <c r="L195" s="274"/>
      <c r="M195" s="274"/>
      <c r="N195" s="274"/>
      <c r="O195" s="274"/>
      <c r="P195" s="274"/>
      <c r="Q195" s="274"/>
      <c r="R195" s="274"/>
      <c r="S195" s="274"/>
      <c r="T195" s="274"/>
      <c r="U195" s="274"/>
      <c r="V195" s="274"/>
      <c r="W195" s="274"/>
      <c r="X195" s="274"/>
      <c r="Y195" s="274"/>
      <c r="Z195" s="274"/>
      <c r="AA195" s="274"/>
      <c r="AB195" s="274"/>
      <c r="AC195" s="274"/>
      <c r="AD195" s="274"/>
      <c r="AE195" s="274"/>
      <c r="AF195" s="274"/>
      <c r="AG195" s="274"/>
      <c r="AH195" s="274"/>
      <c r="AI195" s="274"/>
      <c r="AJ195" s="274"/>
      <c r="AK195" s="274"/>
      <c r="AL195" s="274"/>
      <c r="AM195" s="274"/>
      <c r="AN195" s="274"/>
      <c r="AO195" s="274"/>
      <c r="AP195" s="274"/>
      <c r="AQ195" s="274"/>
      <c r="AR195" s="275"/>
      <c r="AS195" s="276"/>
      <c r="AT195" s="62" t="str">
        <f t="shared" si="0"/>
        <v>NA</v>
      </c>
      <c r="AU195" s="62" t="str">
        <f t="shared" si="55"/>
        <v>NA</v>
      </c>
      <c r="AV195" s="62">
        <f t="shared" si="2"/>
        <v>0</v>
      </c>
      <c r="AW195" s="62">
        <f t="shared" si="3"/>
        <v>0</v>
      </c>
      <c r="AX195" s="62">
        <f t="shared" si="4"/>
        <v>0</v>
      </c>
      <c r="AY195" s="62">
        <f t="shared" si="5"/>
        <v>0</v>
      </c>
      <c r="AZ195" s="62">
        <f t="shared" si="6"/>
        <v>0</v>
      </c>
      <c r="BA195" s="62">
        <f t="shared" ref="BA195:BD195" si="193">IF($AZ195=0,0,AV195/$AZ195)</f>
        <v>0</v>
      </c>
      <c r="BB195" s="62">
        <f t="shared" si="193"/>
        <v>0</v>
      </c>
      <c r="BC195" s="62">
        <f t="shared" si="193"/>
        <v>0</v>
      </c>
      <c r="BD195" s="62">
        <f t="shared" si="193"/>
        <v>0</v>
      </c>
      <c r="BE195" s="547"/>
      <c r="BF195" s="1"/>
      <c r="BG195" s="1"/>
      <c r="BH195" s="1"/>
      <c r="BI195" s="1"/>
      <c r="BJ195" s="1"/>
      <c r="BK195" s="1"/>
      <c r="BL195" s="1"/>
      <c r="BM195" s="1"/>
      <c r="BN195" s="1"/>
      <c r="BO195" s="1"/>
      <c r="BP195" s="1"/>
      <c r="BQ195" s="1"/>
      <c r="BR195" s="1"/>
      <c r="BS195" s="1"/>
      <c r="BT195" s="1"/>
      <c r="BU195" s="1"/>
      <c r="BV195" s="1"/>
      <c r="BW195" s="1"/>
      <c r="BX195" s="1"/>
      <c r="BY195" s="1"/>
    </row>
    <row r="196" spans="1:77" ht="15.75" customHeight="1">
      <c r="A196" s="1"/>
      <c r="B196" s="558"/>
      <c r="C196" s="559"/>
      <c r="D196" s="559"/>
      <c r="E196" s="559"/>
      <c r="F196" s="559"/>
      <c r="G196" s="559"/>
      <c r="H196" s="559"/>
      <c r="I196" s="559"/>
      <c r="J196" s="559"/>
      <c r="K196" s="559"/>
      <c r="L196" s="559"/>
      <c r="M196" s="559"/>
      <c r="N196" s="559"/>
      <c r="O196" s="559"/>
      <c r="P196" s="559"/>
      <c r="Q196" s="559"/>
      <c r="R196" s="559"/>
      <c r="S196" s="559"/>
      <c r="T196" s="559"/>
      <c r="U196" s="559"/>
      <c r="V196" s="559"/>
      <c r="W196" s="559"/>
      <c r="X196" s="559"/>
      <c r="Y196" s="559"/>
      <c r="Z196" s="559"/>
      <c r="AA196" s="559"/>
      <c r="AB196" s="559"/>
      <c r="AC196" s="559"/>
      <c r="AD196" s="559"/>
      <c r="AE196" s="559"/>
      <c r="AF196" s="559"/>
      <c r="AG196" s="559"/>
      <c r="AH196" s="559"/>
      <c r="AI196" s="559"/>
      <c r="AJ196" s="559"/>
      <c r="AK196" s="559"/>
      <c r="AL196" s="559"/>
      <c r="AM196" s="559"/>
      <c r="AN196" s="559"/>
      <c r="AO196" s="559"/>
      <c r="AP196" s="559"/>
      <c r="AQ196" s="559"/>
      <c r="AR196" s="560"/>
      <c r="AS196" s="276"/>
      <c r="AT196" s="62" t="str">
        <f t="shared" si="0"/>
        <v>NA</v>
      </c>
      <c r="AU196" s="62" t="str">
        <f t="shared" si="55"/>
        <v>NA</v>
      </c>
      <c r="AV196" s="62">
        <f t="shared" si="2"/>
        <v>0</v>
      </c>
      <c r="AW196" s="62">
        <f t="shared" si="3"/>
        <v>0</v>
      </c>
      <c r="AX196" s="62">
        <f t="shared" si="4"/>
        <v>0</v>
      </c>
      <c r="AY196" s="62">
        <f t="shared" si="5"/>
        <v>0</v>
      </c>
      <c r="AZ196" s="62">
        <f t="shared" si="6"/>
        <v>0</v>
      </c>
      <c r="BA196" s="62">
        <f t="shared" ref="BA196:BD196" si="194">IF($AZ196=0,0,AV196/$AZ196)</f>
        <v>0</v>
      </c>
      <c r="BB196" s="62">
        <f t="shared" si="194"/>
        <v>0</v>
      </c>
      <c r="BC196" s="62">
        <f t="shared" si="194"/>
        <v>0</v>
      </c>
      <c r="BD196" s="62">
        <f t="shared" si="194"/>
        <v>0</v>
      </c>
      <c r="BE196" s="547"/>
      <c r="BF196" s="1"/>
      <c r="BG196" s="1"/>
      <c r="BH196" s="1"/>
      <c r="BI196" s="1"/>
      <c r="BJ196" s="1"/>
      <c r="BK196" s="1"/>
      <c r="BL196" s="1"/>
      <c r="BM196" s="1"/>
      <c r="BN196" s="1"/>
      <c r="BO196" s="1"/>
      <c r="BP196" s="1"/>
      <c r="BQ196" s="1"/>
      <c r="BR196" s="1"/>
      <c r="BS196" s="1"/>
      <c r="BT196" s="1"/>
      <c r="BU196" s="1"/>
      <c r="BV196" s="1"/>
      <c r="BW196" s="1"/>
      <c r="BX196" s="1"/>
      <c r="BY196" s="1"/>
    </row>
    <row r="197" spans="1:77" ht="15.75" customHeight="1">
      <c r="A197" s="1"/>
      <c r="B197" s="273"/>
      <c r="C197" s="274"/>
      <c r="D197" s="274"/>
      <c r="E197" s="274"/>
      <c r="F197" s="274"/>
      <c r="G197" s="274"/>
      <c r="H197" s="274"/>
      <c r="I197" s="274"/>
      <c r="J197" s="274"/>
      <c r="K197" s="274"/>
      <c r="L197" s="274"/>
      <c r="M197" s="274"/>
      <c r="N197" s="274"/>
      <c r="O197" s="274"/>
      <c r="P197" s="274"/>
      <c r="Q197" s="274"/>
      <c r="R197" s="274"/>
      <c r="S197" s="274"/>
      <c r="T197" s="274"/>
      <c r="U197" s="274"/>
      <c r="V197" s="274"/>
      <c r="W197" s="274"/>
      <c r="X197" s="274"/>
      <c r="Y197" s="274"/>
      <c r="Z197" s="274"/>
      <c r="AA197" s="274"/>
      <c r="AB197" s="274"/>
      <c r="AC197" s="274"/>
      <c r="AD197" s="274"/>
      <c r="AE197" s="274"/>
      <c r="AF197" s="274"/>
      <c r="AG197" s="274"/>
      <c r="AH197" s="274"/>
      <c r="AI197" s="274"/>
      <c r="AJ197" s="274"/>
      <c r="AK197" s="274"/>
      <c r="AL197" s="274"/>
      <c r="AM197" s="274"/>
      <c r="AN197" s="274"/>
      <c r="AO197" s="274"/>
      <c r="AP197" s="274"/>
      <c r="AQ197" s="274"/>
      <c r="AR197" s="275"/>
      <c r="AS197" s="276"/>
      <c r="AT197" s="62" t="str">
        <f t="shared" si="0"/>
        <v>NA</v>
      </c>
      <c r="AU197" s="62" t="str">
        <f t="shared" si="55"/>
        <v>NA</v>
      </c>
      <c r="AV197" s="62">
        <f t="shared" si="2"/>
        <v>0</v>
      </c>
      <c r="AW197" s="62">
        <f t="shared" si="3"/>
        <v>0</v>
      </c>
      <c r="AX197" s="62">
        <f t="shared" si="4"/>
        <v>0</v>
      </c>
      <c r="AY197" s="62">
        <f t="shared" si="5"/>
        <v>0</v>
      </c>
      <c r="AZ197" s="62">
        <f t="shared" si="6"/>
        <v>0</v>
      </c>
      <c r="BA197" s="62">
        <f t="shared" ref="BA197:BD197" si="195">IF($AZ197=0,0,AV197/$AZ197)</f>
        <v>0</v>
      </c>
      <c r="BB197" s="62">
        <f t="shared" si="195"/>
        <v>0</v>
      </c>
      <c r="BC197" s="62">
        <f t="shared" si="195"/>
        <v>0</v>
      </c>
      <c r="BD197" s="62">
        <f t="shared" si="195"/>
        <v>0</v>
      </c>
      <c r="BE197" s="547"/>
      <c r="BF197" s="1"/>
      <c r="BG197" s="1"/>
      <c r="BH197" s="1"/>
      <c r="BI197" s="1"/>
      <c r="BJ197" s="1"/>
      <c r="BK197" s="1"/>
      <c r="BL197" s="1"/>
      <c r="BM197" s="1"/>
      <c r="BN197" s="1"/>
      <c r="BO197" s="1"/>
      <c r="BP197" s="1"/>
      <c r="BQ197" s="1"/>
      <c r="BR197" s="1"/>
      <c r="BS197" s="1"/>
      <c r="BT197" s="1"/>
      <c r="BU197" s="1"/>
      <c r="BV197" s="1"/>
      <c r="BW197" s="1"/>
      <c r="BX197" s="1"/>
      <c r="BY197" s="1"/>
    </row>
    <row r="198" spans="1:77" ht="15.75" customHeight="1">
      <c r="A198" s="1"/>
      <c r="B198" s="558"/>
      <c r="C198" s="559"/>
      <c r="D198" s="559"/>
      <c r="E198" s="559"/>
      <c r="F198" s="559"/>
      <c r="G198" s="559"/>
      <c r="H198" s="559"/>
      <c r="I198" s="559"/>
      <c r="J198" s="559"/>
      <c r="K198" s="559"/>
      <c r="L198" s="559"/>
      <c r="M198" s="559"/>
      <c r="N198" s="559"/>
      <c r="O198" s="559"/>
      <c r="P198" s="559"/>
      <c r="Q198" s="559"/>
      <c r="R198" s="559"/>
      <c r="S198" s="559"/>
      <c r="T198" s="559"/>
      <c r="U198" s="559"/>
      <c r="V198" s="559"/>
      <c r="W198" s="559"/>
      <c r="X198" s="559"/>
      <c r="Y198" s="559"/>
      <c r="Z198" s="559"/>
      <c r="AA198" s="559"/>
      <c r="AB198" s="559"/>
      <c r="AC198" s="559"/>
      <c r="AD198" s="559"/>
      <c r="AE198" s="559"/>
      <c r="AF198" s="559"/>
      <c r="AG198" s="559"/>
      <c r="AH198" s="559"/>
      <c r="AI198" s="559"/>
      <c r="AJ198" s="559"/>
      <c r="AK198" s="559"/>
      <c r="AL198" s="559"/>
      <c r="AM198" s="559"/>
      <c r="AN198" s="559"/>
      <c r="AO198" s="559"/>
      <c r="AP198" s="559"/>
      <c r="AQ198" s="559"/>
      <c r="AR198" s="560"/>
      <c r="AS198" s="276"/>
      <c r="AT198" s="62" t="str">
        <f t="shared" si="0"/>
        <v>NA</v>
      </c>
      <c r="AU198" s="62" t="str">
        <f t="shared" si="55"/>
        <v>NA</v>
      </c>
      <c r="AV198" s="62">
        <f t="shared" si="2"/>
        <v>0</v>
      </c>
      <c r="AW198" s="62">
        <f t="shared" si="3"/>
        <v>0</v>
      </c>
      <c r="AX198" s="62">
        <f t="shared" si="4"/>
        <v>0</v>
      </c>
      <c r="AY198" s="62">
        <f t="shared" si="5"/>
        <v>0</v>
      </c>
      <c r="AZ198" s="62">
        <f t="shared" si="6"/>
        <v>0</v>
      </c>
      <c r="BA198" s="62">
        <f t="shared" ref="BA198:BD198" si="196">IF($AZ198=0,0,AV198/$AZ198)</f>
        <v>0</v>
      </c>
      <c r="BB198" s="62">
        <f t="shared" si="196"/>
        <v>0</v>
      </c>
      <c r="BC198" s="62">
        <f t="shared" si="196"/>
        <v>0</v>
      </c>
      <c r="BD198" s="62">
        <f t="shared" si="196"/>
        <v>0</v>
      </c>
      <c r="BE198" s="547"/>
      <c r="BF198" s="1"/>
      <c r="BG198" s="1"/>
      <c r="BH198" s="1"/>
      <c r="BI198" s="1"/>
      <c r="BJ198" s="1"/>
      <c r="BK198" s="1"/>
      <c r="BL198" s="1"/>
      <c r="BM198" s="1"/>
      <c r="BN198" s="1"/>
      <c r="BO198" s="1"/>
      <c r="BP198" s="1"/>
      <c r="BQ198" s="1"/>
      <c r="BR198" s="1"/>
      <c r="BS198" s="1"/>
      <c r="BT198" s="1"/>
      <c r="BU198" s="1"/>
      <c r="BV198" s="1"/>
      <c r="BW198" s="1"/>
      <c r="BX198" s="1"/>
      <c r="BY198" s="1"/>
    </row>
    <row r="199" spans="1:77" ht="15.75" customHeight="1">
      <c r="A199" s="1"/>
      <c r="B199" s="273"/>
      <c r="C199" s="274"/>
      <c r="D199" s="274"/>
      <c r="E199" s="274"/>
      <c r="F199" s="274"/>
      <c r="G199" s="274"/>
      <c r="H199" s="274"/>
      <c r="I199" s="274"/>
      <c r="J199" s="274"/>
      <c r="K199" s="274"/>
      <c r="L199" s="274"/>
      <c r="M199" s="274"/>
      <c r="N199" s="274"/>
      <c r="O199" s="274"/>
      <c r="P199" s="274"/>
      <c r="Q199" s="274"/>
      <c r="R199" s="274"/>
      <c r="S199" s="274"/>
      <c r="T199" s="274"/>
      <c r="U199" s="274"/>
      <c r="V199" s="274"/>
      <c r="W199" s="274"/>
      <c r="X199" s="274"/>
      <c r="Y199" s="274"/>
      <c r="Z199" s="274"/>
      <c r="AA199" s="274"/>
      <c r="AB199" s="274"/>
      <c r="AC199" s="274"/>
      <c r="AD199" s="274"/>
      <c r="AE199" s="274"/>
      <c r="AF199" s="274"/>
      <c r="AG199" s="274"/>
      <c r="AH199" s="274"/>
      <c r="AI199" s="274"/>
      <c r="AJ199" s="274"/>
      <c r="AK199" s="274"/>
      <c r="AL199" s="274"/>
      <c r="AM199" s="274"/>
      <c r="AN199" s="274"/>
      <c r="AO199" s="274"/>
      <c r="AP199" s="274"/>
      <c r="AQ199" s="274"/>
      <c r="AR199" s="275"/>
      <c r="AS199" s="276"/>
      <c r="AT199" s="62" t="str">
        <f t="shared" si="0"/>
        <v>NA</v>
      </c>
      <c r="AU199" s="62" t="str">
        <f t="shared" si="55"/>
        <v>NA</v>
      </c>
      <c r="AV199" s="62">
        <f t="shared" si="2"/>
        <v>0</v>
      </c>
      <c r="AW199" s="62">
        <f t="shared" si="3"/>
        <v>0</v>
      </c>
      <c r="AX199" s="62">
        <f t="shared" si="4"/>
        <v>0</v>
      </c>
      <c r="AY199" s="62">
        <f t="shared" si="5"/>
        <v>0</v>
      </c>
      <c r="AZ199" s="62">
        <f t="shared" si="6"/>
        <v>0</v>
      </c>
      <c r="BA199" s="62">
        <f t="shared" ref="BA199:BD199" si="197">IF($AZ199=0,0,AV199/$AZ199)</f>
        <v>0</v>
      </c>
      <c r="BB199" s="62">
        <f t="shared" si="197"/>
        <v>0</v>
      </c>
      <c r="BC199" s="62">
        <f t="shared" si="197"/>
        <v>0</v>
      </c>
      <c r="BD199" s="62">
        <f t="shared" si="197"/>
        <v>0</v>
      </c>
      <c r="BE199" s="547"/>
      <c r="BF199" s="1"/>
      <c r="BG199" s="1"/>
      <c r="BH199" s="1"/>
      <c r="BI199" s="1"/>
      <c r="BJ199" s="1"/>
      <c r="BK199" s="1"/>
      <c r="BL199" s="1"/>
      <c r="BM199" s="1"/>
      <c r="BN199" s="1"/>
      <c r="BO199" s="1"/>
      <c r="BP199" s="1"/>
      <c r="BQ199" s="1"/>
      <c r="BR199" s="1"/>
      <c r="BS199" s="1"/>
      <c r="BT199" s="1"/>
      <c r="BU199" s="1"/>
      <c r="BV199" s="1"/>
      <c r="BW199" s="1"/>
      <c r="BX199" s="1"/>
      <c r="BY199" s="1"/>
    </row>
    <row r="200" spans="1:77" ht="15.75" customHeight="1">
      <c r="A200" s="1"/>
      <c r="B200" s="558"/>
      <c r="C200" s="559"/>
      <c r="D200" s="559"/>
      <c r="E200" s="559"/>
      <c r="F200" s="559"/>
      <c r="G200" s="559"/>
      <c r="H200" s="559"/>
      <c r="I200" s="559"/>
      <c r="J200" s="559"/>
      <c r="K200" s="559"/>
      <c r="L200" s="559"/>
      <c r="M200" s="559"/>
      <c r="N200" s="559"/>
      <c r="O200" s="559"/>
      <c r="P200" s="559"/>
      <c r="Q200" s="559"/>
      <c r="R200" s="559"/>
      <c r="S200" s="559"/>
      <c r="T200" s="559"/>
      <c r="U200" s="559"/>
      <c r="V200" s="559"/>
      <c r="W200" s="559"/>
      <c r="X200" s="559"/>
      <c r="Y200" s="559"/>
      <c r="Z200" s="559"/>
      <c r="AA200" s="559"/>
      <c r="AB200" s="559"/>
      <c r="AC200" s="559"/>
      <c r="AD200" s="559"/>
      <c r="AE200" s="559"/>
      <c r="AF200" s="559"/>
      <c r="AG200" s="559"/>
      <c r="AH200" s="559"/>
      <c r="AI200" s="559"/>
      <c r="AJ200" s="559"/>
      <c r="AK200" s="559"/>
      <c r="AL200" s="559"/>
      <c r="AM200" s="559"/>
      <c r="AN200" s="559"/>
      <c r="AO200" s="559"/>
      <c r="AP200" s="559"/>
      <c r="AQ200" s="559"/>
      <c r="AR200" s="560"/>
      <c r="AS200" s="276"/>
      <c r="AT200" s="62" t="str">
        <f t="shared" si="0"/>
        <v>NA</v>
      </c>
      <c r="AU200" s="62" t="str">
        <f t="shared" si="55"/>
        <v>NA</v>
      </c>
      <c r="AV200" s="62">
        <f t="shared" si="2"/>
        <v>0</v>
      </c>
      <c r="AW200" s="62">
        <f t="shared" si="3"/>
        <v>0</v>
      </c>
      <c r="AX200" s="62">
        <f t="shared" si="4"/>
        <v>0</v>
      </c>
      <c r="AY200" s="62">
        <f t="shared" si="5"/>
        <v>0</v>
      </c>
      <c r="AZ200" s="62">
        <f t="shared" si="6"/>
        <v>0</v>
      </c>
      <c r="BA200" s="62">
        <f t="shared" ref="BA200:BD200" si="198">IF($AZ200=0,0,AV200/$AZ200)</f>
        <v>0</v>
      </c>
      <c r="BB200" s="62">
        <f t="shared" si="198"/>
        <v>0</v>
      </c>
      <c r="BC200" s="62">
        <f t="shared" si="198"/>
        <v>0</v>
      </c>
      <c r="BD200" s="62">
        <f t="shared" si="198"/>
        <v>0</v>
      </c>
      <c r="BE200" s="547"/>
      <c r="BF200" s="1"/>
      <c r="BG200" s="1"/>
      <c r="BH200" s="1"/>
      <c r="BI200" s="1"/>
      <c r="BJ200" s="1"/>
      <c r="BK200" s="1"/>
      <c r="BL200" s="1"/>
      <c r="BM200" s="1"/>
      <c r="BN200" s="1"/>
      <c r="BO200" s="1"/>
      <c r="BP200" s="1"/>
      <c r="BQ200" s="1"/>
      <c r="BR200" s="1"/>
      <c r="BS200" s="1"/>
      <c r="BT200" s="1"/>
      <c r="BU200" s="1"/>
      <c r="BV200" s="1"/>
      <c r="BW200" s="1"/>
      <c r="BX200" s="1"/>
      <c r="BY200" s="1"/>
    </row>
    <row r="201" spans="1:77" ht="15.75" customHeight="1">
      <c r="A201" s="1"/>
      <c r="B201" s="273"/>
      <c r="C201" s="274"/>
      <c r="D201" s="274"/>
      <c r="E201" s="274"/>
      <c r="F201" s="274"/>
      <c r="G201" s="274"/>
      <c r="H201" s="274"/>
      <c r="I201" s="274"/>
      <c r="J201" s="274"/>
      <c r="K201" s="274"/>
      <c r="L201" s="274"/>
      <c r="M201" s="274"/>
      <c r="N201" s="274"/>
      <c r="O201" s="274"/>
      <c r="P201" s="274"/>
      <c r="Q201" s="274"/>
      <c r="R201" s="274"/>
      <c r="S201" s="274"/>
      <c r="T201" s="274"/>
      <c r="U201" s="274"/>
      <c r="V201" s="274"/>
      <c r="W201" s="274"/>
      <c r="X201" s="274"/>
      <c r="Y201" s="274"/>
      <c r="Z201" s="274"/>
      <c r="AA201" s="274"/>
      <c r="AB201" s="274"/>
      <c r="AC201" s="274"/>
      <c r="AD201" s="274"/>
      <c r="AE201" s="274"/>
      <c r="AF201" s="274"/>
      <c r="AG201" s="274"/>
      <c r="AH201" s="274"/>
      <c r="AI201" s="274"/>
      <c r="AJ201" s="274"/>
      <c r="AK201" s="274"/>
      <c r="AL201" s="274"/>
      <c r="AM201" s="274"/>
      <c r="AN201" s="274"/>
      <c r="AO201" s="274"/>
      <c r="AP201" s="274"/>
      <c r="AQ201" s="274"/>
      <c r="AR201" s="275"/>
      <c r="AS201" s="276"/>
      <c r="AT201" s="62" t="str">
        <f t="shared" si="0"/>
        <v>NA</v>
      </c>
      <c r="AU201" s="62" t="str">
        <f t="shared" si="55"/>
        <v>NA</v>
      </c>
      <c r="AV201" s="62">
        <f t="shared" si="2"/>
        <v>0</v>
      </c>
      <c r="AW201" s="62">
        <f t="shared" si="3"/>
        <v>0</v>
      </c>
      <c r="AX201" s="62">
        <f t="shared" si="4"/>
        <v>0</v>
      </c>
      <c r="AY201" s="62">
        <f t="shared" si="5"/>
        <v>0</v>
      </c>
      <c r="AZ201" s="62">
        <f t="shared" si="6"/>
        <v>0</v>
      </c>
      <c r="BA201" s="62">
        <f t="shared" ref="BA201:BD201" si="199">IF($AZ201=0,0,AV201/$AZ201)</f>
        <v>0</v>
      </c>
      <c r="BB201" s="62">
        <f t="shared" si="199"/>
        <v>0</v>
      </c>
      <c r="BC201" s="62">
        <f t="shared" si="199"/>
        <v>0</v>
      </c>
      <c r="BD201" s="62">
        <f t="shared" si="199"/>
        <v>0</v>
      </c>
      <c r="BE201" s="547"/>
      <c r="BF201" s="1"/>
      <c r="BG201" s="1"/>
      <c r="BH201" s="1"/>
      <c r="BI201" s="1"/>
      <c r="BJ201" s="1"/>
      <c r="BK201" s="1"/>
      <c r="BL201" s="1"/>
      <c r="BM201" s="1"/>
      <c r="BN201" s="1"/>
      <c r="BO201" s="1"/>
      <c r="BP201" s="1"/>
      <c r="BQ201" s="1"/>
      <c r="BR201" s="1"/>
      <c r="BS201" s="1"/>
      <c r="BT201" s="1"/>
      <c r="BU201" s="1"/>
      <c r="BV201" s="1"/>
      <c r="BW201" s="1"/>
      <c r="BX201" s="1"/>
      <c r="BY201" s="1"/>
    </row>
    <row r="202" spans="1:77" ht="15.75" customHeight="1">
      <c r="A202" s="1"/>
      <c r="B202" s="558"/>
      <c r="C202" s="559"/>
      <c r="D202" s="559"/>
      <c r="E202" s="559"/>
      <c r="F202" s="559"/>
      <c r="G202" s="559"/>
      <c r="H202" s="559"/>
      <c r="I202" s="559"/>
      <c r="J202" s="559"/>
      <c r="K202" s="559"/>
      <c r="L202" s="559"/>
      <c r="M202" s="559"/>
      <c r="N202" s="559"/>
      <c r="O202" s="559"/>
      <c r="P202" s="559"/>
      <c r="Q202" s="559"/>
      <c r="R202" s="559"/>
      <c r="S202" s="559"/>
      <c r="T202" s="559"/>
      <c r="U202" s="559"/>
      <c r="V202" s="559"/>
      <c r="W202" s="559"/>
      <c r="X202" s="559"/>
      <c r="Y202" s="559"/>
      <c r="Z202" s="559"/>
      <c r="AA202" s="559"/>
      <c r="AB202" s="559"/>
      <c r="AC202" s="559"/>
      <c r="AD202" s="559"/>
      <c r="AE202" s="559"/>
      <c r="AF202" s="559"/>
      <c r="AG202" s="559"/>
      <c r="AH202" s="559"/>
      <c r="AI202" s="559"/>
      <c r="AJ202" s="559"/>
      <c r="AK202" s="559"/>
      <c r="AL202" s="559"/>
      <c r="AM202" s="559"/>
      <c r="AN202" s="559"/>
      <c r="AO202" s="559"/>
      <c r="AP202" s="559"/>
      <c r="AQ202" s="559"/>
      <c r="AR202" s="560"/>
      <c r="AS202" s="276"/>
      <c r="AT202" s="62" t="str">
        <f t="shared" si="0"/>
        <v>NA</v>
      </c>
      <c r="AU202" s="62" t="str">
        <f t="shared" si="55"/>
        <v>NA</v>
      </c>
      <c r="AV202" s="62">
        <f t="shared" si="2"/>
        <v>0</v>
      </c>
      <c r="AW202" s="62">
        <f t="shared" si="3"/>
        <v>0</v>
      </c>
      <c r="AX202" s="62">
        <f t="shared" si="4"/>
        <v>0</v>
      </c>
      <c r="AY202" s="62">
        <f t="shared" si="5"/>
        <v>0</v>
      </c>
      <c r="AZ202" s="62">
        <f t="shared" si="6"/>
        <v>0</v>
      </c>
      <c r="BA202" s="62">
        <f t="shared" ref="BA202:BD202" si="200">IF($AZ202=0,0,AV202/$AZ202)</f>
        <v>0</v>
      </c>
      <c r="BB202" s="62">
        <f t="shared" si="200"/>
        <v>0</v>
      </c>
      <c r="BC202" s="62">
        <f t="shared" si="200"/>
        <v>0</v>
      </c>
      <c r="BD202" s="62">
        <f t="shared" si="200"/>
        <v>0</v>
      </c>
      <c r="BE202" s="547"/>
      <c r="BF202" s="1"/>
      <c r="BG202" s="1"/>
      <c r="BH202" s="1"/>
      <c r="BI202" s="1"/>
      <c r="BJ202" s="1"/>
      <c r="BK202" s="1"/>
      <c r="BL202" s="1"/>
      <c r="BM202" s="1"/>
      <c r="BN202" s="1"/>
      <c r="BO202" s="1"/>
      <c r="BP202" s="1"/>
      <c r="BQ202" s="1"/>
      <c r="BR202" s="1"/>
      <c r="BS202" s="1"/>
      <c r="BT202" s="1"/>
      <c r="BU202" s="1"/>
      <c r="BV202" s="1"/>
      <c r="BW202" s="1"/>
      <c r="BX202" s="1"/>
      <c r="BY202" s="1"/>
    </row>
    <row r="203" spans="1:77" ht="15.75" customHeight="1">
      <c r="A203" s="1"/>
      <c r="B203" s="273"/>
      <c r="C203" s="274"/>
      <c r="D203" s="274"/>
      <c r="E203" s="274"/>
      <c r="F203" s="274"/>
      <c r="G203" s="274"/>
      <c r="H203" s="274"/>
      <c r="I203" s="274"/>
      <c r="J203" s="274"/>
      <c r="K203" s="274"/>
      <c r="L203" s="274"/>
      <c r="M203" s="274"/>
      <c r="N203" s="274"/>
      <c r="O203" s="274"/>
      <c r="P203" s="274"/>
      <c r="Q203" s="274"/>
      <c r="R203" s="274"/>
      <c r="S203" s="274"/>
      <c r="T203" s="274"/>
      <c r="U203" s="274"/>
      <c r="V203" s="274"/>
      <c r="W203" s="274"/>
      <c r="X203" s="274"/>
      <c r="Y203" s="274"/>
      <c r="Z203" s="274"/>
      <c r="AA203" s="274"/>
      <c r="AB203" s="274"/>
      <c r="AC203" s="274"/>
      <c r="AD203" s="274"/>
      <c r="AE203" s="274"/>
      <c r="AF203" s="274"/>
      <c r="AG203" s="274"/>
      <c r="AH203" s="274"/>
      <c r="AI203" s="274"/>
      <c r="AJ203" s="274"/>
      <c r="AK203" s="274"/>
      <c r="AL203" s="274"/>
      <c r="AM203" s="274"/>
      <c r="AN203" s="274"/>
      <c r="AO203" s="274"/>
      <c r="AP203" s="274"/>
      <c r="AQ203" s="274"/>
      <c r="AR203" s="275"/>
      <c r="AS203" s="276"/>
      <c r="AT203" s="62" t="str">
        <f t="shared" si="0"/>
        <v>NA</v>
      </c>
      <c r="AU203" s="62" t="str">
        <f t="shared" si="55"/>
        <v>NA</v>
      </c>
      <c r="AV203" s="62">
        <f t="shared" si="2"/>
        <v>0</v>
      </c>
      <c r="AW203" s="62">
        <f t="shared" si="3"/>
        <v>0</v>
      </c>
      <c r="AX203" s="62">
        <f t="shared" si="4"/>
        <v>0</v>
      </c>
      <c r="AY203" s="62">
        <f t="shared" si="5"/>
        <v>0</v>
      </c>
      <c r="AZ203" s="62">
        <f t="shared" si="6"/>
        <v>0</v>
      </c>
      <c r="BA203" s="62">
        <f t="shared" ref="BA203:BD203" si="201">IF($AZ203=0,0,AV203/$AZ203)</f>
        <v>0</v>
      </c>
      <c r="BB203" s="62">
        <f t="shared" si="201"/>
        <v>0</v>
      </c>
      <c r="BC203" s="62">
        <f t="shared" si="201"/>
        <v>0</v>
      </c>
      <c r="BD203" s="62">
        <f t="shared" si="201"/>
        <v>0</v>
      </c>
      <c r="BE203" s="547"/>
      <c r="BF203" s="1"/>
      <c r="BG203" s="1"/>
      <c r="BH203" s="1"/>
      <c r="BI203" s="1"/>
      <c r="BJ203" s="1"/>
      <c r="BK203" s="1"/>
      <c r="BL203" s="1"/>
      <c r="BM203" s="1"/>
      <c r="BN203" s="1"/>
      <c r="BO203" s="1"/>
      <c r="BP203" s="1"/>
      <c r="BQ203" s="1"/>
      <c r="BR203" s="1"/>
      <c r="BS203" s="1"/>
      <c r="BT203" s="1"/>
      <c r="BU203" s="1"/>
      <c r="BV203" s="1"/>
      <c r="BW203" s="1"/>
      <c r="BX203" s="1"/>
      <c r="BY203" s="1"/>
    </row>
    <row r="204" spans="1:77" ht="15.75" customHeight="1">
      <c r="A204" s="1"/>
      <c r="B204" s="558"/>
      <c r="C204" s="559"/>
      <c r="D204" s="559"/>
      <c r="E204" s="559"/>
      <c r="F204" s="559"/>
      <c r="G204" s="559"/>
      <c r="H204" s="559"/>
      <c r="I204" s="559"/>
      <c r="J204" s="559"/>
      <c r="K204" s="559"/>
      <c r="L204" s="559"/>
      <c r="M204" s="559"/>
      <c r="N204" s="559"/>
      <c r="O204" s="559"/>
      <c r="P204" s="559"/>
      <c r="Q204" s="559"/>
      <c r="R204" s="559"/>
      <c r="S204" s="559"/>
      <c r="T204" s="559"/>
      <c r="U204" s="559"/>
      <c r="V204" s="559"/>
      <c r="W204" s="559"/>
      <c r="X204" s="559"/>
      <c r="Y204" s="559"/>
      <c r="Z204" s="559"/>
      <c r="AA204" s="559"/>
      <c r="AB204" s="559"/>
      <c r="AC204" s="559"/>
      <c r="AD204" s="559"/>
      <c r="AE204" s="559"/>
      <c r="AF204" s="559"/>
      <c r="AG204" s="559"/>
      <c r="AH204" s="559"/>
      <c r="AI204" s="559"/>
      <c r="AJ204" s="559"/>
      <c r="AK204" s="559"/>
      <c r="AL204" s="559"/>
      <c r="AM204" s="559"/>
      <c r="AN204" s="559"/>
      <c r="AO204" s="559"/>
      <c r="AP204" s="559"/>
      <c r="AQ204" s="559"/>
      <c r="AR204" s="560"/>
      <c r="AS204" s="276"/>
      <c r="AT204" s="62" t="str">
        <f t="shared" si="0"/>
        <v>NA</v>
      </c>
      <c r="AU204" s="62" t="str">
        <f t="shared" si="55"/>
        <v>NA</v>
      </c>
      <c r="AV204" s="62">
        <f t="shared" si="2"/>
        <v>0</v>
      </c>
      <c r="AW204" s="62">
        <f t="shared" si="3"/>
        <v>0</v>
      </c>
      <c r="AX204" s="62">
        <f t="shared" si="4"/>
        <v>0</v>
      </c>
      <c r="AY204" s="62">
        <f t="shared" si="5"/>
        <v>0</v>
      </c>
      <c r="AZ204" s="62">
        <f t="shared" si="6"/>
        <v>0</v>
      </c>
      <c r="BA204" s="62">
        <f t="shared" ref="BA204:BD204" si="202">IF($AZ204=0,0,AV204/$AZ204)</f>
        <v>0</v>
      </c>
      <c r="BB204" s="62">
        <f t="shared" si="202"/>
        <v>0</v>
      </c>
      <c r="BC204" s="62">
        <f t="shared" si="202"/>
        <v>0</v>
      </c>
      <c r="BD204" s="62">
        <f t="shared" si="202"/>
        <v>0</v>
      </c>
      <c r="BE204" s="547"/>
      <c r="BF204" s="1"/>
      <c r="BG204" s="1"/>
      <c r="BH204" s="1"/>
      <c r="BI204" s="1"/>
      <c r="BJ204" s="1"/>
      <c r="BK204" s="1"/>
      <c r="BL204" s="1"/>
      <c r="BM204" s="1"/>
      <c r="BN204" s="1"/>
      <c r="BO204" s="1"/>
      <c r="BP204" s="1"/>
      <c r="BQ204" s="1"/>
      <c r="BR204" s="1"/>
      <c r="BS204" s="1"/>
      <c r="BT204" s="1"/>
      <c r="BU204" s="1"/>
      <c r="BV204" s="1"/>
      <c r="BW204" s="1"/>
      <c r="BX204" s="1"/>
      <c r="BY204" s="1"/>
    </row>
    <row r="205" spans="1:77" ht="15.75" customHeight="1">
      <c r="A205" s="1"/>
      <c r="B205" s="273"/>
      <c r="C205" s="274"/>
      <c r="D205" s="274"/>
      <c r="E205" s="274"/>
      <c r="F205" s="274"/>
      <c r="G205" s="274"/>
      <c r="H205" s="274"/>
      <c r="I205" s="274"/>
      <c r="J205" s="274"/>
      <c r="K205" s="274"/>
      <c r="L205" s="274"/>
      <c r="M205" s="274"/>
      <c r="N205" s="274"/>
      <c r="O205" s="274"/>
      <c r="P205" s="274"/>
      <c r="Q205" s="274"/>
      <c r="R205" s="274"/>
      <c r="S205" s="274"/>
      <c r="T205" s="274"/>
      <c r="U205" s="274"/>
      <c r="V205" s="274"/>
      <c r="W205" s="274"/>
      <c r="X205" s="274"/>
      <c r="Y205" s="274"/>
      <c r="Z205" s="274"/>
      <c r="AA205" s="274"/>
      <c r="AB205" s="274"/>
      <c r="AC205" s="274"/>
      <c r="AD205" s="274"/>
      <c r="AE205" s="274"/>
      <c r="AF205" s="274"/>
      <c r="AG205" s="274"/>
      <c r="AH205" s="274"/>
      <c r="AI205" s="274"/>
      <c r="AJ205" s="274"/>
      <c r="AK205" s="274"/>
      <c r="AL205" s="274"/>
      <c r="AM205" s="274"/>
      <c r="AN205" s="274"/>
      <c r="AO205" s="274"/>
      <c r="AP205" s="274"/>
      <c r="AQ205" s="274"/>
      <c r="AR205" s="275"/>
      <c r="AS205" s="276"/>
      <c r="AT205" s="62" t="str">
        <f t="shared" si="0"/>
        <v>NA</v>
      </c>
      <c r="AU205" s="62" t="str">
        <f t="shared" si="55"/>
        <v>NA</v>
      </c>
      <c r="AV205" s="62">
        <f t="shared" si="2"/>
        <v>0</v>
      </c>
      <c r="AW205" s="62">
        <f t="shared" si="3"/>
        <v>0</v>
      </c>
      <c r="AX205" s="62">
        <f t="shared" si="4"/>
        <v>0</v>
      </c>
      <c r="AY205" s="62">
        <f t="shared" si="5"/>
        <v>0</v>
      </c>
      <c r="AZ205" s="62">
        <f t="shared" si="6"/>
        <v>0</v>
      </c>
      <c r="BA205" s="62">
        <f t="shared" ref="BA205:BD205" si="203">IF($AZ205=0,0,AV205/$AZ205)</f>
        <v>0</v>
      </c>
      <c r="BB205" s="62">
        <f t="shared" si="203"/>
        <v>0</v>
      </c>
      <c r="BC205" s="62">
        <f t="shared" si="203"/>
        <v>0</v>
      </c>
      <c r="BD205" s="62">
        <f t="shared" si="203"/>
        <v>0</v>
      </c>
      <c r="BE205" s="547"/>
      <c r="BF205" s="1"/>
      <c r="BG205" s="1"/>
      <c r="BH205" s="1"/>
      <c r="BI205" s="1"/>
      <c r="BJ205" s="1"/>
      <c r="BK205" s="1"/>
      <c r="BL205" s="1"/>
      <c r="BM205" s="1"/>
      <c r="BN205" s="1"/>
      <c r="BO205" s="1"/>
      <c r="BP205" s="1"/>
      <c r="BQ205" s="1"/>
      <c r="BR205" s="1"/>
      <c r="BS205" s="1"/>
      <c r="BT205" s="1"/>
      <c r="BU205" s="1"/>
      <c r="BV205" s="1"/>
      <c r="BW205" s="1"/>
      <c r="BX205" s="1"/>
      <c r="BY205" s="1"/>
    </row>
    <row r="206" spans="1:77" ht="15.75" customHeight="1">
      <c r="A206" s="1"/>
      <c r="B206" s="558"/>
      <c r="C206" s="559"/>
      <c r="D206" s="559"/>
      <c r="E206" s="559"/>
      <c r="F206" s="559"/>
      <c r="G206" s="559"/>
      <c r="H206" s="559"/>
      <c r="I206" s="559"/>
      <c r="J206" s="559"/>
      <c r="K206" s="559"/>
      <c r="L206" s="559"/>
      <c r="M206" s="559"/>
      <c r="N206" s="559"/>
      <c r="O206" s="559"/>
      <c r="P206" s="559"/>
      <c r="Q206" s="559"/>
      <c r="R206" s="559"/>
      <c r="S206" s="559"/>
      <c r="T206" s="559"/>
      <c r="U206" s="559"/>
      <c r="V206" s="559"/>
      <c r="W206" s="559"/>
      <c r="X206" s="559"/>
      <c r="Y206" s="559"/>
      <c r="Z206" s="559"/>
      <c r="AA206" s="559"/>
      <c r="AB206" s="559"/>
      <c r="AC206" s="559"/>
      <c r="AD206" s="559"/>
      <c r="AE206" s="559"/>
      <c r="AF206" s="559"/>
      <c r="AG206" s="559"/>
      <c r="AH206" s="559"/>
      <c r="AI206" s="559"/>
      <c r="AJ206" s="559"/>
      <c r="AK206" s="559"/>
      <c r="AL206" s="559"/>
      <c r="AM206" s="559"/>
      <c r="AN206" s="559"/>
      <c r="AO206" s="559"/>
      <c r="AP206" s="559"/>
      <c r="AQ206" s="559"/>
      <c r="AR206" s="560"/>
      <c r="AS206" s="276"/>
      <c r="AT206" s="62" t="str">
        <f t="shared" si="0"/>
        <v>NA</v>
      </c>
      <c r="AU206" s="62" t="str">
        <f t="shared" si="55"/>
        <v>NA</v>
      </c>
      <c r="AV206" s="62">
        <f t="shared" si="2"/>
        <v>0</v>
      </c>
      <c r="AW206" s="62">
        <f t="shared" si="3"/>
        <v>0</v>
      </c>
      <c r="AX206" s="62">
        <f t="shared" si="4"/>
        <v>0</v>
      </c>
      <c r="AY206" s="62">
        <f t="shared" si="5"/>
        <v>0</v>
      </c>
      <c r="AZ206" s="62">
        <f t="shared" si="6"/>
        <v>0</v>
      </c>
      <c r="BA206" s="62">
        <f t="shared" ref="BA206:BD206" si="204">IF($AZ206=0,0,AV206/$AZ206)</f>
        <v>0</v>
      </c>
      <c r="BB206" s="62">
        <f t="shared" si="204"/>
        <v>0</v>
      </c>
      <c r="BC206" s="62">
        <f t="shared" si="204"/>
        <v>0</v>
      </c>
      <c r="BD206" s="62">
        <f t="shared" si="204"/>
        <v>0</v>
      </c>
      <c r="BE206" s="547"/>
      <c r="BF206" s="1"/>
      <c r="BG206" s="1"/>
      <c r="BH206" s="1"/>
      <c r="BI206" s="1"/>
      <c r="BJ206" s="1"/>
      <c r="BK206" s="1"/>
      <c r="BL206" s="1"/>
      <c r="BM206" s="1"/>
      <c r="BN206" s="1"/>
      <c r="BO206" s="1"/>
      <c r="BP206" s="1"/>
      <c r="BQ206" s="1"/>
      <c r="BR206" s="1"/>
      <c r="BS206" s="1"/>
      <c r="BT206" s="1"/>
      <c r="BU206" s="1"/>
      <c r="BV206" s="1"/>
      <c r="BW206" s="1"/>
      <c r="BX206" s="1"/>
      <c r="BY206" s="1"/>
    </row>
    <row r="207" spans="1:77" ht="15.75" customHeight="1">
      <c r="A207" s="1"/>
      <c r="B207" s="273"/>
      <c r="C207" s="274"/>
      <c r="D207" s="274"/>
      <c r="E207" s="274"/>
      <c r="F207" s="274"/>
      <c r="G207" s="274"/>
      <c r="H207" s="274"/>
      <c r="I207" s="274"/>
      <c r="J207" s="274"/>
      <c r="K207" s="274"/>
      <c r="L207" s="274"/>
      <c r="M207" s="274"/>
      <c r="N207" s="274"/>
      <c r="O207" s="274"/>
      <c r="P207" s="274"/>
      <c r="Q207" s="274"/>
      <c r="R207" s="274"/>
      <c r="S207" s="274"/>
      <c r="T207" s="274"/>
      <c r="U207" s="274"/>
      <c r="V207" s="274"/>
      <c r="W207" s="274"/>
      <c r="X207" s="274"/>
      <c r="Y207" s="274"/>
      <c r="Z207" s="274"/>
      <c r="AA207" s="274"/>
      <c r="AB207" s="274"/>
      <c r="AC207" s="274"/>
      <c r="AD207" s="274"/>
      <c r="AE207" s="274"/>
      <c r="AF207" s="274"/>
      <c r="AG207" s="274"/>
      <c r="AH207" s="274"/>
      <c r="AI207" s="274"/>
      <c r="AJ207" s="274"/>
      <c r="AK207" s="274"/>
      <c r="AL207" s="274"/>
      <c r="AM207" s="274"/>
      <c r="AN207" s="274"/>
      <c r="AO207" s="274"/>
      <c r="AP207" s="274"/>
      <c r="AQ207" s="274"/>
      <c r="AR207" s="275"/>
      <c r="AS207" s="276"/>
      <c r="AT207" s="62" t="str">
        <f t="shared" si="0"/>
        <v>NA</v>
      </c>
      <c r="AU207" s="62" t="str">
        <f t="shared" si="55"/>
        <v>NA</v>
      </c>
      <c r="AV207" s="62">
        <f t="shared" si="2"/>
        <v>0</v>
      </c>
      <c r="AW207" s="62">
        <f t="shared" si="3"/>
        <v>0</v>
      </c>
      <c r="AX207" s="62">
        <f t="shared" si="4"/>
        <v>0</v>
      </c>
      <c r="AY207" s="62">
        <f t="shared" si="5"/>
        <v>0</v>
      </c>
      <c r="AZ207" s="62">
        <f t="shared" si="6"/>
        <v>0</v>
      </c>
      <c r="BA207" s="62">
        <f t="shared" ref="BA207:BD207" si="205">IF($AZ207=0,0,AV207/$AZ207)</f>
        <v>0</v>
      </c>
      <c r="BB207" s="62">
        <f t="shared" si="205"/>
        <v>0</v>
      </c>
      <c r="BC207" s="62">
        <f t="shared" si="205"/>
        <v>0</v>
      </c>
      <c r="BD207" s="62">
        <f t="shared" si="205"/>
        <v>0</v>
      </c>
      <c r="BE207" s="547"/>
      <c r="BF207" s="1"/>
      <c r="BG207" s="1"/>
      <c r="BH207" s="1"/>
      <c r="BI207" s="1"/>
      <c r="BJ207" s="1"/>
      <c r="BK207" s="1"/>
      <c r="BL207" s="1"/>
      <c r="BM207" s="1"/>
      <c r="BN207" s="1"/>
      <c r="BO207" s="1"/>
      <c r="BP207" s="1"/>
      <c r="BQ207" s="1"/>
      <c r="BR207" s="1"/>
      <c r="BS207" s="1"/>
      <c r="BT207" s="1"/>
      <c r="BU207" s="1"/>
      <c r="BV207" s="1"/>
      <c r="BW207" s="1"/>
      <c r="BX207" s="1"/>
      <c r="BY207" s="1"/>
    </row>
    <row r="208" spans="1:77" ht="15.75" customHeight="1">
      <c r="A208" s="1"/>
      <c r="B208" s="558"/>
      <c r="C208" s="559"/>
      <c r="D208" s="559"/>
      <c r="E208" s="559"/>
      <c r="F208" s="559"/>
      <c r="G208" s="559"/>
      <c r="H208" s="559"/>
      <c r="I208" s="559"/>
      <c r="J208" s="559"/>
      <c r="K208" s="559"/>
      <c r="L208" s="559"/>
      <c r="M208" s="559"/>
      <c r="N208" s="559"/>
      <c r="O208" s="559"/>
      <c r="P208" s="559"/>
      <c r="Q208" s="559"/>
      <c r="R208" s="559"/>
      <c r="S208" s="559"/>
      <c r="T208" s="559"/>
      <c r="U208" s="559"/>
      <c r="V208" s="559"/>
      <c r="W208" s="559"/>
      <c r="X208" s="559"/>
      <c r="Y208" s="559"/>
      <c r="Z208" s="559"/>
      <c r="AA208" s="559"/>
      <c r="AB208" s="559"/>
      <c r="AC208" s="559"/>
      <c r="AD208" s="559"/>
      <c r="AE208" s="559"/>
      <c r="AF208" s="559"/>
      <c r="AG208" s="559"/>
      <c r="AH208" s="559"/>
      <c r="AI208" s="559"/>
      <c r="AJ208" s="559"/>
      <c r="AK208" s="559"/>
      <c r="AL208" s="559"/>
      <c r="AM208" s="559"/>
      <c r="AN208" s="559"/>
      <c r="AO208" s="559"/>
      <c r="AP208" s="559"/>
      <c r="AQ208" s="559"/>
      <c r="AR208" s="560"/>
      <c r="AS208" s="276"/>
      <c r="AT208" s="62" t="str">
        <f t="shared" si="0"/>
        <v>NA</v>
      </c>
      <c r="AU208" s="62" t="str">
        <f t="shared" si="55"/>
        <v>NA</v>
      </c>
      <c r="AV208" s="62">
        <f t="shared" si="2"/>
        <v>0</v>
      </c>
      <c r="AW208" s="62">
        <f t="shared" si="3"/>
        <v>0</v>
      </c>
      <c r="AX208" s="62">
        <f t="shared" si="4"/>
        <v>0</v>
      </c>
      <c r="AY208" s="62">
        <f t="shared" si="5"/>
        <v>0</v>
      </c>
      <c r="AZ208" s="62">
        <f t="shared" si="6"/>
        <v>0</v>
      </c>
      <c r="BA208" s="62">
        <f t="shared" ref="BA208:BD208" si="206">IF($AZ208=0,0,AV208/$AZ208)</f>
        <v>0</v>
      </c>
      <c r="BB208" s="62">
        <f t="shared" si="206"/>
        <v>0</v>
      </c>
      <c r="BC208" s="62">
        <f t="shared" si="206"/>
        <v>0</v>
      </c>
      <c r="BD208" s="62">
        <f t="shared" si="206"/>
        <v>0</v>
      </c>
      <c r="BE208" s="547"/>
      <c r="BF208" s="1"/>
      <c r="BG208" s="1"/>
      <c r="BH208" s="1"/>
      <c r="BI208" s="1"/>
      <c r="BJ208" s="1"/>
      <c r="BK208" s="1"/>
      <c r="BL208" s="1"/>
      <c r="BM208" s="1"/>
      <c r="BN208" s="1"/>
      <c r="BO208" s="1"/>
      <c r="BP208" s="1"/>
      <c r="BQ208" s="1"/>
      <c r="BR208" s="1"/>
      <c r="BS208" s="1"/>
      <c r="BT208" s="1"/>
      <c r="BU208" s="1"/>
      <c r="BV208" s="1"/>
      <c r="BW208" s="1"/>
      <c r="BX208" s="1"/>
      <c r="BY208" s="1"/>
    </row>
    <row r="209" spans="1:77" ht="15.75" customHeight="1">
      <c r="A209" s="1"/>
      <c r="B209" s="273"/>
      <c r="C209" s="274"/>
      <c r="D209" s="274"/>
      <c r="E209" s="274"/>
      <c r="F209" s="274"/>
      <c r="G209" s="274"/>
      <c r="H209" s="274"/>
      <c r="I209" s="274"/>
      <c r="J209" s="274"/>
      <c r="K209" s="274"/>
      <c r="L209" s="274"/>
      <c r="M209" s="274"/>
      <c r="N209" s="274"/>
      <c r="O209" s="274"/>
      <c r="P209" s="274"/>
      <c r="Q209" s="274"/>
      <c r="R209" s="274"/>
      <c r="S209" s="274"/>
      <c r="T209" s="274"/>
      <c r="U209" s="274"/>
      <c r="V209" s="274"/>
      <c r="W209" s="274"/>
      <c r="X209" s="274"/>
      <c r="Y209" s="274"/>
      <c r="Z209" s="274"/>
      <c r="AA209" s="274"/>
      <c r="AB209" s="274"/>
      <c r="AC209" s="274"/>
      <c r="AD209" s="274"/>
      <c r="AE209" s="274"/>
      <c r="AF209" s="274"/>
      <c r="AG209" s="274"/>
      <c r="AH209" s="274"/>
      <c r="AI209" s="274"/>
      <c r="AJ209" s="274"/>
      <c r="AK209" s="274"/>
      <c r="AL209" s="274"/>
      <c r="AM209" s="274"/>
      <c r="AN209" s="274"/>
      <c r="AO209" s="274"/>
      <c r="AP209" s="274"/>
      <c r="AQ209" s="274"/>
      <c r="AR209" s="275"/>
      <c r="AS209" s="276"/>
      <c r="AT209" s="62" t="str">
        <f t="shared" si="0"/>
        <v>NA</v>
      </c>
      <c r="AU209" s="62" t="str">
        <f t="shared" si="55"/>
        <v>NA</v>
      </c>
      <c r="AV209" s="62">
        <f t="shared" si="2"/>
        <v>0</v>
      </c>
      <c r="AW209" s="62">
        <f t="shared" si="3"/>
        <v>0</v>
      </c>
      <c r="AX209" s="62">
        <f t="shared" si="4"/>
        <v>0</v>
      </c>
      <c r="AY209" s="62">
        <f t="shared" si="5"/>
        <v>0</v>
      </c>
      <c r="AZ209" s="62">
        <f t="shared" si="6"/>
        <v>0</v>
      </c>
      <c r="BA209" s="62">
        <f t="shared" ref="BA209:BD209" si="207">IF($AZ209=0,0,AV209/$AZ209)</f>
        <v>0</v>
      </c>
      <c r="BB209" s="62">
        <f t="shared" si="207"/>
        <v>0</v>
      </c>
      <c r="BC209" s="62">
        <f t="shared" si="207"/>
        <v>0</v>
      </c>
      <c r="BD209" s="62">
        <f t="shared" si="207"/>
        <v>0</v>
      </c>
      <c r="BE209" s="547"/>
      <c r="BF209" s="1"/>
      <c r="BG209" s="1"/>
      <c r="BH209" s="1"/>
      <c r="BI209" s="1"/>
      <c r="BJ209" s="1"/>
      <c r="BK209" s="1"/>
      <c r="BL209" s="1"/>
      <c r="BM209" s="1"/>
      <c r="BN209" s="1"/>
      <c r="BO209" s="1"/>
      <c r="BP209" s="1"/>
      <c r="BQ209" s="1"/>
      <c r="BR209" s="1"/>
      <c r="BS209" s="1"/>
      <c r="BT209" s="1"/>
      <c r="BU209" s="1"/>
      <c r="BV209" s="1"/>
      <c r="BW209" s="1"/>
      <c r="BX209" s="1"/>
      <c r="BY209" s="1"/>
    </row>
    <row r="210" spans="1:77" ht="15.75" customHeight="1">
      <c r="A210" s="1"/>
      <c r="B210" s="558"/>
      <c r="C210" s="559"/>
      <c r="D210" s="559"/>
      <c r="E210" s="559"/>
      <c r="F210" s="559"/>
      <c r="G210" s="559"/>
      <c r="H210" s="559"/>
      <c r="I210" s="559"/>
      <c r="J210" s="559"/>
      <c r="K210" s="559"/>
      <c r="L210" s="559"/>
      <c r="M210" s="559"/>
      <c r="N210" s="559"/>
      <c r="O210" s="559"/>
      <c r="P210" s="559"/>
      <c r="Q210" s="559"/>
      <c r="R210" s="559"/>
      <c r="S210" s="559"/>
      <c r="T210" s="559"/>
      <c r="U210" s="559"/>
      <c r="V210" s="559"/>
      <c r="W210" s="559"/>
      <c r="X210" s="559"/>
      <c r="Y210" s="559"/>
      <c r="Z210" s="559"/>
      <c r="AA210" s="559"/>
      <c r="AB210" s="559"/>
      <c r="AC210" s="559"/>
      <c r="AD210" s="559"/>
      <c r="AE210" s="559"/>
      <c r="AF210" s="559"/>
      <c r="AG210" s="559"/>
      <c r="AH210" s="559"/>
      <c r="AI210" s="559"/>
      <c r="AJ210" s="559"/>
      <c r="AK210" s="559"/>
      <c r="AL210" s="559"/>
      <c r="AM210" s="559"/>
      <c r="AN210" s="559"/>
      <c r="AO210" s="559"/>
      <c r="AP210" s="559"/>
      <c r="AQ210" s="559"/>
      <c r="AR210" s="560"/>
      <c r="AS210" s="276"/>
      <c r="AT210" s="62" t="str">
        <f t="shared" si="0"/>
        <v>NA</v>
      </c>
      <c r="AU210" s="62" t="str">
        <f t="shared" si="55"/>
        <v>NA</v>
      </c>
      <c r="AV210" s="62">
        <f t="shared" si="2"/>
        <v>0</v>
      </c>
      <c r="AW210" s="62">
        <f t="shared" si="3"/>
        <v>0</v>
      </c>
      <c r="AX210" s="62">
        <f t="shared" si="4"/>
        <v>0</v>
      </c>
      <c r="AY210" s="62">
        <f t="shared" si="5"/>
        <v>0</v>
      </c>
      <c r="AZ210" s="62">
        <f t="shared" si="6"/>
        <v>0</v>
      </c>
      <c r="BA210" s="62">
        <f t="shared" ref="BA210:BD210" si="208">IF($AZ210=0,0,AV210/$AZ210)</f>
        <v>0</v>
      </c>
      <c r="BB210" s="62">
        <f t="shared" si="208"/>
        <v>0</v>
      </c>
      <c r="BC210" s="62">
        <f t="shared" si="208"/>
        <v>0</v>
      </c>
      <c r="BD210" s="62">
        <f t="shared" si="208"/>
        <v>0</v>
      </c>
      <c r="BE210" s="547"/>
      <c r="BF210" s="1"/>
      <c r="BG210" s="1"/>
      <c r="BH210" s="1"/>
      <c r="BI210" s="1"/>
      <c r="BJ210" s="1"/>
      <c r="BK210" s="1"/>
      <c r="BL210" s="1"/>
      <c r="BM210" s="1"/>
      <c r="BN210" s="1"/>
      <c r="BO210" s="1"/>
      <c r="BP210" s="1"/>
      <c r="BQ210" s="1"/>
      <c r="BR210" s="1"/>
      <c r="BS210" s="1"/>
      <c r="BT210" s="1"/>
      <c r="BU210" s="1"/>
      <c r="BV210" s="1"/>
      <c r="BW210" s="1"/>
      <c r="BX210" s="1"/>
      <c r="BY210" s="1"/>
    </row>
    <row r="211" spans="1:77" ht="15.75" customHeight="1">
      <c r="A211" s="1"/>
      <c r="B211" s="273"/>
      <c r="C211" s="274"/>
      <c r="D211" s="274"/>
      <c r="E211" s="274"/>
      <c r="F211" s="274"/>
      <c r="G211" s="274"/>
      <c r="H211" s="274"/>
      <c r="I211" s="274"/>
      <c r="J211" s="274"/>
      <c r="K211" s="274"/>
      <c r="L211" s="274"/>
      <c r="M211" s="274"/>
      <c r="N211" s="274"/>
      <c r="O211" s="274"/>
      <c r="P211" s="274"/>
      <c r="Q211" s="274"/>
      <c r="R211" s="274"/>
      <c r="S211" s="274"/>
      <c r="T211" s="274"/>
      <c r="U211" s="274"/>
      <c r="V211" s="274"/>
      <c r="W211" s="274"/>
      <c r="X211" s="274"/>
      <c r="Y211" s="274"/>
      <c r="Z211" s="274"/>
      <c r="AA211" s="274"/>
      <c r="AB211" s="274"/>
      <c r="AC211" s="274"/>
      <c r="AD211" s="274"/>
      <c r="AE211" s="274"/>
      <c r="AF211" s="274"/>
      <c r="AG211" s="274"/>
      <c r="AH211" s="274"/>
      <c r="AI211" s="274"/>
      <c r="AJ211" s="274"/>
      <c r="AK211" s="274"/>
      <c r="AL211" s="274"/>
      <c r="AM211" s="274"/>
      <c r="AN211" s="274"/>
      <c r="AO211" s="274"/>
      <c r="AP211" s="274"/>
      <c r="AQ211" s="274"/>
      <c r="AR211" s="275"/>
      <c r="AS211" s="276"/>
      <c r="AT211" s="62" t="str">
        <f t="shared" si="0"/>
        <v>NA</v>
      </c>
      <c r="AU211" s="62" t="str">
        <f t="shared" si="55"/>
        <v>NA</v>
      </c>
      <c r="AV211" s="62">
        <f t="shared" si="2"/>
        <v>0</v>
      </c>
      <c r="AW211" s="62">
        <f t="shared" si="3"/>
        <v>0</v>
      </c>
      <c r="AX211" s="62">
        <f t="shared" si="4"/>
        <v>0</v>
      </c>
      <c r="AY211" s="62">
        <f t="shared" si="5"/>
        <v>0</v>
      </c>
      <c r="AZ211" s="62">
        <f t="shared" si="6"/>
        <v>0</v>
      </c>
      <c r="BA211" s="62">
        <f t="shared" ref="BA211:BD211" si="209">IF($AZ211=0,0,AV211/$AZ211)</f>
        <v>0</v>
      </c>
      <c r="BB211" s="62">
        <f t="shared" si="209"/>
        <v>0</v>
      </c>
      <c r="BC211" s="62">
        <f t="shared" si="209"/>
        <v>0</v>
      </c>
      <c r="BD211" s="62">
        <f t="shared" si="209"/>
        <v>0</v>
      </c>
      <c r="BE211" s="547"/>
      <c r="BF211" s="1"/>
      <c r="BG211" s="1"/>
      <c r="BH211" s="1"/>
      <c r="BI211" s="1"/>
      <c r="BJ211" s="1"/>
      <c r="BK211" s="1"/>
      <c r="BL211" s="1"/>
      <c r="BM211" s="1"/>
      <c r="BN211" s="1"/>
      <c r="BO211" s="1"/>
      <c r="BP211" s="1"/>
      <c r="BQ211" s="1"/>
      <c r="BR211" s="1"/>
      <c r="BS211" s="1"/>
      <c r="BT211" s="1"/>
      <c r="BU211" s="1"/>
      <c r="BV211" s="1"/>
      <c r="BW211" s="1"/>
      <c r="BX211" s="1"/>
      <c r="BY211" s="1"/>
    </row>
    <row r="212" spans="1:77" ht="15.75" customHeight="1">
      <c r="A212" s="1"/>
      <c r="B212" s="558"/>
      <c r="C212" s="559"/>
      <c r="D212" s="559"/>
      <c r="E212" s="559"/>
      <c r="F212" s="559"/>
      <c r="G212" s="559"/>
      <c r="H212" s="559"/>
      <c r="I212" s="559"/>
      <c r="J212" s="559"/>
      <c r="K212" s="559"/>
      <c r="L212" s="559"/>
      <c r="M212" s="559"/>
      <c r="N212" s="559"/>
      <c r="O212" s="559"/>
      <c r="P212" s="559"/>
      <c r="Q212" s="559"/>
      <c r="R212" s="559"/>
      <c r="S212" s="559"/>
      <c r="T212" s="559"/>
      <c r="U212" s="559"/>
      <c r="V212" s="559"/>
      <c r="W212" s="559"/>
      <c r="X212" s="559"/>
      <c r="Y212" s="559"/>
      <c r="Z212" s="559"/>
      <c r="AA212" s="559"/>
      <c r="AB212" s="559"/>
      <c r="AC212" s="559"/>
      <c r="AD212" s="559"/>
      <c r="AE212" s="559"/>
      <c r="AF212" s="559"/>
      <c r="AG212" s="559"/>
      <c r="AH212" s="559"/>
      <c r="AI212" s="559"/>
      <c r="AJ212" s="559"/>
      <c r="AK212" s="559"/>
      <c r="AL212" s="559"/>
      <c r="AM212" s="559"/>
      <c r="AN212" s="559"/>
      <c r="AO212" s="559"/>
      <c r="AP212" s="559"/>
      <c r="AQ212" s="559"/>
      <c r="AR212" s="560"/>
      <c r="AS212" s="276"/>
      <c r="AT212" s="62" t="str">
        <f t="shared" si="0"/>
        <v>NA</v>
      </c>
      <c r="AU212" s="62" t="str">
        <f t="shared" si="55"/>
        <v>NA</v>
      </c>
      <c r="AV212" s="62">
        <f t="shared" si="2"/>
        <v>0</v>
      </c>
      <c r="AW212" s="62">
        <f t="shared" si="3"/>
        <v>0</v>
      </c>
      <c r="AX212" s="62">
        <f t="shared" si="4"/>
        <v>0</v>
      </c>
      <c r="AY212" s="62">
        <f t="shared" si="5"/>
        <v>0</v>
      </c>
      <c r="AZ212" s="62">
        <f t="shared" si="6"/>
        <v>0</v>
      </c>
      <c r="BA212" s="62">
        <f t="shared" ref="BA212:BD212" si="210">IF($AZ212=0,0,AV212/$AZ212)</f>
        <v>0</v>
      </c>
      <c r="BB212" s="62">
        <f t="shared" si="210"/>
        <v>0</v>
      </c>
      <c r="BC212" s="62">
        <f t="shared" si="210"/>
        <v>0</v>
      </c>
      <c r="BD212" s="62">
        <f t="shared" si="210"/>
        <v>0</v>
      </c>
      <c r="BE212" s="547"/>
      <c r="BF212" s="1"/>
      <c r="BG212" s="1"/>
      <c r="BH212" s="1"/>
      <c r="BI212" s="1"/>
      <c r="BJ212" s="1"/>
      <c r="BK212" s="1"/>
      <c r="BL212" s="1"/>
      <c r="BM212" s="1"/>
      <c r="BN212" s="1"/>
      <c r="BO212" s="1"/>
      <c r="BP212" s="1"/>
      <c r="BQ212" s="1"/>
      <c r="BR212" s="1"/>
      <c r="BS212" s="1"/>
      <c r="BT212" s="1"/>
      <c r="BU212" s="1"/>
      <c r="BV212" s="1"/>
      <c r="BW212" s="1"/>
      <c r="BX212" s="1"/>
      <c r="BY212" s="1"/>
    </row>
    <row r="213" spans="1:77" ht="15.75" customHeight="1">
      <c r="A213" s="1"/>
      <c r="B213" s="273"/>
      <c r="C213" s="274"/>
      <c r="D213" s="274"/>
      <c r="E213" s="274"/>
      <c r="F213" s="274"/>
      <c r="G213" s="274"/>
      <c r="H213" s="274"/>
      <c r="I213" s="274"/>
      <c r="J213" s="274"/>
      <c r="K213" s="274"/>
      <c r="L213" s="274"/>
      <c r="M213" s="274"/>
      <c r="N213" s="274"/>
      <c r="O213" s="274"/>
      <c r="P213" s="274"/>
      <c r="Q213" s="274"/>
      <c r="R213" s="274"/>
      <c r="S213" s="274"/>
      <c r="T213" s="274"/>
      <c r="U213" s="274"/>
      <c r="V213" s="274"/>
      <c r="W213" s="274"/>
      <c r="X213" s="274"/>
      <c r="Y213" s="274"/>
      <c r="Z213" s="274"/>
      <c r="AA213" s="274"/>
      <c r="AB213" s="274"/>
      <c r="AC213" s="274"/>
      <c r="AD213" s="274"/>
      <c r="AE213" s="274"/>
      <c r="AF213" s="274"/>
      <c r="AG213" s="274"/>
      <c r="AH213" s="274"/>
      <c r="AI213" s="274"/>
      <c r="AJ213" s="274"/>
      <c r="AK213" s="274"/>
      <c r="AL213" s="274"/>
      <c r="AM213" s="274"/>
      <c r="AN213" s="274"/>
      <c r="AO213" s="274"/>
      <c r="AP213" s="274"/>
      <c r="AQ213" s="274"/>
      <c r="AR213" s="275"/>
      <c r="AS213" s="276"/>
      <c r="AT213" s="62" t="str">
        <f t="shared" si="0"/>
        <v>NA</v>
      </c>
      <c r="AU213" s="62" t="str">
        <f t="shared" si="55"/>
        <v>NA</v>
      </c>
      <c r="AV213" s="62">
        <f t="shared" si="2"/>
        <v>0</v>
      </c>
      <c r="AW213" s="62">
        <f t="shared" si="3"/>
        <v>0</v>
      </c>
      <c r="AX213" s="62">
        <f t="shared" si="4"/>
        <v>0</v>
      </c>
      <c r="AY213" s="62">
        <f t="shared" si="5"/>
        <v>0</v>
      </c>
      <c r="AZ213" s="62">
        <f t="shared" si="6"/>
        <v>0</v>
      </c>
      <c r="BA213" s="62">
        <f t="shared" ref="BA213:BD213" si="211">IF($AZ213=0,0,AV213/$AZ213)</f>
        <v>0</v>
      </c>
      <c r="BB213" s="62">
        <f t="shared" si="211"/>
        <v>0</v>
      </c>
      <c r="BC213" s="62">
        <f t="shared" si="211"/>
        <v>0</v>
      </c>
      <c r="BD213" s="62">
        <f t="shared" si="211"/>
        <v>0</v>
      </c>
      <c r="BE213" s="547"/>
      <c r="BF213" s="1"/>
      <c r="BG213" s="1"/>
      <c r="BH213" s="1"/>
      <c r="BI213" s="1"/>
      <c r="BJ213" s="1"/>
      <c r="BK213" s="1"/>
      <c r="BL213" s="1"/>
      <c r="BM213" s="1"/>
      <c r="BN213" s="1"/>
      <c r="BO213" s="1"/>
      <c r="BP213" s="1"/>
      <c r="BQ213" s="1"/>
      <c r="BR213" s="1"/>
      <c r="BS213" s="1"/>
      <c r="BT213" s="1"/>
      <c r="BU213" s="1"/>
      <c r="BV213" s="1"/>
      <c r="BW213" s="1"/>
      <c r="BX213" s="1"/>
      <c r="BY213" s="1"/>
    </row>
    <row r="214" spans="1:77" ht="15.75" customHeight="1">
      <c r="A214" s="1"/>
      <c r="B214" s="558"/>
      <c r="C214" s="559"/>
      <c r="D214" s="559"/>
      <c r="E214" s="559"/>
      <c r="F214" s="559"/>
      <c r="G214" s="559"/>
      <c r="H214" s="559"/>
      <c r="I214" s="559"/>
      <c r="J214" s="559"/>
      <c r="K214" s="559"/>
      <c r="L214" s="559"/>
      <c r="M214" s="559"/>
      <c r="N214" s="559"/>
      <c r="O214" s="559"/>
      <c r="P214" s="559"/>
      <c r="Q214" s="559"/>
      <c r="R214" s="559"/>
      <c r="S214" s="559"/>
      <c r="T214" s="559"/>
      <c r="U214" s="559"/>
      <c r="V214" s="559"/>
      <c r="W214" s="559"/>
      <c r="X214" s="559"/>
      <c r="Y214" s="559"/>
      <c r="Z214" s="559"/>
      <c r="AA214" s="559"/>
      <c r="AB214" s="559"/>
      <c r="AC214" s="559"/>
      <c r="AD214" s="559"/>
      <c r="AE214" s="559"/>
      <c r="AF214" s="559"/>
      <c r="AG214" s="559"/>
      <c r="AH214" s="559"/>
      <c r="AI214" s="559"/>
      <c r="AJ214" s="559"/>
      <c r="AK214" s="559"/>
      <c r="AL214" s="559"/>
      <c r="AM214" s="559"/>
      <c r="AN214" s="559"/>
      <c r="AO214" s="559"/>
      <c r="AP214" s="559"/>
      <c r="AQ214" s="559"/>
      <c r="AR214" s="560"/>
      <c r="AS214" s="276"/>
      <c r="AT214" s="62" t="str">
        <f t="shared" si="0"/>
        <v>NA</v>
      </c>
      <c r="AU214" s="62" t="str">
        <f t="shared" si="55"/>
        <v>NA</v>
      </c>
      <c r="AV214" s="62">
        <f t="shared" si="2"/>
        <v>0</v>
      </c>
      <c r="AW214" s="62">
        <f t="shared" si="3"/>
        <v>0</v>
      </c>
      <c r="AX214" s="62">
        <f t="shared" si="4"/>
        <v>0</v>
      </c>
      <c r="AY214" s="62">
        <f t="shared" si="5"/>
        <v>0</v>
      </c>
      <c r="AZ214" s="62">
        <f t="shared" si="6"/>
        <v>0</v>
      </c>
      <c r="BA214" s="62">
        <f t="shared" ref="BA214:BD214" si="212">IF($AZ214=0,0,AV214/$AZ214)</f>
        <v>0</v>
      </c>
      <c r="BB214" s="62">
        <f t="shared" si="212"/>
        <v>0</v>
      </c>
      <c r="BC214" s="62">
        <f t="shared" si="212"/>
        <v>0</v>
      </c>
      <c r="BD214" s="62">
        <f t="shared" si="212"/>
        <v>0</v>
      </c>
      <c r="BE214" s="547"/>
      <c r="BF214" s="1"/>
      <c r="BG214" s="1"/>
      <c r="BH214" s="1"/>
      <c r="BI214" s="1"/>
      <c r="BJ214" s="1"/>
      <c r="BK214" s="1"/>
      <c r="BL214" s="1"/>
      <c r="BM214" s="1"/>
      <c r="BN214" s="1"/>
      <c r="BO214" s="1"/>
      <c r="BP214" s="1"/>
      <c r="BQ214" s="1"/>
      <c r="BR214" s="1"/>
      <c r="BS214" s="1"/>
      <c r="BT214" s="1"/>
      <c r="BU214" s="1"/>
      <c r="BV214" s="1"/>
      <c r="BW214" s="1"/>
      <c r="BX214" s="1"/>
      <c r="BY214" s="1"/>
    </row>
    <row r="215" spans="1:77" ht="15.75" customHeight="1">
      <c r="A215" s="1"/>
      <c r="B215" s="273"/>
      <c r="C215" s="274"/>
      <c r="D215" s="274"/>
      <c r="E215" s="274"/>
      <c r="F215" s="274"/>
      <c r="G215" s="274"/>
      <c r="H215" s="274"/>
      <c r="I215" s="274"/>
      <c r="J215" s="274"/>
      <c r="K215" s="274"/>
      <c r="L215" s="274"/>
      <c r="M215" s="274"/>
      <c r="N215" s="274"/>
      <c r="O215" s="274"/>
      <c r="P215" s="274"/>
      <c r="Q215" s="274"/>
      <c r="R215" s="274"/>
      <c r="S215" s="274"/>
      <c r="T215" s="274"/>
      <c r="U215" s="274"/>
      <c r="V215" s="274"/>
      <c r="W215" s="274"/>
      <c r="X215" s="274"/>
      <c r="Y215" s="274"/>
      <c r="Z215" s="274"/>
      <c r="AA215" s="274"/>
      <c r="AB215" s="274"/>
      <c r="AC215" s="274"/>
      <c r="AD215" s="274"/>
      <c r="AE215" s="274"/>
      <c r="AF215" s="274"/>
      <c r="AG215" s="274"/>
      <c r="AH215" s="274"/>
      <c r="AI215" s="274"/>
      <c r="AJ215" s="274"/>
      <c r="AK215" s="274"/>
      <c r="AL215" s="274"/>
      <c r="AM215" s="274"/>
      <c r="AN215" s="274"/>
      <c r="AO215" s="274"/>
      <c r="AP215" s="274"/>
      <c r="AQ215" s="274"/>
      <c r="AR215" s="275"/>
      <c r="AS215" s="276"/>
      <c r="AT215" s="62" t="str">
        <f t="shared" si="0"/>
        <v>NA</v>
      </c>
      <c r="AU215" s="62" t="str">
        <f t="shared" si="55"/>
        <v>NA</v>
      </c>
      <c r="AV215" s="62">
        <f t="shared" si="2"/>
        <v>0</v>
      </c>
      <c r="AW215" s="62">
        <f t="shared" si="3"/>
        <v>0</v>
      </c>
      <c r="AX215" s="62">
        <f t="shared" si="4"/>
        <v>0</v>
      </c>
      <c r="AY215" s="62">
        <f t="shared" si="5"/>
        <v>0</v>
      </c>
      <c r="AZ215" s="62">
        <f t="shared" si="6"/>
        <v>0</v>
      </c>
      <c r="BA215" s="62">
        <f t="shared" ref="BA215:BD215" si="213">IF($AZ215=0,0,AV215/$AZ215)</f>
        <v>0</v>
      </c>
      <c r="BB215" s="62">
        <f t="shared" si="213"/>
        <v>0</v>
      </c>
      <c r="BC215" s="62">
        <f t="shared" si="213"/>
        <v>0</v>
      </c>
      <c r="BD215" s="62">
        <f t="shared" si="213"/>
        <v>0</v>
      </c>
      <c r="BE215" s="547"/>
      <c r="BF215" s="1"/>
      <c r="BG215" s="1"/>
      <c r="BH215" s="1"/>
      <c r="BI215" s="1"/>
      <c r="BJ215" s="1"/>
      <c r="BK215" s="1"/>
      <c r="BL215" s="1"/>
      <c r="BM215" s="1"/>
      <c r="BN215" s="1"/>
      <c r="BO215" s="1"/>
      <c r="BP215" s="1"/>
      <c r="BQ215" s="1"/>
      <c r="BR215" s="1"/>
      <c r="BS215" s="1"/>
      <c r="BT215" s="1"/>
      <c r="BU215" s="1"/>
      <c r="BV215" s="1"/>
      <c r="BW215" s="1"/>
      <c r="BX215" s="1"/>
      <c r="BY215" s="1"/>
    </row>
    <row r="216" spans="1:77" ht="15.75" customHeight="1">
      <c r="A216" s="1"/>
      <c r="B216" s="558"/>
      <c r="C216" s="559"/>
      <c r="D216" s="559"/>
      <c r="E216" s="559"/>
      <c r="F216" s="559"/>
      <c r="G216" s="559"/>
      <c r="H216" s="559"/>
      <c r="I216" s="559"/>
      <c r="J216" s="559"/>
      <c r="K216" s="559"/>
      <c r="L216" s="559"/>
      <c r="M216" s="559"/>
      <c r="N216" s="559"/>
      <c r="O216" s="559"/>
      <c r="P216" s="559"/>
      <c r="Q216" s="559"/>
      <c r="R216" s="559"/>
      <c r="S216" s="559"/>
      <c r="T216" s="559"/>
      <c r="U216" s="559"/>
      <c r="V216" s="559"/>
      <c r="W216" s="559"/>
      <c r="X216" s="559"/>
      <c r="Y216" s="559"/>
      <c r="Z216" s="559"/>
      <c r="AA216" s="559"/>
      <c r="AB216" s="559"/>
      <c r="AC216" s="559"/>
      <c r="AD216" s="559"/>
      <c r="AE216" s="559"/>
      <c r="AF216" s="559"/>
      <c r="AG216" s="559"/>
      <c r="AH216" s="559"/>
      <c r="AI216" s="559"/>
      <c r="AJ216" s="559"/>
      <c r="AK216" s="559"/>
      <c r="AL216" s="559"/>
      <c r="AM216" s="559"/>
      <c r="AN216" s="559"/>
      <c r="AO216" s="559"/>
      <c r="AP216" s="559"/>
      <c r="AQ216" s="559"/>
      <c r="AR216" s="560"/>
      <c r="AS216" s="276"/>
      <c r="AT216" s="62" t="str">
        <f t="shared" si="0"/>
        <v>NA</v>
      </c>
      <c r="AU216" s="62" t="str">
        <f t="shared" si="55"/>
        <v>NA</v>
      </c>
      <c r="AV216" s="62">
        <f t="shared" si="2"/>
        <v>0</v>
      </c>
      <c r="AW216" s="62">
        <f t="shared" si="3"/>
        <v>0</v>
      </c>
      <c r="AX216" s="62">
        <f t="shared" si="4"/>
        <v>0</v>
      </c>
      <c r="AY216" s="62">
        <f t="shared" si="5"/>
        <v>0</v>
      </c>
      <c r="AZ216" s="62">
        <f t="shared" si="6"/>
        <v>0</v>
      </c>
      <c r="BA216" s="62">
        <f t="shared" ref="BA216:BD216" si="214">IF($AZ216=0,0,AV216/$AZ216)</f>
        <v>0</v>
      </c>
      <c r="BB216" s="62">
        <f t="shared" si="214"/>
        <v>0</v>
      </c>
      <c r="BC216" s="62">
        <f t="shared" si="214"/>
        <v>0</v>
      </c>
      <c r="BD216" s="62">
        <f t="shared" si="214"/>
        <v>0</v>
      </c>
      <c r="BE216" s="547"/>
      <c r="BF216" s="1"/>
      <c r="BG216" s="1"/>
      <c r="BH216" s="1"/>
      <c r="BI216" s="1"/>
      <c r="BJ216" s="1"/>
      <c r="BK216" s="1"/>
      <c r="BL216" s="1"/>
      <c r="BM216" s="1"/>
      <c r="BN216" s="1"/>
      <c r="BO216" s="1"/>
      <c r="BP216" s="1"/>
      <c r="BQ216" s="1"/>
      <c r="BR216" s="1"/>
      <c r="BS216" s="1"/>
      <c r="BT216" s="1"/>
      <c r="BU216" s="1"/>
      <c r="BV216" s="1"/>
      <c r="BW216" s="1"/>
      <c r="BX216" s="1"/>
      <c r="BY216" s="1"/>
    </row>
    <row r="217" spans="1:77" ht="15.75" customHeight="1">
      <c r="A217" s="1"/>
      <c r="B217" s="273"/>
      <c r="C217" s="274"/>
      <c r="D217" s="274"/>
      <c r="E217" s="274"/>
      <c r="F217" s="274"/>
      <c r="G217" s="274"/>
      <c r="H217" s="274"/>
      <c r="I217" s="274"/>
      <c r="J217" s="274"/>
      <c r="K217" s="274"/>
      <c r="L217" s="274"/>
      <c r="M217" s="274"/>
      <c r="N217" s="274"/>
      <c r="O217" s="274"/>
      <c r="P217" s="274"/>
      <c r="Q217" s="274"/>
      <c r="R217" s="274"/>
      <c r="S217" s="274"/>
      <c r="T217" s="274"/>
      <c r="U217" s="274"/>
      <c r="V217" s="274"/>
      <c r="W217" s="274"/>
      <c r="X217" s="274"/>
      <c r="Y217" s="274"/>
      <c r="Z217" s="274"/>
      <c r="AA217" s="274"/>
      <c r="AB217" s="274"/>
      <c r="AC217" s="274"/>
      <c r="AD217" s="274"/>
      <c r="AE217" s="274"/>
      <c r="AF217" s="274"/>
      <c r="AG217" s="274"/>
      <c r="AH217" s="274"/>
      <c r="AI217" s="274"/>
      <c r="AJ217" s="274"/>
      <c r="AK217" s="274"/>
      <c r="AL217" s="274"/>
      <c r="AM217" s="274"/>
      <c r="AN217" s="274"/>
      <c r="AO217" s="274"/>
      <c r="AP217" s="274"/>
      <c r="AQ217" s="274"/>
      <c r="AR217" s="275"/>
      <c r="AS217" s="276"/>
      <c r="AT217" s="62" t="str">
        <f t="shared" si="0"/>
        <v>NA</v>
      </c>
      <c r="AU217" s="62" t="str">
        <f t="shared" si="55"/>
        <v>NA</v>
      </c>
      <c r="AV217" s="62">
        <f t="shared" si="2"/>
        <v>0</v>
      </c>
      <c r="AW217" s="62">
        <f t="shared" si="3"/>
        <v>0</v>
      </c>
      <c r="AX217" s="62">
        <f t="shared" si="4"/>
        <v>0</v>
      </c>
      <c r="AY217" s="62">
        <f t="shared" si="5"/>
        <v>0</v>
      </c>
      <c r="AZ217" s="62">
        <f t="shared" si="6"/>
        <v>0</v>
      </c>
      <c r="BA217" s="62">
        <f t="shared" ref="BA217:BD217" si="215">IF($AZ217=0,0,AV217/$AZ217)</f>
        <v>0</v>
      </c>
      <c r="BB217" s="62">
        <f t="shared" si="215"/>
        <v>0</v>
      </c>
      <c r="BC217" s="62">
        <f t="shared" si="215"/>
        <v>0</v>
      </c>
      <c r="BD217" s="62">
        <f t="shared" si="215"/>
        <v>0</v>
      </c>
      <c r="BE217" s="547"/>
      <c r="BF217" s="1"/>
      <c r="BG217" s="1"/>
      <c r="BH217" s="1"/>
      <c r="BI217" s="1"/>
      <c r="BJ217" s="1"/>
      <c r="BK217" s="1"/>
      <c r="BL217" s="1"/>
      <c r="BM217" s="1"/>
      <c r="BN217" s="1"/>
      <c r="BO217" s="1"/>
      <c r="BP217" s="1"/>
      <c r="BQ217" s="1"/>
      <c r="BR217" s="1"/>
      <c r="BS217" s="1"/>
      <c r="BT217" s="1"/>
      <c r="BU217" s="1"/>
      <c r="BV217" s="1"/>
      <c r="BW217" s="1"/>
      <c r="BX217" s="1"/>
      <c r="BY217" s="1"/>
    </row>
    <row r="218" spans="1:77" ht="15.75" customHeight="1">
      <c r="A218" s="1"/>
      <c r="B218" s="558"/>
      <c r="C218" s="559"/>
      <c r="D218" s="559"/>
      <c r="E218" s="559"/>
      <c r="F218" s="559"/>
      <c r="G218" s="559"/>
      <c r="H218" s="559"/>
      <c r="I218" s="559"/>
      <c r="J218" s="559"/>
      <c r="K218" s="559"/>
      <c r="L218" s="559"/>
      <c r="M218" s="559"/>
      <c r="N218" s="559"/>
      <c r="O218" s="559"/>
      <c r="P218" s="559"/>
      <c r="Q218" s="559"/>
      <c r="R218" s="559"/>
      <c r="S218" s="559"/>
      <c r="T218" s="559"/>
      <c r="U218" s="559"/>
      <c r="V218" s="559"/>
      <c r="W218" s="559"/>
      <c r="X218" s="559"/>
      <c r="Y218" s="559"/>
      <c r="Z218" s="559"/>
      <c r="AA218" s="559"/>
      <c r="AB218" s="559"/>
      <c r="AC218" s="559"/>
      <c r="AD218" s="559"/>
      <c r="AE218" s="559"/>
      <c r="AF218" s="559"/>
      <c r="AG218" s="559"/>
      <c r="AH218" s="559"/>
      <c r="AI218" s="559"/>
      <c r="AJ218" s="559"/>
      <c r="AK218" s="559"/>
      <c r="AL218" s="559"/>
      <c r="AM218" s="559"/>
      <c r="AN218" s="559"/>
      <c r="AO218" s="559"/>
      <c r="AP218" s="559"/>
      <c r="AQ218" s="559"/>
      <c r="AR218" s="560"/>
      <c r="AS218" s="276"/>
      <c r="AT218" s="62" t="str">
        <f t="shared" si="0"/>
        <v>NA</v>
      </c>
      <c r="AU218" s="62" t="str">
        <f t="shared" si="55"/>
        <v>NA</v>
      </c>
      <c r="AV218" s="62">
        <f t="shared" si="2"/>
        <v>0</v>
      </c>
      <c r="AW218" s="62">
        <f t="shared" si="3"/>
        <v>0</v>
      </c>
      <c r="AX218" s="62">
        <f t="shared" si="4"/>
        <v>0</v>
      </c>
      <c r="AY218" s="62">
        <f t="shared" si="5"/>
        <v>0</v>
      </c>
      <c r="AZ218" s="62">
        <f t="shared" si="6"/>
        <v>0</v>
      </c>
      <c r="BA218" s="62">
        <f t="shared" ref="BA218:BD218" si="216">IF($AZ218=0,0,AV218/$AZ218)</f>
        <v>0</v>
      </c>
      <c r="BB218" s="62">
        <f t="shared" si="216"/>
        <v>0</v>
      </c>
      <c r="BC218" s="62">
        <f t="shared" si="216"/>
        <v>0</v>
      </c>
      <c r="BD218" s="62">
        <f t="shared" si="216"/>
        <v>0</v>
      </c>
      <c r="BE218" s="547"/>
      <c r="BF218" s="1"/>
      <c r="BG218" s="1"/>
      <c r="BH218" s="1"/>
      <c r="BI218" s="1"/>
      <c r="BJ218" s="1"/>
      <c r="BK218" s="1"/>
      <c r="BL218" s="1"/>
      <c r="BM218" s="1"/>
      <c r="BN218" s="1"/>
      <c r="BO218" s="1"/>
      <c r="BP218" s="1"/>
      <c r="BQ218" s="1"/>
      <c r="BR218" s="1"/>
      <c r="BS218" s="1"/>
      <c r="BT218" s="1"/>
      <c r="BU218" s="1"/>
      <c r="BV218" s="1"/>
      <c r="BW218" s="1"/>
      <c r="BX218" s="1"/>
      <c r="BY218" s="1"/>
    </row>
    <row r="219" spans="1:77" ht="15.75" customHeight="1">
      <c r="A219" s="1"/>
      <c r="B219" s="273"/>
      <c r="C219" s="274"/>
      <c r="D219" s="274"/>
      <c r="E219" s="274"/>
      <c r="F219" s="274"/>
      <c r="G219" s="274"/>
      <c r="H219" s="274"/>
      <c r="I219" s="274"/>
      <c r="J219" s="274"/>
      <c r="K219" s="274"/>
      <c r="L219" s="274"/>
      <c r="M219" s="274"/>
      <c r="N219" s="274"/>
      <c r="O219" s="274"/>
      <c r="P219" s="274"/>
      <c r="Q219" s="274"/>
      <c r="R219" s="274"/>
      <c r="S219" s="274"/>
      <c r="T219" s="274"/>
      <c r="U219" s="274"/>
      <c r="V219" s="274"/>
      <c r="W219" s="274"/>
      <c r="X219" s="274"/>
      <c r="Y219" s="274"/>
      <c r="Z219" s="274"/>
      <c r="AA219" s="274"/>
      <c r="AB219" s="274"/>
      <c r="AC219" s="274"/>
      <c r="AD219" s="274"/>
      <c r="AE219" s="274"/>
      <c r="AF219" s="274"/>
      <c r="AG219" s="274"/>
      <c r="AH219" s="274"/>
      <c r="AI219" s="274"/>
      <c r="AJ219" s="274"/>
      <c r="AK219" s="274"/>
      <c r="AL219" s="274"/>
      <c r="AM219" s="274"/>
      <c r="AN219" s="274"/>
      <c r="AO219" s="274"/>
      <c r="AP219" s="274"/>
      <c r="AQ219" s="274"/>
      <c r="AR219" s="275"/>
      <c r="AS219" s="276"/>
      <c r="AT219" s="62" t="str">
        <f t="shared" si="0"/>
        <v>NA</v>
      </c>
      <c r="AU219" s="62" t="str">
        <f t="shared" si="55"/>
        <v>NA</v>
      </c>
      <c r="AV219" s="62">
        <f t="shared" si="2"/>
        <v>0</v>
      </c>
      <c r="AW219" s="62">
        <f t="shared" si="3"/>
        <v>0</v>
      </c>
      <c r="AX219" s="62">
        <f t="shared" si="4"/>
        <v>0</v>
      </c>
      <c r="AY219" s="62">
        <f t="shared" si="5"/>
        <v>0</v>
      </c>
      <c r="AZ219" s="62">
        <f t="shared" si="6"/>
        <v>0</v>
      </c>
      <c r="BA219" s="62">
        <f t="shared" ref="BA219:BD219" si="217">IF($AZ219=0,0,AV219/$AZ219)</f>
        <v>0</v>
      </c>
      <c r="BB219" s="62">
        <f t="shared" si="217"/>
        <v>0</v>
      </c>
      <c r="BC219" s="62">
        <f t="shared" si="217"/>
        <v>0</v>
      </c>
      <c r="BD219" s="62">
        <f t="shared" si="217"/>
        <v>0</v>
      </c>
      <c r="BE219" s="547"/>
      <c r="BF219" s="1"/>
      <c r="BG219" s="1"/>
      <c r="BH219" s="1"/>
      <c r="BI219" s="1"/>
      <c r="BJ219" s="1"/>
      <c r="BK219" s="1"/>
      <c r="BL219" s="1"/>
      <c r="BM219" s="1"/>
      <c r="BN219" s="1"/>
      <c r="BO219" s="1"/>
      <c r="BP219" s="1"/>
      <c r="BQ219" s="1"/>
      <c r="BR219" s="1"/>
      <c r="BS219" s="1"/>
      <c r="BT219" s="1"/>
      <c r="BU219" s="1"/>
      <c r="BV219" s="1"/>
      <c r="BW219" s="1"/>
      <c r="BX219" s="1"/>
      <c r="BY219" s="1"/>
    </row>
    <row r="220" spans="1:77" ht="15.75" customHeight="1">
      <c r="A220" s="1"/>
      <c r="B220" s="558"/>
      <c r="C220" s="559"/>
      <c r="D220" s="559"/>
      <c r="E220" s="559"/>
      <c r="F220" s="559"/>
      <c r="G220" s="559"/>
      <c r="H220" s="559"/>
      <c r="I220" s="559"/>
      <c r="J220" s="559"/>
      <c r="K220" s="559"/>
      <c r="L220" s="559"/>
      <c r="M220" s="559"/>
      <c r="N220" s="559"/>
      <c r="O220" s="559"/>
      <c r="P220" s="559"/>
      <c r="Q220" s="559"/>
      <c r="R220" s="559"/>
      <c r="S220" s="559"/>
      <c r="T220" s="559"/>
      <c r="U220" s="559"/>
      <c r="V220" s="559"/>
      <c r="W220" s="559"/>
      <c r="X220" s="559"/>
      <c r="Y220" s="559"/>
      <c r="Z220" s="559"/>
      <c r="AA220" s="559"/>
      <c r="AB220" s="559"/>
      <c r="AC220" s="559"/>
      <c r="AD220" s="559"/>
      <c r="AE220" s="559"/>
      <c r="AF220" s="559"/>
      <c r="AG220" s="559"/>
      <c r="AH220" s="559"/>
      <c r="AI220" s="559"/>
      <c r="AJ220" s="559"/>
      <c r="AK220" s="559"/>
      <c r="AL220" s="559"/>
      <c r="AM220" s="559"/>
      <c r="AN220" s="559"/>
      <c r="AO220" s="559"/>
      <c r="AP220" s="559"/>
      <c r="AQ220" s="559"/>
      <c r="AR220" s="560"/>
      <c r="AS220" s="276"/>
      <c r="AT220" s="62" t="str">
        <f t="shared" si="0"/>
        <v>NA</v>
      </c>
      <c r="AU220" s="62" t="str">
        <f t="shared" si="55"/>
        <v>NA</v>
      </c>
      <c r="AV220" s="62">
        <f t="shared" si="2"/>
        <v>0</v>
      </c>
      <c r="AW220" s="62">
        <f t="shared" si="3"/>
        <v>0</v>
      </c>
      <c r="AX220" s="62">
        <f t="shared" si="4"/>
        <v>0</v>
      </c>
      <c r="AY220" s="62">
        <f t="shared" si="5"/>
        <v>0</v>
      </c>
      <c r="AZ220" s="62">
        <f t="shared" si="6"/>
        <v>0</v>
      </c>
      <c r="BA220" s="62">
        <f t="shared" ref="BA220:BD220" si="218">IF($AZ220=0,0,AV220/$AZ220)</f>
        <v>0</v>
      </c>
      <c r="BB220" s="62">
        <f t="shared" si="218"/>
        <v>0</v>
      </c>
      <c r="BC220" s="62">
        <f t="shared" si="218"/>
        <v>0</v>
      </c>
      <c r="BD220" s="62">
        <f t="shared" si="218"/>
        <v>0</v>
      </c>
      <c r="BE220" s="547"/>
      <c r="BF220" s="1"/>
      <c r="BG220" s="1"/>
      <c r="BH220" s="1"/>
      <c r="BI220" s="1"/>
      <c r="BJ220" s="1"/>
      <c r="BK220" s="1"/>
      <c r="BL220" s="1"/>
      <c r="BM220" s="1"/>
      <c r="BN220" s="1"/>
      <c r="BO220" s="1"/>
      <c r="BP220" s="1"/>
      <c r="BQ220" s="1"/>
      <c r="BR220" s="1"/>
      <c r="BS220" s="1"/>
      <c r="BT220" s="1"/>
      <c r="BU220" s="1"/>
      <c r="BV220" s="1"/>
      <c r="BW220" s="1"/>
      <c r="BX220" s="1"/>
      <c r="BY220" s="1"/>
    </row>
    <row r="221" spans="1:77" ht="15.75" customHeight="1">
      <c r="A221" s="1"/>
      <c r="B221" s="273"/>
      <c r="C221" s="274"/>
      <c r="D221" s="274"/>
      <c r="E221" s="274"/>
      <c r="F221" s="274"/>
      <c r="G221" s="274"/>
      <c r="H221" s="274"/>
      <c r="I221" s="274"/>
      <c r="J221" s="274"/>
      <c r="K221" s="274"/>
      <c r="L221" s="274"/>
      <c r="M221" s="274"/>
      <c r="N221" s="274"/>
      <c r="O221" s="274"/>
      <c r="P221" s="274"/>
      <c r="Q221" s="274"/>
      <c r="R221" s="274"/>
      <c r="S221" s="274"/>
      <c r="T221" s="274"/>
      <c r="U221" s="274"/>
      <c r="V221" s="274"/>
      <c r="W221" s="274"/>
      <c r="X221" s="274"/>
      <c r="Y221" s="274"/>
      <c r="Z221" s="274"/>
      <c r="AA221" s="274"/>
      <c r="AB221" s="274"/>
      <c r="AC221" s="274"/>
      <c r="AD221" s="274"/>
      <c r="AE221" s="274"/>
      <c r="AF221" s="274"/>
      <c r="AG221" s="274"/>
      <c r="AH221" s="274"/>
      <c r="AI221" s="274"/>
      <c r="AJ221" s="274"/>
      <c r="AK221" s="274"/>
      <c r="AL221" s="274"/>
      <c r="AM221" s="274"/>
      <c r="AN221" s="274"/>
      <c r="AO221" s="274"/>
      <c r="AP221" s="274"/>
      <c r="AQ221" s="274"/>
      <c r="AR221" s="275"/>
      <c r="AS221" s="276"/>
      <c r="AT221" s="62" t="str">
        <f t="shared" si="0"/>
        <v>NA</v>
      </c>
      <c r="AU221" s="62" t="str">
        <f t="shared" si="55"/>
        <v>NA</v>
      </c>
      <c r="AV221" s="62">
        <f t="shared" si="2"/>
        <v>0</v>
      </c>
      <c r="AW221" s="62">
        <f t="shared" si="3"/>
        <v>0</v>
      </c>
      <c r="AX221" s="62">
        <f t="shared" si="4"/>
        <v>0</v>
      </c>
      <c r="AY221" s="62">
        <f t="shared" si="5"/>
        <v>0</v>
      </c>
      <c r="AZ221" s="62">
        <f t="shared" si="6"/>
        <v>0</v>
      </c>
      <c r="BA221" s="62">
        <f t="shared" ref="BA221:BD221" si="219">IF($AZ221=0,0,AV221/$AZ221)</f>
        <v>0</v>
      </c>
      <c r="BB221" s="62">
        <f t="shared" si="219"/>
        <v>0</v>
      </c>
      <c r="BC221" s="62">
        <f t="shared" si="219"/>
        <v>0</v>
      </c>
      <c r="BD221" s="62">
        <f t="shared" si="219"/>
        <v>0</v>
      </c>
      <c r="BE221" s="547"/>
      <c r="BF221" s="1"/>
      <c r="BG221" s="1"/>
      <c r="BH221" s="1"/>
      <c r="BI221" s="1"/>
      <c r="BJ221" s="1"/>
      <c r="BK221" s="1"/>
      <c r="BL221" s="1"/>
      <c r="BM221" s="1"/>
      <c r="BN221" s="1"/>
      <c r="BO221" s="1"/>
      <c r="BP221" s="1"/>
      <c r="BQ221" s="1"/>
      <c r="BR221" s="1"/>
      <c r="BS221" s="1"/>
      <c r="BT221" s="1"/>
      <c r="BU221" s="1"/>
      <c r="BV221" s="1"/>
      <c r="BW221" s="1"/>
      <c r="BX221" s="1"/>
      <c r="BY221" s="1"/>
    </row>
    <row r="222" spans="1:77" ht="15.75" customHeight="1">
      <c r="A222" s="1"/>
      <c r="B222" s="558"/>
      <c r="C222" s="559"/>
      <c r="D222" s="559"/>
      <c r="E222" s="559"/>
      <c r="F222" s="559"/>
      <c r="G222" s="559"/>
      <c r="H222" s="559"/>
      <c r="I222" s="559"/>
      <c r="J222" s="559"/>
      <c r="K222" s="559"/>
      <c r="L222" s="559"/>
      <c r="M222" s="559"/>
      <c r="N222" s="559"/>
      <c r="O222" s="559"/>
      <c r="P222" s="559"/>
      <c r="Q222" s="559"/>
      <c r="R222" s="559"/>
      <c r="S222" s="559"/>
      <c r="T222" s="559"/>
      <c r="U222" s="559"/>
      <c r="V222" s="559"/>
      <c r="W222" s="559"/>
      <c r="X222" s="559"/>
      <c r="Y222" s="559"/>
      <c r="Z222" s="559"/>
      <c r="AA222" s="559"/>
      <c r="AB222" s="559"/>
      <c r="AC222" s="559"/>
      <c r="AD222" s="559"/>
      <c r="AE222" s="559"/>
      <c r="AF222" s="559"/>
      <c r="AG222" s="559"/>
      <c r="AH222" s="559"/>
      <c r="AI222" s="559"/>
      <c r="AJ222" s="559"/>
      <c r="AK222" s="559"/>
      <c r="AL222" s="559"/>
      <c r="AM222" s="559"/>
      <c r="AN222" s="559"/>
      <c r="AO222" s="559"/>
      <c r="AP222" s="559"/>
      <c r="AQ222" s="559"/>
      <c r="AR222" s="560"/>
      <c r="AS222" s="276"/>
      <c r="AT222" s="62" t="str">
        <f t="shared" si="0"/>
        <v>NA</v>
      </c>
      <c r="AU222" s="62" t="str">
        <f t="shared" si="55"/>
        <v>NA</v>
      </c>
      <c r="AV222" s="62">
        <f t="shared" si="2"/>
        <v>0</v>
      </c>
      <c r="AW222" s="62">
        <f t="shared" si="3"/>
        <v>0</v>
      </c>
      <c r="AX222" s="62">
        <f t="shared" si="4"/>
        <v>0</v>
      </c>
      <c r="AY222" s="62">
        <f t="shared" si="5"/>
        <v>0</v>
      </c>
      <c r="AZ222" s="62">
        <f t="shared" si="6"/>
        <v>0</v>
      </c>
      <c r="BA222" s="62">
        <f t="shared" ref="BA222:BD222" si="220">IF($AZ222=0,0,AV222/$AZ222)</f>
        <v>0</v>
      </c>
      <c r="BB222" s="62">
        <f t="shared" si="220"/>
        <v>0</v>
      </c>
      <c r="BC222" s="62">
        <f t="shared" si="220"/>
        <v>0</v>
      </c>
      <c r="BD222" s="62">
        <f t="shared" si="220"/>
        <v>0</v>
      </c>
      <c r="BE222" s="547"/>
      <c r="BF222" s="1"/>
      <c r="BG222" s="1"/>
      <c r="BH222" s="1"/>
      <c r="BI222" s="1"/>
      <c r="BJ222" s="1"/>
      <c r="BK222" s="1"/>
      <c r="BL222" s="1"/>
      <c r="BM222" s="1"/>
      <c r="BN222" s="1"/>
      <c r="BO222" s="1"/>
      <c r="BP222" s="1"/>
      <c r="BQ222" s="1"/>
      <c r="BR222" s="1"/>
      <c r="BS222" s="1"/>
      <c r="BT222" s="1"/>
      <c r="BU222" s="1"/>
      <c r="BV222" s="1"/>
      <c r="BW222" s="1"/>
      <c r="BX222" s="1"/>
      <c r="BY222" s="1"/>
    </row>
    <row r="223" spans="1:77" ht="15.75" customHeight="1">
      <c r="A223" s="1"/>
      <c r="B223" s="273"/>
      <c r="C223" s="274"/>
      <c r="D223" s="274"/>
      <c r="E223" s="274"/>
      <c r="F223" s="274"/>
      <c r="G223" s="274"/>
      <c r="H223" s="274"/>
      <c r="I223" s="274"/>
      <c r="J223" s="274"/>
      <c r="K223" s="274"/>
      <c r="L223" s="274"/>
      <c r="M223" s="274"/>
      <c r="N223" s="274"/>
      <c r="O223" s="274"/>
      <c r="P223" s="274"/>
      <c r="Q223" s="274"/>
      <c r="R223" s="274"/>
      <c r="S223" s="274"/>
      <c r="T223" s="274"/>
      <c r="U223" s="274"/>
      <c r="V223" s="274"/>
      <c r="W223" s="274"/>
      <c r="X223" s="274"/>
      <c r="Y223" s="274"/>
      <c r="Z223" s="274"/>
      <c r="AA223" s="274"/>
      <c r="AB223" s="274"/>
      <c r="AC223" s="274"/>
      <c r="AD223" s="274"/>
      <c r="AE223" s="274"/>
      <c r="AF223" s="274"/>
      <c r="AG223" s="274"/>
      <c r="AH223" s="274"/>
      <c r="AI223" s="274"/>
      <c r="AJ223" s="274"/>
      <c r="AK223" s="274"/>
      <c r="AL223" s="274"/>
      <c r="AM223" s="274"/>
      <c r="AN223" s="274"/>
      <c r="AO223" s="274"/>
      <c r="AP223" s="274"/>
      <c r="AQ223" s="274"/>
      <c r="AR223" s="275"/>
      <c r="AS223" s="276"/>
      <c r="AT223" s="62" t="str">
        <f t="shared" si="0"/>
        <v>NA</v>
      </c>
      <c r="AU223" s="62" t="str">
        <f t="shared" si="55"/>
        <v>NA</v>
      </c>
      <c r="AV223" s="62">
        <f t="shared" si="2"/>
        <v>0</v>
      </c>
      <c r="AW223" s="62">
        <f t="shared" si="3"/>
        <v>0</v>
      </c>
      <c r="AX223" s="62">
        <f t="shared" si="4"/>
        <v>0</v>
      </c>
      <c r="AY223" s="62">
        <f t="shared" si="5"/>
        <v>0</v>
      </c>
      <c r="AZ223" s="62">
        <f t="shared" si="6"/>
        <v>0</v>
      </c>
      <c r="BA223" s="62">
        <f t="shared" ref="BA223:BD223" si="221">IF($AZ223=0,0,AV223/$AZ223)</f>
        <v>0</v>
      </c>
      <c r="BB223" s="62">
        <f t="shared" si="221"/>
        <v>0</v>
      </c>
      <c r="BC223" s="62">
        <f t="shared" si="221"/>
        <v>0</v>
      </c>
      <c r="BD223" s="62">
        <f t="shared" si="221"/>
        <v>0</v>
      </c>
      <c r="BE223" s="547"/>
      <c r="BF223" s="1"/>
      <c r="BG223" s="1"/>
      <c r="BH223" s="1"/>
      <c r="BI223" s="1"/>
      <c r="BJ223" s="1"/>
      <c r="BK223" s="1"/>
      <c r="BL223" s="1"/>
      <c r="BM223" s="1"/>
      <c r="BN223" s="1"/>
      <c r="BO223" s="1"/>
      <c r="BP223" s="1"/>
      <c r="BQ223" s="1"/>
      <c r="BR223" s="1"/>
      <c r="BS223" s="1"/>
      <c r="BT223" s="1"/>
      <c r="BU223" s="1"/>
      <c r="BV223" s="1"/>
      <c r="BW223" s="1"/>
      <c r="BX223" s="1"/>
      <c r="BY223" s="1"/>
    </row>
    <row r="224" spans="1:77" ht="15.75" customHeight="1">
      <c r="A224" s="1"/>
      <c r="B224" s="558"/>
      <c r="C224" s="559"/>
      <c r="D224" s="559"/>
      <c r="E224" s="559"/>
      <c r="F224" s="559"/>
      <c r="G224" s="559"/>
      <c r="H224" s="559"/>
      <c r="I224" s="559"/>
      <c r="J224" s="559"/>
      <c r="K224" s="559"/>
      <c r="L224" s="559"/>
      <c r="M224" s="559"/>
      <c r="N224" s="559"/>
      <c r="O224" s="559"/>
      <c r="P224" s="559"/>
      <c r="Q224" s="559"/>
      <c r="R224" s="559"/>
      <c r="S224" s="559"/>
      <c r="T224" s="559"/>
      <c r="U224" s="559"/>
      <c r="V224" s="559"/>
      <c r="W224" s="559"/>
      <c r="X224" s="559"/>
      <c r="Y224" s="559"/>
      <c r="Z224" s="559"/>
      <c r="AA224" s="559"/>
      <c r="AB224" s="559"/>
      <c r="AC224" s="559"/>
      <c r="AD224" s="559"/>
      <c r="AE224" s="559"/>
      <c r="AF224" s="559"/>
      <c r="AG224" s="559"/>
      <c r="AH224" s="559"/>
      <c r="AI224" s="559"/>
      <c r="AJ224" s="559"/>
      <c r="AK224" s="559"/>
      <c r="AL224" s="559"/>
      <c r="AM224" s="559"/>
      <c r="AN224" s="559"/>
      <c r="AO224" s="559"/>
      <c r="AP224" s="559"/>
      <c r="AQ224" s="559"/>
      <c r="AR224" s="560"/>
      <c r="AS224" s="276"/>
      <c r="AT224" s="62" t="str">
        <f t="shared" si="0"/>
        <v>NA</v>
      </c>
      <c r="AU224" s="62" t="str">
        <f t="shared" si="55"/>
        <v>NA</v>
      </c>
      <c r="AV224" s="62">
        <f t="shared" si="2"/>
        <v>0</v>
      </c>
      <c r="AW224" s="62">
        <f t="shared" si="3"/>
        <v>0</v>
      </c>
      <c r="AX224" s="62">
        <f t="shared" si="4"/>
        <v>0</v>
      </c>
      <c r="AY224" s="62">
        <f t="shared" si="5"/>
        <v>0</v>
      </c>
      <c r="AZ224" s="62">
        <f t="shared" si="6"/>
        <v>0</v>
      </c>
      <c r="BA224" s="62">
        <f t="shared" ref="BA224:BD224" si="222">IF($AZ224=0,0,AV224/$AZ224)</f>
        <v>0</v>
      </c>
      <c r="BB224" s="62">
        <f t="shared" si="222"/>
        <v>0</v>
      </c>
      <c r="BC224" s="62">
        <f t="shared" si="222"/>
        <v>0</v>
      </c>
      <c r="BD224" s="62">
        <f t="shared" si="222"/>
        <v>0</v>
      </c>
      <c r="BE224" s="547"/>
      <c r="BF224" s="1"/>
      <c r="BG224" s="1"/>
      <c r="BH224" s="1"/>
      <c r="BI224" s="1"/>
      <c r="BJ224" s="1"/>
      <c r="BK224" s="1"/>
      <c r="BL224" s="1"/>
      <c r="BM224" s="1"/>
      <c r="BN224" s="1"/>
      <c r="BO224" s="1"/>
      <c r="BP224" s="1"/>
      <c r="BQ224" s="1"/>
      <c r="BR224" s="1"/>
      <c r="BS224" s="1"/>
      <c r="BT224" s="1"/>
      <c r="BU224" s="1"/>
      <c r="BV224" s="1"/>
      <c r="BW224" s="1"/>
      <c r="BX224" s="1"/>
      <c r="BY224" s="1"/>
    </row>
    <row r="225" spans="1:77" ht="15.75" customHeight="1">
      <c r="A225" s="1"/>
      <c r="B225" s="273"/>
      <c r="C225" s="274"/>
      <c r="D225" s="274"/>
      <c r="E225" s="274"/>
      <c r="F225" s="274"/>
      <c r="G225" s="274"/>
      <c r="H225" s="274"/>
      <c r="I225" s="274"/>
      <c r="J225" s="274"/>
      <c r="K225" s="274"/>
      <c r="L225" s="274"/>
      <c r="M225" s="274"/>
      <c r="N225" s="274"/>
      <c r="O225" s="274"/>
      <c r="P225" s="274"/>
      <c r="Q225" s="274"/>
      <c r="R225" s="274"/>
      <c r="S225" s="274"/>
      <c r="T225" s="274"/>
      <c r="U225" s="274"/>
      <c r="V225" s="274"/>
      <c r="W225" s="274"/>
      <c r="X225" s="274"/>
      <c r="Y225" s="274"/>
      <c r="Z225" s="274"/>
      <c r="AA225" s="274"/>
      <c r="AB225" s="274"/>
      <c r="AC225" s="274"/>
      <c r="AD225" s="274"/>
      <c r="AE225" s="274"/>
      <c r="AF225" s="274"/>
      <c r="AG225" s="274"/>
      <c r="AH225" s="274"/>
      <c r="AI225" s="274"/>
      <c r="AJ225" s="274"/>
      <c r="AK225" s="274"/>
      <c r="AL225" s="274"/>
      <c r="AM225" s="274"/>
      <c r="AN225" s="274"/>
      <c r="AO225" s="274"/>
      <c r="AP225" s="274"/>
      <c r="AQ225" s="274"/>
      <c r="AR225" s="275"/>
      <c r="AS225" s="276"/>
      <c r="AT225" s="62" t="str">
        <f t="shared" si="0"/>
        <v>NA</v>
      </c>
      <c r="AU225" s="62" t="str">
        <f t="shared" si="55"/>
        <v>NA</v>
      </c>
      <c r="AV225" s="62">
        <f t="shared" si="2"/>
        <v>0</v>
      </c>
      <c r="AW225" s="62">
        <f t="shared" si="3"/>
        <v>0</v>
      </c>
      <c r="AX225" s="62">
        <f t="shared" si="4"/>
        <v>0</v>
      </c>
      <c r="AY225" s="62">
        <f t="shared" si="5"/>
        <v>0</v>
      </c>
      <c r="AZ225" s="62">
        <f t="shared" si="6"/>
        <v>0</v>
      </c>
      <c r="BA225" s="62">
        <f t="shared" ref="BA225:BD225" si="223">IF($AZ225=0,0,AV225/$AZ225)</f>
        <v>0</v>
      </c>
      <c r="BB225" s="62">
        <f t="shared" si="223"/>
        <v>0</v>
      </c>
      <c r="BC225" s="62">
        <f t="shared" si="223"/>
        <v>0</v>
      </c>
      <c r="BD225" s="62">
        <f t="shared" si="223"/>
        <v>0</v>
      </c>
      <c r="BE225" s="547"/>
      <c r="BF225" s="1"/>
      <c r="BG225" s="1"/>
      <c r="BH225" s="1"/>
      <c r="BI225" s="1"/>
      <c r="BJ225" s="1"/>
      <c r="BK225" s="1"/>
      <c r="BL225" s="1"/>
      <c r="BM225" s="1"/>
      <c r="BN225" s="1"/>
      <c r="BO225" s="1"/>
      <c r="BP225" s="1"/>
      <c r="BQ225" s="1"/>
      <c r="BR225" s="1"/>
      <c r="BS225" s="1"/>
      <c r="BT225" s="1"/>
      <c r="BU225" s="1"/>
      <c r="BV225" s="1"/>
      <c r="BW225" s="1"/>
      <c r="BX225" s="1"/>
      <c r="BY225" s="1"/>
    </row>
    <row r="226" spans="1:77" ht="15.75" customHeight="1">
      <c r="A226" s="1"/>
      <c r="B226" s="558"/>
      <c r="C226" s="559"/>
      <c r="D226" s="559"/>
      <c r="E226" s="559"/>
      <c r="F226" s="559"/>
      <c r="G226" s="559"/>
      <c r="H226" s="559"/>
      <c r="I226" s="559"/>
      <c r="J226" s="559"/>
      <c r="K226" s="559"/>
      <c r="L226" s="559"/>
      <c r="M226" s="559"/>
      <c r="N226" s="559"/>
      <c r="O226" s="559"/>
      <c r="P226" s="559"/>
      <c r="Q226" s="559"/>
      <c r="R226" s="559"/>
      <c r="S226" s="559"/>
      <c r="T226" s="559"/>
      <c r="U226" s="559"/>
      <c r="V226" s="559"/>
      <c r="W226" s="559"/>
      <c r="X226" s="559"/>
      <c r="Y226" s="559"/>
      <c r="Z226" s="559"/>
      <c r="AA226" s="559"/>
      <c r="AB226" s="559"/>
      <c r="AC226" s="559"/>
      <c r="AD226" s="559"/>
      <c r="AE226" s="559"/>
      <c r="AF226" s="559"/>
      <c r="AG226" s="559"/>
      <c r="AH226" s="559"/>
      <c r="AI226" s="559"/>
      <c r="AJ226" s="559"/>
      <c r="AK226" s="559"/>
      <c r="AL226" s="559"/>
      <c r="AM226" s="559"/>
      <c r="AN226" s="559"/>
      <c r="AO226" s="559"/>
      <c r="AP226" s="559"/>
      <c r="AQ226" s="559"/>
      <c r="AR226" s="560"/>
      <c r="AS226" s="276"/>
      <c r="AT226" s="62" t="str">
        <f t="shared" si="0"/>
        <v>NA</v>
      </c>
      <c r="AU226" s="62" t="str">
        <f t="shared" si="55"/>
        <v>NA</v>
      </c>
      <c r="AV226" s="62">
        <f t="shared" si="2"/>
        <v>0</v>
      </c>
      <c r="AW226" s="62">
        <f t="shared" si="3"/>
        <v>0</v>
      </c>
      <c r="AX226" s="62">
        <f t="shared" si="4"/>
        <v>0</v>
      </c>
      <c r="AY226" s="62">
        <f t="shared" si="5"/>
        <v>0</v>
      </c>
      <c r="AZ226" s="62">
        <f t="shared" si="6"/>
        <v>0</v>
      </c>
      <c r="BA226" s="62">
        <f t="shared" ref="BA226:BD226" si="224">IF($AZ226=0,0,AV226/$AZ226)</f>
        <v>0</v>
      </c>
      <c r="BB226" s="62">
        <f t="shared" si="224"/>
        <v>0</v>
      </c>
      <c r="BC226" s="62">
        <f t="shared" si="224"/>
        <v>0</v>
      </c>
      <c r="BD226" s="62">
        <f t="shared" si="224"/>
        <v>0</v>
      </c>
      <c r="BE226" s="547"/>
      <c r="BF226" s="1"/>
      <c r="BG226" s="1"/>
      <c r="BH226" s="1"/>
      <c r="BI226" s="1"/>
      <c r="BJ226" s="1"/>
      <c r="BK226" s="1"/>
      <c r="BL226" s="1"/>
      <c r="BM226" s="1"/>
      <c r="BN226" s="1"/>
      <c r="BO226" s="1"/>
      <c r="BP226" s="1"/>
      <c r="BQ226" s="1"/>
      <c r="BR226" s="1"/>
      <c r="BS226" s="1"/>
      <c r="BT226" s="1"/>
      <c r="BU226" s="1"/>
      <c r="BV226" s="1"/>
      <c r="BW226" s="1"/>
      <c r="BX226" s="1"/>
      <c r="BY226" s="1"/>
    </row>
    <row r="227" spans="1:77" ht="15.75" customHeight="1">
      <c r="A227" s="1"/>
      <c r="B227" s="273"/>
      <c r="C227" s="274"/>
      <c r="D227" s="274"/>
      <c r="E227" s="274"/>
      <c r="F227" s="274"/>
      <c r="G227" s="274"/>
      <c r="H227" s="274"/>
      <c r="I227" s="274"/>
      <c r="J227" s="274"/>
      <c r="K227" s="274"/>
      <c r="L227" s="274"/>
      <c r="M227" s="274"/>
      <c r="N227" s="274"/>
      <c r="O227" s="274"/>
      <c r="P227" s="274"/>
      <c r="Q227" s="274"/>
      <c r="R227" s="274"/>
      <c r="S227" s="274"/>
      <c r="T227" s="274"/>
      <c r="U227" s="274"/>
      <c r="V227" s="274"/>
      <c r="W227" s="274"/>
      <c r="X227" s="274"/>
      <c r="Y227" s="274"/>
      <c r="Z227" s="274"/>
      <c r="AA227" s="274"/>
      <c r="AB227" s="274"/>
      <c r="AC227" s="274"/>
      <c r="AD227" s="274"/>
      <c r="AE227" s="274"/>
      <c r="AF227" s="274"/>
      <c r="AG227" s="274"/>
      <c r="AH227" s="274"/>
      <c r="AI227" s="274"/>
      <c r="AJ227" s="274"/>
      <c r="AK227" s="274"/>
      <c r="AL227" s="274"/>
      <c r="AM227" s="274"/>
      <c r="AN227" s="274"/>
      <c r="AO227" s="274"/>
      <c r="AP227" s="274"/>
      <c r="AQ227" s="274"/>
      <c r="AR227" s="275"/>
      <c r="AS227" s="276"/>
      <c r="AT227" s="62" t="str">
        <f t="shared" si="0"/>
        <v>NA</v>
      </c>
      <c r="AU227" s="62" t="str">
        <f t="shared" si="55"/>
        <v>NA</v>
      </c>
      <c r="AV227" s="62">
        <f t="shared" si="2"/>
        <v>0</v>
      </c>
      <c r="AW227" s="62">
        <f t="shared" si="3"/>
        <v>0</v>
      </c>
      <c r="AX227" s="62">
        <f t="shared" si="4"/>
        <v>0</v>
      </c>
      <c r="AY227" s="62">
        <f t="shared" si="5"/>
        <v>0</v>
      </c>
      <c r="AZ227" s="62">
        <f t="shared" si="6"/>
        <v>0</v>
      </c>
      <c r="BA227" s="62">
        <f t="shared" ref="BA227:BD227" si="225">IF($AZ227=0,0,AV227/$AZ227)</f>
        <v>0</v>
      </c>
      <c r="BB227" s="62">
        <f t="shared" si="225"/>
        <v>0</v>
      </c>
      <c r="BC227" s="62">
        <f t="shared" si="225"/>
        <v>0</v>
      </c>
      <c r="BD227" s="62">
        <f t="shared" si="225"/>
        <v>0</v>
      </c>
      <c r="BE227" s="547"/>
      <c r="BF227" s="1"/>
      <c r="BG227" s="1"/>
      <c r="BH227" s="1"/>
      <c r="BI227" s="1"/>
      <c r="BJ227" s="1"/>
      <c r="BK227" s="1"/>
      <c r="BL227" s="1"/>
      <c r="BM227" s="1"/>
      <c r="BN227" s="1"/>
      <c r="BO227" s="1"/>
      <c r="BP227" s="1"/>
      <c r="BQ227" s="1"/>
      <c r="BR227" s="1"/>
      <c r="BS227" s="1"/>
      <c r="BT227" s="1"/>
      <c r="BU227" s="1"/>
      <c r="BV227" s="1"/>
      <c r="BW227" s="1"/>
      <c r="BX227" s="1"/>
      <c r="BY227" s="1"/>
    </row>
    <row r="228" spans="1:77" ht="15.75" customHeight="1">
      <c r="A228" s="1"/>
      <c r="B228" s="558"/>
      <c r="C228" s="559"/>
      <c r="D228" s="559"/>
      <c r="E228" s="559"/>
      <c r="F228" s="559"/>
      <c r="G228" s="559"/>
      <c r="H228" s="559"/>
      <c r="I228" s="559"/>
      <c r="J228" s="559"/>
      <c r="K228" s="559"/>
      <c r="L228" s="559"/>
      <c r="M228" s="559"/>
      <c r="N228" s="559"/>
      <c r="O228" s="559"/>
      <c r="P228" s="559"/>
      <c r="Q228" s="559"/>
      <c r="R228" s="559"/>
      <c r="S228" s="559"/>
      <c r="T228" s="559"/>
      <c r="U228" s="559"/>
      <c r="V228" s="559"/>
      <c r="W228" s="559"/>
      <c r="X228" s="559"/>
      <c r="Y228" s="559"/>
      <c r="Z228" s="559"/>
      <c r="AA228" s="559"/>
      <c r="AB228" s="559"/>
      <c r="AC228" s="559"/>
      <c r="AD228" s="559"/>
      <c r="AE228" s="559"/>
      <c r="AF228" s="559"/>
      <c r="AG228" s="559"/>
      <c r="AH228" s="559"/>
      <c r="AI228" s="559"/>
      <c r="AJ228" s="559"/>
      <c r="AK228" s="559"/>
      <c r="AL228" s="559"/>
      <c r="AM228" s="559"/>
      <c r="AN228" s="559"/>
      <c r="AO228" s="559"/>
      <c r="AP228" s="559"/>
      <c r="AQ228" s="559"/>
      <c r="AR228" s="560"/>
      <c r="AS228" s="276"/>
      <c r="AT228" s="62" t="str">
        <f t="shared" si="0"/>
        <v>NA</v>
      </c>
      <c r="AU228" s="62" t="str">
        <f t="shared" si="55"/>
        <v>NA</v>
      </c>
      <c r="AV228" s="62">
        <f t="shared" si="2"/>
        <v>0</v>
      </c>
      <c r="AW228" s="62">
        <f t="shared" si="3"/>
        <v>0</v>
      </c>
      <c r="AX228" s="62">
        <f t="shared" si="4"/>
        <v>0</v>
      </c>
      <c r="AY228" s="62">
        <f t="shared" si="5"/>
        <v>0</v>
      </c>
      <c r="AZ228" s="62">
        <f t="shared" si="6"/>
        <v>0</v>
      </c>
      <c r="BA228" s="62">
        <f t="shared" ref="BA228:BD228" si="226">IF($AZ228=0,0,AV228/$AZ228)</f>
        <v>0</v>
      </c>
      <c r="BB228" s="62">
        <f t="shared" si="226"/>
        <v>0</v>
      </c>
      <c r="BC228" s="62">
        <f t="shared" si="226"/>
        <v>0</v>
      </c>
      <c r="BD228" s="62">
        <f t="shared" si="226"/>
        <v>0</v>
      </c>
      <c r="BE228" s="547"/>
      <c r="BF228" s="1"/>
      <c r="BG228" s="1"/>
      <c r="BH228" s="1"/>
      <c r="BI228" s="1"/>
      <c r="BJ228" s="1"/>
      <c r="BK228" s="1"/>
      <c r="BL228" s="1"/>
      <c r="BM228" s="1"/>
      <c r="BN228" s="1"/>
      <c r="BO228" s="1"/>
      <c r="BP228" s="1"/>
      <c r="BQ228" s="1"/>
      <c r="BR228" s="1"/>
      <c r="BS228" s="1"/>
      <c r="BT228" s="1"/>
      <c r="BU228" s="1"/>
      <c r="BV228" s="1"/>
      <c r="BW228" s="1"/>
      <c r="BX228" s="1"/>
      <c r="BY228" s="1"/>
    </row>
    <row r="229" spans="1:77" ht="15.75" customHeight="1">
      <c r="A229" s="1"/>
      <c r="B229" s="273"/>
      <c r="C229" s="274"/>
      <c r="D229" s="274"/>
      <c r="E229" s="274"/>
      <c r="F229" s="274"/>
      <c r="G229" s="274"/>
      <c r="H229" s="274"/>
      <c r="I229" s="274"/>
      <c r="J229" s="274"/>
      <c r="K229" s="274"/>
      <c r="L229" s="274"/>
      <c r="M229" s="274"/>
      <c r="N229" s="274"/>
      <c r="O229" s="274"/>
      <c r="P229" s="274"/>
      <c r="Q229" s="274"/>
      <c r="R229" s="274"/>
      <c r="S229" s="274"/>
      <c r="T229" s="274"/>
      <c r="U229" s="274"/>
      <c r="V229" s="274"/>
      <c r="W229" s="274"/>
      <c r="X229" s="274"/>
      <c r="Y229" s="274"/>
      <c r="Z229" s="274"/>
      <c r="AA229" s="274"/>
      <c r="AB229" s="274"/>
      <c r="AC229" s="274"/>
      <c r="AD229" s="274"/>
      <c r="AE229" s="274"/>
      <c r="AF229" s="274"/>
      <c r="AG229" s="274"/>
      <c r="AH229" s="274"/>
      <c r="AI229" s="274"/>
      <c r="AJ229" s="274"/>
      <c r="AK229" s="274"/>
      <c r="AL229" s="274"/>
      <c r="AM229" s="274"/>
      <c r="AN229" s="274"/>
      <c r="AO229" s="274"/>
      <c r="AP229" s="274"/>
      <c r="AQ229" s="274"/>
      <c r="AR229" s="275"/>
      <c r="AS229" s="276"/>
      <c r="AT229" s="62" t="str">
        <f t="shared" si="0"/>
        <v>NA</v>
      </c>
      <c r="AU229" s="62" t="str">
        <f t="shared" si="55"/>
        <v>NA</v>
      </c>
      <c r="AV229" s="62">
        <f t="shared" si="2"/>
        <v>0</v>
      </c>
      <c r="AW229" s="62">
        <f t="shared" si="3"/>
        <v>0</v>
      </c>
      <c r="AX229" s="62">
        <f t="shared" si="4"/>
        <v>0</v>
      </c>
      <c r="AY229" s="62">
        <f t="shared" si="5"/>
        <v>0</v>
      </c>
      <c r="AZ229" s="62">
        <f t="shared" si="6"/>
        <v>0</v>
      </c>
      <c r="BA229" s="62">
        <f t="shared" ref="BA229:BD229" si="227">IF($AZ229=0,0,AV229/$AZ229)</f>
        <v>0</v>
      </c>
      <c r="BB229" s="62">
        <f t="shared" si="227"/>
        <v>0</v>
      </c>
      <c r="BC229" s="62">
        <f t="shared" si="227"/>
        <v>0</v>
      </c>
      <c r="BD229" s="62">
        <f t="shared" si="227"/>
        <v>0</v>
      </c>
      <c r="BE229" s="547"/>
      <c r="BF229" s="1"/>
      <c r="BG229" s="1"/>
      <c r="BH229" s="1"/>
      <c r="BI229" s="1"/>
      <c r="BJ229" s="1"/>
      <c r="BK229" s="1"/>
      <c r="BL229" s="1"/>
      <c r="BM229" s="1"/>
      <c r="BN229" s="1"/>
      <c r="BO229" s="1"/>
      <c r="BP229" s="1"/>
      <c r="BQ229" s="1"/>
      <c r="BR229" s="1"/>
      <c r="BS229" s="1"/>
      <c r="BT229" s="1"/>
      <c r="BU229" s="1"/>
      <c r="BV229" s="1"/>
      <c r="BW229" s="1"/>
      <c r="BX229" s="1"/>
      <c r="BY229" s="1"/>
    </row>
    <row r="230" spans="1:77" ht="15.75" customHeight="1">
      <c r="A230" s="1"/>
      <c r="B230" s="558"/>
      <c r="C230" s="559"/>
      <c r="D230" s="559"/>
      <c r="E230" s="559"/>
      <c r="F230" s="559"/>
      <c r="G230" s="559"/>
      <c r="H230" s="559"/>
      <c r="I230" s="559"/>
      <c r="J230" s="559"/>
      <c r="K230" s="559"/>
      <c r="L230" s="559"/>
      <c r="M230" s="559"/>
      <c r="N230" s="559"/>
      <c r="O230" s="559"/>
      <c r="P230" s="559"/>
      <c r="Q230" s="559"/>
      <c r="R230" s="559"/>
      <c r="S230" s="559"/>
      <c r="T230" s="559"/>
      <c r="U230" s="559"/>
      <c r="V230" s="559"/>
      <c r="W230" s="559"/>
      <c r="X230" s="559"/>
      <c r="Y230" s="559"/>
      <c r="Z230" s="559"/>
      <c r="AA230" s="559"/>
      <c r="AB230" s="559"/>
      <c r="AC230" s="559"/>
      <c r="AD230" s="559"/>
      <c r="AE230" s="559"/>
      <c r="AF230" s="559"/>
      <c r="AG230" s="559"/>
      <c r="AH230" s="559"/>
      <c r="AI230" s="559"/>
      <c r="AJ230" s="559"/>
      <c r="AK230" s="559"/>
      <c r="AL230" s="559"/>
      <c r="AM230" s="559"/>
      <c r="AN230" s="559"/>
      <c r="AO230" s="559"/>
      <c r="AP230" s="559"/>
      <c r="AQ230" s="559"/>
      <c r="AR230" s="560"/>
      <c r="AS230" s="276"/>
      <c r="AT230" s="62" t="str">
        <f t="shared" si="0"/>
        <v>NA</v>
      </c>
      <c r="AU230" s="62" t="str">
        <f t="shared" si="55"/>
        <v>NA</v>
      </c>
      <c r="AV230" s="62">
        <f t="shared" si="2"/>
        <v>0</v>
      </c>
      <c r="AW230" s="62">
        <f t="shared" si="3"/>
        <v>0</v>
      </c>
      <c r="AX230" s="62">
        <f t="shared" si="4"/>
        <v>0</v>
      </c>
      <c r="AY230" s="62">
        <f t="shared" si="5"/>
        <v>0</v>
      </c>
      <c r="AZ230" s="62">
        <f t="shared" si="6"/>
        <v>0</v>
      </c>
      <c r="BA230" s="62">
        <f t="shared" ref="BA230:BD230" si="228">IF($AZ230=0,0,AV230/$AZ230)</f>
        <v>0</v>
      </c>
      <c r="BB230" s="62">
        <f t="shared" si="228"/>
        <v>0</v>
      </c>
      <c r="BC230" s="62">
        <f t="shared" si="228"/>
        <v>0</v>
      </c>
      <c r="BD230" s="62">
        <f t="shared" si="228"/>
        <v>0</v>
      </c>
      <c r="BE230" s="547"/>
      <c r="BF230" s="1"/>
      <c r="BG230" s="1"/>
      <c r="BH230" s="1"/>
      <c r="BI230" s="1"/>
      <c r="BJ230" s="1"/>
      <c r="BK230" s="1"/>
      <c r="BL230" s="1"/>
      <c r="BM230" s="1"/>
      <c r="BN230" s="1"/>
      <c r="BO230" s="1"/>
      <c r="BP230" s="1"/>
      <c r="BQ230" s="1"/>
      <c r="BR230" s="1"/>
      <c r="BS230" s="1"/>
      <c r="BT230" s="1"/>
      <c r="BU230" s="1"/>
      <c r="BV230" s="1"/>
      <c r="BW230" s="1"/>
      <c r="BX230" s="1"/>
      <c r="BY230" s="1"/>
    </row>
    <row r="231" spans="1:77" ht="15.75" customHeight="1">
      <c r="A231" s="1"/>
      <c r="B231" s="273"/>
      <c r="C231" s="274"/>
      <c r="D231" s="274"/>
      <c r="E231" s="274"/>
      <c r="F231" s="274"/>
      <c r="G231" s="274"/>
      <c r="H231" s="274"/>
      <c r="I231" s="274"/>
      <c r="J231" s="274"/>
      <c r="K231" s="274"/>
      <c r="L231" s="274"/>
      <c r="M231" s="274"/>
      <c r="N231" s="274"/>
      <c r="O231" s="274"/>
      <c r="P231" s="274"/>
      <c r="Q231" s="274"/>
      <c r="R231" s="274"/>
      <c r="S231" s="274"/>
      <c r="T231" s="274"/>
      <c r="U231" s="274"/>
      <c r="V231" s="274"/>
      <c r="W231" s="274"/>
      <c r="X231" s="274"/>
      <c r="Y231" s="274"/>
      <c r="Z231" s="274"/>
      <c r="AA231" s="274"/>
      <c r="AB231" s="274"/>
      <c r="AC231" s="274"/>
      <c r="AD231" s="274"/>
      <c r="AE231" s="274"/>
      <c r="AF231" s="274"/>
      <c r="AG231" s="274"/>
      <c r="AH231" s="274"/>
      <c r="AI231" s="274"/>
      <c r="AJ231" s="274"/>
      <c r="AK231" s="274"/>
      <c r="AL231" s="274"/>
      <c r="AM231" s="274"/>
      <c r="AN231" s="274"/>
      <c r="AO231" s="274"/>
      <c r="AP231" s="274"/>
      <c r="AQ231" s="274"/>
      <c r="AR231" s="275"/>
      <c r="AS231" s="276"/>
      <c r="AT231" s="62" t="str">
        <f t="shared" si="0"/>
        <v>NA</v>
      </c>
      <c r="AU231" s="62" t="str">
        <f t="shared" si="55"/>
        <v>NA</v>
      </c>
      <c r="AV231" s="62">
        <f t="shared" si="2"/>
        <v>0</v>
      </c>
      <c r="AW231" s="62">
        <f t="shared" si="3"/>
        <v>0</v>
      </c>
      <c r="AX231" s="62">
        <f t="shared" si="4"/>
        <v>0</v>
      </c>
      <c r="AY231" s="62">
        <f t="shared" si="5"/>
        <v>0</v>
      </c>
      <c r="AZ231" s="62">
        <f t="shared" si="6"/>
        <v>0</v>
      </c>
      <c r="BA231" s="62">
        <f t="shared" ref="BA231:BD231" si="229">IF($AZ231=0,0,AV231/$AZ231)</f>
        <v>0</v>
      </c>
      <c r="BB231" s="62">
        <f t="shared" si="229"/>
        <v>0</v>
      </c>
      <c r="BC231" s="62">
        <f t="shared" si="229"/>
        <v>0</v>
      </c>
      <c r="BD231" s="62">
        <f t="shared" si="229"/>
        <v>0</v>
      </c>
      <c r="BE231" s="547"/>
      <c r="BF231" s="1"/>
      <c r="BG231" s="1"/>
      <c r="BH231" s="1"/>
      <c r="BI231" s="1"/>
      <c r="BJ231" s="1"/>
      <c r="BK231" s="1"/>
      <c r="BL231" s="1"/>
      <c r="BM231" s="1"/>
      <c r="BN231" s="1"/>
      <c r="BO231" s="1"/>
      <c r="BP231" s="1"/>
      <c r="BQ231" s="1"/>
      <c r="BR231" s="1"/>
      <c r="BS231" s="1"/>
      <c r="BT231" s="1"/>
      <c r="BU231" s="1"/>
      <c r="BV231" s="1"/>
      <c r="BW231" s="1"/>
      <c r="BX231" s="1"/>
      <c r="BY231" s="1"/>
    </row>
    <row r="232" spans="1:77" ht="15.75" customHeight="1">
      <c r="A232" s="1"/>
      <c r="B232" s="558"/>
      <c r="C232" s="559"/>
      <c r="D232" s="559"/>
      <c r="E232" s="559"/>
      <c r="F232" s="559"/>
      <c r="G232" s="559"/>
      <c r="H232" s="559"/>
      <c r="I232" s="559"/>
      <c r="J232" s="559"/>
      <c r="K232" s="559"/>
      <c r="L232" s="559"/>
      <c r="M232" s="559"/>
      <c r="N232" s="559"/>
      <c r="O232" s="559"/>
      <c r="P232" s="559"/>
      <c r="Q232" s="559"/>
      <c r="R232" s="559"/>
      <c r="S232" s="559"/>
      <c r="T232" s="559"/>
      <c r="U232" s="559"/>
      <c r="V232" s="559"/>
      <c r="W232" s="559"/>
      <c r="X232" s="559"/>
      <c r="Y232" s="559"/>
      <c r="Z232" s="559"/>
      <c r="AA232" s="559"/>
      <c r="AB232" s="559"/>
      <c r="AC232" s="559"/>
      <c r="AD232" s="559"/>
      <c r="AE232" s="559"/>
      <c r="AF232" s="559"/>
      <c r="AG232" s="559"/>
      <c r="AH232" s="559"/>
      <c r="AI232" s="559"/>
      <c r="AJ232" s="559"/>
      <c r="AK232" s="559"/>
      <c r="AL232" s="559"/>
      <c r="AM232" s="559"/>
      <c r="AN232" s="559"/>
      <c r="AO232" s="559"/>
      <c r="AP232" s="559"/>
      <c r="AQ232" s="559"/>
      <c r="AR232" s="560"/>
      <c r="AS232" s="276"/>
      <c r="AT232" s="62" t="str">
        <f t="shared" si="0"/>
        <v>NA</v>
      </c>
      <c r="AU232" s="62" t="str">
        <f t="shared" si="55"/>
        <v>NA</v>
      </c>
      <c r="AV232" s="62">
        <f t="shared" si="2"/>
        <v>0</v>
      </c>
      <c r="AW232" s="62">
        <f t="shared" si="3"/>
        <v>0</v>
      </c>
      <c r="AX232" s="62">
        <f t="shared" si="4"/>
        <v>0</v>
      </c>
      <c r="AY232" s="62">
        <f t="shared" si="5"/>
        <v>0</v>
      </c>
      <c r="AZ232" s="62">
        <f t="shared" si="6"/>
        <v>0</v>
      </c>
      <c r="BA232" s="62">
        <f t="shared" ref="BA232:BD232" si="230">IF($AZ232=0,0,AV232/$AZ232)</f>
        <v>0</v>
      </c>
      <c r="BB232" s="62">
        <f t="shared" si="230"/>
        <v>0</v>
      </c>
      <c r="BC232" s="62">
        <f t="shared" si="230"/>
        <v>0</v>
      </c>
      <c r="BD232" s="62">
        <f t="shared" si="230"/>
        <v>0</v>
      </c>
      <c r="BE232" s="547"/>
      <c r="BF232" s="1"/>
      <c r="BG232" s="1"/>
      <c r="BH232" s="1"/>
      <c r="BI232" s="1"/>
      <c r="BJ232" s="1"/>
      <c r="BK232" s="1"/>
      <c r="BL232" s="1"/>
      <c r="BM232" s="1"/>
      <c r="BN232" s="1"/>
      <c r="BO232" s="1"/>
      <c r="BP232" s="1"/>
      <c r="BQ232" s="1"/>
      <c r="BR232" s="1"/>
      <c r="BS232" s="1"/>
      <c r="BT232" s="1"/>
      <c r="BU232" s="1"/>
      <c r="BV232" s="1"/>
      <c r="BW232" s="1"/>
      <c r="BX232" s="1"/>
      <c r="BY232" s="1"/>
    </row>
    <row r="233" spans="1:77" ht="15.75" customHeight="1">
      <c r="A233" s="1"/>
      <c r="B233" s="273"/>
      <c r="C233" s="274"/>
      <c r="D233" s="274"/>
      <c r="E233" s="274"/>
      <c r="F233" s="274"/>
      <c r="G233" s="274"/>
      <c r="H233" s="274"/>
      <c r="I233" s="274"/>
      <c r="J233" s="274"/>
      <c r="K233" s="274"/>
      <c r="L233" s="274"/>
      <c r="M233" s="274"/>
      <c r="N233" s="274"/>
      <c r="O233" s="274"/>
      <c r="P233" s="274"/>
      <c r="Q233" s="274"/>
      <c r="R233" s="274"/>
      <c r="S233" s="274"/>
      <c r="T233" s="274"/>
      <c r="U233" s="274"/>
      <c r="V233" s="274"/>
      <c r="W233" s="274"/>
      <c r="X233" s="274"/>
      <c r="Y233" s="274"/>
      <c r="Z233" s="274"/>
      <c r="AA233" s="274"/>
      <c r="AB233" s="274"/>
      <c r="AC233" s="274"/>
      <c r="AD233" s="274"/>
      <c r="AE233" s="274"/>
      <c r="AF233" s="274"/>
      <c r="AG233" s="274"/>
      <c r="AH233" s="274"/>
      <c r="AI233" s="274"/>
      <c r="AJ233" s="274"/>
      <c r="AK233" s="274"/>
      <c r="AL233" s="274"/>
      <c r="AM233" s="274"/>
      <c r="AN233" s="274"/>
      <c r="AO233" s="274"/>
      <c r="AP233" s="274"/>
      <c r="AQ233" s="274"/>
      <c r="AR233" s="275"/>
      <c r="AS233" s="276"/>
      <c r="AT233" s="62" t="str">
        <f t="shared" si="0"/>
        <v>NA</v>
      </c>
      <c r="AU233" s="62" t="str">
        <f t="shared" si="55"/>
        <v>NA</v>
      </c>
      <c r="AV233" s="62">
        <f t="shared" si="2"/>
        <v>0</v>
      </c>
      <c r="AW233" s="62">
        <f t="shared" si="3"/>
        <v>0</v>
      </c>
      <c r="AX233" s="62">
        <f t="shared" si="4"/>
        <v>0</v>
      </c>
      <c r="AY233" s="62">
        <f t="shared" si="5"/>
        <v>0</v>
      </c>
      <c r="AZ233" s="62">
        <f t="shared" si="6"/>
        <v>0</v>
      </c>
      <c r="BA233" s="62">
        <f t="shared" ref="BA233:BD233" si="231">IF($AZ233=0,0,AV233/$AZ233)</f>
        <v>0</v>
      </c>
      <c r="BB233" s="62">
        <f t="shared" si="231"/>
        <v>0</v>
      </c>
      <c r="BC233" s="62">
        <f t="shared" si="231"/>
        <v>0</v>
      </c>
      <c r="BD233" s="62">
        <f t="shared" si="231"/>
        <v>0</v>
      </c>
      <c r="BE233" s="547"/>
      <c r="BF233" s="1"/>
      <c r="BG233" s="1"/>
      <c r="BH233" s="1"/>
      <c r="BI233" s="1"/>
      <c r="BJ233" s="1"/>
      <c r="BK233" s="1"/>
      <c r="BL233" s="1"/>
      <c r="BM233" s="1"/>
      <c r="BN233" s="1"/>
      <c r="BO233" s="1"/>
      <c r="BP233" s="1"/>
      <c r="BQ233" s="1"/>
      <c r="BR233" s="1"/>
      <c r="BS233" s="1"/>
      <c r="BT233" s="1"/>
      <c r="BU233" s="1"/>
      <c r="BV233" s="1"/>
      <c r="BW233" s="1"/>
      <c r="BX233" s="1"/>
      <c r="BY233" s="1"/>
    </row>
    <row r="234" spans="1:77" ht="15.75" customHeight="1">
      <c r="A234" s="1"/>
      <c r="B234" s="558"/>
      <c r="C234" s="559"/>
      <c r="D234" s="559"/>
      <c r="E234" s="559"/>
      <c r="F234" s="559"/>
      <c r="G234" s="559"/>
      <c r="H234" s="559"/>
      <c r="I234" s="559"/>
      <c r="J234" s="559"/>
      <c r="K234" s="559"/>
      <c r="L234" s="559"/>
      <c r="M234" s="559"/>
      <c r="N234" s="559"/>
      <c r="O234" s="559"/>
      <c r="P234" s="559"/>
      <c r="Q234" s="559"/>
      <c r="R234" s="559"/>
      <c r="S234" s="559"/>
      <c r="T234" s="559"/>
      <c r="U234" s="559"/>
      <c r="V234" s="559"/>
      <c r="W234" s="559"/>
      <c r="X234" s="559"/>
      <c r="Y234" s="559"/>
      <c r="Z234" s="559"/>
      <c r="AA234" s="559"/>
      <c r="AB234" s="559"/>
      <c r="AC234" s="559"/>
      <c r="AD234" s="559"/>
      <c r="AE234" s="559"/>
      <c r="AF234" s="559"/>
      <c r="AG234" s="559"/>
      <c r="AH234" s="559"/>
      <c r="AI234" s="559"/>
      <c r="AJ234" s="559"/>
      <c r="AK234" s="559"/>
      <c r="AL234" s="559"/>
      <c r="AM234" s="559"/>
      <c r="AN234" s="559"/>
      <c r="AO234" s="559"/>
      <c r="AP234" s="559"/>
      <c r="AQ234" s="559"/>
      <c r="AR234" s="560"/>
      <c r="AS234" s="276"/>
      <c r="AT234" s="62" t="str">
        <f t="shared" si="0"/>
        <v>NA</v>
      </c>
      <c r="AU234" s="62" t="str">
        <f t="shared" si="55"/>
        <v>NA</v>
      </c>
      <c r="AV234" s="62">
        <f t="shared" si="2"/>
        <v>0</v>
      </c>
      <c r="AW234" s="62">
        <f t="shared" si="3"/>
        <v>0</v>
      </c>
      <c r="AX234" s="62">
        <f t="shared" si="4"/>
        <v>0</v>
      </c>
      <c r="AY234" s="62">
        <f t="shared" si="5"/>
        <v>0</v>
      </c>
      <c r="AZ234" s="62">
        <f t="shared" si="6"/>
        <v>0</v>
      </c>
      <c r="BA234" s="62">
        <f t="shared" ref="BA234:BD234" si="232">IF($AZ234=0,0,AV234/$AZ234)</f>
        <v>0</v>
      </c>
      <c r="BB234" s="62">
        <f t="shared" si="232"/>
        <v>0</v>
      </c>
      <c r="BC234" s="62">
        <f t="shared" si="232"/>
        <v>0</v>
      </c>
      <c r="BD234" s="62">
        <f t="shared" si="232"/>
        <v>0</v>
      </c>
      <c r="BE234" s="547"/>
      <c r="BF234" s="1"/>
      <c r="BG234" s="1"/>
      <c r="BH234" s="1"/>
      <c r="BI234" s="1"/>
      <c r="BJ234" s="1"/>
      <c r="BK234" s="1"/>
      <c r="BL234" s="1"/>
      <c r="BM234" s="1"/>
      <c r="BN234" s="1"/>
      <c r="BO234" s="1"/>
      <c r="BP234" s="1"/>
      <c r="BQ234" s="1"/>
      <c r="BR234" s="1"/>
      <c r="BS234" s="1"/>
      <c r="BT234" s="1"/>
      <c r="BU234" s="1"/>
      <c r="BV234" s="1"/>
      <c r="BW234" s="1"/>
      <c r="BX234" s="1"/>
      <c r="BY234" s="1"/>
    </row>
    <row r="235" spans="1:77" ht="15.75" customHeight="1">
      <c r="A235" s="1"/>
      <c r="B235" s="273"/>
      <c r="C235" s="274"/>
      <c r="D235" s="274"/>
      <c r="E235" s="274"/>
      <c r="F235" s="274"/>
      <c r="G235" s="274"/>
      <c r="H235" s="274"/>
      <c r="I235" s="274"/>
      <c r="J235" s="274"/>
      <c r="K235" s="274"/>
      <c r="L235" s="274"/>
      <c r="M235" s="274"/>
      <c r="N235" s="274"/>
      <c r="O235" s="274"/>
      <c r="P235" s="274"/>
      <c r="Q235" s="274"/>
      <c r="R235" s="274"/>
      <c r="S235" s="274"/>
      <c r="T235" s="274"/>
      <c r="U235" s="274"/>
      <c r="V235" s="274"/>
      <c r="W235" s="274"/>
      <c r="X235" s="274"/>
      <c r="Y235" s="274"/>
      <c r="Z235" s="274"/>
      <c r="AA235" s="274"/>
      <c r="AB235" s="274"/>
      <c r="AC235" s="274"/>
      <c r="AD235" s="274"/>
      <c r="AE235" s="274"/>
      <c r="AF235" s="274"/>
      <c r="AG235" s="274"/>
      <c r="AH235" s="274"/>
      <c r="AI235" s="274"/>
      <c r="AJ235" s="274"/>
      <c r="AK235" s="274"/>
      <c r="AL235" s="274"/>
      <c r="AM235" s="274"/>
      <c r="AN235" s="274"/>
      <c r="AO235" s="274"/>
      <c r="AP235" s="274"/>
      <c r="AQ235" s="274"/>
      <c r="AR235" s="275"/>
      <c r="AS235" s="276"/>
      <c r="AT235" s="62" t="str">
        <f t="shared" si="0"/>
        <v>NA</v>
      </c>
      <c r="AU235" s="62" t="str">
        <f t="shared" si="55"/>
        <v>NA</v>
      </c>
      <c r="AV235" s="62">
        <f t="shared" si="2"/>
        <v>0</v>
      </c>
      <c r="AW235" s="62">
        <f t="shared" si="3"/>
        <v>0</v>
      </c>
      <c r="AX235" s="62">
        <f t="shared" si="4"/>
        <v>0</v>
      </c>
      <c r="AY235" s="62">
        <f t="shared" si="5"/>
        <v>0</v>
      </c>
      <c r="AZ235" s="62">
        <f t="shared" si="6"/>
        <v>0</v>
      </c>
      <c r="BA235" s="62">
        <f t="shared" ref="BA235:BD235" si="233">IF($AZ235=0,0,AV235/$AZ235)</f>
        <v>0</v>
      </c>
      <c r="BB235" s="62">
        <f t="shared" si="233"/>
        <v>0</v>
      </c>
      <c r="BC235" s="62">
        <f t="shared" si="233"/>
        <v>0</v>
      </c>
      <c r="BD235" s="62">
        <f t="shared" si="233"/>
        <v>0</v>
      </c>
      <c r="BE235" s="547"/>
      <c r="BF235" s="1"/>
      <c r="BG235" s="1"/>
      <c r="BH235" s="1"/>
      <c r="BI235" s="1"/>
      <c r="BJ235" s="1"/>
      <c r="BK235" s="1"/>
      <c r="BL235" s="1"/>
      <c r="BM235" s="1"/>
      <c r="BN235" s="1"/>
      <c r="BO235" s="1"/>
      <c r="BP235" s="1"/>
      <c r="BQ235" s="1"/>
      <c r="BR235" s="1"/>
      <c r="BS235" s="1"/>
      <c r="BT235" s="1"/>
      <c r="BU235" s="1"/>
      <c r="BV235" s="1"/>
      <c r="BW235" s="1"/>
      <c r="BX235" s="1"/>
      <c r="BY235" s="1"/>
    </row>
    <row r="236" spans="1:77" ht="15.75" customHeight="1">
      <c r="A236" s="1"/>
      <c r="B236" s="558"/>
      <c r="C236" s="559"/>
      <c r="D236" s="559"/>
      <c r="E236" s="559"/>
      <c r="F236" s="559"/>
      <c r="G236" s="559"/>
      <c r="H236" s="559"/>
      <c r="I236" s="559"/>
      <c r="J236" s="559"/>
      <c r="K236" s="559"/>
      <c r="L236" s="559"/>
      <c r="M236" s="559"/>
      <c r="N236" s="559"/>
      <c r="O236" s="559"/>
      <c r="P236" s="559"/>
      <c r="Q236" s="559"/>
      <c r="R236" s="559"/>
      <c r="S236" s="559"/>
      <c r="T236" s="559"/>
      <c r="U236" s="559"/>
      <c r="V236" s="559"/>
      <c r="W236" s="559"/>
      <c r="X236" s="559"/>
      <c r="Y236" s="559"/>
      <c r="Z236" s="559"/>
      <c r="AA236" s="559"/>
      <c r="AB236" s="559"/>
      <c r="AC236" s="559"/>
      <c r="AD236" s="559"/>
      <c r="AE236" s="559"/>
      <c r="AF236" s="559"/>
      <c r="AG236" s="559"/>
      <c r="AH236" s="559"/>
      <c r="AI236" s="559"/>
      <c r="AJ236" s="559"/>
      <c r="AK236" s="559"/>
      <c r="AL236" s="559"/>
      <c r="AM236" s="559"/>
      <c r="AN236" s="559"/>
      <c r="AO236" s="559"/>
      <c r="AP236" s="559"/>
      <c r="AQ236" s="559"/>
      <c r="AR236" s="560"/>
      <c r="AS236" s="276"/>
      <c r="AT236" s="62" t="str">
        <f t="shared" si="0"/>
        <v>NA</v>
      </c>
      <c r="AU236" s="62" t="str">
        <f t="shared" si="55"/>
        <v>NA</v>
      </c>
      <c r="AV236" s="62">
        <f t="shared" si="2"/>
        <v>0</v>
      </c>
      <c r="AW236" s="62">
        <f t="shared" si="3"/>
        <v>0</v>
      </c>
      <c r="AX236" s="62">
        <f t="shared" si="4"/>
        <v>0</v>
      </c>
      <c r="AY236" s="62">
        <f t="shared" si="5"/>
        <v>0</v>
      </c>
      <c r="AZ236" s="62">
        <f t="shared" si="6"/>
        <v>0</v>
      </c>
      <c r="BA236" s="62">
        <f t="shared" ref="BA236:BD236" si="234">IF($AZ236=0,0,AV236/$AZ236)</f>
        <v>0</v>
      </c>
      <c r="BB236" s="62">
        <f t="shared" si="234"/>
        <v>0</v>
      </c>
      <c r="BC236" s="62">
        <f t="shared" si="234"/>
        <v>0</v>
      </c>
      <c r="BD236" s="62">
        <f t="shared" si="234"/>
        <v>0</v>
      </c>
      <c r="BE236" s="547"/>
      <c r="BF236" s="1"/>
      <c r="BG236" s="1"/>
      <c r="BH236" s="1"/>
      <c r="BI236" s="1"/>
      <c r="BJ236" s="1"/>
      <c r="BK236" s="1"/>
      <c r="BL236" s="1"/>
      <c r="BM236" s="1"/>
      <c r="BN236" s="1"/>
      <c r="BO236" s="1"/>
      <c r="BP236" s="1"/>
      <c r="BQ236" s="1"/>
      <c r="BR236" s="1"/>
      <c r="BS236" s="1"/>
      <c r="BT236" s="1"/>
      <c r="BU236" s="1"/>
      <c r="BV236" s="1"/>
      <c r="BW236" s="1"/>
      <c r="BX236" s="1"/>
      <c r="BY236" s="1"/>
    </row>
    <row r="237" spans="1:77" ht="15.75" customHeight="1">
      <c r="A237" s="1"/>
      <c r="B237" s="273"/>
      <c r="C237" s="274"/>
      <c r="D237" s="274"/>
      <c r="E237" s="274"/>
      <c r="F237" s="274"/>
      <c r="G237" s="274"/>
      <c r="H237" s="274"/>
      <c r="I237" s="274"/>
      <c r="J237" s="274"/>
      <c r="K237" s="274"/>
      <c r="L237" s="274"/>
      <c r="M237" s="274"/>
      <c r="N237" s="274"/>
      <c r="O237" s="274"/>
      <c r="P237" s="274"/>
      <c r="Q237" s="274"/>
      <c r="R237" s="274"/>
      <c r="S237" s="274"/>
      <c r="T237" s="274"/>
      <c r="U237" s="274"/>
      <c r="V237" s="274"/>
      <c r="W237" s="274"/>
      <c r="X237" s="274"/>
      <c r="Y237" s="274"/>
      <c r="Z237" s="274"/>
      <c r="AA237" s="274"/>
      <c r="AB237" s="274"/>
      <c r="AC237" s="274"/>
      <c r="AD237" s="274"/>
      <c r="AE237" s="274"/>
      <c r="AF237" s="274"/>
      <c r="AG237" s="274"/>
      <c r="AH237" s="274"/>
      <c r="AI237" s="274"/>
      <c r="AJ237" s="274"/>
      <c r="AK237" s="274"/>
      <c r="AL237" s="274"/>
      <c r="AM237" s="274"/>
      <c r="AN237" s="274"/>
      <c r="AO237" s="274"/>
      <c r="AP237" s="274"/>
      <c r="AQ237" s="274"/>
      <c r="AR237" s="275"/>
      <c r="AS237" s="276"/>
      <c r="AT237" s="62" t="str">
        <f t="shared" si="0"/>
        <v>NA</v>
      </c>
      <c r="AU237" s="62" t="str">
        <f t="shared" si="55"/>
        <v>NA</v>
      </c>
      <c r="AV237" s="62">
        <f t="shared" si="2"/>
        <v>0</v>
      </c>
      <c r="AW237" s="62">
        <f t="shared" si="3"/>
        <v>0</v>
      </c>
      <c r="AX237" s="62">
        <f t="shared" si="4"/>
        <v>0</v>
      </c>
      <c r="AY237" s="62">
        <f t="shared" si="5"/>
        <v>0</v>
      </c>
      <c r="AZ237" s="62">
        <f t="shared" si="6"/>
        <v>0</v>
      </c>
      <c r="BA237" s="62">
        <f t="shared" ref="BA237:BD237" si="235">IF($AZ237=0,0,AV237/$AZ237)</f>
        <v>0</v>
      </c>
      <c r="BB237" s="62">
        <f t="shared" si="235"/>
        <v>0</v>
      </c>
      <c r="BC237" s="62">
        <f t="shared" si="235"/>
        <v>0</v>
      </c>
      <c r="BD237" s="62">
        <f t="shared" si="235"/>
        <v>0</v>
      </c>
      <c r="BE237" s="547"/>
      <c r="BF237" s="1"/>
      <c r="BG237" s="1"/>
      <c r="BH237" s="1"/>
      <c r="BI237" s="1"/>
      <c r="BJ237" s="1"/>
      <c r="BK237" s="1"/>
      <c r="BL237" s="1"/>
      <c r="BM237" s="1"/>
      <c r="BN237" s="1"/>
      <c r="BO237" s="1"/>
      <c r="BP237" s="1"/>
      <c r="BQ237" s="1"/>
      <c r="BR237" s="1"/>
      <c r="BS237" s="1"/>
      <c r="BT237" s="1"/>
      <c r="BU237" s="1"/>
      <c r="BV237" s="1"/>
      <c r="BW237" s="1"/>
      <c r="BX237" s="1"/>
      <c r="BY237" s="1"/>
    </row>
    <row r="238" spans="1:77" ht="15.75" customHeight="1">
      <c r="A238" s="1"/>
      <c r="B238" s="558"/>
      <c r="C238" s="559"/>
      <c r="D238" s="559"/>
      <c r="E238" s="559"/>
      <c r="F238" s="559"/>
      <c r="G238" s="559"/>
      <c r="H238" s="559"/>
      <c r="I238" s="559"/>
      <c r="J238" s="559"/>
      <c r="K238" s="559"/>
      <c r="L238" s="559"/>
      <c r="M238" s="559"/>
      <c r="N238" s="559"/>
      <c r="O238" s="559"/>
      <c r="P238" s="559"/>
      <c r="Q238" s="559"/>
      <c r="R238" s="559"/>
      <c r="S238" s="559"/>
      <c r="T238" s="559"/>
      <c r="U238" s="559"/>
      <c r="V238" s="559"/>
      <c r="W238" s="559"/>
      <c r="X238" s="559"/>
      <c r="Y238" s="559"/>
      <c r="Z238" s="559"/>
      <c r="AA238" s="559"/>
      <c r="AB238" s="559"/>
      <c r="AC238" s="559"/>
      <c r="AD238" s="559"/>
      <c r="AE238" s="559"/>
      <c r="AF238" s="559"/>
      <c r="AG238" s="559"/>
      <c r="AH238" s="559"/>
      <c r="AI238" s="559"/>
      <c r="AJ238" s="559"/>
      <c r="AK238" s="559"/>
      <c r="AL238" s="559"/>
      <c r="AM238" s="559"/>
      <c r="AN238" s="559"/>
      <c r="AO238" s="559"/>
      <c r="AP238" s="559"/>
      <c r="AQ238" s="559"/>
      <c r="AR238" s="560"/>
      <c r="AS238" s="276"/>
      <c r="AT238" s="62" t="str">
        <f t="shared" si="0"/>
        <v>NA</v>
      </c>
      <c r="AU238" s="62" t="str">
        <f t="shared" si="55"/>
        <v>NA</v>
      </c>
      <c r="AV238" s="62">
        <f t="shared" si="2"/>
        <v>0</v>
      </c>
      <c r="AW238" s="62">
        <f t="shared" si="3"/>
        <v>0</v>
      </c>
      <c r="AX238" s="62">
        <f t="shared" si="4"/>
        <v>0</v>
      </c>
      <c r="AY238" s="62">
        <f t="shared" si="5"/>
        <v>0</v>
      </c>
      <c r="AZ238" s="62">
        <f t="shared" si="6"/>
        <v>0</v>
      </c>
      <c r="BA238" s="62">
        <f t="shared" ref="BA238:BD238" si="236">IF($AZ238=0,0,AV238/$AZ238)</f>
        <v>0</v>
      </c>
      <c r="BB238" s="62">
        <f t="shared" si="236"/>
        <v>0</v>
      </c>
      <c r="BC238" s="62">
        <f t="shared" si="236"/>
        <v>0</v>
      </c>
      <c r="BD238" s="62">
        <f t="shared" si="236"/>
        <v>0</v>
      </c>
      <c r="BE238" s="547"/>
      <c r="BF238" s="1"/>
      <c r="BG238" s="1"/>
      <c r="BH238" s="1"/>
      <c r="BI238" s="1"/>
      <c r="BJ238" s="1"/>
      <c r="BK238" s="1"/>
      <c r="BL238" s="1"/>
      <c r="BM238" s="1"/>
      <c r="BN238" s="1"/>
      <c r="BO238" s="1"/>
      <c r="BP238" s="1"/>
      <c r="BQ238" s="1"/>
      <c r="BR238" s="1"/>
      <c r="BS238" s="1"/>
      <c r="BT238" s="1"/>
      <c r="BU238" s="1"/>
      <c r="BV238" s="1"/>
      <c r="BW238" s="1"/>
      <c r="BX238" s="1"/>
      <c r="BY238" s="1"/>
    </row>
    <row r="239" spans="1:77" ht="15.75" customHeight="1">
      <c r="A239" s="1"/>
      <c r="B239" s="273"/>
      <c r="C239" s="274"/>
      <c r="D239" s="274"/>
      <c r="E239" s="274"/>
      <c r="F239" s="274"/>
      <c r="G239" s="274"/>
      <c r="H239" s="274"/>
      <c r="I239" s="274"/>
      <c r="J239" s="274"/>
      <c r="K239" s="274"/>
      <c r="L239" s="274"/>
      <c r="M239" s="274"/>
      <c r="N239" s="274"/>
      <c r="O239" s="274"/>
      <c r="P239" s="274"/>
      <c r="Q239" s="274"/>
      <c r="R239" s="274"/>
      <c r="S239" s="274"/>
      <c r="T239" s="274"/>
      <c r="U239" s="274"/>
      <c r="V239" s="274"/>
      <c r="W239" s="274"/>
      <c r="X239" s="274"/>
      <c r="Y239" s="274"/>
      <c r="Z239" s="274"/>
      <c r="AA239" s="274"/>
      <c r="AB239" s="274"/>
      <c r="AC239" s="274"/>
      <c r="AD239" s="274"/>
      <c r="AE239" s="274"/>
      <c r="AF239" s="274"/>
      <c r="AG239" s="274"/>
      <c r="AH239" s="274"/>
      <c r="AI239" s="274"/>
      <c r="AJ239" s="274"/>
      <c r="AK239" s="274"/>
      <c r="AL239" s="274"/>
      <c r="AM239" s="274"/>
      <c r="AN239" s="274"/>
      <c r="AO239" s="274"/>
      <c r="AP239" s="274"/>
      <c r="AQ239" s="274"/>
      <c r="AR239" s="275"/>
      <c r="AS239" s="276"/>
      <c r="AT239" s="62" t="str">
        <f t="shared" si="0"/>
        <v>NA</v>
      </c>
      <c r="AU239" s="62" t="str">
        <f t="shared" si="55"/>
        <v>NA</v>
      </c>
      <c r="AV239" s="62">
        <f t="shared" si="2"/>
        <v>0</v>
      </c>
      <c r="AW239" s="62">
        <f t="shared" si="3"/>
        <v>0</v>
      </c>
      <c r="AX239" s="62">
        <f t="shared" si="4"/>
        <v>0</v>
      </c>
      <c r="AY239" s="62">
        <f t="shared" si="5"/>
        <v>0</v>
      </c>
      <c r="AZ239" s="62">
        <f t="shared" si="6"/>
        <v>0</v>
      </c>
      <c r="BA239" s="62">
        <f t="shared" ref="BA239:BD239" si="237">IF($AZ239=0,0,AV239/$AZ239)</f>
        <v>0</v>
      </c>
      <c r="BB239" s="62">
        <f t="shared" si="237"/>
        <v>0</v>
      </c>
      <c r="BC239" s="62">
        <f t="shared" si="237"/>
        <v>0</v>
      </c>
      <c r="BD239" s="62">
        <f t="shared" si="237"/>
        <v>0</v>
      </c>
      <c r="BE239" s="547"/>
      <c r="BF239" s="1"/>
      <c r="BG239" s="1"/>
      <c r="BH239" s="1"/>
      <c r="BI239" s="1"/>
      <c r="BJ239" s="1"/>
      <c r="BK239" s="1"/>
      <c r="BL239" s="1"/>
      <c r="BM239" s="1"/>
      <c r="BN239" s="1"/>
      <c r="BO239" s="1"/>
      <c r="BP239" s="1"/>
      <c r="BQ239" s="1"/>
      <c r="BR239" s="1"/>
      <c r="BS239" s="1"/>
      <c r="BT239" s="1"/>
      <c r="BU239" s="1"/>
      <c r="BV239" s="1"/>
      <c r="BW239" s="1"/>
      <c r="BX239" s="1"/>
      <c r="BY239" s="1"/>
    </row>
    <row r="240" spans="1:77" ht="15.75" customHeight="1">
      <c r="A240" s="1"/>
      <c r="B240" s="558"/>
      <c r="C240" s="559"/>
      <c r="D240" s="559"/>
      <c r="E240" s="559"/>
      <c r="F240" s="559"/>
      <c r="G240" s="559"/>
      <c r="H240" s="559"/>
      <c r="I240" s="559"/>
      <c r="J240" s="559"/>
      <c r="K240" s="559"/>
      <c r="L240" s="559"/>
      <c r="M240" s="559"/>
      <c r="N240" s="559"/>
      <c r="O240" s="559"/>
      <c r="P240" s="559"/>
      <c r="Q240" s="559"/>
      <c r="R240" s="559"/>
      <c r="S240" s="559"/>
      <c r="T240" s="559"/>
      <c r="U240" s="559"/>
      <c r="V240" s="559"/>
      <c r="W240" s="559"/>
      <c r="X240" s="559"/>
      <c r="Y240" s="559"/>
      <c r="Z240" s="559"/>
      <c r="AA240" s="559"/>
      <c r="AB240" s="559"/>
      <c r="AC240" s="559"/>
      <c r="AD240" s="559"/>
      <c r="AE240" s="559"/>
      <c r="AF240" s="559"/>
      <c r="AG240" s="559"/>
      <c r="AH240" s="559"/>
      <c r="AI240" s="559"/>
      <c r="AJ240" s="559"/>
      <c r="AK240" s="559"/>
      <c r="AL240" s="559"/>
      <c r="AM240" s="559"/>
      <c r="AN240" s="559"/>
      <c r="AO240" s="559"/>
      <c r="AP240" s="559"/>
      <c r="AQ240" s="559"/>
      <c r="AR240" s="560"/>
      <c r="AS240" s="276"/>
      <c r="AT240" s="62" t="str">
        <f t="shared" si="0"/>
        <v>NA</v>
      </c>
      <c r="AU240" s="62" t="str">
        <f t="shared" si="55"/>
        <v>NA</v>
      </c>
      <c r="AV240" s="62">
        <f t="shared" si="2"/>
        <v>0</v>
      </c>
      <c r="AW240" s="62">
        <f t="shared" si="3"/>
        <v>0</v>
      </c>
      <c r="AX240" s="62">
        <f t="shared" si="4"/>
        <v>0</v>
      </c>
      <c r="AY240" s="62">
        <f t="shared" si="5"/>
        <v>0</v>
      </c>
      <c r="AZ240" s="62">
        <f t="shared" si="6"/>
        <v>0</v>
      </c>
      <c r="BA240" s="62">
        <f t="shared" ref="BA240:BD240" si="238">IF($AZ240=0,0,AV240/$AZ240)</f>
        <v>0</v>
      </c>
      <c r="BB240" s="62">
        <f t="shared" si="238"/>
        <v>0</v>
      </c>
      <c r="BC240" s="62">
        <f t="shared" si="238"/>
        <v>0</v>
      </c>
      <c r="BD240" s="62">
        <f t="shared" si="238"/>
        <v>0</v>
      </c>
      <c r="BE240" s="547"/>
      <c r="BF240" s="1"/>
      <c r="BG240" s="1"/>
      <c r="BH240" s="1"/>
      <c r="BI240" s="1"/>
      <c r="BJ240" s="1"/>
      <c r="BK240" s="1"/>
      <c r="BL240" s="1"/>
      <c r="BM240" s="1"/>
      <c r="BN240" s="1"/>
      <c r="BO240" s="1"/>
      <c r="BP240" s="1"/>
      <c r="BQ240" s="1"/>
      <c r="BR240" s="1"/>
      <c r="BS240" s="1"/>
      <c r="BT240" s="1"/>
      <c r="BU240" s="1"/>
      <c r="BV240" s="1"/>
      <c r="BW240" s="1"/>
      <c r="BX240" s="1"/>
      <c r="BY240" s="1"/>
    </row>
    <row r="241" spans="1:77" ht="15.75" customHeight="1">
      <c r="A241" s="1"/>
      <c r="B241" s="273"/>
      <c r="C241" s="274"/>
      <c r="D241" s="274"/>
      <c r="E241" s="274"/>
      <c r="F241" s="274"/>
      <c r="G241" s="274"/>
      <c r="H241" s="274"/>
      <c r="I241" s="274"/>
      <c r="J241" s="274"/>
      <c r="K241" s="274"/>
      <c r="L241" s="274"/>
      <c r="M241" s="274"/>
      <c r="N241" s="274"/>
      <c r="O241" s="274"/>
      <c r="P241" s="274"/>
      <c r="Q241" s="274"/>
      <c r="R241" s="274"/>
      <c r="S241" s="274"/>
      <c r="T241" s="274"/>
      <c r="U241" s="274"/>
      <c r="V241" s="274"/>
      <c r="W241" s="274"/>
      <c r="X241" s="274"/>
      <c r="Y241" s="274"/>
      <c r="Z241" s="274"/>
      <c r="AA241" s="274"/>
      <c r="AB241" s="274"/>
      <c r="AC241" s="274"/>
      <c r="AD241" s="274"/>
      <c r="AE241" s="274"/>
      <c r="AF241" s="274"/>
      <c r="AG241" s="274"/>
      <c r="AH241" s="274"/>
      <c r="AI241" s="274"/>
      <c r="AJ241" s="274"/>
      <c r="AK241" s="274"/>
      <c r="AL241" s="274"/>
      <c r="AM241" s="274"/>
      <c r="AN241" s="274"/>
      <c r="AO241" s="274"/>
      <c r="AP241" s="274"/>
      <c r="AQ241" s="274"/>
      <c r="AR241" s="275"/>
      <c r="AS241" s="276"/>
      <c r="AT241" s="62" t="str">
        <f t="shared" si="0"/>
        <v>NA</v>
      </c>
      <c r="AU241" s="62" t="str">
        <f t="shared" si="55"/>
        <v>NA</v>
      </c>
      <c r="AV241" s="62">
        <f t="shared" si="2"/>
        <v>0</v>
      </c>
      <c r="AW241" s="62">
        <f t="shared" si="3"/>
        <v>0</v>
      </c>
      <c r="AX241" s="62">
        <f t="shared" si="4"/>
        <v>0</v>
      </c>
      <c r="AY241" s="62">
        <f t="shared" si="5"/>
        <v>0</v>
      </c>
      <c r="AZ241" s="62">
        <f t="shared" si="6"/>
        <v>0</v>
      </c>
      <c r="BA241" s="62">
        <f t="shared" ref="BA241:BD241" si="239">IF($AZ241=0,0,AV241/$AZ241)</f>
        <v>0</v>
      </c>
      <c r="BB241" s="62">
        <f t="shared" si="239"/>
        <v>0</v>
      </c>
      <c r="BC241" s="62">
        <f t="shared" si="239"/>
        <v>0</v>
      </c>
      <c r="BD241" s="62">
        <f t="shared" si="239"/>
        <v>0</v>
      </c>
      <c r="BE241" s="547"/>
      <c r="BF241" s="1"/>
      <c r="BG241" s="1"/>
      <c r="BH241" s="1"/>
      <c r="BI241" s="1"/>
      <c r="BJ241" s="1"/>
      <c r="BK241" s="1"/>
      <c r="BL241" s="1"/>
      <c r="BM241" s="1"/>
      <c r="BN241" s="1"/>
      <c r="BO241" s="1"/>
      <c r="BP241" s="1"/>
      <c r="BQ241" s="1"/>
      <c r="BR241" s="1"/>
      <c r="BS241" s="1"/>
      <c r="BT241" s="1"/>
      <c r="BU241" s="1"/>
      <c r="BV241" s="1"/>
      <c r="BW241" s="1"/>
      <c r="BX241" s="1"/>
      <c r="BY241" s="1"/>
    </row>
    <row r="242" spans="1:77" ht="15.75" customHeight="1">
      <c r="A242" s="1"/>
      <c r="B242" s="558"/>
      <c r="C242" s="559"/>
      <c r="D242" s="559"/>
      <c r="E242" s="559"/>
      <c r="F242" s="559"/>
      <c r="G242" s="559"/>
      <c r="H242" s="559"/>
      <c r="I242" s="559"/>
      <c r="J242" s="559"/>
      <c r="K242" s="559"/>
      <c r="L242" s="559"/>
      <c r="M242" s="559"/>
      <c r="N242" s="559"/>
      <c r="O242" s="559"/>
      <c r="P242" s="559"/>
      <c r="Q242" s="559"/>
      <c r="R242" s="559"/>
      <c r="S242" s="559"/>
      <c r="T242" s="559"/>
      <c r="U242" s="559"/>
      <c r="V242" s="559"/>
      <c r="W242" s="559"/>
      <c r="X242" s="559"/>
      <c r="Y242" s="559"/>
      <c r="Z242" s="559"/>
      <c r="AA242" s="559"/>
      <c r="AB242" s="559"/>
      <c r="AC242" s="559"/>
      <c r="AD242" s="559"/>
      <c r="AE242" s="559"/>
      <c r="AF242" s="559"/>
      <c r="AG242" s="559"/>
      <c r="AH242" s="559"/>
      <c r="AI242" s="559"/>
      <c r="AJ242" s="559"/>
      <c r="AK242" s="559"/>
      <c r="AL242" s="559"/>
      <c r="AM242" s="559"/>
      <c r="AN242" s="559"/>
      <c r="AO242" s="559"/>
      <c r="AP242" s="559"/>
      <c r="AQ242" s="559"/>
      <c r="AR242" s="560"/>
      <c r="AS242" s="276"/>
      <c r="AT242" s="62" t="str">
        <f t="shared" si="0"/>
        <v>NA</v>
      </c>
      <c r="AU242" s="62" t="str">
        <f t="shared" si="55"/>
        <v>NA</v>
      </c>
      <c r="AV242" s="62">
        <f t="shared" si="2"/>
        <v>0</v>
      </c>
      <c r="AW242" s="62">
        <f t="shared" si="3"/>
        <v>0</v>
      </c>
      <c r="AX242" s="62">
        <f t="shared" si="4"/>
        <v>0</v>
      </c>
      <c r="AY242" s="62">
        <f t="shared" si="5"/>
        <v>0</v>
      </c>
      <c r="AZ242" s="62">
        <f t="shared" si="6"/>
        <v>0</v>
      </c>
      <c r="BA242" s="62">
        <f t="shared" ref="BA242:BD242" si="240">IF($AZ242=0,0,AV242/$AZ242)</f>
        <v>0</v>
      </c>
      <c r="BB242" s="62">
        <f t="shared" si="240"/>
        <v>0</v>
      </c>
      <c r="BC242" s="62">
        <f t="shared" si="240"/>
        <v>0</v>
      </c>
      <c r="BD242" s="62">
        <f t="shared" si="240"/>
        <v>0</v>
      </c>
      <c r="BE242" s="547"/>
      <c r="BF242" s="1"/>
      <c r="BG242" s="1"/>
      <c r="BH242" s="1"/>
      <c r="BI242" s="1"/>
      <c r="BJ242" s="1"/>
      <c r="BK242" s="1"/>
      <c r="BL242" s="1"/>
      <c r="BM242" s="1"/>
      <c r="BN242" s="1"/>
      <c r="BO242" s="1"/>
      <c r="BP242" s="1"/>
      <c r="BQ242" s="1"/>
      <c r="BR242" s="1"/>
      <c r="BS242" s="1"/>
      <c r="BT242" s="1"/>
      <c r="BU242" s="1"/>
      <c r="BV242" s="1"/>
      <c r="BW242" s="1"/>
      <c r="BX242" s="1"/>
      <c r="BY242" s="1"/>
    </row>
    <row r="243" spans="1:77" ht="15.75" customHeight="1">
      <c r="A243" s="1"/>
      <c r="B243" s="273"/>
      <c r="C243" s="274"/>
      <c r="D243" s="274"/>
      <c r="E243" s="274"/>
      <c r="F243" s="274"/>
      <c r="G243" s="274"/>
      <c r="H243" s="274"/>
      <c r="I243" s="274"/>
      <c r="J243" s="274"/>
      <c r="K243" s="274"/>
      <c r="L243" s="274"/>
      <c r="M243" s="274"/>
      <c r="N243" s="274"/>
      <c r="O243" s="274"/>
      <c r="P243" s="274"/>
      <c r="Q243" s="274"/>
      <c r="R243" s="274"/>
      <c r="S243" s="274"/>
      <c r="T243" s="274"/>
      <c r="U243" s="274"/>
      <c r="V243" s="274"/>
      <c r="W243" s="274"/>
      <c r="X243" s="274"/>
      <c r="Y243" s="274"/>
      <c r="Z243" s="274"/>
      <c r="AA243" s="274"/>
      <c r="AB243" s="274"/>
      <c r="AC243" s="274"/>
      <c r="AD243" s="274"/>
      <c r="AE243" s="274"/>
      <c r="AF243" s="274"/>
      <c r="AG243" s="274"/>
      <c r="AH243" s="274"/>
      <c r="AI243" s="274"/>
      <c r="AJ243" s="274"/>
      <c r="AK243" s="274"/>
      <c r="AL243" s="274"/>
      <c r="AM243" s="274"/>
      <c r="AN243" s="274"/>
      <c r="AO243" s="274"/>
      <c r="AP243" s="274"/>
      <c r="AQ243" s="274"/>
      <c r="AR243" s="275"/>
      <c r="AS243" s="276"/>
      <c r="AT243" s="62" t="str">
        <f t="shared" si="0"/>
        <v>NA</v>
      </c>
      <c r="AU243" s="62" t="str">
        <f t="shared" si="55"/>
        <v>NA</v>
      </c>
      <c r="AV243" s="62">
        <f t="shared" si="2"/>
        <v>0</v>
      </c>
      <c r="AW243" s="62">
        <f t="shared" si="3"/>
        <v>0</v>
      </c>
      <c r="AX243" s="62">
        <f t="shared" si="4"/>
        <v>0</v>
      </c>
      <c r="AY243" s="62">
        <f t="shared" si="5"/>
        <v>0</v>
      </c>
      <c r="AZ243" s="62">
        <f t="shared" si="6"/>
        <v>0</v>
      </c>
      <c r="BA243" s="62">
        <f t="shared" ref="BA243:BD243" si="241">IF($AZ243=0,0,AV243/$AZ243)</f>
        <v>0</v>
      </c>
      <c r="BB243" s="62">
        <f t="shared" si="241"/>
        <v>0</v>
      </c>
      <c r="BC243" s="62">
        <f t="shared" si="241"/>
        <v>0</v>
      </c>
      <c r="BD243" s="62">
        <f t="shared" si="241"/>
        <v>0</v>
      </c>
      <c r="BE243" s="547"/>
      <c r="BF243" s="1"/>
      <c r="BG243" s="1"/>
      <c r="BH243" s="1"/>
      <c r="BI243" s="1"/>
      <c r="BJ243" s="1"/>
      <c r="BK243" s="1"/>
      <c r="BL243" s="1"/>
      <c r="BM243" s="1"/>
      <c r="BN243" s="1"/>
      <c r="BO243" s="1"/>
      <c r="BP243" s="1"/>
      <c r="BQ243" s="1"/>
      <c r="BR243" s="1"/>
      <c r="BS243" s="1"/>
      <c r="BT243" s="1"/>
      <c r="BU243" s="1"/>
      <c r="BV243" s="1"/>
      <c r="BW243" s="1"/>
      <c r="BX243" s="1"/>
      <c r="BY243" s="1"/>
    </row>
    <row r="244" spans="1:77" ht="15.75" customHeight="1">
      <c r="A244" s="1"/>
      <c r="B244" s="558"/>
      <c r="C244" s="559"/>
      <c r="D244" s="559"/>
      <c r="E244" s="559"/>
      <c r="F244" s="559"/>
      <c r="G244" s="559"/>
      <c r="H244" s="559"/>
      <c r="I244" s="559"/>
      <c r="J244" s="559"/>
      <c r="K244" s="559"/>
      <c r="L244" s="559"/>
      <c r="M244" s="559"/>
      <c r="N244" s="559"/>
      <c r="O244" s="559"/>
      <c r="P244" s="559"/>
      <c r="Q244" s="559"/>
      <c r="R244" s="559"/>
      <c r="S244" s="559"/>
      <c r="T244" s="559"/>
      <c r="U244" s="559"/>
      <c r="V244" s="559"/>
      <c r="W244" s="559"/>
      <c r="X244" s="559"/>
      <c r="Y244" s="559"/>
      <c r="Z244" s="559"/>
      <c r="AA244" s="559"/>
      <c r="AB244" s="559"/>
      <c r="AC244" s="559"/>
      <c r="AD244" s="559"/>
      <c r="AE244" s="559"/>
      <c r="AF244" s="559"/>
      <c r="AG244" s="559"/>
      <c r="AH244" s="559"/>
      <c r="AI244" s="559"/>
      <c r="AJ244" s="559"/>
      <c r="AK244" s="559"/>
      <c r="AL244" s="559"/>
      <c r="AM244" s="559"/>
      <c r="AN244" s="559"/>
      <c r="AO244" s="559"/>
      <c r="AP244" s="559"/>
      <c r="AQ244" s="559"/>
      <c r="AR244" s="560"/>
      <c r="AS244" s="276"/>
      <c r="AT244" s="62" t="str">
        <f t="shared" si="0"/>
        <v>NA</v>
      </c>
      <c r="AU244" s="62" t="str">
        <f t="shared" si="55"/>
        <v>NA</v>
      </c>
      <c r="AV244" s="62">
        <f t="shared" si="2"/>
        <v>0</v>
      </c>
      <c r="AW244" s="62">
        <f t="shared" si="3"/>
        <v>0</v>
      </c>
      <c r="AX244" s="62">
        <f t="shared" si="4"/>
        <v>0</v>
      </c>
      <c r="AY244" s="62">
        <f t="shared" si="5"/>
        <v>0</v>
      </c>
      <c r="AZ244" s="62">
        <f t="shared" si="6"/>
        <v>0</v>
      </c>
      <c r="BA244" s="62">
        <f t="shared" ref="BA244:BD244" si="242">IF($AZ244=0,0,AV244/$AZ244)</f>
        <v>0</v>
      </c>
      <c r="BB244" s="62">
        <f t="shared" si="242"/>
        <v>0</v>
      </c>
      <c r="BC244" s="62">
        <f t="shared" si="242"/>
        <v>0</v>
      </c>
      <c r="BD244" s="62">
        <f t="shared" si="242"/>
        <v>0</v>
      </c>
      <c r="BE244" s="547"/>
      <c r="BF244" s="1"/>
      <c r="BG244" s="1"/>
      <c r="BH244" s="1"/>
      <c r="BI244" s="1"/>
      <c r="BJ244" s="1"/>
      <c r="BK244" s="1"/>
      <c r="BL244" s="1"/>
      <c r="BM244" s="1"/>
      <c r="BN244" s="1"/>
      <c r="BO244" s="1"/>
      <c r="BP244" s="1"/>
      <c r="BQ244" s="1"/>
      <c r="BR244" s="1"/>
      <c r="BS244" s="1"/>
      <c r="BT244" s="1"/>
      <c r="BU244" s="1"/>
      <c r="BV244" s="1"/>
      <c r="BW244" s="1"/>
      <c r="BX244" s="1"/>
      <c r="BY244" s="1"/>
    </row>
    <row r="245" spans="1:77" ht="15.75" customHeight="1">
      <c r="A245" s="1"/>
      <c r="B245" s="273"/>
      <c r="C245" s="274"/>
      <c r="D245" s="274"/>
      <c r="E245" s="274"/>
      <c r="F245" s="274"/>
      <c r="G245" s="274"/>
      <c r="H245" s="274"/>
      <c r="I245" s="274"/>
      <c r="J245" s="274"/>
      <c r="K245" s="274"/>
      <c r="L245" s="274"/>
      <c r="M245" s="274"/>
      <c r="N245" s="274"/>
      <c r="O245" s="274"/>
      <c r="P245" s="274"/>
      <c r="Q245" s="274"/>
      <c r="R245" s="274"/>
      <c r="S245" s="274"/>
      <c r="T245" s="274"/>
      <c r="U245" s="274"/>
      <c r="V245" s="274"/>
      <c r="W245" s="274"/>
      <c r="X245" s="274"/>
      <c r="Y245" s="274"/>
      <c r="Z245" s="274"/>
      <c r="AA245" s="274"/>
      <c r="AB245" s="274"/>
      <c r="AC245" s="274"/>
      <c r="AD245" s="274"/>
      <c r="AE245" s="274"/>
      <c r="AF245" s="274"/>
      <c r="AG245" s="274"/>
      <c r="AH245" s="274"/>
      <c r="AI245" s="274"/>
      <c r="AJ245" s="274"/>
      <c r="AK245" s="274"/>
      <c r="AL245" s="274"/>
      <c r="AM245" s="274"/>
      <c r="AN245" s="274"/>
      <c r="AO245" s="274"/>
      <c r="AP245" s="274"/>
      <c r="AQ245" s="274"/>
      <c r="AR245" s="275"/>
      <c r="AS245" s="276"/>
      <c r="AT245" s="62" t="str">
        <f t="shared" si="0"/>
        <v>NA</v>
      </c>
      <c r="AU245" s="62" t="str">
        <f t="shared" si="55"/>
        <v>NA</v>
      </c>
      <c r="AV245" s="62">
        <f t="shared" si="2"/>
        <v>0</v>
      </c>
      <c r="AW245" s="62">
        <f t="shared" si="3"/>
        <v>0</v>
      </c>
      <c r="AX245" s="62">
        <f t="shared" si="4"/>
        <v>0</v>
      </c>
      <c r="AY245" s="62">
        <f t="shared" si="5"/>
        <v>0</v>
      </c>
      <c r="AZ245" s="62">
        <f t="shared" si="6"/>
        <v>0</v>
      </c>
      <c r="BA245" s="62">
        <f t="shared" ref="BA245:BD245" si="243">IF($AZ245=0,0,AV245/$AZ245)</f>
        <v>0</v>
      </c>
      <c r="BB245" s="62">
        <f t="shared" si="243"/>
        <v>0</v>
      </c>
      <c r="BC245" s="62">
        <f t="shared" si="243"/>
        <v>0</v>
      </c>
      <c r="BD245" s="62">
        <f t="shared" si="243"/>
        <v>0</v>
      </c>
      <c r="BE245" s="547"/>
      <c r="BF245" s="1"/>
      <c r="BG245" s="1"/>
      <c r="BH245" s="1"/>
      <c r="BI245" s="1"/>
      <c r="BJ245" s="1"/>
      <c r="BK245" s="1"/>
      <c r="BL245" s="1"/>
      <c r="BM245" s="1"/>
      <c r="BN245" s="1"/>
      <c r="BO245" s="1"/>
      <c r="BP245" s="1"/>
      <c r="BQ245" s="1"/>
      <c r="BR245" s="1"/>
      <c r="BS245" s="1"/>
      <c r="BT245" s="1"/>
      <c r="BU245" s="1"/>
      <c r="BV245" s="1"/>
      <c r="BW245" s="1"/>
      <c r="BX245" s="1"/>
      <c r="BY245" s="1"/>
    </row>
    <row r="246" spans="1:77" ht="15.75" customHeight="1">
      <c r="A246" s="1"/>
      <c r="B246" s="558"/>
      <c r="C246" s="559"/>
      <c r="D246" s="559"/>
      <c r="E246" s="559"/>
      <c r="F246" s="559"/>
      <c r="G246" s="559"/>
      <c r="H246" s="559"/>
      <c r="I246" s="559"/>
      <c r="J246" s="559"/>
      <c r="K246" s="559"/>
      <c r="L246" s="559"/>
      <c r="M246" s="559"/>
      <c r="N246" s="559"/>
      <c r="O246" s="559"/>
      <c r="P246" s="559"/>
      <c r="Q246" s="559"/>
      <c r="R246" s="559"/>
      <c r="S246" s="559"/>
      <c r="T246" s="559"/>
      <c r="U246" s="559"/>
      <c r="V246" s="559"/>
      <c r="W246" s="559"/>
      <c r="X246" s="559"/>
      <c r="Y246" s="559"/>
      <c r="Z246" s="559"/>
      <c r="AA246" s="559"/>
      <c r="AB246" s="559"/>
      <c r="AC246" s="559"/>
      <c r="AD246" s="559"/>
      <c r="AE246" s="559"/>
      <c r="AF246" s="559"/>
      <c r="AG246" s="559"/>
      <c r="AH246" s="559"/>
      <c r="AI246" s="559"/>
      <c r="AJ246" s="559"/>
      <c r="AK246" s="559"/>
      <c r="AL246" s="559"/>
      <c r="AM246" s="559"/>
      <c r="AN246" s="559"/>
      <c r="AO246" s="559"/>
      <c r="AP246" s="559"/>
      <c r="AQ246" s="559"/>
      <c r="AR246" s="560"/>
      <c r="AS246" s="276"/>
      <c r="AT246" s="62" t="str">
        <f t="shared" si="0"/>
        <v>NA</v>
      </c>
      <c r="AU246" s="62" t="str">
        <f t="shared" si="55"/>
        <v>NA</v>
      </c>
      <c r="AV246" s="62">
        <f t="shared" si="2"/>
        <v>0</v>
      </c>
      <c r="AW246" s="62">
        <f t="shared" si="3"/>
        <v>0</v>
      </c>
      <c r="AX246" s="62">
        <f t="shared" si="4"/>
        <v>0</v>
      </c>
      <c r="AY246" s="62">
        <f t="shared" si="5"/>
        <v>0</v>
      </c>
      <c r="AZ246" s="62">
        <f t="shared" si="6"/>
        <v>0</v>
      </c>
      <c r="BA246" s="62">
        <f t="shared" ref="BA246:BD246" si="244">IF($AZ246=0,0,AV246/$AZ246)</f>
        <v>0</v>
      </c>
      <c r="BB246" s="62">
        <f t="shared" si="244"/>
        <v>0</v>
      </c>
      <c r="BC246" s="62">
        <f t="shared" si="244"/>
        <v>0</v>
      </c>
      <c r="BD246" s="62">
        <f t="shared" si="244"/>
        <v>0</v>
      </c>
      <c r="BE246" s="547"/>
      <c r="BF246" s="1"/>
      <c r="BG246" s="1"/>
      <c r="BH246" s="1"/>
      <c r="BI246" s="1"/>
      <c r="BJ246" s="1"/>
      <c r="BK246" s="1"/>
      <c r="BL246" s="1"/>
      <c r="BM246" s="1"/>
      <c r="BN246" s="1"/>
      <c r="BO246" s="1"/>
      <c r="BP246" s="1"/>
      <c r="BQ246" s="1"/>
      <c r="BR246" s="1"/>
      <c r="BS246" s="1"/>
      <c r="BT246" s="1"/>
      <c r="BU246" s="1"/>
      <c r="BV246" s="1"/>
      <c r="BW246" s="1"/>
      <c r="BX246" s="1"/>
      <c r="BY246" s="1"/>
    </row>
    <row r="247" spans="1:77" ht="15.75" customHeight="1">
      <c r="A247" s="1"/>
      <c r="B247" s="273"/>
      <c r="C247" s="274"/>
      <c r="D247" s="274"/>
      <c r="E247" s="274"/>
      <c r="F247" s="274"/>
      <c r="G247" s="274"/>
      <c r="H247" s="274"/>
      <c r="I247" s="274"/>
      <c r="J247" s="274"/>
      <c r="K247" s="274"/>
      <c r="L247" s="274"/>
      <c r="M247" s="274"/>
      <c r="N247" s="274"/>
      <c r="O247" s="274"/>
      <c r="P247" s="274"/>
      <c r="Q247" s="274"/>
      <c r="R247" s="274"/>
      <c r="S247" s="274"/>
      <c r="T247" s="274"/>
      <c r="U247" s="274"/>
      <c r="V247" s="274"/>
      <c r="W247" s="274"/>
      <c r="X247" s="274"/>
      <c r="Y247" s="274"/>
      <c r="Z247" s="274"/>
      <c r="AA247" s="274"/>
      <c r="AB247" s="274"/>
      <c r="AC247" s="274"/>
      <c r="AD247" s="274"/>
      <c r="AE247" s="274"/>
      <c r="AF247" s="274"/>
      <c r="AG247" s="274"/>
      <c r="AH247" s="274"/>
      <c r="AI247" s="274"/>
      <c r="AJ247" s="274"/>
      <c r="AK247" s="274"/>
      <c r="AL247" s="274"/>
      <c r="AM247" s="274"/>
      <c r="AN247" s="274"/>
      <c r="AO247" s="274"/>
      <c r="AP247" s="274"/>
      <c r="AQ247" s="274"/>
      <c r="AR247" s="275"/>
      <c r="AS247" s="276"/>
      <c r="AT247" s="62" t="str">
        <f t="shared" si="0"/>
        <v>NA</v>
      </c>
      <c r="AU247" s="62" t="str">
        <f t="shared" si="55"/>
        <v>NA</v>
      </c>
      <c r="AV247" s="62">
        <f t="shared" si="2"/>
        <v>0</v>
      </c>
      <c r="AW247" s="62">
        <f t="shared" si="3"/>
        <v>0</v>
      </c>
      <c r="AX247" s="62">
        <f t="shared" si="4"/>
        <v>0</v>
      </c>
      <c r="AY247" s="62">
        <f t="shared" si="5"/>
        <v>0</v>
      </c>
      <c r="AZ247" s="62">
        <f t="shared" si="6"/>
        <v>0</v>
      </c>
      <c r="BA247" s="62">
        <f t="shared" ref="BA247:BD247" si="245">IF($AZ247=0,0,AV247/$AZ247)</f>
        <v>0</v>
      </c>
      <c r="BB247" s="62">
        <f t="shared" si="245"/>
        <v>0</v>
      </c>
      <c r="BC247" s="62">
        <f t="shared" si="245"/>
        <v>0</v>
      </c>
      <c r="BD247" s="62">
        <f t="shared" si="245"/>
        <v>0</v>
      </c>
      <c r="BE247" s="547"/>
      <c r="BF247" s="1"/>
      <c r="BG247" s="1"/>
      <c r="BH247" s="1"/>
      <c r="BI247" s="1"/>
      <c r="BJ247" s="1"/>
      <c r="BK247" s="1"/>
      <c r="BL247" s="1"/>
      <c r="BM247" s="1"/>
      <c r="BN247" s="1"/>
      <c r="BO247" s="1"/>
      <c r="BP247" s="1"/>
      <c r="BQ247" s="1"/>
      <c r="BR247" s="1"/>
      <c r="BS247" s="1"/>
      <c r="BT247" s="1"/>
      <c r="BU247" s="1"/>
      <c r="BV247" s="1"/>
      <c r="BW247" s="1"/>
      <c r="BX247" s="1"/>
      <c r="BY247" s="1"/>
    </row>
    <row r="248" spans="1:77" ht="15.75" customHeight="1">
      <c r="A248" s="1"/>
      <c r="B248" s="558"/>
      <c r="C248" s="559"/>
      <c r="D248" s="559"/>
      <c r="E248" s="559"/>
      <c r="F248" s="559"/>
      <c r="G248" s="559"/>
      <c r="H248" s="559"/>
      <c r="I248" s="559"/>
      <c r="J248" s="559"/>
      <c r="K248" s="559"/>
      <c r="L248" s="559"/>
      <c r="M248" s="559"/>
      <c r="N248" s="559"/>
      <c r="O248" s="559"/>
      <c r="P248" s="559"/>
      <c r="Q248" s="559"/>
      <c r="R248" s="559"/>
      <c r="S248" s="559"/>
      <c r="T248" s="559"/>
      <c r="U248" s="559"/>
      <c r="V248" s="559"/>
      <c r="W248" s="559"/>
      <c r="X248" s="559"/>
      <c r="Y248" s="559"/>
      <c r="Z248" s="559"/>
      <c r="AA248" s="559"/>
      <c r="AB248" s="559"/>
      <c r="AC248" s="559"/>
      <c r="AD248" s="559"/>
      <c r="AE248" s="559"/>
      <c r="AF248" s="559"/>
      <c r="AG248" s="559"/>
      <c r="AH248" s="559"/>
      <c r="AI248" s="559"/>
      <c r="AJ248" s="559"/>
      <c r="AK248" s="559"/>
      <c r="AL248" s="559"/>
      <c r="AM248" s="559"/>
      <c r="AN248" s="559"/>
      <c r="AO248" s="559"/>
      <c r="AP248" s="559"/>
      <c r="AQ248" s="559"/>
      <c r="AR248" s="560"/>
      <c r="AS248" s="276"/>
      <c r="AT248" s="62" t="str">
        <f t="shared" si="0"/>
        <v>NA</v>
      </c>
      <c r="AU248" s="62" t="str">
        <f t="shared" si="55"/>
        <v>NA</v>
      </c>
      <c r="AV248" s="62">
        <f t="shared" si="2"/>
        <v>0</v>
      </c>
      <c r="AW248" s="62">
        <f t="shared" si="3"/>
        <v>0</v>
      </c>
      <c r="AX248" s="62">
        <f t="shared" si="4"/>
        <v>0</v>
      </c>
      <c r="AY248" s="62">
        <f t="shared" si="5"/>
        <v>0</v>
      </c>
      <c r="AZ248" s="62">
        <f t="shared" si="6"/>
        <v>0</v>
      </c>
      <c r="BA248" s="62">
        <f t="shared" ref="BA248:BD248" si="246">IF($AZ248=0,0,AV248/$AZ248)</f>
        <v>0</v>
      </c>
      <c r="BB248" s="62">
        <f t="shared" si="246"/>
        <v>0</v>
      </c>
      <c r="BC248" s="62">
        <f t="shared" si="246"/>
        <v>0</v>
      </c>
      <c r="BD248" s="62">
        <f t="shared" si="246"/>
        <v>0</v>
      </c>
      <c r="BE248" s="547"/>
      <c r="BF248" s="1"/>
      <c r="BG248" s="1"/>
      <c r="BH248" s="1"/>
      <c r="BI248" s="1"/>
      <c r="BJ248" s="1"/>
      <c r="BK248" s="1"/>
      <c r="BL248" s="1"/>
      <c r="BM248" s="1"/>
      <c r="BN248" s="1"/>
      <c r="BO248" s="1"/>
      <c r="BP248" s="1"/>
      <c r="BQ248" s="1"/>
      <c r="BR248" s="1"/>
      <c r="BS248" s="1"/>
      <c r="BT248" s="1"/>
      <c r="BU248" s="1"/>
      <c r="BV248" s="1"/>
      <c r="BW248" s="1"/>
      <c r="BX248" s="1"/>
      <c r="BY248" s="1"/>
    </row>
    <row r="249" spans="1:77" ht="15.75" customHeight="1">
      <c r="A249" s="1"/>
      <c r="B249" s="273"/>
      <c r="C249" s="274"/>
      <c r="D249" s="274"/>
      <c r="E249" s="274"/>
      <c r="F249" s="274"/>
      <c r="G249" s="274"/>
      <c r="H249" s="274"/>
      <c r="I249" s="274"/>
      <c r="J249" s="274"/>
      <c r="K249" s="274"/>
      <c r="L249" s="274"/>
      <c r="M249" s="274"/>
      <c r="N249" s="274"/>
      <c r="O249" s="274"/>
      <c r="P249" s="274"/>
      <c r="Q249" s="274"/>
      <c r="R249" s="274"/>
      <c r="S249" s="274"/>
      <c r="T249" s="274"/>
      <c r="U249" s="274"/>
      <c r="V249" s="274"/>
      <c r="W249" s="274"/>
      <c r="X249" s="274"/>
      <c r="Y249" s="274"/>
      <c r="Z249" s="274"/>
      <c r="AA249" s="274"/>
      <c r="AB249" s="274"/>
      <c r="AC249" s="274"/>
      <c r="AD249" s="274"/>
      <c r="AE249" s="274"/>
      <c r="AF249" s="274"/>
      <c r="AG249" s="274"/>
      <c r="AH249" s="274"/>
      <c r="AI249" s="274"/>
      <c r="AJ249" s="274"/>
      <c r="AK249" s="274"/>
      <c r="AL249" s="274"/>
      <c r="AM249" s="274"/>
      <c r="AN249" s="274"/>
      <c r="AO249" s="274"/>
      <c r="AP249" s="274"/>
      <c r="AQ249" s="274"/>
      <c r="AR249" s="275"/>
      <c r="AS249" s="276"/>
      <c r="AT249" s="62" t="str">
        <f t="shared" si="0"/>
        <v>NA</v>
      </c>
      <c r="AU249" s="62" t="str">
        <f t="shared" si="55"/>
        <v>NA</v>
      </c>
      <c r="AV249" s="62">
        <f t="shared" si="2"/>
        <v>0</v>
      </c>
      <c r="AW249" s="62">
        <f t="shared" si="3"/>
        <v>0</v>
      </c>
      <c r="AX249" s="62">
        <f t="shared" si="4"/>
        <v>0</v>
      </c>
      <c r="AY249" s="62">
        <f t="shared" si="5"/>
        <v>0</v>
      </c>
      <c r="AZ249" s="62">
        <f t="shared" si="6"/>
        <v>0</v>
      </c>
      <c r="BA249" s="62">
        <f t="shared" ref="BA249:BD249" si="247">IF($AZ249=0,0,AV249/$AZ249)</f>
        <v>0</v>
      </c>
      <c r="BB249" s="62">
        <f t="shared" si="247"/>
        <v>0</v>
      </c>
      <c r="BC249" s="62">
        <f t="shared" si="247"/>
        <v>0</v>
      </c>
      <c r="BD249" s="62">
        <f t="shared" si="247"/>
        <v>0</v>
      </c>
      <c r="BE249" s="547"/>
      <c r="BF249" s="1"/>
      <c r="BG249" s="1"/>
      <c r="BH249" s="1"/>
      <c r="BI249" s="1"/>
      <c r="BJ249" s="1"/>
      <c r="BK249" s="1"/>
      <c r="BL249" s="1"/>
      <c r="BM249" s="1"/>
      <c r="BN249" s="1"/>
      <c r="BO249" s="1"/>
      <c r="BP249" s="1"/>
      <c r="BQ249" s="1"/>
      <c r="BR249" s="1"/>
      <c r="BS249" s="1"/>
      <c r="BT249" s="1"/>
      <c r="BU249" s="1"/>
      <c r="BV249" s="1"/>
      <c r="BW249" s="1"/>
      <c r="BX249" s="1"/>
      <c r="BY249" s="1"/>
    </row>
    <row r="250" spans="1:77" ht="15.75" customHeight="1">
      <c r="A250" s="1"/>
      <c r="B250" s="558"/>
      <c r="C250" s="559"/>
      <c r="D250" s="559"/>
      <c r="E250" s="559"/>
      <c r="F250" s="559"/>
      <c r="G250" s="559"/>
      <c r="H250" s="559"/>
      <c r="I250" s="559"/>
      <c r="J250" s="559"/>
      <c r="K250" s="559"/>
      <c r="L250" s="559"/>
      <c r="M250" s="559"/>
      <c r="N250" s="559"/>
      <c r="O250" s="559"/>
      <c r="P250" s="559"/>
      <c r="Q250" s="559"/>
      <c r="R250" s="559"/>
      <c r="S250" s="559"/>
      <c r="T250" s="559"/>
      <c r="U250" s="559"/>
      <c r="V250" s="559"/>
      <c r="W250" s="559"/>
      <c r="X250" s="559"/>
      <c r="Y250" s="559"/>
      <c r="Z250" s="559"/>
      <c r="AA250" s="559"/>
      <c r="AB250" s="559"/>
      <c r="AC250" s="559"/>
      <c r="AD250" s="559"/>
      <c r="AE250" s="559"/>
      <c r="AF250" s="559"/>
      <c r="AG250" s="559"/>
      <c r="AH250" s="559"/>
      <c r="AI250" s="559"/>
      <c r="AJ250" s="559"/>
      <c r="AK250" s="559"/>
      <c r="AL250" s="559"/>
      <c r="AM250" s="559"/>
      <c r="AN250" s="559"/>
      <c r="AO250" s="559"/>
      <c r="AP250" s="559"/>
      <c r="AQ250" s="559"/>
      <c r="AR250" s="560"/>
      <c r="AS250" s="276"/>
      <c r="AT250" s="62" t="str">
        <f t="shared" si="0"/>
        <v>NA</v>
      </c>
      <c r="AU250" s="62" t="str">
        <f t="shared" si="55"/>
        <v>NA</v>
      </c>
      <c r="AV250" s="62">
        <f t="shared" si="2"/>
        <v>0</v>
      </c>
      <c r="AW250" s="62">
        <f t="shared" si="3"/>
        <v>0</v>
      </c>
      <c r="AX250" s="62">
        <f t="shared" si="4"/>
        <v>0</v>
      </c>
      <c r="AY250" s="62">
        <f t="shared" si="5"/>
        <v>0</v>
      </c>
      <c r="AZ250" s="62">
        <f t="shared" si="6"/>
        <v>0</v>
      </c>
      <c r="BA250" s="62">
        <f t="shared" ref="BA250:BD250" si="248">IF($AZ250=0,0,AV250/$AZ250)</f>
        <v>0</v>
      </c>
      <c r="BB250" s="62">
        <f t="shared" si="248"/>
        <v>0</v>
      </c>
      <c r="BC250" s="62">
        <f t="shared" si="248"/>
        <v>0</v>
      </c>
      <c r="BD250" s="62">
        <f t="shared" si="248"/>
        <v>0</v>
      </c>
      <c r="BE250" s="547"/>
      <c r="BF250" s="1"/>
      <c r="BG250" s="1"/>
      <c r="BH250" s="1"/>
      <c r="BI250" s="1"/>
      <c r="BJ250" s="1"/>
      <c r="BK250" s="1"/>
      <c r="BL250" s="1"/>
      <c r="BM250" s="1"/>
      <c r="BN250" s="1"/>
      <c r="BO250" s="1"/>
      <c r="BP250" s="1"/>
      <c r="BQ250" s="1"/>
      <c r="BR250" s="1"/>
      <c r="BS250" s="1"/>
      <c r="BT250" s="1"/>
      <c r="BU250" s="1"/>
      <c r="BV250" s="1"/>
      <c r="BW250" s="1"/>
      <c r="BX250" s="1"/>
      <c r="BY250" s="1"/>
    </row>
    <row r="251" spans="1:77" ht="15.75" customHeight="1">
      <c r="A251" s="1"/>
      <c r="B251" s="273"/>
      <c r="C251" s="274"/>
      <c r="D251" s="274"/>
      <c r="E251" s="274"/>
      <c r="F251" s="274"/>
      <c r="G251" s="274"/>
      <c r="H251" s="274"/>
      <c r="I251" s="274"/>
      <c r="J251" s="274"/>
      <c r="K251" s="274"/>
      <c r="L251" s="274"/>
      <c r="M251" s="274"/>
      <c r="N251" s="274"/>
      <c r="O251" s="274"/>
      <c r="P251" s="274"/>
      <c r="Q251" s="274"/>
      <c r="R251" s="274"/>
      <c r="S251" s="274"/>
      <c r="T251" s="274"/>
      <c r="U251" s="274"/>
      <c r="V251" s="274"/>
      <c r="W251" s="274"/>
      <c r="X251" s="274"/>
      <c r="Y251" s="274"/>
      <c r="Z251" s="274"/>
      <c r="AA251" s="274"/>
      <c r="AB251" s="274"/>
      <c r="AC251" s="274"/>
      <c r="AD251" s="274"/>
      <c r="AE251" s="274"/>
      <c r="AF251" s="274"/>
      <c r="AG251" s="274"/>
      <c r="AH251" s="274"/>
      <c r="AI251" s="274"/>
      <c r="AJ251" s="274"/>
      <c r="AK251" s="274"/>
      <c r="AL251" s="274"/>
      <c r="AM251" s="274"/>
      <c r="AN251" s="274"/>
      <c r="AO251" s="274"/>
      <c r="AP251" s="274"/>
      <c r="AQ251" s="274"/>
      <c r="AR251" s="275"/>
      <c r="AS251" s="276"/>
      <c r="AT251" s="62" t="str">
        <f t="shared" si="0"/>
        <v>NA</v>
      </c>
      <c r="AU251" s="62" t="str">
        <f t="shared" si="55"/>
        <v>NA</v>
      </c>
      <c r="AV251" s="62">
        <f t="shared" si="2"/>
        <v>0</v>
      </c>
      <c r="AW251" s="62">
        <f t="shared" si="3"/>
        <v>0</v>
      </c>
      <c r="AX251" s="62">
        <f t="shared" si="4"/>
        <v>0</v>
      </c>
      <c r="AY251" s="62">
        <f t="shared" si="5"/>
        <v>0</v>
      </c>
      <c r="AZ251" s="62">
        <f t="shared" si="6"/>
        <v>0</v>
      </c>
      <c r="BA251" s="62">
        <f t="shared" ref="BA251:BD251" si="249">IF($AZ251=0,0,AV251/$AZ251)</f>
        <v>0</v>
      </c>
      <c r="BB251" s="62">
        <f t="shared" si="249"/>
        <v>0</v>
      </c>
      <c r="BC251" s="62">
        <f t="shared" si="249"/>
        <v>0</v>
      </c>
      <c r="BD251" s="62">
        <f t="shared" si="249"/>
        <v>0</v>
      </c>
      <c r="BE251" s="547"/>
      <c r="BF251" s="1"/>
      <c r="BG251" s="1"/>
      <c r="BH251" s="1"/>
      <c r="BI251" s="1"/>
      <c r="BJ251" s="1"/>
      <c r="BK251" s="1"/>
      <c r="BL251" s="1"/>
      <c r="BM251" s="1"/>
      <c r="BN251" s="1"/>
      <c r="BO251" s="1"/>
      <c r="BP251" s="1"/>
      <c r="BQ251" s="1"/>
      <c r="BR251" s="1"/>
      <c r="BS251" s="1"/>
      <c r="BT251" s="1"/>
      <c r="BU251" s="1"/>
      <c r="BV251" s="1"/>
      <c r="BW251" s="1"/>
      <c r="BX251" s="1"/>
      <c r="BY251" s="1"/>
    </row>
    <row r="252" spans="1:77" ht="15.75" customHeight="1">
      <c r="A252" s="1"/>
      <c r="B252" s="558"/>
      <c r="C252" s="559"/>
      <c r="D252" s="559"/>
      <c r="E252" s="559"/>
      <c r="F252" s="559"/>
      <c r="G252" s="559"/>
      <c r="H252" s="559"/>
      <c r="I252" s="559"/>
      <c r="J252" s="559"/>
      <c r="K252" s="559"/>
      <c r="L252" s="559"/>
      <c r="M252" s="559"/>
      <c r="N252" s="559"/>
      <c r="O252" s="559"/>
      <c r="P252" s="559"/>
      <c r="Q252" s="559"/>
      <c r="R252" s="559"/>
      <c r="S252" s="559"/>
      <c r="T252" s="559"/>
      <c r="U252" s="559"/>
      <c r="V252" s="559"/>
      <c r="W252" s="559"/>
      <c r="X252" s="559"/>
      <c r="Y252" s="559"/>
      <c r="Z252" s="559"/>
      <c r="AA252" s="559"/>
      <c r="AB252" s="559"/>
      <c r="AC252" s="559"/>
      <c r="AD252" s="559"/>
      <c r="AE252" s="559"/>
      <c r="AF252" s="559"/>
      <c r="AG252" s="559"/>
      <c r="AH252" s="559"/>
      <c r="AI252" s="559"/>
      <c r="AJ252" s="559"/>
      <c r="AK252" s="559"/>
      <c r="AL252" s="559"/>
      <c r="AM252" s="559"/>
      <c r="AN252" s="559"/>
      <c r="AO252" s="559"/>
      <c r="AP252" s="559"/>
      <c r="AQ252" s="559"/>
      <c r="AR252" s="560"/>
      <c r="AS252" s="276"/>
      <c r="AT252" s="62" t="str">
        <f t="shared" si="0"/>
        <v>NA</v>
      </c>
      <c r="AU252" s="62" t="str">
        <f t="shared" si="55"/>
        <v>NA</v>
      </c>
      <c r="AV252" s="62">
        <f t="shared" si="2"/>
        <v>0</v>
      </c>
      <c r="AW252" s="62">
        <f t="shared" si="3"/>
        <v>0</v>
      </c>
      <c r="AX252" s="62">
        <f t="shared" si="4"/>
        <v>0</v>
      </c>
      <c r="AY252" s="62">
        <f t="shared" si="5"/>
        <v>0</v>
      </c>
      <c r="AZ252" s="62">
        <f t="shared" si="6"/>
        <v>0</v>
      </c>
      <c r="BA252" s="62">
        <f t="shared" ref="BA252:BD252" si="250">IF($AZ252=0,0,AV252/$AZ252)</f>
        <v>0</v>
      </c>
      <c r="BB252" s="62">
        <f t="shared" si="250"/>
        <v>0</v>
      </c>
      <c r="BC252" s="62">
        <f t="shared" si="250"/>
        <v>0</v>
      </c>
      <c r="BD252" s="62">
        <f t="shared" si="250"/>
        <v>0</v>
      </c>
      <c r="BE252" s="547"/>
      <c r="BF252" s="1"/>
      <c r="BG252" s="1"/>
      <c r="BH252" s="1"/>
      <c r="BI252" s="1"/>
      <c r="BJ252" s="1"/>
      <c r="BK252" s="1"/>
      <c r="BL252" s="1"/>
      <c r="BM252" s="1"/>
      <c r="BN252" s="1"/>
      <c r="BO252" s="1"/>
      <c r="BP252" s="1"/>
      <c r="BQ252" s="1"/>
      <c r="BR252" s="1"/>
      <c r="BS252" s="1"/>
      <c r="BT252" s="1"/>
      <c r="BU252" s="1"/>
      <c r="BV252" s="1"/>
      <c r="BW252" s="1"/>
      <c r="BX252" s="1"/>
      <c r="BY252" s="1"/>
    </row>
    <row r="253" spans="1:77" ht="15.75" customHeight="1">
      <c r="A253" s="1"/>
      <c r="B253" s="273"/>
      <c r="C253" s="274"/>
      <c r="D253" s="274"/>
      <c r="E253" s="274"/>
      <c r="F253" s="274"/>
      <c r="G253" s="274"/>
      <c r="H253" s="274"/>
      <c r="I253" s="274"/>
      <c r="J253" s="274"/>
      <c r="K253" s="274"/>
      <c r="L253" s="274"/>
      <c r="M253" s="274"/>
      <c r="N253" s="274"/>
      <c r="O253" s="274"/>
      <c r="P253" s="274"/>
      <c r="Q253" s="274"/>
      <c r="R253" s="274"/>
      <c r="S253" s="274"/>
      <c r="T253" s="274"/>
      <c r="U253" s="274"/>
      <c r="V253" s="274"/>
      <c r="W253" s="274"/>
      <c r="X253" s="274"/>
      <c r="Y253" s="274"/>
      <c r="Z253" s="274"/>
      <c r="AA253" s="274"/>
      <c r="AB253" s="274"/>
      <c r="AC253" s="274"/>
      <c r="AD253" s="274"/>
      <c r="AE253" s="274"/>
      <c r="AF253" s="274"/>
      <c r="AG253" s="274"/>
      <c r="AH253" s="274"/>
      <c r="AI253" s="274"/>
      <c r="AJ253" s="274"/>
      <c r="AK253" s="274"/>
      <c r="AL253" s="274"/>
      <c r="AM253" s="274"/>
      <c r="AN253" s="274"/>
      <c r="AO253" s="274"/>
      <c r="AP253" s="274"/>
      <c r="AQ253" s="274"/>
      <c r="AR253" s="275"/>
      <c r="AS253" s="276"/>
      <c r="AT253" s="62" t="str">
        <f t="shared" si="0"/>
        <v>NA</v>
      </c>
      <c r="AU253" s="62" t="str">
        <f t="shared" si="55"/>
        <v>NA</v>
      </c>
      <c r="AV253" s="62">
        <f t="shared" si="2"/>
        <v>0</v>
      </c>
      <c r="AW253" s="62">
        <f t="shared" si="3"/>
        <v>0</v>
      </c>
      <c r="AX253" s="62">
        <f t="shared" si="4"/>
        <v>0</v>
      </c>
      <c r="AY253" s="62">
        <f t="shared" si="5"/>
        <v>0</v>
      </c>
      <c r="AZ253" s="62">
        <f t="shared" si="6"/>
        <v>0</v>
      </c>
      <c r="BA253" s="62">
        <f t="shared" ref="BA253:BD253" si="251">IF($AZ253=0,0,AV253/$AZ253)</f>
        <v>0</v>
      </c>
      <c r="BB253" s="62">
        <f t="shared" si="251"/>
        <v>0</v>
      </c>
      <c r="BC253" s="62">
        <f t="shared" si="251"/>
        <v>0</v>
      </c>
      <c r="BD253" s="62">
        <f t="shared" si="251"/>
        <v>0</v>
      </c>
      <c r="BE253" s="547"/>
      <c r="BF253" s="1"/>
      <c r="BG253" s="1"/>
      <c r="BH253" s="1"/>
      <c r="BI253" s="1"/>
      <c r="BJ253" s="1"/>
      <c r="BK253" s="1"/>
      <c r="BL253" s="1"/>
      <c r="BM253" s="1"/>
      <c r="BN253" s="1"/>
      <c r="BO253" s="1"/>
      <c r="BP253" s="1"/>
      <c r="BQ253" s="1"/>
      <c r="BR253" s="1"/>
      <c r="BS253" s="1"/>
      <c r="BT253" s="1"/>
      <c r="BU253" s="1"/>
      <c r="BV253" s="1"/>
      <c r="BW253" s="1"/>
      <c r="BX253" s="1"/>
      <c r="BY253" s="1"/>
    </row>
    <row r="254" spans="1:77" ht="15.75" customHeight="1">
      <c r="A254" s="1"/>
      <c r="B254" s="558"/>
      <c r="C254" s="559"/>
      <c r="D254" s="559"/>
      <c r="E254" s="559"/>
      <c r="F254" s="559"/>
      <c r="G254" s="559"/>
      <c r="H254" s="559"/>
      <c r="I254" s="559"/>
      <c r="J254" s="559"/>
      <c r="K254" s="559"/>
      <c r="L254" s="559"/>
      <c r="M254" s="559"/>
      <c r="N254" s="559"/>
      <c r="O254" s="559"/>
      <c r="P254" s="559"/>
      <c r="Q254" s="559"/>
      <c r="R254" s="559"/>
      <c r="S254" s="559"/>
      <c r="T254" s="559"/>
      <c r="U254" s="559"/>
      <c r="V254" s="559"/>
      <c r="W254" s="559"/>
      <c r="X254" s="559"/>
      <c r="Y254" s="559"/>
      <c r="Z254" s="559"/>
      <c r="AA254" s="559"/>
      <c r="AB254" s="559"/>
      <c r="AC254" s="559"/>
      <c r="AD254" s="559"/>
      <c r="AE254" s="559"/>
      <c r="AF254" s="559"/>
      <c r="AG254" s="559"/>
      <c r="AH254" s="559"/>
      <c r="AI254" s="559"/>
      <c r="AJ254" s="559"/>
      <c r="AK254" s="559"/>
      <c r="AL254" s="559"/>
      <c r="AM254" s="559"/>
      <c r="AN254" s="559"/>
      <c r="AO254" s="559"/>
      <c r="AP254" s="559"/>
      <c r="AQ254" s="559"/>
      <c r="AR254" s="560"/>
      <c r="AS254" s="276"/>
      <c r="AT254" s="62" t="str">
        <f t="shared" si="0"/>
        <v>NA</v>
      </c>
      <c r="AU254" s="62" t="str">
        <f t="shared" si="55"/>
        <v>NA</v>
      </c>
      <c r="AV254" s="62">
        <f t="shared" si="2"/>
        <v>0</v>
      </c>
      <c r="AW254" s="62">
        <f t="shared" si="3"/>
        <v>0</v>
      </c>
      <c r="AX254" s="62">
        <f t="shared" si="4"/>
        <v>0</v>
      </c>
      <c r="AY254" s="62">
        <f t="shared" si="5"/>
        <v>0</v>
      </c>
      <c r="AZ254" s="62">
        <f t="shared" si="6"/>
        <v>0</v>
      </c>
      <c r="BA254" s="62">
        <f t="shared" ref="BA254:BD254" si="252">IF($AZ254=0,0,AV254/$AZ254)</f>
        <v>0</v>
      </c>
      <c r="BB254" s="62">
        <f t="shared" si="252"/>
        <v>0</v>
      </c>
      <c r="BC254" s="62">
        <f t="shared" si="252"/>
        <v>0</v>
      </c>
      <c r="BD254" s="62">
        <f t="shared" si="252"/>
        <v>0</v>
      </c>
      <c r="BE254" s="547"/>
      <c r="BF254" s="1"/>
      <c r="BG254" s="1"/>
      <c r="BH254" s="1"/>
      <c r="BI254" s="1"/>
      <c r="BJ254" s="1"/>
      <c r="BK254" s="1"/>
      <c r="BL254" s="1"/>
      <c r="BM254" s="1"/>
      <c r="BN254" s="1"/>
      <c r="BO254" s="1"/>
      <c r="BP254" s="1"/>
      <c r="BQ254" s="1"/>
      <c r="BR254" s="1"/>
      <c r="BS254" s="1"/>
      <c r="BT254" s="1"/>
      <c r="BU254" s="1"/>
      <c r="BV254" s="1"/>
      <c r="BW254" s="1"/>
      <c r="BX254" s="1"/>
      <c r="BY254" s="1"/>
    </row>
    <row r="255" spans="1:77" ht="15.75" customHeight="1">
      <c r="A255" s="1"/>
      <c r="B255" s="273"/>
      <c r="C255" s="274"/>
      <c r="D255" s="274"/>
      <c r="E255" s="274"/>
      <c r="F255" s="274"/>
      <c r="G255" s="274"/>
      <c r="H255" s="274"/>
      <c r="I255" s="274"/>
      <c r="J255" s="274"/>
      <c r="K255" s="274"/>
      <c r="L255" s="274"/>
      <c r="M255" s="274"/>
      <c r="N255" s="274"/>
      <c r="O255" s="274"/>
      <c r="P255" s="274"/>
      <c r="Q255" s="274"/>
      <c r="R255" s="274"/>
      <c r="S255" s="274"/>
      <c r="T255" s="274"/>
      <c r="U255" s="274"/>
      <c r="V255" s="274"/>
      <c r="W255" s="274"/>
      <c r="X255" s="274"/>
      <c r="Y255" s="274"/>
      <c r="Z255" s="274"/>
      <c r="AA255" s="274"/>
      <c r="AB255" s="274"/>
      <c r="AC255" s="274"/>
      <c r="AD255" s="274"/>
      <c r="AE255" s="274"/>
      <c r="AF255" s="274"/>
      <c r="AG255" s="274"/>
      <c r="AH255" s="274"/>
      <c r="AI255" s="274"/>
      <c r="AJ255" s="274"/>
      <c r="AK255" s="274"/>
      <c r="AL255" s="274"/>
      <c r="AM255" s="274"/>
      <c r="AN255" s="274"/>
      <c r="AO255" s="274"/>
      <c r="AP255" s="274"/>
      <c r="AQ255" s="274"/>
      <c r="AR255" s="275"/>
      <c r="AS255" s="276"/>
      <c r="AT255" s="62" t="str">
        <f t="shared" si="0"/>
        <v>NA</v>
      </c>
      <c r="AU255" s="62" t="str">
        <f t="shared" si="55"/>
        <v>NA</v>
      </c>
      <c r="AV255" s="62">
        <f t="shared" si="2"/>
        <v>0</v>
      </c>
      <c r="AW255" s="62">
        <f t="shared" si="3"/>
        <v>0</v>
      </c>
      <c r="AX255" s="62">
        <f t="shared" si="4"/>
        <v>0</v>
      </c>
      <c r="AY255" s="62">
        <f t="shared" si="5"/>
        <v>0</v>
      </c>
      <c r="AZ255" s="62">
        <f t="shared" si="6"/>
        <v>0</v>
      </c>
      <c r="BA255" s="62">
        <f t="shared" ref="BA255:BD255" si="253">IF($AZ255=0,0,AV255/$AZ255)</f>
        <v>0</v>
      </c>
      <c r="BB255" s="62">
        <f t="shared" si="253"/>
        <v>0</v>
      </c>
      <c r="BC255" s="62">
        <f t="shared" si="253"/>
        <v>0</v>
      </c>
      <c r="BD255" s="62">
        <f t="shared" si="253"/>
        <v>0</v>
      </c>
      <c r="BE255" s="547"/>
      <c r="BF255" s="1"/>
      <c r="BG255" s="1"/>
      <c r="BH255" s="1"/>
      <c r="BI255" s="1"/>
      <c r="BJ255" s="1"/>
      <c r="BK255" s="1"/>
      <c r="BL255" s="1"/>
      <c r="BM255" s="1"/>
      <c r="BN255" s="1"/>
      <c r="BO255" s="1"/>
      <c r="BP255" s="1"/>
      <c r="BQ255" s="1"/>
      <c r="BR255" s="1"/>
      <c r="BS255" s="1"/>
      <c r="BT255" s="1"/>
      <c r="BU255" s="1"/>
      <c r="BV255" s="1"/>
      <c r="BW255" s="1"/>
      <c r="BX255" s="1"/>
      <c r="BY255" s="1"/>
    </row>
    <row r="256" spans="1:77" ht="15.75" customHeight="1">
      <c r="A256" s="1"/>
      <c r="B256" s="558"/>
      <c r="C256" s="559"/>
      <c r="D256" s="559"/>
      <c r="E256" s="559"/>
      <c r="F256" s="559"/>
      <c r="G256" s="559"/>
      <c r="H256" s="559"/>
      <c r="I256" s="559"/>
      <c r="J256" s="559"/>
      <c r="K256" s="559"/>
      <c r="L256" s="559"/>
      <c r="M256" s="559"/>
      <c r="N256" s="559"/>
      <c r="O256" s="559"/>
      <c r="P256" s="559"/>
      <c r="Q256" s="559"/>
      <c r="R256" s="559"/>
      <c r="S256" s="559"/>
      <c r="T256" s="559"/>
      <c r="U256" s="559"/>
      <c r="V256" s="559"/>
      <c r="W256" s="559"/>
      <c r="X256" s="559"/>
      <c r="Y256" s="559"/>
      <c r="Z256" s="559"/>
      <c r="AA256" s="559"/>
      <c r="AB256" s="559"/>
      <c r="AC256" s="559"/>
      <c r="AD256" s="559"/>
      <c r="AE256" s="559"/>
      <c r="AF256" s="559"/>
      <c r="AG256" s="559"/>
      <c r="AH256" s="559"/>
      <c r="AI256" s="559"/>
      <c r="AJ256" s="559"/>
      <c r="AK256" s="559"/>
      <c r="AL256" s="559"/>
      <c r="AM256" s="559"/>
      <c r="AN256" s="559"/>
      <c r="AO256" s="559"/>
      <c r="AP256" s="559"/>
      <c r="AQ256" s="559"/>
      <c r="AR256" s="560"/>
      <c r="AS256" s="276"/>
      <c r="AT256" s="62" t="str">
        <f t="shared" si="0"/>
        <v>NA</v>
      </c>
      <c r="AU256" s="62" t="str">
        <f t="shared" si="55"/>
        <v>NA</v>
      </c>
      <c r="AV256" s="62">
        <f t="shared" si="2"/>
        <v>0</v>
      </c>
      <c r="AW256" s="62">
        <f t="shared" si="3"/>
        <v>0</v>
      </c>
      <c r="AX256" s="62">
        <f t="shared" si="4"/>
        <v>0</v>
      </c>
      <c r="AY256" s="62">
        <f t="shared" si="5"/>
        <v>0</v>
      </c>
      <c r="AZ256" s="62">
        <f t="shared" si="6"/>
        <v>0</v>
      </c>
      <c r="BA256" s="62">
        <f t="shared" ref="BA256:BD256" si="254">IF($AZ256=0,0,AV256/$AZ256)</f>
        <v>0</v>
      </c>
      <c r="BB256" s="62">
        <f t="shared" si="254"/>
        <v>0</v>
      </c>
      <c r="BC256" s="62">
        <f t="shared" si="254"/>
        <v>0</v>
      </c>
      <c r="BD256" s="62">
        <f t="shared" si="254"/>
        <v>0</v>
      </c>
      <c r="BE256" s="547"/>
      <c r="BF256" s="1"/>
      <c r="BG256" s="1"/>
      <c r="BH256" s="1"/>
      <c r="BI256" s="1"/>
      <c r="BJ256" s="1"/>
      <c r="BK256" s="1"/>
      <c r="BL256" s="1"/>
      <c r="BM256" s="1"/>
      <c r="BN256" s="1"/>
      <c r="BO256" s="1"/>
      <c r="BP256" s="1"/>
      <c r="BQ256" s="1"/>
      <c r="BR256" s="1"/>
      <c r="BS256" s="1"/>
      <c r="BT256" s="1"/>
      <c r="BU256" s="1"/>
      <c r="BV256" s="1"/>
      <c r="BW256" s="1"/>
      <c r="BX256" s="1"/>
      <c r="BY256" s="1"/>
    </row>
    <row r="257" spans="1:77" ht="15.75" customHeight="1">
      <c r="A257" s="1"/>
      <c r="B257" s="273"/>
      <c r="C257" s="274"/>
      <c r="D257" s="274"/>
      <c r="E257" s="274"/>
      <c r="F257" s="274"/>
      <c r="G257" s="274"/>
      <c r="H257" s="274"/>
      <c r="I257" s="274"/>
      <c r="J257" s="274"/>
      <c r="K257" s="274"/>
      <c r="L257" s="274"/>
      <c r="M257" s="274"/>
      <c r="N257" s="274"/>
      <c r="O257" s="274"/>
      <c r="P257" s="274"/>
      <c r="Q257" s="274"/>
      <c r="R257" s="274"/>
      <c r="S257" s="274"/>
      <c r="T257" s="274"/>
      <c r="U257" s="274"/>
      <c r="V257" s="274"/>
      <c r="W257" s="274"/>
      <c r="X257" s="274"/>
      <c r="Y257" s="274"/>
      <c r="Z257" s="274"/>
      <c r="AA257" s="274"/>
      <c r="AB257" s="274"/>
      <c r="AC257" s="274"/>
      <c r="AD257" s="274"/>
      <c r="AE257" s="274"/>
      <c r="AF257" s="274"/>
      <c r="AG257" s="274"/>
      <c r="AH257" s="274"/>
      <c r="AI257" s="274"/>
      <c r="AJ257" s="274"/>
      <c r="AK257" s="274"/>
      <c r="AL257" s="274"/>
      <c r="AM257" s="274"/>
      <c r="AN257" s="274"/>
      <c r="AO257" s="274"/>
      <c r="AP257" s="274"/>
      <c r="AQ257" s="274"/>
      <c r="AR257" s="275"/>
      <c r="AS257" s="276"/>
      <c r="AT257" s="62" t="str">
        <f t="shared" si="0"/>
        <v>NA</v>
      </c>
      <c r="AU257" s="62" t="str">
        <f t="shared" si="55"/>
        <v>NA</v>
      </c>
      <c r="AV257" s="62">
        <f t="shared" si="2"/>
        <v>0</v>
      </c>
      <c r="AW257" s="62">
        <f t="shared" si="3"/>
        <v>0</v>
      </c>
      <c r="AX257" s="62">
        <f t="shared" si="4"/>
        <v>0</v>
      </c>
      <c r="AY257" s="62">
        <f t="shared" si="5"/>
        <v>0</v>
      </c>
      <c r="AZ257" s="62">
        <f t="shared" si="6"/>
        <v>0</v>
      </c>
      <c r="BA257" s="62">
        <f t="shared" ref="BA257:BD257" si="255">IF($AZ257=0,0,AV257/$AZ257)</f>
        <v>0</v>
      </c>
      <c r="BB257" s="62">
        <f t="shared" si="255"/>
        <v>0</v>
      </c>
      <c r="BC257" s="62">
        <f t="shared" si="255"/>
        <v>0</v>
      </c>
      <c r="BD257" s="62">
        <f t="shared" si="255"/>
        <v>0</v>
      </c>
      <c r="BE257" s="547"/>
      <c r="BF257" s="1"/>
      <c r="BG257" s="1"/>
      <c r="BH257" s="1"/>
      <c r="BI257" s="1"/>
      <c r="BJ257" s="1"/>
      <c r="BK257" s="1"/>
      <c r="BL257" s="1"/>
      <c r="BM257" s="1"/>
      <c r="BN257" s="1"/>
      <c r="BO257" s="1"/>
      <c r="BP257" s="1"/>
      <c r="BQ257" s="1"/>
      <c r="BR257" s="1"/>
      <c r="BS257" s="1"/>
      <c r="BT257" s="1"/>
      <c r="BU257" s="1"/>
      <c r="BV257" s="1"/>
      <c r="BW257" s="1"/>
      <c r="BX257" s="1"/>
      <c r="BY257" s="1"/>
    </row>
    <row r="258" spans="1:77" ht="15.75" customHeight="1">
      <c r="A258" s="1"/>
      <c r="B258" s="558"/>
      <c r="C258" s="559"/>
      <c r="D258" s="559"/>
      <c r="E258" s="559"/>
      <c r="F258" s="559"/>
      <c r="G258" s="559"/>
      <c r="H258" s="559"/>
      <c r="I258" s="559"/>
      <c r="J258" s="559"/>
      <c r="K258" s="559"/>
      <c r="L258" s="559"/>
      <c r="M258" s="559"/>
      <c r="N258" s="559"/>
      <c r="O258" s="559"/>
      <c r="P258" s="559"/>
      <c r="Q258" s="559"/>
      <c r="R258" s="559"/>
      <c r="S258" s="559"/>
      <c r="T258" s="559"/>
      <c r="U258" s="559"/>
      <c r="V258" s="559"/>
      <c r="W258" s="559"/>
      <c r="X258" s="559"/>
      <c r="Y258" s="559"/>
      <c r="Z258" s="559"/>
      <c r="AA258" s="559"/>
      <c r="AB258" s="559"/>
      <c r="AC258" s="559"/>
      <c r="AD258" s="559"/>
      <c r="AE258" s="559"/>
      <c r="AF258" s="559"/>
      <c r="AG258" s="559"/>
      <c r="AH258" s="559"/>
      <c r="AI258" s="559"/>
      <c r="AJ258" s="559"/>
      <c r="AK258" s="559"/>
      <c r="AL258" s="559"/>
      <c r="AM258" s="559"/>
      <c r="AN258" s="559"/>
      <c r="AO258" s="559"/>
      <c r="AP258" s="559"/>
      <c r="AQ258" s="559"/>
      <c r="AR258" s="560"/>
      <c r="AS258" s="276"/>
      <c r="AT258" s="62" t="str">
        <f t="shared" si="0"/>
        <v>NA</v>
      </c>
      <c r="AU258" s="62" t="str">
        <f t="shared" si="55"/>
        <v>NA</v>
      </c>
      <c r="AV258" s="62">
        <f t="shared" si="2"/>
        <v>0</v>
      </c>
      <c r="AW258" s="62">
        <f t="shared" si="3"/>
        <v>0</v>
      </c>
      <c r="AX258" s="62">
        <f t="shared" si="4"/>
        <v>0</v>
      </c>
      <c r="AY258" s="62">
        <f t="shared" si="5"/>
        <v>0</v>
      </c>
      <c r="AZ258" s="62">
        <f t="shared" si="6"/>
        <v>0</v>
      </c>
      <c r="BA258" s="62">
        <f t="shared" ref="BA258:BD258" si="256">IF($AZ258=0,0,AV258/$AZ258)</f>
        <v>0</v>
      </c>
      <c r="BB258" s="62">
        <f t="shared" si="256"/>
        <v>0</v>
      </c>
      <c r="BC258" s="62">
        <f t="shared" si="256"/>
        <v>0</v>
      </c>
      <c r="BD258" s="62">
        <f t="shared" si="256"/>
        <v>0</v>
      </c>
      <c r="BE258" s="547"/>
      <c r="BF258" s="1"/>
      <c r="BG258" s="1"/>
      <c r="BH258" s="1"/>
      <c r="BI258" s="1"/>
      <c r="BJ258" s="1"/>
      <c r="BK258" s="1"/>
      <c r="BL258" s="1"/>
      <c r="BM258" s="1"/>
      <c r="BN258" s="1"/>
      <c r="BO258" s="1"/>
      <c r="BP258" s="1"/>
      <c r="BQ258" s="1"/>
      <c r="BR258" s="1"/>
      <c r="BS258" s="1"/>
      <c r="BT258" s="1"/>
      <c r="BU258" s="1"/>
      <c r="BV258" s="1"/>
      <c r="BW258" s="1"/>
      <c r="BX258" s="1"/>
      <c r="BY258" s="1"/>
    </row>
    <row r="259" spans="1:77" ht="15.75" customHeight="1">
      <c r="A259" s="1"/>
      <c r="B259" s="273"/>
      <c r="C259" s="274"/>
      <c r="D259" s="274"/>
      <c r="E259" s="274"/>
      <c r="F259" s="274"/>
      <c r="G259" s="274"/>
      <c r="H259" s="274"/>
      <c r="I259" s="274"/>
      <c r="J259" s="274"/>
      <c r="K259" s="274"/>
      <c r="L259" s="274"/>
      <c r="M259" s="274"/>
      <c r="N259" s="274"/>
      <c r="O259" s="274"/>
      <c r="P259" s="274"/>
      <c r="Q259" s="274"/>
      <c r="R259" s="274"/>
      <c r="S259" s="274"/>
      <c r="T259" s="274"/>
      <c r="U259" s="274"/>
      <c r="V259" s="274"/>
      <c r="W259" s="274"/>
      <c r="X259" s="274"/>
      <c r="Y259" s="274"/>
      <c r="Z259" s="274"/>
      <c r="AA259" s="274"/>
      <c r="AB259" s="274"/>
      <c r="AC259" s="274"/>
      <c r="AD259" s="274"/>
      <c r="AE259" s="274"/>
      <c r="AF259" s="274"/>
      <c r="AG259" s="274"/>
      <c r="AH259" s="274"/>
      <c r="AI259" s="274"/>
      <c r="AJ259" s="274"/>
      <c r="AK259" s="274"/>
      <c r="AL259" s="274"/>
      <c r="AM259" s="274"/>
      <c r="AN259" s="274"/>
      <c r="AO259" s="274"/>
      <c r="AP259" s="274"/>
      <c r="AQ259" s="274"/>
      <c r="AR259" s="275"/>
      <c r="AS259" s="276"/>
      <c r="AT259" s="62" t="str">
        <f t="shared" si="0"/>
        <v>NA</v>
      </c>
      <c r="AU259" s="62" t="str">
        <f t="shared" si="55"/>
        <v>NA</v>
      </c>
      <c r="AV259" s="62">
        <f t="shared" si="2"/>
        <v>0</v>
      </c>
      <c r="AW259" s="62">
        <f t="shared" si="3"/>
        <v>0</v>
      </c>
      <c r="AX259" s="62">
        <f t="shared" si="4"/>
        <v>0</v>
      </c>
      <c r="AY259" s="62">
        <f t="shared" si="5"/>
        <v>0</v>
      </c>
      <c r="AZ259" s="62">
        <f t="shared" si="6"/>
        <v>0</v>
      </c>
      <c r="BA259" s="62">
        <f t="shared" ref="BA259:BD259" si="257">IF($AZ259=0,0,AV259/$AZ259)</f>
        <v>0</v>
      </c>
      <c r="BB259" s="62">
        <f t="shared" si="257"/>
        <v>0</v>
      </c>
      <c r="BC259" s="62">
        <f t="shared" si="257"/>
        <v>0</v>
      </c>
      <c r="BD259" s="62">
        <f t="shared" si="257"/>
        <v>0</v>
      </c>
      <c r="BE259" s="547"/>
      <c r="BF259" s="1"/>
      <c r="BG259" s="1"/>
      <c r="BH259" s="1"/>
      <c r="BI259" s="1"/>
      <c r="BJ259" s="1"/>
      <c r="BK259" s="1"/>
      <c r="BL259" s="1"/>
      <c r="BM259" s="1"/>
      <c r="BN259" s="1"/>
      <c r="BO259" s="1"/>
      <c r="BP259" s="1"/>
      <c r="BQ259" s="1"/>
      <c r="BR259" s="1"/>
      <c r="BS259" s="1"/>
      <c r="BT259" s="1"/>
      <c r="BU259" s="1"/>
      <c r="BV259" s="1"/>
      <c r="BW259" s="1"/>
      <c r="BX259" s="1"/>
      <c r="BY259" s="1"/>
    </row>
    <row r="260" spans="1:77" ht="15.75" customHeight="1">
      <c r="A260" s="1"/>
      <c r="B260" s="558"/>
      <c r="C260" s="559"/>
      <c r="D260" s="559"/>
      <c r="E260" s="559"/>
      <c r="F260" s="559"/>
      <c r="G260" s="559"/>
      <c r="H260" s="559"/>
      <c r="I260" s="559"/>
      <c r="J260" s="559"/>
      <c r="K260" s="559"/>
      <c r="L260" s="559"/>
      <c r="M260" s="559"/>
      <c r="N260" s="559"/>
      <c r="O260" s="559"/>
      <c r="P260" s="559"/>
      <c r="Q260" s="559"/>
      <c r="R260" s="559"/>
      <c r="S260" s="559"/>
      <c r="T260" s="559"/>
      <c r="U260" s="559"/>
      <c r="V260" s="559"/>
      <c r="W260" s="559"/>
      <c r="X260" s="559"/>
      <c r="Y260" s="559"/>
      <c r="Z260" s="559"/>
      <c r="AA260" s="559"/>
      <c r="AB260" s="559"/>
      <c r="AC260" s="559"/>
      <c r="AD260" s="559"/>
      <c r="AE260" s="559"/>
      <c r="AF260" s="559"/>
      <c r="AG260" s="559"/>
      <c r="AH260" s="559"/>
      <c r="AI260" s="559"/>
      <c r="AJ260" s="559"/>
      <c r="AK260" s="559"/>
      <c r="AL260" s="559"/>
      <c r="AM260" s="559"/>
      <c r="AN260" s="559"/>
      <c r="AO260" s="559"/>
      <c r="AP260" s="559"/>
      <c r="AQ260" s="559"/>
      <c r="AR260" s="560"/>
      <c r="AS260" s="276"/>
      <c r="AT260" s="62" t="str">
        <f t="shared" si="0"/>
        <v>NA</v>
      </c>
      <c r="AU260" s="62" t="str">
        <f t="shared" si="55"/>
        <v>NA</v>
      </c>
      <c r="AV260" s="62">
        <f t="shared" si="2"/>
        <v>0</v>
      </c>
      <c r="AW260" s="62">
        <f t="shared" si="3"/>
        <v>0</v>
      </c>
      <c r="AX260" s="62">
        <f t="shared" si="4"/>
        <v>0</v>
      </c>
      <c r="AY260" s="62">
        <f t="shared" si="5"/>
        <v>0</v>
      </c>
      <c r="AZ260" s="62">
        <f t="shared" si="6"/>
        <v>0</v>
      </c>
      <c r="BA260" s="62">
        <f t="shared" ref="BA260:BD260" si="258">IF($AZ260=0,0,AV260/$AZ260)</f>
        <v>0</v>
      </c>
      <c r="BB260" s="62">
        <f t="shared" si="258"/>
        <v>0</v>
      </c>
      <c r="BC260" s="62">
        <f t="shared" si="258"/>
        <v>0</v>
      </c>
      <c r="BD260" s="62">
        <f t="shared" si="258"/>
        <v>0</v>
      </c>
      <c r="BE260" s="547"/>
      <c r="BF260" s="1"/>
      <c r="BG260" s="1"/>
      <c r="BH260" s="1"/>
      <c r="BI260" s="1"/>
      <c r="BJ260" s="1"/>
      <c r="BK260" s="1"/>
      <c r="BL260" s="1"/>
      <c r="BM260" s="1"/>
      <c r="BN260" s="1"/>
      <c r="BO260" s="1"/>
      <c r="BP260" s="1"/>
      <c r="BQ260" s="1"/>
      <c r="BR260" s="1"/>
      <c r="BS260" s="1"/>
      <c r="BT260" s="1"/>
      <c r="BU260" s="1"/>
      <c r="BV260" s="1"/>
      <c r="BW260" s="1"/>
      <c r="BX260" s="1"/>
      <c r="BY260" s="1"/>
    </row>
    <row r="261" spans="1:77" ht="15.75" customHeight="1">
      <c r="A261" s="1"/>
      <c r="B261" s="273"/>
      <c r="C261" s="274"/>
      <c r="D261" s="274"/>
      <c r="E261" s="274"/>
      <c r="F261" s="274"/>
      <c r="G261" s="274"/>
      <c r="H261" s="274"/>
      <c r="I261" s="274"/>
      <c r="J261" s="274"/>
      <c r="K261" s="274"/>
      <c r="L261" s="274"/>
      <c r="M261" s="274"/>
      <c r="N261" s="274"/>
      <c r="O261" s="274"/>
      <c r="P261" s="274"/>
      <c r="Q261" s="274"/>
      <c r="R261" s="274"/>
      <c r="S261" s="274"/>
      <c r="T261" s="274"/>
      <c r="U261" s="274"/>
      <c r="V261" s="274"/>
      <c r="W261" s="274"/>
      <c r="X261" s="274"/>
      <c r="Y261" s="274"/>
      <c r="Z261" s="274"/>
      <c r="AA261" s="274"/>
      <c r="AB261" s="274"/>
      <c r="AC261" s="274"/>
      <c r="AD261" s="274"/>
      <c r="AE261" s="274"/>
      <c r="AF261" s="274"/>
      <c r="AG261" s="274"/>
      <c r="AH261" s="274"/>
      <c r="AI261" s="274"/>
      <c r="AJ261" s="274"/>
      <c r="AK261" s="274"/>
      <c r="AL261" s="274"/>
      <c r="AM261" s="274"/>
      <c r="AN261" s="274"/>
      <c r="AO261" s="274"/>
      <c r="AP261" s="274"/>
      <c r="AQ261" s="274"/>
      <c r="AR261" s="275"/>
      <c r="AS261" s="276"/>
      <c r="AT261" s="62" t="str">
        <f t="shared" si="0"/>
        <v>NA</v>
      </c>
      <c r="AU261" s="62" t="str">
        <f t="shared" si="55"/>
        <v>NA</v>
      </c>
      <c r="AV261" s="62">
        <f t="shared" si="2"/>
        <v>0</v>
      </c>
      <c r="AW261" s="62">
        <f t="shared" si="3"/>
        <v>0</v>
      </c>
      <c r="AX261" s="62">
        <f t="shared" si="4"/>
        <v>0</v>
      </c>
      <c r="AY261" s="62">
        <f t="shared" si="5"/>
        <v>0</v>
      </c>
      <c r="AZ261" s="62">
        <f t="shared" si="6"/>
        <v>0</v>
      </c>
      <c r="BA261" s="62">
        <f t="shared" ref="BA261:BD261" si="259">IF($AZ261=0,0,AV261/$AZ261)</f>
        <v>0</v>
      </c>
      <c r="BB261" s="62">
        <f t="shared" si="259"/>
        <v>0</v>
      </c>
      <c r="BC261" s="62">
        <f t="shared" si="259"/>
        <v>0</v>
      </c>
      <c r="BD261" s="62">
        <f t="shared" si="259"/>
        <v>0</v>
      </c>
      <c r="BE261" s="547"/>
      <c r="BF261" s="1"/>
      <c r="BG261" s="1"/>
      <c r="BH261" s="1"/>
      <c r="BI261" s="1"/>
      <c r="BJ261" s="1"/>
      <c r="BK261" s="1"/>
      <c r="BL261" s="1"/>
      <c r="BM261" s="1"/>
      <c r="BN261" s="1"/>
      <c r="BO261" s="1"/>
      <c r="BP261" s="1"/>
      <c r="BQ261" s="1"/>
      <c r="BR261" s="1"/>
      <c r="BS261" s="1"/>
      <c r="BT261" s="1"/>
      <c r="BU261" s="1"/>
      <c r="BV261" s="1"/>
      <c r="BW261" s="1"/>
      <c r="BX261" s="1"/>
      <c r="BY261" s="1"/>
    </row>
    <row r="262" spans="1:77" ht="15.75" customHeight="1">
      <c r="A262" s="1"/>
      <c r="B262" s="558"/>
      <c r="C262" s="559"/>
      <c r="D262" s="559"/>
      <c r="E262" s="559"/>
      <c r="F262" s="559"/>
      <c r="G262" s="559"/>
      <c r="H262" s="559"/>
      <c r="I262" s="559"/>
      <c r="J262" s="559"/>
      <c r="K262" s="559"/>
      <c r="L262" s="559"/>
      <c r="M262" s="559"/>
      <c r="N262" s="559"/>
      <c r="O262" s="559"/>
      <c r="P262" s="559"/>
      <c r="Q262" s="559"/>
      <c r="R262" s="559"/>
      <c r="S262" s="559"/>
      <c r="T262" s="559"/>
      <c r="U262" s="559"/>
      <c r="V262" s="559"/>
      <c r="W262" s="559"/>
      <c r="X262" s="559"/>
      <c r="Y262" s="559"/>
      <c r="Z262" s="559"/>
      <c r="AA262" s="559"/>
      <c r="AB262" s="559"/>
      <c r="AC262" s="559"/>
      <c r="AD262" s="559"/>
      <c r="AE262" s="559"/>
      <c r="AF262" s="559"/>
      <c r="AG262" s="559"/>
      <c r="AH262" s="559"/>
      <c r="AI262" s="559"/>
      <c r="AJ262" s="559"/>
      <c r="AK262" s="559"/>
      <c r="AL262" s="559"/>
      <c r="AM262" s="559"/>
      <c r="AN262" s="559"/>
      <c r="AO262" s="559"/>
      <c r="AP262" s="559"/>
      <c r="AQ262" s="559"/>
      <c r="AR262" s="560"/>
      <c r="AS262" s="276"/>
      <c r="AT262" s="62" t="str">
        <f t="shared" si="0"/>
        <v>NA</v>
      </c>
      <c r="AU262" s="62" t="str">
        <f t="shared" si="55"/>
        <v>NA</v>
      </c>
      <c r="AV262" s="62">
        <f t="shared" si="2"/>
        <v>0</v>
      </c>
      <c r="AW262" s="62">
        <f t="shared" si="3"/>
        <v>0</v>
      </c>
      <c r="AX262" s="62">
        <f t="shared" si="4"/>
        <v>0</v>
      </c>
      <c r="AY262" s="62">
        <f t="shared" si="5"/>
        <v>0</v>
      </c>
      <c r="AZ262" s="62">
        <f t="shared" si="6"/>
        <v>0</v>
      </c>
      <c r="BA262" s="62">
        <f t="shared" ref="BA262:BD262" si="260">IF($AZ262=0,0,AV262/$AZ262)</f>
        <v>0</v>
      </c>
      <c r="BB262" s="62">
        <f t="shared" si="260"/>
        <v>0</v>
      </c>
      <c r="BC262" s="62">
        <f t="shared" si="260"/>
        <v>0</v>
      </c>
      <c r="BD262" s="62">
        <f t="shared" si="260"/>
        <v>0</v>
      </c>
      <c r="BE262" s="547"/>
      <c r="BF262" s="1"/>
      <c r="BG262" s="1"/>
      <c r="BH262" s="1"/>
      <c r="BI262" s="1"/>
      <c r="BJ262" s="1"/>
      <c r="BK262" s="1"/>
      <c r="BL262" s="1"/>
      <c r="BM262" s="1"/>
      <c r="BN262" s="1"/>
      <c r="BO262" s="1"/>
      <c r="BP262" s="1"/>
      <c r="BQ262" s="1"/>
      <c r="BR262" s="1"/>
      <c r="BS262" s="1"/>
      <c r="BT262" s="1"/>
      <c r="BU262" s="1"/>
      <c r="BV262" s="1"/>
      <c r="BW262" s="1"/>
      <c r="BX262" s="1"/>
      <c r="BY262" s="1"/>
    </row>
    <row r="263" spans="1:77" ht="15.75" customHeight="1">
      <c r="A263" s="1"/>
      <c r="B263" s="273"/>
      <c r="C263" s="274"/>
      <c r="D263" s="274"/>
      <c r="E263" s="274"/>
      <c r="F263" s="274"/>
      <c r="G263" s="274"/>
      <c r="H263" s="274"/>
      <c r="I263" s="274"/>
      <c r="J263" s="274"/>
      <c r="K263" s="274"/>
      <c r="L263" s="274"/>
      <c r="M263" s="274"/>
      <c r="N263" s="274"/>
      <c r="O263" s="274"/>
      <c r="P263" s="274"/>
      <c r="Q263" s="274"/>
      <c r="R263" s="274"/>
      <c r="S263" s="274"/>
      <c r="T263" s="274"/>
      <c r="U263" s="274"/>
      <c r="V263" s="274"/>
      <c r="W263" s="274"/>
      <c r="X263" s="274"/>
      <c r="Y263" s="274"/>
      <c r="Z263" s="274"/>
      <c r="AA263" s="274"/>
      <c r="AB263" s="274"/>
      <c r="AC263" s="274"/>
      <c r="AD263" s="274"/>
      <c r="AE263" s="274"/>
      <c r="AF263" s="274"/>
      <c r="AG263" s="274"/>
      <c r="AH263" s="274"/>
      <c r="AI263" s="274"/>
      <c r="AJ263" s="274"/>
      <c r="AK263" s="274"/>
      <c r="AL263" s="274"/>
      <c r="AM263" s="274"/>
      <c r="AN263" s="274"/>
      <c r="AO263" s="274"/>
      <c r="AP263" s="274"/>
      <c r="AQ263" s="274"/>
      <c r="AR263" s="275"/>
      <c r="AS263" s="276"/>
      <c r="AT263" s="62" t="str">
        <f t="shared" si="0"/>
        <v>NA</v>
      </c>
      <c r="AU263" s="62" t="str">
        <f t="shared" si="55"/>
        <v>NA</v>
      </c>
      <c r="AV263" s="62">
        <f t="shared" si="2"/>
        <v>0</v>
      </c>
      <c r="AW263" s="62">
        <f t="shared" si="3"/>
        <v>0</v>
      </c>
      <c r="AX263" s="62">
        <f t="shared" si="4"/>
        <v>0</v>
      </c>
      <c r="AY263" s="62">
        <f t="shared" si="5"/>
        <v>0</v>
      </c>
      <c r="AZ263" s="62">
        <f t="shared" si="6"/>
        <v>0</v>
      </c>
      <c r="BA263" s="62">
        <f t="shared" ref="BA263:BD263" si="261">IF($AZ263=0,0,AV263/$AZ263)</f>
        <v>0</v>
      </c>
      <c r="BB263" s="62">
        <f t="shared" si="261"/>
        <v>0</v>
      </c>
      <c r="BC263" s="62">
        <f t="shared" si="261"/>
        <v>0</v>
      </c>
      <c r="BD263" s="62">
        <f t="shared" si="261"/>
        <v>0</v>
      </c>
      <c r="BE263" s="547"/>
      <c r="BF263" s="1"/>
      <c r="BG263" s="1"/>
      <c r="BH263" s="1"/>
      <c r="BI263" s="1"/>
      <c r="BJ263" s="1"/>
      <c r="BK263" s="1"/>
      <c r="BL263" s="1"/>
      <c r="BM263" s="1"/>
      <c r="BN263" s="1"/>
      <c r="BO263" s="1"/>
      <c r="BP263" s="1"/>
      <c r="BQ263" s="1"/>
      <c r="BR263" s="1"/>
      <c r="BS263" s="1"/>
      <c r="BT263" s="1"/>
      <c r="BU263" s="1"/>
      <c r="BV263" s="1"/>
      <c r="BW263" s="1"/>
      <c r="BX263" s="1"/>
      <c r="BY263" s="1"/>
    </row>
    <row r="264" spans="1:77" ht="15.75" customHeight="1">
      <c r="A264" s="1"/>
      <c r="B264" s="558"/>
      <c r="C264" s="559"/>
      <c r="D264" s="559"/>
      <c r="E264" s="559"/>
      <c r="F264" s="559"/>
      <c r="G264" s="559"/>
      <c r="H264" s="559"/>
      <c r="I264" s="559"/>
      <c r="J264" s="559"/>
      <c r="K264" s="559"/>
      <c r="L264" s="559"/>
      <c r="M264" s="559"/>
      <c r="N264" s="559"/>
      <c r="O264" s="559"/>
      <c r="P264" s="559"/>
      <c r="Q264" s="559"/>
      <c r="R264" s="559"/>
      <c r="S264" s="559"/>
      <c r="T264" s="559"/>
      <c r="U264" s="559"/>
      <c r="V264" s="559"/>
      <c r="W264" s="559"/>
      <c r="X264" s="559"/>
      <c r="Y264" s="559"/>
      <c r="Z264" s="559"/>
      <c r="AA264" s="559"/>
      <c r="AB264" s="559"/>
      <c r="AC264" s="559"/>
      <c r="AD264" s="559"/>
      <c r="AE264" s="559"/>
      <c r="AF264" s="559"/>
      <c r="AG264" s="559"/>
      <c r="AH264" s="559"/>
      <c r="AI264" s="559"/>
      <c r="AJ264" s="559"/>
      <c r="AK264" s="559"/>
      <c r="AL264" s="559"/>
      <c r="AM264" s="559"/>
      <c r="AN264" s="559"/>
      <c r="AO264" s="559"/>
      <c r="AP264" s="559"/>
      <c r="AQ264" s="559"/>
      <c r="AR264" s="560"/>
      <c r="AS264" s="276"/>
      <c r="AT264" s="62" t="str">
        <f t="shared" si="0"/>
        <v>NA</v>
      </c>
      <c r="AU264" s="62" t="str">
        <f t="shared" si="55"/>
        <v>NA</v>
      </c>
      <c r="AV264" s="62">
        <f t="shared" si="2"/>
        <v>0</v>
      </c>
      <c r="AW264" s="62">
        <f t="shared" si="3"/>
        <v>0</v>
      </c>
      <c r="AX264" s="62">
        <f t="shared" si="4"/>
        <v>0</v>
      </c>
      <c r="AY264" s="62">
        <f t="shared" si="5"/>
        <v>0</v>
      </c>
      <c r="AZ264" s="62">
        <f t="shared" si="6"/>
        <v>0</v>
      </c>
      <c r="BA264" s="62">
        <f t="shared" ref="BA264:BD264" si="262">IF($AZ264=0,0,AV264/$AZ264)</f>
        <v>0</v>
      </c>
      <c r="BB264" s="62">
        <f t="shared" si="262"/>
        <v>0</v>
      </c>
      <c r="BC264" s="62">
        <f t="shared" si="262"/>
        <v>0</v>
      </c>
      <c r="BD264" s="62">
        <f t="shared" si="262"/>
        <v>0</v>
      </c>
      <c r="BE264" s="547"/>
      <c r="BF264" s="1"/>
      <c r="BG264" s="1"/>
      <c r="BH264" s="1"/>
      <c r="BI264" s="1"/>
      <c r="BJ264" s="1"/>
      <c r="BK264" s="1"/>
      <c r="BL264" s="1"/>
      <c r="BM264" s="1"/>
      <c r="BN264" s="1"/>
      <c r="BO264" s="1"/>
      <c r="BP264" s="1"/>
      <c r="BQ264" s="1"/>
      <c r="BR264" s="1"/>
      <c r="BS264" s="1"/>
      <c r="BT264" s="1"/>
      <c r="BU264" s="1"/>
      <c r="BV264" s="1"/>
      <c r="BW264" s="1"/>
      <c r="BX264" s="1"/>
      <c r="BY264" s="1"/>
    </row>
    <row r="265" spans="1:77" ht="15.75" customHeight="1">
      <c r="A265" s="1"/>
      <c r="B265" s="273"/>
      <c r="C265" s="274"/>
      <c r="D265" s="274"/>
      <c r="E265" s="274"/>
      <c r="F265" s="274"/>
      <c r="G265" s="274"/>
      <c r="H265" s="274"/>
      <c r="I265" s="274"/>
      <c r="J265" s="274"/>
      <c r="K265" s="274"/>
      <c r="L265" s="274"/>
      <c r="M265" s="274"/>
      <c r="N265" s="274"/>
      <c r="O265" s="274"/>
      <c r="P265" s="274"/>
      <c r="Q265" s="274"/>
      <c r="R265" s="274"/>
      <c r="S265" s="274"/>
      <c r="T265" s="274"/>
      <c r="U265" s="274"/>
      <c r="V265" s="274"/>
      <c r="W265" s="274"/>
      <c r="X265" s="274"/>
      <c r="Y265" s="274"/>
      <c r="Z265" s="274"/>
      <c r="AA265" s="274"/>
      <c r="AB265" s="274"/>
      <c r="AC265" s="274"/>
      <c r="AD265" s="274"/>
      <c r="AE265" s="274"/>
      <c r="AF265" s="274"/>
      <c r="AG265" s="274"/>
      <c r="AH265" s="274"/>
      <c r="AI265" s="274"/>
      <c r="AJ265" s="274"/>
      <c r="AK265" s="274"/>
      <c r="AL265" s="274"/>
      <c r="AM265" s="274"/>
      <c r="AN265" s="274"/>
      <c r="AO265" s="274"/>
      <c r="AP265" s="274"/>
      <c r="AQ265" s="274"/>
      <c r="AR265" s="275"/>
      <c r="AS265" s="276"/>
      <c r="AT265" s="62" t="str">
        <f t="shared" ref="AT265:AT314" si="263">IF($AZ265=0,"NA",($AN265-$AP265)/$AZ265)</f>
        <v>NA</v>
      </c>
      <c r="AU265" s="62" t="str">
        <f t="shared" si="55"/>
        <v>NA</v>
      </c>
      <c r="AV265" s="62">
        <f t="shared" ref="AV265:AV314" si="264">$AB265+$AR265+$AP265+$AS265*$AD265</f>
        <v>0</v>
      </c>
      <c r="AW265" s="62">
        <f t="shared" ref="AW265:AW314" si="265">$AC265+$AQ265+(1-$AS265)*$AD265</f>
        <v>0</v>
      </c>
      <c r="AX265" s="62">
        <f t="shared" ref="AX265:AX314" si="266">$AA265*$AS265+$AN265</f>
        <v>0</v>
      </c>
      <c r="AY265" s="62">
        <f t="shared" ref="AY265:AY314" si="267">$AA265*(1-$AS265)+$AO265</f>
        <v>0</v>
      </c>
      <c r="AZ265" s="62">
        <f t="shared" ref="AZ265:AZ314" si="268">IFERROR(($T265*99976.1+$S265*3412.14)/($R265*99976.1+$P265*3412.14),0)</f>
        <v>0</v>
      </c>
      <c r="BA265" s="62">
        <f t="shared" ref="BA265:BD265" si="269">IF($AZ265=0,0,AV265/$AZ265)</f>
        <v>0</v>
      </c>
      <c r="BB265" s="62">
        <f t="shared" si="269"/>
        <v>0</v>
      </c>
      <c r="BC265" s="62">
        <f t="shared" si="269"/>
        <v>0</v>
      </c>
      <c r="BD265" s="62">
        <f t="shared" si="269"/>
        <v>0</v>
      </c>
      <c r="BE265" s="547"/>
      <c r="BF265" s="1"/>
      <c r="BG265" s="1"/>
      <c r="BH265" s="1"/>
      <c r="BI265" s="1"/>
      <c r="BJ265" s="1"/>
      <c r="BK265" s="1"/>
      <c r="BL265" s="1"/>
      <c r="BM265" s="1"/>
      <c r="BN265" s="1"/>
      <c r="BO265" s="1"/>
      <c r="BP265" s="1"/>
      <c r="BQ265" s="1"/>
      <c r="BR265" s="1"/>
      <c r="BS265" s="1"/>
      <c r="BT265" s="1"/>
      <c r="BU265" s="1"/>
      <c r="BV265" s="1"/>
      <c r="BW265" s="1"/>
      <c r="BX265" s="1"/>
      <c r="BY265" s="1"/>
    </row>
    <row r="266" spans="1:77" ht="15.75" customHeight="1">
      <c r="A266" s="1"/>
      <c r="B266" s="558"/>
      <c r="C266" s="559"/>
      <c r="D266" s="559"/>
      <c r="E266" s="559"/>
      <c r="F266" s="559"/>
      <c r="G266" s="559"/>
      <c r="H266" s="559"/>
      <c r="I266" s="559"/>
      <c r="J266" s="559"/>
      <c r="K266" s="559"/>
      <c r="L266" s="559"/>
      <c r="M266" s="559"/>
      <c r="N266" s="559"/>
      <c r="O266" s="559"/>
      <c r="P266" s="559"/>
      <c r="Q266" s="559"/>
      <c r="R266" s="559"/>
      <c r="S266" s="559"/>
      <c r="T266" s="559"/>
      <c r="U266" s="559"/>
      <c r="V266" s="559"/>
      <c r="W266" s="559"/>
      <c r="X266" s="559"/>
      <c r="Y266" s="559"/>
      <c r="Z266" s="559"/>
      <c r="AA266" s="559"/>
      <c r="AB266" s="559"/>
      <c r="AC266" s="559"/>
      <c r="AD266" s="559"/>
      <c r="AE266" s="559"/>
      <c r="AF266" s="559"/>
      <c r="AG266" s="559"/>
      <c r="AH266" s="559"/>
      <c r="AI266" s="559"/>
      <c r="AJ266" s="559"/>
      <c r="AK266" s="559"/>
      <c r="AL266" s="559"/>
      <c r="AM266" s="559"/>
      <c r="AN266" s="559"/>
      <c r="AO266" s="559"/>
      <c r="AP266" s="559"/>
      <c r="AQ266" s="559"/>
      <c r="AR266" s="560"/>
      <c r="AS266" s="276"/>
      <c r="AT266" s="62" t="str">
        <f t="shared" si="263"/>
        <v>NA</v>
      </c>
      <c r="AU266" s="62" t="str">
        <f t="shared" si="55"/>
        <v>NA</v>
      </c>
      <c r="AV266" s="62">
        <f t="shared" si="264"/>
        <v>0</v>
      </c>
      <c r="AW266" s="62">
        <f t="shared" si="265"/>
        <v>0</v>
      </c>
      <c r="AX266" s="62">
        <f t="shared" si="266"/>
        <v>0</v>
      </c>
      <c r="AY266" s="62">
        <f t="shared" si="267"/>
        <v>0</v>
      </c>
      <c r="AZ266" s="62">
        <f t="shared" si="268"/>
        <v>0</v>
      </c>
      <c r="BA266" s="62">
        <f t="shared" ref="BA266:BD266" si="270">IF($AZ266=0,0,AV266/$AZ266)</f>
        <v>0</v>
      </c>
      <c r="BB266" s="62">
        <f t="shared" si="270"/>
        <v>0</v>
      </c>
      <c r="BC266" s="62">
        <f t="shared" si="270"/>
        <v>0</v>
      </c>
      <c r="BD266" s="62">
        <f t="shared" si="270"/>
        <v>0</v>
      </c>
      <c r="BE266" s="547"/>
      <c r="BF266" s="1"/>
      <c r="BG266" s="1"/>
      <c r="BH266" s="1"/>
      <c r="BI266" s="1"/>
      <c r="BJ266" s="1"/>
      <c r="BK266" s="1"/>
      <c r="BL266" s="1"/>
      <c r="BM266" s="1"/>
      <c r="BN266" s="1"/>
      <c r="BO266" s="1"/>
      <c r="BP266" s="1"/>
      <c r="BQ266" s="1"/>
      <c r="BR266" s="1"/>
      <c r="BS266" s="1"/>
      <c r="BT266" s="1"/>
      <c r="BU266" s="1"/>
      <c r="BV266" s="1"/>
      <c r="BW266" s="1"/>
      <c r="BX266" s="1"/>
      <c r="BY266" s="1"/>
    </row>
    <row r="267" spans="1:77" ht="15.75" customHeight="1">
      <c r="A267" s="1"/>
      <c r="B267" s="273"/>
      <c r="C267" s="274"/>
      <c r="D267" s="274"/>
      <c r="E267" s="274"/>
      <c r="F267" s="274"/>
      <c r="G267" s="274"/>
      <c r="H267" s="274"/>
      <c r="I267" s="274"/>
      <c r="J267" s="274"/>
      <c r="K267" s="274"/>
      <c r="L267" s="274"/>
      <c r="M267" s="274"/>
      <c r="N267" s="274"/>
      <c r="O267" s="274"/>
      <c r="P267" s="274"/>
      <c r="Q267" s="274"/>
      <c r="R267" s="274"/>
      <c r="S267" s="274"/>
      <c r="T267" s="274"/>
      <c r="U267" s="274"/>
      <c r="V267" s="274"/>
      <c r="W267" s="274"/>
      <c r="X267" s="274"/>
      <c r="Y267" s="274"/>
      <c r="Z267" s="274"/>
      <c r="AA267" s="274"/>
      <c r="AB267" s="274"/>
      <c r="AC267" s="274"/>
      <c r="AD267" s="274"/>
      <c r="AE267" s="274"/>
      <c r="AF267" s="274"/>
      <c r="AG267" s="274"/>
      <c r="AH267" s="274"/>
      <c r="AI267" s="274"/>
      <c r="AJ267" s="274"/>
      <c r="AK267" s="274"/>
      <c r="AL267" s="274"/>
      <c r="AM267" s="274"/>
      <c r="AN267" s="274"/>
      <c r="AO267" s="274"/>
      <c r="AP267" s="274"/>
      <c r="AQ267" s="274"/>
      <c r="AR267" s="275"/>
      <c r="AS267" s="276"/>
      <c r="AT267" s="62" t="str">
        <f t="shared" si="263"/>
        <v>NA</v>
      </c>
      <c r="AU267" s="62" t="str">
        <f t="shared" si="55"/>
        <v>NA</v>
      </c>
      <c r="AV267" s="62">
        <f t="shared" si="264"/>
        <v>0</v>
      </c>
      <c r="AW267" s="62">
        <f t="shared" si="265"/>
        <v>0</v>
      </c>
      <c r="AX267" s="62">
        <f t="shared" si="266"/>
        <v>0</v>
      </c>
      <c r="AY267" s="62">
        <f t="shared" si="267"/>
        <v>0</v>
      </c>
      <c r="AZ267" s="62">
        <f t="shared" si="268"/>
        <v>0</v>
      </c>
      <c r="BA267" s="62">
        <f t="shared" ref="BA267:BD267" si="271">IF($AZ267=0,0,AV267/$AZ267)</f>
        <v>0</v>
      </c>
      <c r="BB267" s="62">
        <f t="shared" si="271"/>
        <v>0</v>
      </c>
      <c r="BC267" s="62">
        <f t="shared" si="271"/>
        <v>0</v>
      </c>
      <c r="BD267" s="62">
        <f t="shared" si="271"/>
        <v>0</v>
      </c>
      <c r="BE267" s="547"/>
      <c r="BF267" s="1"/>
      <c r="BG267" s="1"/>
      <c r="BH267" s="1"/>
      <c r="BI267" s="1"/>
      <c r="BJ267" s="1"/>
      <c r="BK267" s="1"/>
      <c r="BL267" s="1"/>
      <c r="BM267" s="1"/>
      <c r="BN267" s="1"/>
      <c r="BO267" s="1"/>
      <c r="BP267" s="1"/>
      <c r="BQ267" s="1"/>
      <c r="BR267" s="1"/>
      <c r="BS267" s="1"/>
      <c r="BT267" s="1"/>
      <c r="BU267" s="1"/>
      <c r="BV267" s="1"/>
      <c r="BW267" s="1"/>
      <c r="BX267" s="1"/>
      <c r="BY267" s="1"/>
    </row>
    <row r="268" spans="1:77" ht="15.75" customHeight="1">
      <c r="A268" s="1"/>
      <c r="B268" s="558"/>
      <c r="C268" s="559"/>
      <c r="D268" s="559"/>
      <c r="E268" s="559"/>
      <c r="F268" s="559"/>
      <c r="G268" s="559"/>
      <c r="H268" s="559"/>
      <c r="I268" s="559"/>
      <c r="J268" s="559"/>
      <c r="K268" s="559"/>
      <c r="L268" s="559"/>
      <c r="M268" s="559"/>
      <c r="N268" s="559"/>
      <c r="O268" s="559"/>
      <c r="P268" s="559"/>
      <c r="Q268" s="559"/>
      <c r="R268" s="559"/>
      <c r="S268" s="559"/>
      <c r="T268" s="559"/>
      <c r="U268" s="559"/>
      <c r="V268" s="559"/>
      <c r="W268" s="559"/>
      <c r="X268" s="559"/>
      <c r="Y268" s="559"/>
      <c r="Z268" s="559"/>
      <c r="AA268" s="559"/>
      <c r="AB268" s="559"/>
      <c r="AC268" s="559"/>
      <c r="AD268" s="559"/>
      <c r="AE268" s="559"/>
      <c r="AF268" s="559"/>
      <c r="AG268" s="559"/>
      <c r="AH268" s="559"/>
      <c r="AI268" s="559"/>
      <c r="AJ268" s="559"/>
      <c r="AK268" s="559"/>
      <c r="AL268" s="559"/>
      <c r="AM268" s="559"/>
      <c r="AN268" s="559"/>
      <c r="AO268" s="559"/>
      <c r="AP268" s="559"/>
      <c r="AQ268" s="559"/>
      <c r="AR268" s="560"/>
      <c r="AS268" s="276"/>
      <c r="AT268" s="62" t="str">
        <f t="shared" si="263"/>
        <v>NA</v>
      </c>
      <c r="AU268" s="62" t="str">
        <f t="shared" si="55"/>
        <v>NA</v>
      </c>
      <c r="AV268" s="62">
        <f t="shared" si="264"/>
        <v>0</v>
      </c>
      <c r="AW268" s="62">
        <f t="shared" si="265"/>
        <v>0</v>
      </c>
      <c r="AX268" s="62">
        <f t="shared" si="266"/>
        <v>0</v>
      </c>
      <c r="AY268" s="62">
        <f t="shared" si="267"/>
        <v>0</v>
      </c>
      <c r="AZ268" s="62">
        <f t="shared" si="268"/>
        <v>0</v>
      </c>
      <c r="BA268" s="62">
        <f t="shared" ref="BA268:BD268" si="272">IF($AZ268=0,0,AV268/$AZ268)</f>
        <v>0</v>
      </c>
      <c r="BB268" s="62">
        <f t="shared" si="272"/>
        <v>0</v>
      </c>
      <c r="BC268" s="62">
        <f t="shared" si="272"/>
        <v>0</v>
      </c>
      <c r="BD268" s="62">
        <f t="shared" si="272"/>
        <v>0</v>
      </c>
      <c r="BE268" s="547"/>
      <c r="BF268" s="1"/>
      <c r="BG268" s="1"/>
      <c r="BH268" s="1"/>
      <c r="BI268" s="1"/>
      <c r="BJ268" s="1"/>
      <c r="BK268" s="1"/>
      <c r="BL268" s="1"/>
      <c r="BM268" s="1"/>
      <c r="BN268" s="1"/>
      <c r="BO268" s="1"/>
      <c r="BP268" s="1"/>
      <c r="BQ268" s="1"/>
      <c r="BR268" s="1"/>
      <c r="BS268" s="1"/>
      <c r="BT268" s="1"/>
      <c r="BU268" s="1"/>
      <c r="BV268" s="1"/>
      <c r="BW268" s="1"/>
      <c r="BX268" s="1"/>
      <c r="BY268" s="1"/>
    </row>
    <row r="269" spans="1:77" ht="15.75" customHeight="1">
      <c r="A269" s="1"/>
      <c r="B269" s="273"/>
      <c r="C269" s="274"/>
      <c r="D269" s="274"/>
      <c r="E269" s="274"/>
      <c r="F269" s="274"/>
      <c r="G269" s="274"/>
      <c r="H269" s="274"/>
      <c r="I269" s="274"/>
      <c r="J269" s="274"/>
      <c r="K269" s="274"/>
      <c r="L269" s="274"/>
      <c r="M269" s="274"/>
      <c r="N269" s="274"/>
      <c r="O269" s="274"/>
      <c r="P269" s="274"/>
      <c r="Q269" s="274"/>
      <c r="R269" s="274"/>
      <c r="S269" s="274"/>
      <c r="T269" s="274"/>
      <c r="U269" s="274"/>
      <c r="V269" s="274"/>
      <c r="W269" s="274"/>
      <c r="X269" s="274"/>
      <c r="Y269" s="274"/>
      <c r="Z269" s="274"/>
      <c r="AA269" s="274"/>
      <c r="AB269" s="274"/>
      <c r="AC269" s="274"/>
      <c r="AD269" s="274"/>
      <c r="AE269" s="274"/>
      <c r="AF269" s="274"/>
      <c r="AG269" s="274"/>
      <c r="AH269" s="274"/>
      <c r="AI269" s="274"/>
      <c r="AJ269" s="274"/>
      <c r="AK269" s="274"/>
      <c r="AL269" s="274"/>
      <c r="AM269" s="274"/>
      <c r="AN269" s="274"/>
      <c r="AO269" s="274"/>
      <c r="AP269" s="274"/>
      <c r="AQ269" s="274"/>
      <c r="AR269" s="275"/>
      <c r="AS269" s="276"/>
      <c r="AT269" s="62" t="str">
        <f t="shared" si="263"/>
        <v>NA</v>
      </c>
      <c r="AU269" s="62" t="str">
        <f t="shared" si="55"/>
        <v>NA</v>
      </c>
      <c r="AV269" s="62">
        <f t="shared" si="264"/>
        <v>0</v>
      </c>
      <c r="AW269" s="62">
        <f t="shared" si="265"/>
        <v>0</v>
      </c>
      <c r="AX269" s="62">
        <f t="shared" si="266"/>
        <v>0</v>
      </c>
      <c r="AY269" s="62">
        <f t="shared" si="267"/>
        <v>0</v>
      </c>
      <c r="AZ269" s="62">
        <f t="shared" si="268"/>
        <v>0</v>
      </c>
      <c r="BA269" s="62">
        <f t="shared" ref="BA269:BD269" si="273">IF($AZ269=0,0,AV269/$AZ269)</f>
        <v>0</v>
      </c>
      <c r="BB269" s="62">
        <f t="shared" si="273"/>
        <v>0</v>
      </c>
      <c r="BC269" s="62">
        <f t="shared" si="273"/>
        <v>0</v>
      </c>
      <c r="BD269" s="62">
        <f t="shared" si="273"/>
        <v>0</v>
      </c>
      <c r="BE269" s="547"/>
      <c r="BF269" s="1"/>
      <c r="BG269" s="1"/>
      <c r="BH269" s="1"/>
      <c r="BI269" s="1"/>
      <c r="BJ269" s="1"/>
      <c r="BK269" s="1"/>
      <c r="BL269" s="1"/>
      <c r="BM269" s="1"/>
      <c r="BN269" s="1"/>
      <c r="BO269" s="1"/>
      <c r="BP269" s="1"/>
      <c r="BQ269" s="1"/>
      <c r="BR269" s="1"/>
      <c r="BS269" s="1"/>
      <c r="BT269" s="1"/>
      <c r="BU269" s="1"/>
      <c r="BV269" s="1"/>
      <c r="BW269" s="1"/>
      <c r="BX269" s="1"/>
      <c r="BY269" s="1"/>
    </row>
    <row r="270" spans="1:77" ht="15.75" customHeight="1">
      <c r="A270" s="1"/>
      <c r="B270" s="558"/>
      <c r="C270" s="559"/>
      <c r="D270" s="559"/>
      <c r="E270" s="559"/>
      <c r="F270" s="559"/>
      <c r="G270" s="559"/>
      <c r="H270" s="559"/>
      <c r="I270" s="559"/>
      <c r="J270" s="559"/>
      <c r="K270" s="559"/>
      <c r="L270" s="559"/>
      <c r="M270" s="559"/>
      <c r="N270" s="559"/>
      <c r="O270" s="559"/>
      <c r="P270" s="559"/>
      <c r="Q270" s="559"/>
      <c r="R270" s="559"/>
      <c r="S270" s="559"/>
      <c r="T270" s="559"/>
      <c r="U270" s="559"/>
      <c r="V270" s="559"/>
      <c r="W270" s="559"/>
      <c r="X270" s="559"/>
      <c r="Y270" s="559"/>
      <c r="Z270" s="559"/>
      <c r="AA270" s="559"/>
      <c r="AB270" s="559"/>
      <c r="AC270" s="559"/>
      <c r="AD270" s="559"/>
      <c r="AE270" s="559"/>
      <c r="AF270" s="559"/>
      <c r="AG270" s="559"/>
      <c r="AH270" s="559"/>
      <c r="AI270" s="559"/>
      <c r="AJ270" s="559"/>
      <c r="AK270" s="559"/>
      <c r="AL270" s="559"/>
      <c r="AM270" s="559"/>
      <c r="AN270" s="559"/>
      <c r="AO270" s="559"/>
      <c r="AP270" s="559"/>
      <c r="AQ270" s="559"/>
      <c r="AR270" s="560"/>
      <c r="AS270" s="276"/>
      <c r="AT270" s="62" t="str">
        <f t="shared" si="263"/>
        <v>NA</v>
      </c>
      <c r="AU270" s="62" t="str">
        <f t="shared" si="55"/>
        <v>NA</v>
      </c>
      <c r="AV270" s="62">
        <f t="shared" si="264"/>
        <v>0</v>
      </c>
      <c r="AW270" s="62">
        <f t="shared" si="265"/>
        <v>0</v>
      </c>
      <c r="AX270" s="62">
        <f t="shared" si="266"/>
        <v>0</v>
      </c>
      <c r="AY270" s="62">
        <f t="shared" si="267"/>
        <v>0</v>
      </c>
      <c r="AZ270" s="62">
        <f t="shared" si="268"/>
        <v>0</v>
      </c>
      <c r="BA270" s="62">
        <f t="shared" ref="BA270:BD270" si="274">IF($AZ270=0,0,AV270/$AZ270)</f>
        <v>0</v>
      </c>
      <c r="BB270" s="62">
        <f t="shared" si="274"/>
        <v>0</v>
      </c>
      <c r="BC270" s="62">
        <f t="shared" si="274"/>
        <v>0</v>
      </c>
      <c r="BD270" s="62">
        <f t="shared" si="274"/>
        <v>0</v>
      </c>
      <c r="BE270" s="547"/>
      <c r="BF270" s="1"/>
      <c r="BG270" s="1"/>
      <c r="BH270" s="1"/>
      <c r="BI270" s="1"/>
      <c r="BJ270" s="1"/>
      <c r="BK270" s="1"/>
      <c r="BL270" s="1"/>
      <c r="BM270" s="1"/>
      <c r="BN270" s="1"/>
      <c r="BO270" s="1"/>
      <c r="BP270" s="1"/>
      <c r="BQ270" s="1"/>
      <c r="BR270" s="1"/>
      <c r="BS270" s="1"/>
      <c r="BT270" s="1"/>
      <c r="BU270" s="1"/>
      <c r="BV270" s="1"/>
      <c r="BW270" s="1"/>
      <c r="BX270" s="1"/>
      <c r="BY270" s="1"/>
    </row>
    <row r="271" spans="1:77" ht="15.75" customHeight="1">
      <c r="A271" s="1"/>
      <c r="B271" s="273"/>
      <c r="C271" s="274"/>
      <c r="D271" s="274"/>
      <c r="E271" s="274"/>
      <c r="F271" s="274"/>
      <c r="G271" s="274"/>
      <c r="H271" s="274"/>
      <c r="I271" s="274"/>
      <c r="J271" s="274"/>
      <c r="K271" s="274"/>
      <c r="L271" s="274"/>
      <c r="M271" s="274"/>
      <c r="N271" s="274"/>
      <c r="O271" s="274"/>
      <c r="P271" s="274"/>
      <c r="Q271" s="274"/>
      <c r="R271" s="274"/>
      <c r="S271" s="274"/>
      <c r="T271" s="274"/>
      <c r="U271" s="274"/>
      <c r="V271" s="274"/>
      <c r="W271" s="274"/>
      <c r="X271" s="274"/>
      <c r="Y271" s="274"/>
      <c r="Z271" s="274"/>
      <c r="AA271" s="274"/>
      <c r="AB271" s="274"/>
      <c r="AC271" s="274"/>
      <c r="AD271" s="274"/>
      <c r="AE271" s="274"/>
      <c r="AF271" s="274"/>
      <c r="AG271" s="274"/>
      <c r="AH271" s="274"/>
      <c r="AI271" s="274"/>
      <c r="AJ271" s="274"/>
      <c r="AK271" s="274"/>
      <c r="AL271" s="274"/>
      <c r="AM271" s="274"/>
      <c r="AN271" s="274"/>
      <c r="AO271" s="274"/>
      <c r="AP271" s="274"/>
      <c r="AQ271" s="274"/>
      <c r="AR271" s="275"/>
      <c r="AS271" s="276"/>
      <c r="AT271" s="62" t="str">
        <f t="shared" si="263"/>
        <v>NA</v>
      </c>
      <c r="AU271" s="62" t="str">
        <f t="shared" si="55"/>
        <v>NA</v>
      </c>
      <c r="AV271" s="62">
        <f t="shared" si="264"/>
        <v>0</v>
      </c>
      <c r="AW271" s="62">
        <f t="shared" si="265"/>
        <v>0</v>
      </c>
      <c r="AX271" s="62">
        <f t="shared" si="266"/>
        <v>0</v>
      </c>
      <c r="AY271" s="62">
        <f t="shared" si="267"/>
        <v>0</v>
      </c>
      <c r="AZ271" s="62">
        <f t="shared" si="268"/>
        <v>0</v>
      </c>
      <c r="BA271" s="62">
        <f t="shared" ref="BA271:BD271" si="275">IF($AZ271=0,0,AV271/$AZ271)</f>
        <v>0</v>
      </c>
      <c r="BB271" s="62">
        <f t="shared" si="275"/>
        <v>0</v>
      </c>
      <c r="BC271" s="62">
        <f t="shared" si="275"/>
        <v>0</v>
      </c>
      <c r="BD271" s="62">
        <f t="shared" si="275"/>
        <v>0</v>
      </c>
      <c r="BE271" s="547"/>
      <c r="BF271" s="1"/>
      <c r="BG271" s="1"/>
      <c r="BH271" s="1"/>
      <c r="BI271" s="1"/>
      <c r="BJ271" s="1"/>
      <c r="BK271" s="1"/>
      <c r="BL271" s="1"/>
      <c r="BM271" s="1"/>
      <c r="BN271" s="1"/>
      <c r="BO271" s="1"/>
      <c r="BP271" s="1"/>
      <c r="BQ271" s="1"/>
      <c r="BR271" s="1"/>
      <c r="BS271" s="1"/>
      <c r="BT271" s="1"/>
      <c r="BU271" s="1"/>
      <c r="BV271" s="1"/>
      <c r="BW271" s="1"/>
      <c r="BX271" s="1"/>
      <c r="BY271" s="1"/>
    </row>
    <row r="272" spans="1:77" ht="15.75" customHeight="1">
      <c r="A272" s="1"/>
      <c r="B272" s="558"/>
      <c r="C272" s="559"/>
      <c r="D272" s="559"/>
      <c r="E272" s="559"/>
      <c r="F272" s="559"/>
      <c r="G272" s="559"/>
      <c r="H272" s="559"/>
      <c r="I272" s="559"/>
      <c r="J272" s="559"/>
      <c r="K272" s="559"/>
      <c r="L272" s="559"/>
      <c r="M272" s="559"/>
      <c r="N272" s="559"/>
      <c r="O272" s="559"/>
      <c r="P272" s="559"/>
      <c r="Q272" s="559"/>
      <c r="R272" s="559"/>
      <c r="S272" s="559"/>
      <c r="T272" s="559"/>
      <c r="U272" s="559"/>
      <c r="V272" s="559"/>
      <c r="W272" s="559"/>
      <c r="X272" s="559"/>
      <c r="Y272" s="559"/>
      <c r="Z272" s="559"/>
      <c r="AA272" s="559"/>
      <c r="AB272" s="559"/>
      <c r="AC272" s="559"/>
      <c r="AD272" s="559"/>
      <c r="AE272" s="559"/>
      <c r="AF272" s="559"/>
      <c r="AG272" s="559"/>
      <c r="AH272" s="559"/>
      <c r="AI272" s="559"/>
      <c r="AJ272" s="559"/>
      <c r="AK272" s="559"/>
      <c r="AL272" s="559"/>
      <c r="AM272" s="559"/>
      <c r="AN272" s="559"/>
      <c r="AO272" s="559"/>
      <c r="AP272" s="559"/>
      <c r="AQ272" s="559"/>
      <c r="AR272" s="560"/>
      <c r="AS272" s="276"/>
      <c r="AT272" s="62" t="str">
        <f t="shared" si="263"/>
        <v>NA</v>
      </c>
      <c r="AU272" s="62" t="str">
        <f t="shared" si="55"/>
        <v>NA</v>
      </c>
      <c r="AV272" s="62">
        <f t="shared" si="264"/>
        <v>0</v>
      </c>
      <c r="AW272" s="62">
        <f t="shared" si="265"/>
        <v>0</v>
      </c>
      <c r="AX272" s="62">
        <f t="shared" si="266"/>
        <v>0</v>
      </c>
      <c r="AY272" s="62">
        <f t="shared" si="267"/>
        <v>0</v>
      </c>
      <c r="AZ272" s="62">
        <f t="shared" si="268"/>
        <v>0</v>
      </c>
      <c r="BA272" s="62">
        <f t="shared" ref="BA272:BD272" si="276">IF($AZ272=0,0,AV272/$AZ272)</f>
        <v>0</v>
      </c>
      <c r="BB272" s="62">
        <f t="shared" si="276"/>
        <v>0</v>
      </c>
      <c r="BC272" s="62">
        <f t="shared" si="276"/>
        <v>0</v>
      </c>
      <c r="BD272" s="62">
        <f t="shared" si="276"/>
        <v>0</v>
      </c>
      <c r="BE272" s="547"/>
      <c r="BF272" s="1"/>
      <c r="BG272" s="1"/>
      <c r="BH272" s="1"/>
      <c r="BI272" s="1"/>
      <c r="BJ272" s="1"/>
      <c r="BK272" s="1"/>
      <c r="BL272" s="1"/>
      <c r="BM272" s="1"/>
      <c r="BN272" s="1"/>
      <c r="BO272" s="1"/>
      <c r="BP272" s="1"/>
      <c r="BQ272" s="1"/>
      <c r="BR272" s="1"/>
      <c r="BS272" s="1"/>
      <c r="BT272" s="1"/>
      <c r="BU272" s="1"/>
      <c r="BV272" s="1"/>
      <c r="BW272" s="1"/>
      <c r="BX272" s="1"/>
      <c r="BY272" s="1"/>
    </row>
    <row r="273" spans="1:77" ht="15.75" customHeight="1">
      <c r="A273" s="1"/>
      <c r="B273" s="273"/>
      <c r="C273" s="274"/>
      <c r="D273" s="274"/>
      <c r="E273" s="274"/>
      <c r="F273" s="274"/>
      <c r="G273" s="274"/>
      <c r="H273" s="274"/>
      <c r="I273" s="274"/>
      <c r="J273" s="274"/>
      <c r="K273" s="274"/>
      <c r="L273" s="274"/>
      <c r="M273" s="274"/>
      <c r="N273" s="274"/>
      <c r="O273" s="274"/>
      <c r="P273" s="274"/>
      <c r="Q273" s="274"/>
      <c r="R273" s="274"/>
      <c r="S273" s="274"/>
      <c r="T273" s="274"/>
      <c r="U273" s="274"/>
      <c r="V273" s="274"/>
      <c r="W273" s="274"/>
      <c r="X273" s="274"/>
      <c r="Y273" s="274"/>
      <c r="Z273" s="274"/>
      <c r="AA273" s="274"/>
      <c r="AB273" s="274"/>
      <c r="AC273" s="274"/>
      <c r="AD273" s="274"/>
      <c r="AE273" s="274"/>
      <c r="AF273" s="274"/>
      <c r="AG273" s="274"/>
      <c r="AH273" s="274"/>
      <c r="AI273" s="274"/>
      <c r="AJ273" s="274"/>
      <c r="AK273" s="274"/>
      <c r="AL273" s="274"/>
      <c r="AM273" s="274"/>
      <c r="AN273" s="274"/>
      <c r="AO273" s="274"/>
      <c r="AP273" s="274"/>
      <c r="AQ273" s="274"/>
      <c r="AR273" s="275"/>
      <c r="AS273" s="276"/>
      <c r="AT273" s="62" t="str">
        <f t="shared" si="263"/>
        <v>NA</v>
      </c>
      <c r="AU273" s="62" t="str">
        <f t="shared" si="55"/>
        <v>NA</v>
      </c>
      <c r="AV273" s="62">
        <f t="shared" si="264"/>
        <v>0</v>
      </c>
      <c r="AW273" s="62">
        <f t="shared" si="265"/>
        <v>0</v>
      </c>
      <c r="AX273" s="62">
        <f t="shared" si="266"/>
        <v>0</v>
      </c>
      <c r="AY273" s="62">
        <f t="shared" si="267"/>
        <v>0</v>
      </c>
      <c r="AZ273" s="62">
        <f t="shared" si="268"/>
        <v>0</v>
      </c>
      <c r="BA273" s="62">
        <f t="shared" ref="BA273:BD273" si="277">IF($AZ273=0,0,AV273/$AZ273)</f>
        <v>0</v>
      </c>
      <c r="BB273" s="62">
        <f t="shared" si="277"/>
        <v>0</v>
      </c>
      <c r="BC273" s="62">
        <f t="shared" si="277"/>
        <v>0</v>
      </c>
      <c r="BD273" s="62">
        <f t="shared" si="277"/>
        <v>0</v>
      </c>
      <c r="BE273" s="547"/>
      <c r="BF273" s="1"/>
      <c r="BG273" s="1"/>
      <c r="BH273" s="1"/>
      <c r="BI273" s="1"/>
      <c r="BJ273" s="1"/>
      <c r="BK273" s="1"/>
      <c r="BL273" s="1"/>
      <c r="BM273" s="1"/>
      <c r="BN273" s="1"/>
      <c r="BO273" s="1"/>
      <c r="BP273" s="1"/>
      <c r="BQ273" s="1"/>
      <c r="BR273" s="1"/>
      <c r="BS273" s="1"/>
      <c r="BT273" s="1"/>
      <c r="BU273" s="1"/>
      <c r="BV273" s="1"/>
      <c r="BW273" s="1"/>
      <c r="BX273" s="1"/>
      <c r="BY273" s="1"/>
    </row>
    <row r="274" spans="1:77" ht="15.75" customHeight="1">
      <c r="A274" s="1"/>
      <c r="B274" s="558"/>
      <c r="C274" s="559"/>
      <c r="D274" s="559"/>
      <c r="E274" s="559"/>
      <c r="F274" s="559"/>
      <c r="G274" s="559"/>
      <c r="H274" s="559"/>
      <c r="I274" s="559"/>
      <c r="J274" s="559"/>
      <c r="K274" s="559"/>
      <c r="L274" s="559"/>
      <c r="M274" s="559"/>
      <c r="N274" s="559"/>
      <c r="O274" s="559"/>
      <c r="P274" s="559"/>
      <c r="Q274" s="559"/>
      <c r="R274" s="559"/>
      <c r="S274" s="559"/>
      <c r="T274" s="559"/>
      <c r="U274" s="559"/>
      <c r="V274" s="559"/>
      <c r="W274" s="559"/>
      <c r="X274" s="559"/>
      <c r="Y274" s="559"/>
      <c r="Z274" s="559"/>
      <c r="AA274" s="559"/>
      <c r="AB274" s="559"/>
      <c r="AC274" s="559"/>
      <c r="AD274" s="559"/>
      <c r="AE274" s="559"/>
      <c r="AF274" s="559"/>
      <c r="AG274" s="559"/>
      <c r="AH274" s="559"/>
      <c r="AI274" s="559"/>
      <c r="AJ274" s="559"/>
      <c r="AK274" s="559"/>
      <c r="AL274" s="559"/>
      <c r="AM274" s="559"/>
      <c r="AN274" s="559"/>
      <c r="AO274" s="559"/>
      <c r="AP274" s="559"/>
      <c r="AQ274" s="559"/>
      <c r="AR274" s="560"/>
      <c r="AS274" s="276"/>
      <c r="AT274" s="62" t="str">
        <f t="shared" si="263"/>
        <v>NA</v>
      </c>
      <c r="AU274" s="62" t="str">
        <f t="shared" si="55"/>
        <v>NA</v>
      </c>
      <c r="AV274" s="62">
        <f t="shared" si="264"/>
        <v>0</v>
      </c>
      <c r="AW274" s="62">
        <f t="shared" si="265"/>
        <v>0</v>
      </c>
      <c r="AX274" s="62">
        <f t="shared" si="266"/>
        <v>0</v>
      </c>
      <c r="AY274" s="62">
        <f t="shared" si="267"/>
        <v>0</v>
      </c>
      <c r="AZ274" s="62">
        <f t="shared" si="268"/>
        <v>0</v>
      </c>
      <c r="BA274" s="62">
        <f t="shared" ref="BA274:BD274" si="278">IF($AZ274=0,0,AV274/$AZ274)</f>
        <v>0</v>
      </c>
      <c r="BB274" s="62">
        <f t="shared" si="278"/>
        <v>0</v>
      </c>
      <c r="BC274" s="62">
        <f t="shared" si="278"/>
        <v>0</v>
      </c>
      <c r="BD274" s="62">
        <f t="shared" si="278"/>
        <v>0</v>
      </c>
      <c r="BE274" s="547"/>
      <c r="BF274" s="1"/>
      <c r="BG274" s="1"/>
      <c r="BH274" s="1"/>
      <c r="BI274" s="1"/>
      <c r="BJ274" s="1"/>
      <c r="BK274" s="1"/>
      <c r="BL274" s="1"/>
      <c r="BM274" s="1"/>
      <c r="BN274" s="1"/>
      <c r="BO274" s="1"/>
      <c r="BP274" s="1"/>
      <c r="BQ274" s="1"/>
      <c r="BR274" s="1"/>
      <c r="BS274" s="1"/>
      <c r="BT274" s="1"/>
      <c r="BU274" s="1"/>
      <c r="BV274" s="1"/>
      <c r="BW274" s="1"/>
      <c r="BX274" s="1"/>
      <c r="BY274" s="1"/>
    </row>
    <row r="275" spans="1:77" ht="15.75" customHeight="1">
      <c r="A275" s="1"/>
      <c r="B275" s="273"/>
      <c r="C275" s="274"/>
      <c r="D275" s="274"/>
      <c r="E275" s="274"/>
      <c r="F275" s="274"/>
      <c r="G275" s="274"/>
      <c r="H275" s="274"/>
      <c r="I275" s="274"/>
      <c r="J275" s="274"/>
      <c r="K275" s="274"/>
      <c r="L275" s="274"/>
      <c r="M275" s="274"/>
      <c r="N275" s="274"/>
      <c r="O275" s="274"/>
      <c r="P275" s="274"/>
      <c r="Q275" s="274"/>
      <c r="R275" s="274"/>
      <c r="S275" s="274"/>
      <c r="T275" s="274"/>
      <c r="U275" s="274"/>
      <c r="V275" s="274"/>
      <c r="W275" s="274"/>
      <c r="X275" s="274"/>
      <c r="Y275" s="274"/>
      <c r="Z275" s="274"/>
      <c r="AA275" s="274"/>
      <c r="AB275" s="274"/>
      <c r="AC275" s="274"/>
      <c r="AD275" s="274"/>
      <c r="AE275" s="274"/>
      <c r="AF275" s="274"/>
      <c r="AG275" s="274"/>
      <c r="AH275" s="274"/>
      <c r="AI275" s="274"/>
      <c r="AJ275" s="274"/>
      <c r="AK275" s="274"/>
      <c r="AL275" s="274"/>
      <c r="AM275" s="274"/>
      <c r="AN275" s="274"/>
      <c r="AO275" s="274"/>
      <c r="AP275" s="274"/>
      <c r="AQ275" s="274"/>
      <c r="AR275" s="275"/>
      <c r="AS275" s="276"/>
      <c r="AT275" s="62" t="str">
        <f t="shared" si="263"/>
        <v>NA</v>
      </c>
      <c r="AU275" s="62" t="str">
        <f t="shared" si="55"/>
        <v>NA</v>
      </c>
      <c r="AV275" s="62">
        <f t="shared" si="264"/>
        <v>0</v>
      </c>
      <c r="AW275" s="62">
        <f t="shared" si="265"/>
        <v>0</v>
      </c>
      <c r="AX275" s="62">
        <f t="shared" si="266"/>
        <v>0</v>
      </c>
      <c r="AY275" s="62">
        <f t="shared" si="267"/>
        <v>0</v>
      </c>
      <c r="AZ275" s="62">
        <f t="shared" si="268"/>
        <v>0</v>
      </c>
      <c r="BA275" s="62">
        <f t="shared" ref="BA275:BD275" si="279">IF($AZ275=0,0,AV275/$AZ275)</f>
        <v>0</v>
      </c>
      <c r="BB275" s="62">
        <f t="shared" si="279"/>
        <v>0</v>
      </c>
      <c r="BC275" s="62">
        <f t="shared" si="279"/>
        <v>0</v>
      </c>
      <c r="BD275" s="62">
        <f t="shared" si="279"/>
        <v>0</v>
      </c>
      <c r="BE275" s="547"/>
      <c r="BF275" s="1"/>
      <c r="BG275" s="1"/>
      <c r="BH275" s="1"/>
      <c r="BI275" s="1"/>
      <c r="BJ275" s="1"/>
      <c r="BK275" s="1"/>
      <c r="BL275" s="1"/>
      <c r="BM275" s="1"/>
      <c r="BN275" s="1"/>
      <c r="BO275" s="1"/>
      <c r="BP275" s="1"/>
      <c r="BQ275" s="1"/>
      <c r="BR275" s="1"/>
      <c r="BS275" s="1"/>
      <c r="BT275" s="1"/>
      <c r="BU275" s="1"/>
      <c r="BV275" s="1"/>
      <c r="BW275" s="1"/>
      <c r="BX275" s="1"/>
      <c r="BY275" s="1"/>
    </row>
    <row r="276" spans="1:77" ht="15.75" customHeight="1">
      <c r="A276" s="1"/>
      <c r="B276" s="558"/>
      <c r="C276" s="559"/>
      <c r="D276" s="559"/>
      <c r="E276" s="559"/>
      <c r="F276" s="559"/>
      <c r="G276" s="559"/>
      <c r="H276" s="559"/>
      <c r="I276" s="559"/>
      <c r="J276" s="559"/>
      <c r="K276" s="559"/>
      <c r="L276" s="559"/>
      <c r="M276" s="559"/>
      <c r="N276" s="559"/>
      <c r="O276" s="559"/>
      <c r="P276" s="559"/>
      <c r="Q276" s="559"/>
      <c r="R276" s="559"/>
      <c r="S276" s="559"/>
      <c r="T276" s="559"/>
      <c r="U276" s="559"/>
      <c r="V276" s="559"/>
      <c r="W276" s="559"/>
      <c r="X276" s="559"/>
      <c r="Y276" s="559"/>
      <c r="Z276" s="559"/>
      <c r="AA276" s="559"/>
      <c r="AB276" s="559"/>
      <c r="AC276" s="559"/>
      <c r="AD276" s="559"/>
      <c r="AE276" s="559"/>
      <c r="AF276" s="559"/>
      <c r="AG276" s="559"/>
      <c r="AH276" s="559"/>
      <c r="AI276" s="559"/>
      <c r="AJ276" s="559"/>
      <c r="AK276" s="559"/>
      <c r="AL276" s="559"/>
      <c r="AM276" s="559"/>
      <c r="AN276" s="559"/>
      <c r="AO276" s="559"/>
      <c r="AP276" s="559"/>
      <c r="AQ276" s="559"/>
      <c r="AR276" s="560"/>
      <c r="AS276" s="276"/>
      <c r="AT276" s="62" t="str">
        <f t="shared" si="263"/>
        <v>NA</v>
      </c>
      <c r="AU276" s="62" t="str">
        <f t="shared" si="55"/>
        <v>NA</v>
      </c>
      <c r="AV276" s="62">
        <f t="shared" si="264"/>
        <v>0</v>
      </c>
      <c r="AW276" s="62">
        <f t="shared" si="265"/>
        <v>0</v>
      </c>
      <c r="AX276" s="62">
        <f t="shared" si="266"/>
        <v>0</v>
      </c>
      <c r="AY276" s="62">
        <f t="shared" si="267"/>
        <v>0</v>
      </c>
      <c r="AZ276" s="62">
        <f t="shared" si="268"/>
        <v>0</v>
      </c>
      <c r="BA276" s="62">
        <f t="shared" ref="BA276:BD276" si="280">IF($AZ276=0,0,AV276/$AZ276)</f>
        <v>0</v>
      </c>
      <c r="BB276" s="62">
        <f t="shared" si="280"/>
        <v>0</v>
      </c>
      <c r="BC276" s="62">
        <f t="shared" si="280"/>
        <v>0</v>
      </c>
      <c r="BD276" s="62">
        <f t="shared" si="280"/>
        <v>0</v>
      </c>
      <c r="BE276" s="547"/>
      <c r="BF276" s="1"/>
      <c r="BG276" s="1"/>
      <c r="BH276" s="1"/>
      <c r="BI276" s="1"/>
      <c r="BJ276" s="1"/>
      <c r="BK276" s="1"/>
      <c r="BL276" s="1"/>
      <c r="BM276" s="1"/>
      <c r="BN276" s="1"/>
      <c r="BO276" s="1"/>
      <c r="BP276" s="1"/>
      <c r="BQ276" s="1"/>
      <c r="BR276" s="1"/>
      <c r="BS276" s="1"/>
      <c r="BT276" s="1"/>
      <c r="BU276" s="1"/>
      <c r="BV276" s="1"/>
      <c r="BW276" s="1"/>
      <c r="BX276" s="1"/>
      <c r="BY276" s="1"/>
    </row>
    <row r="277" spans="1:77" ht="15.75" customHeight="1">
      <c r="A277" s="1"/>
      <c r="B277" s="273"/>
      <c r="C277" s="274"/>
      <c r="D277" s="274"/>
      <c r="E277" s="274"/>
      <c r="F277" s="274"/>
      <c r="G277" s="274"/>
      <c r="H277" s="274"/>
      <c r="I277" s="274"/>
      <c r="J277" s="274"/>
      <c r="K277" s="274"/>
      <c r="L277" s="274"/>
      <c r="M277" s="274"/>
      <c r="N277" s="274"/>
      <c r="O277" s="274"/>
      <c r="P277" s="274"/>
      <c r="Q277" s="274"/>
      <c r="R277" s="274"/>
      <c r="S277" s="274"/>
      <c r="T277" s="274"/>
      <c r="U277" s="274"/>
      <c r="V277" s="274"/>
      <c r="W277" s="274"/>
      <c r="X277" s="274"/>
      <c r="Y277" s="274"/>
      <c r="Z277" s="274"/>
      <c r="AA277" s="274"/>
      <c r="AB277" s="274"/>
      <c r="AC277" s="274"/>
      <c r="AD277" s="274"/>
      <c r="AE277" s="274"/>
      <c r="AF277" s="274"/>
      <c r="AG277" s="274"/>
      <c r="AH277" s="274"/>
      <c r="AI277" s="274"/>
      <c r="AJ277" s="274"/>
      <c r="AK277" s="274"/>
      <c r="AL277" s="274"/>
      <c r="AM277" s="274"/>
      <c r="AN277" s="274"/>
      <c r="AO277" s="274"/>
      <c r="AP277" s="274"/>
      <c r="AQ277" s="274"/>
      <c r="AR277" s="275"/>
      <c r="AS277" s="276"/>
      <c r="AT277" s="62" t="str">
        <f t="shared" si="263"/>
        <v>NA</v>
      </c>
      <c r="AU277" s="62" t="str">
        <f t="shared" si="55"/>
        <v>NA</v>
      </c>
      <c r="AV277" s="62">
        <f t="shared" si="264"/>
        <v>0</v>
      </c>
      <c r="AW277" s="62">
        <f t="shared" si="265"/>
        <v>0</v>
      </c>
      <c r="AX277" s="62">
        <f t="shared" si="266"/>
        <v>0</v>
      </c>
      <c r="AY277" s="62">
        <f t="shared" si="267"/>
        <v>0</v>
      </c>
      <c r="AZ277" s="62">
        <f t="shared" si="268"/>
        <v>0</v>
      </c>
      <c r="BA277" s="62">
        <f t="shared" ref="BA277:BD277" si="281">IF($AZ277=0,0,AV277/$AZ277)</f>
        <v>0</v>
      </c>
      <c r="BB277" s="62">
        <f t="shared" si="281"/>
        <v>0</v>
      </c>
      <c r="BC277" s="62">
        <f t="shared" si="281"/>
        <v>0</v>
      </c>
      <c r="BD277" s="62">
        <f t="shared" si="281"/>
        <v>0</v>
      </c>
      <c r="BE277" s="547"/>
      <c r="BF277" s="1"/>
      <c r="BG277" s="1"/>
      <c r="BH277" s="1"/>
      <c r="BI277" s="1"/>
      <c r="BJ277" s="1"/>
      <c r="BK277" s="1"/>
      <c r="BL277" s="1"/>
      <c r="BM277" s="1"/>
      <c r="BN277" s="1"/>
      <c r="BO277" s="1"/>
      <c r="BP277" s="1"/>
      <c r="BQ277" s="1"/>
      <c r="BR277" s="1"/>
      <c r="BS277" s="1"/>
      <c r="BT277" s="1"/>
      <c r="BU277" s="1"/>
      <c r="BV277" s="1"/>
      <c r="BW277" s="1"/>
      <c r="BX277" s="1"/>
      <c r="BY277" s="1"/>
    </row>
    <row r="278" spans="1:77" ht="15.75" customHeight="1">
      <c r="A278" s="1"/>
      <c r="B278" s="558"/>
      <c r="C278" s="559"/>
      <c r="D278" s="559"/>
      <c r="E278" s="559"/>
      <c r="F278" s="559"/>
      <c r="G278" s="559"/>
      <c r="H278" s="559"/>
      <c r="I278" s="559"/>
      <c r="J278" s="559"/>
      <c r="K278" s="559"/>
      <c r="L278" s="559"/>
      <c r="M278" s="559"/>
      <c r="N278" s="559"/>
      <c r="O278" s="559"/>
      <c r="P278" s="559"/>
      <c r="Q278" s="559"/>
      <c r="R278" s="559"/>
      <c r="S278" s="559"/>
      <c r="T278" s="559"/>
      <c r="U278" s="559"/>
      <c r="V278" s="559"/>
      <c r="W278" s="559"/>
      <c r="X278" s="559"/>
      <c r="Y278" s="559"/>
      <c r="Z278" s="559"/>
      <c r="AA278" s="559"/>
      <c r="AB278" s="559"/>
      <c r="AC278" s="559"/>
      <c r="AD278" s="559"/>
      <c r="AE278" s="559"/>
      <c r="AF278" s="559"/>
      <c r="AG278" s="559"/>
      <c r="AH278" s="559"/>
      <c r="AI278" s="559"/>
      <c r="AJ278" s="559"/>
      <c r="AK278" s="559"/>
      <c r="AL278" s="559"/>
      <c r="AM278" s="559"/>
      <c r="AN278" s="559"/>
      <c r="AO278" s="559"/>
      <c r="AP278" s="559"/>
      <c r="AQ278" s="559"/>
      <c r="AR278" s="560"/>
      <c r="AS278" s="276"/>
      <c r="AT278" s="62" t="str">
        <f t="shared" si="263"/>
        <v>NA</v>
      </c>
      <c r="AU278" s="62" t="str">
        <f t="shared" si="55"/>
        <v>NA</v>
      </c>
      <c r="AV278" s="62">
        <f t="shared" si="264"/>
        <v>0</v>
      </c>
      <c r="AW278" s="62">
        <f t="shared" si="265"/>
        <v>0</v>
      </c>
      <c r="AX278" s="62">
        <f t="shared" si="266"/>
        <v>0</v>
      </c>
      <c r="AY278" s="62">
        <f t="shared" si="267"/>
        <v>0</v>
      </c>
      <c r="AZ278" s="62">
        <f t="shared" si="268"/>
        <v>0</v>
      </c>
      <c r="BA278" s="62">
        <f t="shared" ref="BA278:BD278" si="282">IF($AZ278=0,0,AV278/$AZ278)</f>
        <v>0</v>
      </c>
      <c r="BB278" s="62">
        <f t="shared" si="282"/>
        <v>0</v>
      </c>
      <c r="BC278" s="62">
        <f t="shared" si="282"/>
        <v>0</v>
      </c>
      <c r="BD278" s="62">
        <f t="shared" si="282"/>
        <v>0</v>
      </c>
      <c r="BE278" s="547"/>
      <c r="BF278" s="1"/>
      <c r="BG278" s="1"/>
      <c r="BH278" s="1"/>
      <c r="BI278" s="1"/>
      <c r="BJ278" s="1"/>
      <c r="BK278" s="1"/>
      <c r="BL278" s="1"/>
      <c r="BM278" s="1"/>
      <c r="BN278" s="1"/>
      <c r="BO278" s="1"/>
      <c r="BP278" s="1"/>
      <c r="BQ278" s="1"/>
      <c r="BR278" s="1"/>
      <c r="BS278" s="1"/>
      <c r="BT278" s="1"/>
      <c r="BU278" s="1"/>
      <c r="BV278" s="1"/>
      <c r="BW278" s="1"/>
      <c r="BX278" s="1"/>
      <c r="BY278" s="1"/>
    </row>
    <row r="279" spans="1:77" ht="15.75" customHeight="1">
      <c r="A279" s="1"/>
      <c r="B279" s="273"/>
      <c r="C279" s="274"/>
      <c r="D279" s="274"/>
      <c r="E279" s="274"/>
      <c r="F279" s="274"/>
      <c r="G279" s="274"/>
      <c r="H279" s="274"/>
      <c r="I279" s="274"/>
      <c r="J279" s="274"/>
      <c r="K279" s="274"/>
      <c r="L279" s="274"/>
      <c r="M279" s="274"/>
      <c r="N279" s="274"/>
      <c r="O279" s="274"/>
      <c r="P279" s="274"/>
      <c r="Q279" s="274"/>
      <c r="R279" s="274"/>
      <c r="S279" s="274"/>
      <c r="T279" s="274"/>
      <c r="U279" s="274"/>
      <c r="V279" s="274"/>
      <c r="W279" s="274"/>
      <c r="X279" s="274"/>
      <c r="Y279" s="274"/>
      <c r="Z279" s="274"/>
      <c r="AA279" s="274"/>
      <c r="AB279" s="274"/>
      <c r="AC279" s="274"/>
      <c r="AD279" s="274"/>
      <c r="AE279" s="274"/>
      <c r="AF279" s="274"/>
      <c r="AG279" s="274"/>
      <c r="AH279" s="274"/>
      <c r="AI279" s="274"/>
      <c r="AJ279" s="274"/>
      <c r="AK279" s="274"/>
      <c r="AL279" s="274"/>
      <c r="AM279" s="274"/>
      <c r="AN279" s="274"/>
      <c r="AO279" s="274"/>
      <c r="AP279" s="274"/>
      <c r="AQ279" s="274"/>
      <c r="AR279" s="275"/>
      <c r="AS279" s="276"/>
      <c r="AT279" s="62" t="str">
        <f t="shared" si="263"/>
        <v>NA</v>
      </c>
      <c r="AU279" s="62" t="str">
        <f t="shared" si="55"/>
        <v>NA</v>
      </c>
      <c r="AV279" s="62">
        <f t="shared" si="264"/>
        <v>0</v>
      </c>
      <c r="AW279" s="62">
        <f t="shared" si="265"/>
        <v>0</v>
      </c>
      <c r="AX279" s="62">
        <f t="shared" si="266"/>
        <v>0</v>
      </c>
      <c r="AY279" s="62">
        <f t="shared" si="267"/>
        <v>0</v>
      </c>
      <c r="AZ279" s="62">
        <f t="shared" si="268"/>
        <v>0</v>
      </c>
      <c r="BA279" s="62">
        <f t="shared" ref="BA279:BD279" si="283">IF($AZ279=0,0,AV279/$AZ279)</f>
        <v>0</v>
      </c>
      <c r="BB279" s="62">
        <f t="shared" si="283"/>
        <v>0</v>
      </c>
      <c r="BC279" s="62">
        <f t="shared" si="283"/>
        <v>0</v>
      </c>
      <c r="BD279" s="62">
        <f t="shared" si="283"/>
        <v>0</v>
      </c>
      <c r="BE279" s="547"/>
      <c r="BF279" s="1"/>
      <c r="BG279" s="1"/>
      <c r="BH279" s="1"/>
      <c r="BI279" s="1"/>
      <c r="BJ279" s="1"/>
      <c r="BK279" s="1"/>
      <c r="BL279" s="1"/>
      <c r="BM279" s="1"/>
      <c r="BN279" s="1"/>
      <c r="BO279" s="1"/>
      <c r="BP279" s="1"/>
      <c r="BQ279" s="1"/>
      <c r="BR279" s="1"/>
      <c r="BS279" s="1"/>
      <c r="BT279" s="1"/>
      <c r="BU279" s="1"/>
      <c r="BV279" s="1"/>
      <c r="BW279" s="1"/>
      <c r="BX279" s="1"/>
      <c r="BY279" s="1"/>
    </row>
    <row r="280" spans="1:77" ht="15.75" customHeight="1">
      <c r="A280" s="1"/>
      <c r="B280" s="558"/>
      <c r="C280" s="559"/>
      <c r="D280" s="559"/>
      <c r="E280" s="559"/>
      <c r="F280" s="559"/>
      <c r="G280" s="559"/>
      <c r="H280" s="559"/>
      <c r="I280" s="559"/>
      <c r="J280" s="559"/>
      <c r="K280" s="559"/>
      <c r="L280" s="559"/>
      <c r="M280" s="559"/>
      <c r="N280" s="559"/>
      <c r="O280" s="559"/>
      <c r="P280" s="559"/>
      <c r="Q280" s="559"/>
      <c r="R280" s="559"/>
      <c r="S280" s="559"/>
      <c r="T280" s="559"/>
      <c r="U280" s="559"/>
      <c r="V280" s="559"/>
      <c r="W280" s="559"/>
      <c r="X280" s="559"/>
      <c r="Y280" s="559"/>
      <c r="Z280" s="559"/>
      <c r="AA280" s="559"/>
      <c r="AB280" s="559"/>
      <c r="AC280" s="559"/>
      <c r="AD280" s="559"/>
      <c r="AE280" s="559"/>
      <c r="AF280" s="559"/>
      <c r="AG280" s="559"/>
      <c r="AH280" s="559"/>
      <c r="AI280" s="559"/>
      <c r="AJ280" s="559"/>
      <c r="AK280" s="559"/>
      <c r="AL280" s="559"/>
      <c r="AM280" s="559"/>
      <c r="AN280" s="559"/>
      <c r="AO280" s="559"/>
      <c r="AP280" s="559"/>
      <c r="AQ280" s="559"/>
      <c r="AR280" s="560"/>
      <c r="AS280" s="276"/>
      <c r="AT280" s="62" t="str">
        <f t="shared" si="263"/>
        <v>NA</v>
      </c>
      <c r="AU280" s="62" t="str">
        <f t="shared" si="55"/>
        <v>NA</v>
      </c>
      <c r="AV280" s="62">
        <f t="shared" si="264"/>
        <v>0</v>
      </c>
      <c r="AW280" s="62">
        <f t="shared" si="265"/>
        <v>0</v>
      </c>
      <c r="AX280" s="62">
        <f t="shared" si="266"/>
        <v>0</v>
      </c>
      <c r="AY280" s="62">
        <f t="shared" si="267"/>
        <v>0</v>
      </c>
      <c r="AZ280" s="62">
        <f t="shared" si="268"/>
        <v>0</v>
      </c>
      <c r="BA280" s="62">
        <f t="shared" ref="BA280:BD280" si="284">IF($AZ280=0,0,AV280/$AZ280)</f>
        <v>0</v>
      </c>
      <c r="BB280" s="62">
        <f t="shared" si="284"/>
        <v>0</v>
      </c>
      <c r="BC280" s="62">
        <f t="shared" si="284"/>
        <v>0</v>
      </c>
      <c r="BD280" s="62">
        <f t="shared" si="284"/>
        <v>0</v>
      </c>
      <c r="BE280" s="547"/>
      <c r="BF280" s="1"/>
      <c r="BG280" s="1"/>
      <c r="BH280" s="1"/>
      <c r="BI280" s="1"/>
      <c r="BJ280" s="1"/>
      <c r="BK280" s="1"/>
      <c r="BL280" s="1"/>
      <c r="BM280" s="1"/>
      <c r="BN280" s="1"/>
      <c r="BO280" s="1"/>
      <c r="BP280" s="1"/>
      <c r="BQ280" s="1"/>
      <c r="BR280" s="1"/>
      <c r="BS280" s="1"/>
      <c r="BT280" s="1"/>
      <c r="BU280" s="1"/>
      <c r="BV280" s="1"/>
      <c r="BW280" s="1"/>
      <c r="BX280" s="1"/>
      <c r="BY280" s="1"/>
    </row>
    <row r="281" spans="1:77" ht="15.75" customHeight="1">
      <c r="A281" s="1"/>
      <c r="B281" s="273"/>
      <c r="C281" s="274"/>
      <c r="D281" s="274"/>
      <c r="E281" s="274"/>
      <c r="F281" s="274"/>
      <c r="G281" s="274"/>
      <c r="H281" s="274"/>
      <c r="I281" s="274"/>
      <c r="J281" s="274"/>
      <c r="K281" s="274"/>
      <c r="L281" s="274"/>
      <c r="M281" s="274"/>
      <c r="N281" s="274"/>
      <c r="O281" s="274"/>
      <c r="P281" s="274"/>
      <c r="Q281" s="274"/>
      <c r="R281" s="274"/>
      <c r="S281" s="274"/>
      <c r="T281" s="274"/>
      <c r="U281" s="274"/>
      <c r="V281" s="274"/>
      <c r="W281" s="274"/>
      <c r="X281" s="274"/>
      <c r="Y281" s="274"/>
      <c r="Z281" s="274"/>
      <c r="AA281" s="274"/>
      <c r="AB281" s="274"/>
      <c r="AC281" s="274"/>
      <c r="AD281" s="274"/>
      <c r="AE281" s="274"/>
      <c r="AF281" s="274"/>
      <c r="AG281" s="274"/>
      <c r="AH281" s="274"/>
      <c r="AI281" s="274"/>
      <c r="AJ281" s="274"/>
      <c r="AK281" s="274"/>
      <c r="AL281" s="274"/>
      <c r="AM281" s="274"/>
      <c r="AN281" s="274"/>
      <c r="AO281" s="274"/>
      <c r="AP281" s="274"/>
      <c r="AQ281" s="274"/>
      <c r="AR281" s="275"/>
      <c r="AS281" s="276"/>
      <c r="AT281" s="62" t="str">
        <f t="shared" si="263"/>
        <v>NA</v>
      </c>
      <c r="AU281" s="62" t="str">
        <f t="shared" si="55"/>
        <v>NA</v>
      </c>
      <c r="AV281" s="62">
        <f t="shared" si="264"/>
        <v>0</v>
      </c>
      <c r="AW281" s="62">
        <f t="shared" si="265"/>
        <v>0</v>
      </c>
      <c r="AX281" s="62">
        <f t="shared" si="266"/>
        <v>0</v>
      </c>
      <c r="AY281" s="62">
        <f t="shared" si="267"/>
        <v>0</v>
      </c>
      <c r="AZ281" s="62">
        <f t="shared" si="268"/>
        <v>0</v>
      </c>
      <c r="BA281" s="62">
        <f t="shared" ref="BA281:BD281" si="285">IF($AZ281=0,0,AV281/$AZ281)</f>
        <v>0</v>
      </c>
      <c r="BB281" s="62">
        <f t="shared" si="285"/>
        <v>0</v>
      </c>
      <c r="BC281" s="62">
        <f t="shared" si="285"/>
        <v>0</v>
      </c>
      <c r="BD281" s="62">
        <f t="shared" si="285"/>
        <v>0</v>
      </c>
      <c r="BE281" s="547"/>
      <c r="BF281" s="1"/>
      <c r="BG281" s="1"/>
      <c r="BH281" s="1"/>
      <c r="BI281" s="1"/>
      <c r="BJ281" s="1"/>
      <c r="BK281" s="1"/>
      <c r="BL281" s="1"/>
      <c r="BM281" s="1"/>
      <c r="BN281" s="1"/>
      <c r="BO281" s="1"/>
      <c r="BP281" s="1"/>
      <c r="BQ281" s="1"/>
      <c r="BR281" s="1"/>
      <c r="BS281" s="1"/>
      <c r="BT281" s="1"/>
      <c r="BU281" s="1"/>
      <c r="BV281" s="1"/>
      <c r="BW281" s="1"/>
      <c r="BX281" s="1"/>
      <c r="BY281" s="1"/>
    </row>
    <row r="282" spans="1:77" ht="15.75" customHeight="1">
      <c r="A282" s="1"/>
      <c r="B282" s="558"/>
      <c r="C282" s="559"/>
      <c r="D282" s="559"/>
      <c r="E282" s="559"/>
      <c r="F282" s="559"/>
      <c r="G282" s="559"/>
      <c r="H282" s="559"/>
      <c r="I282" s="559"/>
      <c r="J282" s="559"/>
      <c r="K282" s="559"/>
      <c r="L282" s="559"/>
      <c r="M282" s="559"/>
      <c r="N282" s="559"/>
      <c r="O282" s="559"/>
      <c r="P282" s="559"/>
      <c r="Q282" s="559"/>
      <c r="R282" s="559"/>
      <c r="S282" s="559"/>
      <c r="T282" s="559"/>
      <c r="U282" s="559"/>
      <c r="V282" s="559"/>
      <c r="W282" s="559"/>
      <c r="X282" s="559"/>
      <c r="Y282" s="559"/>
      <c r="Z282" s="559"/>
      <c r="AA282" s="559"/>
      <c r="AB282" s="559"/>
      <c r="AC282" s="559"/>
      <c r="AD282" s="559"/>
      <c r="AE282" s="559"/>
      <c r="AF282" s="559"/>
      <c r="AG282" s="559"/>
      <c r="AH282" s="559"/>
      <c r="AI282" s="559"/>
      <c r="AJ282" s="559"/>
      <c r="AK282" s="559"/>
      <c r="AL282" s="559"/>
      <c r="AM282" s="559"/>
      <c r="AN282" s="559"/>
      <c r="AO282" s="559"/>
      <c r="AP282" s="559"/>
      <c r="AQ282" s="559"/>
      <c r="AR282" s="560"/>
      <c r="AS282" s="276"/>
      <c r="AT282" s="62" t="str">
        <f t="shared" si="263"/>
        <v>NA</v>
      </c>
      <c r="AU282" s="62" t="str">
        <f t="shared" si="55"/>
        <v>NA</v>
      </c>
      <c r="AV282" s="62">
        <f t="shared" si="264"/>
        <v>0</v>
      </c>
      <c r="AW282" s="62">
        <f t="shared" si="265"/>
        <v>0</v>
      </c>
      <c r="AX282" s="62">
        <f t="shared" si="266"/>
        <v>0</v>
      </c>
      <c r="AY282" s="62">
        <f t="shared" si="267"/>
        <v>0</v>
      </c>
      <c r="AZ282" s="62">
        <f t="shared" si="268"/>
        <v>0</v>
      </c>
      <c r="BA282" s="62">
        <f t="shared" ref="BA282:BD282" si="286">IF($AZ282=0,0,AV282/$AZ282)</f>
        <v>0</v>
      </c>
      <c r="BB282" s="62">
        <f t="shared" si="286"/>
        <v>0</v>
      </c>
      <c r="BC282" s="62">
        <f t="shared" si="286"/>
        <v>0</v>
      </c>
      <c r="BD282" s="62">
        <f t="shared" si="286"/>
        <v>0</v>
      </c>
      <c r="BE282" s="547"/>
      <c r="BF282" s="1"/>
      <c r="BG282" s="1"/>
      <c r="BH282" s="1"/>
      <c r="BI282" s="1"/>
      <c r="BJ282" s="1"/>
      <c r="BK282" s="1"/>
      <c r="BL282" s="1"/>
      <c r="BM282" s="1"/>
      <c r="BN282" s="1"/>
      <c r="BO282" s="1"/>
      <c r="BP282" s="1"/>
      <c r="BQ282" s="1"/>
      <c r="BR282" s="1"/>
      <c r="BS282" s="1"/>
      <c r="BT282" s="1"/>
      <c r="BU282" s="1"/>
      <c r="BV282" s="1"/>
      <c r="BW282" s="1"/>
      <c r="BX282" s="1"/>
      <c r="BY282" s="1"/>
    </row>
    <row r="283" spans="1:77" ht="15.75" customHeight="1">
      <c r="A283" s="1"/>
      <c r="B283" s="273"/>
      <c r="C283" s="274"/>
      <c r="D283" s="274"/>
      <c r="E283" s="274"/>
      <c r="F283" s="274"/>
      <c r="G283" s="274"/>
      <c r="H283" s="274"/>
      <c r="I283" s="274"/>
      <c r="J283" s="274"/>
      <c r="K283" s="274"/>
      <c r="L283" s="274"/>
      <c r="M283" s="274"/>
      <c r="N283" s="274"/>
      <c r="O283" s="274"/>
      <c r="P283" s="274"/>
      <c r="Q283" s="274"/>
      <c r="R283" s="274"/>
      <c r="S283" s="274"/>
      <c r="T283" s="274"/>
      <c r="U283" s="274"/>
      <c r="V283" s="274"/>
      <c r="W283" s="274"/>
      <c r="X283" s="274"/>
      <c r="Y283" s="274"/>
      <c r="Z283" s="274"/>
      <c r="AA283" s="274"/>
      <c r="AB283" s="274"/>
      <c r="AC283" s="274"/>
      <c r="AD283" s="274"/>
      <c r="AE283" s="274"/>
      <c r="AF283" s="274"/>
      <c r="AG283" s="274"/>
      <c r="AH283" s="274"/>
      <c r="AI283" s="274"/>
      <c r="AJ283" s="274"/>
      <c r="AK283" s="274"/>
      <c r="AL283" s="274"/>
      <c r="AM283" s="274"/>
      <c r="AN283" s="274"/>
      <c r="AO283" s="274"/>
      <c r="AP283" s="274"/>
      <c r="AQ283" s="274"/>
      <c r="AR283" s="275"/>
      <c r="AS283" s="276"/>
      <c r="AT283" s="62" t="str">
        <f t="shared" si="263"/>
        <v>NA</v>
      </c>
      <c r="AU283" s="62" t="str">
        <f t="shared" si="55"/>
        <v>NA</v>
      </c>
      <c r="AV283" s="62">
        <f t="shared" si="264"/>
        <v>0</v>
      </c>
      <c r="AW283" s="62">
        <f t="shared" si="265"/>
        <v>0</v>
      </c>
      <c r="AX283" s="62">
        <f t="shared" si="266"/>
        <v>0</v>
      </c>
      <c r="AY283" s="62">
        <f t="shared" si="267"/>
        <v>0</v>
      </c>
      <c r="AZ283" s="62">
        <f t="shared" si="268"/>
        <v>0</v>
      </c>
      <c r="BA283" s="62">
        <f t="shared" ref="BA283:BD283" si="287">IF($AZ283=0,0,AV283/$AZ283)</f>
        <v>0</v>
      </c>
      <c r="BB283" s="62">
        <f t="shared" si="287"/>
        <v>0</v>
      </c>
      <c r="BC283" s="62">
        <f t="shared" si="287"/>
        <v>0</v>
      </c>
      <c r="BD283" s="62">
        <f t="shared" si="287"/>
        <v>0</v>
      </c>
      <c r="BE283" s="547"/>
      <c r="BF283" s="1"/>
      <c r="BG283" s="1"/>
      <c r="BH283" s="1"/>
      <c r="BI283" s="1"/>
      <c r="BJ283" s="1"/>
      <c r="BK283" s="1"/>
      <c r="BL283" s="1"/>
      <c r="BM283" s="1"/>
      <c r="BN283" s="1"/>
      <c r="BO283" s="1"/>
      <c r="BP283" s="1"/>
      <c r="BQ283" s="1"/>
      <c r="BR283" s="1"/>
      <c r="BS283" s="1"/>
      <c r="BT283" s="1"/>
      <c r="BU283" s="1"/>
      <c r="BV283" s="1"/>
      <c r="BW283" s="1"/>
      <c r="BX283" s="1"/>
      <c r="BY283" s="1"/>
    </row>
    <row r="284" spans="1:77" ht="15.75" customHeight="1">
      <c r="A284" s="1"/>
      <c r="B284" s="558"/>
      <c r="C284" s="559"/>
      <c r="D284" s="559"/>
      <c r="E284" s="559"/>
      <c r="F284" s="559"/>
      <c r="G284" s="559"/>
      <c r="H284" s="559"/>
      <c r="I284" s="559"/>
      <c r="J284" s="559"/>
      <c r="K284" s="559"/>
      <c r="L284" s="559"/>
      <c r="M284" s="559"/>
      <c r="N284" s="559"/>
      <c r="O284" s="559"/>
      <c r="P284" s="559"/>
      <c r="Q284" s="559"/>
      <c r="R284" s="559"/>
      <c r="S284" s="559"/>
      <c r="T284" s="559"/>
      <c r="U284" s="559"/>
      <c r="V284" s="559"/>
      <c r="W284" s="559"/>
      <c r="X284" s="559"/>
      <c r="Y284" s="559"/>
      <c r="Z284" s="559"/>
      <c r="AA284" s="559"/>
      <c r="AB284" s="559"/>
      <c r="AC284" s="559"/>
      <c r="AD284" s="559"/>
      <c r="AE284" s="559"/>
      <c r="AF284" s="559"/>
      <c r="AG284" s="559"/>
      <c r="AH284" s="559"/>
      <c r="AI284" s="559"/>
      <c r="AJ284" s="559"/>
      <c r="AK284" s="559"/>
      <c r="AL284" s="559"/>
      <c r="AM284" s="559"/>
      <c r="AN284" s="559"/>
      <c r="AO284" s="559"/>
      <c r="AP284" s="559"/>
      <c r="AQ284" s="559"/>
      <c r="AR284" s="560"/>
      <c r="AS284" s="276"/>
      <c r="AT284" s="62" t="str">
        <f t="shared" si="263"/>
        <v>NA</v>
      </c>
      <c r="AU284" s="62" t="str">
        <f t="shared" si="55"/>
        <v>NA</v>
      </c>
      <c r="AV284" s="62">
        <f t="shared" si="264"/>
        <v>0</v>
      </c>
      <c r="AW284" s="62">
        <f t="shared" si="265"/>
        <v>0</v>
      </c>
      <c r="AX284" s="62">
        <f t="shared" si="266"/>
        <v>0</v>
      </c>
      <c r="AY284" s="62">
        <f t="shared" si="267"/>
        <v>0</v>
      </c>
      <c r="AZ284" s="62">
        <f t="shared" si="268"/>
        <v>0</v>
      </c>
      <c r="BA284" s="62">
        <f t="shared" ref="BA284:BD284" si="288">IF($AZ284=0,0,AV284/$AZ284)</f>
        <v>0</v>
      </c>
      <c r="BB284" s="62">
        <f t="shared" si="288"/>
        <v>0</v>
      </c>
      <c r="BC284" s="62">
        <f t="shared" si="288"/>
        <v>0</v>
      </c>
      <c r="BD284" s="62">
        <f t="shared" si="288"/>
        <v>0</v>
      </c>
      <c r="BE284" s="547"/>
      <c r="BF284" s="1"/>
      <c r="BG284" s="1"/>
      <c r="BH284" s="1"/>
      <c r="BI284" s="1"/>
      <c r="BJ284" s="1"/>
      <c r="BK284" s="1"/>
      <c r="BL284" s="1"/>
      <c r="BM284" s="1"/>
      <c r="BN284" s="1"/>
      <c r="BO284" s="1"/>
      <c r="BP284" s="1"/>
      <c r="BQ284" s="1"/>
      <c r="BR284" s="1"/>
      <c r="BS284" s="1"/>
      <c r="BT284" s="1"/>
      <c r="BU284" s="1"/>
      <c r="BV284" s="1"/>
      <c r="BW284" s="1"/>
      <c r="BX284" s="1"/>
      <c r="BY284" s="1"/>
    </row>
    <row r="285" spans="1:77" ht="15.75" customHeight="1">
      <c r="A285" s="1"/>
      <c r="B285" s="273"/>
      <c r="C285" s="274"/>
      <c r="D285" s="274"/>
      <c r="E285" s="274"/>
      <c r="F285" s="274"/>
      <c r="G285" s="274"/>
      <c r="H285" s="274"/>
      <c r="I285" s="274"/>
      <c r="J285" s="274"/>
      <c r="K285" s="274"/>
      <c r="L285" s="274"/>
      <c r="M285" s="274"/>
      <c r="N285" s="274"/>
      <c r="O285" s="274"/>
      <c r="P285" s="274"/>
      <c r="Q285" s="274"/>
      <c r="R285" s="274"/>
      <c r="S285" s="274"/>
      <c r="T285" s="274"/>
      <c r="U285" s="274"/>
      <c r="V285" s="274"/>
      <c r="W285" s="274"/>
      <c r="X285" s="274"/>
      <c r="Y285" s="274"/>
      <c r="Z285" s="274"/>
      <c r="AA285" s="274"/>
      <c r="AB285" s="274"/>
      <c r="AC285" s="274"/>
      <c r="AD285" s="274"/>
      <c r="AE285" s="274"/>
      <c r="AF285" s="274"/>
      <c r="AG285" s="274"/>
      <c r="AH285" s="274"/>
      <c r="AI285" s="274"/>
      <c r="AJ285" s="274"/>
      <c r="AK285" s="274"/>
      <c r="AL285" s="274"/>
      <c r="AM285" s="274"/>
      <c r="AN285" s="274"/>
      <c r="AO285" s="274"/>
      <c r="AP285" s="274"/>
      <c r="AQ285" s="274"/>
      <c r="AR285" s="275"/>
      <c r="AS285" s="276"/>
      <c r="AT285" s="62" t="str">
        <f t="shared" si="263"/>
        <v>NA</v>
      </c>
      <c r="AU285" s="62" t="str">
        <f t="shared" si="55"/>
        <v>NA</v>
      </c>
      <c r="AV285" s="62">
        <f t="shared" si="264"/>
        <v>0</v>
      </c>
      <c r="AW285" s="62">
        <f t="shared" si="265"/>
        <v>0</v>
      </c>
      <c r="AX285" s="62">
        <f t="shared" si="266"/>
        <v>0</v>
      </c>
      <c r="AY285" s="62">
        <f t="shared" si="267"/>
        <v>0</v>
      </c>
      <c r="AZ285" s="62">
        <f t="shared" si="268"/>
        <v>0</v>
      </c>
      <c r="BA285" s="62">
        <f t="shared" ref="BA285:BD285" si="289">IF($AZ285=0,0,AV285/$AZ285)</f>
        <v>0</v>
      </c>
      <c r="BB285" s="62">
        <f t="shared" si="289"/>
        <v>0</v>
      </c>
      <c r="BC285" s="62">
        <f t="shared" si="289"/>
        <v>0</v>
      </c>
      <c r="BD285" s="62">
        <f t="shared" si="289"/>
        <v>0</v>
      </c>
      <c r="BE285" s="547"/>
      <c r="BF285" s="1"/>
      <c r="BG285" s="1"/>
      <c r="BH285" s="1"/>
      <c r="BI285" s="1"/>
      <c r="BJ285" s="1"/>
      <c r="BK285" s="1"/>
      <c r="BL285" s="1"/>
      <c r="BM285" s="1"/>
      <c r="BN285" s="1"/>
      <c r="BO285" s="1"/>
      <c r="BP285" s="1"/>
      <c r="BQ285" s="1"/>
      <c r="BR285" s="1"/>
      <c r="BS285" s="1"/>
      <c r="BT285" s="1"/>
      <c r="BU285" s="1"/>
      <c r="BV285" s="1"/>
      <c r="BW285" s="1"/>
      <c r="BX285" s="1"/>
      <c r="BY285" s="1"/>
    </row>
    <row r="286" spans="1:77" ht="15.75" customHeight="1">
      <c r="A286" s="1"/>
      <c r="B286" s="558"/>
      <c r="C286" s="559"/>
      <c r="D286" s="559"/>
      <c r="E286" s="559"/>
      <c r="F286" s="559"/>
      <c r="G286" s="559"/>
      <c r="H286" s="559"/>
      <c r="I286" s="559"/>
      <c r="J286" s="559"/>
      <c r="K286" s="559"/>
      <c r="L286" s="559"/>
      <c r="M286" s="559"/>
      <c r="N286" s="559"/>
      <c r="O286" s="559"/>
      <c r="P286" s="559"/>
      <c r="Q286" s="559"/>
      <c r="R286" s="559"/>
      <c r="S286" s="559"/>
      <c r="T286" s="559"/>
      <c r="U286" s="559"/>
      <c r="V286" s="559"/>
      <c r="W286" s="559"/>
      <c r="X286" s="559"/>
      <c r="Y286" s="559"/>
      <c r="Z286" s="559"/>
      <c r="AA286" s="559"/>
      <c r="AB286" s="559"/>
      <c r="AC286" s="559"/>
      <c r="AD286" s="559"/>
      <c r="AE286" s="559"/>
      <c r="AF286" s="559"/>
      <c r="AG286" s="559"/>
      <c r="AH286" s="559"/>
      <c r="AI286" s="559"/>
      <c r="AJ286" s="559"/>
      <c r="AK286" s="559"/>
      <c r="AL286" s="559"/>
      <c r="AM286" s="559"/>
      <c r="AN286" s="559"/>
      <c r="AO286" s="559"/>
      <c r="AP286" s="559"/>
      <c r="AQ286" s="559"/>
      <c r="AR286" s="560"/>
      <c r="AS286" s="276"/>
      <c r="AT286" s="62" t="str">
        <f t="shared" si="263"/>
        <v>NA</v>
      </c>
      <c r="AU286" s="62" t="str">
        <f t="shared" si="55"/>
        <v>NA</v>
      </c>
      <c r="AV286" s="62">
        <f t="shared" si="264"/>
        <v>0</v>
      </c>
      <c r="AW286" s="62">
        <f t="shared" si="265"/>
        <v>0</v>
      </c>
      <c r="AX286" s="62">
        <f t="shared" si="266"/>
        <v>0</v>
      </c>
      <c r="AY286" s="62">
        <f t="shared" si="267"/>
        <v>0</v>
      </c>
      <c r="AZ286" s="62">
        <f t="shared" si="268"/>
        <v>0</v>
      </c>
      <c r="BA286" s="62">
        <f t="shared" ref="BA286:BD286" si="290">IF($AZ286=0,0,AV286/$AZ286)</f>
        <v>0</v>
      </c>
      <c r="BB286" s="62">
        <f t="shared" si="290"/>
        <v>0</v>
      </c>
      <c r="BC286" s="62">
        <f t="shared" si="290"/>
        <v>0</v>
      </c>
      <c r="BD286" s="62">
        <f t="shared" si="290"/>
        <v>0</v>
      </c>
      <c r="BE286" s="547"/>
      <c r="BF286" s="1"/>
      <c r="BG286" s="1"/>
      <c r="BH286" s="1"/>
      <c r="BI286" s="1"/>
      <c r="BJ286" s="1"/>
      <c r="BK286" s="1"/>
      <c r="BL286" s="1"/>
      <c r="BM286" s="1"/>
      <c r="BN286" s="1"/>
      <c r="BO286" s="1"/>
      <c r="BP286" s="1"/>
      <c r="BQ286" s="1"/>
      <c r="BR286" s="1"/>
      <c r="BS286" s="1"/>
      <c r="BT286" s="1"/>
      <c r="BU286" s="1"/>
      <c r="BV286" s="1"/>
      <c r="BW286" s="1"/>
      <c r="BX286" s="1"/>
      <c r="BY286" s="1"/>
    </row>
    <row r="287" spans="1:77" ht="15.75" customHeight="1">
      <c r="A287" s="1"/>
      <c r="B287" s="273"/>
      <c r="C287" s="274"/>
      <c r="D287" s="274"/>
      <c r="E287" s="274"/>
      <c r="F287" s="274"/>
      <c r="G287" s="274"/>
      <c r="H287" s="274"/>
      <c r="I287" s="274"/>
      <c r="J287" s="274"/>
      <c r="K287" s="274"/>
      <c r="L287" s="274"/>
      <c r="M287" s="274"/>
      <c r="N287" s="274"/>
      <c r="O287" s="274"/>
      <c r="P287" s="274"/>
      <c r="Q287" s="274"/>
      <c r="R287" s="274"/>
      <c r="S287" s="274"/>
      <c r="T287" s="274"/>
      <c r="U287" s="274"/>
      <c r="V287" s="274"/>
      <c r="W287" s="274"/>
      <c r="X287" s="274"/>
      <c r="Y287" s="274"/>
      <c r="Z287" s="274"/>
      <c r="AA287" s="274"/>
      <c r="AB287" s="274"/>
      <c r="AC287" s="274"/>
      <c r="AD287" s="274"/>
      <c r="AE287" s="274"/>
      <c r="AF287" s="274"/>
      <c r="AG287" s="274"/>
      <c r="AH287" s="274"/>
      <c r="AI287" s="274"/>
      <c r="AJ287" s="274"/>
      <c r="AK287" s="274"/>
      <c r="AL287" s="274"/>
      <c r="AM287" s="274"/>
      <c r="AN287" s="274"/>
      <c r="AO287" s="274"/>
      <c r="AP287" s="274"/>
      <c r="AQ287" s="274"/>
      <c r="AR287" s="275"/>
      <c r="AS287" s="276"/>
      <c r="AT287" s="62" t="str">
        <f t="shared" si="263"/>
        <v>NA</v>
      </c>
      <c r="AU287" s="62" t="str">
        <f t="shared" si="55"/>
        <v>NA</v>
      </c>
      <c r="AV287" s="62">
        <f t="shared" si="264"/>
        <v>0</v>
      </c>
      <c r="AW287" s="62">
        <f t="shared" si="265"/>
        <v>0</v>
      </c>
      <c r="AX287" s="62">
        <f t="shared" si="266"/>
        <v>0</v>
      </c>
      <c r="AY287" s="62">
        <f t="shared" si="267"/>
        <v>0</v>
      </c>
      <c r="AZ287" s="62">
        <f t="shared" si="268"/>
        <v>0</v>
      </c>
      <c r="BA287" s="62">
        <f t="shared" ref="BA287:BD287" si="291">IF($AZ287=0,0,AV287/$AZ287)</f>
        <v>0</v>
      </c>
      <c r="BB287" s="62">
        <f t="shared" si="291"/>
        <v>0</v>
      </c>
      <c r="BC287" s="62">
        <f t="shared" si="291"/>
        <v>0</v>
      </c>
      <c r="BD287" s="62">
        <f t="shared" si="291"/>
        <v>0</v>
      </c>
      <c r="BE287" s="547"/>
      <c r="BF287" s="1"/>
      <c r="BG287" s="1"/>
      <c r="BH287" s="1"/>
      <c r="BI287" s="1"/>
      <c r="BJ287" s="1"/>
      <c r="BK287" s="1"/>
      <c r="BL287" s="1"/>
      <c r="BM287" s="1"/>
      <c r="BN287" s="1"/>
      <c r="BO287" s="1"/>
      <c r="BP287" s="1"/>
      <c r="BQ287" s="1"/>
      <c r="BR287" s="1"/>
      <c r="BS287" s="1"/>
      <c r="BT287" s="1"/>
      <c r="BU287" s="1"/>
      <c r="BV287" s="1"/>
      <c r="BW287" s="1"/>
      <c r="BX287" s="1"/>
      <c r="BY287" s="1"/>
    </row>
    <row r="288" spans="1:77" ht="15.75" customHeight="1">
      <c r="A288" s="1"/>
      <c r="B288" s="558"/>
      <c r="C288" s="559"/>
      <c r="D288" s="559"/>
      <c r="E288" s="559"/>
      <c r="F288" s="559"/>
      <c r="G288" s="559"/>
      <c r="H288" s="559"/>
      <c r="I288" s="559"/>
      <c r="J288" s="559"/>
      <c r="K288" s="559"/>
      <c r="L288" s="559"/>
      <c r="M288" s="559"/>
      <c r="N288" s="559"/>
      <c r="O288" s="559"/>
      <c r="P288" s="559"/>
      <c r="Q288" s="559"/>
      <c r="R288" s="559"/>
      <c r="S288" s="559"/>
      <c r="T288" s="559"/>
      <c r="U288" s="559"/>
      <c r="V288" s="559"/>
      <c r="W288" s="559"/>
      <c r="X288" s="559"/>
      <c r="Y288" s="559"/>
      <c r="Z288" s="559"/>
      <c r="AA288" s="559"/>
      <c r="AB288" s="559"/>
      <c r="AC288" s="559"/>
      <c r="AD288" s="559"/>
      <c r="AE288" s="559"/>
      <c r="AF288" s="559"/>
      <c r="AG288" s="559"/>
      <c r="AH288" s="559"/>
      <c r="AI288" s="559"/>
      <c r="AJ288" s="559"/>
      <c r="AK288" s="559"/>
      <c r="AL288" s="559"/>
      <c r="AM288" s="559"/>
      <c r="AN288" s="559"/>
      <c r="AO288" s="559"/>
      <c r="AP288" s="559"/>
      <c r="AQ288" s="559"/>
      <c r="AR288" s="560"/>
      <c r="AS288" s="276"/>
      <c r="AT288" s="62" t="str">
        <f t="shared" si="263"/>
        <v>NA</v>
      </c>
      <c r="AU288" s="62" t="str">
        <f t="shared" si="55"/>
        <v>NA</v>
      </c>
      <c r="AV288" s="62">
        <f t="shared" si="264"/>
        <v>0</v>
      </c>
      <c r="AW288" s="62">
        <f t="shared" si="265"/>
        <v>0</v>
      </c>
      <c r="AX288" s="62">
        <f t="shared" si="266"/>
        <v>0</v>
      </c>
      <c r="AY288" s="62">
        <f t="shared" si="267"/>
        <v>0</v>
      </c>
      <c r="AZ288" s="62">
        <f t="shared" si="268"/>
        <v>0</v>
      </c>
      <c r="BA288" s="62">
        <f t="shared" ref="BA288:BD288" si="292">IF($AZ288=0,0,AV288/$AZ288)</f>
        <v>0</v>
      </c>
      <c r="BB288" s="62">
        <f t="shared" si="292"/>
        <v>0</v>
      </c>
      <c r="BC288" s="62">
        <f t="shared" si="292"/>
        <v>0</v>
      </c>
      <c r="BD288" s="62">
        <f t="shared" si="292"/>
        <v>0</v>
      </c>
      <c r="BE288" s="547"/>
      <c r="BF288" s="1"/>
      <c r="BG288" s="1"/>
      <c r="BH288" s="1"/>
      <c r="BI288" s="1"/>
      <c r="BJ288" s="1"/>
      <c r="BK288" s="1"/>
      <c r="BL288" s="1"/>
      <c r="BM288" s="1"/>
      <c r="BN288" s="1"/>
      <c r="BO288" s="1"/>
      <c r="BP288" s="1"/>
      <c r="BQ288" s="1"/>
      <c r="BR288" s="1"/>
      <c r="BS288" s="1"/>
      <c r="BT288" s="1"/>
      <c r="BU288" s="1"/>
      <c r="BV288" s="1"/>
      <c r="BW288" s="1"/>
      <c r="BX288" s="1"/>
      <c r="BY288" s="1"/>
    </row>
    <row r="289" spans="1:77" ht="15.75" customHeight="1">
      <c r="A289" s="1"/>
      <c r="B289" s="273"/>
      <c r="C289" s="274"/>
      <c r="D289" s="274"/>
      <c r="E289" s="274"/>
      <c r="F289" s="274"/>
      <c r="G289" s="274"/>
      <c r="H289" s="274"/>
      <c r="I289" s="274"/>
      <c r="J289" s="274"/>
      <c r="K289" s="274"/>
      <c r="L289" s="274"/>
      <c r="M289" s="274"/>
      <c r="N289" s="274"/>
      <c r="O289" s="274"/>
      <c r="P289" s="274"/>
      <c r="Q289" s="274"/>
      <c r="R289" s="274"/>
      <c r="S289" s="274"/>
      <c r="T289" s="274"/>
      <c r="U289" s="274"/>
      <c r="V289" s="274"/>
      <c r="W289" s="274"/>
      <c r="X289" s="274"/>
      <c r="Y289" s="274"/>
      <c r="Z289" s="274"/>
      <c r="AA289" s="274"/>
      <c r="AB289" s="274"/>
      <c r="AC289" s="274"/>
      <c r="AD289" s="274"/>
      <c r="AE289" s="274"/>
      <c r="AF289" s="274"/>
      <c r="AG289" s="274"/>
      <c r="AH289" s="274"/>
      <c r="AI289" s="274"/>
      <c r="AJ289" s="274"/>
      <c r="AK289" s="274"/>
      <c r="AL289" s="274"/>
      <c r="AM289" s="274"/>
      <c r="AN289" s="274"/>
      <c r="AO289" s="274"/>
      <c r="AP289" s="274"/>
      <c r="AQ289" s="274"/>
      <c r="AR289" s="275"/>
      <c r="AS289" s="276"/>
      <c r="AT289" s="62" t="str">
        <f t="shared" si="263"/>
        <v>NA</v>
      </c>
      <c r="AU289" s="62" t="str">
        <f t="shared" si="55"/>
        <v>NA</v>
      </c>
      <c r="AV289" s="62">
        <f t="shared" si="264"/>
        <v>0</v>
      </c>
      <c r="AW289" s="62">
        <f t="shared" si="265"/>
        <v>0</v>
      </c>
      <c r="AX289" s="62">
        <f t="shared" si="266"/>
        <v>0</v>
      </c>
      <c r="AY289" s="62">
        <f t="shared" si="267"/>
        <v>0</v>
      </c>
      <c r="AZ289" s="62">
        <f t="shared" si="268"/>
        <v>0</v>
      </c>
      <c r="BA289" s="62">
        <f t="shared" ref="BA289:BD289" si="293">IF($AZ289=0,0,AV289/$AZ289)</f>
        <v>0</v>
      </c>
      <c r="BB289" s="62">
        <f t="shared" si="293"/>
        <v>0</v>
      </c>
      <c r="BC289" s="62">
        <f t="shared" si="293"/>
        <v>0</v>
      </c>
      <c r="BD289" s="62">
        <f t="shared" si="293"/>
        <v>0</v>
      </c>
      <c r="BE289" s="547"/>
      <c r="BF289" s="1"/>
      <c r="BG289" s="1"/>
      <c r="BH289" s="1"/>
      <c r="BI289" s="1"/>
      <c r="BJ289" s="1"/>
      <c r="BK289" s="1"/>
      <c r="BL289" s="1"/>
      <c r="BM289" s="1"/>
      <c r="BN289" s="1"/>
      <c r="BO289" s="1"/>
      <c r="BP289" s="1"/>
      <c r="BQ289" s="1"/>
      <c r="BR289" s="1"/>
      <c r="BS289" s="1"/>
      <c r="BT289" s="1"/>
      <c r="BU289" s="1"/>
      <c r="BV289" s="1"/>
      <c r="BW289" s="1"/>
      <c r="BX289" s="1"/>
      <c r="BY289" s="1"/>
    </row>
    <row r="290" spans="1:77" ht="15.75" customHeight="1">
      <c r="A290" s="1"/>
      <c r="B290" s="558"/>
      <c r="C290" s="559"/>
      <c r="D290" s="559"/>
      <c r="E290" s="559"/>
      <c r="F290" s="559"/>
      <c r="G290" s="559"/>
      <c r="H290" s="559"/>
      <c r="I290" s="559"/>
      <c r="J290" s="559"/>
      <c r="K290" s="559"/>
      <c r="L290" s="559"/>
      <c r="M290" s="559"/>
      <c r="N290" s="559"/>
      <c r="O290" s="559"/>
      <c r="P290" s="559"/>
      <c r="Q290" s="559"/>
      <c r="R290" s="559"/>
      <c r="S290" s="559"/>
      <c r="T290" s="559"/>
      <c r="U290" s="559"/>
      <c r="V290" s="559"/>
      <c r="W290" s="559"/>
      <c r="X290" s="559"/>
      <c r="Y290" s="559"/>
      <c r="Z290" s="559"/>
      <c r="AA290" s="559"/>
      <c r="AB290" s="559"/>
      <c r="AC290" s="559"/>
      <c r="AD290" s="559"/>
      <c r="AE290" s="559"/>
      <c r="AF290" s="559"/>
      <c r="AG290" s="559"/>
      <c r="AH290" s="559"/>
      <c r="AI290" s="559"/>
      <c r="AJ290" s="559"/>
      <c r="AK290" s="559"/>
      <c r="AL290" s="559"/>
      <c r="AM290" s="559"/>
      <c r="AN290" s="559"/>
      <c r="AO290" s="559"/>
      <c r="AP290" s="559"/>
      <c r="AQ290" s="559"/>
      <c r="AR290" s="560"/>
      <c r="AS290" s="276"/>
      <c r="AT290" s="62" t="str">
        <f t="shared" si="263"/>
        <v>NA</v>
      </c>
      <c r="AU290" s="62" t="str">
        <f t="shared" si="55"/>
        <v>NA</v>
      </c>
      <c r="AV290" s="62">
        <f t="shared" si="264"/>
        <v>0</v>
      </c>
      <c r="AW290" s="62">
        <f t="shared" si="265"/>
        <v>0</v>
      </c>
      <c r="AX290" s="62">
        <f t="shared" si="266"/>
        <v>0</v>
      </c>
      <c r="AY290" s="62">
        <f t="shared" si="267"/>
        <v>0</v>
      </c>
      <c r="AZ290" s="62">
        <f t="shared" si="268"/>
        <v>0</v>
      </c>
      <c r="BA290" s="62">
        <f t="shared" ref="BA290:BD290" si="294">IF($AZ290=0,0,AV290/$AZ290)</f>
        <v>0</v>
      </c>
      <c r="BB290" s="62">
        <f t="shared" si="294"/>
        <v>0</v>
      </c>
      <c r="BC290" s="62">
        <f t="shared" si="294"/>
        <v>0</v>
      </c>
      <c r="BD290" s="62">
        <f t="shared" si="294"/>
        <v>0</v>
      </c>
      <c r="BE290" s="547"/>
      <c r="BF290" s="1"/>
      <c r="BG290" s="1"/>
      <c r="BH290" s="1"/>
      <c r="BI290" s="1"/>
      <c r="BJ290" s="1"/>
      <c r="BK290" s="1"/>
      <c r="BL290" s="1"/>
      <c r="BM290" s="1"/>
      <c r="BN290" s="1"/>
      <c r="BO290" s="1"/>
      <c r="BP290" s="1"/>
      <c r="BQ290" s="1"/>
      <c r="BR290" s="1"/>
      <c r="BS290" s="1"/>
      <c r="BT290" s="1"/>
      <c r="BU290" s="1"/>
      <c r="BV290" s="1"/>
      <c r="BW290" s="1"/>
      <c r="BX290" s="1"/>
      <c r="BY290" s="1"/>
    </row>
    <row r="291" spans="1:77" ht="15.75" customHeight="1">
      <c r="A291" s="1"/>
      <c r="B291" s="273"/>
      <c r="C291" s="274"/>
      <c r="D291" s="274"/>
      <c r="E291" s="274"/>
      <c r="F291" s="274"/>
      <c r="G291" s="274"/>
      <c r="H291" s="274"/>
      <c r="I291" s="274"/>
      <c r="J291" s="274"/>
      <c r="K291" s="274"/>
      <c r="L291" s="274"/>
      <c r="M291" s="274"/>
      <c r="N291" s="274"/>
      <c r="O291" s="274"/>
      <c r="P291" s="274"/>
      <c r="Q291" s="274"/>
      <c r="R291" s="274"/>
      <c r="S291" s="274"/>
      <c r="T291" s="274"/>
      <c r="U291" s="274"/>
      <c r="V291" s="274"/>
      <c r="W291" s="274"/>
      <c r="X291" s="274"/>
      <c r="Y291" s="274"/>
      <c r="Z291" s="274"/>
      <c r="AA291" s="274"/>
      <c r="AB291" s="274"/>
      <c r="AC291" s="274"/>
      <c r="AD291" s="274"/>
      <c r="AE291" s="274"/>
      <c r="AF291" s="274"/>
      <c r="AG291" s="274"/>
      <c r="AH291" s="274"/>
      <c r="AI291" s="274"/>
      <c r="AJ291" s="274"/>
      <c r="AK291" s="274"/>
      <c r="AL291" s="274"/>
      <c r="AM291" s="274"/>
      <c r="AN291" s="274"/>
      <c r="AO291" s="274"/>
      <c r="AP291" s="274"/>
      <c r="AQ291" s="274"/>
      <c r="AR291" s="275"/>
      <c r="AS291" s="276"/>
      <c r="AT291" s="62" t="str">
        <f t="shared" si="263"/>
        <v>NA</v>
      </c>
      <c r="AU291" s="62" t="str">
        <f t="shared" si="55"/>
        <v>NA</v>
      </c>
      <c r="AV291" s="62">
        <f t="shared" si="264"/>
        <v>0</v>
      </c>
      <c r="AW291" s="62">
        <f t="shared" si="265"/>
        <v>0</v>
      </c>
      <c r="AX291" s="62">
        <f t="shared" si="266"/>
        <v>0</v>
      </c>
      <c r="AY291" s="62">
        <f t="shared" si="267"/>
        <v>0</v>
      </c>
      <c r="AZ291" s="62">
        <f t="shared" si="268"/>
        <v>0</v>
      </c>
      <c r="BA291" s="62">
        <f t="shared" ref="BA291:BD291" si="295">IF($AZ291=0,0,AV291/$AZ291)</f>
        <v>0</v>
      </c>
      <c r="BB291" s="62">
        <f t="shared" si="295"/>
        <v>0</v>
      </c>
      <c r="BC291" s="62">
        <f t="shared" si="295"/>
        <v>0</v>
      </c>
      <c r="BD291" s="62">
        <f t="shared" si="295"/>
        <v>0</v>
      </c>
      <c r="BE291" s="547"/>
      <c r="BF291" s="1"/>
      <c r="BG291" s="1"/>
      <c r="BH291" s="1"/>
      <c r="BI291" s="1"/>
      <c r="BJ291" s="1"/>
      <c r="BK291" s="1"/>
      <c r="BL291" s="1"/>
      <c r="BM291" s="1"/>
      <c r="BN291" s="1"/>
      <c r="BO291" s="1"/>
      <c r="BP291" s="1"/>
      <c r="BQ291" s="1"/>
      <c r="BR291" s="1"/>
      <c r="BS291" s="1"/>
      <c r="BT291" s="1"/>
      <c r="BU291" s="1"/>
      <c r="BV291" s="1"/>
      <c r="BW291" s="1"/>
      <c r="BX291" s="1"/>
      <c r="BY291" s="1"/>
    </row>
    <row r="292" spans="1:77" ht="15.75" customHeight="1">
      <c r="A292" s="1"/>
      <c r="B292" s="558"/>
      <c r="C292" s="559"/>
      <c r="D292" s="559"/>
      <c r="E292" s="559"/>
      <c r="F292" s="559"/>
      <c r="G292" s="559"/>
      <c r="H292" s="559"/>
      <c r="I292" s="559"/>
      <c r="J292" s="559"/>
      <c r="K292" s="559"/>
      <c r="L292" s="559"/>
      <c r="M292" s="559"/>
      <c r="N292" s="559"/>
      <c r="O292" s="559"/>
      <c r="P292" s="559"/>
      <c r="Q292" s="559"/>
      <c r="R292" s="559"/>
      <c r="S292" s="559"/>
      <c r="T292" s="559"/>
      <c r="U292" s="559"/>
      <c r="V292" s="559"/>
      <c r="W292" s="559"/>
      <c r="X292" s="559"/>
      <c r="Y292" s="559"/>
      <c r="Z292" s="559"/>
      <c r="AA292" s="559"/>
      <c r="AB292" s="559"/>
      <c r="AC292" s="559"/>
      <c r="AD292" s="559"/>
      <c r="AE292" s="559"/>
      <c r="AF292" s="559"/>
      <c r="AG292" s="559"/>
      <c r="AH292" s="559"/>
      <c r="AI292" s="559"/>
      <c r="AJ292" s="559"/>
      <c r="AK292" s="559"/>
      <c r="AL292" s="559"/>
      <c r="AM292" s="559"/>
      <c r="AN292" s="559"/>
      <c r="AO292" s="559"/>
      <c r="AP292" s="559"/>
      <c r="AQ292" s="559"/>
      <c r="AR292" s="560"/>
      <c r="AS292" s="276"/>
      <c r="AT292" s="62" t="str">
        <f t="shared" si="263"/>
        <v>NA</v>
      </c>
      <c r="AU292" s="62" t="str">
        <f t="shared" si="55"/>
        <v>NA</v>
      </c>
      <c r="AV292" s="62">
        <f t="shared" si="264"/>
        <v>0</v>
      </c>
      <c r="AW292" s="62">
        <f t="shared" si="265"/>
        <v>0</v>
      </c>
      <c r="AX292" s="62">
        <f t="shared" si="266"/>
        <v>0</v>
      </c>
      <c r="AY292" s="62">
        <f t="shared" si="267"/>
        <v>0</v>
      </c>
      <c r="AZ292" s="62">
        <f t="shared" si="268"/>
        <v>0</v>
      </c>
      <c r="BA292" s="62">
        <f t="shared" ref="BA292:BD292" si="296">IF($AZ292=0,0,AV292/$AZ292)</f>
        <v>0</v>
      </c>
      <c r="BB292" s="62">
        <f t="shared" si="296"/>
        <v>0</v>
      </c>
      <c r="BC292" s="62">
        <f t="shared" si="296"/>
        <v>0</v>
      </c>
      <c r="BD292" s="62">
        <f t="shared" si="296"/>
        <v>0</v>
      </c>
      <c r="BE292" s="547"/>
      <c r="BF292" s="1"/>
      <c r="BG292" s="1"/>
      <c r="BH292" s="1"/>
      <c r="BI292" s="1"/>
      <c r="BJ292" s="1"/>
      <c r="BK292" s="1"/>
      <c r="BL292" s="1"/>
      <c r="BM292" s="1"/>
      <c r="BN292" s="1"/>
      <c r="BO292" s="1"/>
      <c r="BP292" s="1"/>
      <c r="BQ292" s="1"/>
      <c r="BR292" s="1"/>
      <c r="BS292" s="1"/>
      <c r="BT292" s="1"/>
      <c r="BU292" s="1"/>
      <c r="BV292" s="1"/>
      <c r="BW292" s="1"/>
      <c r="BX292" s="1"/>
      <c r="BY292" s="1"/>
    </row>
    <row r="293" spans="1:77" ht="15.75" customHeight="1">
      <c r="A293" s="1"/>
      <c r="B293" s="273"/>
      <c r="C293" s="274"/>
      <c r="D293" s="274"/>
      <c r="E293" s="274"/>
      <c r="F293" s="274"/>
      <c r="G293" s="274"/>
      <c r="H293" s="274"/>
      <c r="I293" s="274"/>
      <c r="J293" s="274"/>
      <c r="K293" s="274"/>
      <c r="L293" s="274"/>
      <c r="M293" s="274"/>
      <c r="N293" s="274"/>
      <c r="O293" s="274"/>
      <c r="P293" s="274"/>
      <c r="Q293" s="274"/>
      <c r="R293" s="274"/>
      <c r="S293" s="274"/>
      <c r="T293" s="274"/>
      <c r="U293" s="274"/>
      <c r="V293" s="274"/>
      <c r="W293" s="274"/>
      <c r="X293" s="274"/>
      <c r="Y293" s="274"/>
      <c r="Z293" s="274"/>
      <c r="AA293" s="274"/>
      <c r="AB293" s="274"/>
      <c r="AC293" s="274"/>
      <c r="AD293" s="274"/>
      <c r="AE293" s="274"/>
      <c r="AF293" s="274"/>
      <c r="AG293" s="274"/>
      <c r="AH293" s="274"/>
      <c r="AI293" s="274"/>
      <c r="AJ293" s="274"/>
      <c r="AK293" s="274"/>
      <c r="AL293" s="274"/>
      <c r="AM293" s="274"/>
      <c r="AN293" s="274"/>
      <c r="AO293" s="274"/>
      <c r="AP293" s="274"/>
      <c r="AQ293" s="274"/>
      <c r="AR293" s="275"/>
      <c r="AS293" s="276"/>
      <c r="AT293" s="62" t="str">
        <f t="shared" si="263"/>
        <v>NA</v>
      </c>
      <c r="AU293" s="62" t="str">
        <f t="shared" si="55"/>
        <v>NA</v>
      </c>
      <c r="AV293" s="62">
        <f t="shared" si="264"/>
        <v>0</v>
      </c>
      <c r="AW293" s="62">
        <f t="shared" si="265"/>
        <v>0</v>
      </c>
      <c r="AX293" s="62">
        <f t="shared" si="266"/>
        <v>0</v>
      </c>
      <c r="AY293" s="62">
        <f t="shared" si="267"/>
        <v>0</v>
      </c>
      <c r="AZ293" s="62">
        <f t="shared" si="268"/>
        <v>0</v>
      </c>
      <c r="BA293" s="62">
        <f t="shared" ref="BA293:BD293" si="297">IF($AZ293=0,0,AV293/$AZ293)</f>
        <v>0</v>
      </c>
      <c r="BB293" s="62">
        <f t="shared" si="297"/>
        <v>0</v>
      </c>
      <c r="BC293" s="62">
        <f t="shared" si="297"/>
        <v>0</v>
      </c>
      <c r="BD293" s="62">
        <f t="shared" si="297"/>
        <v>0</v>
      </c>
      <c r="BE293" s="547"/>
      <c r="BF293" s="1"/>
      <c r="BG293" s="1"/>
      <c r="BH293" s="1"/>
      <c r="BI293" s="1"/>
      <c r="BJ293" s="1"/>
      <c r="BK293" s="1"/>
      <c r="BL293" s="1"/>
      <c r="BM293" s="1"/>
      <c r="BN293" s="1"/>
      <c r="BO293" s="1"/>
      <c r="BP293" s="1"/>
      <c r="BQ293" s="1"/>
      <c r="BR293" s="1"/>
      <c r="BS293" s="1"/>
      <c r="BT293" s="1"/>
      <c r="BU293" s="1"/>
      <c r="BV293" s="1"/>
      <c r="BW293" s="1"/>
      <c r="BX293" s="1"/>
      <c r="BY293" s="1"/>
    </row>
    <row r="294" spans="1:77" ht="15.75" customHeight="1">
      <c r="A294" s="1"/>
      <c r="B294" s="558"/>
      <c r="C294" s="559"/>
      <c r="D294" s="559"/>
      <c r="E294" s="559"/>
      <c r="F294" s="559"/>
      <c r="G294" s="559"/>
      <c r="H294" s="559"/>
      <c r="I294" s="559"/>
      <c r="J294" s="559"/>
      <c r="K294" s="559"/>
      <c r="L294" s="559"/>
      <c r="M294" s="559"/>
      <c r="N294" s="559"/>
      <c r="O294" s="559"/>
      <c r="P294" s="559"/>
      <c r="Q294" s="559"/>
      <c r="R294" s="559"/>
      <c r="S294" s="559"/>
      <c r="T294" s="559"/>
      <c r="U294" s="559"/>
      <c r="V294" s="559"/>
      <c r="W294" s="559"/>
      <c r="X294" s="559"/>
      <c r="Y294" s="559"/>
      <c r="Z294" s="559"/>
      <c r="AA294" s="559"/>
      <c r="AB294" s="559"/>
      <c r="AC294" s="559"/>
      <c r="AD294" s="559"/>
      <c r="AE294" s="559"/>
      <c r="AF294" s="559"/>
      <c r="AG294" s="559"/>
      <c r="AH294" s="559"/>
      <c r="AI294" s="559"/>
      <c r="AJ294" s="559"/>
      <c r="AK294" s="559"/>
      <c r="AL294" s="559"/>
      <c r="AM294" s="559"/>
      <c r="AN294" s="559"/>
      <c r="AO294" s="559"/>
      <c r="AP294" s="559"/>
      <c r="AQ294" s="559"/>
      <c r="AR294" s="560"/>
      <c r="AS294" s="276"/>
      <c r="AT294" s="62" t="str">
        <f t="shared" si="263"/>
        <v>NA</v>
      </c>
      <c r="AU294" s="62" t="str">
        <f t="shared" si="55"/>
        <v>NA</v>
      </c>
      <c r="AV294" s="62">
        <f t="shared" si="264"/>
        <v>0</v>
      </c>
      <c r="AW294" s="62">
        <f t="shared" si="265"/>
        <v>0</v>
      </c>
      <c r="AX294" s="62">
        <f t="shared" si="266"/>
        <v>0</v>
      </c>
      <c r="AY294" s="62">
        <f t="shared" si="267"/>
        <v>0</v>
      </c>
      <c r="AZ294" s="62">
        <f t="shared" si="268"/>
        <v>0</v>
      </c>
      <c r="BA294" s="62">
        <f t="shared" ref="BA294:BD294" si="298">IF($AZ294=0,0,AV294/$AZ294)</f>
        <v>0</v>
      </c>
      <c r="BB294" s="62">
        <f t="shared" si="298"/>
        <v>0</v>
      </c>
      <c r="BC294" s="62">
        <f t="shared" si="298"/>
        <v>0</v>
      </c>
      <c r="BD294" s="62">
        <f t="shared" si="298"/>
        <v>0</v>
      </c>
      <c r="BE294" s="547"/>
      <c r="BF294" s="1"/>
      <c r="BG294" s="1"/>
      <c r="BH294" s="1"/>
      <c r="BI294" s="1"/>
      <c r="BJ294" s="1"/>
      <c r="BK294" s="1"/>
      <c r="BL294" s="1"/>
      <c r="BM294" s="1"/>
      <c r="BN294" s="1"/>
      <c r="BO294" s="1"/>
      <c r="BP294" s="1"/>
      <c r="BQ294" s="1"/>
      <c r="BR294" s="1"/>
      <c r="BS294" s="1"/>
      <c r="BT294" s="1"/>
      <c r="BU294" s="1"/>
      <c r="BV294" s="1"/>
      <c r="BW294" s="1"/>
      <c r="BX294" s="1"/>
      <c r="BY294" s="1"/>
    </row>
    <row r="295" spans="1:77" ht="15.75" customHeight="1">
      <c r="A295" s="1"/>
      <c r="B295" s="273"/>
      <c r="C295" s="274"/>
      <c r="D295" s="274"/>
      <c r="E295" s="274"/>
      <c r="F295" s="274"/>
      <c r="G295" s="274"/>
      <c r="H295" s="274"/>
      <c r="I295" s="274"/>
      <c r="J295" s="274"/>
      <c r="K295" s="274"/>
      <c r="L295" s="274"/>
      <c r="M295" s="274"/>
      <c r="N295" s="274"/>
      <c r="O295" s="274"/>
      <c r="P295" s="274"/>
      <c r="Q295" s="274"/>
      <c r="R295" s="274"/>
      <c r="S295" s="274"/>
      <c r="T295" s="274"/>
      <c r="U295" s="274"/>
      <c r="V295" s="274"/>
      <c r="W295" s="274"/>
      <c r="X295" s="274"/>
      <c r="Y295" s="274"/>
      <c r="Z295" s="274"/>
      <c r="AA295" s="274"/>
      <c r="AB295" s="274"/>
      <c r="AC295" s="274"/>
      <c r="AD295" s="274"/>
      <c r="AE295" s="274"/>
      <c r="AF295" s="274"/>
      <c r="AG295" s="274"/>
      <c r="AH295" s="274"/>
      <c r="AI295" s="274"/>
      <c r="AJ295" s="274"/>
      <c r="AK295" s="274"/>
      <c r="AL295" s="274"/>
      <c r="AM295" s="274"/>
      <c r="AN295" s="274"/>
      <c r="AO295" s="274"/>
      <c r="AP295" s="274"/>
      <c r="AQ295" s="274"/>
      <c r="AR295" s="275"/>
      <c r="AS295" s="276"/>
      <c r="AT295" s="62" t="str">
        <f t="shared" si="263"/>
        <v>NA</v>
      </c>
      <c r="AU295" s="62" t="str">
        <f t="shared" si="55"/>
        <v>NA</v>
      </c>
      <c r="AV295" s="62">
        <f t="shared" si="264"/>
        <v>0</v>
      </c>
      <c r="AW295" s="62">
        <f t="shared" si="265"/>
        <v>0</v>
      </c>
      <c r="AX295" s="62">
        <f t="shared" si="266"/>
        <v>0</v>
      </c>
      <c r="AY295" s="62">
        <f t="shared" si="267"/>
        <v>0</v>
      </c>
      <c r="AZ295" s="62">
        <f t="shared" si="268"/>
        <v>0</v>
      </c>
      <c r="BA295" s="62">
        <f t="shared" ref="BA295:BD295" si="299">IF($AZ295=0,0,AV295/$AZ295)</f>
        <v>0</v>
      </c>
      <c r="BB295" s="62">
        <f t="shared" si="299"/>
        <v>0</v>
      </c>
      <c r="BC295" s="62">
        <f t="shared" si="299"/>
        <v>0</v>
      </c>
      <c r="BD295" s="62">
        <f t="shared" si="299"/>
        <v>0</v>
      </c>
      <c r="BE295" s="547"/>
      <c r="BF295" s="1"/>
      <c r="BG295" s="1"/>
      <c r="BH295" s="1"/>
      <c r="BI295" s="1"/>
      <c r="BJ295" s="1"/>
      <c r="BK295" s="1"/>
      <c r="BL295" s="1"/>
      <c r="BM295" s="1"/>
      <c r="BN295" s="1"/>
      <c r="BO295" s="1"/>
      <c r="BP295" s="1"/>
      <c r="BQ295" s="1"/>
      <c r="BR295" s="1"/>
      <c r="BS295" s="1"/>
      <c r="BT295" s="1"/>
      <c r="BU295" s="1"/>
      <c r="BV295" s="1"/>
      <c r="BW295" s="1"/>
      <c r="BX295" s="1"/>
      <c r="BY295" s="1"/>
    </row>
    <row r="296" spans="1:77" ht="15.75" customHeight="1">
      <c r="A296" s="1"/>
      <c r="B296" s="558"/>
      <c r="C296" s="559"/>
      <c r="D296" s="559"/>
      <c r="E296" s="559"/>
      <c r="F296" s="559"/>
      <c r="G296" s="559"/>
      <c r="H296" s="559"/>
      <c r="I296" s="559"/>
      <c r="J296" s="559"/>
      <c r="K296" s="559"/>
      <c r="L296" s="559"/>
      <c r="M296" s="559"/>
      <c r="N296" s="559"/>
      <c r="O296" s="559"/>
      <c r="P296" s="559"/>
      <c r="Q296" s="559"/>
      <c r="R296" s="559"/>
      <c r="S296" s="559"/>
      <c r="T296" s="559"/>
      <c r="U296" s="559"/>
      <c r="V296" s="559"/>
      <c r="W296" s="559"/>
      <c r="X296" s="559"/>
      <c r="Y296" s="559"/>
      <c r="Z296" s="559"/>
      <c r="AA296" s="559"/>
      <c r="AB296" s="559"/>
      <c r="AC296" s="559"/>
      <c r="AD296" s="559"/>
      <c r="AE296" s="559"/>
      <c r="AF296" s="559"/>
      <c r="AG296" s="559"/>
      <c r="AH296" s="559"/>
      <c r="AI296" s="559"/>
      <c r="AJ296" s="559"/>
      <c r="AK296" s="559"/>
      <c r="AL296" s="559"/>
      <c r="AM296" s="559"/>
      <c r="AN296" s="559"/>
      <c r="AO296" s="559"/>
      <c r="AP296" s="559"/>
      <c r="AQ296" s="559"/>
      <c r="AR296" s="560"/>
      <c r="AS296" s="276"/>
      <c r="AT296" s="62" t="str">
        <f t="shared" si="263"/>
        <v>NA</v>
      </c>
      <c r="AU296" s="62" t="str">
        <f t="shared" si="55"/>
        <v>NA</v>
      </c>
      <c r="AV296" s="62">
        <f t="shared" si="264"/>
        <v>0</v>
      </c>
      <c r="AW296" s="62">
        <f t="shared" si="265"/>
        <v>0</v>
      </c>
      <c r="AX296" s="62">
        <f t="shared" si="266"/>
        <v>0</v>
      </c>
      <c r="AY296" s="62">
        <f t="shared" si="267"/>
        <v>0</v>
      </c>
      <c r="AZ296" s="62">
        <f t="shared" si="268"/>
        <v>0</v>
      </c>
      <c r="BA296" s="62">
        <f t="shared" ref="BA296:BD296" si="300">IF($AZ296=0,0,AV296/$AZ296)</f>
        <v>0</v>
      </c>
      <c r="BB296" s="62">
        <f t="shared" si="300"/>
        <v>0</v>
      </c>
      <c r="BC296" s="62">
        <f t="shared" si="300"/>
        <v>0</v>
      </c>
      <c r="BD296" s="62">
        <f t="shared" si="300"/>
        <v>0</v>
      </c>
      <c r="BE296" s="547"/>
      <c r="BF296" s="1"/>
      <c r="BG296" s="1"/>
      <c r="BH296" s="1"/>
      <c r="BI296" s="1"/>
      <c r="BJ296" s="1"/>
      <c r="BK296" s="1"/>
      <c r="BL296" s="1"/>
      <c r="BM296" s="1"/>
      <c r="BN296" s="1"/>
      <c r="BO296" s="1"/>
      <c r="BP296" s="1"/>
      <c r="BQ296" s="1"/>
      <c r="BR296" s="1"/>
      <c r="BS296" s="1"/>
      <c r="BT296" s="1"/>
      <c r="BU296" s="1"/>
      <c r="BV296" s="1"/>
      <c r="BW296" s="1"/>
      <c r="BX296" s="1"/>
      <c r="BY296" s="1"/>
    </row>
    <row r="297" spans="1:77" ht="15.75" customHeight="1">
      <c r="A297" s="1"/>
      <c r="B297" s="273"/>
      <c r="C297" s="274"/>
      <c r="D297" s="274"/>
      <c r="E297" s="274"/>
      <c r="F297" s="274"/>
      <c r="G297" s="274"/>
      <c r="H297" s="274"/>
      <c r="I297" s="274"/>
      <c r="J297" s="274"/>
      <c r="K297" s="274"/>
      <c r="L297" s="274"/>
      <c r="M297" s="274"/>
      <c r="N297" s="274"/>
      <c r="O297" s="274"/>
      <c r="P297" s="274"/>
      <c r="Q297" s="274"/>
      <c r="R297" s="274"/>
      <c r="S297" s="274"/>
      <c r="T297" s="274"/>
      <c r="U297" s="274"/>
      <c r="V297" s="274"/>
      <c r="W297" s="274"/>
      <c r="X297" s="274"/>
      <c r="Y297" s="274"/>
      <c r="Z297" s="274"/>
      <c r="AA297" s="274"/>
      <c r="AB297" s="274"/>
      <c r="AC297" s="274"/>
      <c r="AD297" s="274"/>
      <c r="AE297" s="274"/>
      <c r="AF297" s="274"/>
      <c r="AG297" s="274"/>
      <c r="AH297" s="274"/>
      <c r="AI297" s="274"/>
      <c r="AJ297" s="274"/>
      <c r="AK297" s="274"/>
      <c r="AL297" s="274"/>
      <c r="AM297" s="274"/>
      <c r="AN297" s="274"/>
      <c r="AO297" s="274"/>
      <c r="AP297" s="274"/>
      <c r="AQ297" s="274"/>
      <c r="AR297" s="275"/>
      <c r="AS297" s="276"/>
      <c r="AT297" s="62" t="str">
        <f t="shared" si="263"/>
        <v>NA</v>
      </c>
      <c r="AU297" s="62" t="str">
        <f t="shared" si="55"/>
        <v>NA</v>
      </c>
      <c r="AV297" s="62">
        <f t="shared" si="264"/>
        <v>0</v>
      </c>
      <c r="AW297" s="62">
        <f t="shared" si="265"/>
        <v>0</v>
      </c>
      <c r="AX297" s="62">
        <f t="shared" si="266"/>
        <v>0</v>
      </c>
      <c r="AY297" s="62">
        <f t="shared" si="267"/>
        <v>0</v>
      </c>
      <c r="AZ297" s="62">
        <f t="shared" si="268"/>
        <v>0</v>
      </c>
      <c r="BA297" s="62">
        <f t="shared" ref="BA297:BD297" si="301">IF($AZ297=0,0,AV297/$AZ297)</f>
        <v>0</v>
      </c>
      <c r="BB297" s="62">
        <f t="shared" si="301"/>
        <v>0</v>
      </c>
      <c r="BC297" s="62">
        <f t="shared" si="301"/>
        <v>0</v>
      </c>
      <c r="BD297" s="62">
        <f t="shared" si="301"/>
        <v>0</v>
      </c>
      <c r="BE297" s="547"/>
      <c r="BF297" s="1"/>
      <c r="BG297" s="1"/>
      <c r="BH297" s="1"/>
      <c r="BI297" s="1"/>
      <c r="BJ297" s="1"/>
      <c r="BK297" s="1"/>
      <c r="BL297" s="1"/>
      <c r="BM297" s="1"/>
      <c r="BN297" s="1"/>
      <c r="BO297" s="1"/>
      <c r="BP297" s="1"/>
      <c r="BQ297" s="1"/>
      <c r="BR297" s="1"/>
      <c r="BS297" s="1"/>
      <c r="BT297" s="1"/>
      <c r="BU297" s="1"/>
      <c r="BV297" s="1"/>
      <c r="BW297" s="1"/>
      <c r="BX297" s="1"/>
      <c r="BY297" s="1"/>
    </row>
    <row r="298" spans="1:77" ht="15.75" customHeight="1">
      <c r="A298" s="1"/>
      <c r="B298" s="558"/>
      <c r="C298" s="559"/>
      <c r="D298" s="559"/>
      <c r="E298" s="559"/>
      <c r="F298" s="559"/>
      <c r="G298" s="559"/>
      <c r="H298" s="559"/>
      <c r="I298" s="559"/>
      <c r="J298" s="559"/>
      <c r="K298" s="559"/>
      <c r="L298" s="559"/>
      <c r="M298" s="559"/>
      <c r="N298" s="559"/>
      <c r="O298" s="559"/>
      <c r="P298" s="559"/>
      <c r="Q298" s="559"/>
      <c r="R298" s="559"/>
      <c r="S298" s="559"/>
      <c r="T298" s="559"/>
      <c r="U298" s="559"/>
      <c r="V298" s="559"/>
      <c r="W298" s="559"/>
      <c r="X298" s="559"/>
      <c r="Y298" s="559"/>
      <c r="Z298" s="559"/>
      <c r="AA298" s="559"/>
      <c r="AB298" s="559"/>
      <c r="AC298" s="559"/>
      <c r="AD298" s="559"/>
      <c r="AE298" s="559"/>
      <c r="AF298" s="559"/>
      <c r="AG298" s="559"/>
      <c r="AH298" s="559"/>
      <c r="AI298" s="559"/>
      <c r="AJ298" s="559"/>
      <c r="AK298" s="559"/>
      <c r="AL298" s="559"/>
      <c r="AM298" s="559"/>
      <c r="AN298" s="559"/>
      <c r="AO298" s="559"/>
      <c r="AP298" s="559"/>
      <c r="AQ298" s="559"/>
      <c r="AR298" s="560"/>
      <c r="AS298" s="276"/>
      <c r="AT298" s="62" t="str">
        <f t="shared" si="263"/>
        <v>NA</v>
      </c>
      <c r="AU298" s="62" t="str">
        <f t="shared" si="55"/>
        <v>NA</v>
      </c>
      <c r="AV298" s="62">
        <f t="shared" si="264"/>
        <v>0</v>
      </c>
      <c r="AW298" s="62">
        <f t="shared" si="265"/>
        <v>0</v>
      </c>
      <c r="AX298" s="62">
        <f t="shared" si="266"/>
        <v>0</v>
      </c>
      <c r="AY298" s="62">
        <f t="shared" si="267"/>
        <v>0</v>
      </c>
      <c r="AZ298" s="62">
        <f t="shared" si="268"/>
        <v>0</v>
      </c>
      <c r="BA298" s="62">
        <f t="shared" ref="BA298:BD298" si="302">IF($AZ298=0,0,AV298/$AZ298)</f>
        <v>0</v>
      </c>
      <c r="BB298" s="62">
        <f t="shared" si="302"/>
        <v>0</v>
      </c>
      <c r="BC298" s="62">
        <f t="shared" si="302"/>
        <v>0</v>
      </c>
      <c r="BD298" s="62">
        <f t="shared" si="302"/>
        <v>0</v>
      </c>
      <c r="BE298" s="547"/>
      <c r="BF298" s="1"/>
      <c r="BG298" s="1"/>
      <c r="BH298" s="1"/>
      <c r="BI298" s="1"/>
      <c r="BJ298" s="1"/>
      <c r="BK298" s="1"/>
      <c r="BL298" s="1"/>
      <c r="BM298" s="1"/>
      <c r="BN298" s="1"/>
      <c r="BO298" s="1"/>
      <c r="BP298" s="1"/>
      <c r="BQ298" s="1"/>
      <c r="BR298" s="1"/>
      <c r="BS298" s="1"/>
      <c r="BT298" s="1"/>
      <c r="BU298" s="1"/>
      <c r="BV298" s="1"/>
      <c r="BW298" s="1"/>
      <c r="BX298" s="1"/>
      <c r="BY298" s="1"/>
    </row>
    <row r="299" spans="1:77" ht="15.75" customHeight="1">
      <c r="A299" s="1"/>
      <c r="B299" s="273"/>
      <c r="C299" s="274"/>
      <c r="D299" s="274"/>
      <c r="E299" s="274"/>
      <c r="F299" s="274"/>
      <c r="G299" s="274"/>
      <c r="H299" s="274"/>
      <c r="I299" s="274"/>
      <c r="J299" s="274"/>
      <c r="K299" s="274"/>
      <c r="L299" s="274"/>
      <c r="M299" s="274"/>
      <c r="N299" s="274"/>
      <c r="O299" s="274"/>
      <c r="P299" s="274"/>
      <c r="Q299" s="274"/>
      <c r="R299" s="274"/>
      <c r="S299" s="274"/>
      <c r="T299" s="274"/>
      <c r="U299" s="274"/>
      <c r="V299" s="274"/>
      <c r="W299" s="274"/>
      <c r="X299" s="274"/>
      <c r="Y299" s="274"/>
      <c r="Z299" s="274"/>
      <c r="AA299" s="274"/>
      <c r="AB299" s="274"/>
      <c r="AC299" s="274"/>
      <c r="AD299" s="274"/>
      <c r="AE299" s="274"/>
      <c r="AF299" s="274"/>
      <c r="AG299" s="274"/>
      <c r="AH299" s="274"/>
      <c r="AI299" s="274"/>
      <c r="AJ299" s="274"/>
      <c r="AK299" s="274"/>
      <c r="AL299" s="274"/>
      <c r="AM299" s="274"/>
      <c r="AN299" s="274"/>
      <c r="AO299" s="274"/>
      <c r="AP299" s="274"/>
      <c r="AQ299" s="274"/>
      <c r="AR299" s="275"/>
      <c r="AS299" s="276"/>
      <c r="AT299" s="62" t="str">
        <f t="shared" si="263"/>
        <v>NA</v>
      </c>
      <c r="AU299" s="62" t="str">
        <f t="shared" si="55"/>
        <v>NA</v>
      </c>
      <c r="AV299" s="62">
        <f t="shared" si="264"/>
        <v>0</v>
      </c>
      <c r="AW299" s="62">
        <f t="shared" si="265"/>
        <v>0</v>
      </c>
      <c r="AX299" s="62">
        <f t="shared" si="266"/>
        <v>0</v>
      </c>
      <c r="AY299" s="62">
        <f t="shared" si="267"/>
        <v>0</v>
      </c>
      <c r="AZ299" s="62">
        <f t="shared" si="268"/>
        <v>0</v>
      </c>
      <c r="BA299" s="62">
        <f t="shared" ref="BA299:BD299" si="303">IF($AZ299=0,0,AV299/$AZ299)</f>
        <v>0</v>
      </c>
      <c r="BB299" s="62">
        <f t="shared" si="303"/>
        <v>0</v>
      </c>
      <c r="BC299" s="62">
        <f t="shared" si="303"/>
        <v>0</v>
      </c>
      <c r="BD299" s="62">
        <f t="shared" si="303"/>
        <v>0</v>
      </c>
      <c r="BE299" s="547"/>
      <c r="BF299" s="1"/>
      <c r="BG299" s="1"/>
      <c r="BH299" s="1"/>
      <c r="BI299" s="1"/>
      <c r="BJ299" s="1"/>
      <c r="BK299" s="1"/>
      <c r="BL299" s="1"/>
      <c r="BM299" s="1"/>
      <c r="BN299" s="1"/>
      <c r="BO299" s="1"/>
      <c r="BP299" s="1"/>
      <c r="BQ299" s="1"/>
      <c r="BR299" s="1"/>
      <c r="BS299" s="1"/>
      <c r="BT299" s="1"/>
      <c r="BU299" s="1"/>
      <c r="BV299" s="1"/>
      <c r="BW299" s="1"/>
      <c r="BX299" s="1"/>
      <c r="BY299" s="1"/>
    </row>
    <row r="300" spans="1:77" ht="15.75" customHeight="1">
      <c r="A300" s="1"/>
      <c r="B300" s="558"/>
      <c r="C300" s="559"/>
      <c r="D300" s="559"/>
      <c r="E300" s="559"/>
      <c r="F300" s="559"/>
      <c r="G300" s="559"/>
      <c r="H300" s="559"/>
      <c r="I300" s="559"/>
      <c r="J300" s="559"/>
      <c r="K300" s="559"/>
      <c r="L300" s="559"/>
      <c r="M300" s="559"/>
      <c r="N300" s="559"/>
      <c r="O300" s="559"/>
      <c r="P300" s="559"/>
      <c r="Q300" s="559"/>
      <c r="R300" s="559"/>
      <c r="S300" s="559"/>
      <c r="T300" s="559"/>
      <c r="U300" s="559"/>
      <c r="V300" s="559"/>
      <c r="W300" s="559"/>
      <c r="X300" s="559"/>
      <c r="Y300" s="559"/>
      <c r="Z300" s="559"/>
      <c r="AA300" s="559"/>
      <c r="AB300" s="559"/>
      <c r="AC300" s="559"/>
      <c r="AD300" s="559"/>
      <c r="AE300" s="559"/>
      <c r="AF300" s="559"/>
      <c r="AG300" s="559"/>
      <c r="AH300" s="559"/>
      <c r="AI300" s="559"/>
      <c r="AJ300" s="559"/>
      <c r="AK300" s="559"/>
      <c r="AL300" s="559"/>
      <c r="AM300" s="559"/>
      <c r="AN300" s="559"/>
      <c r="AO300" s="559"/>
      <c r="AP300" s="559"/>
      <c r="AQ300" s="559"/>
      <c r="AR300" s="560"/>
      <c r="AS300" s="276"/>
      <c r="AT300" s="62" t="str">
        <f t="shared" si="263"/>
        <v>NA</v>
      </c>
      <c r="AU300" s="62" t="str">
        <f t="shared" si="55"/>
        <v>NA</v>
      </c>
      <c r="AV300" s="62">
        <f t="shared" si="264"/>
        <v>0</v>
      </c>
      <c r="AW300" s="62">
        <f t="shared" si="265"/>
        <v>0</v>
      </c>
      <c r="AX300" s="62">
        <f t="shared" si="266"/>
        <v>0</v>
      </c>
      <c r="AY300" s="62">
        <f t="shared" si="267"/>
        <v>0</v>
      </c>
      <c r="AZ300" s="62">
        <f t="shared" si="268"/>
        <v>0</v>
      </c>
      <c r="BA300" s="62">
        <f t="shared" ref="BA300:BD300" si="304">IF($AZ300=0,0,AV300/$AZ300)</f>
        <v>0</v>
      </c>
      <c r="BB300" s="62">
        <f t="shared" si="304"/>
        <v>0</v>
      </c>
      <c r="BC300" s="62">
        <f t="shared" si="304"/>
        <v>0</v>
      </c>
      <c r="BD300" s="62">
        <f t="shared" si="304"/>
        <v>0</v>
      </c>
      <c r="BE300" s="547"/>
      <c r="BF300" s="1"/>
      <c r="BG300" s="1"/>
      <c r="BH300" s="1"/>
      <c r="BI300" s="1"/>
      <c r="BJ300" s="1"/>
      <c r="BK300" s="1"/>
      <c r="BL300" s="1"/>
      <c r="BM300" s="1"/>
      <c r="BN300" s="1"/>
      <c r="BO300" s="1"/>
      <c r="BP300" s="1"/>
      <c r="BQ300" s="1"/>
      <c r="BR300" s="1"/>
      <c r="BS300" s="1"/>
      <c r="BT300" s="1"/>
      <c r="BU300" s="1"/>
      <c r="BV300" s="1"/>
      <c r="BW300" s="1"/>
      <c r="BX300" s="1"/>
      <c r="BY300" s="1"/>
    </row>
    <row r="301" spans="1:77" ht="15.75" customHeight="1">
      <c r="A301" s="1"/>
      <c r="B301" s="273"/>
      <c r="C301" s="274"/>
      <c r="D301" s="274"/>
      <c r="E301" s="274"/>
      <c r="F301" s="274"/>
      <c r="G301" s="274"/>
      <c r="H301" s="274"/>
      <c r="I301" s="274"/>
      <c r="J301" s="274"/>
      <c r="K301" s="274"/>
      <c r="L301" s="274"/>
      <c r="M301" s="274"/>
      <c r="N301" s="274"/>
      <c r="O301" s="274"/>
      <c r="P301" s="274"/>
      <c r="Q301" s="274"/>
      <c r="R301" s="274"/>
      <c r="S301" s="274"/>
      <c r="T301" s="274"/>
      <c r="U301" s="274"/>
      <c r="V301" s="274"/>
      <c r="W301" s="274"/>
      <c r="X301" s="274"/>
      <c r="Y301" s="274"/>
      <c r="Z301" s="274"/>
      <c r="AA301" s="274"/>
      <c r="AB301" s="274"/>
      <c r="AC301" s="274"/>
      <c r="AD301" s="274"/>
      <c r="AE301" s="274"/>
      <c r="AF301" s="274"/>
      <c r="AG301" s="274"/>
      <c r="AH301" s="274"/>
      <c r="AI301" s="274"/>
      <c r="AJ301" s="274"/>
      <c r="AK301" s="274"/>
      <c r="AL301" s="274"/>
      <c r="AM301" s="274"/>
      <c r="AN301" s="274"/>
      <c r="AO301" s="274"/>
      <c r="AP301" s="274"/>
      <c r="AQ301" s="274"/>
      <c r="AR301" s="275"/>
      <c r="AS301" s="276"/>
      <c r="AT301" s="62" t="str">
        <f t="shared" si="263"/>
        <v>NA</v>
      </c>
      <c r="AU301" s="62" t="str">
        <f t="shared" si="55"/>
        <v>NA</v>
      </c>
      <c r="AV301" s="62">
        <f t="shared" si="264"/>
        <v>0</v>
      </c>
      <c r="AW301" s="62">
        <f t="shared" si="265"/>
        <v>0</v>
      </c>
      <c r="AX301" s="62">
        <f t="shared" si="266"/>
        <v>0</v>
      </c>
      <c r="AY301" s="62">
        <f t="shared" si="267"/>
        <v>0</v>
      </c>
      <c r="AZ301" s="62">
        <f t="shared" si="268"/>
        <v>0</v>
      </c>
      <c r="BA301" s="62">
        <f t="shared" ref="BA301:BD301" si="305">IF($AZ301=0,0,AV301/$AZ301)</f>
        <v>0</v>
      </c>
      <c r="BB301" s="62">
        <f t="shared" si="305"/>
        <v>0</v>
      </c>
      <c r="BC301" s="62">
        <f t="shared" si="305"/>
        <v>0</v>
      </c>
      <c r="BD301" s="62">
        <f t="shared" si="305"/>
        <v>0</v>
      </c>
      <c r="BE301" s="547"/>
      <c r="BF301" s="1"/>
      <c r="BG301" s="1"/>
      <c r="BH301" s="1"/>
      <c r="BI301" s="1"/>
      <c r="BJ301" s="1"/>
      <c r="BK301" s="1"/>
      <c r="BL301" s="1"/>
      <c r="BM301" s="1"/>
      <c r="BN301" s="1"/>
      <c r="BO301" s="1"/>
      <c r="BP301" s="1"/>
      <c r="BQ301" s="1"/>
      <c r="BR301" s="1"/>
      <c r="BS301" s="1"/>
      <c r="BT301" s="1"/>
      <c r="BU301" s="1"/>
      <c r="BV301" s="1"/>
      <c r="BW301" s="1"/>
      <c r="BX301" s="1"/>
      <c r="BY301" s="1"/>
    </row>
    <row r="302" spans="1:77" ht="15.75" customHeight="1">
      <c r="A302" s="1"/>
      <c r="B302" s="558"/>
      <c r="C302" s="559"/>
      <c r="D302" s="559"/>
      <c r="E302" s="559"/>
      <c r="F302" s="559"/>
      <c r="G302" s="559"/>
      <c r="H302" s="559"/>
      <c r="I302" s="559"/>
      <c r="J302" s="559"/>
      <c r="K302" s="559"/>
      <c r="L302" s="559"/>
      <c r="M302" s="559"/>
      <c r="N302" s="559"/>
      <c r="O302" s="559"/>
      <c r="P302" s="559"/>
      <c r="Q302" s="559"/>
      <c r="R302" s="559"/>
      <c r="S302" s="559"/>
      <c r="T302" s="559"/>
      <c r="U302" s="559"/>
      <c r="V302" s="559"/>
      <c r="W302" s="559"/>
      <c r="X302" s="559"/>
      <c r="Y302" s="559"/>
      <c r="Z302" s="559"/>
      <c r="AA302" s="559"/>
      <c r="AB302" s="559"/>
      <c r="AC302" s="559"/>
      <c r="AD302" s="559"/>
      <c r="AE302" s="559"/>
      <c r="AF302" s="559"/>
      <c r="AG302" s="559"/>
      <c r="AH302" s="559"/>
      <c r="AI302" s="559"/>
      <c r="AJ302" s="559"/>
      <c r="AK302" s="559"/>
      <c r="AL302" s="559"/>
      <c r="AM302" s="559"/>
      <c r="AN302" s="559"/>
      <c r="AO302" s="559"/>
      <c r="AP302" s="559"/>
      <c r="AQ302" s="559"/>
      <c r="AR302" s="560"/>
      <c r="AS302" s="276"/>
      <c r="AT302" s="62" t="str">
        <f t="shared" si="263"/>
        <v>NA</v>
      </c>
      <c r="AU302" s="62" t="str">
        <f t="shared" si="55"/>
        <v>NA</v>
      </c>
      <c r="AV302" s="62">
        <f t="shared" si="264"/>
        <v>0</v>
      </c>
      <c r="AW302" s="62">
        <f t="shared" si="265"/>
        <v>0</v>
      </c>
      <c r="AX302" s="62">
        <f t="shared" si="266"/>
        <v>0</v>
      </c>
      <c r="AY302" s="62">
        <f t="shared" si="267"/>
        <v>0</v>
      </c>
      <c r="AZ302" s="62">
        <f t="shared" si="268"/>
        <v>0</v>
      </c>
      <c r="BA302" s="62">
        <f t="shared" ref="BA302:BD302" si="306">IF($AZ302=0,0,AV302/$AZ302)</f>
        <v>0</v>
      </c>
      <c r="BB302" s="62">
        <f t="shared" si="306"/>
        <v>0</v>
      </c>
      <c r="BC302" s="62">
        <f t="shared" si="306"/>
        <v>0</v>
      </c>
      <c r="BD302" s="62">
        <f t="shared" si="306"/>
        <v>0</v>
      </c>
      <c r="BE302" s="547"/>
      <c r="BF302" s="1"/>
      <c r="BG302" s="1"/>
      <c r="BH302" s="1"/>
      <c r="BI302" s="1"/>
      <c r="BJ302" s="1"/>
      <c r="BK302" s="1"/>
      <c r="BL302" s="1"/>
      <c r="BM302" s="1"/>
      <c r="BN302" s="1"/>
      <c r="BO302" s="1"/>
      <c r="BP302" s="1"/>
      <c r="BQ302" s="1"/>
      <c r="BR302" s="1"/>
      <c r="BS302" s="1"/>
      <c r="BT302" s="1"/>
      <c r="BU302" s="1"/>
      <c r="BV302" s="1"/>
      <c r="BW302" s="1"/>
      <c r="BX302" s="1"/>
      <c r="BY302" s="1"/>
    </row>
    <row r="303" spans="1:77" ht="15.75" customHeight="1">
      <c r="A303" s="1"/>
      <c r="B303" s="273"/>
      <c r="C303" s="274"/>
      <c r="D303" s="274"/>
      <c r="E303" s="274"/>
      <c r="F303" s="274"/>
      <c r="G303" s="274"/>
      <c r="H303" s="274"/>
      <c r="I303" s="274"/>
      <c r="J303" s="274"/>
      <c r="K303" s="274"/>
      <c r="L303" s="274"/>
      <c r="M303" s="274"/>
      <c r="N303" s="274"/>
      <c r="O303" s="274"/>
      <c r="P303" s="274"/>
      <c r="Q303" s="274"/>
      <c r="R303" s="274"/>
      <c r="S303" s="274"/>
      <c r="T303" s="274"/>
      <c r="U303" s="274"/>
      <c r="V303" s="274"/>
      <c r="W303" s="274"/>
      <c r="X303" s="274"/>
      <c r="Y303" s="274"/>
      <c r="Z303" s="274"/>
      <c r="AA303" s="274"/>
      <c r="AB303" s="274"/>
      <c r="AC303" s="274"/>
      <c r="AD303" s="274"/>
      <c r="AE303" s="274"/>
      <c r="AF303" s="274"/>
      <c r="AG303" s="274"/>
      <c r="AH303" s="274"/>
      <c r="AI303" s="274"/>
      <c r="AJ303" s="274"/>
      <c r="AK303" s="274"/>
      <c r="AL303" s="274"/>
      <c r="AM303" s="274"/>
      <c r="AN303" s="274"/>
      <c r="AO303" s="274"/>
      <c r="AP303" s="274"/>
      <c r="AQ303" s="274"/>
      <c r="AR303" s="275"/>
      <c r="AS303" s="276"/>
      <c r="AT303" s="62" t="str">
        <f t="shared" si="263"/>
        <v>NA</v>
      </c>
      <c r="AU303" s="62" t="str">
        <f t="shared" si="55"/>
        <v>NA</v>
      </c>
      <c r="AV303" s="62">
        <f t="shared" si="264"/>
        <v>0</v>
      </c>
      <c r="AW303" s="62">
        <f t="shared" si="265"/>
        <v>0</v>
      </c>
      <c r="AX303" s="62">
        <f t="shared" si="266"/>
        <v>0</v>
      </c>
      <c r="AY303" s="62">
        <f t="shared" si="267"/>
        <v>0</v>
      </c>
      <c r="AZ303" s="62">
        <f t="shared" si="268"/>
        <v>0</v>
      </c>
      <c r="BA303" s="62">
        <f t="shared" ref="BA303:BD303" si="307">IF($AZ303=0,0,AV303/$AZ303)</f>
        <v>0</v>
      </c>
      <c r="BB303" s="62">
        <f t="shared" si="307"/>
        <v>0</v>
      </c>
      <c r="BC303" s="62">
        <f t="shared" si="307"/>
        <v>0</v>
      </c>
      <c r="BD303" s="62">
        <f t="shared" si="307"/>
        <v>0</v>
      </c>
      <c r="BE303" s="547"/>
      <c r="BF303" s="1"/>
      <c r="BG303" s="1"/>
      <c r="BH303" s="1"/>
      <c r="BI303" s="1"/>
      <c r="BJ303" s="1"/>
      <c r="BK303" s="1"/>
      <c r="BL303" s="1"/>
      <c r="BM303" s="1"/>
      <c r="BN303" s="1"/>
      <c r="BO303" s="1"/>
      <c r="BP303" s="1"/>
      <c r="BQ303" s="1"/>
      <c r="BR303" s="1"/>
      <c r="BS303" s="1"/>
      <c r="BT303" s="1"/>
      <c r="BU303" s="1"/>
      <c r="BV303" s="1"/>
      <c r="BW303" s="1"/>
      <c r="BX303" s="1"/>
      <c r="BY303" s="1"/>
    </row>
    <row r="304" spans="1:77" ht="15.75" customHeight="1">
      <c r="A304" s="1"/>
      <c r="B304" s="558"/>
      <c r="C304" s="559"/>
      <c r="D304" s="559"/>
      <c r="E304" s="559"/>
      <c r="F304" s="559"/>
      <c r="G304" s="559"/>
      <c r="H304" s="559"/>
      <c r="I304" s="559"/>
      <c r="J304" s="559"/>
      <c r="K304" s="559"/>
      <c r="L304" s="559"/>
      <c r="M304" s="559"/>
      <c r="N304" s="559"/>
      <c r="O304" s="559"/>
      <c r="P304" s="559"/>
      <c r="Q304" s="559"/>
      <c r="R304" s="559"/>
      <c r="S304" s="559"/>
      <c r="T304" s="559"/>
      <c r="U304" s="559"/>
      <c r="V304" s="559"/>
      <c r="W304" s="559"/>
      <c r="X304" s="559"/>
      <c r="Y304" s="559"/>
      <c r="Z304" s="559"/>
      <c r="AA304" s="559"/>
      <c r="AB304" s="559"/>
      <c r="AC304" s="559"/>
      <c r="AD304" s="559"/>
      <c r="AE304" s="559"/>
      <c r="AF304" s="559"/>
      <c r="AG304" s="559"/>
      <c r="AH304" s="559"/>
      <c r="AI304" s="559"/>
      <c r="AJ304" s="559"/>
      <c r="AK304" s="559"/>
      <c r="AL304" s="559"/>
      <c r="AM304" s="559"/>
      <c r="AN304" s="559"/>
      <c r="AO304" s="559"/>
      <c r="AP304" s="559"/>
      <c r="AQ304" s="559"/>
      <c r="AR304" s="560"/>
      <c r="AS304" s="276"/>
      <c r="AT304" s="62" t="str">
        <f t="shared" si="263"/>
        <v>NA</v>
      </c>
      <c r="AU304" s="62" t="str">
        <f t="shared" si="55"/>
        <v>NA</v>
      </c>
      <c r="AV304" s="62">
        <f t="shared" si="264"/>
        <v>0</v>
      </c>
      <c r="AW304" s="62">
        <f t="shared" si="265"/>
        <v>0</v>
      </c>
      <c r="AX304" s="62">
        <f t="shared" si="266"/>
        <v>0</v>
      </c>
      <c r="AY304" s="62">
        <f t="shared" si="267"/>
        <v>0</v>
      </c>
      <c r="AZ304" s="62">
        <f t="shared" si="268"/>
        <v>0</v>
      </c>
      <c r="BA304" s="62">
        <f t="shared" ref="BA304:BD304" si="308">IF($AZ304=0,0,AV304/$AZ304)</f>
        <v>0</v>
      </c>
      <c r="BB304" s="62">
        <f t="shared" si="308"/>
        <v>0</v>
      </c>
      <c r="BC304" s="62">
        <f t="shared" si="308"/>
        <v>0</v>
      </c>
      <c r="BD304" s="62">
        <f t="shared" si="308"/>
        <v>0</v>
      </c>
      <c r="BE304" s="547"/>
      <c r="BF304" s="1"/>
      <c r="BG304" s="1"/>
      <c r="BH304" s="1"/>
      <c r="BI304" s="1"/>
      <c r="BJ304" s="1"/>
      <c r="BK304" s="1"/>
      <c r="BL304" s="1"/>
      <c r="BM304" s="1"/>
      <c r="BN304" s="1"/>
      <c r="BO304" s="1"/>
      <c r="BP304" s="1"/>
      <c r="BQ304" s="1"/>
      <c r="BR304" s="1"/>
      <c r="BS304" s="1"/>
      <c r="BT304" s="1"/>
      <c r="BU304" s="1"/>
      <c r="BV304" s="1"/>
      <c r="BW304" s="1"/>
      <c r="BX304" s="1"/>
      <c r="BY304" s="1"/>
    </row>
    <row r="305" spans="1:77" ht="15.75" customHeight="1">
      <c r="A305" s="1"/>
      <c r="B305" s="273"/>
      <c r="C305" s="274"/>
      <c r="D305" s="274"/>
      <c r="E305" s="274"/>
      <c r="F305" s="274"/>
      <c r="G305" s="274"/>
      <c r="H305" s="274"/>
      <c r="I305" s="274"/>
      <c r="J305" s="274"/>
      <c r="K305" s="274"/>
      <c r="L305" s="274"/>
      <c r="M305" s="274"/>
      <c r="N305" s="274"/>
      <c r="O305" s="274"/>
      <c r="P305" s="274"/>
      <c r="Q305" s="274"/>
      <c r="R305" s="274"/>
      <c r="S305" s="274"/>
      <c r="T305" s="274"/>
      <c r="U305" s="274"/>
      <c r="V305" s="274"/>
      <c r="W305" s="274"/>
      <c r="X305" s="274"/>
      <c r="Y305" s="274"/>
      <c r="Z305" s="274"/>
      <c r="AA305" s="274"/>
      <c r="AB305" s="274"/>
      <c r="AC305" s="274"/>
      <c r="AD305" s="274"/>
      <c r="AE305" s="274"/>
      <c r="AF305" s="274"/>
      <c r="AG305" s="274"/>
      <c r="AH305" s="274"/>
      <c r="AI305" s="274"/>
      <c r="AJ305" s="274"/>
      <c r="AK305" s="274"/>
      <c r="AL305" s="274"/>
      <c r="AM305" s="274"/>
      <c r="AN305" s="274"/>
      <c r="AO305" s="274"/>
      <c r="AP305" s="274"/>
      <c r="AQ305" s="274"/>
      <c r="AR305" s="275"/>
      <c r="AS305" s="276"/>
      <c r="AT305" s="62" t="str">
        <f t="shared" si="263"/>
        <v>NA</v>
      </c>
      <c r="AU305" s="62" t="str">
        <f t="shared" si="55"/>
        <v>NA</v>
      </c>
      <c r="AV305" s="62">
        <f t="shared" si="264"/>
        <v>0</v>
      </c>
      <c r="AW305" s="62">
        <f t="shared" si="265"/>
        <v>0</v>
      </c>
      <c r="AX305" s="62">
        <f t="shared" si="266"/>
        <v>0</v>
      </c>
      <c r="AY305" s="62">
        <f t="shared" si="267"/>
        <v>0</v>
      </c>
      <c r="AZ305" s="62">
        <f t="shared" si="268"/>
        <v>0</v>
      </c>
      <c r="BA305" s="62">
        <f t="shared" ref="BA305:BD305" si="309">IF($AZ305=0,0,AV305/$AZ305)</f>
        <v>0</v>
      </c>
      <c r="BB305" s="62">
        <f t="shared" si="309"/>
        <v>0</v>
      </c>
      <c r="BC305" s="62">
        <f t="shared" si="309"/>
        <v>0</v>
      </c>
      <c r="BD305" s="62">
        <f t="shared" si="309"/>
        <v>0</v>
      </c>
      <c r="BE305" s="547"/>
      <c r="BF305" s="1"/>
      <c r="BG305" s="1"/>
      <c r="BH305" s="1"/>
      <c r="BI305" s="1"/>
      <c r="BJ305" s="1"/>
      <c r="BK305" s="1"/>
      <c r="BL305" s="1"/>
      <c r="BM305" s="1"/>
      <c r="BN305" s="1"/>
      <c r="BO305" s="1"/>
      <c r="BP305" s="1"/>
      <c r="BQ305" s="1"/>
      <c r="BR305" s="1"/>
      <c r="BS305" s="1"/>
      <c r="BT305" s="1"/>
      <c r="BU305" s="1"/>
      <c r="BV305" s="1"/>
      <c r="BW305" s="1"/>
      <c r="BX305" s="1"/>
      <c r="BY305" s="1"/>
    </row>
    <row r="306" spans="1:77" ht="15.75" customHeight="1">
      <c r="A306" s="1"/>
      <c r="B306" s="558"/>
      <c r="C306" s="559"/>
      <c r="D306" s="559"/>
      <c r="E306" s="559"/>
      <c r="F306" s="559"/>
      <c r="G306" s="559"/>
      <c r="H306" s="559"/>
      <c r="I306" s="559"/>
      <c r="J306" s="559"/>
      <c r="K306" s="559"/>
      <c r="L306" s="559"/>
      <c r="M306" s="559"/>
      <c r="N306" s="559"/>
      <c r="O306" s="559"/>
      <c r="P306" s="559"/>
      <c r="Q306" s="559"/>
      <c r="R306" s="559"/>
      <c r="S306" s="559"/>
      <c r="T306" s="559"/>
      <c r="U306" s="559"/>
      <c r="V306" s="559"/>
      <c r="W306" s="559"/>
      <c r="X306" s="559"/>
      <c r="Y306" s="559"/>
      <c r="Z306" s="559"/>
      <c r="AA306" s="559"/>
      <c r="AB306" s="559"/>
      <c r="AC306" s="559"/>
      <c r="AD306" s="559"/>
      <c r="AE306" s="559"/>
      <c r="AF306" s="559"/>
      <c r="AG306" s="559"/>
      <c r="AH306" s="559"/>
      <c r="AI306" s="559"/>
      <c r="AJ306" s="559"/>
      <c r="AK306" s="559"/>
      <c r="AL306" s="559"/>
      <c r="AM306" s="559"/>
      <c r="AN306" s="559"/>
      <c r="AO306" s="559"/>
      <c r="AP306" s="559"/>
      <c r="AQ306" s="559"/>
      <c r="AR306" s="560"/>
      <c r="AS306" s="276"/>
      <c r="AT306" s="62" t="str">
        <f t="shared" si="263"/>
        <v>NA</v>
      </c>
      <c r="AU306" s="62" t="str">
        <f t="shared" si="55"/>
        <v>NA</v>
      </c>
      <c r="AV306" s="62">
        <f t="shared" si="264"/>
        <v>0</v>
      </c>
      <c r="AW306" s="62">
        <f t="shared" si="265"/>
        <v>0</v>
      </c>
      <c r="AX306" s="62">
        <f t="shared" si="266"/>
        <v>0</v>
      </c>
      <c r="AY306" s="62">
        <f t="shared" si="267"/>
        <v>0</v>
      </c>
      <c r="AZ306" s="62">
        <f t="shared" si="268"/>
        <v>0</v>
      </c>
      <c r="BA306" s="62">
        <f t="shared" ref="BA306:BD306" si="310">IF($AZ306=0,0,AV306/$AZ306)</f>
        <v>0</v>
      </c>
      <c r="BB306" s="62">
        <f t="shared" si="310"/>
        <v>0</v>
      </c>
      <c r="BC306" s="62">
        <f t="shared" si="310"/>
        <v>0</v>
      </c>
      <c r="BD306" s="62">
        <f t="shared" si="310"/>
        <v>0</v>
      </c>
      <c r="BE306" s="547"/>
      <c r="BF306" s="1"/>
      <c r="BG306" s="1"/>
      <c r="BH306" s="1"/>
      <c r="BI306" s="1"/>
      <c r="BJ306" s="1"/>
      <c r="BK306" s="1"/>
      <c r="BL306" s="1"/>
      <c r="BM306" s="1"/>
      <c r="BN306" s="1"/>
      <c r="BO306" s="1"/>
      <c r="BP306" s="1"/>
      <c r="BQ306" s="1"/>
      <c r="BR306" s="1"/>
      <c r="BS306" s="1"/>
      <c r="BT306" s="1"/>
      <c r="BU306" s="1"/>
      <c r="BV306" s="1"/>
      <c r="BW306" s="1"/>
      <c r="BX306" s="1"/>
      <c r="BY306" s="1"/>
    </row>
    <row r="307" spans="1:77" ht="15.75" customHeight="1">
      <c r="A307" s="1"/>
      <c r="B307" s="273"/>
      <c r="C307" s="274"/>
      <c r="D307" s="274"/>
      <c r="E307" s="274"/>
      <c r="F307" s="274"/>
      <c r="G307" s="274"/>
      <c r="H307" s="274"/>
      <c r="I307" s="274"/>
      <c r="J307" s="274"/>
      <c r="K307" s="274"/>
      <c r="L307" s="274"/>
      <c r="M307" s="274"/>
      <c r="N307" s="274"/>
      <c r="O307" s="274"/>
      <c r="P307" s="274"/>
      <c r="Q307" s="274"/>
      <c r="R307" s="274"/>
      <c r="S307" s="274"/>
      <c r="T307" s="274"/>
      <c r="U307" s="274"/>
      <c r="V307" s="274"/>
      <c r="W307" s="274"/>
      <c r="X307" s="274"/>
      <c r="Y307" s="274"/>
      <c r="Z307" s="274"/>
      <c r="AA307" s="274"/>
      <c r="AB307" s="274"/>
      <c r="AC307" s="274"/>
      <c r="AD307" s="274"/>
      <c r="AE307" s="274"/>
      <c r="AF307" s="274"/>
      <c r="AG307" s="274"/>
      <c r="AH307" s="274"/>
      <c r="AI307" s="274"/>
      <c r="AJ307" s="274"/>
      <c r="AK307" s="274"/>
      <c r="AL307" s="274"/>
      <c r="AM307" s="274"/>
      <c r="AN307" s="274"/>
      <c r="AO307" s="274"/>
      <c r="AP307" s="274"/>
      <c r="AQ307" s="274"/>
      <c r="AR307" s="275"/>
      <c r="AS307" s="276"/>
      <c r="AT307" s="62" t="str">
        <f t="shared" si="263"/>
        <v>NA</v>
      </c>
      <c r="AU307" s="62" t="str">
        <f t="shared" si="55"/>
        <v>NA</v>
      </c>
      <c r="AV307" s="62">
        <f t="shared" si="264"/>
        <v>0</v>
      </c>
      <c r="AW307" s="62">
        <f t="shared" si="265"/>
        <v>0</v>
      </c>
      <c r="AX307" s="62">
        <f t="shared" si="266"/>
        <v>0</v>
      </c>
      <c r="AY307" s="62">
        <f t="shared" si="267"/>
        <v>0</v>
      </c>
      <c r="AZ307" s="62">
        <f t="shared" si="268"/>
        <v>0</v>
      </c>
      <c r="BA307" s="62">
        <f t="shared" ref="BA307:BD307" si="311">IF($AZ307=0,0,AV307/$AZ307)</f>
        <v>0</v>
      </c>
      <c r="BB307" s="62">
        <f t="shared" si="311"/>
        <v>0</v>
      </c>
      <c r="BC307" s="62">
        <f t="shared" si="311"/>
        <v>0</v>
      </c>
      <c r="BD307" s="62">
        <f t="shared" si="311"/>
        <v>0</v>
      </c>
      <c r="BE307" s="547"/>
      <c r="BF307" s="1"/>
      <c r="BG307" s="1"/>
      <c r="BH307" s="1"/>
      <c r="BI307" s="1"/>
      <c r="BJ307" s="1"/>
      <c r="BK307" s="1"/>
      <c r="BL307" s="1"/>
      <c r="BM307" s="1"/>
      <c r="BN307" s="1"/>
      <c r="BO307" s="1"/>
      <c r="BP307" s="1"/>
      <c r="BQ307" s="1"/>
      <c r="BR307" s="1"/>
      <c r="BS307" s="1"/>
      <c r="BT307" s="1"/>
      <c r="BU307" s="1"/>
      <c r="BV307" s="1"/>
      <c r="BW307" s="1"/>
      <c r="BX307" s="1"/>
      <c r="BY307" s="1"/>
    </row>
    <row r="308" spans="1:77" ht="15.75" customHeight="1">
      <c r="A308" s="1"/>
      <c r="B308" s="558"/>
      <c r="C308" s="559"/>
      <c r="D308" s="559"/>
      <c r="E308" s="559"/>
      <c r="F308" s="559"/>
      <c r="G308" s="559"/>
      <c r="H308" s="559"/>
      <c r="I308" s="559"/>
      <c r="J308" s="559"/>
      <c r="K308" s="559"/>
      <c r="L308" s="559"/>
      <c r="M308" s="559"/>
      <c r="N308" s="559"/>
      <c r="O308" s="559"/>
      <c r="P308" s="559"/>
      <c r="Q308" s="559"/>
      <c r="R308" s="559"/>
      <c r="S308" s="559"/>
      <c r="T308" s="559"/>
      <c r="U308" s="559"/>
      <c r="V308" s="559"/>
      <c r="W308" s="559"/>
      <c r="X308" s="559"/>
      <c r="Y308" s="559"/>
      <c r="Z308" s="559"/>
      <c r="AA308" s="559"/>
      <c r="AB308" s="559"/>
      <c r="AC308" s="559"/>
      <c r="AD308" s="559"/>
      <c r="AE308" s="559"/>
      <c r="AF308" s="559"/>
      <c r="AG308" s="559"/>
      <c r="AH308" s="559"/>
      <c r="AI308" s="559"/>
      <c r="AJ308" s="559"/>
      <c r="AK308" s="559"/>
      <c r="AL308" s="559"/>
      <c r="AM308" s="559"/>
      <c r="AN308" s="559"/>
      <c r="AO308" s="559"/>
      <c r="AP308" s="559"/>
      <c r="AQ308" s="559"/>
      <c r="AR308" s="560"/>
      <c r="AS308" s="276"/>
      <c r="AT308" s="62" t="str">
        <f t="shared" si="263"/>
        <v>NA</v>
      </c>
      <c r="AU308" s="62" t="str">
        <f t="shared" si="55"/>
        <v>NA</v>
      </c>
      <c r="AV308" s="62">
        <f t="shared" si="264"/>
        <v>0</v>
      </c>
      <c r="AW308" s="62">
        <f t="shared" si="265"/>
        <v>0</v>
      </c>
      <c r="AX308" s="62">
        <f t="shared" si="266"/>
        <v>0</v>
      </c>
      <c r="AY308" s="62">
        <f t="shared" si="267"/>
        <v>0</v>
      </c>
      <c r="AZ308" s="62">
        <f t="shared" si="268"/>
        <v>0</v>
      </c>
      <c r="BA308" s="62">
        <f t="shared" ref="BA308:BD308" si="312">IF($AZ308=0,0,AV308/$AZ308)</f>
        <v>0</v>
      </c>
      <c r="BB308" s="62">
        <f t="shared" si="312"/>
        <v>0</v>
      </c>
      <c r="BC308" s="62">
        <f t="shared" si="312"/>
        <v>0</v>
      </c>
      <c r="BD308" s="62">
        <f t="shared" si="312"/>
        <v>0</v>
      </c>
      <c r="BE308" s="547"/>
      <c r="BF308" s="1"/>
      <c r="BG308" s="1"/>
      <c r="BH308" s="1"/>
      <c r="BI308" s="1"/>
      <c r="BJ308" s="1"/>
      <c r="BK308" s="1"/>
      <c r="BL308" s="1"/>
      <c r="BM308" s="1"/>
      <c r="BN308" s="1"/>
      <c r="BO308" s="1"/>
      <c r="BP308" s="1"/>
      <c r="BQ308" s="1"/>
      <c r="BR308" s="1"/>
      <c r="BS308" s="1"/>
      <c r="BT308" s="1"/>
      <c r="BU308" s="1"/>
      <c r="BV308" s="1"/>
      <c r="BW308" s="1"/>
      <c r="BX308" s="1"/>
      <c r="BY308" s="1"/>
    </row>
    <row r="309" spans="1:77" ht="15.75" customHeight="1">
      <c r="A309" s="1"/>
      <c r="B309" s="273"/>
      <c r="C309" s="274"/>
      <c r="D309" s="274"/>
      <c r="E309" s="274"/>
      <c r="F309" s="274"/>
      <c r="G309" s="274"/>
      <c r="H309" s="274"/>
      <c r="I309" s="274"/>
      <c r="J309" s="274"/>
      <c r="K309" s="274"/>
      <c r="L309" s="274"/>
      <c r="M309" s="274"/>
      <c r="N309" s="274"/>
      <c r="O309" s="274"/>
      <c r="P309" s="274"/>
      <c r="Q309" s="274"/>
      <c r="R309" s="274"/>
      <c r="S309" s="274"/>
      <c r="T309" s="274"/>
      <c r="U309" s="274"/>
      <c r="V309" s="274"/>
      <c r="W309" s="274"/>
      <c r="X309" s="274"/>
      <c r="Y309" s="274"/>
      <c r="Z309" s="274"/>
      <c r="AA309" s="274"/>
      <c r="AB309" s="274"/>
      <c r="AC309" s="274"/>
      <c r="AD309" s="274"/>
      <c r="AE309" s="274"/>
      <c r="AF309" s="274"/>
      <c r="AG309" s="274"/>
      <c r="AH309" s="274"/>
      <c r="AI309" s="274"/>
      <c r="AJ309" s="274"/>
      <c r="AK309" s="274"/>
      <c r="AL309" s="274"/>
      <c r="AM309" s="274"/>
      <c r="AN309" s="274"/>
      <c r="AO309" s="274"/>
      <c r="AP309" s="274"/>
      <c r="AQ309" s="274"/>
      <c r="AR309" s="275"/>
      <c r="AS309" s="276"/>
      <c r="AT309" s="62" t="str">
        <f t="shared" si="263"/>
        <v>NA</v>
      </c>
      <c r="AU309" s="62" t="str">
        <f t="shared" si="55"/>
        <v>NA</v>
      </c>
      <c r="AV309" s="62">
        <f t="shared" si="264"/>
        <v>0</v>
      </c>
      <c r="AW309" s="62">
        <f t="shared" si="265"/>
        <v>0</v>
      </c>
      <c r="AX309" s="62">
        <f t="shared" si="266"/>
        <v>0</v>
      </c>
      <c r="AY309" s="62">
        <f t="shared" si="267"/>
        <v>0</v>
      </c>
      <c r="AZ309" s="62">
        <f t="shared" si="268"/>
        <v>0</v>
      </c>
      <c r="BA309" s="62">
        <f t="shared" ref="BA309:BD309" si="313">IF($AZ309=0,0,AV309/$AZ309)</f>
        <v>0</v>
      </c>
      <c r="BB309" s="62">
        <f t="shared" si="313"/>
        <v>0</v>
      </c>
      <c r="BC309" s="62">
        <f t="shared" si="313"/>
        <v>0</v>
      </c>
      <c r="BD309" s="62">
        <f t="shared" si="313"/>
        <v>0</v>
      </c>
      <c r="BE309" s="547"/>
      <c r="BF309" s="1"/>
      <c r="BG309" s="1"/>
      <c r="BH309" s="1"/>
      <c r="BI309" s="1"/>
      <c r="BJ309" s="1"/>
      <c r="BK309" s="1"/>
      <c r="BL309" s="1"/>
      <c r="BM309" s="1"/>
      <c r="BN309" s="1"/>
      <c r="BO309" s="1"/>
      <c r="BP309" s="1"/>
      <c r="BQ309" s="1"/>
      <c r="BR309" s="1"/>
      <c r="BS309" s="1"/>
      <c r="BT309" s="1"/>
      <c r="BU309" s="1"/>
      <c r="BV309" s="1"/>
      <c r="BW309" s="1"/>
      <c r="BX309" s="1"/>
      <c r="BY309" s="1"/>
    </row>
    <row r="310" spans="1:77" ht="15.75" customHeight="1">
      <c r="A310" s="1"/>
      <c r="B310" s="558"/>
      <c r="C310" s="559"/>
      <c r="D310" s="559"/>
      <c r="E310" s="559"/>
      <c r="F310" s="559"/>
      <c r="G310" s="559"/>
      <c r="H310" s="559"/>
      <c r="I310" s="559"/>
      <c r="J310" s="559"/>
      <c r="K310" s="559"/>
      <c r="L310" s="559"/>
      <c r="M310" s="559"/>
      <c r="N310" s="559"/>
      <c r="O310" s="559"/>
      <c r="P310" s="559"/>
      <c r="Q310" s="559"/>
      <c r="R310" s="559"/>
      <c r="S310" s="559"/>
      <c r="T310" s="559"/>
      <c r="U310" s="559"/>
      <c r="V310" s="559"/>
      <c r="W310" s="559"/>
      <c r="X310" s="559"/>
      <c r="Y310" s="559"/>
      <c r="Z310" s="559"/>
      <c r="AA310" s="559"/>
      <c r="AB310" s="559"/>
      <c r="AC310" s="559"/>
      <c r="AD310" s="559"/>
      <c r="AE310" s="559"/>
      <c r="AF310" s="559"/>
      <c r="AG310" s="559"/>
      <c r="AH310" s="559"/>
      <c r="AI310" s="559"/>
      <c r="AJ310" s="559"/>
      <c r="AK310" s="559"/>
      <c r="AL310" s="559"/>
      <c r="AM310" s="559"/>
      <c r="AN310" s="559"/>
      <c r="AO310" s="559"/>
      <c r="AP310" s="559"/>
      <c r="AQ310" s="559"/>
      <c r="AR310" s="560"/>
      <c r="AS310" s="276"/>
      <c r="AT310" s="62" t="str">
        <f t="shared" si="263"/>
        <v>NA</v>
      </c>
      <c r="AU310" s="62" t="str">
        <f t="shared" si="55"/>
        <v>NA</v>
      </c>
      <c r="AV310" s="62">
        <f t="shared" si="264"/>
        <v>0</v>
      </c>
      <c r="AW310" s="62">
        <f t="shared" si="265"/>
        <v>0</v>
      </c>
      <c r="AX310" s="62">
        <f t="shared" si="266"/>
        <v>0</v>
      </c>
      <c r="AY310" s="62">
        <f t="shared" si="267"/>
        <v>0</v>
      </c>
      <c r="AZ310" s="62">
        <f t="shared" si="268"/>
        <v>0</v>
      </c>
      <c r="BA310" s="62">
        <f t="shared" ref="BA310:BD310" si="314">IF($AZ310=0,0,AV310/$AZ310)</f>
        <v>0</v>
      </c>
      <c r="BB310" s="62">
        <f t="shared" si="314"/>
        <v>0</v>
      </c>
      <c r="BC310" s="62">
        <f t="shared" si="314"/>
        <v>0</v>
      </c>
      <c r="BD310" s="62">
        <f t="shared" si="314"/>
        <v>0</v>
      </c>
      <c r="BE310" s="547"/>
      <c r="BF310" s="1"/>
      <c r="BG310" s="1"/>
      <c r="BH310" s="1"/>
      <c r="BI310" s="1"/>
      <c r="BJ310" s="1"/>
      <c r="BK310" s="1"/>
      <c r="BL310" s="1"/>
      <c r="BM310" s="1"/>
      <c r="BN310" s="1"/>
      <c r="BO310" s="1"/>
      <c r="BP310" s="1"/>
      <c r="BQ310" s="1"/>
      <c r="BR310" s="1"/>
      <c r="BS310" s="1"/>
      <c r="BT310" s="1"/>
      <c r="BU310" s="1"/>
      <c r="BV310" s="1"/>
      <c r="BW310" s="1"/>
      <c r="BX310" s="1"/>
      <c r="BY310" s="1"/>
    </row>
    <row r="311" spans="1:77" ht="15.75" customHeight="1">
      <c r="A311" s="1"/>
      <c r="B311" s="273"/>
      <c r="C311" s="274"/>
      <c r="D311" s="274"/>
      <c r="E311" s="274"/>
      <c r="F311" s="274"/>
      <c r="G311" s="274"/>
      <c r="H311" s="274"/>
      <c r="I311" s="274"/>
      <c r="J311" s="274"/>
      <c r="K311" s="274"/>
      <c r="L311" s="274"/>
      <c r="M311" s="274"/>
      <c r="N311" s="274"/>
      <c r="O311" s="274"/>
      <c r="P311" s="274"/>
      <c r="Q311" s="274"/>
      <c r="R311" s="274"/>
      <c r="S311" s="274"/>
      <c r="T311" s="274"/>
      <c r="U311" s="274"/>
      <c r="V311" s="274"/>
      <c r="W311" s="274"/>
      <c r="X311" s="274"/>
      <c r="Y311" s="274"/>
      <c r="Z311" s="274"/>
      <c r="AA311" s="274"/>
      <c r="AB311" s="274"/>
      <c r="AC311" s="274"/>
      <c r="AD311" s="274"/>
      <c r="AE311" s="274"/>
      <c r="AF311" s="274"/>
      <c r="AG311" s="274"/>
      <c r="AH311" s="274"/>
      <c r="AI311" s="274"/>
      <c r="AJ311" s="274"/>
      <c r="AK311" s="274"/>
      <c r="AL311" s="274"/>
      <c r="AM311" s="274"/>
      <c r="AN311" s="274"/>
      <c r="AO311" s="274"/>
      <c r="AP311" s="274"/>
      <c r="AQ311" s="274"/>
      <c r="AR311" s="275"/>
      <c r="AS311" s="276"/>
      <c r="AT311" s="62" t="str">
        <f t="shared" si="263"/>
        <v>NA</v>
      </c>
      <c r="AU311" s="62" t="str">
        <f t="shared" si="55"/>
        <v>NA</v>
      </c>
      <c r="AV311" s="62">
        <f t="shared" si="264"/>
        <v>0</v>
      </c>
      <c r="AW311" s="62">
        <f t="shared" si="265"/>
        <v>0</v>
      </c>
      <c r="AX311" s="62">
        <f t="shared" si="266"/>
        <v>0</v>
      </c>
      <c r="AY311" s="62">
        <f t="shared" si="267"/>
        <v>0</v>
      </c>
      <c r="AZ311" s="62">
        <f t="shared" si="268"/>
        <v>0</v>
      </c>
      <c r="BA311" s="62">
        <f t="shared" ref="BA311:BD311" si="315">IF($AZ311=0,0,AV311/$AZ311)</f>
        <v>0</v>
      </c>
      <c r="BB311" s="62">
        <f t="shared" si="315"/>
        <v>0</v>
      </c>
      <c r="BC311" s="62">
        <f t="shared" si="315"/>
        <v>0</v>
      </c>
      <c r="BD311" s="62">
        <f t="shared" si="315"/>
        <v>0</v>
      </c>
      <c r="BE311" s="547"/>
      <c r="BF311" s="1"/>
      <c r="BG311" s="1"/>
      <c r="BH311" s="1"/>
      <c r="BI311" s="1"/>
      <c r="BJ311" s="1"/>
      <c r="BK311" s="1"/>
      <c r="BL311" s="1"/>
      <c r="BM311" s="1"/>
      <c r="BN311" s="1"/>
      <c r="BO311" s="1"/>
      <c r="BP311" s="1"/>
      <c r="BQ311" s="1"/>
      <c r="BR311" s="1"/>
      <c r="BS311" s="1"/>
      <c r="BT311" s="1"/>
      <c r="BU311" s="1"/>
      <c r="BV311" s="1"/>
      <c r="BW311" s="1"/>
      <c r="BX311" s="1"/>
      <c r="BY311" s="1"/>
    </row>
    <row r="312" spans="1:77" ht="15.75" customHeight="1">
      <c r="A312" s="1"/>
      <c r="B312" s="558"/>
      <c r="C312" s="559"/>
      <c r="D312" s="559"/>
      <c r="E312" s="559"/>
      <c r="F312" s="559"/>
      <c r="G312" s="559"/>
      <c r="H312" s="559"/>
      <c r="I312" s="559"/>
      <c r="J312" s="559"/>
      <c r="K312" s="559"/>
      <c r="L312" s="559"/>
      <c r="M312" s="559"/>
      <c r="N312" s="559"/>
      <c r="O312" s="559"/>
      <c r="P312" s="559"/>
      <c r="Q312" s="559"/>
      <c r="R312" s="559"/>
      <c r="S312" s="559"/>
      <c r="T312" s="559"/>
      <c r="U312" s="559"/>
      <c r="V312" s="559"/>
      <c r="W312" s="559"/>
      <c r="X312" s="559"/>
      <c r="Y312" s="559"/>
      <c r="Z312" s="559"/>
      <c r="AA312" s="559"/>
      <c r="AB312" s="559"/>
      <c r="AC312" s="559"/>
      <c r="AD312" s="559"/>
      <c r="AE312" s="559"/>
      <c r="AF312" s="559"/>
      <c r="AG312" s="559"/>
      <c r="AH312" s="559"/>
      <c r="AI312" s="559"/>
      <c r="AJ312" s="559"/>
      <c r="AK312" s="559"/>
      <c r="AL312" s="559"/>
      <c r="AM312" s="559"/>
      <c r="AN312" s="559"/>
      <c r="AO312" s="559"/>
      <c r="AP312" s="559"/>
      <c r="AQ312" s="559"/>
      <c r="AR312" s="560"/>
      <c r="AS312" s="276"/>
      <c r="AT312" s="62" t="str">
        <f t="shared" si="263"/>
        <v>NA</v>
      </c>
      <c r="AU312" s="62" t="str">
        <f t="shared" si="55"/>
        <v>NA</v>
      </c>
      <c r="AV312" s="62">
        <f t="shared" si="264"/>
        <v>0</v>
      </c>
      <c r="AW312" s="62">
        <f t="shared" si="265"/>
        <v>0</v>
      </c>
      <c r="AX312" s="62">
        <f t="shared" si="266"/>
        <v>0</v>
      </c>
      <c r="AY312" s="62">
        <f t="shared" si="267"/>
        <v>0</v>
      </c>
      <c r="AZ312" s="62">
        <f t="shared" si="268"/>
        <v>0</v>
      </c>
      <c r="BA312" s="62">
        <f t="shared" ref="BA312:BD312" si="316">IF($AZ312=0,0,AV312/$AZ312)</f>
        <v>0</v>
      </c>
      <c r="BB312" s="62">
        <f t="shared" si="316"/>
        <v>0</v>
      </c>
      <c r="BC312" s="62">
        <f t="shared" si="316"/>
        <v>0</v>
      </c>
      <c r="BD312" s="62">
        <f t="shared" si="316"/>
        <v>0</v>
      </c>
      <c r="BE312" s="547"/>
      <c r="BF312" s="1"/>
      <c r="BG312" s="1"/>
      <c r="BH312" s="1"/>
      <c r="BI312" s="1"/>
      <c r="BJ312" s="1"/>
      <c r="BK312" s="1"/>
      <c r="BL312" s="1"/>
      <c r="BM312" s="1"/>
      <c r="BN312" s="1"/>
      <c r="BO312" s="1"/>
      <c r="BP312" s="1"/>
      <c r="BQ312" s="1"/>
      <c r="BR312" s="1"/>
      <c r="BS312" s="1"/>
      <c r="BT312" s="1"/>
      <c r="BU312" s="1"/>
      <c r="BV312" s="1"/>
      <c r="BW312" s="1"/>
      <c r="BX312" s="1"/>
      <c r="BY312" s="1"/>
    </row>
    <row r="313" spans="1:77" ht="15.75" customHeight="1">
      <c r="A313" s="1"/>
      <c r="B313" s="273"/>
      <c r="C313" s="274"/>
      <c r="D313" s="274"/>
      <c r="E313" s="274"/>
      <c r="F313" s="274"/>
      <c r="G313" s="274"/>
      <c r="H313" s="274"/>
      <c r="I313" s="274"/>
      <c r="J313" s="274"/>
      <c r="K313" s="274"/>
      <c r="L313" s="274"/>
      <c r="M313" s="274"/>
      <c r="N313" s="274"/>
      <c r="O313" s="274"/>
      <c r="P313" s="274"/>
      <c r="Q313" s="274"/>
      <c r="R313" s="274"/>
      <c r="S313" s="274"/>
      <c r="T313" s="274"/>
      <c r="U313" s="274"/>
      <c r="V313" s="274"/>
      <c r="W313" s="274"/>
      <c r="X313" s="274"/>
      <c r="Y313" s="274"/>
      <c r="Z313" s="274"/>
      <c r="AA313" s="274"/>
      <c r="AB313" s="274"/>
      <c r="AC313" s="274"/>
      <c r="AD313" s="274"/>
      <c r="AE313" s="274"/>
      <c r="AF313" s="274"/>
      <c r="AG313" s="274"/>
      <c r="AH313" s="274"/>
      <c r="AI313" s="274"/>
      <c r="AJ313" s="274"/>
      <c r="AK313" s="274"/>
      <c r="AL313" s="274"/>
      <c r="AM313" s="274"/>
      <c r="AN313" s="274"/>
      <c r="AO313" s="274"/>
      <c r="AP313" s="274"/>
      <c r="AQ313" s="274"/>
      <c r="AR313" s="275"/>
      <c r="AS313" s="276"/>
      <c r="AT313" s="62" t="str">
        <f t="shared" si="263"/>
        <v>NA</v>
      </c>
      <c r="AU313" s="62" t="str">
        <f t="shared" ref="AU313:AU314" si="317">IF($AZ313=0,"NA",($AN313-$AP313)/$AZ313)</f>
        <v>NA</v>
      </c>
      <c r="AV313" s="62">
        <f t="shared" si="264"/>
        <v>0</v>
      </c>
      <c r="AW313" s="62">
        <f t="shared" si="265"/>
        <v>0</v>
      </c>
      <c r="AX313" s="62">
        <f t="shared" si="266"/>
        <v>0</v>
      </c>
      <c r="AY313" s="62">
        <f t="shared" si="267"/>
        <v>0</v>
      </c>
      <c r="AZ313" s="62">
        <f t="shared" si="268"/>
        <v>0</v>
      </c>
      <c r="BA313" s="62">
        <f t="shared" ref="BA313:BD313" si="318">IF($AZ313=0,0,AV313/$AZ313)</f>
        <v>0</v>
      </c>
      <c r="BB313" s="62">
        <f t="shared" si="318"/>
        <v>0</v>
      </c>
      <c r="BC313" s="62">
        <f t="shared" si="318"/>
        <v>0</v>
      </c>
      <c r="BD313" s="62">
        <f t="shared" si="318"/>
        <v>0</v>
      </c>
      <c r="BE313" s="547"/>
      <c r="BF313" s="1"/>
      <c r="BG313" s="1"/>
      <c r="BH313" s="1"/>
      <c r="BI313" s="1"/>
      <c r="BJ313" s="1"/>
      <c r="BK313" s="1"/>
      <c r="BL313" s="1"/>
      <c r="BM313" s="1"/>
      <c r="BN313" s="1"/>
      <c r="BO313" s="1"/>
      <c r="BP313" s="1"/>
      <c r="BQ313" s="1"/>
      <c r="BR313" s="1"/>
      <c r="BS313" s="1"/>
      <c r="BT313" s="1"/>
      <c r="BU313" s="1"/>
      <c r="BV313" s="1"/>
      <c r="BW313" s="1"/>
      <c r="BX313" s="1"/>
      <c r="BY313" s="1"/>
    </row>
    <row r="314" spans="1:77" ht="15.75" customHeight="1">
      <c r="A314" s="1"/>
      <c r="B314" s="558"/>
      <c r="C314" s="559"/>
      <c r="D314" s="559"/>
      <c r="E314" s="559"/>
      <c r="F314" s="559"/>
      <c r="G314" s="559"/>
      <c r="H314" s="559"/>
      <c r="I314" s="559"/>
      <c r="J314" s="559"/>
      <c r="K314" s="559"/>
      <c r="L314" s="559"/>
      <c r="M314" s="559"/>
      <c r="N314" s="559"/>
      <c r="O314" s="559"/>
      <c r="P314" s="559"/>
      <c r="Q314" s="559"/>
      <c r="R314" s="559"/>
      <c r="S314" s="559"/>
      <c r="T314" s="559"/>
      <c r="U314" s="559"/>
      <c r="V314" s="559"/>
      <c r="W314" s="559"/>
      <c r="X314" s="559"/>
      <c r="Y314" s="559"/>
      <c r="Z314" s="559"/>
      <c r="AA314" s="559"/>
      <c r="AB314" s="559"/>
      <c r="AC314" s="559"/>
      <c r="AD314" s="559"/>
      <c r="AE314" s="559"/>
      <c r="AF314" s="559"/>
      <c r="AG314" s="559"/>
      <c r="AH314" s="559"/>
      <c r="AI314" s="559"/>
      <c r="AJ314" s="559"/>
      <c r="AK314" s="559"/>
      <c r="AL314" s="559"/>
      <c r="AM314" s="559"/>
      <c r="AN314" s="559"/>
      <c r="AO314" s="559"/>
      <c r="AP314" s="559"/>
      <c r="AQ314" s="559"/>
      <c r="AR314" s="560"/>
      <c r="AS314" s="276"/>
      <c r="AT314" s="62" t="str">
        <f t="shared" si="263"/>
        <v>NA</v>
      </c>
      <c r="AU314" s="62" t="str">
        <f t="shared" si="317"/>
        <v>NA</v>
      </c>
      <c r="AV314" s="62">
        <f t="shared" si="264"/>
        <v>0</v>
      </c>
      <c r="AW314" s="62">
        <f t="shared" si="265"/>
        <v>0</v>
      </c>
      <c r="AX314" s="62">
        <f t="shared" si="266"/>
        <v>0</v>
      </c>
      <c r="AY314" s="62">
        <f t="shared" si="267"/>
        <v>0</v>
      </c>
      <c r="AZ314" s="62">
        <f t="shared" si="268"/>
        <v>0</v>
      </c>
      <c r="BA314" s="62">
        <f t="shared" ref="BA314:BD314" si="319">IF($AZ314=0,0,AV314/$AZ314)</f>
        <v>0</v>
      </c>
      <c r="BB314" s="62">
        <f t="shared" si="319"/>
        <v>0</v>
      </c>
      <c r="BC314" s="62">
        <f t="shared" si="319"/>
        <v>0</v>
      </c>
      <c r="BD314" s="62">
        <f t="shared" si="319"/>
        <v>0</v>
      </c>
      <c r="BE314" s="547"/>
      <c r="BF314" s="1"/>
      <c r="BG314" s="1"/>
      <c r="BH314" s="1"/>
      <c r="BI314" s="1"/>
      <c r="BJ314" s="1"/>
      <c r="BK314" s="1"/>
      <c r="BL314" s="1"/>
      <c r="BM314" s="1"/>
      <c r="BN314" s="1"/>
      <c r="BO314" s="1"/>
      <c r="BP314" s="1"/>
      <c r="BQ314" s="1"/>
      <c r="BR314" s="1"/>
      <c r="BS314" s="1"/>
      <c r="BT314" s="1"/>
      <c r="BU314" s="1"/>
      <c r="BV314" s="1"/>
      <c r="BW314" s="1"/>
      <c r="BX314" s="1"/>
      <c r="BY314" s="1"/>
    </row>
    <row r="315" spans="1:77"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547"/>
      <c r="BF315" s="1"/>
      <c r="BG315" s="1"/>
      <c r="BH315" s="1"/>
      <c r="BI315" s="1"/>
      <c r="BJ315" s="1"/>
      <c r="BK315" s="1"/>
      <c r="BL315" s="1"/>
      <c r="BM315" s="1"/>
      <c r="BN315" s="1"/>
      <c r="BO315" s="1"/>
      <c r="BP315" s="1"/>
      <c r="BQ315" s="1"/>
      <c r="BR315" s="1"/>
      <c r="BS315" s="1"/>
      <c r="BT315" s="1"/>
      <c r="BU315" s="1"/>
      <c r="BV315" s="1"/>
      <c r="BW315" s="1"/>
      <c r="BX315" s="1"/>
      <c r="BY315" s="1"/>
    </row>
    <row r="316" spans="1:77"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547"/>
      <c r="BF316" s="1"/>
      <c r="BG316" s="1"/>
      <c r="BH316" s="1"/>
      <c r="BI316" s="1"/>
      <c r="BJ316" s="1"/>
      <c r="BK316" s="1"/>
      <c r="BL316" s="1"/>
      <c r="BM316" s="1"/>
      <c r="BN316" s="1"/>
      <c r="BO316" s="1"/>
      <c r="BP316" s="1"/>
      <c r="BQ316" s="1"/>
      <c r="BR316" s="1"/>
      <c r="BS316" s="1"/>
      <c r="BT316" s="1"/>
      <c r="BU316" s="1"/>
      <c r="BV316" s="1"/>
      <c r="BW316" s="1"/>
      <c r="BX316" s="1"/>
      <c r="BY316" s="1"/>
    </row>
    <row r="317" spans="1:7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547"/>
      <c r="BF317" s="1"/>
      <c r="BG317" s="1"/>
      <c r="BH317" s="1"/>
      <c r="BI317" s="1"/>
      <c r="BJ317" s="1"/>
      <c r="BK317" s="1"/>
      <c r="BL317" s="1"/>
      <c r="BM317" s="1"/>
      <c r="BN317" s="1"/>
      <c r="BO317" s="1"/>
      <c r="BP317" s="1"/>
      <c r="BQ317" s="1"/>
      <c r="BR317" s="1"/>
      <c r="BS317" s="1"/>
      <c r="BT317" s="1"/>
      <c r="BU317" s="1"/>
      <c r="BV317" s="1"/>
      <c r="BW317" s="1"/>
      <c r="BX317" s="1"/>
      <c r="BY317" s="1"/>
    </row>
    <row r="318" spans="1:77"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547"/>
      <c r="BF318" s="1"/>
      <c r="BG318" s="1"/>
      <c r="BH318" s="1"/>
      <c r="BI318" s="1"/>
      <c r="BJ318" s="1"/>
      <c r="BK318" s="1"/>
      <c r="BL318" s="1"/>
      <c r="BM318" s="1"/>
      <c r="BN318" s="1"/>
      <c r="BO318" s="1"/>
      <c r="BP318" s="1"/>
      <c r="BQ318" s="1"/>
      <c r="BR318" s="1"/>
      <c r="BS318" s="1"/>
      <c r="BT318" s="1"/>
      <c r="BU318" s="1"/>
      <c r="BV318" s="1"/>
      <c r="BW318" s="1"/>
      <c r="BX318" s="1"/>
      <c r="BY318" s="1"/>
    </row>
    <row r="319" spans="1:77"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547"/>
      <c r="BF319" s="1"/>
      <c r="BG319" s="1"/>
      <c r="BH319" s="1"/>
      <c r="BI319" s="1"/>
      <c r="BJ319" s="1"/>
      <c r="BK319" s="1"/>
      <c r="BL319" s="1"/>
      <c r="BM319" s="1"/>
      <c r="BN319" s="1"/>
      <c r="BO319" s="1"/>
      <c r="BP319" s="1"/>
      <c r="BQ319" s="1"/>
      <c r="BR319" s="1"/>
      <c r="BS319" s="1"/>
      <c r="BT319" s="1"/>
      <c r="BU319" s="1"/>
      <c r="BV319" s="1"/>
      <c r="BW319" s="1"/>
      <c r="BX319" s="1"/>
      <c r="BY319" s="1"/>
    </row>
    <row r="320" spans="1:77"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547"/>
      <c r="BF320" s="1"/>
      <c r="BG320" s="1"/>
      <c r="BH320" s="1"/>
      <c r="BI320" s="1"/>
      <c r="BJ320" s="1"/>
      <c r="BK320" s="1"/>
      <c r="BL320" s="1"/>
      <c r="BM320" s="1"/>
      <c r="BN320" s="1"/>
      <c r="BO320" s="1"/>
      <c r="BP320" s="1"/>
      <c r="BQ320" s="1"/>
      <c r="BR320" s="1"/>
      <c r="BS320" s="1"/>
      <c r="BT320" s="1"/>
      <c r="BU320" s="1"/>
      <c r="BV320" s="1"/>
      <c r="BW320" s="1"/>
      <c r="BX320" s="1"/>
      <c r="BY320" s="1"/>
    </row>
    <row r="321" spans="1:77"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547"/>
      <c r="BF321" s="1"/>
      <c r="BG321" s="1"/>
      <c r="BH321" s="1"/>
      <c r="BI321" s="1"/>
      <c r="BJ321" s="1"/>
      <c r="BK321" s="1"/>
      <c r="BL321" s="1"/>
      <c r="BM321" s="1"/>
      <c r="BN321" s="1"/>
      <c r="BO321" s="1"/>
      <c r="BP321" s="1"/>
      <c r="BQ321" s="1"/>
      <c r="BR321" s="1"/>
      <c r="BS321" s="1"/>
      <c r="BT321" s="1"/>
      <c r="BU321" s="1"/>
      <c r="BV321" s="1"/>
      <c r="BW321" s="1"/>
      <c r="BX321" s="1"/>
      <c r="BY321" s="1"/>
    </row>
    <row r="322" spans="1:77"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547"/>
      <c r="BF322" s="1"/>
      <c r="BG322" s="1"/>
      <c r="BH322" s="1"/>
      <c r="BI322" s="1"/>
      <c r="BJ322" s="1"/>
      <c r="BK322" s="1"/>
      <c r="BL322" s="1"/>
      <c r="BM322" s="1"/>
      <c r="BN322" s="1"/>
      <c r="BO322" s="1"/>
      <c r="BP322" s="1"/>
      <c r="BQ322" s="1"/>
      <c r="BR322" s="1"/>
      <c r="BS322" s="1"/>
      <c r="BT322" s="1"/>
      <c r="BU322" s="1"/>
      <c r="BV322" s="1"/>
      <c r="BW322" s="1"/>
      <c r="BX322" s="1"/>
      <c r="BY322" s="1"/>
    </row>
    <row r="323" spans="1:77"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547"/>
      <c r="BF323" s="1"/>
      <c r="BG323" s="1"/>
      <c r="BH323" s="1"/>
      <c r="BI323" s="1"/>
      <c r="BJ323" s="1"/>
      <c r="BK323" s="1"/>
      <c r="BL323" s="1"/>
      <c r="BM323" s="1"/>
      <c r="BN323" s="1"/>
      <c r="BO323" s="1"/>
      <c r="BP323" s="1"/>
      <c r="BQ323" s="1"/>
      <c r="BR323" s="1"/>
      <c r="BS323" s="1"/>
      <c r="BT323" s="1"/>
      <c r="BU323" s="1"/>
      <c r="BV323" s="1"/>
      <c r="BW323" s="1"/>
      <c r="BX323" s="1"/>
      <c r="BY323" s="1"/>
    </row>
    <row r="324" spans="1:77"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547"/>
      <c r="BF324" s="1"/>
      <c r="BG324" s="1"/>
      <c r="BH324" s="1"/>
      <c r="BI324" s="1"/>
      <c r="BJ324" s="1"/>
      <c r="BK324" s="1"/>
      <c r="BL324" s="1"/>
      <c r="BM324" s="1"/>
      <c r="BN324" s="1"/>
      <c r="BO324" s="1"/>
      <c r="BP324" s="1"/>
      <c r="BQ324" s="1"/>
      <c r="BR324" s="1"/>
      <c r="BS324" s="1"/>
      <c r="BT324" s="1"/>
      <c r="BU324" s="1"/>
      <c r="BV324" s="1"/>
      <c r="BW324" s="1"/>
      <c r="BX324" s="1"/>
      <c r="BY324" s="1"/>
    </row>
    <row r="325" spans="1:77"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547"/>
      <c r="BF325" s="1"/>
      <c r="BG325" s="1"/>
      <c r="BH325" s="1"/>
      <c r="BI325" s="1"/>
      <c r="BJ325" s="1"/>
      <c r="BK325" s="1"/>
      <c r="BL325" s="1"/>
      <c r="BM325" s="1"/>
      <c r="BN325" s="1"/>
      <c r="BO325" s="1"/>
      <c r="BP325" s="1"/>
      <c r="BQ325" s="1"/>
      <c r="BR325" s="1"/>
      <c r="BS325" s="1"/>
      <c r="BT325" s="1"/>
      <c r="BU325" s="1"/>
      <c r="BV325" s="1"/>
      <c r="BW325" s="1"/>
      <c r="BX325" s="1"/>
      <c r="BY325" s="1"/>
    </row>
    <row r="326" spans="1:77"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547"/>
      <c r="BF326" s="1"/>
      <c r="BG326" s="1"/>
      <c r="BH326" s="1"/>
      <c r="BI326" s="1"/>
      <c r="BJ326" s="1"/>
      <c r="BK326" s="1"/>
      <c r="BL326" s="1"/>
      <c r="BM326" s="1"/>
      <c r="BN326" s="1"/>
      <c r="BO326" s="1"/>
      <c r="BP326" s="1"/>
      <c r="BQ326" s="1"/>
      <c r="BR326" s="1"/>
      <c r="BS326" s="1"/>
      <c r="BT326" s="1"/>
      <c r="BU326" s="1"/>
      <c r="BV326" s="1"/>
      <c r="BW326" s="1"/>
      <c r="BX326" s="1"/>
      <c r="BY326" s="1"/>
    </row>
    <row r="327" spans="1:7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547"/>
      <c r="BF327" s="1"/>
      <c r="BG327" s="1"/>
      <c r="BH327" s="1"/>
      <c r="BI327" s="1"/>
      <c r="BJ327" s="1"/>
      <c r="BK327" s="1"/>
      <c r="BL327" s="1"/>
      <c r="BM327" s="1"/>
      <c r="BN327" s="1"/>
      <c r="BO327" s="1"/>
      <c r="BP327" s="1"/>
      <c r="BQ327" s="1"/>
      <c r="BR327" s="1"/>
      <c r="BS327" s="1"/>
      <c r="BT327" s="1"/>
      <c r="BU327" s="1"/>
      <c r="BV327" s="1"/>
      <c r="BW327" s="1"/>
      <c r="BX327" s="1"/>
      <c r="BY327" s="1"/>
    </row>
    <row r="328" spans="1:77"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547"/>
      <c r="BF328" s="1"/>
      <c r="BG328" s="1"/>
      <c r="BH328" s="1"/>
      <c r="BI328" s="1"/>
      <c r="BJ328" s="1"/>
      <c r="BK328" s="1"/>
      <c r="BL328" s="1"/>
      <c r="BM328" s="1"/>
      <c r="BN328" s="1"/>
      <c r="BO328" s="1"/>
      <c r="BP328" s="1"/>
      <c r="BQ328" s="1"/>
      <c r="BR328" s="1"/>
      <c r="BS328" s="1"/>
      <c r="BT328" s="1"/>
      <c r="BU328" s="1"/>
      <c r="BV328" s="1"/>
      <c r="BW328" s="1"/>
      <c r="BX328" s="1"/>
      <c r="BY328" s="1"/>
    </row>
    <row r="329" spans="1:77"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547"/>
      <c r="BF329" s="1"/>
      <c r="BG329" s="1"/>
      <c r="BH329" s="1"/>
      <c r="BI329" s="1"/>
      <c r="BJ329" s="1"/>
      <c r="BK329" s="1"/>
      <c r="BL329" s="1"/>
      <c r="BM329" s="1"/>
      <c r="BN329" s="1"/>
      <c r="BO329" s="1"/>
      <c r="BP329" s="1"/>
      <c r="BQ329" s="1"/>
      <c r="BR329" s="1"/>
      <c r="BS329" s="1"/>
      <c r="BT329" s="1"/>
      <c r="BU329" s="1"/>
      <c r="BV329" s="1"/>
      <c r="BW329" s="1"/>
      <c r="BX329" s="1"/>
      <c r="BY329" s="1"/>
    </row>
    <row r="330" spans="1:77"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547"/>
      <c r="BF330" s="1"/>
      <c r="BG330" s="1"/>
      <c r="BH330" s="1"/>
      <c r="BI330" s="1"/>
      <c r="BJ330" s="1"/>
      <c r="BK330" s="1"/>
      <c r="BL330" s="1"/>
      <c r="BM330" s="1"/>
      <c r="BN330" s="1"/>
      <c r="BO330" s="1"/>
      <c r="BP330" s="1"/>
      <c r="BQ330" s="1"/>
      <c r="BR330" s="1"/>
      <c r="BS330" s="1"/>
      <c r="BT330" s="1"/>
      <c r="BU330" s="1"/>
      <c r="BV330" s="1"/>
      <c r="BW330" s="1"/>
      <c r="BX330" s="1"/>
      <c r="BY330" s="1"/>
    </row>
    <row r="331" spans="1:77"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547"/>
      <c r="BF331" s="1"/>
      <c r="BG331" s="1"/>
      <c r="BH331" s="1"/>
      <c r="BI331" s="1"/>
      <c r="BJ331" s="1"/>
      <c r="BK331" s="1"/>
      <c r="BL331" s="1"/>
      <c r="BM331" s="1"/>
      <c r="BN331" s="1"/>
      <c r="BO331" s="1"/>
      <c r="BP331" s="1"/>
      <c r="BQ331" s="1"/>
      <c r="BR331" s="1"/>
      <c r="BS331" s="1"/>
      <c r="BT331" s="1"/>
      <c r="BU331" s="1"/>
      <c r="BV331" s="1"/>
      <c r="BW331" s="1"/>
      <c r="BX331" s="1"/>
      <c r="BY331" s="1"/>
    </row>
    <row r="332" spans="1:77"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547"/>
      <c r="BF332" s="1"/>
      <c r="BG332" s="1"/>
      <c r="BH332" s="1"/>
      <c r="BI332" s="1"/>
      <c r="BJ332" s="1"/>
      <c r="BK332" s="1"/>
      <c r="BL332" s="1"/>
      <c r="BM332" s="1"/>
      <c r="BN332" s="1"/>
      <c r="BO332" s="1"/>
      <c r="BP332" s="1"/>
      <c r="BQ332" s="1"/>
      <c r="BR332" s="1"/>
      <c r="BS332" s="1"/>
      <c r="BT332" s="1"/>
      <c r="BU332" s="1"/>
      <c r="BV332" s="1"/>
      <c r="BW332" s="1"/>
      <c r="BX332" s="1"/>
      <c r="BY332" s="1"/>
    </row>
    <row r="333" spans="1:77"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547"/>
      <c r="BF333" s="1"/>
      <c r="BG333" s="1"/>
      <c r="BH333" s="1"/>
      <c r="BI333" s="1"/>
      <c r="BJ333" s="1"/>
      <c r="BK333" s="1"/>
      <c r="BL333" s="1"/>
      <c r="BM333" s="1"/>
      <c r="BN333" s="1"/>
      <c r="BO333" s="1"/>
      <c r="BP333" s="1"/>
      <c r="BQ333" s="1"/>
      <c r="BR333" s="1"/>
      <c r="BS333" s="1"/>
      <c r="BT333" s="1"/>
      <c r="BU333" s="1"/>
      <c r="BV333" s="1"/>
      <c r="BW333" s="1"/>
      <c r="BX333" s="1"/>
      <c r="BY333" s="1"/>
    </row>
    <row r="334" spans="1:77"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547"/>
      <c r="BF334" s="1"/>
      <c r="BG334" s="1"/>
      <c r="BH334" s="1"/>
      <c r="BI334" s="1"/>
      <c r="BJ334" s="1"/>
      <c r="BK334" s="1"/>
      <c r="BL334" s="1"/>
      <c r="BM334" s="1"/>
      <c r="BN334" s="1"/>
      <c r="BO334" s="1"/>
      <c r="BP334" s="1"/>
      <c r="BQ334" s="1"/>
      <c r="BR334" s="1"/>
      <c r="BS334" s="1"/>
      <c r="BT334" s="1"/>
      <c r="BU334" s="1"/>
      <c r="BV334" s="1"/>
      <c r="BW334" s="1"/>
      <c r="BX334" s="1"/>
      <c r="BY334" s="1"/>
    </row>
    <row r="335" spans="1:77"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547"/>
      <c r="BF335" s="1"/>
      <c r="BG335" s="1"/>
      <c r="BH335" s="1"/>
      <c r="BI335" s="1"/>
      <c r="BJ335" s="1"/>
      <c r="BK335" s="1"/>
      <c r="BL335" s="1"/>
      <c r="BM335" s="1"/>
      <c r="BN335" s="1"/>
      <c r="BO335" s="1"/>
      <c r="BP335" s="1"/>
      <c r="BQ335" s="1"/>
      <c r="BR335" s="1"/>
      <c r="BS335" s="1"/>
      <c r="BT335" s="1"/>
      <c r="BU335" s="1"/>
      <c r="BV335" s="1"/>
      <c r="BW335" s="1"/>
      <c r="BX335" s="1"/>
      <c r="BY335" s="1"/>
    </row>
    <row r="336" spans="1:77"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547"/>
      <c r="BF336" s="1"/>
      <c r="BG336" s="1"/>
      <c r="BH336" s="1"/>
      <c r="BI336" s="1"/>
      <c r="BJ336" s="1"/>
      <c r="BK336" s="1"/>
      <c r="BL336" s="1"/>
      <c r="BM336" s="1"/>
      <c r="BN336" s="1"/>
      <c r="BO336" s="1"/>
      <c r="BP336" s="1"/>
      <c r="BQ336" s="1"/>
      <c r="BR336" s="1"/>
      <c r="BS336" s="1"/>
      <c r="BT336" s="1"/>
      <c r="BU336" s="1"/>
      <c r="BV336" s="1"/>
      <c r="BW336" s="1"/>
      <c r="BX336" s="1"/>
      <c r="BY336" s="1"/>
    </row>
    <row r="337" spans="1:7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547"/>
      <c r="BF337" s="1"/>
      <c r="BG337" s="1"/>
      <c r="BH337" s="1"/>
      <c r="BI337" s="1"/>
      <c r="BJ337" s="1"/>
      <c r="BK337" s="1"/>
      <c r="BL337" s="1"/>
      <c r="BM337" s="1"/>
      <c r="BN337" s="1"/>
      <c r="BO337" s="1"/>
      <c r="BP337" s="1"/>
      <c r="BQ337" s="1"/>
      <c r="BR337" s="1"/>
      <c r="BS337" s="1"/>
      <c r="BT337" s="1"/>
      <c r="BU337" s="1"/>
      <c r="BV337" s="1"/>
      <c r="BW337" s="1"/>
      <c r="BX337" s="1"/>
      <c r="BY337" s="1"/>
    </row>
    <row r="338" spans="1:77"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547"/>
      <c r="BF338" s="1"/>
      <c r="BG338" s="1"/>
      <c r="BH338" s="1"/>
      <c r="BI338" s="1"/>
      <c r="BJ338" s="1"/>
      <c r="BK338" s="1"/>
      <c r="BL338" s="1"/>
      <c r="BM338" s="1"/>
      <c r="BN338" s="1"/>
      <c r="BO338" s="1"/>
      <c r="BP338" s="1"/>
      <c r="BQ338" s="1"/>
      <c r="BR338" s="1"/>
      <c r="BS338" s="1"/>
      <c r="BT338" s="1"/>
      <c r="BU338" s="1"/>
      <c r="BV338" s="1"/>
      <c r="BW338" s="1"/>
      <c r="BX338" s="1"/>
      <c r="BY338" s="1"/>
    </row>
    <row r="339" spans="1:77"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547"/>
      <c r="BF339" s="1"/>
      <c r="BG339" s="1"/>
      <c r="BH339" s="1"/>
      <c r="BI339" s="1"/>
      <c r="BJ339" s="1"/>
      <c r="BK339" s="1"/>
      <c r="BL339" s="1"/>
      <c r="BM339" s="1"/>
      <c r="BN339" s="1"/>
      <c r="BO339" s="1"/>
      <c r="BP339" s="1"/>
      <c r="BQ339" s="1"/>
      <c r="BR339" s="1"/>
      <c r="BS339" s="1"/>
      <c r="BT339" s="1"/>
      <c r="BU339" s="1"/>
      <c r="BV339" s="1"/>
      <c r="BW339" s="1"/>
      <c r="BX339" s="1"/>
      <c r="BY339" s="1"/>
    </row>
    <row r="340" spans="1:77"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547"/>
      <c r="BF340" s="1"/>
      <c r="BG340" s="1"/>
      <c r="BH340" s="1"/>
      <c r="BI340" s="1"/>
      <c r="BJ340" s="1"/>
      <c r="BK340" s="1"/>
      <c r="BL340" s="1"/>
      <c r="BM340" s="1"/>
      <c r="BN340" s="1"/>
      <c r="BO340" s="1"/>
      <c r="BP340" s="1"/>
      <c r="BQ340" s="1"/>
      <c r="BR340" s="1"/>
      <c r="BS340" s="1"/>
      <c r="BT340" s="1"/>
      <c r="BU340" s="1"/>
      <c r="BV340" s="1"/>
      <c r="BW340" s="1"/>
      <c r="BX340" s="1"/>
      <c r="BY340" s="1"/>
    </row>
    <row r="341" spans="1:77"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547"/>
      <c r="BF341" s="1"/>
      <c r="BG341" s="1"/>
      <c r="BH341" s="1"/>
      <c r="BI341" s="1"/>
      <c r="BJ341" s="1"/>
      <c r="BK341" s="1"/>
      <c r="BL341" s="1"/>
      <c r="BM341" s="1"/>
      <c r="BN341" s="1"/>
      <c r="BO341" s="1"/>
      <c r="BP341" s="1"/>
      <c r="BQ341" s="1"/>
      <c r="BR341" s="1"/>
      <c r="BS341" s="1"/>
      <c r="BT341" s="1"/>
      <c r="BU341" s="1"/>
      <c r="BV341" s="1"/>
      <c r="BW341" s="1"/>
      <c r="BX341" s="1"/>
      <c r="BY341" s="1"/>
    </row>
    <row r="342" spans="1:77"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547"/>
      <c r="BF342" s="1"/>
      <c r="BG342" s="1"/>
      <c r="BH342" s="1"/>
      <c r="BI342" s="1"/>
      <c r="BJ342" s="1"/>
      <c r="BK342" s="1"/>
      <c r="BL342" s="1"/>
      <c r="BM342" s="1"/>
      <c r="BN342" s="1"/>
      <c r="BO342" s="1"/>
      <c r="BP342" s="1"/>
      <c r="BQ342" s="1"/>
      <c r="BR342" s="1"/>
      <c r="BS342" s="1"/>
      <c r="BT342" s="1"/>
      <c r="BU342" s="1"/>
      <c r="BV342" s="1"/>
      <c r="BW342" s="1"/>
      <c r="BX342" s="1"/>
      <c r="BY342" s="1"/>
    </row>
    <row r="343" spans="1:77"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547"/>
      <c r="BF343" s="1"/>
      <c r="BG343" s="1"/>
      <c r="BH343" s="1"/>
      <c r="BI343" s="1"/>
      <c r="BJ343" s="1"/>
      <c r="BK343" s="1"/>
      <c r="BL343" s="1"/>
      <c r="BM343" s="1"/>
      <c r="BN343" s="1"/>
      <c r="BO343" s="1"/>
      <c r="BP343" s="1"/>
      <c r="BQ343" s="1"/>
      <c r="BR343" s="1"/>
      <c r="BS343" s="1"/>
      <c r="BT343" s="1"/>
      <c r="BU343" s="1"/>
      <c r="BV343" s="1"/>
      <c r="BW343" s="1"/>
      <c r="BX343" s="1"/>
      <c r="BY343" s="1"/>
    </row>
    <row r="344" spans="1:77"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547"/>
      <c r="BF344" s="1"/>
      <c r="BG344" s="1"/>
      <c r="BH344" s="1"/>
      <c r="BI344" s="1"/>
      <c r="BJ344" s="1"/>
      <c r="BK344" s="1"/>
      <c r="BL344" s="1"/>
      <c r="BM344" s="1"/>
      <c r="BN344" s="1"/>
      <c r="BO344" s="1"/>
      <c r="BP344" s="1"/>
      <c r="BQ344" s="1"/>
      <c r="BR344" s="1"/>
      <c r="BS344" s="1"/>
      <c r="BT344" s="1"/>
      <c r="BU344" s="1"/>
      <c r="BV344" s="1"/>
      <c r="BW344" s="1"/>
      <c r="BX344" s="1"/>
      <c r="BY344" s="1"/>
    </row>
    <row r="345" spans="1:77"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547"/>
      <c r="BF345" s="1"/>
      <c r="BG345" s="1"/>
      <c r="BH345" s="1"/>
      <c r="BI345" s="1"/>
      <c r="BJ345" s="1"/>
      <c r="BK345" s="1"/>
      <c r="BL345" s="1"/>
      <c r="BM345" s="1"/>
      <c r="BN345" s="1"/>
      <c r="BO345" s="1"/>
      <c r="BP345" s="1"/>
      <c r="BQ345" s="1"/>
      <c r="BR345" s="1"/>
      <c r="BS345" s="1"/>
      <c r="BT345" s="1"/>
      <c r="BU345" s="1"/>
      <c r="BV345" s="1"/>
      <c r="BW345" s="1"/>
      <c r="BX345" s="1"/>
      <c r="BY345" s="1"/>
    </row>
    <row r="346" spans="1:77"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547"/>
      <c r="BF346" s="1"/>
      <c r="BG346" s="1"/>
      <c r="BH346" s="1"/>
      <c r="BI346" s="1"/>
      <c r="BJ346" s="1"/>
      <c r="BK346" s="1"/>
      <c r="BL346" s="1"/>
      <c r="BM346" s="1"/>
      <c r="BN346" s="1"/>
      <c r="BO346" s="1"/>
      <c r="BP346" s="1"/>
      <c r="BQ346" s="1"/>
      <c r="BR346" s="1"/>
      <c r="BS346" s="1"/>
      <c r="BT346" s="1"/>
      <c r="BU346" s="1"/>
      <c r="BV346" s="1"/>
      <c r="BW346" s="1"/>
      <c r="BX346" s="1"/>
      <c r="BY346" s="1"/>
    </row>
    <row r="347" spans="1:7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547"/>
      <c r="BF347" s="1"/>
      <c r="BG347" s="1"/>
      <c r="BH347" s="1"/>
      <c r="BI347" s="1"/>
      <c r="BJ347" s="1"/>
      <c r="BK347" s="1"/>
      <c r="BL347" s="1"/>
      <c r="BM347" s="1"/>
      <c r="BN347" s="1"/>
      <c r="BO347" s="1"/>
      <c r="BP347" s="1"/>
      <c r="BQ347" s="1"/>
      <c r="BR347" s="1"/>
      <c r="BS347" s="1"/>
      <c r="BT347" s="1"/>
      <c r="BU347" s="1"/>
      <c r="BV347" s="1"/>
      <c r="BW347" s="1"/>
      <c r="BX347" s="1"/>
      <c r="BY347" s="1"/>
    </row>
    <row r="348" spans="1:77"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547"/>
      <c r="BF348" s="1"/>
      <c r="BG348" s="1"/>
      <c r="BH348" s="1"/>
      <c r="BI348" s="1"/>
      <c r="BJ348" s="1"/>
      <c r="BK348" s="1"/>
      <c r="BL348" s="1"/>
      <c r="BM348" s="1"/>
      <c r="BN348" s="1"/>
      <c r="BO348" s="1"/>
      <c r="BP348" s="1"/>
      <c r="BQ348" s="1"/>
      <c r="BR348" s="1"/>
      <c r="BS348" s="1"/>
      <c r="BT348" s="1"/>
      <c r="BU348" s="1"/>
      <c r="BV348" s="1"/>
      <c r="BW348" s="1"/>
      <c r="BX348" s="1"/>
      <c r="BY348" s="1"/>
    </row>
    <row r="349" spans="1:77"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547"/>
      <c r="BF349" s="1"/>
      <c r="BG349" s="1"/>
      <c r="BH349" s="1"/>
      <c r="BI349" s="1"/>
      <c r="BJ349" s="1"/>
      <c r="BK349" s="1"/>
      <c r="BL349" s="1"/>
      <c r="BM349" s="1"/>
      <c r="BN349" s="1"/>
      <c r="BO349" s="1"/>
      <c r="BP349" s="1"/>
      <c r="BQ349" s="1"/>
      <c r="BR349" s="1"/>
      <c r="BS349" s="1"/>
      <c r="BT349" s="1"/>
      <c r="BU349" s="1"/>
      <c r="BV349" s="1"/>
      <c r="BW349" s="1"/>
      <c r="BX349" s="1"/>
      <c r="BY349" s="1"/>
    </row>
    <row r="350" spans="1:77"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547"/>
      <c r="BF350" s="1"/>
      <c r="BG350" s="1"/>
      <c r="BH350" s="1"/>
      <c r="BI350" s="1"/>
      <c r="BJ350" s="1"/>
      <c r="BK350" s="1"/>
      <c r="BL350" s="1"/>
      <c r="BM350" s="1"/>
      <c r="BN350" s="1"/>
      <c r="BO350" s="1"/>
      <c r="BP350" s="1"/>
      <c r="BQ350" s="1"/>
      <c r="BR350" s="1"/>
      <c r="BS350" s="1"/>
      <c r="BT350" s="1"/>
      <c r="BU350" s="1"/>
      <c r="BV350" s="1"/>
      <c r="BW350" s="1"/>
      <c r="BX350" s="1"/>
      <c r="BY350" s="1"/>
    </row>
    <row r="351" spans="1:77"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547"/>
      <c r="BF351" s="1"/>
      <c r="BG351" s="1"/>
      <c r="BH351" s="1"/>
      <c r="BI351" s="1"/>
      <c r="BJ351" s="1"/>
      <c r="BK351" s="1"/>
      <c r="BL351" s="1"/>
      <c r="BM351" s="1"/>
      <c r="BN351" s="1"/>
      <c r="BO351" s="1"/>
      <c r="BP351" s="1"/>
      <c r="BQ351" s="1"/>
      <c r="BR351" s="1"/>
      <c r="BS351" s="1"/>
      <c r="BT351" s="1"/>
      <c r="BU351" s="1"/>
      <c r="BV351" s="1"/>
      <c r="BW351" s="1"/>
      <c r="BX351" s="1"/>
      <c r="BY351" s="1"/>
    </row>
    <row r="352" spans="1:77"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547"/>
      <c r="BF352" s="1"/>
      <c r="BG352" s="1"/>
      <c r="BH352" s="1"/>
      <c r="BI352" s="1"/>
      <c r="BJ352" s="1"/>
      <c r="BK352" s="1"/>
      <c r="BL352" s="1"/>
      <c r="BM352" s="1"/>
      <c r="BN352" s="1"/>
      <c r="BO352" s="1"/>
      <c r="BP352" s="1"/>
      <c r="BQ352" s="1"/>
      <c r="BR352" s="1"/>
      <c r="BS352" s="1"/>
      <c r="BT352" s="1"/>
      <c r="BU352" s="1"/>
      <c r="BV352" s="1"/>
      <c r="BW352" s="1"/>
      <c r="BX352" s="1"/>
      <c r="BY352" s="1"/>
    </row>
    <row r="353" spans="1:77"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547"/>
      <c r="BF353" s="1"/>
      <c r="BG353" s="1"/>
      <c r="BH353" s="1"/>
      <c r="BI353" s="1"/>
      <c r="BJ353" s="1"/>
      <c r="BK353" s="1"/>
      <c r="BL353" s="1"/>
      <c r="BM353" s="1"/>
      <c r="BN353" s="1"/>
      <c r="BO353" s="1"/>
      <c r="BP353" s="1"/>
      <c r="BQ353" s="1"/>
      <c r="BR353" s="1"/>
      <c r="BS353" s="1"/>
      <c r="BT353" s="1"/>
      <c r="BU353" s="1"/>
      <c r="BV353" s="1"/>
      <c r="BW353" s="1"/>
      <c r="BX353" s="1"/>
      <c r="BY353" s="1"/>
    </row>
    <row r="354" spans="1:77"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547"/>
      <c r="BF354" s="1"/>
      <c r="BG354" s="1"/>
      <c r="BH354" s="1"/>
      <c r="BI354" s="1"/>
      <c r="BJ354" s="1"/>
      <c r="BK354" s="1"/>
      <c r="BL354" s="1"/>
      <c r="BM354" s="1"/>
      <c r="BN354" s="1"/>
      <c r="BO354" s="1"/>
      <c r="BP354" s="1"/>
      <c r="BQ354" s="1"/>
      <c r="BR354" s="1"/>
      <c r="BS354" s="1"/>
      <c r="BT354" s="1"/>
      <c r="BU354" s="1"/>
      <c r="BV354" s="1"/>
      <c r="BW354" s="1"/>
      <c r="BX354" s="1"/>
      <c r="BY354" s="1"/>
    </row>
    <row r="355" spans="1:77"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547"/>
      <c r="BF355" s="1"/>
      <c r="BG355" s="1"/>
      <c r="BH355" s="1"/>
      <c r="BI355" s="1"/>
      <c r="BJ355" s="1"/>
      <c r="BK355" s="1"/>
      <c r="BL355" s="1"/>
      <c r="BM355" s="1"/>
      <c r="BN355" s="1"/>
      <c r="BO355" s="1"/>
      <c r="BP355" s="1"/>
      <c r="BQ355" s="1"/>
      <c r="BR355" s="1"/>
      <c r="BS355" s="1"/>
      <c r="BT355" s="1"/>
      <c r="BU355" s="1"/>
      <c r="BV355" s="1"/>
      <c r="BW355" s="1"/>
      <c r="BX355" s="1"/>
      <c r="BY355" s="1"/>
    </row>
    <row r="356" spans="1:77"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547"/>
      <c r="BF356" s="1"/>
      <c r="BG356" s="1"/>
      <c r="BH356" s="1"/>
      <c r="BI356" s="1"/>
      <c r="BJ356" s="1"/>
      <c r="BK356" s="1"/>
      <c r="BL356" s="1"/>
      <c r="BM356" s="1"/>
      <c r="BN356" s="1"/>
      <c r="BO356" s="1"/>
      <c r="BP356" s="1"/>
      <c r="BQ356" s="1"/>
      <c r="BR356" s="1"/>
      <c r="BS356" s="1"/>
      <c r="BT356" s="1"/>
      <c r="BU356" s="1"/>
      <c r="BV356" s="1"/>
      <c r="BW356" s="1"/>
      <c r="BX356" s="1"/>
      <c r="BY356" s="1"/>
    </row>
    <row r="357" spans="1:7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547"/>
      <c r="BF357" s="1"/>
      <c r="BG357" s="1"/>
      <c r="BH357" s="1"/>
      <c r="BI357" s="1"/>
      <c r="BJ357" s="1"/>
      <c r="BK357" s="1"/>
      <c r="BL357" s="1"/>
      <c r="BM357" s="1"/>
      <c r="BN357" s="1"/>
      <c r="BO357" s="1"/>
      <c r="BP357" s="1"/>
      <c r="BQ357" s="1"/>
      <c r="BR357" s="1"/>
      <c r="BS357" s="1"/>
      <c r="BT357" s="1"/>
      <c r="BU357" s="1"/>
      <c r="BV357" s="1"/>
      <c r="BW357" s="1"/>
      <c r="BX357" s="1"/>
      <c r="BY357" s="1"/>
    </row>
    <row r="358" spans="1:77"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547"/>
      <c r="BF358" s="1"/>
      <c r="BG358" s="1"/>
      <c r="BH358" s="1"/>
      <c r="BI358" s="1"/>
      <c r="BJ358" s="1"/>
      <c r="BK358" s="1"/>
      <c r="BL358" s="1"/>
      <c r="BM358" s="1"/>
      <c r="BN358" s="1"/>
      <c r="BO358" s="1"/>
      <c r="BP358" s="1"/>
      <c r="BQ358" s="1"/>
      <c r="BR358" s="1"/>
      <c r="BS358" s="1"/>
      <c r="BT358" s="1"/>
      <c r="BU358" s="1"/>
      <c r="BV358" s="1"/>
      <c r="BW358" s="1"/>
      <c r="BX358" s="1"/>
      <c r="BY358" s="1"/>
    </row>
    <row r="359" spans="1:77"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547"/>
      <c r="BF359" s="1"/>
      <c r="BG359" s="1"/>
      <c r="BH359" s="1"/>
      <c r="BI359" s="1"/>
      <c r="BJ359" s="1"/>
      <c r="BK359" s="1"/>
      <c r="BL359" s="1"/>
      <c r="BM359" s="1"/>
      <c r="BN359" s="1"/>
      <c r="BO359" s="1"/>
      <c r="BP359" s="1"/>
      <c r="BQ359" s="1"/>
      <c r="BR359" s="1"/>
      <c r="BS359" s="1"/>
      <c r="BT359" s="1"/>
      <c r="BU359" s="1"/>
      <c r="BV359" s="1"/>
      <c r="BW359" s="1"/>
      <c r="BX359" s="1"/>
      <c r="BY359" s="1"/>
    </row>
    <row r="360" spans="1:77"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547"/>
      <c r="BF360" s="1"/>
      <c r="BG360" s="1"/>
      <c r="BH360" s="1"/>
      <c r="BI360" s="1"/>
      <c r="BJ360" s="1"/>
      <c r="BK360" s="1"/>
      <c r="BL360" s="1"/>
      <c r="BM360" s="1"/>
      <c r="BN360" s="1"/>
      <c r="BO360" s="1"/>
      <c r="BP360" s="1"/>
      <c r="BQ360" s="1"/>
      <c r="BR360" s="1"/>
      <c r="BS360" s="1"/>
      <c r="BT360" s="1"/>
      <c r="BU360" s="1"/>
      <c r="BV360" s="1"/>
      <c r="BW360" s="1"/>
      <c r="BX360" s="1"/>
      <c r="BY360" s="1"/>
    </row>
    <row r="361" spans="1:77"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547"/>
      <c r="BF361" s="1"/>
      <c r="BG361" s="1"/>
      <c r="BH361" s="1"/>
      <c r="BI361" s="1"/>
      <c r="BJ361" s="1"/>
      <c r="BK361" s="1"/>
      <c r="BL361" s="1"/>
      <c r="BM361" s="1"/>
      <c r="BN361" s="1"/>
      <c r="BO361" s="1"/>
      <c r="BP361" s="1"/>
      <c r="BQ361" s="1"/>
      <c r="BR361" s="1"/>
      <c r="BS361" s="1"/>
      <c r="BT361" s="1"/>
      <c r="BU361" s="1"/>
      <c r="BV361" s="1"/>
      <c r="BW361" s="1"/>
      <c r="BX361" s="1"/>
      <c r="BY361" s="1"/>
    </row>
    <row r="362" spans="1:77"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547"/>
      <c r="BF362" s="1"/>
      <c r="BG362" s="1"/>
      <c r="BH362" s="1"/>
      <c r="BI362" s="1"/>
      <c r="BJ362" s="1"/>
      <c r="BK362" s="1"/>
      <c r="BL362" s="1"/>
      <c r="BM362" s="1"/>
      <c r="BN362" s="1"/>
      <c r="BO362" s="1"/>
      <c r="BP362" s="1"/>
      <c r="BQ362" s="1"/>
      <c r="BR362" s="1"/>
      <c r="BS362" s="1"/>
      <c r="BT362" s="1"/>
      <c r="BU362" s="1"/>
      <c r="BV362" s="1"/>
      <c r="BW362" s="1"/>
      <c r="BX362" s="1"/>
      <c r="BY362" s="1"/>
    </row>
    <row r="363" spans="1:77"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547"/>
      <c r="BF363" s="1"/>
      <c r="BG363" s="1"/>
      <c r="BH363" s="1"/>
      <c r="BI363" s="1"/>
      <c r="BJ363" s="1"/>
      <c r="BK363" s="1"/>
      <c r="BL363" s="1"/>
      <c r="BM363" s="1"/>
      <c r="BN363" s="1"/>
      <c r="BO363" s="1"/>
      <c r="BP363" s="1"/>
      <c r="BQ363" s="1"/>
      <c r="BR363" s="1"/>
      <c r="BS363" s="1"/>
      <c r="BT363" s="1"/>
      <c r="BU363" s="1"/>
      <c r="BV363" s="1"/>
      <c r="BW363" s="1"/>
      <c r="BX363" s="1"/>
      <c r="BY363" s="1"/>
    </row>
    <row r="364" spans="1:77"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547"/>
      <c r="BF364" s="1"/>
      <c r="BG364" s="1"/>
      <c r="BH364" s="1"/>
      <c r="BI364" s="1"/>
      <c r="BJ364" s="1"/>
      <c r="BK364" s="1"/>
      <c r="BL364" s="1"/>
      <c r="BM364" s="1"/>
      <c r="BN364" s="1"/>
      <c r="BO364" s="1"/>
      <c r="BP364" s="1"/>
      <c r="BQ364" s="1"/>
      <c r="BR364" s="1"/>
      <c r="BS364" s="1"/>
      <c r="BT364" s="1"/>
      <c r="BU364" s="1"/>
      <c r="BV364" s="1"/>
      <c r="BW364" s="1"/>
      <c r="BX364" s="1"/>
      <c r="BY364" s="1"/>
    </row>
    <row r="365" spans="1:77"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547"/>
      <c r="BF365" s="1"/>
      <c r="BG365" s="1"/>
      <c r="BH365" s="1"/>
      <c r="BI365" s="1"/>
      <c r="BJ365" s="1"/>
      <c r="BK365" s="1"/>
      <c r="BL365" s="1"/>
      <c r="BM365" s="1"/>
      <c r="BN365" s="1"/>
      <c r="BO365" s="1"/>
      <c r="BP365" s="1"/>
      <c r="BQ365" s="1"/>
      <c r="BR365" s="1"/>
      <c r="BS365" s="1"/>
      <c r="BT365" s="1"/>
      <c r="BU365" s="1"/>
      <c r="BV365" s="1"/>
      <c r="BW365" s="1"/>
      <c r="BX365" s="1"/>
      <c r="BY365" s="1"/>
    </row>
    <row r="366" spans="1:77"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547"/>
      <c r="BF366" s="1"/>
      <c r="BG366" s="1"/>
      <c r="BH366" s="1"/>
      <c r="BI366" s="1"/>
      <c r="BJ366" s="1"/>
      <c r="BK366" s="1"/>
      <c r="BL366" s="1"/>
      <c r="BM366" s="1"/>
      <c r="BN366" s="1"/>
      <c r="BO366" s="1"/>
      <c r="BP366" s="1"/>
      <c r="BQ366" s="1"/>
      <c r="BR366" s="1"/>
      <c r="BS366" s="1"/>
      <c r="BT366" s="1"/>
      <c r="BU366" s="1"/>
      <c r="BV366" s="1"/>
      <c r="BW366" s="1"/>
      <c r="BX366" s="1"/>
      <c r="BY366" s="1"/>
    </row>
    <row r="367" spans="1:7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547"/>
      <c r="BF367" s="1"/>
      <c r="BG367" s="1"/>
      <c r="BH367" s="1"/>
      <c r="BI367" s="1"/>
      <c r="BJ367" s="1"/>
      <c r="BK367" s="1"/>
      <c r="BL367" s="1"/>
      <c r="BM367" s="1"/>
      <c r="BN367" s="1"/>
      <c r="BO367" s="1"/>
      <c r="BP367" s="1"/>
      <c r="BQ367" s="1"/>
      <c r="BR367" s="1"/>
      <c r="BS367" s="1"/>
      <c r="BT367" s="1"/>
      <c r="BU367" s="1"/>
      <c r="BV367" s="1"/>
      <c r="BW367" s="1"/>
      <c r="BX367" s="1"/>
      <c r="BY367" s="1"/>
    </row>
    <row r="368" spans="1:77"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547"/>
      <c r="BF368" s="1"/>
      <c r="BG368" s="1"/>
      <c r="BH368" s="1"/>
      <c r="BI368" s="1"/>
      <c r="BJ368" s="1"/>
      <c r="BK368" s="1"/>
      <c r="BL368" s="1"/>
      <c r="BM368" s="1"/>
      <c r="BN368" s="1"/>
      <c r="BO368" s="1"/>
      <c r="BP368" s="1"/>
      <c r="BQ368" s="1"/>
      <c r="BR368" s="1"/>
      <c r="BS368" s="1"/>
      <c r="BT368" s="1"/>
      <c r="BU368" s="1"/>
      <c r="BV368" s="1"/>
      <c r="BW368" s="1"/>
      <c r="BX368" s="1"/>
      <c r="BY368" s="1"/>
    </row>
    <row r="369" spans="1:77"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547"/>
      <c r="BF369" s="1"/>
      <c r="BG369" s="1"/>
      <c r="BH369" s="1"/>
      <c r="BI369" s="1"/>
      <c r="BJ369" s="1"/>
      <c r="BK369" s="1"/>
      <c r="BL369" s="1"/>
      <c r="BM369" s="1"/>
      <c r="BN369" s="1"/>
      <c r="BO369" s="1"/>
      <c r="BP369" s="1"/>
      <c r="BQ369" s="1"/>
      <c r="BR369" s="1"/>
      <c r="BS369" s="1"/>
      <c r="BT369" s="1"/>
      <c r="BU369" s="1"/>
      <c r="BV369" s="1"/>
      <c r="BW369" s="1"/>
      <c r="BX369" s="1"/>
      <c r="BY369" s="1"/>
    </row>
    <row r="370" spans="1:77"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547"/>
      <c r="BF370" s="1"/>
      <c r="BG370" s="1"/>
      <c r="BH370" s="1"/>
      <c r="BI370" s="1"/>
      <c r="BJ370" s="1"/>
      <c r="BK370" s="1"/>
      <c r="BL370" s="1"/>
      <c r="BM370" s="1"/>
      <c r="BN370" s="1"/>
      <c r="BO370" s="1"/>
      <c r="BP370" s="1"/>
      <c r="BQ370" s="1"/>
      <c r="BR370" s="1"/>
      <c r="BS370" s="1"/>
      <c r="BT370" s="1"/>
      <c r="BU370" s="1"/>
      <c r="BV370" s="1"/>
      <c r="BW370" s="1"/>
      <c r="BX370" s="1"/>
      <c r="BY370" s="1"/>
    </row>
    <row r="371" spans="1:77"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547"/>
      <c r="BF371" s="1"/>
      <c r="BG371" s="1"/>
      <c r="BH371" s="1"/>
      <c r="BI371" s="1"/>
      <c r="BJ371" s="1"/>
      <c r="BK371" s="1"/>
      <c r="BL371" s="1"/>
      <c r="BM371" s="1"/>
      <c r="BN371" s="1"/>
      <c r="BO371" s="1"/>
      <c r="BP371" s="1"/>
      <c r="BQ371" s="1"/>
      <c r="BR371" s="1"/>
      <c r="BS371" s="1"/>
      <c r="BT371" s="1"/>
      <c r="BU371" s="1"/>
      <c r="BV371" s="1"/>
      <c r="BW371" s="1"/>
      <c r="BX371" s="1"/>
      <c r="BY371" s="1"/>
    </row>
    <row r="372" spans="1:77"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547"/>
      <c r="BF372" s="1"/>
      <c r="BG372" s="1"/>
      <c r="BH372" s="1"/>
      <c r="BI372" s="1"/>
      <c r="BJ372" s="1"/>
      <c r="BK372" s="1"/>
      <c r="BL372" s="1"/>
      <c r="BM372" s="1"/>
      <c r="BN372" s="1"/>
      <c r="BO372" s="1"/>
      <c r="BP372" s="1"/>
      <c r="BQ372" s="1"/>
      <c r="BR372" s="1"/>
      <c r="BS372" s="1"/>
      <c r="BT372" s="1"/>
      <c r="BU372" s="1"/>
      <c r="BV372" s="1"/>
      <c r="BW372" s="1"/>
      <c r="BX372" s="1"/>
      <c r="BY372" s="1"/>
    </row>
    <row r="373" spans="1:77"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547"/>
      <c r="BF373" s="1"/>
      <c r="BG373" s="1"/>
      <c r="BH373" s="1"/>
      <c r="BI373" s="1"/>
      <c r="BJ373" s="1"/>
      <c r="BK373" s="1"/>
      <c r="BL373" s="1"/>
      <c r="BM373" s="1"/>
      <c r="BN373" s="1"/>
      <c r="BO373" s="1"/>
      <c r="BP373" s="1"/>
      <c r="BQ373" s="1"/>
      <c r="BR373" s="1"/>
      <c r="BS373" s="1"/>
      <c r="BT373" s="1"/>
      <c r="BU373" s="1"/>
      <c r="BV373" s="1"/>
      <c r="BW373" s="1"/>
      <c r="BX373" s="1"/>
      <c r="BY373" s="1"/>
    </row>
    <row r="374" spans="1:77"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547"/>
      <c r="BF374" s="1"/>
      <c r="BG374" s="1"/>
      <c r="BH374" s="1"/>
      <c r="BI374" s="1"/>
      <c r="BJ374" s="1"/>
      <c r="BK374" s="1"/>
      <c r="BL374" s="1"/>
      <c r="BM374" s="1"/>
      <c r="BN374" s="1"/>
      <c r="BO374" s="1"/>
      <c r="BP374" s="1"/>
      <c r="BQ374" s="1"/>
      <c r="BR374" s="1"/>
      <c r="BS374" s="1"/>
      <c r="BT374" s="1"/>
      <c r="BU374" s="1"/>
      <c r="BV374" s="1"/>
      <c r="BW374" s="1"/>
      <c r="BX374" s="1"/>
      <c r="BY374" s="1"/>
    </row>
    <row r="375" spans="1:77"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547"/>
      <c r="BF375" s="1"/>
      <c r="BG375" s="1"/>
      <c r="BH375" s="1"/>
      <c r="BI375" s="1"/>
      <c r="BJ375" s="1"/>
      <c r="BK375" s="1"/>
      <c r="BL375" s="1"/>
      <c r="BM375" s="1"/>
      <c r="BN375" s="1"/>
      <c r="BO375" s="1"/>
      <c r="BP375" s="1"/>
      <c r="BQ375" s="1"/>
      <c r="BR375" s="1"/>
      <c r="BS375" s="1"/>
      <c r="BT375" s="1"/>
      <c r="BU375" s="1"/>
      <c r="BV375" s="1"/>
      <c r="BW375" s="1"/>
      <c r="BX375" s="1"/>
      <c r="BY375" s="1"/>
    </row>
    <row r="376" spans="1:77"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547"/>
      <c r="BF376" s="1"/>
      <c r="BG376" s="1"/>
      <c r="BH376" s="1"/>
      <c r="BI376" s="1"/>
      <c r="BJ376" s="1"/>
      <c r="BK376" s="1"/>
      <c r="BL376" s="1"/>
      <c r="BM376" s="1"/>
      <c r="BN376" s="1"/>
      <c r="BO376" s="1"/>
      <c r="BP376" s="1"/>
      <c r="BQ376" s="1"/>
      <c r="BR376" s="1"/>
      <c r="BS376" s="1"/>
      <c r="BT376" s="1"/>
      <c r="BU376" s="1"/>
      <c r="BV376" s="1"/>
      <c r="BW376" s="1"/>
      <c r="BX376" s="1"/>
      <c r="BY376" s="1"/>
    </row>
    <row r="377" spans="1: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547"/>
      <c r="BF377" s="1"/>
      <c r="BG377" s="1"/>
      <c r="BH377" s="1"/>
      <c r="BI377" s="1"/>
      <c r="BJ377" s="1"/>
      <c r="BK377" s="1"/>
      <c r="BL377" s="1"/>
      <c r="BM377" s="1"/>
      <c r="BN377" s="1"/>
      <c r="BO377" s="1"/>
      <c r="BP377" s="1"/>
      <c r="BQ377" s="1"/>
      <c r="BR377" s="1"/>
      <c r="BS377" s="1"/>
      <c r="BT377" s="1"/>
      <c r="BU377" s="1"/>
      <c r="BV377" s="1"/>
      <c r="BW377" s="1"/>
      <c r="BX377" s="1"/>
      <c r="BY377" s="1"/>
    </row>
    <row r="378" spans="1:77"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547"/>
      <c r="BF378" s="1"/>
      <c r="BG378" s="1"/>
      <c r="BH378" s="1"/>
      <c r="BI378" s="1"/>
      <c r="BJ378" s="1"/>
      <c r="BK378" s="1"/>
      <c r="BL378" s="1"/>
      <c r="BM378" s="1"/>
      <c r="BN378" s="1"/>
      <c r="BO378" s="1"/>
      <c r="BP378" s="1"/>
      <c r="BQ378" s="1"/>
      <c r="BR378" s="1"/>
      <c r="BS378" s="1"/>
      <c r="BT378" s="1"/>
      <c r="BU378" s="1"/>
      <c r="BV378" s="1"/>
      <c r="BW378" s="1"/>
      <c r="BX378" s="1"/>
      <c r="BY378" s="1"/>
    </row>
    <row r="379" spans="1:77"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547"/>
      <c r="BF379" s="1"/>
      <c r="BG379" s="1"/>
      <c r="BH379" s="1"/>
      <c r="BI379" s="1"/>
      <c r="BJ379" s="1"/>
      <c r="BK379" s="1"/>
      <c r="BL379" s="1"/>
      <c r="BM379" s="1"/>
      <c r="BN379" s="1"/>
      <c r="BO379" s="1"/>
      <c r="BP379" s="1"/>
      <c r="BQ379" s="1"/>
      <c r="BR379" s="1"/>
      <c r="BS379" s="1"/>
      <c r="BT379" s="1"/>
      <c r="BU379" s="1"/>
      <c r="BV379" s="1"/>
      <c r="BW379" s="1"/>
      <c r="BX379" s="1"/>
      <c r="BY379" s="1"/>
    </row>
    <row r="380" spans="1:77"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547"/>
      <c r="BF380" s="1"/>
      <c r="BG380" s="1"/>
      <c r="BH380" s="1"/>
      <c r="BI380" s="1"/>
      <c r="BJ380" s="1"/>
      <c r="BK380" s="1"/>
      <c r="BL380" s="1"/>
      <c r="BM380" s="1"/>
      <c r="BN380" s="1"/>
      <c r="BO380" s="1"/>
      <c r="BP380" s="1"/>
      <c r="BQ380" s="1"/>
      <c r="BR380" s="1"/>
      <c r="BS380" s="1"/>
      <c r="BT380" s="1"/>
      <c r="BU380" s="1"/>
      <c r="BV380" s="1"/>
      <c r="BW380" s="1"/>
      <c r="BX380" s="1"/>
      <c r="BY380" s="1"/>
    </row>
    <row r="381" spans="1:77"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547"/>
      <c r="BF381" s="1"/>
      <c r="BG381" s="1"/>
      <c r="BH381" s="1"/>
      <c r="BI381" s="1"/>
      <c r="BJ381" s="1"/>
      <c r="BK381" s="1"/>
      <c r="BL381" s="1"/>
      <c r="BM381" s="1"/>
      <c r="BN381" s="1"/>
      <c r="BO381" s="1"/>
      <c r="BP381" s="1"/>
      <c r="BQ381" s="1"/>
      <c r="BR381" s="1"/>
      <c r="BS381" s="1"/>
      <c r="BT381" s="1"/>
      <c r="BU381" s="1"/>
      <c r="BV381" s="1"/>
      <c r="BW381" s="1"/>
      <c r="BX381" s="1"/>
      <c r="BY381" s="1"/>
    </row>
    <row r="382" spans="1:77"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547"/>
      <c r="BF382" s="1"/>
      <c r="BG382" s="1"/>
      <c r="BH382" s="1"/>
      <c r="BI382" s="1"/>
      <c r="BJ382" s="1"/>
      <c r="BK382" s="1"/>
      <c r="BL382" s="1"/>
      <c r="BM382" s="1"/>
      <c r="BN382" s="1"/>
      <c r="BO382" s="1"/>
      <c r="BP382" s="1"/>
      <c r="BQ382" s="1"/>
      <c r="BR382" s="1"/>
      <c r="BS382" s="1"/>
      <c r="BT382" s="1"/>
      <c r="BU382" s="1"/>
      <c r="BV382" s="1"/>
      <c r="BW382" s="1"/>
      <c r="BX382" s="1"/>
      <c r="BY382" s="1"/>
    </row>
    <row r="383" spans="1:77"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547"/>
      <c r="BF383" s="1"/>
      <c r="BG383" s="1"/>
      <c r="BH383" s="1"/>
      <c r="BI383" s="1"/>
      <c r="BJ383" s="1"/>
      <c r="BK383" s="1"/>
      <c r="BL383" s="1"/>
      <c r="BM383" s="1"/>
      <c r="BN383" s="1"/>
      <c r="BO383" s="1"/>
      <c r="BP383" s="1"/>
      <c r="BQ383" s="1"/>
      <c r="BR383" s="1"/>
      <c r="BS383" s="1"/>
      <c r="BT383" s="1"/>
      <c r="BU383" s="1"/>
      <c r="BV383" s="1"/>
      <c r="BW383" s="1"/>
      <c r="BX383" s="1"/>
      <c r="BY383" s="1"/>
    </row>
    <row r="384" spans="1:77"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547"/>
      <c r="BF384" s="1"/>
      <c r="BG384" s="1"/>
      <c r="BH384" s="1"/>
      <c r="BI384" s="1"/>
      <c r="BJ384" s="1"/>
      <c r="BK384" s="1"/>
      <c r="BL384" s="1"/>
      <c r="BM384" s="1"/>
      <c r="BN384" s="1"/>
      <c r="BO384" s="1"/>
      <c r="BP384" s="1"/>
      <c r="BQ384" s="1"/>
      <c r="BR384" s="1"/>
      <c r="BS384" s="1"/>
      <c r="BT384" s="1"/>
      <c r="BU384" s="1"/>
      <c r="BV384" s="1"/>
      <c r="BW384" s="1"/>
      <c r="BX384" s="1"/>
      <c r="BY384" s="1"/>
    </row>
    <row r="385" spans="1:77"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547"/>
      <c r="BF385" s="1"/>
      <c r="BG385" s="1"/>
      <c r="BH385" s="1"/>
      <c r="BI385" s="1"/>
      <c r="BJ385" s="1"/>
      <c r="BK385" s="1"/>
      <c r="BL385" s="1"/>
      <c r="BM385" s="1"/>
      <c r="BN385" s="1"/>
      <c r="BO385" s="1"/>
      <c r="BP385" s="1"/>
      <c r="BQ385" s="1"/>
      <c r="BR385" s="1"/>
      <c r="BS385" s="1"/>
      <c r="BT385" s="1"/>
      <c r="BU385" s="1"/>
      <c r="BV385" s="1"/>
      <c r="BW385" s="1"/>
      <c r="BX385" s="1"/>
      <c r="BY385" s="1"/>
    </row>
    <row r="386" spans="1:77"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547"/>
      <c r="BF386" s="1"/>
      <c r="BG386" s="1"/>
      <c r="BH386" s="1"/>
      <c r="BI386" s="1"/>
      <c r="BJ386" s="1"/>
      <c r="BK386" s="1"/>
      <c r="BL386" s="1"/>
      <c r="BM386" s="1"/>
      <c r="BN386" s="1"/>
      <c r="BO386" s="1"/>
      <c r="BP386" s="1"/>
      <c r="BQ386" s="1"/>
      <c r="BR386" s="1"/>
      <c r="BS386" s="1"/>
      <c r="BT386" s="1"/>
      <c r="BU386" s="1"/>
      <c r="BV386" s="1"/>
      <c r="BW386" s="1"/>
      <c r="BX386" s="1"/>
      <c r="BY386" s="1"/>
    </row>
    <row r="387" spans="1:7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547"/>
      <c r="BF387" s="1"/>
      <c r="BG387" s="1"/>
      <c r="BH387" s="1"/>
      <c r="BI387" s="1"/>
      <c r="BJ387" s="1"/>
      <c r="BK387" s="1"/>
      <c r="BL387" s="1"/>
      <c r="BM387" s="1"/>
      <c r="BN387" s="1"/>
      <c r="BO387" s="1"/>
      <c r="BP387" s="1"/>
      <c r="BQ387" s="1"/>
      <c r="BR387" s="1"/>
      <c r="BS387" s="1"/>
      <c r="BT387" s="1"/>
      <c r="BU387" s="1"/>
      <c r="BV387" s="1"/>
      <c r="BW387" s="1"/>
      <c r="BX387" s="1"/>
      <c r="BY387" s="1"/>
    </row>
    <row r="388" spans="1:77"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547"/>
      <c r="BF388" s="1"/>
      <c r="BG388" s="1"/>
      <c r="BH388" s="1"/>
      <c r="BI388" s="1"/>
      <c r="BJ388" s="1"/>
      <c r="BK388" s="1"/>
      <c r="BL388" s="1"/>
      <c r="BM388" s="1"/>
      <c r="BN388" s="1"/>
      <c r="BO388" s="1"/>
      <c r="BP388" s="1"/>
      <c r="BQ388" s="1"/>
      <c r="BR388" s="1"/>
      <c r="BS388" s="1"/>
      <c r="BT388" s="1"/>
      <c r="BU388" s="1"/>
      <c r="BV388" s="1"/>
      <c r="BW388" s="1"/>
      <c r="BX388" s="1"/>
      <c r="BY388" s="1"/>
    </row>
    <row r="389" spans="1:77"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547"/>
      <c r="BF389" s="1"/>
      <c r="BG389" s="1"/>
      <c r="BH389" s="1"/>
      <c r="BI389" s="1"/>
      <c r="BJ389" s="1"/>
      <c r="BK389" s="1"/>
      <c r="BL389" s="1"/>
      <c r="BM389" s="1"/>
      <c r="BN389" s="1"/>
      <c r="BO389" s="1"/>
      <c r="BP389" s="1"/>
      <c r="BQ389" s="1"/>
      <c r="BR389" s="1"/>
      <c r="BS389" s="1"/>
      <c r="BT389" s="1"/>
      <c r="BU389" s="1"/>
      <c r="BV389" s="1"/>
      <c r="BW389" s="1"/>
      <c r="BX389" s="1"/>
      <c r="BY389" s="1"/>
    </row>
    <row r="390" spans="1:77"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547"/>
      <c r="BF390" s="1"/>
      <c r="BG390" s="1"/>
      <c r="BH390" s="1"/>
      <c r="BI390" s="1"/>
      <c r="BJ390" s="1"/>
      <c r="BK390" s="1"/>
      <c r="BL390" s="1"/>
      <c r="BM390" s="1"/>
      <c r="BN390" s="1"/>
      <c r="BO390" s="1"/>
      <c r="BP390" s="1"/>
      <c r="BQ390" s="1"/>
      <c r="BR390" s="1"/>
      <c r="BS390" s="1"/>
      <c r="BT390" s="1"/>
      <c r="BU390" s="1"/>
      <c r="BV390" s="1"/>
      <c r="BW390" s="1"/>
      <c r="BX390" s="1"/>
      <c r="BY390" s="1"/>
    </row>
    <row r="391" spans="1:77"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547"/>
      <c r="BF391" s="1"/>
      <c r="BG391" s="1"/>
      <c r="BH391" s="1"/>
      <c r="BI391" s="1"/>
      <c r="BJ391" s="1"/>
      <c r="BK391" s="1"/>
      <c r="BL391" s="1"/>
      <c r="BM391" s="1"/>
      <c r="BN391" s="1"/>
      <c r="BO391" s="1"/>
      <c r="BP391" s="1"/>
      <c r="BQ391" s="1"/>
      <c r="BR391" s="1"/>
      <c r="BS391" s="1"/>
      <c r="BT391" s="1"/>
      <c r="BU391" s="1"/>
      <c r="BV391" s="1"/>
      <c r="BW391" s="1"/>
      <c r="BX391" s="1"/>
      <c r="BY391" s="1"/>
    </row>
    <row r="392" spans="1:77"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547"/>
      <c r="BF392" s="1"/>
      <c r="BG392" s="1"/>
      <c r="BH392" s="1"/>
      <c r="BI392" s="1"/>
      <c r="BJ392" s="1"/>
      <c r="BK392" s="1"/>
      <c r="BL392" s="1"/>
      <c r="BM392" s="1"/>
      <c r="BN392" s="1"/>
      <c r="BO392" s="1"/>
      <c r="BP392" s="1"/>
      <c r="BQ392" s="1"/>
      <c r="BR392" s="1"/>
      <c r="BS392" s="1"/>
      <c r="BT392" s="1"/>
      <c r="BU392" s="1"/>
      <c r="BV392" s="1"/>
      <c r="BW392" s="1"/>
      <c r="BX392" s="1"/>
      <c r="BY392" s="1"/>
    </row>
    <row r="393" spans="1:77"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547"/>
      <c r="BF393" s="1"/>
      <c r="BG393" s="1"/>
      <c r="BH393" s="1"/>
      <c r="BI393" s="1"/>
      <c r="BJ393" s="1"/>
      <c r="BK393" s="1"/>
      <c r="BL393" s="1"/>
      <c r="BM393" s="1"/>
      <c r="BN393" s="1"/>
      <c r="BO393" s="1"/>
      <c r="BP393" s="1"/>
      <c r="BQ393" s="1"/>
      <c r="BR393" s="1"/>
      <c r="BS393" s="1"/>
      <c r="BT393" s="1"/>
      <c r="BU393" s="1"/>
      <c r="BV393" s="1"/>
      <c r="BW393" s="1"/>
      <c r="BX393" s="1"/>
      <c r="BY393" s="1"/>
    </row>
    <row r="394" spans="1:77"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547"/>
      <c r="BF394" s="1"/>
      <c r="BG394" s="1"/>
      <c r="BH394" s="1"/>
      <c r="BI394" s="1"/>
      <c r="BJ394" s="1"/>
      <c r="BK394" s="1"/>
      <c r="BL394" s="1"/>
      <c r="BM394" s="1"/>
      <c r="BN394" s="1"/>
      <c r="BO394" s="1"/>
      <c r="BP394" s="1"/>
      <c r="BQ394" s="1"/>
      <c r="BR394" s="1"/>
      <c r="BS394" s="1"/>
      <c r="BT394" s="1"/>
      <c r="BU394" s="1"/>
      <c r="BV394" s="1"/>
      <c r="BW394" s="1"/>
      <c r="BX394" s="1"/>
      <c r="BY394" s="1"/>
    </row>
    <row r="395" spans="1:77"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547"/>
      <c r="BF395" s="1"/>
      <c r="BG395" s="1"/>
      <c r="BH395" s="1"/>
      <c r="BI395" s="1"/>
      <c r="BJ395" s="1"/>
      <c r="BK395" s="1"/>
      <c r="BL395" s="1"/>
      <c r="BM395" s="1"/>
      <c r="BN395" s="1"/>
      <c r="BO395" s="1"/>
      <c r="BP395" s="1"/>
      <c r="BQ395" s="1"/>
      <c r="BR395" s="1"/>
      <c r="BS395" s="1"/>
      <c r="BT395" s="1"/>
      <c r="BU395" s="1"/>
      <c r="BV395" s="1"/>
      <c r="BW395" s="1"/>
      <c r="BX395" s="1"/>
      <c r="BY395" s="1"/>
    </row>
    <row r="396" spans="1:77"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547"/>
      <c r="BF396" s="1"/>
      <c r="BG396" s="1"/>
      <c r="BH396" s="1"/>
      <c r="BI396" s="1"/>
      <c r="BJ396" s="1"/>
      <c r="BK396" s="1"/>
      <c r="BL396" s="1"/>
      <c r="BM396" s="1"/>
      <c r="BN396" s="1"/>
      <c r="BO396" s="1"/>
      <c r="BP396" s="1"/>
      <c r="BQ396" s="1"/>
      <c r="BR396" s="1"/>
      <c r="BS396" s="1"/>
      <c r="BT396" s="1"/>
      <c r="BU396" s="1"/>
      <c r="BV396" s="1"/>
      <c r="BW396" s="1"/>
      <c r="BX396" s="1"/>
      <c r="BY396" s="1"/>
    </row>
    <row r="397" spans="1:7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547"/>
      <c r="BF397" s="1"/>
      <c r="BG397" s="1"/>
      <c r="BH397" s="1"/>
      <c r="BI397" s="1"/>
      <c r="BJ397" s="1"/>
      <c r="BK397" s="1"/>
      <c r="BL397" s="1"/>
      <c r="BM397" s="1"/>
      <c r="BN397" s="1"/>
      <c r="BO397" s="1"/>
      <c r="BP397" s="1"/>
      <c r="BQ397" s="1"/>
      <c r="BR397" s="1"/>
      <c r="BS397" s="1"/>
      <c r="BT397" s="1"/>
      <c r="BU397" s="1"/>
      <c r="BV397" s="1"/>
      <c r="BW397" s="1"/>
      <c r="BX397" s="1"/>
      <c r="BY397" s="1"/>
    </row>
    <row r="398" spans="1:77"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547"/>
      <c r="BF398" s="1"/>
      <c r="BG398" s="1"/>
      <c r="BH398" s="1"/>
      <c r="BI398" s="1"/>
      <c r="BJ398" s="1"/>
      <c r="BK398" s="1"/>
      <c r="BL398" s="1"/>
      <c r="BM398" s="1"/>
      <c r="BN398" s="1"/>
      <c r="BO398" s="1"/>
      <c r="BP398" s="1"/>
      <c r="BQ398" s="1"/>
      <c r="BR398" s="1"/>
      <c r="BS398" s="1"/>
      <c r="BT398" s="1"/>
      <c r="BU398" s="1"/>
      <c r="BV398" s="1"/>
      <c r="BW398" s="1"/>
      <c r="BX398" s="1"/>
      <c r="BY398" s="1"/>
    </row>
    <row r="399" spans="1:77"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547"/>
      <c r="BF399" s="1"/>
      <c r="BG399" s="1"/>
      <c r="BH399" s="1"/>
      <c r="BI399" s="1"/>
      <c r="BJ399" s="1"/>
      <c r="BK399" s="1"/>
      <c r="BL399" s="1"/>
      <c r="BM399" s="1"/>
      <c r="BN399" s="1"/>
      <c r="BO399" s="1"/>
      <c r="BP399" s="1"/>
      <c r="BQ399" s="1"/>
      <c r="BR399" s="1"/>
      <c r="BS399" s="1"/>
      <c r="BT399" s="1"/>
      <c r="BU399" s="1"/>
      <c r="BV399" s="1"/>
      <c r="BW399" s="1"/>
      <c r="BX399" s="1"/>
      <c r="BY399" s="1"/>
    </row>
    <row r="400" spans="1:77"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547"/>
      <c r="BF400" s="1"/>
      <c r="BG400" s="1"/>
      <c r="BH400" s="1"/>
      <c r="BI400" s="1"/>
      <c r="BJ400" s="1"/>
      <c r="BK400" s="1"/>
      <c r="BL400" s="1"/>
      <c r="BM400" s="1"/>
      <c r="BN400" s="1"/>
      <c r="BO400" s="1"/>
      <c r="BP400" s="1"/>
      <c r="BQ400" s="1"/>
      <c r="BR400" s="1"/>
      <c r="BS400" s="1"/>
      <c r="BT400" s="1"/>
      <c r="BU400" s="1"/>
      <c r="BV400" s="1"/>
      <c r="BW400" s="1"/>
      <c r="BX400" s="1"/>
      <c r="BY400" s="1"/>
    </row>
    <row r="401" spans="1:77"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547"/>
      <c r="BF401" s="1"/>
      <c r="BG401" s="1"/>
      <c r="BH401" s="1"/>
      <c r="BI401" s="1"/>
      <c r="BJ401" s="1"/>
      <c r="BK401" s="1"/>
      <c r="BL401" s="1"/>
      <c r="BM401" s="1"/>
      <c r="BN401" s="1"/>
      <c r="BO401" s="1"/>
      <c r="BP401" s="1"/>
      <c r="BQ401" s="1"/>
      <c r="BR401" s="1"/>
      <c r="BS401" s="1"/>
      <c r="BT401" s="1"/>
      <c r="BU401" s="1"/>
      <c r="BV401" s="1"/>
      <c r="BW401" s="1"/>
      <c r="BX401" s="1"/>
      <c r="BY401" s="1"/>
    </row>
    <row r="402" spans="1:77"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547"/>
      <c r="BF402" s="1"/>
      <c r="BG402" s="1"/>
      <c r="BH402" s="1"/>
      <c r="BI402" s="1"/>
      <c r="BJ402" s="1"/>
      <c r="BK402" s="1"/>
      <c r="BL402" s="1"/>
      <c r="BM402" s="1"/>
      <c r="BN402" s="1"/>
      <c r="BO402" s="1"/>
      <c r="BP402" s="1"/>
      <c r="BQ402" s="1"/>
      <c r="BR402" s="1"/>
      <c r="BS402" s="1"/>
      <c r="BT402" s="1"/>
      <c r="BU402" s="1"/>
      <c r="BV402" s="1"/>
      <c r="BW402" s="1"/>
      <c r="BX402" s="1"/>
      <c r="BY402" s="1"/>
    </row>
    <row r="403" spans="1:77"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547"/>
      <c r="BF403" s="1"/>
      <c r="BG403" s="1"/>
      <c r="BH403" s="1"/>
      <c r="BI403" s="1"/>
      <c r="BJ403" s="1"/>
      <c r="BK403" s="1"/>
      <c r="BL403" s="1"/>
      <c r="BM403" s="1"/>
      <c r="BN403" s="1"/>
      <c r="BO403" s="1"/>
      <c r="BP403" s="1"/>
      <c r="BQ403" s="1"/>
      <c r="BR403" s="1"/>
      <c r="BS403" s="1"/>
      <c r="BT403" s="1"/>
      <c r="BU403" s="1"/>
      <c r="BV403" s="1"/>
      <c r="BW403" s="1"/>
      <c r="BX403" s="1"/>
      <c r="BY403" s="1"/>
    </row>
    <row r="404" spans="1:77"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547"/>
      <c r="BF404" s="1"/>
      <c r="BG404" s="1"/>
      <c r="BH404" s="1"/>
      <c r="BI404" s="1"/>
      <c r="BJ404" s="1"/>
      <c r="BK404" s="1"/>
      <c r="BL404" s="1"/>
      <c r="BM404" s="1"/>
      <c r="BN404" s="1"/>
      <c r="BO404" s="1"/>
      <c r="BP404" s="1"/>
      <c r="BQ404" s="1"/>
      <c r="BR404" s="1"/>
      <c r="BS404" s="1"/>
      <c r="BT404" s="1"/>
      <c r="BU404" s="1"/>
      <c r="BV404" s="1"/>
      <c r="BW404" s="1"/>
      <c r="BX404" s="1"/>
      <c r="BY404" s="1"/>
    </row>
    <row r="405" spans="1:77"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547"/>
      <c r="BF405" s="1"/>
      <c r="BG405" s="1"/>
      <c r="BH405" s="1"/>
      <c r="BI405" s="1"/>
      <c r="BJ405" s="1"/>
      <c r="BK405" s="1"/>
      <c r="BL405" s="1"/>
      <c r="BM405" s="1"/>
      <c r="BN405" s="1"/>
      <c r="BO405" s="1"/>
      <c r="BP405" s="1"/>
      <c r="BQ405" s="1"/>
      <c r="BR405" s="1"/>
      <c r="BS405" s="1"/>
      <c r="BT405" s="1"/>
      <c r="BU405" s="1"/>
      <c r="BV405" s="1"/>
      <c r="BW405" s="1"/>
      <c r="BX405" s="1"/>
      <c r="BY405" s="1"/>
    </row>
    <row r="406" spans="1:77"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547"/>
      <c r="BF406" s="1"/>
      <c r="BG406" s="1"/>
      <c r="BH406" s="1"/>
      <c r="BI406" s="1"/>
      <c r="BJ406" s="1"/>
      <c r="BK406" s="1"/>
      <c r="BL406" s="1"/>
      <c r="BM406" s="1"/>
      <c r="BN406" s="1"/>
      <c r="BO406" s="1"/>
      <c r="BP406" s="1"/>
      <c r="BQ406" s="1"/>
      <c r="BR406" s="1"/>
      <c r="BS406" s="1"/>
      <c r="BT406" s="1"/>
      <c r="BU406" s="1"/>
      <c r="BV406" s="1"/>
      <c r="BW406" s="1"/>
      <c r="BX406" s="1"/>
      <c r="BY406" s="1"/>
    </row>
    <row r="407" spans="1:7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547"/>
      <c r="BF407" s="1"/>
      <c r="BG407" s="1"/>
      <c r="BH407" s="1"/>
      <c r="BI407" s="1"/>
      <c r="BJ407" s="1"/>
      <c r="BK407" s="1"/>
      <c r="BL407" s="1"/>
      <c r="BM407" s="1"/>
      <c r="BN407" s="1"/>
      <c r="BO407" s="1"/>
      <c r="BP407" s="1"/>
      <c r="BQ407" s="1"/>
      <c r="BR407" s="1"/>
      <c r="BS407" s="1"/>
      <c r="BT407" s="1"/>
      <c r="BU407" s="1"/>
      <c r="BV407" s="1"/>
      <c r="BW407" s="1"/>
      <c r="BX407" s="1"/>
      <c r="BY407" s="1"/>
    </row>
    <row r="408" spans="1:77"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547"/>
      <c r="BF408" s="1"/>
      <c r="BG408" s="1"/>
      <c r="BH408" s="1"/>
      <c r="BI408" s="1"/>
      <c r="BJ408" s="1"/>
      <c r="BK408" s="1"/>
      <c r="BL408" s="1"/>
      <c r="BM408" s="1"/>
      <c r="BN408" s="1"/>
      <c r="BO408" s="1"/>
      <c r="BP408" s="1"/>
      <c r="BQ408" s="1"/>
      <c r="BR408" s="1"/>
      <c r="BS408" s="1"/>
      <c r="BT408" s="1"/>
      <c r="BU408" s="1"/>
      <c r="BV408" s="1"/>
      <c r="BW408" s="1"/>
      <c r="BX408" s="1"/>
      <c r="BY408" s="1"/>
    </row>
    <row r="409" spans="1:77"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547"/>
      <c r="BF409" s="1"/>
      <c r="BG409" s="1"/>
      <c r="BH409" s="1"/>
      <c r="BI409" s="1"/>
      <c r="BJ409" s="1"/>
      <c r="BK409" s="1"/>
      <c r="BL409" s="1"/>
      <c r="BM409" s="1"/>
      <c r="BN409" s="1"/>
      <c r="BO409" s="1"/>
      <c r="BP409" s="1"/>
      <c r="BQ409" s="1"/>
      <c r="BR409" s="1"/>
      <c r="BS409" s="1"/>
      <c r="BT409" s="1"/>
      <c r="BU409" s="1"/>
      <c r="BV409" s="1"/>
      <c r="BW409" s="1"/>
      <c r="BX409" s="1"/>
      <c r="BY409" s="1"/>
    </row>
    <row r="410" spans="1:77"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547"/>
      <c r="BF410" s="1"/>
      <c r="BG410" s="1"/>
      <c r="BH410" s="1"/>
      <c r="BI410" s="1"/>
      <c r="BJ410" s="1"/>
      <c r="BK410" s="1"/>
      <c r="BL410" s="1"/>
      <c r="BM410" s="1"/>
      <c r="BN410" s="1"/>
      <c r="BO410" s="1"/>
      <c r="BP410" s="1"/>
      <c r="BQ410" s="1"/>
      <c r="BR410" s="1"/>
      <c r="BS410" s="1"/>
      <c r="BT410" s="1"/>
      <c r="BU410" s="1"/>
      <c r="BV410" s="1"/>
      <c r="BW410" s="1"/>
      <c r="BX410" s="1"/>
      <c r="BY410" s="1"/>
    </row>
    <row r="411" spans="1:77"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547"/>
      <c r="BF411" s="1"/>
      <c r="BG411" s="1"/>
      <c r="BH411" s="1"/>
      <c r="BI411" s="1"/>
      <c r="BJ411" s="1"/>
      <c r="BK411" s="1"/>
      <c r="BL411" s="1"/>
      <c r="BM411" s="1"/>
      <c r="BN411" s="1"/>
      <c r="BO411" s="1"/>
      <c r="BP411" s="1"/>
      <c r="BQ411" s="1"/>
      <c r="BR411" s="1"/>
      <c r="BS411" s="1"/>
      <c r="BT411" s="1"/>
      <c r="BU411" s="1"/>
      <c r="BV411" s="1"/>
      <c r="BW411" s="1"/>
      <c r="BX411" s="1"/>
      <c r="BY411" s="1"/>
    </row>
    <row r="412" spans="1:77"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547"/>
      <c r="BF412" s="1"/>
      <c r="BG412" s="1"/>
      <c r="BH412" s="1"/>
      <c r="BI412" s="1"/>
      <c r="BJ412" s="1"/>
      <c r="BK412" s="1"/>
      <c r="BL412" s="1"/>
      <c r="BM412" s="1"/>
      <c r="BN412" s="1"/>
      <c r="BO412" s="1"/>
      <c r="BP412" s="1"/>
      <c r="BQ412" s="1"/>
      <c r="BR412" s="1"/>
      <c r="BS412" s="1"/>
      <c r="BT412" s="1"/>
      <c r="BU412" s="1"/>
      <c r="BV412" s="1"/>
      <c r="BW412" s="1"/>
      <c r="BX412" s="1"/>
      <c r="BY412" s="1"/>
    </row>
    <row r="413" spans="1:77"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547"/>
      <c r="BF413" s="1"/>
      <c r="BG413" s="1"/>
      <c r="BH413" s="1"/>
      <c r="BI413" s="1"/>
      <c r="BJ413" s="1"/>
      <c r="BK413" s="1"/>
      <c r="BL413" s="1"/>
      <c r="BM413" s="1"/>
      <c r="BN413" s="1"/>
      <c r="BO413" s="1"/>
      <c r="BP413" s="1"/>
      <c r="BQ413" s="1"/>
      <c r="BR413" s="1"/>
      <c r="BS413" s="1"/>
      <c r="BT413" s="1"/>
      <c r="BU413" s="1"/>
      <c r="BV413" s="1"/>
      <c r="BW413" s="1"/>
      <c r="BX413" s="1"/>
      <c r="BY413" s="1"/>
    </row>
    <row r="414" spans="1:77"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547"/>
      <c r="BF414" s="1"/>
      <c r="BG414" s="1"/>
      <c r="BH414" s="1"/>
      <c r="BI414" s="1"/>
      <c r="BJ414" s="1"/>
      <c r="BK414" s="1"/>
      <c r="BL414" s="1"/>
      <c r="BM414" s="1"/>
      <c r="BN414" s="1"/>
      <c r="BO414" s="1"/>
      <c r="BP414" s="1"/>
      <c r="BQ414" s="1"/>
      <c r="BR414" s="1"/>
      <c r="BS414" s="1"/>
      <c r="BT414" s="1"/>
      <c r="BU414" s="1"/>
      <c r="BV414" s="1"/>
      <c r="BW414" s="1"/>
      <c r="BX414" s="1"/>
      <c r="BY414" s="1"/>
    </row>
    <row r="415" spans="1:77"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547"/>
      <c r="BF415" s="1"/>
      <c r="BG415" s="1"/>
      <c r="BH415" s="1"/>
      <c r="BI415" s="1"/>
      <c r="BJ415" s="1"/>
      <c r="BK415" s="1"/>
      <c r="BL415" s="1"/>
      <c r="BM415" s="1"/>
      <c r="BN415" s="1"/>
      <c r="BO415" s="1"/>
      <c r="BP415" s="1"/>
      <c r="BQ415" s="1"/>
      <c r="BR415" s="1"/>
      <c r="BS415" s="1"/>
      <c r="BT415" s="1"/>
      <c r="BU415" s="1"/>
      <c r="BV415" s="1"/>
      <c r="BW415" s="1"/>
      <c r="BX415" s="1"/>
      <c r="BY415" s="1"/>
    </row>
    <row r="416" spans="1:77"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547"/>
      <c r="BF416" s="1"/>
      <c r="BG416" s="1"/>
      <c r="BH416" s="1"/>
      <c r="BI416" s="1"/>
      <c r="BJ416" s="1"/>
      <c r="BK416" s="1"/>
      <c r="BL416" s="1"/>
      <c r="BM416" s="1"/>
      <c r="BN416" s="1"/>
      <c r="BO416" s="1"/>
      <c r="BP416" s="1"/>
      <c r="BQ416" s="1"/>
      <c r="BR416" s="1"/>
      <c r="BS416" s="1"/>
      <c r="BT416" s="1"/>
      <c r="BU416" s="1"/>
      <c r="BV416" s="1"/>
      <c r="BW416" s="1"/>
      <c r="BX416" s="1"/>
      <c r="BY416" s="1"/>
    </row>
    <row r="417" spans="1:7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547"/>
      <c r="BF417" s="1"/>
      <c r="BG417" s="1"/>
      <c r="BH417" s="1"/>
      <c r="BI417" s="1"/>
      <c r="BJ417" s="1"/>
      <c r="BK417" s="1"/>
      <c r="BL417" s="1"/>
      <c r="BM417" s="1"/>
      <c r="BN417" s="1"/>
      <c r="BO417" s="1"/>
      <c r="BP417" s="1"/>
      <c r="BQ417" s="1"/>
      <c r="BR417" s="1"/>
      <c r="BS417" s="1"/>
      <c r="BT417" s="1"/>
      <c r="BU417" s="1"/>
      <c r="BV417" s="1"/>
      <c r="BW417" s="1"/>
      <c r="BX417" s="1"/>
      <c r="BY417" s="1"/>
    </row>
    <row r="418" spans="1:77"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547"/>
      <c r="BF418" s="1"/>
      <c r="BG418" s="1"/>
      <c r="BH418" s="1"/>
      <c r="BI418" s="1"/>
      <c r="BJ418" s="1"/>
      <c r="BK418" s="1"/>
      <c r="BL418" s="1"/>
      <c r="BM418" s="1"/>
      <c r="BN418" s="1"/>
      <c r="BO418" s="1"/>
      <c r="BP418" s="1"/>
      <c r="BQ418" s="1"/>
      <c r="BR418" s="1"/>
      <c r="BS418" s="1"/>
      <c r="BT418" s="1"/>
      <c r="BU418" s="1"/>
      <c r="BV418" s="1"/>
      <c r="BW418" s="1"/>
      <c r="BX418" s="1"/>
      <c r="BY418" s="1"/>
    </row>
    <row r="419" spans="1:77"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547"/>
      <c r="BF419" s="1"/>
      <c r="BG419" s="1"/>
      <c r="BH419" s="1"/>
      <c r="BI419" s="1"/>
      <c r="BJ419" s="1"/>
      <c r="BK419" s="1"/>
      <c r="BL419" s="1"/>
      <c r="BM419" s="1"/>
      <c r="BN419" s="1"/>
      <c r="BO419" s="1"/>
      <c r="BP419" s="1"/>
      <c r="BQ419" s="1"/>
      <c r="BR419" s="1"/>
      <c r="BS419" s="1"/>
      <c r="BT419" s="1"/>
      <c r="BU419" s="1"/>
      <c r="BV419" s="1"/>
      <c r="BW419" s="1"/>
      <c r="BX419" s="1"/>
      <c r="BY419" s="1"/>
    </row>
    <row r="420" spans="1:77"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547"/>
      <c r="BF420" s="1"/>
      <c r="BG420" s="1"/>
      <c r="BH420" s="1"/>
      <c r="BI420" s="1"/>
      <c r="BJ420" s="1"/>
      <c r="BK420" s="1"/>
      <c r="BL420" s="1"/>
      <c r="BM420" s="1"/>
      <c r="BN420" s="1"/>
      <c r="BO420" s="1"/>
      <c r="BP420" s="1"/>
      <c r="BQ420" s="1"/>
      <c r="BR420" s="1"/>
      <c r="BS420" s="1"/>
      <c r="BT420" s="1"/>
      <c r="BU420" s="1"/>
      <c r="BV420" s="1"/>
      <c r="BW420" s="1"/>
      <c r="BX420" s="1"/>
      <c r="BY420" s="1"/>
    </row>
    <row r="421" spans="1:77"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547"/>
      <c r="BF421" s="1"/>
      <c r="BG421" s="1"/>
      <c r="BH421" s="1"/>
      <c r="BI421" s="1"/>
      <c r="BJ421" s="1"/>
      <c r="BK421" s="1"/>
      <c r="BL421" s="1"/>
      <c r="BM421" s="1"/>
      <c r="BN421" s="1"/>
      <c r="BO421" s="1"/>
      <c r="BP421" s="1"/>
      <c r="BQ421" s="1"/>
      <c r="BR421" s="1"/>
      <c r="BS421" s="1"/>
      <c r="BT421" s="1"/>
      <c r="BU421" s="1"/>
      <c r="BV421" s="1"/>
      <c r="BW421" s="1"/>
      <c r="BX421" s="1"/>
      <c r="BY421" s="1"/>
    </row>
    <row r="422" spans="1:77"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547"/>
      <c r="BF422" s="1"/>
      <c r="BG422" s="1"/>
      <c r="BH422" s="1"/>
      <c r="BI422" s="1"/>
      <c r="BJ422" s="1"/>
      <c r="BK422" s="1"/>
      <c r="BL422" s="1"/>
      <c r="BM422" s="1"/>
      <c r="BN422" s="1"/>
      <c r="BO422" s="1"/>
      <c r="BP422" s="1"/>
      <c r="BQ422" s="1"/>
      <c r="BR422" s="1"/>
      <c r="BS422" s="1"/>
      <c r="BT422" s="1"/>
      <c r="BU422" s="1"/>
      <c r="BV422" s="1"/>
      <c r="BW422" s="1"/>
      <c r="BX422" s="1"/>
      <c r="BY422" s="1"/>
    </row>
    <row r="423" spans="1:77"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547"/>
      <c r="BF423" s="1"/>
      <c r="BG423" s="1"/>
      <c r="BH423" s="1"/>
      <c r="BI423" s="1"/>
      <c r="BJ423" s="1"/>
      <c r="BK423" s="1"/>
      <c r="BL423" s="1"/>
      <c r="BM423" s="1"/>
      <c r="BN423" s="1"/>
      <c r="BO423" s="1"/>
      <c r="BP423" s="1"/>
      <c r="BQ423" s="1"/>
      <c r="BR423" s="1"/>
      <c r="BS423" s="1"/>
      <c r="BT423" s="1"/>
      <c r="BU423" s="1"/>
      <c r="BV423" s="1"/>
      <c r="BW423" s="1"/>
      <c r="BX423" s="1"/>
      <c r="BY423" s="1"/>
    </row>
    <row r="424" spans="1:77"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547"/>
      <c r="BF424" s="1"/>
      <c r="BG424" s="1"/>
      <c r="BH424" s="1"/>
      <c r="BI424" s="1"/>
      <c r="BJ424" s="1"/>
      <c r="BK424" s="1"/>
      <c r="BL424" s="1"/>
      <c r="BM424" s="1"/>
      <c r="BN424" s="1"/>
      <c r="BO424" s="1"/>
      <c r="BP424" s="1"/>
      <c r="BQ424" s="1"/>
      <c r="BR424" s="1"/>
      <c r="BS424" s="1"/>
      <c r="BT424" s="1"/>
      <c r="BU424" s="1"/>
      <c r="BV424" s="1"/>
      <c r="BW424" s="1"/>
      <c r="BX424" s="1"/>
      <c r="BY424" s="1"/>
    </row>
    <row r="425" spans="1:77"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547"/>
      <c r="BF425" s="1"/>
      <c r="BG425" s="1"/>
      <c r="BH425" s="1"/>
      <c r="BI425" s="1"/>
      <c r="BJ425" s="1"/>
      <c r="BK425" s="1"/>
      <c r="BL425" s="1"/>
      <c r="BM425" s="1"/>
      <c r="BN425" s="1"/>
      <c r="BO425" s="1"/>
      <c r="BP425" s="1"/>
      <c r="BQ425" s="1"/>
      <c r="BR425" s="1"/>
      <c r="BS425" s="1"/>
      <c r="BT425" s="1"/>
      <c r="BU425" s="1"/>
      <c r="BV425" s="1"/>
      <c r="BW425" s="1"/>
      <c r="BX425" s="1"/>
      <c r="BY425" s="1"/>
    </row>
    <row r="426" spans="1:77"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547"/>
      <c r="BF426" s="1"/>
      <c r="BG426" s="1"/>
      <c r="BH426" s="1"/>
      <c r="BI426" s="1"/>
      <c r="BJ426" s="1"/>
      <c r="BK426" s="1"/>
      <c r="BL426" s="1"/>
      <c r="BM426" s="1"/>
      <c r="BN426" s="1"/>
      <c r="BO426" s="1"/>
      <c r="BP426" s="1"/>
      <c r="BQ426" s="1"/>
      <c r="BR426" s="1"/>
      <c r="BS426" s="1"/>
      <c r="BT426" s="1"/>
      <c r="BU426" s="1"/>
      <c r="BV426" s="1"/>
      <c r="BW426" s="1"/>
      <c r="BX426" s="1"/>
      <c r="BY426" s="1"/>
    </row>
    <row r="427" spans="1:7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547"/>
      <c r="BF427" s="1"/>
      <c r="BG427" s="1"/>
      <c r="BH427" s="1"/>
      <c r="BI427" s="1"/>
      <c r="BJ427" s="1"/>
      <c r="BK427" s="1"/>
      <c r="BL427" s="1"/>
      <c r="BM427" s="1"/>
      <c r="BN427" s="1"/>
      <c r="BO427" s="1"/>
      <c r="BP427" s="1"/>
      <c r="BQ427" s="1"/>
      <c r="BR427" s="1"/>
      <c r="BS427" s="1"/>
      <c r="BT427" s="1"/>
      <c r="BU427" s="1"/>
      <c r="BV427" s="1"/>
      <c r="BW427" s="1"/>
      <c r="BX427" s="1"/>
      <c r="BY427" s="1"/>
    </row>
    <row r="428" spans="1:77"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547"/>
      <c r="BF428" s="1"/>
      <c r="BG428" s="1"/>
      <c r="BH428" s="1"/>
      <c r="BI428" s="1"/>
      <c r="BJ428" s="1"/>
      <c r="BK428" s="1"/>
      <c r="BL428" s="1"/>
      <c r="BM428" s="1"/>
      <c r="BN428" s="1"/>
      <c r="BO428" s="1"/>
      <c r="BP428" s="1"/>
      <c r="BQ428" s="1"/>
      <c r="BR428" s="1"/>
      <c r="BS428" s="1"/>
      <c r="BT428" s="1"/>
      <c r="BU428" s="1"/>
      <c r="BV428" s="1"/>
      <c r="BW428" s="1"/>
      <c r="BX428" s="1"/>
      <c r="BY428" s="1"/>
    </row>
    <row r="429" spans="1:77"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547"/>
      <c r="BF429" s="1"/>
      <c r="BG429" s="1"/>
      <c r="BH429" s="1"/>
      <c r="BI429" s="1"/>
      <c r="BJ429" s="1"/>
      <c r="BK429" s="1"/>
      <c r="BL429" s="1"/>
      <c r="BM429" s="1"/>
      <c r="BN429" s="1"/>
      <c r="BO429" s="1"/>
      <c r="BP429" s="1"/>
      <c r="BQ429" s="1"/>
      <c r="BR429" s="1"/>
      <c r="BS429" s="1"/>
      <c r="BT429" s="1"/>
      <c r="BU429" s="1"/>
      <c r="BV429" s="1"/>
      <c r="BW429" s="1"/>
      <c r="BX429" s="1"/>
      <c r="BY429" s="1"/>
    </row>
    <row r="430" spans="1:77"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547"/>
      <c r="BF430" s="1"/>
      <c r="BG430" s="1"/>
      <c r="BH430" s="1"/>
      <c r="BI430" s="1"/>
      <c r="BJ430" s="1"/>
      <c r="BK430" s="1"/>
      <c r="BL430" s="1"/>
      <c r="BM430" s="1"/>
      <c r="BN430" s="1"/>
      <c r="BO430" s="1"/>
      <c r="BP430" s="1"/>
      <c r="BQ430" s="1"/>
      <c r="BR430" s="1"/>
      <c r="BS430" s="1"/>
      <c r="BT430" s="1"/>
      <c r="BU430" s="1"/>
      <c r="BV430" s="1"/>
      <c r="BW430" s="1"/>
      <c r="BX430" s="1"/>
      <c r="BY430" s="1"/>
    </row>
    <row r="431" spans="1:77"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547"/>
      <c r="BF431" s="1"/>
      <c r="BG431" s="1"/>
      <c r="BH431" s="1"/>
      <c r="BI431" s="1"/>
      <c r="BJ431" s="1"/>
      <c r="BK431" s="1"/>
      <c r="BL431" s="1"/>
      <c r="BM431" s="1"/>
      <c r="BN431" s="1"/>
      <c r="BO431" s="1"/>
      <c r="BP431" s="1"/>
      <c r="BQ431" s="1"/>
      <c r="BR431" s="1"/>
      <c r="BS431" s="1"/>
      <c r="BT431" s="1"/>
      <c r="BU431" s="1"/>
      <c r="BV431" s="1"/>
      <c r="BW431" s="1"/>
      <c r="BX431" s="1"/>
      <c r="BY431" s="1"/>
    </row>
    <row r="432" spans="1:77"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547"/>
      <c r="BF432" s="1"/>
      <c r="BG432" s="1"/>
      <c r="BH432" s="1"/>
      <c r="BI432" s="1"/>
      <c r="BJ432" s="1"/>
      <c r="BK432" s="1"/>
      <c r="BL432" s="1"/>
      <c r="BM432" s="1"/>
      <c r="BN432" s="1"/>
      <c r="BO432" s="1"/>
      <c r="BP432" s="1"/>
      <c r="BQ432" s="1"/>
      <c r="BR432" s="1"/>
      <c r="BS432" s="1"/>
      <c r="BT432" s="1"/>
      <c r="BU432" s="1"/>
      <c r="BV432" s="1"/>
      <c r="BW432" s="1"/>
      <c r="BX432" s="1"/>
      <c r="BY432" s="1"/>
    </row>
    <row r="433" spans="1:77"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547"/>
      <c r="BF433" s="1"/>
      <c r="BG433" s="1"/>
      <c r="BH433" s="1"/>
      <c r="BI433" s="1"/>
      <c r="BJ433" s="1"/>
      <c r="BK433" s="1"/>
      <c r="BL433" s="1"/>
      <c r="BM433" s="1"/>
      <c r="BN433" s="1"/>
      <c r="BO433" s="1"/>
      <c r="BP433" s="1"/>
      <c r="BQ433" s="1"/>
      <c r="BR433" s="1"/>
      <c r="BS433" s="1"/>
      <c r="BT433" s="1"/>
      <c r="BU433" s="1"/>
      <c r="BV433" s="1"/>
      <c r="BW433" s="1"/>
      <c r="BX433" s="1"/>
      <c r="BY433" s="1"/>
    </row>
    <row r="434" spans="1:77"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547"/>
      <c r="BF434" s="1"/>
      <c r="BG434" s="1"/>
      <c r="BH434" s="1"/>
      <c r="BI434" s="1"/>
      <c r="BJ434" s="1"/>
      <c r="BK434" s="1"/>
      <c r="BL434" s="1"/>
      <c r="BM434" s="1"/>
      <c r="BN434" s="1"/>
      <c r="BO434" s="1"/>
      <c r="BP434" s="1"/>
      <c r="BQ434" s="1"/>
      <c r="BR434" s="1"/>
      <c r="BS434" s="1"/>
      <c r="BT434" s="1"/>
      <c r="BU434" s="1"/>
      <c r="BV434" s="1"/>
      <c r="BW434" s="1"/>
      <c r="BX434" s="1"/>
      <c r="BY434" s="1"/>
    </row>
    <row r="435" spans="1:77"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547"/>
      <c r="BF435" s="1"/>
      <c r="BG435" s="1"/>
      <c r="BH435" s="1"/>
      <c r="BI435" s="1"/>
      <c r="BJ435" s="1"/>
      <c r="BK435" s="1"/>
      <c r="BL435" s="1"/>
      <c r="BM435" s="1"/>
      <c r="BN435" s="1"/>
      <c r="BO435" s="1"/>
      <c r="BP435" s="1"/>
      <c r="BQ435" s="1"/>
      <c r="BR435" s="1"/>
      <c r="BS435" s="1"/>
      <c r="BT435" s="1"/>
      <c r="BU435" s="1"/>
      <c r="BV435" s="1"/>
      <c r="BW435" s="1"/>
      <c r="BX435" s="1"/>
      <c r="BY435" s="1"/>
    </row>
    <row r="436" spans="1:77"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547"/>
      <c r="BF436" s="1"/>
      <c r="BG436" s="1"/>
      <c r="BH436" s="1"/>
      <c r="BI436" s="1"/>
      <c r="BJ436" s="1"/>
      <c r="BK436" s="1"/>
      <c r="BL436" s="1"/>
      <c r="BM436" s="1"/>
      <c r="BN436" s="1"/>
      <c r="BO436" s="1"/>
      <c r="BP436" s="1"/>
      <c r="BQ436" s="1"/>
      <c r="BR436" s="1"/>
      <c r="BS436" s="1"/>
      <c r="BT436" s="1"/>
      <c r="BU436" s="1"/>
      <c r="BV436" s="1"/>
      <c r="BW436" s="1"/>
      <c r="BX436" s="1"/>
      <c r="BY436" s="1"/>
    </row>
    <row r="437" spans="1:7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547"/>
      <c r="BF437" s="1"/>
      <c r="BG437" s="1"/>
      <c r="BH437" s="1"/>
      <c r="BI437" s="1"/>
      <c r="BJ437" s="1"/>
      <c r="BK437" s="1"/>
      <c r="BL437" s="1"/>
      <c r="BM437" s="1"/>
      <c r="BN437" s="1"/>
      <c r="BO437" s="1"/>
      <c r="BP437" s="1"/>
      <c r="BQ437" s="1"/>
      <c r="BR437" s="1"/>
      <c r="BS437" s="1"/>
      <c r="BT437" s="1"/>
      <c r="BU437" s="1"/>
      <c r="BV437" s="1"/>
      <c r="BW437" s="1"/>
      <c r="BX437" s="1"/>
      <c r="BY437" s="1"/>
    </row>
    <row r="438" spans="1:77"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547"/>
      <c r="BF438" s="1"/>
      <c r="BG438" s="1"/>
      <c r="BH438" s="1"/>
      <c r="BI438" s="1"/>
      <c r="BJ438" s="1"/>
      <c r="BK438" s="1"/>
      <c r="BL438" s="1"/>
      <c r="BM438" s="1"/>
      <c r="BN438" s="1"/>
      <c r="BO438" s="1"/>
      <c r="BP438" s="1"/>
      <c r="BQ438" s="1"/>
      <c r="BR438" s="1"/>
      <c r="BS438" s="1"/>
      <c r="BT438" s="1"/>
      <c r="BU438" s="1"/>
      <c r="BV438" s="1"/>
      <c r="BW438" s="1"/>
      <c r="BX438" s="1"/>
      <c r="BY438" s="1"/>
    </row>
    <row r="439" spans="1:77"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547"/>
      <c r="BF439" s="1"/>
      <c r="BG439" s="1"/>
      <c r="BH439" s="1"/>
      <c r="BI439" s="1"/>
      <c r="BJ439" s="1"/>
      <c r="BK439" s="1"/>
      <c r="BL439" s="1"/>
      <c r="BM439" s="1"/>
      <c r="BN439" s="1"/>
      <c r="BO439" s="1"/>
      <c r="BP439" s="1"/>
      <c r="BQ439" s="1"/>
      <c r="BR439" s="1"/>
      <c r="BS439" s="1"/>
      <c r="BT439" s="1"/>
      <c r="BU439" s="1"/>
      <c r="BV439" s="1"/>
      <c r="BW439" s="1"/>
      <c r="BX439" s="1"/>
      <c r="BY439" s="1"/>
    </row>
    <row r="440" spans="1:77"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547"/>
      <c r="BF440" s="1"/>
      <c r="BG440" s="1"/>
      <c r="BH440" s="1"/>
      <c r="BI440" s="1"/>
      <c r="BJ440" s="1"/>
      <c r="BK440" s="1"/>
      <c r="BL440" s="1"/>
      <c r="BM440" s="1"/>
      <c r="BN440" s="1"/>
      <c r="BO440" s="1"/>
      <c r="BP440" s="1"/>
      <c r="BQ440" s="1"/>
      <c r="BR440" s="1"/>
      <c r="BS440" s="1"/>
      <c r="BT440" s="1"/>
      <c r="BU440" s="1"/>
      <c r="BV440" s="1"/>
      <c r="BW440" s="1"/>
      <c r="BX440" s="1"/>
      <c r="BY440" s="1"/>
    </row>
    <row r="441" spans="1:77"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547"/>
      <c r="BF441" s="1"/>
      <c r="BG441" s="1"/>
      <c r="BH441" s="1"/>
      <c r="BI441" s="1"/>
      <c r="BJ441" s="1"/>
      <c r="BK441" s="1"/>
      <c r="BL441" s="1"/>
      <c r="BM441" s="1"/>
      <c r="BN441" s="1"/>
      <c r="BO441" s="1"/>
      <c r="BP441" s="1"/>
      <c r="BQ441" s="1"/>
      <c r="BR441" s="1"/>
      <c r="BS441" s="1"/>
      <c r="BT441" s="1"/>
      <c r="BU441" s="1"/>
      <c r="BV441" s="1"/>
      <c r="BW441" s="1"/>
      <c r="BX441" s="1"/>
      <c r="BY441" s="1"/>
    </row>
    <row r="442" spans="1:77"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547"/>
      <c r="BF442" s="1"/>
      <c r="BG442" s="1"/>
      <c r="BH442" s="1"/>
      <c r="BI442" s="1"/>
      <c r="BJ442" s="1"/>
      <c r="BK442" s="1"/>
      <c r="BL442" s="1"/>
      <c r="BM442" s="1"/>
      <c r="BN442" s="1"/>
      <c r="BO442" s="1"/>
      <c r="BP442" s="1"/>
      <c r="BQ442" s="1"/>
      <c r="BR442" s="1"/>
      <c r="BS442" s="1"/>
      <c r="BT442" s="1"/>
      <c r="BU442" s="1"/>
      <c r="BV442" s="1"/>
      <c r="BW442" s="1"/>
      <c r="BX442" s="1"/>
      <c r="BY442" s="1"/>
    </row>
    <row r="443" spans="1:77"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547"/>
      <c r="BF443" s="1"/>
      <c r="BG443" s="1"/>
      <c r="BH443" s="1"/>
      <c r="BI443" s="1"/>
      <c r="BJ443" s="1"/>
      <c r="BK443" s="1"/>
      <c r="BL443" s="1"/>
      <c r="BM443" s="1"/>
      <c r="BN443" s="1"/>
      <c r="BO443" s="1"/>
      <c r="BP443" s="1"/>
      <c r="BQ443" s="1"/>
      <c r="BR443" s="1"/>
      <c r="BS443" s="1"/>
      <c r="BT443" s="1"/>
      <c r="BU443" s="1"/>
      <c r="BV443" s="1"/>
      <c r="BW443" s="1"/>
      <c r="BX443" s="1"/>
      <c r="BY443" s="1"/>
    </row>
    <row r="444" spans="1:77"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547"/>
      <c r="BF444" s="1"/>
      <c r="BG444" s="1"/>
      <c r="BH444" s="1"/>
      <c r="BI444" s="1"/>
      <c r="BJ444" s="1"/>
      <c r="BK444" s="1"/>
      <c r="BL444" s="1"/>
      <c r="BM444" s="1"/>
      <c r="BN444" s="1"/>
      <c r="BO444" s="1"/>
      <c r="BP444" s="1"/>
      <c r="BQ444" s="1"/>
      <c r="BR444" s="1"/>
      <c r="BS444" s="1"/>
      <c r="BT444" s="1"/>
      <c r="BU444" s="1"/>
      <c r="BV444" s="1"/>
      <c r="BW444" s="1"/>
      <c r="BX444" s="1"/>
      <c r="BY444" s="1"/>
    </row>
    <row r="445" spans="1:77"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547"/>
      <c r="BF445" s="1"/>
      <c r="BG445" s="1"/>
      <c r="BH445" s="1"/>
      <c r="BI445" s="1"/>
      <c r="BJ445" s="1"/>
      <c r="BK445" s="1"/>
      <c r="BL445" s="1"/>
      <c r="BM445" s="1"/>
      <c r="BN445" s="1"/>
      <c r="BO445" s="1"/>
      <c r="BP445" s="1"/>
      <c r="BQ445" s="1"/>
      <c r="BR445" s="1"/>
      <c r="BS445" s="1"/>
      <c r="BT445" s="1"/>
      <c r="BU445" s="1"/>
      <c r="BV445" s="1"/>
      <c r="BW445" s="1"/>
      <c r="BX445" s="1"/>
      <c r="BY445" s="1"/>
    </row>
    <row r="446" spans="1:77"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547"/>
      <c r="BF446" s="1"/>
      <c r="BG446" s="1"/>
      <c r="BH446" s="1"/>
      <c r="BI446" s="1"/>
      <c r="BJ446" s="1"/>
      <c r="BK446" s="1"/>
      <c r="BL446" s="1"/>
      <c r="BM446" s="1"/>
      <c r="BN446" s="1"/>
      <c r="BO446" s="1"/>
      <c r="BP446" s="1"/>
      <c r="BQ446" s="1"/>
      <c r="BR446" s="1"/>
      <c r="BS446" s="1"/>
      <c r="BT446" s="1"/>
      <c r="BU446" s="1"/>
      <c r="BV446" s="1"/>
      <c r="BW446" s="1"/>
      <c r="BX446" s="1"/>
      <c r="BY446" s="1"/>
    </row>
    <row r="447" spans="1:7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547"/>
      <c r="BF447" s="1"/>
      <c r="BG447" s="1"/>
      <c r="BH447" s="1"/>
      <c r="BI447" s="1"/>
      <c r="BJ447" s="1"/>
      <c r="BK447" s="1"/>
      <c r="BL447" s="1"/>
      <c r="BM447" s="1"/>
      <c r="BN447" s="1"/>
      <c r="BO447" s="1"/>
      <c r="BP447" s="1"/>
      <c r="BQ447" s="1"/>
      <c r="BR447" s="1"/>
      <c r="BS447" s="1"/>
      <c r="BT447" s="1"/>
      <c r="BU447" s="1"/>
      <c r="BV447" s="1"/>
      <c r="BW447" s="1"/>
      <c r="BX447" s="1"/>
      <c r="BY447" s="1"/>
    </row>
    <row r="448" spans="1:77"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547"/>
      <c r="BF448" s="1"/>
      <c r="BG448" s="1"/>
      <c r="BH448" s="1"/>
      <c r="BI448" s="1"/>
      <c r="BJ448" s="1"/>
      <c r="BK448" s="1"/>
      <c r="BL448" s="1"/>
      <c r="BM448" s="1"/>
      <c r="BN448" s="1"/>
      <c r="BO448" s="1"/>
      <c r="BP448" s="1"/>
      <c r="BQ448" s="1"/>
      <c r="BR448" s="1"/>
      <c r="BS448" s="1"/>
      <c r="BT448" s="1"/>
      <c r="BU448" s="1"/>
      <c r="BV448" s="1"/>
      <c r="BW448" s="1"/>
      <c r="BX448" s="1"/>
      <c r="BY448" s="1"/>
    </row>
    <row r="449" spans="1:77"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547"/>
      <c r="BF449" s="1"/>
      <c r="BG449" s="1"/>
      <c r="BH449" s="1"/>
      <c r="BI449" s="1"/>
      <c r="BJ449" s="1"/>
      <c r="BK449" s="1"/>
      <c r="BL449" s="1"/>
      <c r="BM449" s="1"/>
      <c r="BN449" s="1"/>
      <c r="BO449" s="1"/>
      <c r="BP449" s="1"/>
      <c r="BQ449" s="1"/>
      <c r="BR449" s="1"/>
      <c r="BS449" s="1"/>
      <c r="BT449" s="1"/>
      <c r="BU449" s="1"/>
      <c r="BV449" s="1"/>
      <c r="BW449" s="1"/>
      <c r="BX449" s="1"/>
      <c r="BY449" s="1"/>
    </row>
    <row r="450" spans="1:77"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547"/>
      <c r="BF450" s="1"/>
      <c r="BG450" s="1"/>
      <c r="BH450" s="1"/>
      <c r="BI450" s="1"/>
      <c r="BJ450" s="1"/>
      <c r="BK450" s="1"/>
      <c r="BL450" s="1"/>
      <c r="BM450" s="1"/>
      <c r="BN450" s="1"/>
      <c r="BO450" s="1"/>
      <c r="BP450" s="1"/>
      <c r="BQ450" s="1"/>
      <c r="BR450" s="1"/>
      <c r="BS450" s="1"/>
      <c r="BT450" s="1"/>
      <c r="BU450" s="1"/>
      <c r="BV450" s="1"/>
      <c r="BW450" s="1"/>
      <c r="BX450" s="1"/>
      <c r="BY450" s="1"/>
    </row>
    <row r="451" spans="1:77"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547"/>
      <c r="BF451" s="1"/>
      <c r="BG451" s="1"/>
      <c r="BH451" s="1"/>
      <c r="BI451" s="1"/>
      <c r="BJ451" s="1"/>
      <c r="BK451" s="1"/>
      <c r="BL451" s="1"/>
      <c r="BM451" s="1"/>
      <c r="BN451" s="1"/>
      <c r="BO451" s="1"/>
      <c r="BP451" s="1"/>
      <c r="BQ451" s="1"/>
      <c r="BR451" s="1"/>
      <c r="BS451" s="1"/>
      <c r="BT451" s="1"/>
      <c r="BU451" s="1"/>
      <c r="BV451" s="1"/>
      <c r="BW451" s="1"/>
      <c r="BX451" s="1"/>
      <c r="BY451" s="1"/>
    </row>
    <row r="452" spans="1:77"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547"/>
      <c r="BF452" s="1"/>
      <c r="BG452" s="1"/>
      <c r="BH452" s="1"/>
      <c r="BI452" s="1"/>
      <c r="BJ452" s="1"/>
      <c r="BK452" s="1"/>
      <c r="BL452" s="1"/>
      <c r="BM452" s="1"/>
      <c r="BN452" s="1"/>
      <c r="BO452" s="1"/>
      <c r="BP452" s="1"/>
      <c r="BQ452" s="1"/>
      <c r="BR452" s="1"/>
      <c r="BS452" s="1"/>
      <c r="BT452" s="1"/>
      <c r="BU452" s="1"/>
      <c r="BV452" s="1"/>
      <c r="BW452" s="1"/>
      <c r="BX452" s="1"/>
      <c r="BY452" s="1"/>
    </row>
    <row r="453" spans="1:77"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547"/>
      <c r="BF453" s="1"/>
      <c r="BG453" s="1"/>
      <c r="BH453" s="1"/>
      <c r="BI453" s="1"/>
      <c r="BJ453" s="1"/>
      <c r="BK453" s="1"/>
      <c r="BL453" s="1"/>
      <c r="BM453" s="1"/>
      <c r="BN453" s="1"/>
      <c r="BO453" s="1"/>
      <c r="BP453" s="1"/>
      <c r="BQ453" s="1"/>
      <c r="BR453" s="1"/>
      <c r="BS453" s="1"/>
      <c r="BT453" s="1"/>
      <c r="BU453" s="1"/>
      <c r="BV453" s="1"/>
      <c r="BW453" s="1"/>
      <c r="BX453" s="1"/>
      <c r="BY453" s="1"/>
    </row>
    <row r="454" spans="1:77"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547"/>
      <c r="BF454" s="1"/>
      <c r="BG454" s="1"/>
      <c r="BH454" s="1"/>
      <c r="BI454" s="1"/>
      <c r="BJ454" s="1"/>
      <c r="BK454" s="1"/>
      <c r="BL454" s="1"/>
      <c r="BM454" s="1"/>
      <c r="BN454" s="1"/>
      <c r="BO454" s="1"/>
      <c r="BP454" s="1"/>
      <c r="BQ454" s="1"/>
      <c r="BR454" s="1"/>
      <c r="BS454" s="1"/>
      <c r="BT454" s="1"/>
      <c r="BU454" s="1"/>
      <c r="BV454" s="1"/>
      <c r="BW454" s="1"/>
      <c r="BX454" s="1"/>
      <c r="BY454" s="1"/>
    </row>
    <row r="455" spans="1:77"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547"/>
      <c r="BF455" s="1"/>
      <c r="BG455" s="1"/>
      <c r="BH455" s="1"/>
      <c r="BI455" s="1"/>
      <c r="BJ455" s="1"/>
      <c r="BK455" s="1"/>
      <c r="BL455" s="1"/>
      <c r="BM455" s="1"/>
      <c r="BN455" s="1"/>
      <c r="BO455" s="1"/>
      <c r="BP455" s="1"/>
      <c r="BQ455" s="1"/>
      <c r="BR455" s="1"/>
      <c r="BS455" s="1"/>
      <c r="BT455" s="1"/>
      <c r="BU455" s="1"/>
      <c r="BV455" s="1"/>
      <c r="BW455" s="1"/>
      <c r="BX455" s="1"/>
      <c r="BY455" s="1"/>
    </row>
    <row r="456" spans="1:77"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547"/>
      <c r="BF456" s="1"/>
      <c r="BG456" s="1"/>
      <c r="BH456" s="1"/>
      <c r="BI456" s="1"/>
      <c r="BJ456" s="1"/>
      <c r="BK456" s="1"/>
      <c r="BL456" s="1"/>
      <c r="BM456" s="1"/>
      <c r="BN456" s="1"/>
      <c r="BO456" s="1"/>
      <c r="BP456" s="1"/>
      <c r="BQ456" s="1"/>
      <c r="BR456" s="1"/>
      <c r="BS456" s="1"/>
      <c r="BT456" s="1"/>
      <c r="BU456" s="1"/>
      <c r="BV456" s="1"/>
      <c r="BW456" s="1"/>
      <c r="BX456" s="1"/>
      <c r="BY456" s="1"/>
    </row>
    <row r="457" spans="1:7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547"/>
      <c r="BF457" s="1"/>
      <c r="BG457" s="1"/>
      <c r="BH457" s="1"/>
      <c r="BI457" s="1"/>
      <c r="BJ457" s="1"/>
      <c r="BK457" s="1"/>
      <c r="BL457" s="1"/>
      <c r="BM457" s="1"/>
      <c r="BN457" s="1"/>
      <c r="BO457" s="1"/>
      <c r="BP457" s="1"/>
      <c r="BQ457" s="1"/>
      <c r="BR457" s="1"/>
      <c r="BS457" s="1"/>
      <c r="BT457" s="1"/>
      <c r="BU457" s="1"/>
      <c r="BV457" s="1"/>
      <c r="BW457" s="1"/>
      <c r="BX457" s="1"/>
      <c r="BY457" s="1"/>
    </row>
    <row r="458" spans="1:77"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547"/>
      <c r="BF458" s="1"/>
      <c r="BG458" s="1"/>
      <c r="BH458" s="1"/>
      <c r="BI458" s="1"/>
      <c r="BJ458" s="1"/>
      <c r="BK458" s="1"/>
      <c r="BL458" s="1"/>
      <c r="BM458" s="1"/>
      <c r="BN458" s="1"/>
      <c r="BO458" s="1"/>
      <c r="BP458" s="1"/>
      <c r="BQ458" s="1"/>
      <c r="BR458" s="1"/>
      <c r="BS458" s="1"/>
      <c r="BT458" s="1"/>
      <c r="BU458" s="1"/>
      <c r="BV458" s="1"/>
      <c r="BW458" s="1"/>
      <c r="BX458" s="1"/>
      <c r="BY458" s="1"/>
    </row>
    <row r="459" spans="1:77"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547"/>
      <c r="BF459" s="1"/>
      <c r="BG459" s="1"/>
      <c r="BH459" s="1"/>
      <c r="BI459" s="1"/>
      <c r="BJ459" s="1"/>
      <c r="BK459" s="1"/>
      <c r="BL459" s="1"/>
      <c r="BM459" s="1"/>
      <c r="BN459" s="1"/>
      <c r="BO459" s="1"/>
      <c r="BP459" s="1"/>
      <c r="BQ459" s="1"/>
      <c r="BR459" s="1"/>
      <c r="BS459" s="1"/>
      <c r="BT459" s="1"/>
      <c r="BU459" s="1"/>
      <c r="BV459" s="1"/>
      <c r="BW459" s="1"/>
      <c r="BX459" s="1"/>
      <c r="BY459" s="1"/>
    </row>
    <row r="460" spans="1:77"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547"/>
      <c r="BF460" s="1"/>
      <c r="BG460" s="1"/>
      <c r="BH460" s="1"/>
      <c r="BI460" s="1"/>
      <c r="BJ460" s="1"/>
      <c r="BK460" s="1"/>
      <c r="BL460" s="1"/>
      <c r="BM460" s="1"/>
      <c r="BN460" s="1"/>
      <c r="BO460" s="1"/>
      <c r="BP460" s="1"/>
      <c r="BQ460" s="1"/>
      <c r="BR460" s="1"/>
      <c r="BS460" s="1"/>
      <c r="BT460" s="1"/>
      <c r="BU460" s="1"/>
      <c r="BV460" s="1"/>
      <c r="BW460" s="1"/>
      <c r="BX460" s="1"/>
      <c r="BY460" s="1"/>
    </row>
    <row r="461" spans="1:77"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547"/>
      <c r="BF461" s="1"/>
      <c r="BG461" s="1"/>
      <c r="BH461" s="1"/>
      <c r="BI461" s="1"/>
      <c r="BJ461" s="1"/>
      <c r="BK461" s="1"/>
      <c r="BL461" s="1"/>
      <c r="BM461" s="1"/>
      <c r="BN461" s="1"/>
      <c r="BO461" s="1"/>
      <c r="BP461" s="1"/>
      <c r="BQ461" s="1"/>
      <c r="BR461" s="1"/>
      <c r="BS461" s="1"/>
      <c r="BT461" s="1"/>
      <c r="BU461" s="1"/>
      <c r="BV461" s="1"/>
      <c r="BW461" s="1"/>
      <c r="BX461" s="1"/>
      <c r="BY461" s="1"/>
    </row>
    <row r="462" spans="1:77"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547"/>
      <c r="BF462" s="1"/>
      <c r="BG462" s="1"/>
      <c r="BH462" s="1"/>
      <c r="BI462" s="1"/>
      <c r="BJ462" s="1"/>
      <c r="BK462" s="1"/>
      <c r="BL462" s="1"/>
      <c r="BM462" s="1"/>
      <c r="BN462" s="1"/>
      <c r="BO462" s="1"/>
      <c r="BP462" s="1"/>
      <c r="BQ462" s="1"/>
      <c r="BR462" s="1"/>
      <c r="BS462" s="1"/>
      <c r="BT462" s="1"/>
      <c r="BU462" s="1"/>
      <c r="BV462" s="1"/>
      <c r="BW462" s="1"/>
      <c r="BX462" s="1"/>
      <c r="BY462" s="1"/>
    </row>
    <row r="463" spans="1:77"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547"/>
      <c r="BF463" s="1"/>
      <c r="BG463" s="1"/>
      <c r="BH463" s="1"/>
      <c r="BI463" s="1"/>
      <c r="BJ463" s="1"/>
      <c r="BK463" s="1"/>
      <c r="BL463" s="1"/>
      <c r="BM463" s="1"/>
      <c r="BN463" s="1"/>
      <c r="BO463" s="1"/>
      <c r="BP463" s="1"/>
      <c r="BQ463" s="1"/>
      <c r="BR463" s="1"/>
      <c r="BS463" s="1"/>
      <c r="BT463" s="1"/>
      <c r="BU463" s="1"/>
      <c r="BV463" s="1"/>
      <c r="BW463" s="1"/>
      <c r="BX463" s="1"/>
      <c r="BY463" s="1"/>
    </row>
    <row r="464" spans="1:77"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547"/>
      <c r="BF464" s="1"/>
      <c r="BG464" s="1"/>
      <c r="BH464" s="1"/>
      <c r="BI464" s="1"/>
      <c r="BJ464" s="1"/>
      <c r="BK464" s="1"/>
      <c r="BL464" s="1"/>
      <c r="BM464" s="1"/>
      <c r="BN464" s="1"/>
      <c r="BO464" s="1"/>
      <c r="BP464" s="1"/>
      <c r="BQ464" s="1"/>
      <c r="BR464" s="1"/>
      <c r="BS464" s="1"/>
      <c r="BT464" s="1"/>
      <c r="BU464" s="1"/>
      <c r="BV464" s="1"/>
      <c r="BW464" s="1"/>
      <c r="BX464" s="1"/>
      <c r="BY464" s="1"/>
    </row>
    <row r="465" spans="1:77"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547"/>
      <c r="BF465" s="1"/>
      <c r="BG465" s="1"/>
      <c r="BH465" s="1"/>
      <c r="BI465" s="1"/>
      <c r="BJ465" s="1"/>
      <c r="BK465" s="1"/>
      <c r="BL465" s="1"/>
      <c r="BM465" s="1"/>
      <c r="BN465" s="1"/>
      <c r="BO465" s="1"/>
      <c r="BP465" s="1"/>
      <c r="BQ465" s="1"/>
      <c r="BR465" s="1"/>
      <c r="BS465" s="1"/>
      <c r="BT465" s="1"/>
      <c r="BU465" s="1"/>
      <c r="BV465" s="1"/>
      <c r="BW465" s="1"/>
      <c r="BX465" s="1"/>
      <c r="BY465" s="1"/>
    </row>
    <row r="466" spans="1:77"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547"/>
      <c r="BF466" s="1"/>
      <c r="BG466" s="1"/>
      <c r="BH466" s="1"/>
      <c r="BI466" s="1"/>
      <c r="BJ466" s="1"/>
      <c r="BK466" s="1"/>
      <c r="BL466" s="1"/>
      <c r="BM466" s="1"/>
      <c r="BN466" s="1"/>
      <c r="BO466" s="1"/>
      <c r="BP466" s="1"/>
      <c r="BQ466" s="1"/>
      <c r="BR466" s="1"/>
      <c r="BS466" s="1"/>
      <c r="BT466" s="1"/>
      <c r="BU466" s="1"/>
      <c r="BV466" s="1"/>
      <c r="BW466" s="1"/>
      <c r="BX466" s="1"/>
      <c r="BY466" s="1"/>
    </row>
    <row r="467" spans="1:7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547"/>
      <c r="BF467" s="1"/>
      <c r="BG467" s="1"/>
      <c r="BH467" s="1"/>
      <c r="BI467" s="1"/>
      <c r="BJ467" s="1"/>
      <c r="BK467" s="1"/>
      <c r="BL467" s="1"/>
      <c r="BM467" s="1"/>
      <c r="BN467" s="1"/>
      <c r="BO467" s="1"/>
      <c r="BP467" s="1"/>
      <c r="BQ467" s="1"/>
      <c r="BR467" s="1"/>
      <c r="BS467" s="1"/>
      <c r="BT467" s="1"/>
      <c r="BU467" s="1"/>
      <c r="BV467" s="1"/>
      <c r="BW467" s="1"/>
      <c r="BX467" s="1"/>
      <c r="BY467" s="1"/>
    </row>
    <row r="468" spans="1:77"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547"/>
      <c r="BF468" s="1"/>
      <c r="BG468" s="1"/>
      <c r="BH468" s="1"/>
      <c r="BI468" s="1"/>
      <c r="BJ468" s="1"/>
      <c r="BK468" s="1"/>
      <c r="BL468" s="1"/>
      <c r="BM468" s="1"/>
      <c r="BN468" s="1"/>
      <c r="BO468" s="1"/>
      <c r="BP468" s="1"/>
      <c r="BQ468" s="1"/>
      <c r="BR468" s="1"/>
      <c r="BS468" s="1"/>
      <c r="BT468" s="1"/>
      <c r="BU468" s="1"/>
      <c r="BV468" s="1"/>
      <c r="BW468" s="1"/>
      <c r="BX468" s="1"/>
      <c r="BY468" s="1"/>
    </row>
    <row r="469" spans="1:77"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547"/>
      <c r="BF469" s="1"/>
      <c r="BG469" s="1"/>
      <c r="BH469" s="1"/>
      <c r="BI469" s="1"/>
      <c r="BJ469" s="1"/>
      <c r="BK469" s="1"/>
      <c r="BL469" s="1"/>
      <c r="BM469" s="1"/>
      <c r="BN469" s="1"/>
      <c r="BO469" s="1"/>
      <c r="BP469" s="1"/>
      <c r="BQ469" s="1"/>
      <c r="BR469" s="1"/>
      <c r="BS469" s="1"/>
      <c r="BT469" s="1"/>
      <c r="BU469" s="1"/>
      <c r="BV469" s="1"/>
      <c r="BW469" s="1"/>
      <c r="BX469" s="1"/>
      <c r="BY469" s="1"/>
    </row>
    <row r="470" spans="1:77"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547"/>
      <c r="BF470" s="1"/>
      <c r="BG470" s="1"/>
      <c r="BH470" s="1"/>
      <c r="BI470" s="1"/>
      <c r="BJ470" s="1"/>
      <c r="BK470" s="1"/>
      <c r="BL470" s="1"/>
      <c r="BM470" s="1"/>
      <c r="BN470" s="1"/>
      <c r="BO470" s="1"/>
      <c r="BP470" s="1"/>
      <c r="BQ470" s="1"/>
      <c r="BR470" s="1"/>
      <c r="BS470" s="1"/>
      <c r="BT470" s="1"/>
      <c r="BU470" s="1"/>
      <c r="BV470" s="1"/>
      <c r="BW470" s="1"/>
      <c r="BX470" s="1"/>
      <c r="BY470" s="1"/>
    </row>
    <row r="471" spans="1:77"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547"/>
      <c r="BF471" s="1"/>
      <c r="BG471" s="1"/>
      <c r="BH471" s="1"/>
      <c r="BI471" s="1"/>
      <c r="BJ471" s="1"/>
      <c r="BK471" s="1"/>
      <c r="BL471" s="1"/>
      <c r="BM471" s="1"/>
      <c r="BN471" s="1"/>
      <c r="BO471" s="1"/>
      <c r="BP471" s="1"/>
      <c r="BQ471" s="1"/>
      <c r="BR471" s="1"/>
      <c r="BS471" s="1"/>
      <c r="BT471" s="1"/>
      <c r="BU471" s="1"/>
      <c r="BV471" s="1"/>
      <c r="BW471" s="1"/>
      <c r="BX471" s="1"/>
      <c r="BY471" s="1"/>
    </row>
    <row r="472" spans="1:77"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547"/>
      <c r="BF472" s="1"/>
      <c r="BG472" s="1"/>
      <c r="BH472" s="1"/>
      <c r="BI472" s="1"/>
      <c r="BJ472" s="1"/>
      <c r="BK472" s="1"/>
      <c r="BL472" s="1"/>
      <c r="BM472" s="1"/>
      <c r="BN472" s="1"/>
      <c r="BO472" s="1"/>
      <c r="BP472" s="1"/>
      <c r="BQ472" s="1"/>
      <c r="BR472" s="1"/>
      <c r="BS472" s="1"/>
      <c r="BT472" s="1"/>
      <c r="BU472" s="1"/>
      <c r="BV472" s="1"/>
      <c r="BW472" s="1"/>
      <c r="BX472" s="1"/>
      <c r="BY472" s="1"/>
    </row>
    <row r="473" spans="1:77"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547"/>
      <c r="BF473" s="1"/>
      <c r="BG473" s="1"/>
      <c r="BH473" s="1"/>
      <c r="BI473" s="1"/>
      <c r="BJ473" s="1"/>
      <c r="BK473" s="1"/>
      <c r="BL473" s="1"/>
      <c r="BM473" s="1"/>
      <c r="BN473" s="1"/>
      <c r="BO473" s="1"/>
      <c r="BP473" s="1"/>
      <c r="BQ473" s="1"/>
      <c r="BR473" s="1"/>
      <c r="BS473" s="1"/>
      <c r="BT473" s="1"/>
      <c r="BU473" s="1"/>
      <c r="BV473" s="1"/>
      <c r="BW473" s="1"/>
      <c r="BX473" s="1"/>
      <c r="BY473" s="1"/>
    </row>
    <row r="474" spans="1:77"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547"/>
      <c r="BF474" s="1"/>
      <c r="BG474" s="1"/>
      <c r="BH474" s="1"/>
      <c r="BI474" s="1"/>
      <c r="BJ474" s="1"/>
      <c r="BK474" s="1"/>
      <c r="BL474" s="1"/>
      <c r="BM474" s="1"/>
      <c r="BN474" s="1"/>
      <c r="BO474" s="1"/>
      <c r="BP474" s="1"/>
      <c r="BQ474" s="1"/>
      <c r="BR474" s="1"/>
      <c r="BS474" s="1"/>
      <c r="BT474" s="1"/>
      <c r="BU474" s="1"/>
      <c r="BV474" s="1"/>
      <c r="BW474" s="1"/>
      <c r="BX474" s="1"/>
      <c r="BY474" s="1"/>
    </row>
    <row r="475" spans="1:77"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547"/>
      <c r="BF475" s="1"/>
      <c r="BG475" s="1"/>
      <c r="BH475" s="1"/>
      <c r="BI475" s="1"/>
      <c r="BJ475" s="1"/>
      <c r="BK475" s="1"/>
      <c r="BL475" s="1"/>
      <c r="BM475" s="1"/>
      <c r="BN475" s="1"/>
      <c r="BO475" s="1"/>
      <c r="BP475" s="1"/>
      <c r="BQ475" s="1"/>
      <c r="BR475" s="1"/>
      <c r="BS475" s="1"/>
      <c r="BT475" s="1"/>
      <c r="BU475" s="1"/>
      <c r="BV475" s="1"/>
      <c r="BW475" s="1"/>
      <c r="BX475" s="1"/>
      <c r="BY475" s="1"/>
    </row>
    <row r="476" spans="1:77"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547"/>
      <c r="BF476" s="1"/>
      <c r="BG476" s="1"/>
      <c r="BH476" s="1"/>
      <c r="BI476" s="1"/>
      <c r="BJ476" s="1"/>
      <c r="BK476" s="1"/>
      <c r="BL476" s="1"/>
      <c r="BM476" s="1"/>
      <c r="BN476" s="1"/>
      <c r="BO476" s="1"/>
      <c r="BP476" s="1"/>
      <c r="BQ476" s="1"/>
      <c r="BR476" s="1"/>
      <c r="BS476" s="1"/>
      <c r="BT476" s="1"/>
      <c r="BU476" s="1"/>
      <c r="BV476" s="1"/>
      <c r="BW476" s="1"/>
      <c r="BX476" s="1"/>
      <c r="BY476" s="1"/>
    </row>
    <row r="477" spans="1: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547"/>
      <c r="BF477" s="1"/>
      <c r="BG477" s="1"/>
      <c r="BH477" s="1"/>
      <c r="BI477" s="1"/>
      <c r="BJ477" s="1"/>
      <c r="BK477" s="1"/>
      <c r="BL477" s="1"/>
      <c r="BM477" s="1"/>
      <c r="BN477" s="1"/>
      <c r="BO477" s="1"/>
      <c r="BP477" s="1"/>
      <c r="BQ477" s="1"/>
      <c r="BR477" s="1"/>
      <c r="BS477" s="1"/>
      <c r="BT477" s="1"/>
      <c r="BU477" s="1"/>
      <c r="BV477" s="1"/>
      <c r="BW477" s="1"/>
      <c r="BX477" s="1"/>
      <c r="BY477" s="1"/>
    </row>
    <row r="478" spans="1:77"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547"/>
      <c r="BF478" s="1"/>
      <c r="BG478" s="1"/>
      <c r="BH478" s="1"/>
      <c r="BI478" s="1"/>
      <c r="BJ478" s="1"/>
      <c r="BK478" s="1"/>
      <c r="BL478" s="1"/>
      <c r="BM478" s="1"/>
      <c r="BN478" s="1"/>
      <c r="BO478" s="1"/>
      <c r="BP478" s="1"/>
      <c r="BQ478" s="1"/>
      <c r="BR478" s="1"/>
      <c r="BS478" s="1"/>
      <c r="BT478" s="1"/>
      <c r="BU478" s="1"/>
      <c r="BV478" s="1"/>
      <c r="BW478" s="1"/>
      <c r="BX478" s="1"/>
      <c r="BY478" s="1"/>
    </row>
    <row r="479" spans="1:77"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547"/>
      <c r="BF479" s="1"/>
      <c r="BG479" s="1"/>
      <c r="BH479" s="1"/>
      <c r="BI479" s="1"/>
      <c r="BJ479" s="1"/>
      <c r="BK479" s="1"/>
      <c r="BL479" s="1"/>
      <c r="BM479" s="1"/>
      <c r="BN479" s="1"/>
      <c r="BO479" s="1"/>
      <c r="BP479" s="1"/>
      <c r="BQ479" s="1"/>
      <c r="BR479" s="1"/>
      <c r="BS479" s="1"/>
      <c r="BT479" s="1"/>
      <c r="BU479" s="1"/>
      <c r="BV479" s="1"/>
      <c r="BW479" s="1"/>
      <c r="BX479" s="1"/>
      <c r="BY479" s="1"/>
    </row>
    <row r="480" spans="1:77"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547"/>
      <c r="BF480" s="1"/>
      <c r="BG480" s="1"/>
      <c r="BH480" s="1"/>
      <c r="BI480" s="1"/>
      <c r="BJ480" s="1"/>
      <c r="BK480" s="1"/>
      <c r="BL480" s="1"/>
      <c r="BM480" s="1"/>
      <c r="BN480" s="1"/>
      <c r="BO480" s="1"/>
      <c r="BP480" s="1"/>
      <c r="BQ480" s="1"/>
      <c r="BR480" s="1"/>
      <c r="BS480" s="1"/>
      <c r="BT480" s="1"/>
      <c r="BU480" s="1"/>
      <c r="BV480" s="1"/>
      <c r="BW480" s="1"/>
      <c r="BX480" s="1"/>
      <c r="BY480" s="1"/>
    </row>
    <row r="481" spans="1:77"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547"/>
      <c r="BF481" s="1"/>
      <c r="BG481" s="1"/>
      <c r="BH481" s="1"/>
      <c r="BI481" s="1"/>
      <c r="BJ481" s="1"/>
      <c r="BK481" s="1"/>
      <c r="BL481" s="1"/>
      <c r="BM481" s="1"/>
      <c r="BN481" s="1"/>
      <c r="BO481" s="1"/>
      <c r="BP481" s="1"/>
      <c r="BQ481" s="1"/>
      <c r="BR481" s="1"/>
      <c r="BS481" s="1"/>
      <c r="BT481" s="1"/>
      <c r="BU481" s="1"/>
      <c r="BV481" s="1"/>
      <c r="BW481" s="1"/>
      <c r="BX481" s="1"/>
      <c r="BY481" s="1"/>
    </row>
    <row r="482" spans="1:77"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547"/>
      <c r="BF482" s="1"/>
      <c r="BG482" s="1"/>
      <c r="BH482" s="1"/>
      <c r="BI482" s="1"/>
      <c r="BJ482" s="1"/>
      <c r="BK482" s="1"/>
      <c r="BL482" s="1"/>
      <c r="BM482" s="1"/>
      <c r="BN482" s="1"/>
      <c r="BO482" s="1"/>
      <c r="BP482" s="1"/>
      <c r="BQ482" s="1"/>
      <c r="BR482" s="1"/>
      <c r="BS482" s="1"/>
      <c r="BT482" s="1"/>
      <c r="BU482" s="1"/>
      <c r="BV482" s="1"/>
      <c r="BW482" s="1"/>
      <c r="BX482" s="1"/>
      <c r="BY482" s="1"/>
    </row>
    <row r="483" spans="1:77"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547"/>
      <c r="BF483" s="1"/>
      <c r="BG483" s="1"/>
      <c r="BH483" s="1"/>
      <c r="BI483" s="1"/>
      <c r="BJ483" s="1"/>
      <c r="BK483" s="1"/>
      <c r="BL483" s="1"/>
      <c r="BM483" s="1"/>
      <c r="BN483" s="1"/>
      <c r="BO483" s="1"/>
      <c r="BP483" s="1"/>
      <c r="BQ483" s="1"/>
      <c r="BR483" s="1"/>
      <c r="BS483" s="1"/>
      <c r="BT483" s="1"/>
      <c r="BU483" s="1"/>
      <c r="BV483" s="1"/>
      <c r="BW483" s="1"/>
      <c r="BX483" s="1"/>
      <c r="BY483" s="1"/>
    </row>
    <row r="484" spans="1:77"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547"/>
      <c r="BF484" s="1"/>
      <c r="BG484" s="1"/>
      <c r="BH484" s="1"/>
      <c r="BI484" s="1"/>
      <c r="BJ484" s="1"/>
      <c r="BK484" s="1"/>
      <c r="BL484" s="1"/>
      <c r="BM484" s="1"/>
      <c r="BN484" s="1"/>
      <c r="BO484" s="1"/>
      <c r="BP484" s="1"/>
      <c r="BQ484" s="1"/>
      <c r="BR484" s="1"/>
      <c r="BS484" s="1"/>
      <c r="BT484" s="1"/>
      <c r="BU484" s="1"/>
      <c r="BV484" s="1"/>
      <c r="BW484" s="1"/>
      <c r="BX484" s="1"/>
      <c r="BY484" s="1"/>
    </row>
    <row r="485" spans="1:77"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547"/>
      <c r="BF485" s="1"/>
      <c r="BG485" s="1"/>
      <c r="BH485" s="1"/>
      <c r="BI485" s="1"/>
      <c r="BJ485" s="1"/>
      <c r="BK485" s="1"/>
      <c r="BL485" s="1"/>
      <c r="BM485" s="1"/>
      <c r="BN485" s="1"/>
      <c r="BO485" s="1"/>
      <c r="BP485" s="1"/>
      <c r="BQ485" s="1"/>
      <c r="BR485" s="1"/>
      <c r="BS485" s="1"/>
      <c r="BT485" s="1"/>
      <c r="BU485" s="1"/>
      <c r="BV485" s="1"/>
      <c r="BW485" s="1"/>
      <c r="BX485" s="1"/>
      <c r="BY485" s="1"/>
    </row>
    <row r="486" spans="1:77"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547"/>
      <c r="BF486" s="1"/>
      <c r="BG486" s="1"/>
      <c r="BH486" s="1"/>
      <c r="BI486" s="1"/>
      <c r="BJ486" s="1"/>
      <c r="BK486" s="1"/>
      <c r="BL486" s="1"/>
      <c r="BM486" s="1"/>
      <c r="BN486" s="1"/>
      <c r="BO486" s="1"/>
      <c r="BP486" s="1"/>
      <c r="BQ486" s="1"/>
      <c r="BR486" s="1"/>
      <c r="BS486" s="1"/>
      <c r="BT486" s="1"/>
      <c r="BU486" s="1"/>
      <c r="BV486" s="1"/>
      <c r="BW486" s="1"/>
      <c r="BX486" s="1"/>
      <c r="BY486" s="1"/>
    </row>
    <row r="487" spans="1:7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547"/>
      <c r="BF487" s="1"/>
      <c r="BG487" s="1"/>
      <c r="BH487" s="1"/>
      <c r="BI487" s="1"/>
      <c r="BJ487" s="1"/>
      <c r="BK487" s="1"/>
      <c r="BL487" s="1"/>
      <c r="BM487" s="1"/>
      <c r="BN487" s="1"/>
      <c r="BO487" s="1"/>
      <c r="BP487" s="1"/>
      <c r="BQ487" s="1"/>
      <c r="BR487" s="1"/>
      <c r="BS487" s="1"/>
      <c r="BT487" s="1"/>
      <c r="BU487" s="1"/>
      <c r="BV487" s="1"/>
      <c r="BW487" s="1"/>
      <c r="BX487" s="1"/>
      <c r="BY487" s="1"/>
    </row>
    <row r="488" spans="1:77"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547"/>
      <c r="BF488" s="1"/>
      <c r="BG488" s="1"/>
      <c r="BH488" s="1"/>
      <c r="BI488" s="1"/>
      <c r="BJ488" s="1"/>
      <c r="BK488" s="1"/>
      <c r="BL488" s="1"/>
      <c r="BM488" s="1"/>
      <c r="BN488" s="1"/>
      <c r="BO488" s="1"/>
      <c r="BP488" s="1"/>
      <c r="BQ488" s="1"/>
      <c r="BR488" s="1"/>
      <c r="BS488" s="1"/>
      <c r="BT488" s="1"/>
      <c r="BU488" s="1"/>
      <c r="BV488" s="1"/>
      <c r="BW488" s="1"/>
      <c r="BX488" s="1"/>
      <c r="BY488" s="1"/>
    </row>
    <row r="489" spans="1:77"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547"/>
      <c r="BF489" s="1"/>
      <c r="BG489" s="1"/>
      <c r="BH489" s="1"/>
      <c r="BI489" s="1"/>
      <c r="BJ489" s="1"/>
      <c r="BK489" s="1"/>
      <c r="BL489" s="1"/>
      <c r="BM489" s="1"/>
      <c r="BN489" s="1"/>
      <c r="BO489" s="1"/>
      <c r="BP489" s="1"/>
      <c r="BQ489" s="1"/>
      <c r="BR489" s="1"/>
      <c r="BS489" s="1"/>
      <c r="BT489" s="1"/>
      <c r="BU489" s="1"/>
      <c r="BV489" s="1"/>
      <c r="BW489" s="1"/>
      <c r="BX489" s="1"/>
      <c r="BY489" s="1"/>
    </row>
    <row r="490" spans="1:77"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547"/>
      <c r="BF490" s="1"/>
      <c r="BG490" s="1"/>
      <c r="BH490" s="1"/>
      <c r="BI490" s="1"/>
      <c r="BJ490" s="1"/>
      <c r="BK490" s="1"/>
      <c r="BL490" s="1"/>
      <c r="BM490" s="1"/>
      <c r="BN490" s="1"/>
      <c r="BO490" s="1"/>
      <c r="BP490" s="1"/>
      <c r="BQ490" s="1"/>
      <c r="BR490" s="1"/>
      <c r="BS490" s="1"/>
      <c r="BT490" s="1"/>
      <c r="BU490" s="1"/>
      <c r="BV490" s="1"/>
      <c r="BW490" s="1"/>
      <c r="BX490" s="1"/>
      <c r="BY490" s="1"/>
    </row>
    <row r="491" spans="1:77"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547"/>
      <c r="BF491" s="1"/>
      <c r="BG491" s="1"/>
      <c r="BH491" s="1"/>
      <c r="BI491" s="1"/>
      <c r="BJ491" s="1"/>
      <c r="BK491" s="1"/>
      <c r="BL491" s="1"/>
      <c r="BM491" s="1"/>
      <c r="BN491" s="1"/>
      <c r="BO491" s="1"/>
      <c r="BP491" s="1"/>
      <c r="BQ491" s="1"/>
      <c r="BR491" s="1"/>
      <c r="BS491" s="1"/>
      <c r="BT491" s="1"/>
      <c r="BU491" s="1"/>
      <c r="BV491" s="1"/>
      <c r="BW491" s="1"/>
      <c r="BX491" s="1"/>
      <c r="BY491" s="1"/>
    </row>
    <row r="492" spans="1:77"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547"/>
      <c r="BF492" s="1"/>
      <c r="BG492" s="1"/>
      <c r="BH492" s="1"/>
      <c r="BI492" s="1"/>
      <c r="BJ492" s="1"/>
      <c r="BK492" s="1"/>
      <c r="BL492" s="1"/>
      <c r="BM492" s="1"/>
      <c r="BN492" s="1"/>
      <c r="BO492" s="1"/>
      <c r="BP492" s="1"/>
      <c r="BQ492" s="1"/>
      <c r="BR492" s="1"/>
      <c r="BS492" s="1"/>
      <c r="BT492" s="1"/>
      <c r="BU492" s="1"/>
      <c r="BV492" s="1"/>
      <c r="BW492" s="1"/>
      <c r="BX492" s="1"/>
      <c r="BY492" s="1"/>
    </row>
    <row r="493" spans="1:77"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547"/>
      <c r="BF493" s="1"/>
      <c r="BG493" s="1"/>
      <c r="BH493" s="1"/>
      <c r="BI493" s="1"/>
      <c r="BJ493" s="1"/>
      <c r="BK493" s="1"/>
      <c r="BL493" s="1"/>
      <c r="BM493" s="1"/>
      <c r="BN493" s="1"/>
      <c r="BO493" s="1"/>
      <c r="BP493" s="1"/>
      <c r="BQ493" s="1"/>
      <c r="BR493" s="1"/>
      <c r="BS493" s="1"/>
      <c r="BT493" s="1"/>
      <c r="BU493" s="1"/>
      <c r="BV493" s="1"/>
      <c r="BW493" s="1"/>
      <c r="BX493" s="1"/>
      <c r="BY493" s="1"/>
    </row>
    <row r="494" spans="1:77"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547"/>
      <c r="BF494" s="1"/>
      <c r="BG494" s="1"/>
      <c r="BH494" s="1"/>
      <c r="BI494" s="1"/>
      <c r="BJ494" s="1"/>
      <c r="BK494" s="1"/>
      <c r="BL494" s="1"/>
      <c r="BM494" s="1"/>
      <c r="BN494" s="1"/>
      <c r="BO494" s="1"/>
      <c r="BP494" s="1"/>
      <c r="BQ494" s="1"/>
      <c r="BR494" s="1"/>
      <c r="BS494" s="1"/>
      <c r="BT494" s="1"/>
      <c r="BU494" s="1"/>
      <c r="BV494" s="1"/>
      <c r="BW494" s="1"/>
      <c r="BX494" s="1"/>
      <c r="BY494" s="1"/>
    </row>
    <row r="495" spans="1:77"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547"/>
      <c r="BF495" s="1"/>
      <c r="BG495" s="1"/>
      <c r="BH495" s="1"/>
      <c r="BI495" s="1"/>
      <c r="BJ495" s="1"/>
      <c r="BK495" s="1"/>
      <c r="BL495" s="1"/>
      <c r="BM495" s="1"/>
      <c r="BN495" s="1"/>
      <c r="BO495" s="1"/>
      <c r="BP495" s="1"/>
      <c r="BQ495" s="1"/>
      <c r="BR495" s="1"/>
      <c r="BS495" s="1"/>
      <c r="BT495" s="1"/>
      <c r="BU495" s="1"/>
      <c r="BV495" s="1"/>
      <c r="BW495" s="1"/>
      <c r="BX495" s="1"/>
      <c r="BY495" s="1"/>
    </row>
    <row r="496" spans="1:77"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547"/>
      <c r="BF496" s="1"/>
      <c r="BG496" s="1"/>
      <c r="BH496" s="1"/>
      <c r="BI496" s="1"/>
      <c r="BJ496" s="1"/>
      <c r="BK496" s="1"/>
      <c r="BL496" s="1"/>
      <c r="BM496" s="1"/>
      <c r="BN496" s="1"/>
      <c r="BO496" s="1"/>
      <c r="BP496" s="1"/>
      <c r="BQ496" s="1"/>
      <c r="BR496" s="1"/>
      <c r="BS496" s="1"/>
      <c r="BT496" s="1"/>
      <c r="BU496" s="1"/>
      <c r="BV496" s="1"/>
      <c r="BW496" s="1"/>
      <c r="BX496" s="1"/>
      <c r="BY496" s="1"/>
    </row>
    <row r="497" spans="1:7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547"/>
      <c r="BF497" s="1"/>
      <c r="BG497" s="1"/>
      <c r="BH497" s="1"/>
      <c r="BI497" s="1"/>
      <c r="BJ497" s="1"/>
      <c r="BK497" s="1"/>
      <c r="BL497" s="1"/>
      <c r="BM497" s="1"/>
      <c r="BN497" s="1"/>
      <c r="BO497" s="1"/>
      <c r="BP497" s="1"/>
      <c r="BQ497" s="1"/>
      <c r="BR497" s="1"/>
      <c r="BS497" s="1"/>
      <c r="BT497" s="1"/>
      <c r="BU497" s="1"/>
      <c r="BV497" s="1"/>
      <c r="BW497" s="1"/>
      <c r="BX497" s="1"/>
      <c r="BY497" s="1"/>
    </row>
    <row r="498" spans="1:77"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547"/>
      <c r="BF498" s="1"/>
      <c r="BG498" s="1"/>
      <c r="BH498" s="1"/>
      <c r="BI498" s="1"/>
      <c r="BJ498" s="1"/>
      <c r="BK498" s="1"/>
      <c r="BL498" s="1"/>
      <c r="BM498" s="1"/>
      <c r="BN498" s="1"/>
      <c r="BO498" s="1"/>
      <c r="BP498" s="1"/>
      <c r="BQ498" s="1"/>
      <c r="BR498" s="1"/>
      <c r="BS498" s="1"/>
      <c r="BT498" s="1"/>
      <c r="BU498" s="1"/>
      <c r="BV498" s="1"/>
      <c r="BW498" s="1"/>
      <c r="BX498" s="1"/>
      <c r="BY498" s="1"/>
    </row>
    <row r="499" spans="1:77"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547"/>
      <c r="BF499" s="1"/>
      <c r="BG499" s="1"/>
      <c r="BH499" s="1"/>
      <c r="BI499" s="1"/>
      <c r="BJ499" s="1"/>
      <c r="BK499" s="1"/>
      <c r="BL499" s="1"/>
      <c r="BM499" s="1"/>
      <c r="BN499" s="1"/>
      <c r="BO499" s="1"/>
      <c r="BP499" s="1"/>
      <c r="BQ499" s="1"/>
      <c r="BR499" s="1"/>
      <c r="BS499" s="1"/>
      <c r="BT499" s="1"/>
      <c r="BU499" s="1"/>
      <c r="BV499" s="1"/>
      <c r="BW499" s="1"/>
      <c r="BX499" s="1"/>
      <c r="BY499" s="1"/>
    </row>
    <row r="500" spans="1:77"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547"/>
      <c r="BF500" s="1"/>
      <c r="BG500" s="1"/>
      <c r="BH500" s="1"/>
      <c r="BI500" s="1"/>
      <c r="BJ500" s="1"/>
      <c r="BK500" s="1"/>
      <c r="BL500" s="1"/>
      <c r="BM500" s="1"/>
      <c r="BN500" s="1"/>
      <c r="BO500" s="1"/>
      <c r="BP500" s="1"/>
      <c r="BQ500" s="1"/>
      <c r="BR500" s="1"/>
      <c r="BS500" s="1"/>
      <c r="BT500" s="1"/>
      <c r="BU500" s="1"/>
      <c r="BV500" s="1"/>
      <c r="BW500" s="1"/>
      <c r="BX500" s="1"/>
      <c r="BY500" s="1"/>
    </row>
    <row r="501" spans="1:77"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547"/>
      <c r="BF501" s="1"/>
      <c r="BG501" s="1"/>
      <c r="BH501" s="1"/>
      <c r="BI501" s="1"/>
      <c r="BJ501" s="1"/>
      <c r="BK501" s="1"/>
      <c r="BL501" s="1"/>
      <c r="BM501" s="1"/>
      <c r="BN501" s="1"/>
      <c r="BO501" s="1"/>
      <c r="BP501" s="1"/>
      <c r="BQ501" s="1"/>
      <c r="BR501" s="1"/>
      <c r="BS501" s="1"/>
      <c r="BT501" s="1"/>
      <c r="BU501" s="1"/>
      <c r="BV501" s="1"/>
      <c r="BW501" s="1"/>
      <c r="BX501" s="1"/>
      <c r="BY501" s="1"/>
    </row>
    <row r="502" spans="1:77"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547"/>
      <c r="BF502" s="1"/>
      <c r="BG502" s="1"/>
      <c r="BH502" s="1"/>
      <c r="BI502" s="1"/>
      <c r="BJ502" s="1"/>
      <c r="BK502" s="1"/>
      <c r="BL502" s="1"/>
      <c r="BM502" s="1"/>
      <c r="BN502" s="1"/>
      <c r="BO502" s="1"/>
      <c r="BP502" s="1"/>
      <c r="BQ502" s="1"/>
      <c r="BR502" s="1"/>
      <c r="BS502" s="1"/>
      <c r="BT502" s="1"/>
      <c r="BU502" s="1"/>
      <c r="BV502" s="1"/>
      <c r="BW502" s="1"/>
      <c r="BX502" s="1"/>
      <c r="BY502" s="1"/>
    </row>
    <row r="503" spans="1:77"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547"/>
      <c r="BF503" s="1"/>
      <c r="BG503" s="1"/>
      <c r="BH503" s="1"/>
      <c r="BI503" s="1"/>
      <c r="BJ503" s="1"/>
      <c r="BK503" s="1"/>
      <c r="BL503" s="1"/>
      <c r="BM503" s="1"/>
      <c r="BN503" s="1"/>
      <c r="BO503" s="1"/>
      <c r="BP503" s="1"/>
      <c r="BQ503" s="1"/>
      <c r="BR503" s="1"/>
      <c r="BS503" s="1"/>
      <c r="BT503" s="1"/>
      <c r="BU503" s="1"/>
      <c r="BV503" s="1"/>
      <c r="BW503" s="1"/>
      <c r="BX503" s="1"/>
      <c r="BY503" s="1"/>
    </row>
    <row r="504" spans="1:77"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547"/>
      <c r="BF504" s="1"/>
      <c r="BG504" s="1"/>
      <c r="BH504" s="1"/>
      <c r="BI504" s="1"/>
      <c r="BJ504" s="1"/>
      <c r="BK504" s="1"/>
      <c r="BL504" s="1"/>
      <c r="BM504" s="1"/>
      <c r="BN504" s="1"/>
      <c r="BO504" s="1"/>
      <c r="BP504" s="1"/>
      <c r="BQ504" s="1"/>
      <c r="BR504" s="1"/>
      <c r="BS504" s="1"/>
      <c r="BT504" s="1"/>
      <c r="BU504" s="1"/>
      <c r="BV504" s="1"/>
      <c r="BW504" s="1"/>
      <c r="BX504" s="1"/>
      <c r="BY504" s="1"/>
    </row>
    <row r="505" spans="1:77"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547"/>
      <c r="BF505" s="1"/>
      <c r="BG505" s="1"/>
      <c r="BH505" s="1"/>
      <c r="BI505" s="1"/>
      <c r="BJ505" s="1"/>
      <c r="BK505" s="1"/>
      <c r="BL505" s="1"/>
      <c r="BM505" s="1"/>
      <c r="BN505" s="1"/>
      <c r="BO505" s="1"/>
      <c r="BP505" s="1"/>
      <c r="BQ505" s="1"/>
      <c r="BR505" s="1"/>
      <c r="BS505" s="1"/>
      <c r="BT505" s="1"/>
      <c r="BU505" s="1"/>
      <c r="BV505" s="1"/>
      <c r="BW505" s="1"/>
      <c r="BX505" s="1"/>
      <c r="BY505" s="1"/>
    </row>
    <row r="506" spans="1:77"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547"/>
      <c r="BF506" s="1"/>
      <c r="BG506" s="1"/>
      <c r="BH506" s="1"/>
      <c r="BI506" s="1"/>
      <c r="BJ506" s="1"/>
      <c r="BK506" s="1"/>
      <c r="BL506" s="1"/>
      <c r="BM506" s="1"/>
      <c r="BN506" s="1"/>
      <c r="BO506" s="1"/>
      <c r="BP506" s="1"/>
      <c r="BQ506" s="1"/>
      <c r="BR506" s="1"/>
      <c r="BS506" s="1"/>
      <c r="BT506" s="1"/>
      <c r="BU506" s="1"/>
      <c r="BV506" s="1"/>
      <c r="BW506" s="1"/>
      <c r="BX506" s="1"/>
      <c r="BY506" s="1"/>
    </row>
    <row r="507" spans="1:7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547"/>
      <c r="BF507" s="1"/>
      <c r="BG507" s="1"/>
      <c r="BH507" s="1"/>
      <c r="BI507" s="1"/>
      <c r="BJ507" s="1"/>
      <c r="BK507" s="1"/>
      <c r="BL507" s="1"/>
      <c r="BM507" s="1"/>
      <c r="BN507" s="1"/>
      <c r="BO507" s="1"/>
      <c r="BP507" s="1"/>
      <c r="BQ507" s="1"/>
      <c r="BR507" s="1"/>
      <c r="BS507" s="1"/>
      <c r="BT507" s="1"/>
      <c r="BU507" s="1"/>
      <c r="BV507" s="1"/>
      <c r="BW507" s="1"/>
      <c r="BX507" s="1"/>
      <c r="BY507" s="1"/>
    </row>
    <row r="508" spans="1:77"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547"/>
      <c r="BF508" s="1"/>
      <c r="BG508" s="1"/>
      <c r="BH508" s="1"/>
      <c r="BI508" s="1"/>
      <c r="BJ508" s="1"/>
      <c r="BK508" s="1"/>
      <c r="BL508" s="1"/>
      <c r="BM508" s="1"/>
      <c r="BN508" s="1"/>
      <c r="BO508" s="1"/>
      <c r="BP508" s="1"/>
      <c r="BQ508" s="1"/>
      <c r="BR508" s="1"/>
      <c r="BS508" s="1"/>
      <c r="BT508" s="1"/>
      <c r="BU508" s="1"/>
      <c r="BV508" s="1"/>
      <c r="BW508" s="1"/>
      <c r="BX508" s="1"/>
      <c r="BY508" s="1"/>
    </row>
    <row r="509" spans="1:77"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547"/>
      <c r="BF509" s="1"/>
      <c r="BG509" s="1"/>
      <c r="BH509" s="1"/>
      <c r="BI509" s="1"/>
      <c r="BJ509" s="1"/>
      <c r="BK509" s="1"/>
      <c r="BL509" s="1"/>
      <c r="BM509" s="1"/>
      <c r="BN509" s="1"/>
      <c r="BO509" s="1"/>
      <c r="BP509" s="1"/>
      <c r="BQ509" s="1"/>
      <c r="BR509" s="1"/>
      <c r="BS509" s="1"/>
      <c r="BT509" s="1"/>
      <c r="BU509" s="1"/>
      <c r="BV509" s="1"/>
      <c r="BW509" s="1"/>
      <c r="BX509" s="1"/>
      <c r="BY509" s="1"/>
    </row>
    <row r="510" spans="1:77"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547"/>
      <c r="BF510" s="1"/>
      <c r="BG510" s="1"/>
      <c r="BH510" s="1"/>
      <c r="BI510" s="1"/>
      <c r="BJ510" s="1"/>
      <c r="BK510" s="1"/>
      <c r="BL510" s="1"/>
      <c r="BM510" s="1"/>
      <c r="BN510" s="1"/>
      <c r="BO510" s="1"/>
      <c r="BP510" s="1"/>
      <c r="BQ510" s="1"/>
      <c r="BR510" s="1"/>
      <c r="BS510" s="1"/>
      <c r="BT510" s="1"/>
      <c r="BU510" s="1"/>
      <c r="BV510" s="1"/>
      <c r="BW510" s="1"/>
      <c r="BX510" s="1"/>
      <c r="BY510" s="1"/>
    </row>
    <row r="511" spans="1:77"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547"/>
      <c r="BF511" s="1"/>
      <c r="BG511" s="1"/>
      <c r="BH511" s="1"/>
      <c r="BI511" s="1"/>
      <c r="BJ511" s="1"/>
      <c r="BK511" s="1"/>
      <c r="BL511" s="1"/>
      <c r="BM511" s="1"/>
      <c r="BN511" s="1"/>
      <c r="BO511" s="1"/>
      <c r="BP511" s="1"/>
      <c r="BQ511" s="1"/>
      <c r="BR511" s="1"/>
      <c r="BS511" s="1"/>
      <c r="BT511" s="1"/>
      <c r="BU511" s="1"/>
      <c r="BV511" s="1"/>
      <c r="BW511" s="1"/>
      <c r="BX511" s="1"/>
      <c r="BY511" s="1"/>
    </row>
    <row r="512" spans="1:77"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547"/>
      <c r="BF512" s="1"/>
      <c r="BG512" s="1"/>
      <c r="BH512" s="1"/>
      <c r="BI512" s="1"/>
      <c r="BJ512" s="1"/>
      <c r="BK512" s="1"/>
      <c r="BL512" s="1"/>
      <c r="BM512" s="1"/>
      <c r="BN512" s="1"/>
      <c r="BO512" s="1"/>
      <c r="BP512" s="1"/>
      <c r="BQ512" s="1"/>
      <c r="BR512" s="1"/>
      <c r="BS512" s="1"/>
      <c r="BT512" s="1"/>
      <c r="BU512" s="1"/>
      <c r="BV512" s="1"/>
      <c r="BW512" s="1"/>
      <c r="BX512" s="1"/>
      <c r="BY512" s="1"/>
    </row>
    <row r="513" spans="1:77"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547"/>
      <c r="BF513" s="1"/>
      <c r="BG513" s="1"/>
      <c r="BH513" s="1"/>
      <c r="BI513" s="1"/>
      <c r="BJ513" s="1"/>
      <c r="BK513" s="1"/>
      <c r="BL513" s="1"/>
      <c r="BM513" s="1"/>
      <c r="BN513" s="1"/>
      <c r="BO513" s="1"/>
      <c r="BP513" s="1"/>
      <c r="BQ513" s="1"/>
      <c r="BR513" s="1"/>
      <c r="BS513" s="1"/>
      <c r="BT513" s="1"/>
      <c r="BU513" s="1"/>
      <c r="BV513" s="1"/>
      <c r="BW513" s="1"/>
      <c r="BX513" s="1"/>
      <c r="BY513" s="1"/>
    </row>
    <row r="514" spans="1:77"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547"/>
      <c r="BF514" s="1"/>
      <c r="BG514" s="1"/>
      <c r="BH514" s="1"/>
      <c r="BI514" s="1"/>
      <c r="BJ514" s="1"/>
      <c r="BK514" s="1"/>
      <c r="BL514" s="1"/>
      <c r="BM514" s="1"/>
      <c r="BN514" s="1"/>
      <c r="BO514" s="1"/>
      <c r="BP514" s="1"/>
      <c r="BQ514" s="1"/>
      <c r="BR514" s="1"/>
      <c r="BS514" s="1"/>
      <c r="BT514" s="1"/>
      <c r="BU514" s="1"/>
      <c r="BV514" s="1"/>
      <c r="BW514" s="1"/>
      <c r="BX514" s="1"/>
      <c r="BY514" s="1"/>
    </row>
  </sheetData>
  <autoFilter ref="B9:BD314" xr:uid="{00000000-0009-0000-0000-00000B000000}"/>
  <mergeCells count="6">
    <mergeCell ref="AS6:AS7"/>
    <mergeCell ref="C2:H2"/>
    <mergeCell ref="C3:H3"/>
    <mergeCell ref="B5:L5"/>
    <mergeCell ref="M5:AR5"/>
    <mergeCell ref="AS5:AZ5"/>
  </mergeCells>
  <pageMargins left="0.7" right="0.7" top="0.75" bottom="0.75" header="0" footer="0"/>
  <pageSetup orientation="portrait"/>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pageSetUpPr fitToPage="1"/>
  </sheetPr>
  <dimension ref="A1:Z1000"/>
  <sheetViews>
    <sheetView topLeftCell="A42" workbookViewId="0">
      <selection activeCell="D59" sqref="D59"/>
    </sheetView>
  </sheetViews>
  <sheetFormatPr defaultColWidth="11.25" defaultRowHeight="15" customHeight="1"/>
  <cols>
    <col min="1" max="1" width="2.875" style="1" customWidth="1"/>
    <col min="2" max="2" width="13.125" style="1" customWidth="1"/>
    <col min="3" max="3" width="13.125" customWidth="1"/>
    <col min="4" max="4" width="38.625" customWidth="1"/>
    <col min="5" max="5" width="28.625" customWidth="1"/>
    <col min="6" max="6" width="13.125" customWidth="1"/>
    <col min="7" max="7" width="11.125" customWidth="1"/>
    <col min="8" max="8" width="14.125" customWidth="1"/>
    <col min="9" max="9" width="11.125" customWidth="1"/>
    <col min="10" max="10" width="13.875" style="1" customWidth="1"/>
    <col min="11" max="11" width="6.125" style="1" customWidth="1"/>
    <col min="12" max="12" width="53.625" customWidth="1"/>
    <col min="13" max="13" width="11.125" customWidth="1"/>
    <col min="14" max="14" width="14.125" customWidth="1"/>
    <col min="15" max="17" width="8.125" style="1" customWidth="1"/>
    <col min="18" max="18" width="8.125" style="277" customWidth="1"/>
    <col min="19" max="23" width="8.125" style="1" customWidth="1"/>
    <col min="24" max="24" width="8.125" style="277" customWidth="1"/>
    <col min="25" max="26" width="8.125" style="1" customWidth="1"/>
  </cols>
  <sheetData>
    <row r="1" spans="2:14">
      <c r="C1" s="1"/>
      <c r="D1" s="1"/>
      <c r="E1" s="1"/>
      <c r="F1" s="277"/>
      <c r="G1" s="1"/>
      <c r="H1" s="1"/>
      <c r="I1" s="1"/>
      <c r="L1" s="277"/>
      <c r="M1" s="1"/>
      <c r="N1" s="1"/>
    </row>
    <row r="2" spans="2:14" ht="46.5" customHeight="1">
      <c r="B2" s="278" t="s">
        <v>59</v>
      </c>
      <c r="C2" s="652" t="s">
        <v>557</v>
      </c>
      <c r="D2" s="637"/>
      <c r="E2" s="637"/>
      <c r="F2" s="637"/>
      <c r="G2" s="637"/>
      <c r="H2" s="637"/>
      <c r="I2" s="638"/>
      <c r="L2" s="277"/>
      <c r="M2" s="1"/>
      <c r="N2" s="1"/>
    </row>
    <row r="3" spans="2:14">
      <c r="C3" s="1"/>
      <c r="D3" s="1"/>
      <c r="E3" s="1"/>
      <c r="F3" s="277"/>
      <c r="G3" s="1"/>
      <c r="H3" s="1"/>
      <c r="I3" s="1"/>
      <c r="L3" s="277"/>
      <c r="M3" s="1"/>
      <c r="N3" s="1"/>
    </row>
    <row r="4" spans="2:14">
      <c r="B4" s="653" t="s">
        <v>105</v>
      </c>
      <c r="C4" s="610"/>
      <c r="D4" s="279" t="str">
        <f>'Read Me'!B10</f>
        <v>WestLight Energy</v>
      </c>
      <c r="E4" s="1"/>
      <c r="F4" s="1"/>
      <c r="G4" s="1"/>
      <c r="H4" s="1"/>
      <c r="I4" s="1"/>
      <c r="L4" s="277"/>
      <c r="M4" s="1"/>
      <c r="N4" s="1"/>
    </row>
    <row r="5" spans="2:14">
      <c r="B5" s="654" t="s">
        <v>106</v>
      </c>
      <c r="C5" s="655"/>
      <c r="D5" s="280" t="str">
        <f>'Read Me'!B11</f>
        <v>2028-2035</v>
      </c>
      <c r="E5" s="1"/>
      <c r="F5" s="277"/>
      <c r="G5" s="1"/>
      <c r="H5" s="1"/>
      <c r="I5" s="1"/>
      <c r="L5" s="277"/>
      <c r="M5" s="1"/>
      <c r="N5" s="1"/>
    </row>
    <row r="6" spans="2:14">
      <c r="B6" s="37" t="s">
        <v>558</v>
      </c>
      <c r="C6" s="37"/>
      <c r="D6" s="37"/>
      <c r="E6" s="33"/>
      <c r="F6" s="37"/>
      <c r="G6" s="1"/>
      <c r="H6" s="1"/>
      <c r="I6" s="1"/>
      <c r="L6" s="277"/>
      <c r="M6" s="277"/>
      <c r="N6" s="277"/>
    </row>
    <row r="7" spans="2:14">
      <c r="C7" s="1"/>
      <c r="D7" s="1"/>
      <c r="E7" s="1"/>
      <c r="F7" s="277"/>
      <c r="G7" s="1"/>
      <c r="H7" s="1"/>
      <c r="I7" s="1"/>
      <c r="L7" s="277"/>
      <c r="M7" s="1"/>
      <c r="N7" s="1"/>
    </row>
    <row r="8" spans="2:14">
      <c r="B8" s="281" t="s">
        <v>559</v>
      </c>
      <c r="C8" s="282" t="s">
        <v>219</v>
      </c>
      <c r="D8" s="283" t="s">
        <v>560</v>
      </c>
      <c r="E8" s="284" t="s">
        <v>561</v>
      </c>
      <c r="F8" s="285" t="s">
        <v>562</v>
      </c>
      <c r="G8" s="284" t="s">
        <v>563</v>
      </c>
      <c r="H8" s="284" t="s">
        <v>564</v>
      </c>
      <c r="I8" s="285" t="s">
        <v>565</v>
      </c>
      <c r="J8" s="286" t="s">
        <v>566</v>
      </c>
      <c r="L8" s="287" t="s">
        <v>103</v>
      </c>
      <c r="M8" s="1"/>
      <c r="N8" s="1"/>
    </row>
    <row r="9" spans="2:14">
      <c r="B9" s="288">
        <v>1</v>
      </c>
      <c r="C9" s="289">
        <v>2028</v>
      </c>
      <c r="D9" s="290" t="str">
        <f>'Read Me'!B10</f>
        <v>WestLight Energy</v>
      </c>
      <c r="E9" s="291">
        <f>'3.1 Funding Category'!D10+'3.1 Funding Category'!D18-G9-H9</f>
        <v>6329999.9985600002</v>
      </c>
      <c r="F9" s="292">
        <f>'3.1 Funding Category'!D26</f>
        <v>0</v>
      </c>
      <c r="G9" s="291">
        <f>'3.1 Funding Category'!D58</f>
        <v>72531</v>
      </c>
      <c r="H9" s="291">
        <f>'3.1 Funding Category'!D66</f>
        <v>191219</v>
      </c>
      <c r="I9" s="292">
        <f>'3.1 Funding Category'!D50</f>
        <v>0</v>
      </c>
      <c r="J9" s="293">
        <f t="shared" ref="J9:J16" si="0">SUM(E9:I9)</f>
        <v>6593749.9985600002</v>
      </c>
      <c r="L9" s="294"/>
      <c r="M9" s="1"/>
      <c r="N9" s="1"/>
    </row>
    <row r="10" spans="2:14">
      <c r="B10" s="288">
        <v>2</v>
      </c>
      <c r="C10" s="289">
        <v>2028</v>
      </c>
      <c r="D10" s="290" t="s">
        <v>567</v>
      </c>
      <c r="E10" s="295">
        <v>0</v>
      </c>
      <c r="F10" s="295">
        <v>0</v>
      </c>
      <c r="G10" s="295">
        <v>0</v>
      </c>
      <c r="H10" s="295">
        <v>0</v>
      </c>
      <c r="I10" s="295">
        <v>0</v>
      </c>
      <c r="J10" s="293">
        <f t="shared" si="0"/>
        <v>0</v>
      </c>
      <c r="L10" s="294" t="s">
        <v>568</v>
      </c>
      <c r="M10" s="1"/>
      <c r="N10" s="1"/>
    </row>
    <row r="11" spans="2:14">
      <c r="B11" s="288">
        <v>3</v>
      </c>
      <c r="C11" s="289">
        <v>2028</v>
      </c>
      <c r="D11" s="290" t="s">
        <v>569</v>
      </c>
      <c r="E11" s="295"/>
      <c r="F11" s="295"/>
      <c r="G11" s="295"/>
      <c r="H11" s="295"/>
      <c r="I11" s="295"/>
      <c r="J11" s="293">
        <f t="shared" si="0"/>
        <v>0</v>
      </c>
      <c r="L11" s="294" t="s">
        <v>568</v>
      </c>
      <c r="M11" s="1"/>
      <c r="N11" s="1"/>
    </row>
    <row r="12" spans="2:14">
      <c r="B12" s="288">
        <v>4</v>
      </c>
      <c r="C12" s="289">
        <v>2028</v>
      </c>
      <c r="D12" s="290" t="s">
        <v>570</v>
      </c>
      <c r="E12" s="295"/>
      <c r="F12" s="295"/>
      <c r="G12" s="295"/>
      <c r="H12" s="295"/>
      <c r="I12" s="295"/>
      <c r="J12" s="293">
        <f t="shared" si="0"/>
        <v>0</v>
      </c>
      <c r="L12" s="294" t="s">
        <v>568</v>
      </c>
      <c r="M12" s="1"/>
      <c r="N12" s="1"/>
    </row>
    <row r="13" spans="2:14">
      <c r="B13" s="288">
        <v>5</v>
      </c>
      <c r="C13" s="289">
        <v>2028</v>
      </c>
      <c r="D13" s="290" t="s">
        <v>571</v>
      </c>
      <c r="E13" s="295"/>
      <c r="F13" s="295"/>
      <c r="G13" s="295"/>
      <c r="H13" s="295"/>
      <c r="I13" s="295"/>
      <c r="J13" s="293">
        <f t="shared" si="0"/>
        <v>0</v>
      </c>
      <c r="L13" s="294" t="s">
        <v>568</v>
      </c>
      <c r="M13" s="1"/>
      <c r="N13" s="1"/>
    </row>
    <row r="14" spans="2:14">
      <c r="B14" s="288">
        <v>6</v>
      </c>
      <c r="C14" s="289">
        <v>2028</v>
      </c>
      <c r="D14" s="290" t="s">
        <v>572</v>
      </c>
      <c r="E14" s="295">
        <v>0</v>
      </c>
      <c r="F14" s="295">
        <v>0</v>
      </c>
      <c r="G14" s="295">
        <v>0</v>
      </c>
      <c r="H14" s="295">
        <v>0</v>
      </c>
      <c r="I14" s="295">
        <v>0</v>
      </c>
      <c r="J14" s="293">
        <f t="shared" si="0"/>
        <v>0</v>
      </c>
      <c r="L14" s="294" t="s">
        <v>568</v>
      </c>
      <c r="M14" s="1"/>
      <c r="N14" s="1"/>
    </row>
    <row r="15" spans="2:14">
      <c r="B15" s="288">
        <v>7</v>
      </c>
      <c r="C15" s="289">
        <v>2028</v>
      </c>
      <c r="D15" s="290" t="s">
        <v>573</v>
      </c>
      <c r="E15" s="295"/>
      <c r="F15" s="295"/>
      <c r="G15" s="295">
        <v>0</v>
      </c>
      <c r="H15" s="295">
        <v>0</v>
      </c>
      <c r="I15" s="295">
        <v>0</v>
      </c>
      <c r="J15" s="293">
        <f t="shared" si="0"/>
        <v>0</v>
      </c>
      <c r="L15" s="294" t="s">
        <v>568</v>
      </c>
      <c r="M15" s="1"/>
      <c r="N15" s="1"/>
    </row>
    <row r="16" spans="2:14">
      <c r="B16" s="288">
        <v>8</v>
      </c>
      <c r="C16" s="289">
        <v>2028</v>
      </c>
      <c r="D16" s="290" t="s">
        <v>574</v>
      </c>
      <c r="E16" s="295">
        <v>0</v>
      </c>
      <c r="F16" s="295">
        <v>0</v>
      </c>
      <c r="G16" s="295">
        <v>0</v>
      </c>
      <c r="H16" s="295">
        <v>0</v>
      </c>
      <c r="I16" s="295">
        <v>0</v>
      </c>
      <c r="J16" s="293">
        <f t="shared" si="0"/>
        <v>0</v>
      </c>
      <c r="L16" s="294" t="s">
        <v>568</v>
      </c>
      <c r="M16" s="1"/>
      <c r="N16" s="1"/>
    </row>
    <row r="17" spans="2:14">
      <c r="B17" s="288">
        <v>9</v>
      </c>
      <c r="C17" s="289">
        <v>2028</v>
      </c>
      <c r="D17" s="296" t="s">
        <v>575</v>
      </c>
      <c r="E17" s="297">
        <f t="shared" ref="E17:J17" si="1">SUM(E10:E16)</f>
        <v>0</v>
      </c>
      <c r="F17" s="297">
        <f t="shared" si="1"/>
        <v>0</v>
      </c>
      <c r="G17" s="297">
        <f t="shared" si="1"/>
        <v>0</v>
      </c>
      <c r="H17" s="297">
        <f t="shared" si="1"/>
        <v>0</v>
      </c>
      <c r="I17" s="297">
        <f t="shared" si="1"/>
        <v>0</v>
      </c>
      <c r="J17" s="298">
        <f t="shared" si="1"/>
        <v>0</v>
      </c>
      <c r="L17" s="294" t="s">
        <v>576</v>
      </c>
      <c r="M17" s="1"/>
      <c r="N17" s="1"/>
    </row>
    <row r="18" spans="2:14">
      <c r="B18" s="288">
        <v>10</v>
      </c>
      <c r="C18" s="289">
        <v>2028</v>
      </c>
      <c r="D18" s="290" t="s">
        <v>577</v>
      </c>
      <c r="E18" s="295">
        <v>0</v>
      </c>
      <c r="F18" s="295">
        <v>0</v>
      </c>
      <c r="G18" s="295">
        <v>0</v>
      </c>
      <c r="H18" s="295">
        <v>0</v>
      </c>
      <c r="I18" s="295">
        <v>0</v>
      </c>
      <c r="J18" s="293">
        <f t="shared" ref="J18:J20" si="2">SUM(E18:I18)</f>
        <v>0</v>
      </c>
      <c r="L18" s="294" t="s">
        <v>568</v>
      </c>
      <c r="M18" s="1"/>
      <c r="N18" s="1"/>
    </row>
    <row r="19" spans="2:14">
      <c r="B19" s="288">
        <v>11</v>
      </c>
      <c r="C19" s="289">
        <v>2028</v>
      </c>
      <c r="D19" s="290" t="s">
        <v>13</v>
      </c>
      <c r="E19" s="295"/>
      <c r="F19" s="295">
        <v>0</v>
      </c>
      <c r="G19" s="295">
        <v>0</v>
      </c>
      <c r="H19" s="295">
        <v>0</v>
      </c>
      <c r="I19" s="295">
        <v>0</v>
      </c>
      <c r="J19" s="293">
        <f t="shared" si="2"/>
        <v>0</v>
      </c>
      <c r="L19" s="294" t="s">
        <v>568</v>
      </c>
      <c r="M19" s="1"/>
      <c r="N19" s="1"/>
    </row>
    <row r="20" spans="2:14">
      <c r="B20" s="288">
        <v>12</v>
      </c>
      <c r="C20" s="289">
        <v>2028</v>
      </c>
      <c r="D20" s="296" t="s">
        <v>578</v>
      </c>
      <c r="E20" s="297">
        <f t="shared" ref="E20:I20" si="3">SUM(E18:E19)</f>
        <v>0</v>
      </c>
      <c r="F20" s="297">
        <f t="shared" si="3"/>
        <v>0</v>
      </c>
      <c r="G20" s="297">
        <f t="shared" si="3"/>
        <v>0</v>
      </c>
      <c r="H20" s="297">
        <f t="shared" si="3"/>
        <v>0</v>
      </c>
      <c r="I20" s="297">
        <f t="shared" si="3"/>
        <v>0</v>
      </c>
      <c r="J20" s="298">
        <f t="shared" si="2"/>
        <v>0</v>
      </c>
      <c r="L20" s="294" t="s">
        <v>579</v>
      </c>
      <c r="M20" s="1"/>
      <c r="N20" s="1"/>
    </row>
    <row r="21" spans="2:14" ht="15.75" customHeight="1">
      <c r="B21" s="299">
        <v>13</v>
      </c>
      <c r="C21" s="300">
        <v>2028</v>
      </c>
      <c r="D21" s="301" t="s">
        <v>580</v>
      </c>
      <c r="E21" s="302">
        <f t="shared" ref="E21:J21" si="4">E9+E17+E20</f>
        <v>6329999.9985600002</v>
      </c>
      <c r="F21" s="302">
        <f t="shared" si="4"/>
        <v>0</v>
      </c>
      <c r="G21" s="302">
        <f t="shared" si="4"/>
        <v>72531</v>
      </c>
      <c r="H21" s="302">
        <f t="shared" si="4"/>
        <v>191219</v>
      </c>
      <c r="I21" s="302">
        <f t="shared" si="4"/>
        <v>0</v>
      </c>
      <c r="J21" s="303">
        <f t="shared" si="4"/>
        <v>6593749.9985600002</v>
      </c>
      <c r="L21" s="294" t="s">
        <v>581</v>
      </c>
      <c r="M21" s="1"/>
      <c r="N21" s="1"/>
    </row>
    <row r="22" spans="2:14" ht="15.75" customHeight="1">
      <c r="B22" s="304">
        <v>1</v>
      </c>
      <c r="C22" s="305">
        <v>2029</v>
      </c>
      <c r="D22" s="306" t="str">
        <f>D9</f>
        <v>WestLight Energy</v>
      </c>
      <c r="E22" s="307">
        <f>'3.1 Funding Category'!D11+'3.1 Funding Category'!D19-G22-H22</f>
        <v>8664200.8374999985</v>
      </c>
      <c r="F22" s="308">
        <f>'3.1 Funding Category'!D27</f>
        <v>0</v>
      </c>
      <c r="G22" s="307">
        <f>'3.1 Funding Category'!D59</f>
        <v>99277</v>
      </c>
      <c r="H22" s="307">
        <f>'3.1 Funding Category'!D67</f>
        <v>261731</v>
      </c>
      <c r="I22" s="308">
        <f>'3.1 Funding Category'!D51</f>
        <v>0</v>
      </c>
      <c r="J22" s="309">
        <f t="shared" ref="J22:J29" si="5">SUM(E22:I22)</f>
        <v>9025208.8374999985</v>
      </c>
      <c r="L22" s="294"/>
      <c r="M22" s="1"/>
      <c r="N22" s="1"/>
    </row>
    <row r="23" spans="2:14" ht="15.75" customHeight="1">
      <c r="B23" s="288">
        <v>2</v>
      </c>
      <c r="C23" s="289">
        <v>2029</v>
      </c>
      <c r="D23" s="290" t="s">
        <v>567</v>
      </c>
      <c r="E23" s="295">
        <v>0</v>
      </c>
      <c r="F23" s="295">
        <v>0</v>
      </c>
      <c r="G23" s="295">
        <v>0</v>
      </c>
      <c r="H23" s="295">
        <v>0</v>
      </c>
      <c r="I23" s="295">
        <v>0</v>
      </c>
      <c r="J23" s="293">
        <f t="shared" si="5"/>
        <v>0</v>
      </c>
      <c r="L23" s="294" t="s">
        <v>568</v>
      </c>
      <c r="M23" s="1"/>
      <c r="N23" s="1"/>
    </row>
    <row r="24" spans="2:14" ht="15.75" customHeight="1">
      <c r="B24" s="288">
        <v>3</v>
      </c>
      <c r="C24" s="289">
        <v>2029</v>
      </c>
      <c r="D24" s="290" t="s">
        <v>569</v>
      </c>
      <c r="E24" s="295"/>
      <c r="F24" s="295"/>
      <c r="G24" s="295"/>
      <c r="H24" s="295"/>
      <c r="I24" s="295"/>
      <c r="J24" s="293">
        <f t="shared" si="5"/>
        <v>0</v>
      </c>
      <c r="L24" s="294" t="s">
        <v>568</v>
      </c>
      <c r="M24" s="1"/>
      <c r="N24" s="1"/>
    </row>
    <row r="25" spans="2:14" ht="15.75" customHeight="1">
      <c r="B25" s="288">
        <v>4</v>
      </c>
      <c r="C25" s="289">
        <v>2029</v>
      </c>
      <c r="D25" s="290" t="s">
        <v>570</v>
      </c>
      <c r="E25" s="295"/>
      <c r="F25" s="295"/>
      <c r="G25" s="295"/>
      <c r="H25" s="295"/>
      <c r="I25" s="295"/>
      <c r="J25" s="293">
        <f t="shared" si="5"/>
        <v>0</v>
      </c>
      <c r="L25" s="294" t="s">
        <v>568</v>
      </c>
      <c r="M25" s="1"/>
      <c r="N25" s="1"/>
    </row>
    <row r="26" spans="2:14" ht="15.75" customHeight="1">
      <c r="B26" s="288">
        <v>5</v>
      </c>
      <c r="C26" s="289">
        <v>2029</v>
      </c>
      <c r="D26" s="290" t="s">
        <v>571</v>
      </c>
      <c r="E26" s="295"/>
      <c r="F26" s="295"/>
      <c r="G26" s="295"/>
      <c r="H26" s="295"/>
      <c r="I26" s="295"/>
      <c r="J26" s="293">
        <f t="shared" si="5"/>
        <v>0</v>
      </c>
      <c r="L26" s="294" t="s">
        <v>568</v>
      </c>
      <c r="M26" s="1"/>
      <c r="N26" s="1"/>
    </row>
    <row r="27" spans="2:14" ht="15.75" customHeight="1">
      <c r="B27" s="288">
        <v>6</v>
      </c>
      <c r="C27" s="289">
        <v>2029</v>
      </c>
      <c r="D27" s="290" t="s">
        <v>572</v>
      </c>
      <c r="E27" s="295">
        <v>0</v>
      </c>
      <c r="F27" s="295">
        <v>0</v>
      </c>
      <c r="G27" s="295">
        <v>0</v>
      </c>
      <c r="H27" s="295">
        <v>0</v>
      </c>
      <c r="I27" s="295">
        <v>0</v>
      </c>
      <c r="J27" s="293">
        <f t="shared" si="5"/>
        <v>0</v>
      </c>
      <c r="L27" s="294" t="s">
        <v>568</v>
      </c>
      <c r="M27" s="1"/>
      <c r="N27" s="1"/>
    </row>
    <row r="28" spans="2:14" ht="15.75" customHeight="1">
      <c r="B28" s="288">
        <v>7</v>
      </c>
      <c r="C28" s="289">
        <v>2029</v>
      </c>
      <c r="D28" s="290" t="s">
        <v>573</v>
      </c>
      <c r="E28" s="295">
        <v>0</v>
      </c>
      <c r="F28" s="295">
        <v>0</v>
      </c>
      <c r="G28" s="295">
        <v>0</v>
      </c>
      <c r="H28" s="295">
        <v>0</v>
      </c>
      <c r="I28" s="295">
        <v>0</v>
      </c>
      <c r="J28" s="293">
        <f t="shared" si="5"/>
        <v>0</v>
      </c>
      <c r="L28" s="294" t="s">
        <v>568</v>
      </c>
      <c r="M28" s="1"/>
      <c r="N28" s="1"/>
    </row>
    <row r="29" spans="2:14" ht="15.75" customHeight="1">
      <c r="B29" s="288">
        <v>8</v>
      </c>
      <c r="C29" s="289">
        <v>2029</v>
      </c>
      <c r="D29" s="290" t="s">
        <v>574</v>
      </c>
      <c r="E29" s="295">
        <v>0</v>
      </c>
      <c r="F29" s="295">
        <v>0</v>
      </c>
      <c r="G29" s="295">
        <v>0</v>
      </c>
      <c r="H29" s="295">
        <v>0</v>
      </c>
      <c r="I29" s="295">
        <v>0</v>
      </c>
      <c r="J29" s="293">
        <f t="shared" si="5"/>
        <v>0</v>
      </c>
      <c r="L29" s="294" t="s">
        <v>568</v>
      </c>
      <c r="M29" s="1"/>
      <c r="N29" s="1"/>
    </row>
    <row r="30" spans="2:14" ht="15.75" customHeight="1">
      <c r="B30" s="288">
        <v>9</v>
      </c>
      <c r="C30" s="289">
        <v>2029</v>
      </c>
      <c r="D30" s="296" t="s">
        <v>575</v>
      </c>
      <c r="E30" s="297">
        <f t="shared" ref="E30:J30" si="6">SUM(E23:E29)</f>
        <v>0</v>
      </c>
      <c r="F30" s="297">
        <f t="shared" si="6"/>
        <v>0</v>
      </c>
      <c r="G30" s="297">
        <f t="shared" si="6"/>
        <v>0</v>
      </c>
      <c r="H30" s="297">
        <f t="shared" si="6"/>
        <v>0</v>
      </c>
      <c r="I30" s="297">
        <f t="shared" si="6"/>
        <v>0</v>
      </c>
      <c r="J30" s="298">
        <f t="shared" si="6"/>
        <v>0</v>
      </c>
      <c r="L30" s="294" t="s">
        <v>576</v>
      </c>
      <c r="M30" s="1"/>
      <c r="N30" s="1"/>
    </row>
    <row r="31" spans="2:14" ht="15.75" customHeight="1">
      <c r="B31" s="288">
        <v>10</v>
      </c>
      <c r="C31" s="289">
        <v>2029</v>
      </c>
      <c r="D31" s="290" t="s">
        <v>577</v>
      </c>
      <c r="E31" s="295">
        <v>0</v>
      </c>
      <c r="F31" s="295">
        <v>0</v>
      </c>
      <c r="G31" s="295">
        <v>0</v>
      </c>
      <c r="H31" s="295">
        <v>0</v>
      </c>
      <c r="I31" s="295">
        <v>0</v>
      </c>
      <c r="J31" s="293">
        <f t="shared" ref="J31:J33" si="7">SUM(E31:I31)</f>
        <v>0</v>
      </c>
      <c r="L31" s="294" t="s">
        <v>568</v>
      </c>
      <c r="M31" s="1"/>
      <c r="N31" s="1"/>
    </row>
    <row r="32" spans="2:14" ht="15.75" customHeight="1">
      <c r="B32" s="288">
        <v>11</v>
      </c>
      <c r="C32" s="289">
        <v>2029</v>
      </c>
      <c r="D32" s="290" t="s">
        <v>13</v>
      </c>
      <c r="E32" s="295">
        <v>0</v>
      </c>
      <c r="F32" s="295">
        <v>0</v>
      </c>
      <c r="G32" s="295">
        <v>0</v>
      </c>
      <c r="H32" s="295">
        <v>0</v>
      </c>
      <c r="I32" s="295">
        <v>0</v>
      </c>
      <c r="J32" s="293">
        <f t="shared" si="7"/>
        <v>0</v>
      </c>
      <c r="L32" s="294" t="s">
        <v>568</v>
      </c>
      <c r="M32" s="1"/>
      <c r="N32" s="1"/>
    </row>
    <row r="33" spans="2:14" ht="15.75" customHeight="1">
      <c r="B33" s="288">
        <v>12</v>
      </c>
      <c r="C33" s="289">
        <v>2029</v>
      </c>
      <c r="D33" s="296" t="s">
        <v>578</v>
      </c>
      <c r="E33" s="297">
        <f t="shared" ref="E33:I33" si="8">SUM(E31:E32)</f>
        <v>0</v>
      </c>
      <c r="F33" s="297">
        <f t="shared" si="8"/>
        <v>0</v>
      </c>
      <c r="G33" s="297">
        <f t="shared" si="8"/>
        <v>0</v>
      </c>
      <c r="H33" s="297">
        <f t="shared" si="8"/>
        <v>0</v>
      </c>
      <c r="I33" s="297">
        <f t="shared" si="8"/>
        <v>0</v>
      </c>
      <c r="J33" s="298">
        <f t="shared" si="7"/>
        <v>0</v>
      </c>
      <c r="L33" s="294" t="s">
        <v>579</v>
      </c>
      <c r="M33" s="1"/>
      <c r="N33" s="1"/>
    </row>
    <row r="34" spans="2:14" ht="15.75" customHeight="1">
      <c r="B34" s="299">
        <v>13</v>
      </c>
      <c r="C34" s="300">
        <v>2029</v>
      </c>
      <c r="D34" s="301" t="s">
        <v>580</v>
      </c>
      <c r="E34" s="302">
        <f t="shared" ref="E34:J34" si="9">E22+E30+E33</f>
        <v>8664200.8374999985</v>
      </c>
      <c r="F34" s="302">
        <f t="shared" si="9"/>
        <v>0</v>
      </c>
      <c r="G34" s="302">
        <f t="shared" si="9"/>
        <v>99277</v>
      </c>
      <c r="H34" s="302">
        <f t="shared" si="9"/>
        <v>261731</v>
      </c>
      <c r="I34" s="302">
        <f t="shared" si="9"/>
        <v>0</v>
      </c>
      <c r="J34" s="303">
        <f t="shared" si="9"/>
        <v>9025208.8374999985</v>
      </c>
      <c r="L34" s="294" t="s">
        <v>581</v>
      </c>
      <c r="M34" s="1"/>
      <c r="N34" s="1"/>
    </row>
    <row r="35" spans="2:14" ht="15.75" customHeight="1">
      <c r="B35" s="304">
        <v>1</v>
      </c>
      <c r="C35" s="305">
        <v>2030</v>
      </c>
      <c r="D35" s="306" t="str">
        <f>D9</f>
        <v>WestLight Energy</v>
      </c>
      <c r="E35" s="307">
        <f>'3.1 Funding Category'!D12+'3.1 Funding Category'!D20-G35-H35</f>
        <v>9424701.2606000006</v>
      </c>
      <c r="F35" s="308">
        <f>'3.1 Funding Category'!D28</f>
        <v>0</v>
      </c>
      <c r="G35" s="307">
        <f>'3.1 Funding Category'!D60</f>
        <v>107991</v>
      </c>
      <c r="H35" s="307">
        <f>'3.1 Funding Category'!D68</f>
        <v>284705</v>
      </c>
      <c r="I35" s="308">
        <f>'3.1 Funding Category'!D52</f>
        <v>0</v>
      </c>
      <c r="J35" s="309">
        <f t="shared" ref="J35:J42" si="10">SUM(E35:I35)</f>
        <v>9817397.2606000006</v>
      </c>
      <c r="L35" s="294"/>
      <c r="M35" s="1"/>
      <c r="N35" s="1"/>
    </row>
    <row r="36" spans="2:14" ht="15.75" customHeight="1">
      <c r="B36" s="288">
        <v>2</v>
      </c>
      <c r="C36" s="289">
        <v>2030</v>
      </c>
      <c r="D36" s="290" t="s">
        <v>567</v>
      </c>
      <c r="E36" s="295">
        <v>0</v>
      </c>
      <c r="F36" s="295">
        <v>0</v>
      </c>
      <c r="G36" s="295">
        <v>0</v>
      </c>
      <c r="H36" s="295">
        <v>0</v>
      </c>
      <c r="I36" s="295">
        <v>0</v>
      </c>
      <c r="J36" s="293">
        <f t="shared" si="10"/>
        <v>0</v>
      </c>
      <c r="L36" s="294" t="s">
        <v>568</v>
      </c>
      <c r="M36" s="1"/>
      <c r="N36" s="1"/>
    </row>
    <row r="37" spans="2:14" ht="15.75" customHeight="1">
      <c r="B37" s="288">
        <v>3</v>
      </c>
      <c r="C37" s="289">
        <v>2030</v>
      </c>
      <c r="D37" s="290" t="s">
        <v>569</v>
      </c>
      <c r="E37" s="295"/>
      <c r="F37" s="295"/>
      <c r="G37" s="295"/>
      <c r="H37" s="295"/>
      <c r="I37" s="295"/>
      <c r="J37" s="293">
        <f t="shared" si="10"/>
        <v>0</v>
      </c>
      <c r="L37" s="294" t="s">
        <v>568</v>
      </c>
      <c r="M37" s="1"/>
      <c r="N37" s="1"/>
    </row>
    <row r="38" spans="2:14" ht="15.75" customHeight="1">
      <c r="B38" s="288">
        <v>4</v>
      </c>
      <c r="C38" s="289">
        <v>2030</v>
      </c>
      <c r="D38" s="290" t="s">
        <v>570</v>
      </c>
      <c r="E38" s="295"/>
      <c r="F38" s="295"/>
      <c r="G38" s="295"/>
      <c r="H38" s="295"/>
      <c r="I38" s="295"/>
      <c r="J38" s="293">
        <f t="shared" si="10"/>
        <v>0</v>
      </c>
      <c r="L38" s="294" t="s">
        <v>568</v>
      </c>
      <c r="M38" s="1"/>
      <c r="N38" s="1"/>
    </row>
    <row r="39" spans="2:14" ht="15.75" customHeight="1">
      <c r="B39" s="288">
        <v>5</v>
      </c>
      <c r="C39" s="289">
        <v>2030</v>
      </c>
      <c r="D39" s="290" t="s">
        <v>571</v>
      </c>
      <c r="E39" s="295"/>
      <c r="F39" s="295"/>
      <c r="G39" s="295"/>
      <c r="H39" s="295"/>
      <c r="I39" s="295"/>
      <c r="J39" s="293">
        <f t="shared" si="10"/>
        <v>0</v>
      </c>
      <c r="L39" s="294" t="s">
        <v>568</v>
      </c>
      <c r="M39" s="1"/>
      <c r="N39" s="1"/>
    </row>
    <row r="40" spans="2:14" ht="15.75" customHeight="1">
      <c r="B40" s="288">
        <v>6</v>
      </c>
      <c r="C40" s="289">
        <v>2030</v>
      </c>
      <c r="D40" s="290" t="s">
        <v>572</v>
      </c>
      <c r="E40" s="295">
        <v>0</v>
      </c>
      <c r="F40" s="295">
        <v>0</v>
      </c>
      <c r="G40" s="295">
        <v>0</v>
      </c>
      <c r="H40" s="295">
        <v>0</v>
      </c>
      <c r="I40" s="295">
        <v>0</v>
      </c>
      <c r="J40" s="293">
        <f t="shared" si="10"/>
        <v>0</v>
      </c>
      <c r="L40" s="294" t="s">
        <v>568</v>
      </c>
      <c r="M40" s="1"/>
      <c r="N40" s="1"/>
    </row>
    <row r="41" spans="2:14" ht="15.75" customHeight="1">
      <c r="B41" s="288">
        <v>7</v>
      </c>
      <c r="C41" s="289">
        <v>2030</v>
      </c>
      <c r="D41" s="290" t="s">
        <v>573</v>
      </c>
      <c r="E41" s="295">
        <v>0</v>
      </c>
      <c r="F41" s="295">
        <v>0</v>
      </c>
      <c r="G41" s="295">
        <v>0</v>
      </c>
      <c r="H41" s="295">
        <v>0</v>
      </c>
      <c r="I41" s="295">
        <v>0</v>
      </c>
      <c r="J41" s="293">
        <f t="shared" si="10"/>
        <v>0</v>
      </c>
      <c r="L41" s="294" t="s">
        <v>568</v>
      </c>
      <c r="M41" s="1"/>
      <c r="N41" s="1"/>
    </row>
    <row r="42" spans="2:14" ht="15.75" customHeight="1">
      <c r="B42" s="288">
        <v>8</v>
      </c>
      <c r="C42" s="289">
        <v>2030</v>
      </c>
      <c r="D42" s="290" t="s">
        <v>574</v>
      </c>
      <c r="E42" s="295">
        <v>0</v>
      </c>
      <c r="F42" s="295">
        <v>0</v>
      </c>
      <c r="G42" s="295">
        <v>0</v>
      </c>
      <c r="H42" s="295">
        <v>0</v>
      </c>
      <c r="I42" s="295">
        <v>0</v>
      </c>
      <c r="J42" s="293">
        <f t="shared" si="10"/>
        <v>0</v>
      </c>
      <c r="L42" s="294" t="s">
        <v>568</v>
      </c>
      <c r="M42" s="1"/>
      <c r="N42" s="1"/>
    </row>
    <row r="43" spans="2:14" ht="15.75" customHeight="1">
      <c r="B43" s="288">
        <v>9</v>
      </c>
      <c r="C43" s="289">
        <v>2030</v>
      </c>
      <c r="D43" s="296" t="s">
        <v>575</v>
      </c>
      <c r="E43" s="297">
        <f t="shared" ref="E43:J43" si="11">SUM(E36:E42)</f>
        <v>0</v>
      </c>
      <c r="F43" s="297">
        <f t="shared" si="11"/>
        <v>0</v>
      </c>
      <c r="G43" s="297">
        <f t="shared" si="11"/>
        <v>0</v>
      </c>
      <c r="H43" s="297">
        <f t="shared" si="11"/>
        <v>0</v>
      </c>
      <c r="I43" s="297">
        <f t="shared" si="11"/>
        <v>0</v>
      </c>
      <c r="J43" s="298">
        <f t="shared" si="11"/>
        <v>0</v>
      </c>
      <c r="L43" s="294" t="s">
        <v>576</v>
      </c>
      <c r="M43" s="1"/>
      <c r="N43" s="1"/>
    </row>
    <row r="44" spans="2:14" ht="15.75" customHeight="1">
      <c r="B44" s="288">
        <v>10</v>
      </c>
      <c r="C44" s="289">
        <v>2030</v>
      </c>
      <c r="D44" s="290" t="s">
        <v>577</v>
      </c>
      <c r="E44" s="295">
        <v>0</v>
      </c>
      <c r="F44" s="295">
        <v>0</v>
      </c>
      <c r="G44" s="295">
        <v>0</v>
      </c>
      <c r="H44" s="295">
        <v>0</v>
      </c>
      <c r="I44" s="295">
        <v>0</v>
      </c>
      <c r="J44" s="293">
        <f t="shared" ref="J44:J46" si="12">SUM(E44:I44)</f>
        <v>0</v>
      </c>
      <c r="L44" s="294" t="s">
        <v>568</v>
      </c>
      <c r="M44" s="1"/>
      <c r="N44" s="1"/>
    </row>
    <row r="45" spans="2:14" ht="15.75" customHeight="1">
      <c r="B45" s="288">
        <v>11</v>
      </c>
      <c r="C45" s="289">
        <v>2030</v>
      </c>
      <c r="D45" s="290" t="s">
        <v>13</v>
      </c>
      <c r="E45" s="295">
        <v>0</v>
      </c>
      <c r="F45" s="295">
        <v>0</v>
      </c>
      <c r="G45" s="295">
        <v>0</v>
      </c>
      <c r="H45" s="295">
        <v>0</v>
      </c>
      <c r="I45" s="295">
        <v>0</v>
      </c>
      <c r="J45" s="293">
        <f t="shared" si="12"/>
        <v>0</v>
      </c>
      <c r="L45" s="294" t="s">
        <v>568</v>
      </c>
      <c r="M45" s="1"/>
      <c r="N45" s="1"/>
    </row>
    <row r="46" spans="2:14" ht="15.75" customHeight="1">
      <c r="B46" s="288">
        <v>12</v>
      </c>
      <c r="C46" s="289">
        <v>2030</v>
      </c>
      <c r="D46" s="296" t="s">
        <v>578</v>
      </c>
      <c r="E46" s="297">
        <f t="shared" ref="E46:I46" si="13">SUM(E44:E45)</f>
        <v>0</v>
      </c>
      <c r="F46" s="297">
        <f t="shared" si="13"/>
        <v>0</v>
      </c>
      <c r="G46" s="297">
        <f t="shared" si="13"/>
        <v>0</v>
      </c>
      <c r="H46" s="297">
        <f t="shared" si="13"/>
        <v>0</v>
      </c>
      <c r="I46" s="297">
        <f t="shared" si="13"/>
        <v>0</v>
      </c>
      <c r="J46" s="298">
        <f t="shared" si="12"/>
        <v>0</v>
      </c>
      <c r="L46" s="294" t="s">
        <v>579</v>
      </c>
      <c r="M46" s="1"/>
      <c r="N46" s="1"/>
    </row>
    <row r="47" spans="2:14" ht="15.75" customHeight="1">
      <c r="B47" s="299">
        <v>13</v>
      </c>
      <c r="C47" s="300">
        <v>2030</v>
      </c>
      <c r="D47" s="301" t="s">
        <v>580</v>
      </c>
      <c r="E47" s="302">
        <f t="shared" ref="E47:J47" si="14">E35+E43+E46</f>
        <v>9424701.2606000006</v>
      </c>
      <c r="F47" s="302">
        <f t="shared" si="14"/>
        <v>0</v>
      </c>
      <c r="G47" s="302">
        <f t="shared" si="14"/>
        <v>107991</v>
      </c>
      <c r="H47" s="302">
        <f t="shared" si="14"/>
        <v>284705</v>
      </c>
      <c r="I47" s="302">
        <f t="shared" si="14"/>
        <v>0</v>
      </c>
      <c r="J47" s="303">
        <f t="shared" si="14"/>
        <v>9817397.2606000006</v>
      </c>
      <c r="L47" s="294" t="s">
        <v>581</v>
      </c>
      <c r="M47" s="1"/>
      <c r="N47" s="1"/>
    </row>
    <row r="48" spans="2:14" ht="15.75" customHeight="1">
      <c r="B48" s="561">
        <v>1</v>
      </c>
      <c r="C48" s="310">
        <v>2031</v>
      </c>
      <c r="D48" s="311" t="str">
        <f>D9</f>
        <v>WestLight Energy</v>
      </c>
      <c r="E48" s="562">
        <f>'3.1 Funding Category'!D13+'3.1 Funding Category'!D21-G48-H48</f>
        <v>10431100.266799999</v>
      </c>
      <c r="F48" s="563">
        <f>'3.1 Funding Category'!D29</f>
        <v>0</v>
      </c>
      <c r="G48" s="562">
        <f>'3.1 Funding Category'!D61</f>
        <v>119523</v>
      </c>
      <c r="H48" s="562">
        <f>'3.1 Funding Category'!D69</f>
        <v>315106</v>
      </c>
      <c r="I48" s="563">
        <f>'3.1 Funding Category'!D53</f>
        <v>0</v>
      </c>
      <c r="J48" s="312">
        <f t="shared" ref="J48:J55" si="15">SUM(E48:I48)</f>
        <v>10865729.266799999</v>
      </c>
      <c r="L48" s="294"/>
      <c r="M48" s="1"/>
      <c r="N48" s="1"/>
    </row>
    <row r="49" spans="2:14" ht="15.75" customHeight="1">
      <c r="B49" s="288">
        <v>2</v>
      </c>
      <c r="C49" s="289">
        <v>2031</v>
      </c>
      <c r="D49" s="290" t="s">
        <v>567</v>
      </c>
      <c r="E49" s="295">
        <v>0</v>
      </c>
      <c r="F49" s="295">
        <v>0</v>
      </c>
      <c r="G49" s="295">
        <v>0</v>
      </c>
      <c r="H49" s="295">
        <v>0</v>
      </c>
      <c r="I49" s="295">
        <v>0</v>
      </c>
      <c r="J49" s="293">
        <f t="shared" si="15"/>
        <v>0</v>
      </c>
      <c r="L49" s="294" t="s">
        <v>568</v>
      </c>
      <c r="M49" s="1"/>
      <c r="N49" s="1"/>
    </row>
    <row r="50" spans="2:14" ht="15.75" customHeight="1">
      <c r="B50" s="288">
        <v>3</v>
      </c>
      <c r="C50" s="289">
        <v>2031</v>
      </c>
      <c r="D50" s="290" t="s">
        <v>569</v>
      </c>
      <c r="E50" s="295"/>
      <c r="F50" s="295"/>
      <c r="G50" s="295"/>
      <c r="H50" s="295"/>
      <c r="I50" s="295"/>
      <c r="J50" s="293">
        <f t="shared" si="15"/>
        <v>0</v>
      </c>
      <c r="L50" s="294" t="s">
        <v>568</v>
      </c>
      <c r="M50" s="1"/>
      <c r="N50" s="1"/>
    </row>
    <row r="51" spans="2:14" ht="15.75" customHeight="1">
      <c r="B51" s="288">
        <v>4</v>
      </c>
      <c r="C51" s="289">
        <v>2031</v>
      </c>
      <c r="D51" s="290" t="s">
        <v>570</v>
      </c>
      <c r="E51" s="295"/>
      <c r="F51" s="295"/>
      <c r="G51" s="295"/>
      <c r="H51" s="295"/>
      <c r="I51" s="295"/>
      <c r="J51" s="293">
        <f t="shared" si="15"/>
        <v>0</v>
      </c>
      <c r="L51" s="294" t="s">
        <v>568</v>
      </c>
      <c r="M51" s="1"/>
      <c r="N51" s="1"/>
    </row>
    <row r="52" spans="2:14" ht="15.75" customHeight="1">
      <c r="B52" s="288">
        <v>5</v>
      </c>
      <c r="C52" s="289">
        <v>2031</v>
      </c>
      <c r="D52" s="290" t="s">
        <v>571</v>
      </c>
      <c r="E52" s="295"/>
      <c r="F52" s="295"/>
      <c r="G52" s="295"/>
      <c r="H52" s="295"/>
      <c r="I52" s="295"/>
      <c r="J52" s="293">
        <f t="shared" si="15"/>
        <v>0</v>
      </c>
      <c r="L52" s="294" t="s">
        <v>568</v>
      </c>
      <c r="M52" s="1"/>
      <c r="N52" s="1"/>
    </row>
    <row r="53" spans="2:14" ht="15.75" customHeight="1">
      <c r="B53" s="288">
        <v>6</v>
      </c>
      <c r="C53" s="289">
        <v>2031</v>
      </c>
      <c r="D53" s="290" t="s">
        <v>572</v>
      </c>
      <c r="E53" s="295">
        <v>0</v>
      </c>
      <c r="F53" s="295">
        <v>0</v>
      </c>
      <c r="G53" s="295">
        <v>0</v>
      </c>
      <c r="H53" s="295">
        <v>0</v>
      </c>
      <c r="I53" s="295">
        <v>0</v>
      </c>
      <c r="J53" s="293">
        <f t="shared" si="15"/>
        <v>0</v>
      </c>
      <c r="L53" s="294" t="s">
        <v>568</v>
      </c>
      <c r="M53" s="1"/>
      <c r="N53" s="1"/>
    </row>
    <row r="54" spans="2:14" ht="15.75" customHeight="1">
      <c r="B54" s="288">
        <v>7</v>
      </c>
      <c r="C54" s="289">
        <v>2031</v>
      </c>
      <c r="D54" s="290" t="s">
        <v>573</v>
      </c>
      <c r="E54" s="295">
        <v>0</v>
      </c>
      <c r="F54" s="295">
        <v>0</v>
      </c>
      <c r="G54" s="295">
        <v>0</v>
      </c>
      <c r="H54" s="295">
        <v>0</v>
      </c>
      <c r="I54" s="295">
        <v>0</v>
      </c>
      <c r="J54" s="293">
        <f t="shared" si="15"/>
        <v>0</v>
      </c>
      <c r="L54" s="294" t="s">
        <v>568</v>
      </c>
      <c r="M54" s="1"/>
      <c r="N54" s="1"/>
    </row>
    <row r="55" spans="2:14" ht="15.75" customHeight="1">
      <c r="B55" s="288">
        <v>8</v>
      </c>
      <c r="C55" s="289">
        <v>2031</v>
      </c>
      <c r="D55" s="290" t="s">
        <v>574</v>
      </c>
      <c r="E55" s="295">
        <v>0</v>
      </c>
      <c r="F55" s="295">
        <v>0</v>
      </c>
      <c r="G55" s="295">
        <v>0</v>
      </c>
      <c r="H55" s="295">
        <v>0</v>
      </c>
      <c r="I55" s="295">
        <v>0</v>
      </c>
      <c r="J55" s="293">
        <f t="shared" si="15"/>
        <v>0</v>
      </c>
      <c r="L55" s="294" t="s">
        <v>568</v>
      </c>
      <c r="M55" s="1"/>
      <c r="N55" s="1"/>
    </row>
    <row r="56" spans="2:14" ht="15.75" customHeight="1">
      <c r="B56" s="288">
        <v>9</v>
      </c>
      <c r="C56" s="289">
        <v>2031</v>
      </c>
      <c r="D56" s="296" t="s">
        <v>575</v>
      </c>
      <c r="E56" s="297">
        <f t="shared" ref="E56:J56" si="16">SUM(E49:E55)</f>
        <v>0</v>
      </c>
      <c r="F56" s="297">
        <f t="shared" si="16"/>
        <v>0</v>
      </c>
      <c r="G56" s="297">
        <f t="shared" si="16"/>
        <v>0</v>
      </c>
      <c r="H56" s="297">
        <f t="shared" si="16"/>
        <v>0</v>
      </c>
      <c r="I56" s="297">
        <f t="shared" si="16"/>
        <v>0</v>
      </c>
      <c r="J56" s="298">
        <f t="shared" si="16"/>
        <v>0</v>
      </c>
      <c r="L56" s="294" t="s">
        <v>576</v>
      </c>
      <c r="M56" s="1"/>
      <c r="N56" s="1"/>
    </row>
    <row r="57" spans="2:14" ht="15.75" customHeight="1">
      <c r="B57" s="288">
        <v>10</v>
      </c>
      <c r="C57" s="289">
        <v>2031</v>
      </c>
      <c r="D57" s="290" t="s">
        <v>577</v>
      </c>
      <c r="E57" s="295">
        <v>0</v>
      </c>
      <c r="F57" s="295">
        <v>0</v>
      </c>
      <c r="G57" s="295">
        <v>0</v>
      </c>
      <c r="H57" s="295">
        <v>0</v>
      </c>
      <c r="I57" s="295">
        <v>0</v>
      </c>
      <c r="J57" s="293">
        <f t="shared" ref="J57:J59" si="17">SUM(E57:I57)</f>
        <v>0</v>
      </c>
      <c r="L57" s="294" t="s">
        <v>568</v>
      </c>
      <c r="M57" s="1"/>
      <c r="N57" s="1"/>
    </row>
    <row r="58" spans="2:14" ht="15.75" customHeight="1">
      <c r="B58" s="288">
        <v>11</v>
      </c>
      <c r="C58" s="289">
        <v>2031</v>
      </c>
      <c r="D58" s="290" t="s">
        <v>13</v>
      </c>
      <c r="E58" s="295">
        <v>0</v>
      </c>
      <c r="F58" s="295">
        <v>0</v>
      </c>
      <c r="G58" s="295">
        <v>0</v>
      </c>
      <c r="H58" s="295">
        <v>0</v>
      </c>
      <c r="I58" s="295">
        <v>0</v>
      </c>
      <c r="J58" s="293">
        <f t="shared" si="17"/>
        <v>0</v>
      </c>
      <c r="L58" s="294" t="s">
        <v>568</v>
      </c>
      <c r="M58" s="1"/>
      <c r="N58" s="1"/>
    </row>
    <row r="59" spans="2:14" ht="15.75" customHeight="1">
      <c r="B59" s="288">
        <v>12</v>
      </c>
      <c r="C59" s="289">
        <v>2031</v>
      </c>
      <c r="D59" s="296" t="s">
        <v>578</v>
      </c>
      <c r="E59" s="297">
        <f t="shared" ref="E59:I59" si="18">SUM(E57:E58)</f>
        <v>0</v>
      </c>
      <c r="F59" s="297">
        <f t="shared" si="18"/>
        <v>0</v>
      </c>
      <c r="G59" s="297">
        <f t="shared" si="18"/>
        <v>0</v>
      </c>
      <c r="H59" s="297">
        <f t="shared" si="18"/>
        <v>0</v>
      </c>
      <c r="I59" s="297">
        <f t="shared" si="18"/>
        <v>0</v>
      </c>
      <c r="J59" s="298">
        <f t="shared" si="17"/>
        <v>0</v>
      </c>
      <c r="L59" s="294" t="s">
        <v>579</v>
      </c>
      <c r="M59" s="1"/>
      <c r="N59" s="1"/>
    </row>
    <row r="60" spans="2:14" ht="15.75" customHeight="1">
      <c r="B60" s="313">
        <v>13</v>
      </c>
      <c r="C60" s="314">
        <v>2031</v>
      </c>
      <c r="D60" s="315" t="s">
        <v>580</v>
      </c>
      <c r="E60" s="316">
        <f t="shared" ref="E60:J60" si="19">E48+E56+E59</f>
        <v>10431100.266799999</v>
      </c>
      <c r="F60" s="316">
        <f t="shared" si="19"/>
        <v>0</v>
      </c>
      <c r="G60" s="316">
        <f t="shared" si="19"/>
        <v>119523</v>
      </c>
      <c r="H60" s="316">
        <f t="shared" si="19"/>
        <v>315106</v>
      </c>
      <c r="I60" s="316">
        <f t="shared" si="19"/>
        <v>0</v>
      </c>
      <c r="J60" s="317">
        <f t="shared" si="19"/>
        <v>10865729.266799999</v>
      </c>
      <c r="L60" s="318" t="s">
        <v>581</v>
      </c>
      <c r="M60" s="1"/>
      <c r="N60" s="1"/>
    </row>
    <row r="61" spans="2:14" ht="15.75" customHeight="1">
      <c r="C61" s="1"/>
      <c r="D61" s="319"/>
      <c r="E61" s="1"/>
      <c r="F61" s="1"/>
      <c r="G61" s="1"/>
      <c r="H61" s="1"/>
      <c r="I61" s="1"/>
      <c r="L61" s="320"/>
      <c r="M61" s="1"/>
      <c r="N61" s="1"/>
    </row>
    <row r="62" spans="2:14" ht="15.75" customHeight="1">
      <c r="C62" s="296" t="s">
        <v>582</v>
      </c>
      <c r="D62" s="321" t="s">
        <v>583</v>
      </c>
      <c r="E62" s="321" t="s">
        <v>584</v>
      </c>
      <c r="F62" s="277"/>
      <c r="G62" s="1"/>
      <c r="H62" s="1"/>
      <c r="I62" s="1"/>
      <c r="L62" s="277"/>
      <c r="M62" s="1"/>
      <c r="N62" s="1"/>
    </row>
    <row r="63" spans="2:14" ht="15.75" customHeight="1">
      <c r="C63" s="289" t="s">
        <v>585</v>
      </c>
      <c r="D63" s="290" t="s">
        <v>586</v>
      </c>
      <c r="E63" s="322" t="s">
        <v>587</v>
      </c>
      <c r="F63" s="277"/>
      <c r="G63" s="1"/>
      <c r="H63" s="1"/>
      <c r="I63" s="1"/>
      <c r="L63" s="277"/>
      <c r="M63" s="1"/>
      <c r="N63" s="1"/>
    </row>
    <row r="64" spans="2:14" ht="15.75" customHeight="1">
      <c r="C64" s="289" t="s">
        <v>588</v>
      </c>
      <c r="D64" s="290" t="s">
        <v>589</v>
      </c>
      <c r="E64" s="322" t="s">
        <v>590</v>
      </c>
      <c r="F64" s="277"/>
      <c r="G64" s="1"/>
      <c r="H64" s="1"/>
      <c r="I64" s="1"/>
      <c r="L64" s="277"/>
      <c r="M64" s="1"/>
      <c r="N64" s="1"/>
    </row>
    <row r="65" spans="3:14" ht="15.75" customHeight="1">
      <c r="C65" s="289" t="s">
        <v>591</v>
      </c>
      <c r="D65" s="290" t="s">
        <v>592</v>
      </c>
      <c r="E65" s="322" t="s">
        <v>593</v>
      </c>
      <c r="F65" s="277"/>
      <c r="G65" s="1"/>
      <c r="H65" s="1"/>
      <c r="I65" s="1"/>
      <c r="L65" s="277"/>
      <c r="M65" s="1"/>
      <c r="N65" s="1"/>
    </row>
    <row r="66" spans="3:14" ht="15.75" customHeight="1">
      <c r="C66" s="289" t="s">
        <v>594</v>
      </c>
      <c r="D66" s="290" t="s">
        <v>595</v>
      </c>
      <c r="E66" s="322" t="s">
        <v>596</v>
      </c>
      <c r="F66" s="277"/>
      <c r="G66" s="1"/>
      <c r="H66" s="1"/>
      <c r="I66" s="1"/>
      <c r="L66" s="277"/>
      <c r="M66" s="1"/>
      <c r="N66" s="1"/>
    </row>
    <row r="67" spans="3:14" ht="15.75" customHeight="1">
      <c r="C67" s="289" t="s">
        <v>597</v>
      </c>
      <c r="D67" s="269" t="s">
        <v>598</v>
      </c>
      <c r="E67" s="290" t="s">
        <v>599</v>
      </c>
      <c r="F67" s="277"/>
      <c r="G67" s="1"/>
      <c r="H67" s="1"/>
      <c r="I67" s="1"/>
      <c r="L67" s="277"/>
      <c r="M67" s="1"/>
      <c r="N67" s="1"/>
    </row>
    <row r="68" spans="3:14" ht="15.75" customHeight="1">
      <c r="C68" s="323" t="s">
        <v>600</v>
      </c>
      <c r="D68" s="324" t="s">
        <v>196</v>
      </c>
      <c r="E68" s="322" t="s">
        <v>601</v>
      </c>
      <c r="F68" s="277"/>
      <c r="G68" s="1"/>
      <c r="H68" s="1"/>
      <c r="I68" s="1"/>
      <c r="L68" s="277"/>
      <c r="M68" s="1"/>
      <c r="N68" s="1"/>
    </row>
    <row r="69" spans="3:14" ht="15.75" customHeight="1">
      <c r="C69" s="1"/>
      <c r="D69" s="1"/>
      <c r="E69" s="1"/>
      <c r="F69" s="277"/>
      <c r="G69" s="1"/>
      <c r="H69" s="1"/>
      <c r="I69" s="1"/>
      <c r="L69" s="277"/>
      <c r="M69" s="1"/>
      <c r="N69" s="1"/>
    </row>
    <row r="70" spans="3:14" ht="15.75" customHeight="1">
      <c r="C70" s="1"/>
      <c r="D70" s="1"/>
      <c r="E70" s="1"/>
      <c r="F70" s="277"/>
      <c r="G70" s="1"/>
      <c r="H70" s="1"/>
      <c r="I70" s="1"/>
      <c r="L70" s="277"/>
      <c r="M70" s="1"/>
      <c r="N70" s="1"/>
    </row>
    <row r="71" spans="3:14" ht="15.75" customHeight="1">
      <c r="C71" s="1"/>
      <c r="D71" s="1"/>
      <c r="E71" s="1"/>
      <c r="F71" s="277"/>
      <c r="G71" s="1"/>
      <c r="H71" s="1"/>
      <c r="I71" s="1"/>
      <c r="L71" s="277"/>
      <c r="M71" s="1"/>
      <c r="N71" s="1"/>
    </row>
    <row r="72" spans="3:14" ht="15.75" customHeight="1">
      <c r="C72" s="1"/>
      <c r="D72" s="1"/>
      <c r="E72" s="1"/>
      <c r="F72" s="277"/>
      <c r="G72" s="1"/>
      <c r="H72" s="1"/>
      <c r="I72" s="1"/>
      <c r="L72" s="277"/>
      <c r="M72" s="1"/>
      <c r="N72" s="1"/>
    </row>
    <row r="73" spans="3:14" ht="15.75" customHeight="1">
      <c r="C73" s="1"/>
      <c r="D73" s="1"/>
      <c r="E73" s="1"/>
      <c r="F73" s="277"/>
      <c r="G73" s="1"/>
      <c r="H73" s="1"/>
      <c r="I73" s="1"/>
      <c r="L73" s="277"/>
      <c r="M73" s="1"/>
      <c r="N73" s="1"/>
    </row>
    <row r="74" spans="3:14" ht="15.75" customHeight="1">
      <c r="C74" s="1"/>
      <c r="D74" s="1"/>
      <c r="E74" s="1"/>
      <c r="F74" s="277"/>
      <c r="G74" s="1"/>
      <c r="H74" s="1"/>
      <c r="I74" s="1"/>
      <c r="L74" s="277"/>
      <c r="M74" s="1"/>
      <c r="N74" s="1"/>
    </row>
    <row r="75" spans="3:14" ht="15.75" customHeight="1">
      <c r="C75" s="1"/>
      <c r="D75" s="1"/>
      <c r="E75" s="1"/>
      <c r="F75" s="277"/>
      <c r="G75" s="1"/>
      <c r="H75" s="1"/>
      <c r="I75" s="1"/>
      <c r="L75" s="277"/>
      <c r="M75" s="1"/>
      <c r="N75" s="1"/>
    </row>
    <row r="76" spans="3:14" ht="15.75" customHeight="1">
      <c r="C76" s="1"/>
      <c r="D76" s="1"/>
      <c r="E76" s="1"/>
      <c r="F76" s="277"/>
      <c r="G76" s="1"/>
      <c r="H76" s="1"/>
      <c r="I76" s="1"/>
      <c r="L76" s="277"/>
      <c r="M76" s="1"/>
      <c r="N76" s="1"/>
    </row>
    <row r="77" spans="3:14" ht="15.75" customHeight="1">
      <c r="C77" s="1"/>
      <c r="D77" s="1"/>
      <c r="E77" s="1"/>
      <c r="F77" s="277"/>
      <c r="G77" s="1"/>
      <c r="H77" s="1"/>
      <c r="I77" s="1"/>
      <c r="L77" s="277"/>
      <c r="M77" s="1"/>
      <c r="N77" s="1"/>
    </row>
    <row r="78" spans="3:14" ht="15.75" customHeight="1">
      <c r="C78" s="1"/>
      <c r="D78" s="1"/>
      <c r="E78" s="1"/>
      <c r="F78" s="277"/>
      <c r="G78" s="1"/>
      <c r="H78" s="1"/>
      <c r="I78" s="1"/>
      <c r="L78" s="277"/>
      <c r="M78" s="1"/>
      <c r="N78" s="1"/>
    </row>
    <row r="79" spans="3:14" ht="15.75" customHeight="1">
      <c r="C79" s="1"/>
      <c r="D79" s="1"/>
      <c r="E79" s="1"/>
      <c r="F79" s="277"/>
      <c r="G79" s="1"/>
      <c r="H79" s="1"/>
      <c r="I79" s="1"/>
      <c r="L79" s="277"/>
      <c r="M79" s="1"/>
      <c r="N79" s="1"/>
    </row>
    <row r="80" spans="3:14" ht="15.75" customHeight="1">
      <c r="C80" s="1"/>
      <c r="D80" s="1"/>
      <c r="E80" s="1"/>
      <c r="F80" s="277"/>
      <c r="G80" s="1"/>
      <c r="H80" s="1"/>
      <c r="I80" s="1"/>
      <c r="L80" s="277"/>
      <c r="M80" s="1"/>
      <c r="N80" s="1"/>
    </row>
    <row r="81" spans="3:14" ht="15.75" customHeight="1">
      <c r="C81" s="1"/>
      <c r="D81" s="1"/>
      <c r="E81" s="1"/>
      <c r="F81" s="277"/>
      <c r="G81" s="1"/>
      <c r="H81" s="1"/>
      <c r="I81" s="1"/>
      <c r="L81" s="277"/>
      <c r="M81" s="1"/>
      <c r="N81" s="1"/>
    </row>
    <row r="82" spans="3:14" ht="15.75" customHeight="1">
      <c r="C82" s="1"/>
      <c r="D82" s="1"/>
      <c r="E82" s="1"/>
      <c r="F82" s="277"/>
      <c r="G82" s="1"/>
      <c r="H82" s="1"/>
      <c r="I82" s="1"/>
      <c r="L82" s="277"/>
      <c r="M82" s="1"/>
      <c r="N82" s="1"/>
    </row>
    <row r="83" spans="3:14" ht="15.75" customHeight="1">
      <c r="C83" s="1"/>
      <c r="D83" s="1"/>
      <c r="E83" s="1"/>
      <c r="F83" s="277"/>
      <c r="G83" s="1"/>
      <c r="H83" s="1"/>
      <c r="I83" s="1"/>
      <c r="L83" s="277"/>
      <c r="M83" s="1"/>
      <c r="N83" s="1"/>
    </row>
    <row r="84" spans="3:14" ht="15.75" customHeight="1">
      <c r="C84" s="1"/>
      <c r="D84" s="1"/>
      <c r="E84" s="1"/>
      <c r="F84" s="277"/>
      <c r="G84" s="1"/>
      <c r="H84" s="1"/>
      <c r="I84" s="1"/>
      <c r="L84" s="277"/>
      <c r="M84" s="1"/>
      <c r="N84" s="1"/>
    </row>
    <row r="85" spans="3:14" ht="15.75" customHeight="1">
      <c r="C85" s="1"/>
      <c r="D85" s="1"/>
      <c r="E85" s="1"/>
      <c r="F85" s="277"/>
      <c r="G85" s="1"/>
      <c r="H85" s="1"/>
      <c r="I85" s="1"/>
      <c r="L85" s="277"/>
      <c r="M85" s="1"/>
      <c r="N85" s="1"/>
    </row>
    <row r="86" spans="3:14" ht="15.75" customHeight="1">
      <c r="C86" s="1"/>
      <c r="D86" s="1"/>
      <c r="E86" s="1"/>
      <c r="F86" s="277"/>
      <c r="G86" s="1"/>
      <c r="H86" s="1"/>
      <c r="I86" s="1"/>
      <c r="L86" s="277"/>
      <c r="M86" s="1"/>
      <c r="N86" s="1"/>
    </row>
    <row r="87" spans="3:14" ht="15.75" customHeight="1">
      <c r="C87" s="1"/>
      <c r="D87" s="1"/>
      <c r="E87" s="1"/>
      <c r="F87" s="277"/>
      <c r="G87" s="1"/>
      <c r="H87" s="1"/>
      <c r="I87" s="1"/>
      <c r="L87" s="277"/>
      <c r="M87" s="1"/>
      <c r="N87" s="1"/>
    </row>
    <row r="88" spans="3:14" ht="15.75" customHeight="1">
      <c r="C88" s="1"/>
      <c r="D88" s="1"/>
      <c r="E88" s="1"/>
      <c r="F88" s="277"/>
      <c r="G88" s="1"/>
      <c r="H88" s="1"/>
      <c r="I88" s="1"/>
      <c r="L88" s="277"/>
      <c r="M88" s="1"/>
      <c r="N88" s="1"/>
    </row>
    <row r="89" spans="3:14" ht="15.75" customHeight="1">
      <c r="C89" s="1"/>
      <c r="D89" s="1"/>
      <c r="E89" s="1"/>
      <c r="F89" s="277"/>
      <c r="G89" s="1"/>
      <c r="H89" s="1"/>
      <c r="I89" s="1"/>
      <c r="L89" s="277"/>
      <c r="M89" s="1"/>
      <c r="N89" s="1"/>
    </row>
    <row r="90" spans="3:14" ht="15.75" customHeight="1">
      <c r="C90" s="1"/>
      <c r="D90" s="1"/>
      <c r="E90" s="1"/>
      <c r="F90" s="277"/>
      <c r="G90" s="1"/>
      <c r="H90" s="1"/>
      <c r="I90" s="1"/>
      <c r="L90" s="277"/>
      <c r="M90" s="1"/>
      <c r="N90" s="1"/>
    </row>
    <row r="91" spans="3:14" ht="15.75" customHeight="1">
      <c r="C91" s="1"/>
      <c r="D91" s="1"/>
      <c r="E91" s="1"/>
      <c r="F91" s="277"/>
      <c r="G91" s="1"/>
      <c r="H91" s="1"/>
      <c r="I91" s="1"/>
      <c r="L91" s="277"/>
      <c r="M91" s="1"/>
      <c r="N91" s="1"/>
    </row>
    <row r="92" spans="3:14" ht="15.75" customHeight="1">
      <c r="C92" s="1"/>
      <c r="D92" s="1"/>
      <c r="E92" s="1"/>
      <c r="F92" s="277"/>
      <c r="G92" s="1"/>
      <c r="H92" s="1"/>
      <c r="I92" s="1"/>
      <c r="L92" s="277"/>
      <c r="M92" s="1"/>
      <c r="N92" s="1"/>
    </row>
    <row r="93" spans="3:14" ht="15.75" customHeight="1">
      <c r="C93" s="1"/>
      <c r="D93" s="1"/>
      <c r="E93" s="1"/>
      <c r="F93" s="277"/>
      <c r="G93" s="1"/>
      <c r="H93" s="1"/>
      <c r="I93" s="1"/>
      <c r="L93" s="277"/>
      <c r="M93" s="1"/>
      <c r="N93" s="1"/>
    </row>
    <row r="94" spans="3:14" ht="15.75" customHeight="1">
      <c r="C94" s="1"/>
      <c r="D94" s="1"/>
      <c r="E94" s="1"/>
      <c r="F94" s="277"/>
      <c r="G94" s="1"/>
      <c r="H94" s="1"/>
      <c r="I94" s="1"/>
      <c r="L94" s="277"/>
      <c r="M94" s="1"/>
      <c r="N94" s="1"/>
    </row>
    <row r="95" spans="3:14" ht="15.75" customHeight="1">
      <c r="C95" s="1"/>
      <c r="D95" s="1"/>
      <c r="E95" s="1"/>
      <c r="F95" s="277"/>
      <c r="G95" s="1"/>
      <c r="H95" s="1"/>
      <c r="I95" s="1"/>
      <c r="L95" s="277"/>
      <c r="M95" s="1"/>
      <c r="N95" s="1"/>
    </row>
    <row r="96" spans="3:14" ht="15.75" customHeight="1">
      <c r="C96" s="1"/>
      <c r="D96" s="1"/>
      <c r="E96" s="1"/>
      <c r="F96" s="277"/>
      <c r="G96" s="1"/>
      <c r="H96" s="1"/>
      <c r="I96" s="1"/>
      <c r="L96" s="277"/>
      <c r="M96" s="1"/>
      <c r="N96" s="1"/>
    </row>
    <row r="97" spans="3:14" ht="15.75" customHeight="1">
      <c r="C97" s="1"/>
      <c r="D97" s="1"/>
      <c r="E97" s="1"/>
      <c r="F97" s="277"/>
      <c r="G97" s="1"/>
      <c r="H97" s="1"/>
      <c r="I97" s="1"/>
      <c r="L97" s="277"/>
      <c r="M97" s="1"/>
      <c r="N97" s="1"/>
    </row>
    <row r="98" spans="3:14" ht="15.75" customHeight="1">
      <c r="C98" s="1"/>
      <c r="D98" s="1"/>
      <c r="E98" s="1"/>
      <c r="F98" s="277"/>
      <c r="G98" s="1"/>
      <c r="H98" s="1"/>
      <c r="I98" s="1"/>
      <c r="L98" s="277"/>
      <c r="M98" s="1"/>
      <c r="N98" s="1"/>
    </row>
    <row r="99" spans="3:14" ht="15.75" customHeight="1">
      <c r="C99" s="1"/>
      <c r="D99" s="1"/>
      <c r="E99" s="1"/>
      <c r="F99" s="277"/>
      <c r="G99" s="1"/>
      <c r="H99" s="1"/>
      <c r="I99" s="1"/>
      <c r="L99" s="277"/>
      <c r="M99" s="1"/>
      <c r="N99" s="1"/>
    </row>
    <row r="100" spans="3:14" ht="15.75" customHeight="1">
      <c r="C100" s="1"/>
      <c r="D100" s="1"/>
      <c r="E100" s="1"/>
      <c r="F100" s="277"/>
      <c r="G100" s="1"/>
      <c r="H100" s="1"/>
      <c r="I100" s="1"/>
      <c r="L100" s="277"/>
      <c r="M100" s="1"/>
      <c r="N100" s="1"/>
    </row>
    <row r="101" spans="3:14" ht="15.75" customHeight="1">
      <c r="C101" s="1"/>
      <c r="D101" s="1"/>
      <c r="E101" s="1"/>
      <c r="F101" s="277"/>
      <c r="G101" s="1"/>
      <c r="H101" s="1"/>
      <c r="I101" s="1"/>
      <c r="L101" s="277"/>
      <c r="M101" s="1"/>
      <c r="N101" s="1"/>
    </row>
    <row r="102" spans="3:14" ht="15.75" customHeight="1">
      <c r="C102" s="1"/>
      <c r="D102" s="1"/>
      <c r="E102" s="1"/>
      <c r="F102" s="277"/>
      <c r="G102" s="1"/>
      <c r="H102" s="1"/>
      <c r="I102" s="1"/>
      <c r="L102" s="277"/>
      <c r="M102" s="1"/>
      <c r="N102" s="1"/>
    </row>
    <row r="103" spans="3:14" ht="15.75" customHeight="1">
      <c r="C103" s="1"/>
      <c r="D103" s="1"/>
      <c r="E103" s="1"/>
      <c r="F103" s="277"/>
      <c r="G103" s="1"/>
      <c r="H103" s="1"/>
      <c r="I103" s="1"/>
      <c r="L103" s="277"/>
      <c r="M103" s="1"/>
      <c r="N103" s="1"/>
    </row>
    <row r="104" spans="3:14" ht="15.75" customHeight="1">
      <c r="C104" s="1"/>
      <c r="D104" s="1"/>
      <c r="E104" s="1"/>
      <c r="F104" s="277"/>
      <c r="G104" s="1"/>
      <c r="H104" s="1"/>
      <c r="I104" s="1"/>
      <c r="L104" s="277"/>
      <c r="M104" s="1"/>
      <c r="N104" s="1"/>
    </row>
    <row r="105" spans="3:14" ht="15.75" customHeight="1">
      <c r="C105" s="1"/>
      <c r="D105" s="1"/>
      <c r="E105" s="1"/>
      <c r="F105" s="277"/>
      <c r="G105" s="1"/>
      <c r="H105" s="1"/>
      <c r="I105" s="1"/>
      <c r="L105" s="277"/>
      <c r="M105" s="1"/>
      <c r="N105" s="1"/>
    </row>
    <row r="106" spans="3:14" ht="15.75" customHeight="1">
      <c r="C106" s="1"/>
      <c r="D106" s="1"/>
      <c r="E106" s="1"/>
      <c r="F106" s="277"/>
      <c r="G106" s="1"/>
      <c r="H106" s="1"/>
      <c r="I106" s="1"/>
      <c r="L106" s="277"/>
      <c r="M106" s="1"/>
      <c r="N106" s="1"/>
    </row>
    <row r="107" spans="3:14" ht="15.75" customHeight="1">
      <c r="C107" s="1"/>
      <c r="D107" s="1"/>
      <c r="E107" s="1"/>
      <c r="F107" s="277"/>
      <c r="G107" s="1"/>
      <c r="H107" s="1"/>
      <c r="I107" s="1"/>
      <c r="L107" s="277"/>
      <c r="M107" s="1"/>
      <c r="N107" s="1"/>
    </row>
    <row r="108" spans="3:14" ht="15.75" customHeight="1">
      <c r="C108" s="1"/>
      <c r="D108" s="1"/>
      <c r="E108" s="1"/>
      <c r="F108" s="277"/>
      <c r="G108" s="1"/>
      <c r="H108" s="1"/>
      <c r="I108" s="1"/>
      <c r="L108" s="277"/>
      <c r="M108" s="1"/>
      <c r="N108" s="1"/>
    </row>
    <row r="109" spans="3:14" ht="15.75" customHeight="1">
      <c r="C109" s="1"/>
      <c r="D109" s="1"/>
      <c r="E109" s="1"/>
      <c r="F109" s="277"/>
      <c r="G109" s="1"/>
      <c r="H109" s="1"/>
      <c r="I109" s="1"/>
      <c r="L109" s="277"/>
      <c r="M109" s="1"/>
      <c r="N109" s="1"/>
    </row>
    <row r="110" spans="3:14" ht="15.75" customHeight="1">
      <c r="C110" s="1"/>
      <c r="D110" s="1"/>
      <c r="E110" s="1"/>
      <c r="F110" s="277"/>
      <c r="G110" s="1"/>
      <c r="H110" s="1"/>
      <c r="I110" s="1"/>
      <c r="L110" s="277"/>
      <c r="M110" s="1"/>
      <c r="N110" s="1"/>
    </row>
    <row r="111" spans="3:14" ht="15.75" customHeight="1">
      <c r="C111" s="1"/>
      <c r="D111" s="1"/>
      <c r="E111" s="1"/>
      <c r="F111" s="277"/>
      <c r="G111" s="1"/>
      <c r="H111" s="1"/>
      <c r="I111" s="1"/>
      <c r="L111" s="277"/>
      <c r="M111" s="1"/>
      <c r="N111" s="1"/>
    </row>
    <row r="112" spans="3:14" ht="15.75" customHeight="1">
      <c r="C112" s="1"/>
      <c r="D112" s="1"/>
      <c r="E112" s="1"/>
      <c r="F112" s="277"/>
      <c r="G112" s="1"/>
      <c r="H112" s="1"/>
      <c r="I112" s="1"/>
      <c r="L112" s="277"/>
      <c r="M112" s="1"/>
      <c r="N112" s="1"/>
    </row>
    <row r="113" spans="3:14" ht="15.75" customHeight="1">
      <c r="C113" s="1"/>
      <c r="D113" s="1"/>
      <c r="E113" s="1"/>
      <c r="F113" s="277"/>
      <c r="G113" s="1"/>
      <c r="H113" s="1"/>
      <c r="I113" s="1"/>
      <c r="L113" s="277"/>
      <c r="M113" s="1"/>
      <c r="N113" s="1"/>
    </row>
    <row r="114" spans="3:14" ht="15.75" customHeight="1">
      <c r="C114" s="1"/>
      <c r="D114" s="1"/>
      <c r="E114" s="1"/>
      <c r="F114" s="277"/>
      <c r="G114" s="1"/>
      <c r="H114" s="1"/>
      <c r="I114" s="1"/>
      <c r="L114" s="277"/>
      <c r="M114" s="1"/>
      <c r="N114" s="1"/>
    </row>
    <row r="115" spans="3:14" ht="15.75" customHeight="1">
      <c r="C115" s="1"/>
      <c r="D115" s="1"/>
      <c r="E115" s="1"/>
      <c r="F115" s="277"/>
      <c r="G115" s="1"/>
      <c r="H115" s="1"/>
      <c r="I115" s="1"/>
      <c r="L115" s="277"/>
      <c r="M115" s="1"/>
      <c r="N115" s="1"/>
    </row>
    <row r="116" spans="3:14" ht="15.75" customHeight="1">
      <c r="C116" s="1"/>
      <c r="D116" s="1"/>
      <c r="E116" s="1"/>
      <c r="F116" s="277"/>
      <c r="G116" s="1"/>
      <c r="H116" s="1"/>
      <c r="I116" s="1"/>
      <c r="L116" s="277"/>
      <c r="M116" s="1"/>
      <c r="N116" s="1"/>
    </row>
    <row r="117" spans="3:14" ht="15.75" customHeight="1">
      <c r="C117" s="1"/>
      <c r="D117" s="1"/>
      <c r="E117" s="1"/>
      <c r="F117" s="277"/>
      <c r="G117" s="1"/>
      <c r="H117" s="1"/>
      <c r="I117" s="1"/>
      <c r="L117" s="277"/>
      <c r="M117" s="1"/>
      <c r="N117" s="1"/>
    </row>
    <row r="118" spans="3:14" ht="15.75" customHeight="1">
      <c r="C118" s="1"/>
      <c r="D118" s="1"/>
      <c r="E118" s="1"/>
      <c r="F118" s="277"/>
      <c r="G118" s="1"/>
      <c r="H118" s="1"/>
      <c r="I118" s="1"/>
      <c r="L118" s="277"/>
      <c r="M118" s="1"/>
      <c r="N118" s="1"/>
    </row>
    <row r="119" spans="3:14" ht="15.75" customHeight="1">
      <c r="C119" s="1"/>
      <c r="D119" s="1"/>
      <c r="E119" s="1"/>
      <c r="F119" s="277"/>
      <c r="G119" s="1"/>
      <c r="H119" s="1"/>
      <c r="I119" s="1"/>
      <c r="L119" s="277"/>
      <c r="M119" s="1"/>
      <c r="N119" s="1"/>
    </row>
    <row r="120" spans="3:14" ht="15.75" customHeight="1">
      <c r="C120" s="1"/>
      <c r="D120" s="1"/>
      <c r="E120" s="1"/>
      <c r="F120" s="277"/>
      <c r="G120" s="1"/>
      <c r="H120" s="1"/>
      <c r="I120" s="1"/>
      <c r="L120" s="277"/>
      <c r="M120" s="1"/>
      <c r="N120" s="1"/>
    </row>
    <row r="121" spans="3:14" ht="15.75" customHeight="1">
      <c r="C121" s="1"/>
      <c r="D121" s="1"/>
      <c r="E121" s="1"/>
      <c r="F121" s="277"/>
      <c r="G121" s="1"/>
      <c r="H121" s="1"/>
      <c r="I121" s="1"/>
      <c r="L121" s="277"/>
      <c r="M121" s="1"/>
      <c r="N121" s="1"/>
    </row>
    <row r="122" spans="3:14" ht="15.75" customHeight="1">
      <c r="C122" s="1"/>
      <c r="D122" s="1"/>
      <c r="E122" s="1"/>
      <c r="F122" s="277"/>
      <c r="G122" s="1"/>
      <c r="H122" s="1"/>
      <c r="I122" s="1"/>
      <c r="L122" s="277"/>
      <c r="M122" s="1"/>
      <c r="N122" s="1"/>
    </row>
    <row r="123" spans="3:14" ht="15.75" customHeight="1">
      <c r="C123" s="1"/>
      <c r="D123" s="1"/>
      <c r="E123" s="1"/>
      <c r="F123" s="277"/>
      <c r="G123" s="1"/>
      <c r="H123" s="1"/>
      <c r="I123" s="1"/>
      <c r="L123" s="277"/>
      <c r="M123" s="1"/>
      <c r="N123" s="1"/>
    </row>
    <row r="124" spans="3:14" ht="15.75" customHeight="1">
      <c r="C124" s="1"/>
      <c r="D124" s="1"/>
      <c r="E124" s="1"/>
      <c r="F124" s="277"/>
      <c r="G124" s="1"/>
      <c r="H124" s="1"/>
      <c r="I124" s="1"/>
      <c r="L124" s="277"/>
      <c r="M124" s="1"/>
      <c r="N124" s="1"/>
    </row>
    <row r="125" spans="3:14" ht="15.75" customHeight="1">
      <c r="C125" s="1"/>
      <c r="D125" s="1"/>
      <c r="E125" s="1"/>
      <c r="F125" s="277"/>
      <c r="G125" s="1"/>
      <c r="H125" s="1"/>
      <c r="I125" s="1"/>
      <c r="L125" s="277"/>
      <c r="M125" s="1"/>
      <c r="N125" s="1"/>
    </row>
    <row r="126" spans="3:14" ht="15.75" customHeight="1">
      <c r="C126" s="1"/>
      <c r="D126" s="1"/>
      <c r="E126" s="1"/>
      <c r="F126" s="277"/>
      <c r="G126" s="1"/>
      <c r="H126" s="1"/>
      <c r="I126" s="1"/>
      <c r="L126" s="277"/>
      <c r="M126" s="1"/>
      <c r="N126" s="1"/>
    </row>
    <row r="127" spans="3:14" ht="15.75" customHeight="1">
      <c r="C127" s="1"/>
      <c r="D127" s="1"/>
      <c r="E127" s="1"/>
      <c r="F127" s="277"/>
      <c r="G127" s="1"/>
      <c r="H127" s="1"/>
      <c r="I127" s="1"/>
      <c r="L127" s="277"/>
      <c r="M127" s="1"/>
      <c r="N127" s="1"/>
    </row>
    <row r="128" spans="3:14" ht="15.75" customHeight="1">
      <c r="C128" s="1"/>
      <c r="D128" s="1"/>
      <c r="E128" s="1"/>
      <c r="F128" s="277"/>
      <c r="G128" s="1"/>
      <c r="H128" s="1"/>
      <c r="I128" s="1"/>
      <c r="L128" s="277"/>
      <c r="M128" s="1"/>
      <c r="N128" s="1"/>
    </row>
    <row r="129" spans="3:14" ht="15.75" customHeight="1">
      <c r="C129" s="1"/>
      <c r="D129" s="1"/>
      <c r="E129" s="1"/>
      <c r="F129" s="277"/>
      <c r="G129" s="1"/>
      <c r="H129" s="1"/>
      <c r="I129" s="1"/>
      <c r="L129" s="277"/>
      <c r="M129" s="1"/>
      <c r="N129" s="1"/>
    </row>
    <row r="130" spans="3:14" ht="15.75" customHeight="1">
      <c r="C130" s="1"/>
      <c r="D130" s="1"/>
      <c r="E130" s="1"/>
      <c r="F130" s="277"/>
      <c r="G130" s="1"/>
      <c r="H130" s="1"/>
      <c r="I130" s="1"/>
      <c r="L130" s="277"/>
      <c r="M130" s="1"/>
      <c r="N130" s="1"/>
    </row>
    <row r="131" spans="3:14" ht="15.75" customHeight="1">
      <c r="C131" s="1"/>
      <c r="D131" s="1"/>
      <c r="E131" s="1"/>
      <c r="F131" s="277"/>
      <c r="G131" s="1"/>
      <c r="H131" s="1"/>
      <c r="I131" s="1"/>
      <c r="L131" s="277"/>
      <c r="M131" s="1"/>
      <c r="N131" s="1"/>
    </row>
    <row r="132" spans="3:14" ht="15.75" customHeight="1">
      <c r="C132" s="1"/>
      <c r="D132" s="1"/>
      <c r="E132" s="1"/>
      <c r="F132" s="277"/>
      <c r="G132" s="1"/>
      <c r="H132" s="1"/>
      <c r="I132" s="1"/>
      <c r="L132" s="277"/>
      <c r="M132" s="1"/>
      <c r="N132" s="1"/>
    </row>
    <row r="133" spans="3:14" ht="15.75" customHeight="1">
      <c r="C133" s="1"/>
      <c r="D133" s="1"/>
      <c r="E133" s="1"/>
      <c r="F133" s="277"/>
      <c r="G133" s="1"/>
      <c r="H133" s="1"/>
      <c r="I133" s="1"/>
      <c r="L133" s="277"/>
      <c r="M133" s="1"/>
      <c r="N133" s="1"/>
    </row>
    <row r="134" spans="3:14" ht="15.75" customHeight="1">
      <c r="C134" s="1"/>
      <c r="D134" s="1"/>
      <c r="E134" s="1"/>
      <c r="F134" s="277"/>
      <c r="G134" s="1"/>
      <c r="H134" s="1"/>
      <c r="I134" s="1"/>
      <c r="L134" s="277"/>
      <c r="M134" s="1"/>
      <c r="N134" s="1"/>
    </row>
    <row r="135" spans="3:14" ht="15.75" customHeight="1">
      <c r="C135" s="1"/>
      <c r="D135" s="1"/>
      <c r="E135" s="1"/>
      <c r="F135" s="277"/>
      <c r="G135" s="1"/>
      <c r="H135" s="1"/>
      <c r="I135" s="1"/>
      <c r="L135" s="277"/>
      <c r="M135" s="1"/>
      <c r="N135" s="1"/>
    </row>
    <row r="136" spans="3:14" ht="15.75" customHeight="1">
      <c r="C136" s="1"/>
      <c r="D136" s="1"/>
      <c r="E136" s="1"/>
      <c r="F136" s="277"/>
      <c r="G136" s="1"/>
      <c r="H136" s="1"/>
      <c r="I136" s="1"/>
      <c r="L136" s="277"/>
      <c r="M136" s="1"/>
      <c r="N136" s="1"/>
    </row>
    <row r="137" spans="3:14" ht="15.75" customHeight="1">
      <c r="C137" s="1"/>
      <c r="D137" s="1"/>
      <c r="E137" s="1"/>
      <c r="F137" s="277"/>
      <c r="G137" s="1"/>
      <c r="H137" s="1"/>
      <c r="I137" s="1"/>
      <c r="L137" s="277"/>
      <c r="M137" s="1"/>
      <c r="N137" s="1"/>
    </row>
    <row r="138" spans="3:14" ht="15.75" customHeight="1">
      <c r="C138" s="1"/>
      <c r="D138" s="1"/>
      <c r="E138" s="1"/>
      <c r="F138" s="277"/>
      <c r="G138" s="1"/>
      <c r="H138" s="1"/>
      <c r="I138" s="1"/>
      <c r="L138" s="277"/>
      <c r="M138" s="1"/>
      <c r="N138" s="1"/>
    </row>
    <row r="139" spans="3:14" ht="15.75" customHeight="1">
      <c r="C139" s="1"/>
      <c r="D139" s="1"/>
      <c r="E139" s="1"/>
      <c r="F139" s="277"/>
      <c r="G139" s="1"/>
      <c r="H139" s="1"/>
      <c r="I139" s="1"/>
      <c r="L139" s="277"/>
      <c r="M139" s="1"/>
      <c r="N139" s="1"/>
    </row>
    <row r="140" spans="3:14" ht="15.75" customHeight="1">
      <c r="C140" s="1"/>
      <c r="D140" s="1"/>
      <c r="E140" s="1"/>
      <c r="F140" s="277"/>
      <c r="G140" s="1"/>
      <c r="H140" s="1"/>
      <c r="I140" s="1"/>
      <c r="L140" s="277"/>
      <c r="M140" s="1"/>
      <c r="N140" s="1"/>
    </row>
    <row r="141" spans="3:14" ht="15.75" customHeight="1">
      <c r="C141" s="1"/>
      <c r="D141" s="1"/>
      <c r="E141" s="1"/>
      <c r="F141" s="277"/>
      <c r="G141" s="1"/>
      <c r="H141" s="1"/>
      <c r="I141" s="1"/>
      <c r="L141" s="277"/>
      <c r="M141" s="1"/>
      <c r="N141" s="1"/>
    </row>
    <row r="142" spans="3:14" ht="15.75" customHeight="1">
      <c r="C142" s="1"/>
      <c r="D142" s="1"/>
      <c r="E142" s="1"/>
      <c r="F142" s="277"/>
      <c r="G142" s="1"/>
      <c r="H142" s="1"/>
      <c r="I142" s="1"/>
      <c r="L142" s="277"/>
      <c r="M142" s="1"/>
      <c r="N142" s="1"/>
    </row>
    <row r="143" spans="3:14" ht="15.75" customHeight="1">
      <c r="C143" s="1"/>
      <c r="D143" s="1"/>
      <c r="E143" s="1"/>
      <c r="F143" s="277"/>
      <c r="G143" s="1"/>
      <c r="H143" s="1"/>
      <c r="I143" s="1"/>
      <c r="L143" s="277"/>
      <c r="M143" s="1"/>
      <c r="N143" s="1"/>
    </row>
    <row r="144" spans="3:14" ht="15.75" customHeight="1">
      <c r="C144" s="1"/>
      <c r="D144" s="1"/>
      <c r="E144" s="1"/>
      <c r="F144" s="277"/>
      <c r="G144" s="1"/>
      <c r="H144" s="1"/>
      <c r="I144" s="1"/>
      <c r="L144" s="277"/>
      <c r="M144" s="1"/>
      <c r="N144" s="1"/>
    </row>
    <row r="145" spans="3:14" ht="15.75" customHeight="1">
      <c r="C145" s="1"/>
      <c r="D145" s="1"/>
      <c r="E145" s="1"/>
      <c r="F145" s="277"/>
      <c r="G145" s="1"/>
      <c r="H145" s="1"/>
      <c r="I145" s="1"/>
      <c r="L145" s="277"/>
      <c r="M145" s="1"/>
      <c r="N145" s="1"/>
    </row>
    <row r="146" spans="3:14" ht="15.75" customHeight="1">
      <c r="C146" s="1"/>
      <c r="D146" s="1"/>
      <c r="E146" s="1"/>
      <c r="F146" s="277"/>
      <c r="G146" s="1"/>
      <c r="H146" s="1"/>
      <c r="I146" s="1"/>
      <c r="L146" s="277"/>
      <c r="M146" s="1"/>
      <c r="N146" s="1"/>
    </row>
    <row r="147" spans="3:14" ht="15.75" customHeight="1">
      <c r="C147" s="1"/>
      <c r="D147" s="1"/>
      <c r="E147" s="1"/>
      <c r="F147" s="277"/>
      <c r="G147" s="1"/>
      <c r="H147" s="1"/>
      <c r="I147" s="1"/>
      <c r="L147" s="277"/>
      <c r="M147" s="1"/>
      <c r="N147" s="1"/>
    </row>
    <row r="148" spans="3:14" ht="15.75" customHeight="1">
      <c r="C148" s="1"/>
      <c r="D148" s="1"/>
      <c r="E148" s="1"/>
      <c r="F148" s="277"/>
      <c r="G148" s="1"/>
      <c r="H148" s="1"/>
      <c r="I148" s="1"/>
      <c r="L148" s="277"/>
      <c r="M148" s="1"/>
      <c r="N148" s="1"/>
    </row>
    <row r="149" spans="3:14" ht="15.75" customHeight="1">
      <c r="C149" s="1"/>
      <c r="D149" s="1"/>
      <c r="E149" s="1"/>
      <c r="F149" s="277"/>
      <c r="G149" s="1"/>
      <c r="H149" s="1"/>
      <c r="I149" s="1"/>
      <c r="L149" s="277"/>
      <c r="M149" s="1"/>
      <c r="N149" s="1"/>
    </row>
    <row r="150" spans="3:14" ht="15.75" customHeight="1">
      <c r="C150" s="1"/>
      <c r="D150" s="1"/>
      <c r="E150" s="1"/>
      <c r="F150" s="277"/>
      <c r="G150" s="1"/>
      <c r="H150" s="1"/>
      <c r="I150" s="1"/>
      <c r="L150" s="277"/>
      <c r="M150" s="1"/>
      <c r="N150" s="1"/>
    </row>
    <row r="151" spans="3:14" ht="15.75" customHeight="1">
      <c r="C151" s="1"/>
      <c r="D151" s="1"/>
      <c r="E151" s="1"/>
      <c r="F151" s="277"/>
      <c r="G151" s="1"/>
      <c r="H151" s="1"/>
      <c r="I151" s="1"/>
      <c r="L151" s="277"/>
      <c r="M151" s="1"/>
      <c r="N151" s="1"/>
    </row>
    <row r="152" spans="3:14" ht="15.75" customHeight="1">
      <c r="C152" s="1"/>
      <c r="D152" s="1"/>
      <c r="E152" s="1"/>
      <c r="F152" s="277"/>
      <c r="G152" s="1"/>
      <c r="H152" s="1"/>
      <c r="I152" s="1"/>
      <c r="L152" s="277"/>
      <c r="M152" s="1"/>
      <c r="N152" s="1"/>
    </row>
    <row r="153" spans="3:14" ht="15.75" customHeight="1">
      <c r="C153" s="1"/>
      <c r="D153" s="1"/>
      <c r="E153" s="1"/>
      <c r="F153" s="277"/>
      <c r="G153" s="1"/>
      <c r="H153" s="1"/>
      <c r="I153" s="1"/>
      <c r="L153" s="277"/>
      <c r="M153" s="1"/>
      <c r="N153" s="1"/>
    </row>
    <row r="154" spans="3:14" ht="15.75" customHeight="1">
      <c r="C154" s="1"/>
      <c r="D154" s="1"/>
      <c r="E154" s="1"/>
      <c r="F154" s="277"/>
      <c r="G154" s="1"/>
      <c r="H154" s="1"/>
      <c r="I154" s="1"/>
      <c r="L154" s="277"/>
      <c r="M154" s="1"/>
      <c r="N154" s="1"/>
    </row>
    <row r="155" spans="3:14" ht="15.75" customHeight="1">
      <c r="C155" s="1"/>
      <c r="D155" s="1"/>
      <c r="E155" s="1"/>
      <c r="F155" s="277"/>
      <c r="G155" s="1"/>
      <c r="H155" s="1"/>
      <c r="I155" s="1"/>
      <c r="L155" s="277"/>
      <c r="M155" s="1"/>
      <c r="N155" s="1"/>
    </row>
    <row r="156" spans="3:14" ht="15.75" customHeight="1">
      <c r="C156" s="1"/>
      <c r="D156" s="1"/>
      <c r="E156" s="1"/>
      <c r="F156" s="277"/>
      <c r="G156" s="1"/>
      <c r="H156" s="1"/>
      <c r="I156" s="1"/>
      <c r="L156" s="277"/>
      <c r="M156" s="1"/>
      <c r="N156" s="1"/>
    </row>
    <row r="157" spans="3:14" ht="15.75" customHeight="1">
      <c r="C157" s="1"/>
      <c r="D157" s="1"/>
      <c r="E157" s="1"/>
      <c r="F157" s="277"/>
      <c r="G157" s="1"/>
      <c r="H157" s="1"/>
      <c r="I157" s="1"/>
      <c r="L157" s="277"/>
      <c r="M157" s="1"/>
      <c r="N157" s="1"/>
    </row>
    <row r="158" spans="3:14" ht="15.75" customHeight="1">
      <c r="C158" s="1"/>
      <c r="D158" s="1"/>
      <c r="E158" s="1"/>
      <c r="F158" s="277"/>
      <c r="G158" s="1"/>
      <c r="H158" s="1"/>
      <c r="I158" s="1"/>
      <c r="L158" s="277"/>
      <c r="M158" s="1"/>
      <c r="N158" s="1"/>
    </row>
    <row r="159" spans="3:14" ht="15.75" customHeight="1">
      <c r="C159" s="1"/>
      <c r="D159" s="1"/>
      <c r="E159" s="1"/>
      <c r="F159" s="277"/>
      <c r="G159" s="1"/>
      <c r="H159" s="1"/>
      <c r="I159" s="1"/>
      <c r="L159" s="277"/>
      <c r="M159" s="1"/>
      <c r="N159" s="1"/>
    </row>
    <row r="160" spans="3:14" ht="15.75" customHeight="1">
      <c r="C160" s="1"/>
      <c r="D160" s="1"/>
      <c r="E160" s="1"/>
      <c r="F160" s="277"/>
      <c r="G160" s="1"/>
      <c r="H160" s="1"/>
      <c r="I160" s="1"/>
      <c r="L160" s="277"/>
      <c r="M160" s="1"/>
      <c r="N160" s="1"/>
    </row>
    <row r="161" spans="3:14" ht="15.75" customHeight="1">
      <c r="C161" s="1"/>
      <c r="D161" s="1"/>
      <c r="E161" s="1"/>
      <c r="F161" s="277"/>
      <c r="G161" s="1"/>
      <c r="H161" s="1"/>
      <c r="I161" s="1"/>
      <c r="L161" s="277"/>
      <c r="M161" s="1"/>
      <c r="N161" s="1"/>
    </row>
    <row r="162" spans="3:14" ht="15.75" customHeight="1">
      <c r="C162" s="1"/>
      <c r="D162" s="1"/>
      <c r="E162" s="1"/>
      <c r="F162" s="277"/>
      <c r="G162" s="1"/>
      <c r="H162" s="1"/>
      <c r="I162" s="1"/>
      <c r="L162" s="277"/>
      <c r="M162" s="1"/>
      <c r="N162" s="1"/>
    </row>
    <row r="163" spans="3:14" ht="15.75" customHeight="1">
      <c r="C163" s="1"/>
      <c r="D163" s="1"/>
      <c r="E163" s="1"/>
      <c r="F163" s="277"/>
      <c r="G163" s="1"/>
      <c r="H163" s="1"/>
      <c r="I163" s="1"/>
      <c r="L163" s="277"/>
      <c r="M163" s="1"/>
      <c r="N163" s="1"/>
    </row>
    <row r="164" spans="3:14" ht="15.75" customHeight="1">
      <c r="C164" s="1"/>
      <c r="D164" s="1"/>
      <c r="E164" s="1"/>
      <c r="F164" s="277"/>
      <c r="G164" s="1"/>
      <c r="H164" s="1"/>
      <c r="I164" s="1"/>
      <c r="L164" s="277"/>
      <c r="M164" s="1"/>
      <c r="N164" s="1"/>
    </row>
    <row r="165" spans="3:14" ht="15.75" customHeight="1">
      <c r="C165" s="1"/>
      <c r="D165" s="1"/>
      <c r="E165" s="1"/>
      <c r="F165" s="277"/>
      <c r="G165" s="1"/>
      <c r="H165" s="1"/>
      <c r="I165" s="1"/>
      <c r="L165" s="277"/>
      <c r="M165" s="1"/>
      <c r="N165" s="1"/>
    </row>
    <row r="166" spans="3:14" ht="15.75" customHeight="1">
      <c r="C166" s="1"/>
      <c r="D166" s="1"/>
      <c r="E166" s="1"/>
      <c r="F166" s="277"/>
      <c r="G166" s="1"/>
      <c r="H166" s="1"/>
      <c r="I166" s="1"/>
      <c r="L166" s="277"/>
      <c r="M166" s="1"/>
      <c r="N166" s="1"/>
    </row>
    <row r="167" spans="3:14" ht="15.75" customHeight="1">
      <c r="C167" s="1"/>
      <c r="D167" s="1"/>
      <c r="E167" s="1"/>
      <c r="F167" s="277"/>
      <c r="G167" s="1"/>
      <c r="H167" s="1"/>
      <c r="I167" s="1"/>
      <c r="L167" s="277"/>
      <c r="M167" s="1"/>
      <c r="N167" s="1"/>
    </row>
    <row r="168" spans="3:14" ht="15.75" customHeight="1">
      <c r="C168" s="1"/>
      <c r="D168" s="1"/>
      <c r="E168" s="1"/>
      <c r="F168" s="277"/>
      <c r="G168" s="1"/>
      <c r="H168" s="1"/>
      <c r="I168" s="1"/>
      <c r="L168" s="277"/>
      <c r="M168" s="1"/>
      <c r="N168" s="1"/>
    </row>
    <row r="169" spans="3:14" ht="15.75" customHeight="1">
      <c r="C169" s="1"/>
      <c r="D169" s="1"/>
      <c r="E169" s="1"/>
      <c r="F169" s="277"/>
      <c r="G169" s="1"/>
      <c r="H169" s="1"/>
      <c r="I169" s="1"/>
      <c r="L169" s="277"/>
      <c r="M169" s="1"/>
      <c r="N169" s="1"/>
    </row>
    <row r="170" spans="3:14" ht="15.75" customHeight="1">
      <c r="C170" s="1"/>
      <c r="D170" s="1"/>
      <c r="E170" s="1"/>
      <c r="F170" s="277"/>
      <c r="G170" s="1"/>
      <c r="H170" s="1"/>
      <c r="I170" s="1"/>
      <c r="L170" s="277"/>
      <c r="M170" s="1"/>
      <c r="N170" s="1"/>
    </row>
    <row r="171" spans="3:14" ht="15.75" customHeight="1">
      <c r="C171" s="1"/>
      <c r="D171" s="1"/>
      <c r="E171" s="1"/>
      <c r="F171" s="277"/>
      <c r="G171" s="1"/>
      <c r="H171" s="1"/>
      <c r="I171" s="1"/>
      <c r="L171" s="277"/>
      <c r="M171" s="1"/>
      <c r="N171" s="1"/>
    </row>
    <row r="172" spans="3:14" ht="15.75" customHeight="1">
      <c r="C172" s="1"/>
      <c r="D172" s="1"/>
      <c r="E172" s="1"/>
      <c r="F172" s="277"/>
      <c r="G172" s="1"/>
      <c r="H172" s="1"/>
      <c r="I172" s="1"/>
      <c r="L172" s="277"/>
      <c r="M172" s="1"/>
      <c r="N172" s="1"/>
    </row>
    <row r="173" spans="3:14" ht="15.75" customHeight="1">
      <c r="C173" s="1"/>
      <c r="D173" s="1"/>
      <c r="E173" s="1"/>
      <c r="F173" s="277"/>
      <c r="G173" s="1"/>
      <c r="H173" s="1"/>
      <c r="I173" s="1"/>
      <c r="L173" s="277"/>
      <c r="M173" s="1"/>
      <c r="N173" s="1"/>
    </row>
    <row r="174" spans="3:14" ht="15.75" customHeight="1">
      <c r="C174" s="1"/>
      <c r="D174" s="1"/>
      <c r="E174" s="1"/>
      <c r="F174" s="277"/>
      <c r="G174" s="1"/>
      <c r="H174" s="1"/>
      <c r="I174" s="1"/>
      <c r="L174" s="277"/>
      <c r="M174" s="1"/>
      <c r="N174" s="1"/>
    </row>
    <row r="175" spans="3:14" ht="15.75" customHeight="1">
      <c r="C175" s="1"/>
      <c r="D175" s="1"/>
      <c r="E175" s="1"/>
      <c r="F175" s="277"/>
      <c r="G175" s="1"/>
      <c r="H175" s="1"/>
      <c r="I175" s="1"/>
      <c r="L175" s="277"/>
      <c r="M175" s="1"/>
      <c r="N175" s="1"/>
    </row>
    <row r="176" spans="3:14" ht="15.75" customHeight="1">
      <c r="C176" s="1"/>
      <c r="D176" s="1"/>
      <c r="E176" s="1"/>
      <c r="F176" s="277"/>
      <c r="G176" s="1"/>
      <c r="H176" s="1"/>
      <c r="I176" s="1"/>
      <c r="L176" s="277"/>
      <c r="M176" s="1"/>
      <c r="N176" s="1"/>
    </row>
    <row r="177" spans="3:14" ht="15.75" customHeight="1">
      <c r="C177" s="1"/>
      <c r="D177" s="1"/>
      <c r="E177" s="1"/>
      <c r="F177" s="277"/>
      <c r="G177" s="1"/>
      <c r="H177" s="1"/>
      <c r="I177" s="1"/>
      <c r="L177" s="277"/>
      <c r="M177" s="1"/>
      <c r="N177" s="1"/>
    </row>
    <row r="178" spans="3:14" ht="15.75" customHeight="1">
      <c r="C178" s="1"/>
      <c r="D178" s="1"/>
      <c r="E178" s="1"/>
      <c r="F178" s="277"/>
      <c r="G178" s="1"/>
      <c r="H178" s="1"/>
      <c r="I178" s="1"/>
      <c r="L178" s="277"/>
      <c r="M178" s="1"/>
      <c r="N178" s="1"/>
    </row>
    <row r="179" spans="3:14" ht="15.75" customHeight="1">
      <c r="C179" s="1"/>
      <c r="D179" s="1"/>
      <c r="E179" s="1"/>
      <c r="F179" s="277"/>
      <c r="G179" s="1"/>
      <c r="H179" s="1"/>
      <c r="I179" s="1"/>
      <c r="L179" s="277"/>
      <c r="M179" s="1"/>
      <c r="N179" s="1"/>
    </row>
    <row r="180" spans="3:14" ht="15.75" customHeight="1">
      <c r="C180" s="1"/>
      <c r="D180" s="1"/>
      <c r="E180" s="1"/>
      <c r="F180" s="277"/>
      <c r="G180" s="1"/>
      <c r="H180" s="1"/>
      <c r="I180" s="1"/>
      <c r="L180" s="277"/>
      <c r="M180" s="1"/>
      <c r="N180" s="1"/>
    </row>
    <row r="181" spans="3:14" ht="15.75" customHeight="1">
      <c r="C181" s="1"/>
      <c r="D181" s="1"/>
      <c r="E181" s="1"/>
      <c r="F181" s="277"/>
      <c r="G181" s="1"/>
      <c r="H181" s="1"/>
      <c r="I181" s="1"/>
      <c r="L181" s="277"/>
      <c r="M181" s="1"/>
      <c r="N181" s="1"/>
    </row>
    <row r="182" spans="3:14" ht="15.75" customHeight="1">
      <c r="C182" s="1"/>
      <c r="D182" s="1"/>
      <c r="E182" s="1"/>
      <c r="F182" s="277"/>
      <c r="G182" s="1"/>
      <c r="H182" s="1"/>
      <c r="I182" s="1"/>
      <c r="L182" s="277"/>
      <c r="M182" s="1"/>
      <c r="N182" s="1"/>
    </row>
    <row r="183" spans="3:14" ht="15.75" customHeight="1">
      <c r="C183" s="1"/>
      <c r="D183" s="1"/>
      <c r="E183" s="1"/>
      <c r="F183" s="277"/>
      <c r="G183" s="1"/>
      <c r="H183" s="1"/>
      <c r="I183" s="1"/>
      <c r="L183" s="277"/>
      <c r="M183" s="1"/>
      <c r="N183" s="1"/>
    </row>
    <row r="184" spans="3:14" ht="15.75" customHeight="1">
      <c r="C184" s="1"/>
      <c r="D184" s="1"/>
      <c r="E184" s="1"/>
      <c r="F184" s="277"/>
      <c r="G184" s="1"/>
      <c r="H184" s="1"/>
      <c r="I184" s="1"/>
      <c r="L184" s="277"/>
      <c r="M184" s="1"/>
      <c r="N184" s="1"/>
    </row>
    <row r="185" spans="3:14" ht="15.75" customHeight="1">
      <c r="C185" s="1"/>
      <c r="D185" s="1"/>
      <c r="E185" s="1"/>
      <c r="F185" s="277"/>
      <c r="G185" s="1"/>
      <c r="H185" s="1"/>
      <c r="I185" s="1"/>
      <c r="L185" s="277"/>
      <c r="M185" s="1"/>
      <c r="N185" s="1"/>
    </row>
    <row r="186" spans="3:14" ht="15.75" customHeight="1">
      <c r="C186" s="1"/>
      <c r="D186" s="1"/>
      <c r="E186" s="1"/>
      <c r="F186" s="277"/>
      <c r="G186" s="1"/>
      <c r="H186" s="1"/>
      <c r="I186" s="1"/>
      <c r="L186" s="277"/>
      <c r="M186" s="1"/>
      <c r="N186" s="1"/>
    </row>
    <row r="187" spans="3:14" ht="15.75" customHeight="1">
      <c r="C187" s="1"/>
      <c r="D187" s="1"/>
      <c r="E187" s="1"/>
      <c r="F187" s="277"/>
      <c r="G187" s="1"/>
      <c r="H187" s="1"/>
      <c r="I187" s="1"/>
      <c r="L187" s="277"/>
      <c r="M187" s="1"/>
      <c r="N187" s="1"/>
    </row>
    <row r="188" spans="3:14" ht="15.75" customHeight="1">
      <c r="C188" s="1"/>
      <c r="D188" s="1"/>
      <c r="E188" s="1"/>
      <c r="F188" s="277"/>
      <c r="G188" s="1"/>
      <c r="H188" s="1"/>
      <c r="I188" s="1"/>
      <c r="L188" s="277"/>
      <c r="M188" s="1"/>
      <c r="N188" s="1"/>
    </row>
    <row r="189" spans="3:14" ht="15.75" customHeight="1">
      <c r="C189" s="1"/>
      <c r="D189" s="1"/>
      <c r="E189" s="1"/>
      <c r="F189" s="277"/>
      <c r="G189" s="1"/>
      <c r="H189" s="1"/>
      <c r="I189" s="1"/>
      <c r="L189" s="277"/>
      <c r="M189" s="1"/>
      <c r="N189" s="1"/>
    </row>
    <row r="190" spans="3:14" ht="15.75" customHeight="1">
      <c r="C190" s="1"/>
      <c r="D190" s="1"/>
      <c r="E190" s="1"/>
      <c r="F190" s="277"/>
      <c r="G190" s="1"/>
      <c r="H190" s="1"/>
      <c r="I190" s="1"/>
      <c r="L190" s="277"/>
      <c r="M190" s="1"/>
      <c r="N190" s="1"/>
    </row>
    <row r="191" spans="3:14" ht="15.75" customHeight="1">
      <c r="C191" s="1"/>
      <c r="D191" s="1"/>
      <c r="E191" s="1"/>
      <c r="F191" s="277"/>
      <c r="G191" s="1"/>
      <c r="H191" s="1"/>
      <c r="I191" s="1"/>
      <c r="L191" s="277"/>
      <c r="M191" s="1"/>
      <c r="N191" s="1"/>
    </row>
    <row r="192" spans="3:14" ht="15.75" customHeight="1">
      <c r="C192" s="1"/>
      <c r="D192" s="1"/>
      <c r="E192" s="1"/>
      <c r="F192" s="277"/>
      <c r="G192" s="1"/>
      <c r="H192" s="1"/>
      <c r="I192" s="1"/>
      <c r="L192" s="277"/>
      <c r="M192" s="1"/>
      <c r="N192" s="1"/>
    </row>
    <row r="193" spans="3:14" ht="15.75" customHeight="1">
      <c r="C193" s="1"/>
      <c r="D193" s="1"/>
      <c r="E193" s="1"/>
      <c r="F193" s="277"/>
      <c r="G193" s="1"/>
      <c r="H193" s="1"/>
      <c r="I193" s="1"/>
      <c r="L193" s="277"/>
      <c r="M193" s="1"/>
      <c r="N193" s="1"/>
    </row>
    <row r="194" spans="3:14" ht="15.75" customHeight="1">
      <c r="C194" s="1"/>
      <c r="D194" s="1"/>
      <c r="E194" s="1"/>
      <c r="F194" s="277"/>
      <c r="G194" s="1"/>
      <c r="H194" s="1"/>
      <c r="I194" s="1"/>
      <c r="L194" s="277"/>
      <c r="M194" s="1"/>
      <c r="N194" s="1"/>
    </row>
    <row r="195" spans="3:14" ht="15.75" customHeight="1">
      <c r="C195" s="1"/>
      <c r="D195" s="1"/>
      <c r="E195" s="1"/>
      <c r="F195" s="277"/>
      <c r="G195" s="1"/>
      <c r="H195" s="1"/>
      <c r="I195" s="1"/>
      <c r="L195" s="277"/>
      <c r="M195" s="1"/>
      <c r="N195" s="1"/>
    </row>
    <row r="196" spans="3:14" ht="15.75" customHeight="1">
      <c r="C196" s="1"/>
      <c r="D196" s="1"/>
      <c r="E196" s="1"/>
      <c r="F196" s="277"/>
      <c r="G196" s="1"/>
      <c r="H196" s="1"/>
      <c r="I196" s="1"/>
      <c r="L196" s="277"/>
      <c r="M196" s="1"/>
      <c r="N196" s="1"/>
    </row>
    <row r="197" spans="3:14" ht="15.75" customHeight="1">
      <c r="C197" s="1"/>
      <c r="D197" s="1"/>
      <c r="E197" s="1"/>
      <c r="F197" s="277"/>
      <c r="G197" s="1"/>
      <c r="H197" s="1"/>
      <c r="I197" s="1"/>
      <c r="L197" s="277"/>
      <c r="M197" s="1"/>
      <c r="N197" s="1"/>
    </row>
    <row r="198" spans="3:14" ht="15.75" customHeight="1">
      <c r="C198" s="1"/>
      <c r="D198" s="1"/>
      <c r="E198" s="1"/>
      <c r="F198" s="277"/>
      <c r="G198" s="1"/>
      <c r="H198" s="1"/>
      <c r="I198" s="1"/>
      <c r="L198" s="277"/>
      <c r="M198" s="1"/>
      <c r="N198" s="1"/>
    </row>
    <row r="199" spans="3:14" ht="15.75" customHeight="1">
      <c r="C199" s="1"/>
      <c r="D199" s="1"/>
      <c r="E199" s="1"/>
      <c r="F199" s="277"/>
      <c r="G199" s="1"/>
      <c r="H199" s="1"/>
      <c r="I199" s="1"/>
      <c r="L199" s="277"/>
      <c r="M199" s="1"/>
      <c r="N199" s="1"/>
    </row>
    <row r="200" spans="3:14" ht="15.75" customHeight="1">
      <c r="C200" s="1"/>
      <c r="D200" s="1"/>
      <c r="E200" s="1"/>
      <c r="F200" s="277"/>
      <c r="G200" s="1"/>
      <c r="H200" s="1"/>
      <c r="I200" s="1"/>
      <c r="L200" s="277"/>
      <c r="M200" s="1"/>
      <c r="N200" s="1"/>
    </row>
    <row r="201" spans="3:14" ht="15.75" customHeight="1">
      <c r="C201" s="1"/>
      <c r="D201" s="1"/>
      <c r="E201" s="1"/>
      <c r="F201" s="277"/>
      <c r="G201" s="1"/>
      <c r="H201" s="1"/>
      <c r="I201" s="1"/>
      <c r="L201" s="277"/>
      <c r="M201" s="1"/>
      <c r="N201" s="1"/>
    </row>
    <row r="202" spans="3:14" ht="15.75" customHeight="1">
      <c r="C202" s="1"/>
      <c r="D202" s="1"/>
      <c r="E202" s="1"/>
      <c r="F202" s="277"/>
      <c r="G202" s="1"/>
      <c r="H202" s="1"/>
      <c r="I202" s="1"/>
      <c r="L202" s="277"/>
      <c r="M202" s="1"/>
      <c r="N202" s="1"/>
    </row>
    <row r="203" spans="3:14" ht="15.75" customHeight="1">
      <c r="C203" s="1"/>
      <c r="D203" s="1"/>
      <c r="E203" s="1"/>
      <c r="F203" s="277"/>
      <c r="G203" s="1"/>
      <c r="H203" s="1"/>
      <c r="I203" s="1"/>
      <c r="L203" s="277"/>
      <c r="M203" s="1"/>
      <c r="N203" s="1"/>
    </row>
    <row r="204" spans="3:14" ht="15.75" customHeight="1">
      <c r="C204" s="1"/>
      <c r="D204" s="1"/>
      <c r="E204" s="1"/>
      <c r="F204" s="277"/>
      <c r="G204" s="1"/>
      <c r="H204" s="1"/>
      <c r="I204" s="1"/>
      <c r="L204" s="277"/>
      <c r="M204" s="1"/>
      <c r="N204" s="1"/>
    </row>
    <row r="205" spans="3:14" ht="15.75" customHeight="1">
      <c r="C205" s="1"/>
      <c r="D205" s="1"/>
      <c r="E205" s="1"/>
      <c r="F205" s="277"/>
      <c r="G205" s="1"/>
      <c r="H205" s="1"/>
      <c r="I205" s="1"/>
      <c r="L205" s="277"/>
      <c r="M205" s="1"/>
      <c r="N205" s="1"/>
    </row>
    <row r="206" spans="3:14" ht="15.75" customHeight="1">
      <c r="C206" s="1"/>
      <c r="D206" s="1"/>
      <c r="E206" s="1"/>
      <c r="F206" s="277"/>
      <c r="G206" s="1"/>
      <c r="H206" s="1"/>
      <c r="I206" s="1"/>
      <c r="L206" s="277"/>
      <c r="M206" s="1"/>
      <c r="N206" s="1"/>
    </row>
    <row r="207" spans="3:14" ht="15.75" customHeight="1">
      <c r="C207" s="1"/>
      <c r="D207" s="1"/>
      <c r="E207" s="1"/>
      <c r="F207" s="277"/>
      <c r="G207" s="1"/>
      <c r="H207" s="1"/>
      <c r="I207" s="1"/>
      <c r="L207" s="277"/>
      <c r="M207" s="1"/>
      <c r="N207" s="1"/>
    </row>
    <row r="208" spans="3:14" ht="15.75" customHeight="1">
      <c r="C208" s="1"/>
      <c r="D208" s="1"/>
      <c r="E208" s="1"/>
      <c r="F208" s="277"/>
      <c r="G208" s="1"/>
      <c r="H208" s="1"/>
      <c r="I208" s="1"/>
      <c r="L208" s="277"/>
      <c r="M208" s="1"/>
      <c r="N208" s="1"/>
    </row>
    <row r="209" spans="3:14" ht="15.75" customHeight="1">
      <c r="C209" s="1"/>
      <c r="D209" s="1"/>
      <c r="E209" s="1"/>
      <c r="F209" s="277"/>
      <c r="G209" s="1"/>
      <c r="H209" s="1"/>
      <c r="I209" s="1"/>
      <c r="L209" s="277"/>
      <c r="M209" s="1"/>
      <c r="N209" s="1"/>
    </row>
    <row r="210" spans="3:14" ht="15.75" customHeight="1">
      <c r="C210" s="1"/>
      <c r="D210" s="1"/>
      <c r="E210" s="1"/>
      <c r="F210" s="277"/>
      <c r="G210" s="1"/>
      <c r="H210" s="1"/>
      <c r="I210" s="1"/>
      <c r="L210" s="277"/>
      <c r="M210" s="1"/>
      <c r="N210" s="1"/>
    </row>
    <row r="211" spans="3:14" ht="15.75" customHeight="1">
      <c r="C211" s="1"/>
      <c r="D211" s="1"/>
      <c r="E211" s="1"/>
      <c r="F211" s="277"/>
      <c r="G211" s="1"/>
      <c r="H211" s="1"/>
      <c r="I211" s="1"/>
      <c r="L211" s="277"/>
      <c r="M211" s="1"/>
      <c r="N211" s="1"/>
    </row>
    <row r="212" spans="3:14" ht="15.75" customHeight="1">
      <c r="C212" s="1"/>
      <c r="D212" s="1"/>
      <c r="E212" s="1"/>
      <c r="F212" s="277"/>
      <c r="G212" s="1"/>
      <c r="H212" s="1"/>
      <c r="I212" s="1"/>
      <c r="L212" s="277"/>
      <c r="M212" s="1"/>
      <c r="N212" s="1"/>
    </row>
    <row r="213" spans="3:14" ht="15.75" customHeight="1">
      <c r="C213" s="1"/>
      <c r="D213" s="1"/>
      <c r="E213" s="1"/>
      <c r="F213" s="277"/>
      <c r="G213" s="1"/>
      <c r="H213" s="1"/>
      <c r="I213" s="1"/>
      <c r="L213" s="277"/>
      <c r="M213" s="1"/>
      <c r="N213" s="1"/>
    </row>
    <row r="214" spans="3:14" ht="15.75" customHeight="1">
      <c r="C214" s="1"/>
      <c r="D214" s="1"/>
      <c r="E214" s="1"/>
      <c r="F214" s="277"/>
      <c r="G214" s="1"/>
      <c r="H214" s="1"/>
      <c r="I214" s="1"/>
      <c r="L214" s="277"/>
      <c r="M214" s="1"/>
      <c r="N214" s="1"/>
    </row>
    <row r="215" spans="3:14" ht="15.75" customHeight="1">
      <c r="C215" s="1"/>
      <c r="D215" s="1"/>
      <c r="E215" s="1"/>
      <c r="F215" s="277"/>
      <c r="G215" s="1"/>
      <c r="H215" s="1"/>
      <c r="I215" s="1"/>
      <c r="L215" s="277"/>
      <c r="M215" s="1"/>
      <c r="N215" s="1"/>
    </row>
    <row r="216" spans="3:14" ht="15.75" customHeight="1">
      <c r="C216" s="1"/>
      <c r="D216" s="1"/>
      <c r="E216" s="1"/>
      <c r="F216" s="277"/>
      <c r="G216" s="1"/>
      <c r="H216" s="1"/>
      <c r="I216" s="1"/>
      <c r="L216" s="277"/>
      <c r="M216" s="1"/>
      <c r="N216" s="1"/>
    </row>
    <row r="217" spans="3:14" ht="15.75" customHeight="1">
      <c r="C217" s="1"/>
      <c r="D217" s="1"/>
      <c r="E217" s="1"/>
      <c r="F217" s="277"/>
      <c r="G217" s="1"/>
      <c r="H217" s="1"/>
      <c r="I217" s="1"/>
      <c r="L217" s="277"/>
      <c r="M217" s="1"/>
      <c r="N217" s="1"/>
    </row>
    <row r="218" spans="3:14" ht="15.75" customHeight="1">
      <c r="C218" s="1"/>
      <c r="D218" s="1"/>
      <c r="E218" s="1"/>
      <c r="F218" s="277"/>
      <c r="G218" s="1"/>
      <c r="H218" s="1"/>
      <c r="I218" s="1"/>
      <c r="L218" s="277"/>
      <c r="M218" s="1"/>
      <c r="N218" s="1"/>
    </row>
    <row r="219" spans="3:14" ht="15.75" customHeight="1">
      <c r="C219" s="1"/>
      <c r="D219" s="1"/>
      <c r="E219" s="1"/>
      <c r="F219" s="277"/>
      <c r="G219" s="1"/>
      <c r="H219" s="1"/>
      <c r="I219" s="1"/>
      <c r="L219" s="277"/>
      <c r="M219" s="1"/>
      <c r="N219" s="1"/>
    </row>
    <row r="220" spans="3:14" ht="15.75" customHeight="1">
      <c r="C220" s="1"/>
      <c r="D220" s="1"/>
      <c r="E220" s="1"/>
      <c r="F220" s="277"/>
      <c r="G220" s="1"/>
      <c r="H220" s="1"/>
      <c r="I220" s="1"/>
      <c r="L220" s="277"/>
      <c r="M220" s="1"/>
      <c r="N220" s="1"/>
    </row>
    <row r="221" spans="3:14" ht="15.75" customHeight="1">
      <c r="C221" s="1"/>
      <c r="D221" s="1"/>
      <c r="E221" s="1"/>
      <c r="F221" s="277"/>
      <c r="G221" s="1"/>
      <c r="H221" s="1"/>
      <c r="I221" s="1"/>
      <c r="L221" s="277"/>
      <c r="M221" s="1"/>
      <c r="N221" s="1"/>
    </row>
    <row r="222" spans="3:14" ht="15.75" customHeight="1">
      <c r="C222" s="1"/>
      <c r="D222" s="1"/>
      <c r="E222" s="1"/>
      <c r="F222" s="277"/>
      <c r="G222" s="1"/>
      <c r="H222" s="1"/>
      <c r="I222" s="1"/>
      <c r="L222" s="277"/>
      <c r="M222" s="1"/>
      <c r="N222" s="1"/>
    </row>
    <row r="223" spans="3:14" ht="15.75" customHeight="1">
      <c r="C223" s="1"/>
      <c r="D223" s="1"/>
      <c r="E223" s="1"/>
      <c r="F223" s="277"/>
      <c r="G223" s="1"/>
      <c r="H223" s="1"/>
      <c r="I223" s="1"/>
      <c r="L223" s="277"/>
      <c r="M223" s="1"/>
      <c r="N223" s="1"/>
    </row>
    <row r="224" spans="3:14" ht="15.75" customHeight="1">
      <c r="C224" s="1"/>
      <c r="D224" s="1"/>
      <c r="E224" s="1"/>
      <c r="F224" s="277"/>
      <c r="G224" s="1"/>
      <c r="H224" s="1"/>
      <c r="I224" s="1"/>
      <c r="L224" s="277"/>
      <c r="M224" s="1"/>
      <c r="N224" s="1"/>
    </row>
    <row r="225" spans="3:14" ht="15.75" customHeight="1">
      <c r="C225" s="1"/>
      <c r="D225" s="1"/>
      <c r="E225" s="1"/>
      <c r="F225" s="277"/>
      <c r="G225" s="1"/>
      <c r="H225" s="1"/>
      <c r="I225" s="1"/>
      <c r="L225" s="277"/>
      <c r="M225" s="1"/>
      <c r="N225" s="1"/>
    </row>
    <row r="226" spans="3:14" ht="15.75" customHeight="1">
      <c r="C226" s="1"/>
      <c r="D226" s="1"/>
      <c r="E226" s="1"/>
      <c r="F226" s="277"/>
      <c r="G226" s="1"/>
      <c r="H226" s="1"/>
      <c r="I226" s="1"/>
      <c r="L226" s="277"/>
      <c r="M226" s="1"/>
      <c r="N226" s="1"/>
    </row>
    <row r="227" spans="3:14" ht="15.75" customHeight="1">
      <c r="C227" s="1"/>
      <c r="D227" s="1"/>
      <c r="E227" s="1"/>
      <c r="F227" s="277"/>
      <c r="G227" s="1"/>
      <c r="H227" s="1"/>
      <c r="I227" s="1"/>
      <c r="L227" s="277"/>
      <c r="M227" s="1"/>
      <c r="N227" s="1"/>
    </row>
    <row r="228" spans="3:14" ht="15.75" customHeight="1">
      <c r="C228" s="1"/>
      <c r="D228" s="1"/>
      <c r="E228" s="1"/>
      <c r="F228" s="277"/>
      <c r="G228" s="1"/>
      <c r="H228" s="1"/>
      <c r="I228" s="1"/>
      <c r="L228" s="277"/>
      <c r="M228" s="1"/>
      <c r="N228" s="1"/>
    </row>
    <row r="229" spans="3:14" ht="15.75" customHeight="1">
      <c r="C229" s="1"/>
      <c r="D229" s="1"/>
      <c r="E229" s="1"/>
      <c r="F229" s="277"/>
      <c r="G229" s="1"/>
      <c r="H229" s="1"/>
      <c r="I229" s="1"/>
      <c r="L229" s="277"/>
      <c r="M229" s="1"/>
      <c r="N229" s="1"/>
    </row>
    <row r="230" spans="3:14" ht="15.75" customHeight="1">
      <c r="C230" s="1"/>
      <c r="D230" s="1"/>
      <c r="E230" s="1"/>
      <c r="F230" s="277"/>
      <c r="G230" s="1"/>
      <c r="H230" s="1"/>
      <c r="I230" s="1"/>
      <c r="L230" s="277"/>
      <c r="M230" s="1"/>
      <c r="N230" s="1"/>
    </row>
    <row r="231" spans="3:14" ht="15.75" customHeight="1">
      <c r="C231" s="1"/>
      <c r="D231" s="1"/>
      <c r="E231" s="1"/>
      <c r="F231" s="277"/>
      <c r="G231" s="1"/>
      <c r="H231" s="1"/>
      <c r="I231" s="1"/>
      <c r="L231" s="277"/>
      <c r="M231" s="1"/>
      <c r="N231" s="1"/>
    </row>
    <row r="232" spans="3:14" ht="15.75" customHeight="1">
      <c r="C232" s="1"/>
      <c r="D232" s="1"/>
      <c r="E232" s="1"/>
      <c r="F232" s="277"/>
      <c r="G232" s="1"/>
      <c r="H232" s="1"/>
      <c r="I232" s="1"/>
      <c r="L232" s="277"/>
      <c r="M232" s="1"/>
      <c r="N232" s="1"/>
    </row>
    <row r="233" spans="3:14" ht="15.75" customHeight="1">
      <c r="C233" s="1"/>
      <c r="D233" s="1"/>
      <c r="E233" s="1"/>
      <c r="F233" s="277"/>
      <c r="G233" s="1"/>
      <c r="H233" s="1"/>
      <c r="I233" s="1"/>
      <c r="L233" s="277"/>
      <c r="M233" s="1"/>
      <c r="N233" s="1"/>
    </row>
    <row r="234" spans="3:14" ht="15.75" customHeight="1">
      <c r="C234" s="1"/>
      <c r="D234" s="1"/>
      <c r="E234" s="1"/>
      <c r="F234" s="277"/>
      <c r="G234" s="1"/>
      <c r="H234" s="1"/>
      <c r="I234" s="1"/>
      <c r="L234" s="277"/>
      <c r="M234" s="1"/>
      <c r="N234" s="1"/>
    </row>
    <row r="235" spans="3:14" ht="15.75" customHeight="1">
      <c r="C235" s="1"/>
      <c r="D235" s="1"/>
      <c r="E235" s="1"/>
      <c r="F235" s="277"/>
      <c r="G235" s="1"/>
      <c r="H235" s="1"/>
      <c r="I235" s="1"/>
      <c r="L235" s="277"/>
      <c r="M235" s="1"/>
      <c r="N235" s="1"/>
    </row>
    <row r="236" spans="3:14" ht="15.75" customHeight="1">
      <c r="C236" s="1"/>
      <c r="D236" s="1"/>
      <c r="E236" s="1"/>
      <c r="F236" s="277"/>
      <c r="G236" s="1"/>
      <c r="H236" s="1"/>
      <c r="I236" s="1"/>
      <c r="L236" s="277"/>
      <c r="M236" s="1"/>
      <c r="N236" s="1"/>
    </row>
    <row r="237" spans="3:14" ht="15.75" customHeight="1">
      <c r="C237" s="1"/>
      <c r="D237" s="1"/>
      <c r="E237" s="1"/>
      <c r="F237" s="277"/>
      <c r="G237" s="1"/>
      <c r="H237" s="1"/>
      <c r="I237" s="1"/>
      <c r="L237" s="277"/>
      <c r="M237" s="1"/>
      <c r="N237" s="1"/>
    </row>
    <row r="238" spans="3:14" ht="15.75" customHeight="1">
      <c r="C238" s="1"/>
      <c r="D238" s="1"/>
      <c r="E238" s="1"/>
      <c r="F238" s="277"/>
      <c r="G238" s="1"/>
      <c r="H238" s="1"/>
      <c r="I238" s="1"/>
      <c r="L238" s="277"/>
      <c r="M238" s="1"/>
      <c r="N238" s="1"/>
    </row>
    <row r="239" spans="3:14" ht="15.75" customHeight="1">
      <c r="C239" s="1"/>
      <c r="D239" s="1"/>
      <c r="E239" s="1"/>
      <c r="F239" s="277"/>
      <c r="G239" s="1"/>
      <c r="H239" s="1"/>
      <c r="I239" s="1"/>
      <c r="L239" s="277"/>
      <c r="M239" s="1"/>
      <c r="N239" s="1"/>
    </row>
    <row r="240" spans="3:14" ht="15.75" customHeight="1">
      <c r="C240" s="1"/>
      <c r="D240" s="1"/>
      <c r="E240" s="1"/>
      <c r="F240" s="277"/>
      <c r="G240" s="1"/>
      <c r="H240" s="1"/>
      <c r="I240" s="1"/>
      <c r="L240" s="277"/>
      <c r="M240" s="1"/>
      <c r="N240" s="1"/>
    </row>
    <row r="241" spans="3:14" ht="15.75" customHeight="1">
      <c r="C241" s="1"/>
      <c r="D241" s="1"/>
      <c r="E241" s="1"/>
      <c r="F241" s="277"/>
      <c r="G241" s="1"/>
      <c r="H241" s="1"/>
      <c r="I241" s="1"/>
      <c r="L241" s="277"/>
      <c r="M241" s="1"/>
      <c r="N241" s="1"/>
    </row>
    <row r="242" spans="3:14" ht="15.75" customHeight="1">
      <c r="C242" s="1"/>
      <c r="D242" s="1"/>
      <c r="E242" s="1"/>
      <c r="F242" s="277"/>
      <c r="G242" s="1"/>
      <c r="H242" s="1"/>
      <c r="I242" s="1"/>
      <c r="L242" s="277"/>
      <c r="M242" s="1"/>
      <c r="N242" s="1"/>
    </row>
    <row r="243" spans="3:14" ht="15.75" customHeight="1">
      <c r="C243" s="1"/>
      <c r="D243" s="1"/>
      <c r="E243" s="1"/>
      <c r="F243" s="277"/>
      <c r="G243" s="1"/>
      <c r="H243" s="1"/>
      <c r="I243" s="1"/>
      <c r="L243" s="277"/>
      <c r="M243" s="1"/>
      <c r="N243" s="1"/>
    </row>
    <row r="244" spans="3:14" ht="15.75" customHeight="1">
      <c r="C244" s="1"/>
      <c r="D244" s="1"/>
      <c r="E244" s="1"/>
      <c r="F244" s="277"/>
      <c r="G244" s="1"/>
      <c r="H244" s="1"/>
      <c r="I244" s="1"/>
      <c r="L244" s="277"/>
      <c r="M244" s="1"/>
      <c r="N244" s="1"/>
    </row>
    <row r="245" spans="3:14" ht="15.75" customHeight="1">
      <c r="C245" s="1"/>
      <c r="D245" s="1"/>
      <c r="E245" s="1"/>
      <c r="F245" s="277"/>
      <c r="G245" s="1"/>
      <c r="H245" s="1"/>
      <c r="I245" s="1"/>
      <c r="L245" s="277"/>
      <c r="M245" s="1"/>
      <c r="N245" s="1"/>
    </row>
    <row r="246" spans="3:14" ht="15.75" customHeight="1">
      <c r="C246" s="1"/>
      <c r="D246" s="1"/>
      <c r="E246" s="1"/>
      <c r="F246" s="277"/>
      <c r="G246" s="1"/>
      <c r="H246" s="1"/>
      <c r="I246" s="1"/>
      <c r="L246" s="277"/>
      <c r="M246" s="1"/>
      <c r="N246" s="1"/>
    </row>
    <row r="247" spans="3:14" ht="15.75" customHeight="1">
      <c r="C247" s="1"/>
      <c r="D247" s="1"/>
      <c r="E247" s="1"/>
      <c r="F247" s="277"/>
      <c r="G247" s="1"/>
      <c r="H247" s="1"/>
      <c r="I247" s="1"/>
      <c r="L247" s="277"/>
      <c r="M247" s="1"/>
      <c r="N247" s="1"/>
    </row>
    <row r="248" spans="3:14" ht="15.75" customHeight="1">
      <c r="C248" s="1"/>
      <c r="D248" s="1"/>
      <c r="E248" s="1"/>
      <c r="F248" s="277"/>
      <c r="G248" s="1"/>
      <c r="H248" s="1"/>
      <c r="I248" s="1"/>
      <c r="L248" s="277"/>
      <c r="M248" s="1"/>
      <c r="N248" s="1"/>
    </row>
    <row r="249" spans="3:14" ht="15.75" customHeight="1">
      <c r="C249" s="1"/>
      <c r="D249" s="1"/>
      <c r="E249" s="1"/>
      <c r="F249" s="277"/>
      <c r="G249" s="1"/>
      <c r="H249" s="1"/>
      <c r="I249" s="1"/>
      <c r="L249" s="277"/>
      <c r="M249" s="1"/>
      <c r="N249" s="1"/>
    </row>
    <row r="250" spans="3:14" ht="15.75" customHeight="1">
      <c r="C250" s="1"/>
      <c r="D250" s="1"/>
      <c r="E250" s="1"/>
      <c r="F250" s="277"/>
      <c r="G250" s="1"/>
      <c r="H250" s="1"/>
      <c r="I250" s="1"/>
      <c r="L250" s="277"/>
      <c r="M250" s="1"/>
      <c r="N250" s="1"/>
    </row>
    <row r="251" spans="3:14" ht="15.75" customHeight="1">
      <c r="C251" s="1"/>
      <c r="D251" s="1"/>
      <c r="E251" s="1"/>
      <c r="F251" s="277"/>
      <c r="G251" s="1"/>
      <c r="H251" s="1"/>
      <c r="I251" s="1"/>
      <c r="L251" s="277"/>
      <c r="M251" s="1"/>
      <c r="N251" s="1"/>
    </row>
    <row r="252" spans="3:14" ht="15.75" customHeight="1">
      <c r="C252" s="1"/>
      <c r="D252" s="1"/>
      <c r="E252" s="1"/>
      <c r="F252" s="277"/>
      <c r="G252" s="1"/>
      <c r="H252" s="1"/>
      <c r="I252" s="1"/>
      <c r="L252" s="277"/>
      <c r="M252" s="1"/>
      <c r="N252" s="1"/>
    </row>
    <row r="253" spans="3:14" ht="15.75" customHeight="1">
      <c r="C253" s="1"/>
      <c r="D253" s="1"/>
      <c r="E253" s="1"/>
      <c r="F253" s="277"/>
      <c r="G253" s="1"/>
      <c r="H253" s="1"/>
      <c r="I253" s="1"/>
      <c r="L253" s="277"/>
      <c r="M253" s="1"/>
      <c r="N253" s="1"/>
    </row>
    <row r="254" spans="3:14" ht="15.75" customHeight="1">
      <c r="C254" s="1"/>
      <c r="D254" s="1"/>
      <c r="E254" s="1"/>
      <c r="F254" s="277"/>
      <c r="G254" s="1"/>
      <c r="H254" s="1"/>
      <c r="I254" s="1"/>
      <c r="L254" s="277"/>
      <c r="M254" s="1"/>
      <c r="N254" s="1"/>
    </row>
    <row r="255" spans="3:14" ht="15.75" customHeight="1">
      <c r="C255" s="1"/>
      <c r="D255" s="1"/>
      <c r="E255" s="1"/>
      <c r="F255" s="277"/>
      <c r="G255" s="1"/>
      <c r="H255" s="1"/>
      <c r="I255" s="1"/>
      <c r="L255" s="277"/>
      <c r="M255" s="1"/>
      <c r="N255" s="1"/>
    </row>
    <row r="256" spans="3:14" ht="15.75" customHeight="1">
      <c r="C256" s="1"/>
      <c r="D256" s="1"/>
      <c r="E256" s="1"/>
      <c r="F256" s="277"/>
      <c r="G256" s="1"/>
      <c r="H256" s="1"/>
      <c r="I256" s="1"/>
      <c r="L256" s="277"/>
      <c r="M256" s="1"/>
      <c r="N256" s="1"/>
    </row>
    <row r="257" spans="3:14" ht="15.75" customHeight="1">
      <c r="C257" s="1"/>
      <c r="D257" s="1"/>
      <c r="E257" s="1"/>
      <c r="F257" s="277"/>
      <c r="G257" s="1"/>
      <c r="H257" s="1"/>
      <c r="I257" s="1"/>
      <c r="L257" s="277"/>
      <c r="M257" s="1"/>
      <c r="N257" s="1"/>
    </row>
    <row r="258" spans="3:14" ht="15.75" customHeight="1">
      <c r="C258" s="1"/>
      <c r="D258" s="1"/>
      <c r="E258" s="1"/>
      <c r="F258" s="277"/>
      <c r="G258" s="1"/>
      <c r="H258" s="1"/>
      <c r="I258" s="1"/>
      <c r="L258" s="277"/>
      <c r="M258" s="1"/>
      <c r="N258" s="1"/>
    </row>
    <row r="259" spans="3:14" ht="15.75" customHeight="1">
      <c r="C259" s="1"/>
      <c r="D259" s="1"/>
      <c r="E259" s="1"/>
      <c r="F259" s="277"/>
      <c r="G259" s="1"/>
      <c r="H259" s="1"/>
      <c r="I259" s="1"/>
      <c r="L259" s="277"/>
      <c r="M259" s="1"/>
      <c r="N259" s="1"/>
    </row>
    <row r="260" spans="3:14" ht="15.75" customHeight="1">
      <c r="C260" s="1"/>
      <c r="D260" s="1"/>
      <c r="E260" s="1"/>
      <c r="F260" s="277"/>
      <c r="G260" s="1"/>
      <c r="H260" s="1"/>
      <c r="I260" s="1"/>
      <c r="L260" s="277"/>
      <c r="M260" s="1"/>
      <c r="N260" s="1"/>
    </row>
    <row r="261" spans="3:14" ht="15.75" customHeight="1">
      <c r="C261" s="1"/>
      <c r="D261" s="1"/>
      <c r="E261" s="1"/>
      <c r="F261" s="277"/>
      <c r="G261" s="1"/>
      <c r="H261" s="1"/>
      <c r="I261" s="1"/>
      <c r="L261" s="277"/>
      <c r="M261" s="1"/>
      <c r="N261" s="1"/>
    </row>
    <row r="262" spans="3:14" ht="15.75" customHeight="1">
      <c r="C262" s="1"/>
      <c r="D262" s="1"/>
      <c r="E262" s="1"/>
      <c r="F262" s="277"/>
      <c r="G262" s="1"/>
      <c r="H262" s="1"/>
      <c r="I262" s="1"/>
      <c r="L262" s="277"/>
      <c r="M262" s="1"/>
      <c r="N262" s="1"/>
    </row>
    <row r="263" spans="3:14" ht="15.75" customHeight="1">
      <c r="C263" s="1"/>
      <c r="D263" s="1"/>
      <c r="E263" s="1"/>
      <c r="F263" s="277"/>
      <c r="G263" s="1"/>
      <c r="H263" s="1"/>
      <c r="I263" s="1"/>
      <c r="L263" s="277"/>
      <c r="M263" s="1"/>
      <c r="N263" s="1"/>
    </row>
    <row r="264" spans="3:14" ht="15.75" customHeight="1">
      <c r="C264" s="1"/>
      <c r="D264" s="1"/>
      <c r="E264" s="1"/>
      <c r="F264" s="277"/>
      <c r="G264" s="1"/>
      <c r="H264" s="1"/>
      <c r="I264" s="1"/>
      <c r="L264" s="277"/>
      <c r="M264" s="1"/>
      <c r="N264" s="1"/>
    </row>
    <row r="265" spans="3:14" ht="15.75" customHeight="1">
      <c r="C265" s="1"/>
      <c r="D265" s="1"/>
      <c r="E265" s="1"/>
      <c r="F265" s="277"/>
      <c r="G265" s="1"/>
      <c r="H265" s="1"/>
      <c r="I265" s="1"/>
      <c r="L265" s="277"/>
      <c r="M265" s="1"/>
      <c r="N265" s="1"/>
    </row>
    <row r="266" spans="3:14" ht="15.75" customHeight="1">
      <c r="C266" s="1"/>
      <c r="D266" s="1"/>
      <c r="E266" s="1"/>
      <c r="F266" s="277"/>
      <c r="G266" s="1"/>
      <c r="H266" s="1"/>
      <c r="I266" s="1"/>
      <c r="L266" s="277"/>
      <c r="M266" s="1"/>
      <c r="N266" s="1"/>
    </row>
    <row r="267" spans="3:14" ht="15.75" customHeight="1">
      <c r="C267" s="1"/>
      <c r="D267" s="1"/>
      <c r="E267" s="1"/>
      <c r="F267" s="277"/>
      <c r="G267" s="1"/>
      <c r="H267" s="1"/>
      <c r="I267" s="1"/>
      <c r="L267" s="277"/>
      <c r="M267" s="1"/>
      <c r="N267" s="1"/>
    </row>
    <row r="268" spans="3:14" ht="15.75" customHeight="1">
      <c r="C268" s="1"/>
      <c r="D268" s="1"/>
      <c r="E268" s="1"/>
      <c r="F268" s="277"/>
      <c r="G268" s="1"/>
      <c r="H268" s="1"/>
      <c r="I268" s="1"/>
      <c r="L268" s="277"/>
      <c r="M268" s="1"/>
      <c r="N268" s="1"/>
    </row>
    <row r="269" spans="3:14" ht="15.75" customHeight="1">
      <c r="C269" s="1"/>
      <c r="D269" s="1"/>
      <c r="E269" s="1"/>
      <c r="F269" s="277"/>
      <c r="G269" s="1"/>
      <c r="H269" s="1"/>
      <c r="I269" s="1"/>
      <c r="L269" s="277"/>
      <c r="M269" s="1"/>
      <c r="N269" s="1"/>
    </row>
    <row r="270" spans="3:14" ht="15.75" customHeight="1">
      <c r="C270" s="1"/>
      <c r="D270" s="1"/>
      <c r="E270" s="1"/>
      <c r="F270" s="277"/>
      <c r="G270" s="1"/>
      <c r="H270" s="1"/>
      <c r="I270" s="1"/>
      <c r="L270" s="277"/>
      <c r="M270" s="1"/>
      <c r="N270" s="1"/>
    </row>
    <row r="271" spans="3:14" ht="15.75" customHeight="1">
      <c r="C271" s="1"/>
      <c r="D271" s="1"/>
      <c r="E271" s="1"/>
      <c r="F271" s="277"/>
      <c r="G271" s="1"/>
      <c r="H271" s="1"/>
      <c r="I271" s="1"/>
      <c r="L271" s="277"/>
      <c r="M271" s="1"/>
      <c r="N271" s="1"/>
    </row>
    <row r="272" spans="3:14" ht="15.75" customHeight="1">
      <c r="C272" s="1"/>
      <c r="D272" s="1"/>
      <c r="E272" s="1"/>
      <c r="F272" s="277"/>
      <c r="G272" s="1"/>
      <c r="H272" s="1"/>
      <c r="I272" s="1"/>
      <c r="L272" s="277"/>
      <c r="M272" s="1"/>
      <c r="N272" s="1"/>
    </row>
    <row r="273" spans="3:14" ht="15.75" customHeight="1">
      <c r="C273" s="1"/>
      <c r="D273" s="1"/>
      <c r="E273" s="1"/>
      <c r="F273" s="277"/>
      <c r="G273" s="1"/>
      <c r="H273" s="1"/>
      <c r="I273" s="1"/>
      <c r="L273" s="277"/>
      <c r="M273" s="1"/>
      <c r="N273" s="1"/>
    </row>
    <row r="274" spans="3:14" ht="15.75" customHeight="1">
      <c r="C274" s="1"/>
      <c r="D274" s="1"/>
      <c r="E274" s="1"/>
      <c r="F274" s="277"/>
      <c r="G274" s="1"/>
      <c r="H274" s="1"/>
      <c r="I274" s="1"/>
      <c r="L274" s="277"/>
      <c r="M274" s="1"/>
      <c r="N274" s="1"/>
    </row>
    <row r="275" spans="3:14" ht="15.75" customHeight="1">
      <c r="C275" s="1"/>
      <c r="D275" s="1"/>
      <c r="E275" s="1"/>
      <c r="F275" s="277"/>
      <c r="G275" s="1"/>
      <c r="H275" s="1"/>
      <c r="I275" s="1"/>
      <c r="L275" s="277"/>
      <c r="M275" s="1"/>
      <c r="N275" s="1"/>
    </row>
    <row r="276" spans="3:14" ht="15.75" customHeight="1">
      <c r="C276" s="1"/>
      <c r="D276" s="1"/>
      <c r="E276" s="1"/>
      <c r="F276" s="277"/>
      <c r="G276" s="1"/>
      <c r="H276" s="1"/>
      <c r="I276" s="1"/>
      <c r="L276" s="277"/>
      <c r="M276" s="1"/>
      <c r="N276" s="1"/>
    </row>
    <row r="277" spans="3:14" ht="15.75" customHeight="1">
      <c r="C277" s="1"/>
      <c r="D277" s="1"/>
      <c r="E277" s="1"/>
      <c r="F277" s="277"/>
      <c r="G277" s="1"/>
      <c r="H277" s="1"/>
      <c r="I277" s="1"/>
      <c r="L277" s="277"/>
      <c r="M277" s="1"/>
      <c r="N277" s="1"/>
    </row>
    <row r="278" spans="3:14" ht="15.75" customHeight="1">
      <c r="C278" s="1"/>
      <c r="D278" s="1"/>
      <c r="E278" s="1"/>
      <c r="F278" s="277"/>
      <c r="G278" s="1"/>
      <c r="H278" s="1"/>
      <c r="I278" s="1"/>
      <c r="L278" s="277"/>
      <c r="M278" s="1"/>
      <c r="N278" s="1"/>
    </row>
    <row r="279" spans="3:14" ht="15.75" customHeight="1">
      <c r="C279" s="1"/>
      <c r="D279" s="1"/>
      <c r="E279" s="1"/>
      <c r="F279" s="277"/>
      <c r="G279" s="1"/>
      <c r="H279" s="1"/>
      <c r="I279" s="1"/>
      <c r="L279" s="277"/>
      <c r="M279" s="1"/>
      <c r="N279" s="1"/>
    </row>
    <row r="280" spans="3:14" ht="15.75" customHeight="1">
      <c r="C280" s="1"/>
      <c r="D280" s="1"/>
      <c r="E280" s="1"/>
      <c r="F280" s="277"/>
      <c r="G280" s="1"/>
      <c r="H280" s="1"/>
      <c r="I280" s="1"/>
      <c r="L280" s="277"/>
      <c r="M280" s="1"/>
      <c r="N280" s="1"/>
    </row>
    <row r="281" spans="3:14" ht="15.75" customHeight="1">
      <c r="C281" s="1"/>
      <c r="D281" s="1"/>
      <c r="E281" s="1"/>
      <c r="F281" s="277"/>
      <c r="G281" s="1"/>
      <c r="H281" s="1"/>
      <c r="I281" s="1"/>
      <c r="L281" s="277"/>
      <c r="M281" s="1"/>
      <c r="N281" s="1"/>
    </row>
    <row r="282" spans="3:14" ht="15.75" customHeight="1">
      <c r="C282" s="1"/>
      <c r="D282" s="1"/>
      <c r="E282" s="1"/>
      <c r="F282" s="277"/>
      <c r="G282" s="1"/>
      <c r="H282" s="1"/>
      <c r="I282" s="1"/>
      <c r="L282" s="277"/>
      <c r="M282" s="1"/>
      <c r="N282" s="1"/>
    </row>
    <row r="283" spans="3:14" ht="15.75" customHeight="1">
      <c r="C283" s="1"/>
      <c r="D283" s="1"/>
      <c r="E283" s="1"/>
      <c r="F283" s="277"/>
      <c r="G283" s="1"/>
      <c r="H283" s="1"/>
      <c r="I283" s="1"/>
      <c r="L283" s="277"/>
      <c r="M283" s="1"/>
      <c r="N283" s="1"/>
    </row>
    <row r="284" spans="3:14" ht="15.75" customHeight="1">
      <c r="C284" s="1"/>
      <c r="D284" s="1"/>
      <c r="E284" s="1"/>
      <c r="F284" s="277"/>
      <c r="G284" s="1"/>
      <c r="H284" s="1"/>
      <c r="I284" s="1"/>
      <c r="L284" s="277"/>
      <c r="M284" s="1"/>
      <c r="N284" s="1"/>
    </row>
    <row r="285" spans="3:14" ht="15.75" customHeight="1">
      <c r="C285" s="1"/>
      <c r="D285" s="1"/>
      <c r="E285" s="1"/>
      <c r="F285" s="277"/>
      <c r="G285" s="1"/>
      <c r="H285" s="1"/>
      <c r="I285" s="1"/>
      <c r="L285" s="277"/>
      <c r="M285" s="1"/>
      <c r="N285" s="1"/>
    </row>
    <row r="286" spans="3:14" ht="15.75" customHeight="1">
      <c r="C286" s="1"/>
      <c r="D286" s="1"/>
      <c r="E286" s="1"/>
      <c r="F286" s="277"/>
      <c r="G286" s="1"/>
      <c r="H286" s="1"/>
      <c r="I286" s="1"/>
      <c r="L286" s="277"/>
      <c r="M286" s="1"/>
      <c r="N286" s="1"/>
    </row>
    <row r="287" spans="3:14" ht="15.75" customHeight="1">
      <c r="C287" s="1"/>
      <c r="D287" s="1"/>
      <c r="E287" s="1"/>
      <c r="F287" s="277"/>
      <c r="G287" s="1"/>
      <c r="H287" s="1"/>
      <c r="I287" s="1"/>
      <c r="L287" s="277"/>
      <c r="M287" s="1"/>
      <c r="N287" s="1"/>
    </row>
    <row r="288" spans="3:14" ht="15.75" customHeight="1">
      <c r="C288" s="1"/>
      <c r="D288" s="1"/>
      <c r="E288" s="1"/>
      <c r="F288" s="277"/>
      <c r="G288" s="1"/>
      <c r="H288" s="1"/>
      <c r="I288" s="1"/>
      <c r="L288" s="277"/>
      <c r="M288" s="1"/>
      <c r="N288" s="1"/>
    </row>
    <row r="289" spans="3:14" ht="15.75" customHeight="1">
      <c r="C289" s="1"/>
      <c r="D289" s="1"/>
      <c r="E289" s="1"/>
      <c r="F289" s="277"/>
      <c r="G289" s="1"/>
      <c r="H289" s="1"/>
      <c r="I289" s="1"/>
      <c r="L289" s="277"/>
      <c r="M289" s="1"/>
      <c r="N289" s="1"/>
    </row>
    <row r="290" spans="3:14" ht="15.75" customHeight="1">
      <c r="C290" s="1"/>
      <c r="D290" s="1"/>
      <c r="E290" s="1"/>
      <c r="F290" s="277"/>
      <c r="G290" s="1"/>
      <c r="H290" s="1"/>
      <c r="I290" s="1"/>
      <c r="L290" s="277"/>
      <c r="M290" s="1"/>
      <c r="N290" s="1"/>
    </row>
    <row r="291" spans="3:14" ht="15.75" customHeight="1">
      <c r="C291" s="1"/>
      <c r="D291" s="1"/>
      <c r="E291" s="1"/>
      <c r="F291" s="277"/>
      <c r="G291" s="1"/>
      <c r="H291" s="1"/>
      <c r="I291" s="1"/>
      <c r="L291" s="277"/>
      <c r="M291" s="1"/>
      <c r="N291" s="1"/>
    </row>
    <row r="292" spans="3:14" ht="15.75" customHeight="1">
      <c r="C292" s="1"/>
      <c r="D292" s="1"/>
      <c r="E292" s="1"/>
      <c r="F292" s="277"/>
      <c r="G292" s="1"/>
      <c r="H292" s="1"/>
      <c r="I292" s="1"/>
      <c r="L292" s="277"/>
      <c r="M292" s="1"/>
      <c r="N292" s="1"/>
    </row>
    <row r="293" spans="3:14" ht="15.75" customHeight="1">
      <c r="C293" s="1"/>
      <c r="D293" s="1"/>
      <c r="E293" s="1"/>
      <c r="F293" s="277"/>
      <c r="G293" s="1"/>
      <c r="H293" s="1"/>
      <c r="I293" s="1"/>
      <c r="L293" s="277"/>
      <c r="M293" s="1"/>
      <c r="N293" s="1"/>
    </row>
    <row r="294" spans="3:14" ht="15.75" customHeight="1">
      <c r="C294" s="1"/>
      <c r="D294" s="1"/>
      <c r="E294" s="1"/>
      <c r="F294" s="277"/>
      <c r="G294" s="1"/>
      <c r="H294" s="1"/>
      <c r="I294" s="1"/>
      <c r="L294" s="277"/>
      <c r="M294" s="1"/>
      <c r="N294" s="1"/>
    </row>
    <row r="295" spans="3:14" ht="15.75" customHeight="1">
      <c r="C295" s="1"/>
      <c r="D295" s="1"/>
      <c r="E295" s="1"/>
      <c r="F295" s="277"/>
      <c r="G295" s="1"/>
      <c r="H295" s="1"/>
      <c r="I295" s="1"/>
      <c r="L295" s="277"/>
      <c r="M295" s="1"/>
      <c r="N295" s="1"/>
    </row>
    <row r="296" spans="3:14" ht="15.75" customHeight="1">
      <c r="C296" s="1"/>
      <c r="D296" s="1"/>
      <c r="E296" s="1"/>
      <c r="F296" s="277"/>
      <c r="G296" s="1"/>
      <c r="H296" s="1"/>
      <c r="I296" s="1"/>
      <c r="L296" s="277"/>
      <c r="M296" s="1"/>
      <c r="N296" s="1"/>
    </row>
    <row r="297" spans="3:14" ht="15.75" customHeight="1">
      <c r="C297" s="1"/>
      <c r="D297" s="1"/>
      <c r="E297" s="1"/>
      <c r="F297" s="277"/>
      <c r="G297" s="1"/>
      <c r="H297" s="1"/>
      <c r="I297" s="1"/>
      <c r="L297" s="277"/>
      <c r="M297" s="1"/>
      <c r="N297" s="1"/>
    </row>
    <row r="298" spans="3:14" ht="15.75" customHeight="1">
      <c r="C298" s="1"/>
      <c r="D298" s="1"/>
      <c r="E298" s="1"/>
      <c r="F298" s="277"/>
      <c r="G298" s="1"/>
      <c r="H298" s="1"/>
      <c r="I298" s="1"/>
      <c r="L298" s="277"/>
      <c r="M298" s="1"/>
      <c r="N298" s="1"/>
    </row>
    <row r="299" spans="3:14" ht="15.75" customHeight="1">
      <c r="C299" s="1"/>
      <c r="D299" s="1"/>
      <c r="E299" s="1"/>
      <c r="F299" s="277"/>
      <c r="G299" s="1"/>
      <c r="H299" s="1"/>
      <c r="I299" s="1"/>
      <c r="L299" s="277"/>
      <c r="M299" s="1"/>
      <c r="N299" s="1"/>
    </row>
    <row r="300" spans="3:14" ht="15.75" customHeight="1">
      <c r="C300" s="1"/>
      <c r="D300" s="1"/>
      <c r="E300" s="1"/>
      <c r="F300" s="277"/>
      <c r="G300" s="1"/>
      <c r="H300" s="1"/>
      <c r="I300" s="1"/>
      <c r="L300" s="277"/>
      <c r="M300" s="1"/>
      <c r="N300" s="1"/>
    </row>
    <row r="301" spans="3:14" ht="15.75" customHeight="1">
      <c r="C301" s="1"/>
      <c r="D301" s="1"/>
      <c r="E301" s="1"/>
      <c r="F301" s="277"/>
      <c r="G301" s="1"/>
      <c r="H301" s="1"/>
      <c r="I301" s="1"/>
      <c r="L301" s="277"/>
      <c r="M301" s="1"/>
      <c r="N301" s="1"/>
    </row>
    <row r="302" spans="3:14" ht="15.75" customHeight="1">
      <c r="C302" s="1"/>
      <c r="D302" s="1"/>
      <c r="E302" s="1"/>
      <c r="F302" s="277"/>
      <c r="G302" s="1"/>
      <c r="H302" s="1"/>
      <c r="I302" s="1"/>
      <c r="L302" s="277"/>
      <c r="M302" s="1"/>
      <c r="N302" s="1"/>
    </row>
    <row r="303" spans="3:14" ht="15.75" customHeight="1">
      <c r="C303" s="1"/>
      <c r="D303" s="1"/>
      <c r="E303" s="1"/>
      <c r="F303" s="277"/>
      <c r="G303" s="1"/>
      <c r="H303" s="1"/>
      <c r="I303" s="1"/>
      <c r="L303" s="277"/>
      <c r="M303" s="1"/>
      <c r="N303" s="1"/>
    </row>
    <row r="304" spans="3:14" ht="15.75" customHeight="1">
      <c r="C304" s="1"/>
      <c r="D304" s="1"/>
      <c r="E304" s="1"/>
      <c r="F304" s="277"/>
      <c r="G304" s="1"/>
      <c r="H304" s="1"/>
      <c r="I304" s="1"/>
      <c r="L304" s="277"/>
      <c r="M304" s="1"/>
      <c r="N304" s="1"/>
    </row>
    <row r="305" spans="3:14" ht="15.75" customHeight="1">
      <c r="C305" s="1"/>
      <c r="D305" s="1"/>
      <c r="E305" s="1"/>
      <c r="F305" s="277"/>
      <c r="G305" s="1"/>
      <c r="H305" s="1"/>
      <c r="I305" s="1"/>
      <c r="L305" s="277"/>
      <c r="M305" s="1"/>
      <c r="N305" s="1"/>
    </row>
    <row r="306" spans="3:14" ht="15.75" customHeight="1">
      <c r="C306" s="1"/>
      <c r="D306" s="1"/>
      <c r="E306" s="1"/>
      <c r="F306" s="277"/>
      <c r="G306" s="1"/>
      <c r="H306" s="1"/>
      <c r="I306" s="1"/>
      <c r="L306" s="277"/>
      <c r="M306" s="1"/>
      <c r="N306" s="1"/>
    </row>
    <row r="307" spans="3:14" ht="15.75" customHeight="1">
      <c r="C307" s="1"/>
      <c r="D307" s="1"/>
      <c r="E307" s="1"/>
      <c r="F307" s="277"/>
      <c r="G307" s="1"/>
      <c r="H307" s="1"/>
      <c r="I307" s="1"/>
      <c r="L307" s="277"/>
      <c r="M307" s="1"/>
      <c r="N307" s="1"/>
    </row>
    <row r="308" spans="3:14" ht="15.75" customHeight="1">
      <c r="C308" s="1"/>
      <c r="D308" s="1"/>
      <c r="E308" s="1"/>
      <c r="F308" s="277"/>
      <c r="G308" s="1"/>
      <c r="H308" s="1"/>
      <c r="I308" s="1"/>
      <c r="L308" s="277"/>
      <c r="M308" s="1"/>
      <c r="N308" s="1"/>
    </row>
    <row r="309" spans="3:14" ht="15.75" customHeight="1">
      <c r="C309" s="1"/>
      <c r="D309" s="1"/>
      <c r="E309" s="1"/>
      <c r="F309" s="277"/>
      <c r="G309" s="1"/>
      <c r="H309" s="1"/>
      <c r="I309" s="1"/>
      <c r="L309" s="277"/>
      <c r="M309" s="1"/>
      <c r="N309" s="1"/>
    </row>
    <row r="310" spans="3:14" ht="15.75" customHeight="1">
      <c r="C310" s="1"/>
      <c r="D310" s="1"/>
      <c r="E310" s="1"/>
      <c r="F310" s="277"/>
      <c r="G310" s="1"/>
      <c r="H310" s="1"/>
      <c r="I310" s="1"/>
      <c r="L310" s="277"/>
      <c r="M310" s="1"/>
      <c r="N310" s="1"/>
    </row>
    <row r="311" spans="3:14" ht="15.75" customHeight="1">
      <c r="C311" s="1"/>
      <c r="D311" s="1"/>
      <c r="E311" s="1"/>
      <c r="F311" s="277"/>
      <c r="G311" s="1"/>
      <c r="H311" s="1"/>
      <c r="I311" s="1"/>
      <c r="L311" s="277"/>
      <c r="M311" s="1"/>
      <c r="N311" s="1"/>
    </row>
    <row r="312" spans="3:14" ht="15.75" customHeight="1">
      <c r="C312" s="1"/>
      <c r="D312" s="1"/>
      <c r="E312" s="1"/>
      <c r="F312" s="277"/>
      <c r="G312" s="1"/>
      <c r="H312" s="1"/>
      <c r="I312" s="1"/>
      <c r="L312" s="277"/>
      <c r="M312" s="1"/>
      <c r="N312" s="1"/>
    </row>
    <row r="313" spans="3:14" ht="15.75" customHeight="1">
      <c r="C313" s="1"/>
      <c r="D313" s="1"/>
      <c r="E313" s="1"/>
      <c r="F313" s="277"/>
      <c r="G313" s="1"/>
      <c r="H313" s="1"/>
      <c r="I313" s="1"/>
      <c r="L313" s="277"/>
      <c r="M313" s="1"/>
      <c r="N313" s="1"/>
    </row>
    <row r="314" spans="3:14" ht="15.75" customHeight="1">
      <c r="C314" s="1"/>
      <c r="D314" s="1"/>
      <c r="E314" s="1"/>
      <c r="F314" s="277"/>
      <c r="G314" s="1"/>
      <c r="H314" s="1"/>
      <c r="I314" s="1"/>
      <c r="L314" s="277"/>
      <c r="M314" s="1"/>
      <c r="N314" s="1"/>
    </row>
    <row r="315" spans="3:14" ht="15.75" customHeight="1">
      <c r="C315" s="1"/>
      <c r="D315" s="1"/>
      <c r="E315" s="1"/>
      <c r="F315" s="277"/>
      <c r="G315" s="1"/>
      <c r="H315" s="1"/>
      <c r="I315" s="1"/>
      <c r="L315" s="277"/>
      <c r="M315" s="1"/>
      <c r="N315" s="1"/>
    </row>
    <row r="316" spans="3:14" ht="15.75" customHeight="1">
      <c r="C316" s="1"/>
      <c r="D316" s="1"/>
      <c r="E316" s="1"/>
      <c r="F316" s="277"/>
      <c r="G316" s="1"/>
      <c r="H316" s="1"/>
      <c r="I316" s="1"/>
      <c r="L316" s="277"/>
      <c r="M316" s="1"/>
      <c r="N316" s="1"/>
    </row>
    <row r="317" spans="3:14" ht="15.75" customHeight="1">
      <c r="C317" s="1"/>
      <c r="D317" s="1"/>
      <c r="E317" s="1"/>
      <c r="F317" s="277"/>
      <c r="G317" s="1"/>
      <c r="H317" s="1"/>
      <c r="I317" s="1"/>
      <c r="L317" s="277"/>
      <c r="M317" s="1"/>
      <c r="N317" s="1"/>
    </row>
    <row r="318" spans="3:14" ht="15.75" customHeight="1">
      <c r="C318" s="1"/>
      <c r="D318" s="1"/>
      <c r="E318" s="1"/>
      <c r="F318" s="277"/>
      <c r="G318" s="1"/>
      <c r="H318" s="1"/>
      <c r="I318" s="1"/>
      <c r="L318" s="277"/>
      <c r="M318" s="1"/>
      <c r="N318" s="1"/>
    </row>
    <row r="319" spans="3:14" ht="15.75" customHeight="1">
      <c r="C319" s="1"/>
      <c r="D319" s="1"/>
      <c r="E319" s="1"/>
      <c r="F319" s="277"/>
      <c r="G319" s="1"/>
      <c r="H319" s="1"/>
      <c r="I319" s="1"/>
      <c r="L319" s="277"/>
      <c r="M319" s="1"/>
      <c r="N319" s="1"/>
    </row>
    <row r="320" spans="3:14" ht="15.75" customHeight="1">
      <c r="C320" s="1"/>
      <c r="D320" s="1"/>
      <c r="E320" s="1"/>
      <c r="F320" s="277"/>
      <c r="G320" s="1"/>
      <c r="H320" s="1"/>
      <c r="I320" s="1"/>
      <c r="L320" s="277"/>
      <c r="M320" s="1"/>
      <c r="N320" s="1"/>
    </row>
    <row r="321" spans="3:14" ht="15.75" customHeight="1">
      <c r="C321" s="1"/>
      <c r="D321" s="1"/>
      <c r="E321" s="1"/>
      <c r="F321" s="277"/>
      <c r="G321" s="1"/>
      <c r="H321" s="1"/>
      <c r="I321" s="1"/>
      <c r="L321" s="277"/>
      <c r="M321" s="1"/>
      <c r="N321" s="1"/>
    </row>
    <row r="322" spans="3:14" ht="15.75" customHeight="1">
      <c r="C322" s="1"/>
      <c r="D322" s="1"/>
      <c r="E322" s="1"/>
      <c r="F322" s="277"/>
      <c r="G322" s="1"/>
      <c r="H322" s="1"/>
      <c r="I322" s="1"/>
      <c r="L322" s="277"/>
      <c r="M322" s="1"/>
      <c r="N322" s="1"/>
    </row>
    <row r="323" spans="3:14" ht="15.75" customHeight="1">
      <c r="C323" s="1"/>
      <c r="D323" s="1"/>
      <c r="E323" s="1"/>
      <c r="F323" s="277"/>
      <c r="G323" s="1"/>
      <c r="H323" s="1"/>
      <c r="I323" s="1"/>
      <c r="L323" s="277"/>
      <c r="M323" s="1"/>
      <c r="N323" s="1"/>
    </row>
    <row r="324" spans="3:14" ht="15.75" customHeight="1">
      <c r="C324" s="1"/>
      <c r="D324" s="1"/>
      <c r="E324" s="1"/>
      <c r="F324" s="277"/>
      <c r="G324" s="1"/>
      <c r="H324" s="1"/>
      <c r="I324" s="1"/>
      <c r="L324" s="277"/>
      <c r="M324" s="1"/>
      <c r="N324" s="1"/>
    </row>
    <row r="325" spans="3:14" ht="15.75" customHeight="1">
      <c r="C325" s="1"/>
      <c r="D325" s="1"/>
      <c r="E325" s="1"/>
      <c r="F325" s="277"/>
      <c r="G325" s="1"/>
      <c r="H325" s="1"/>
      <c r="I325" s="1"/>
      <c r="L325" s="277"/>
      <c r="M325" s="1"/>
      <c r="N325" s="1"/>
    </row>
    <row r="326" spans="3:14" ht="15.75" customHeight="1">
      <c r="C326" s="1"/>
      <c r="D326" s="1"/>
      <c r="E326" s="1"/>
      <c r="F326" s="277"/>
      <c r="G326" s="1"/>
      <c r="H326" s="1"/>
      <c r="I326" s="1"/>
      <c r="L326" s="277"/>
      <c r="M326" s="1"/>
      <c r="N326" s="1"/>
    </row>
    <row r="327" spans="3:14" ht="15.75" customHeight="1">
      <c r="C327" s="1"/>
      <c r="D327" s="1"/>
      <c r="E327" s="1"/>
      <c r="F327" s="277"/>
      <c r="G327" s="1"/>
      <c r="H327" s="1"/>
      <c r="I327" s="1"/>
      <c r="L327" s="277"/>
      <c r="M327" s="1"/>
      <c r="N327" s="1"/>
    </row>
    <row r="328" spans="3:14" ht="15.75" customHeight="1">
      <c r="C328" s="1"/>
      <c r="D328" s="1"/>
      <c r="E328" s="1"/>
      <c r="F328" s="277"/>
      <c r="G328" s="1"/>
      <c r="H328" s="1"/>
      <c r="I328" s="1"/>
      <c r="L328" s="277"/>
      <c r="M328" s="1"/>
      <c r="N328" s="1"/>
    </row>
    <row r="329" spans="3:14" ht="15.75" customHeight="1">
      <c r="C329" s="1"/>
      <c r="D329" s="1"/>
      <c r="E329" s="1"/>
      <c r="F329" s="277"/>
      <c r="G329" s="1"/>
      <c r="H329" s="1"/>
      <c r="I329" s="1"/>
      <c r="L329" s="277"/>
      <c r="M329" s="1"/>
      <c r="N329" s="1"/>
    </row>
    <row r="330" spans="3:14" ht="15.75" customHeight="1">
      <c r="C330" s="1"/>
      <c r="D330" s="1"/>
      <c r="E330" s="1"/>
      <c r="F330" s="277"/>
      <c r="G330" s="1"/>
      <c r="H330" s="1"/>
      <c r="I330" s="1"/>
      <c r="L330" s="277"/>
      <c r="M330" s="1"/>
      <c r="N330" s="1"/>
    </row>
    <row r="331" spans="3:14" ht="15.75" customHeight="1">
      <c r="C331" s="1"/>
      <c r="D331" s="1"/>
      <c r="E331" s="1"/>
      <c r="F331" s="277"/>
      <c r="G331" s="1"/>
      <c r="H331" s="1"/>
      <c r="I331" s="1"/>
      <c r="L331" s="277"/>
      <c r="M331" s="1"/>
      <c r="N331" s="1"/>
    </row>
    <row r="332" spans="3:14" ht="15.75" customHeight="1">
      <c r="C332" s="1"/>
      <c r="D332" s="1"/>
      <c r="E332" s="1"/>
      <c r="F332" s="277"/>
      <c r="G332" s="1"/>
      <c r="H332" s="1"/>
      <c r="I332" s="1"/>
      <c r="L332" s="277"/>
      <c r="M332" s="1"/>
      <c r="N332" s="1"/>
    </row>
    <row r="333" spans="3:14" ht="15.75" customHeight="1">
      <c r="C333" s="1"/>
      <c r="D333" s="1"/>
      <c r="E333" s="1"/>
      <c r="F333" s="277"/>
      <c r="G333" s="1"/>
      <c r="H333" s="1"/>
      <c r="I333" s="1"/>
      <c r="L333" s="277"/>
      <c r="M333" s="1"/>
      <c r="N333" s="1"/>
    </row>
    <row r="334" spans="3:14" ht="15.75" customHeight="1">
      <c r="C334" s="1"/>
      <c r="D334" s="1"/>
      <c r="E334" s="1"/>
      <c r="F334" s="277"/>
      <c r="G334" s="1"/>
      <c r="H334" s="1"/>
      <c r="I334" s="1"/>
      <c r="L334" s="277"/>
      <c r="M334" s="1"/>
      <c r="N334" s="1"/>
    </row>
    <row r="335" spans="3:14" ht="15.75" customHeight="1">
      <c r="C335" s="1"/>
      <c r="D335" s="1"/>
      <c r="E335" s="1"/>
      <c r="F335" s="277"/>
      <c r="G335" s="1"/>
      <c r="H335" s="1"/>
      <c r="I335" s="1"/>
      <c r="L335" s="277"/>
      <c r="M335" s="1"/>
      <c r="N335" s="1"/>
    </row>
    <row r="336" spans="3:14" ht="15.75" customHeight="1">
      <c r="C336" s="1"/>
      <c r="D336" s="1"/>
      <c r="E336" s="1"/>
      <c r="F336" s="277"/>
      <c r="G336" s="1"/>
      <c r="H336" s="1"/>
      <c r="I336" s="1"/>
      <c r="L336" s="277"/>
      <c r="M336" s="1"/>
      <c r="N336" s="1"/>
    </row>
    <row r="337" spans="3:14" ht="15.75" customHeight="1">
      <c r="C337" s="1"/>
      <c r="D337" s="1"/>
      <c r="E337" s="1"/>
      <c r="F337" s="277"/>
      <c r="G337" s="1"/>
      <c r="H337" s="1"/>
      <c r="I337" s="1"/>
      <c r="L337" s="277"/>
      <c r="M337" s="1"/>
      <c r="N337" s="1"/>
    </row>
    <row r="338" spans="3:14" ht="15.75" customHeight="1">
      <c r="C338" s="1"/>
      <c r="D338" s="1"/>
      <c r="E338" s="1"/>
      <c r="F338" s="277"/>
      <c r="G338" s="1"/>
      <c r="H338" s="1"/>
      <c r="I338" s="1"/>
      <c r="L338" s="277"/>
      <c r="M338" s="1"/>
      <c r="N338" s="1"/>
    </row>
    <row r="339" spans="3:14" ht="15.75" customHeight="1">
      <c r="C339" s="1"/>
      <c r="D339" s="1"/>
      <c r="E339" s="1"/>
      <c r="F339" s="277"/>
      <c r="G339" s="1"/>
      <c r="H339" s="1"/>
      <c r="I339" s="1"/>
      <c r="L339" s="277"/>
      <c r="M339" s="1"/>
      <c r="N339" s="1"/>
    </row>
    <row r="340" spans="3:14" ht="15.75" customHeight="1">
      <c r="C340" s="1"/>
      <c r="D340" s="1"/>
      <c r="E340" s="1"/>
      <c r="F340" s="277"/>
      <c r="G340" s="1"/>
      <c r="H340" s="1"/>
      <c r="I340" s="1"/>
      <c r="L340" s="277"/>
      <c r="M340" s="1"/>
      <c r="N340" s="1"/>
    </row>
    <row r="341" spans="3:14" ht="15.75" customHeight="1">
      <c r="C341" s="1"/>
      <c r="D341" s="1"/>
      <c r="E341" s="1"/>
      <c r="F341" s="277"/>
      <c r="G341" s="1"/>
      <c r="H341" s="1"/>
      <c r="I341" s="1"/>
      <c r="L341" s="277"/>
      <c r="M341" s="1"/>
      <c r="N341" s="1"/>
    </row>
    <row r="342" spans="3:14" ht="15.75" customHeight="1">
      <c r="C342" s="1"/>
      <c r="D342" s="1"/>
      <c r="E342" s="1"/>
      <c r="F342" s="277"/>
      <c r="G342" s="1"/>
      <c r="H342" s="1"/>
      <c r="I342" s="1"/>
      <c r="L342" s="277"/>
      <c r="M342" s="1"/>
      <c r="N342" s="1"/>
    </row>
    <row r="343" spans="3:14" ht="15.75" customHeight="1">
      <c r="C343" s="1"/>
      <c r="D343" s="1"/>
      <c r="E343" s="1"/>
      <c r="F343" s="277"/>
      <c r="G343" s="1"/>
      <c r="H343" s="1"/>
      <c r="I343" s="1"/>
      <c r="L343" s="277"/>
      <c r="M343" s="1"/>
      <c r="N343" s="1"/>
    </row>
    <row r="344" spans="3:14" ht="15.75" customHeight="1">
      <c r="C344" s="1"/>
      <c r="D344" s="1"/>
      <c r="E344" s="1"/>
      <c r="F344" s="277"/>
      <c r="G344" s="1"/>
      <c r="H344" s="1"/>
      <c r="I344" s="1"/>
      <c r="L344" s="277"/>
      <c r="M344" s="1"/>
      <c r="N344" s="1"/>
    </row>
    <row r="345" spans="3:14" ht="15.75" customHeight="1">
      <c r="C345" s="1"/>
      <c r="D345" s="1"/>
      <c r="E345" s="1"/>
      <c r="F345" s="277"/>
      <c r="G345" s="1"/>
      <c r="H345" s="1"/>
      <c r="I345" s="1"/>
      <c r="L345" s="277"/>
      <c r="M345" s="1"/>
      <c r="N345" s="1"/>
    </row>
    <row r="346" spans="3:14" ht="15.75" customHeight="1">
      <c r="C346" s="1"/>
      <c r="D346" s="1"/>
      <c r="E346" s="1"/>
      <c r="F346" s="277"/>
      <c r="G346" s="1"/>
      <c r="H346" s="1"/>
      <c r="I346" s="1"/>
      <c r="L346" s="277"/>
      <c r="M346" s="1"/>
      <c r="N346" s="1"/>
    </row>
    <row r="347" spans="3:14" ht="15.75" customHeight="1">
      <c r="C347" s="1"/>
      <c r="D347" s="1"/>
      <c r="E347" s="1"/>
      <c r="F347" s="277"/>
      <c r="G347" s="1"/>
      <c r="H347" s="1"/>
      <c r="I347" s="1"/>
      <c r="L347" s="277"/>
      <c r="M347" s="1"/>
      <c r="N347" s="1"/>
    </row>
    <row r="348" spans="3:14" ht="15.75" customHeight="1">
      <c r="C348" s="1"/>
      <c r="D348" s="1"/>
      <c r="E348" s="1"/>
      <c r="F348" s="277"/>
      <c r="G348" s="1"/>
      <c r="H348" s="1"/>
      <c r="I348" s="1"/>
      <c r="L348" s="277"/>
      <c r="M348" s="1"/>
      <c r="N348" s="1"/>
    </row>
    <row r="349" spans="3:14" ht="15.75" customHeight="1">
      <c r="C349" s="1"/>
      <c r="D349" s="1"/>
      <c r="E349" s="1"/>
      <c r="F349" s="277"/>
      <c r="G349" s="1"/>
      <c r="H349" s="1"/>
      <c r="I349" s="1"/>
      <c r="L349" s="277"/>
      <c r="M349" s="1"/>
      <c r="N349" s="1"/>
    </row>
    <row r="350" spans="3:14" ht="15.75" customHeight="1">
      <c r="C350" s="1"/>
      <c r="D350" s="1"/>
      <c r="E350" s="1"/>
      <c r="F350" s="277"/>
      <c r="G350" s="1"/>
      <c r="H350" s="1"/>
      <c r="I350" s="1"/>
      <c r="L350" s="277"/>
      <c r="M350" s="1"/>
      <c r="N350" s="1"/>
    </row>
    <row r="351" spans="3:14" ht="15.75" customHeight="1">
      <c r="C351" s="1"/>
      <c r="D351" s="1"/>
      <c r="E351" s="1"/>
      <c r="F351" s="277"/>
      <c r="G351" s="1"/>
      <c r="H351" s="1"/>
      <c r="I351" s="1"/>
      <c r="L351" s="277"/>
      <c r="M351" s="1"/>
      <c r="N351" s="1"/>
    </row>
    <row r="352" spans="3:14" ht="15.75" customHeight="1">
      <c r="C352" s="1"/>
      <c r="D352" s="1"/>
      <c r="E352" s="1"/>
      <c r="F352" s="277"/>
      <c r="G352" s="1"/>
      <c r="H352" s="1"/>
      <c r="I352" s="1"/>
      <c r="L352" s="277"/>
      <c r="M352" s="1"/>
      <c r="N352" s="1"/>
    </row>
    <row r="353" spans="3:14" ht="15.75" customHeight="1">
      <c r="C353" s="1"/>
      <c r="D353" s="1"/>
      <c r="E353" s="1"/>
      <c r="F353" s="277"/>
      <c r="G353" s="1"/>
      <c r="H353" s="1"/>
      <c r="I353" s="1"/>
      <c r="L353" s="277"/>
      <c r="M353" s="1"/>
      <c r="N353" s="1"/>
    </row>
    <row r="354" spans="3:14" ht="15.75" customHeight="1">
      <c r="C354" s="1"/>
      <c r="D354" s="1"/>
      <c r="E354" s="1"/>
      <c r="F354" s="277"/>
      <c r="G354" s="1"/>
      <c r="H354" s="1"/>
      <c r="I354" s="1"/>
      <c r="L354" s="277"/>
      <c r="M354" s="1"/>
      <c r="N354" s="1"/>
    </row>
    <row r="355" spans="3:14" ht="15.75" customHeight="1">
      <c r="C355" s="1"/>
      <c r="D355" s="1"/>
      <c r="E355" s="1"/>
      <c r="F355" s="277"/>
      <c r="G355" s="1"/>
      <c r="H355" s="1"/>
      <c r="I355" s="1"/>
      <c r="L355" s="277"/>
      <c r="M355" s="1"/>
      <c r="N355" s="1"/>
    </row>
    <row r="356" spans="3:14" ht="15.75" customHeight="1">
      <c r="C356" s="1"/>
      <c r="D356" s="1"/>
      <c r="E356" s="1"/>
      <c r="F356" s="277"/>
      <c r="G356" s="1"/>
      <c r="H356" s="1"/>
      <c r="I356" s="1"/>
      <c r="L356" s="277"/>
      <c r="M356" s="1"/>
      <c r="N356" s="1"/>
    </row>
    <row r="357" spans="3:14" ht="15.75" customHeight="1">
      <c r="C357" s="1"/>
      <c r="D357" s="1"/>
      <c r="E357" s="1"/>
      <c r="F357" s="277"/>
      <c r="G357" s="1"/>
      <c r="H357" s="1"/>
      <c r="I357" s="1"/>
      <c r="L357" s="277"/>
      <c r="M357" s="1"/>
      <c r="N357" s="1"/>
    </row>
    <row r="358" spans="3:14" ht="15.75" customHeight="1">
      <c r="C358" s="1"/>
      <c r="D358" s="1"/>
      <c r="E358" s="1"/>
      <c r="F358" s="277"/>
      <c r="G358" s="1"/>
      <c r="H358" s="1"/>
      <c r="I358" s="1"/>
      <c r="L358" s="277"/>
      <c r="M358" s="1"/>
      <c r="N358" s="1"/>
    </row>
    <row r="359" spans="3:14" ht="15.75" customHeight="1">
      <c r="C359" s="1"/>
      <c r="D359" s="1"/>
      <c r="E359" s="1"/>
      <c r="F359" s="277"/>
      <c r="G359" s="1"/>
      <c r="H359" s="1"/>
      <c r="I359" s="1"/>
      <c r="L359" s="277"/>
      <c r="M359" s="1"/>
      <c r="N359" s="1"/>
    </row>
    <row r="360" spans="3:14" ht="15.75" customHeight="1">
      <c r="C360" s="1"/>
      <c r="D360" s="1"/>
      <c r="E360" s="1"/>
      <c r="F360" s="277"/>
      <c r="G360" s="1"/>
      <c r="H360" s="1"/>
      <c r="I360" s="1"/>
      <c r="L360" s="277"/>
      <c r="M360" s="1"/>
      <c r="N360" s="1"/>
    </row>
    <row r="361" spans="3:14" ht="15.75" customHeight="1">
      <c r="C361" s="1"/>
      <c r="D361" s="1"/>
      <c r="E361" s="1"/>
      <c r="F361" s="277"/>
      <c r="G361" s="1"/>
      <c r="H361" s="1"/>
      <c r="I361" s="1"/>
      <c r="L361" s="277"/>
      <c r="M361" s="1"/>
      <c r="N361" s="1"/>
    </row>
    <row r="362" spans="3:14" ht="15.75" customHeight="1">
      <c r="C362" s="1"/>
      <c r="D362" s="1"/>
      <c r="E362" s="1"/>
      <c r="F362" s="277"/>
      <c r="G362" s="1"/>
      <c r="H362" s="1"/>
      <c r="I362" s="1"/>
      <c r="L362" s="277"/>
      <c r="M362" s="1"/>
      <c r="N362" s="1"/>
    </row>
    <row r="363" spans="3:14" ht="15.75" customHeight="1">
      <c r="C363" s="1"/>
      <c r="D363" s="1"/>
      <c r="E363" s="1"/>
      <c r="F363" s="277"/>
      <c r="G363" s="1"/>
      <c r="H363" s="1"/>
      <c r="I363" s="1"/>
      <c r="L363" s="277"/>
      <c r="M363" s="1"/>
      <c r="N363" s="1"/>
    </row>
    <row r="364" spans="3:14" ht="15.75" customHeight="1">
      <c r="C364" s="1"/>
      <c r="D364" s="1"/>
      <c r="E364" s="1"/>
      <c r="F364" s="277"/>
      <c r="G364" s="1"/>
      <c r="H364" s="1"/>
      <c r="I364" s="1"/>
      <c r="L364" s="277"/>
      <c r="M364" s="1"/>
      <c r="N364" s="1"/>
    </row>
    <row r="365" spans="3:14" ht="15.75" customHeight="1">
      <c r="C365" s="1"/>
      <c r="D365" s="1"/>
      <c r="E365" s="1"/>
      <c r="F365" s="277"/>
      <c r="G365" s="1"/>
      <c r="H365" s="1"/>
      <c r="I365" s="1"/>
      <c r="L365" s="277"/>
      <c r="M365" s="1"/>
      <c r="N365" s="1"/>
    </row>
    <row r="366" spans="3:14" ht="15.75" customHeight="1">
      <c r="C366" s="1"/>
      <c r="D366" s="1"/>
      <c r="E366" s="1"/>
      <c r="F366" s="277"/>
      <c r="G366" s="1"/>
      <c r="H366" s="1"/>
      <c r="I366" s="1"/>
      <c r="L366" s="277"/>
      <c r="M366" s="1"/>
      <c r="N366" s="1"/>
    </row>
    <row r="367" spans="3:14" ht="15.75" customHeight="1">
      <c r="C367" s="1"/>
      <c r="D367" s="1"/>
      <c r="E367" s="1"/>
      <c r="F367" s="277"/>
      <c r="G367" s="1"/>
      <c r="H367" s="1"/>
      <c r="I367" s="1"/>
      <c r="L367" s="277"/>
      <c r="M367" s="1"/>
      <c r="N367" s="1"/>
    </row>
    <row r="368" spans="3:14" ht="15.75" customHeight="1">
      <c r="C368" s="1"/>
      <c r="D368" s="1"/>
      <c r="E368" s="1"/>
      <c r="F368" s="277"/>
      <c r="G368" s="1"/>
      <c r="H368" s="1"/>
      <c r="I368" s="1"/>
      <c r="L368" s="277"/>
      <c r="M368" s="1"/>
      <c r="N368" s="1"/>
    </row>
    <row r="369" spans="3:14" ht="15.75" customHeight="1">
      <c r="C369" s="1"/>
      <c r="D369" s="1"/>
      <c r="E369" s="1"/>
      <c r="F369" s="277"/>
      <c r="G369" s="1"/>
      <c r="H369" s="1"/>
      <c r="I369" s="1"/>
      <c r="L369" s="277"/>
      <c r="M369" s="1"/>
      <c r="N369" s="1"/>
    </row>
    <row r="370" spans="3:14" ht="15.75" customHeight="1">
      <c r="C370" s="1"/>
      <c r="D370" s="1"/>
      <c r="E370" s="1"/>
      <c r="F370" s="277"/>
      <c r="G370" s="1"/>
      <c r="H370" s="1"/>
      <c r="I370" s="1"/>
      <c r="L370" s="277"/>
      <c r="M370" s="1"/>
      <c r="N370" s="1"/>
    </row>
    <row r="371" spans="3:14" ht="15.75" customHeight="1">
      <c r="C371" s="1"/>
      <c r="D371" s="1"/>
      <c r="E371" s="1"/>
      <c r="F371" s="277"/>
      <c r="G371" s="1"/>
      <c r="H371" s="1"/>
      <c r="I371" s="1"/>
      <c r="L371" s="277"/>
      <c r="M371" s="1"/>
      <c r="N371" s="1"/>
    </row>
    <row r="372" spans="3:14" ht="15.75" customHeight="1">
      <c r="C372" s="1"/>
      <c r="D372" s="1"/>
      <c r="E372" s="1"/>
      <c r="F372" s="277"/>
      <c r="G372" s="1"/>
      <c r="H372" s="1"/>
      <c r="I372" s="1"/>
      <c r="L372" s="277"/>
      <c r="M372" s="1"/>
      <c r="N372" s="1"/>
    </row>
    <row r="373" spans="3:14" ht="15.75" customHeight="1">
      <c r="C373" s="1"/>
      <c r="D373" s="1"/>
      <c r="E373" s="1"/>
      <c r="F373" s="277"/>
      <c r="G373" s="1"/>
      <c r="H373" s="1"/>
      <c r="I373" s="1"/>
      <c r="L373" s="277"/>
      <c r="M373" s="1"/>
      <c r="N373" s="1"/>
    </row>
    <row r="374" spans="3:14" ht="15.75" customHeight="1">
      <c r="C374" s="1"/>
      <c r="D374" s="1"/>
      <c r="E374" s="1"/>
      <c r="F374" s="277"/>
      <c r="G374" s="1"/>
      <c r="H374" s="1"/>
      <c r="I374" s="1"/>
      <c r="L374" s="277"/>
      <c r="M374" s="1"/>
      <c r="N374" s="1"/>
    </row>
    <row r="375" spans="3:14" ht="15.75" customHeight="1">
      <c r="C375" s="1"/>
      <c r="D375" s="1"/>
      <c r="E375" s="1"/>
      <c r="F375" s="277"/>
      <c r="G375" s="1"/>
      <c r="H375" s="1"/>
      <c r="I375" s="1"/>
      <c r="L375" s="277"/>
      <c r="M375" s="1"/>
      <c r="N375" s="1"/>
    </row>
    <row r="376" spans="3:14" ht="15.75" customHeight="1">
      <c r="C376" s="1"/>
      <c r="D376" s="1"/>
      <c r="E376" s="1"/>
      <c r="F376" s="277"/>
      <c r="G376" s="1"/>
      <c r="H376" s="1"/>
      <c r="I376" s="1"/>
      <c r="L376" s="277"/>
      <c r="M376" s="1"/>
      <c r="N376" s="1"/>
    </row>
    <row r="377" spans="3:14" ht="15.75" customHeight="1">
      <c r="C377" s="1"/>
      <c r="D377" s="1"/>
      <c r="E377" s="1"/>
      <c r="F377" s="277"/>
      <c r="G377" s="1"/>
      <c r="H377" s="1"/>
      <c r="I377" s="1"/>
      <c r="L377" s="277"/>
      <c r="M377" s="1"/>
      <c r="N377" s="1"/>
    </row>
    <row r="378" spans="3:14" ht="15.75" customHeight="1">
      <c r="C378" s="1"/>
      <c r="D378" s="1"/>
      <c r="E378" s="1"/>
      <c r="F378" s="277"/>
      <c r="G378" s="1"/>
      <c r="H378" s="1"/>
      <c r="I378" s="1"/>
      <c r="L378" s="277"/>
      <c r="M378" s="1"/>
      <c r="N378" s="1"/>
    </row>
    <row r="379" spans="3:14" ht="15.75" customHeight="1">
      <c r="C379" s="1"/>
      <c r="D379" s="1"/>
      <c r="E379" s="1"/>
      <c r="F379" s="277"/>
      <c r="G379" s="1"/>
      <c r="H379" s="1"/>
      <c r="I379" s="1"/>
      <c r="L379" s="277"/>
      <c r="M379" s="1"/>
      <c r="N379" s="1"/>
    </row>
    <row r="380" spans="3:14" ht="15.75" customHeight="1">
      <c r="C380" s="1"/>
      <c r="D380" s="1"/>
      <c r="E380" s="1"/>
      <c r="F380" s="277"/>
      <c r="G380" s="1"/>
      <c r="H380" s="1"/>
      <c r="I380" s="1"/>
      <c r="L380" s="277"/>
      <c r="M380" s="1"/>
      <c r="N380" s="1"/>
    </row>
    <row r="381" spans="3:14" ht="15.75" customHeight="1">
      <c r="C381" s="1"/>
      <c r="D381" s="1"/>
      <c r="E381" s="1"/>
      <c r="F381" s="277"/>
      <c r="G381" s="1"/>
      <c r="H381" s="1"/>
      <c r="I381" s="1"/>
      <c r="L381" s="277"/>
      <c r="M381" s="1"/>
      <c r="N381" s="1"/>
    </row>
    <row r="382" spans="3:14" ht="15.75" customHeight="1">
      <c r="C382" s="1"/>
      <c r="D382" s="1"/>
      <c r="E382" s="1"/>
      <c r="F382" s="277"/>
      <c r="G382" s="1"/>
      <c r="H382" s="1"/>
      <c r="I382" s="1"/>
      <c r="L382" s="277"/>
      <c r="M382" s="1"/>
      <c r="N382" s="1"/>
    </row>
    <row r="383" spans="3:14" ht="15.75" customHeight="1">
      <c r="C383" s="1"/>
      <c r="D383" s="1"/>
      <c r="E383" s="1"/>
      <c r="F383" s="277"/>
      <c r="G383" s="1"/>
      <c r="H383" s="1"/>
      <c r="I383" s="1"/>
      <c r="L383" s="277"/>
      <c r="M383" s="1"/>
      <c r="N383" s="1"/>
    </row>
    <row r="384" spans="3:14" ht="15.75" customHeight="1">
      <c r="C384" s="1"/>
      <c r="D384" s="1"/>
      <c r="E384" s="1"/>
      <c r="F384" s="277"/>
      <c r="G384" s="1"/>
      <c r="H384" s="1"/>
      <c r="I384" s="1"/>
      <c r="L384" s="277"/>
      <c r="M384" s="1"/>
      <c r="N384" s="1"/>
    </row>
    <row r="385" spans="3:14" ht="15.75" customHeight="1">
      <c r="C385" s="1"/>
      <c r="D385" s="1"/>
      <c r="E385" s="1"/>
      <c r="F385" s="277"/>
      <c r="G385" s="1"/>
      <c r="H385" s="1"/>
      <c r="I385" s="1"/>
      <c r="L385" s="277"/>
      <c r="M385" s="1"/>
      <c r="N385" s="1"/>
    </row>
    <row r="386" spans="3:14" ht="15.75" customHeight="1">
      <c r="C386" s="1"/>
      <c r="D386" s="1"/>
      <c r="E386" s="1"/>
      <c r="F386" s="277"/>
      <c r="G386" s="1"/>
      <c r="H386" s="1"/>
      <c r="I386" s="1"/>
      <c r="L386" s="277"/>
      <c r="M386" s="1"/>
      <c r="N386" s="1"/>
    </row>
    <row r="387" spans="3:14" ht="15.75" customHeight="1">
      <c r="C387" s="1"/>
      <c r="D387" s="1"/>
      <c r="E387" s="1"/>
      <c r="F387" s="277"/>
      <c r="G387" s="1"/>
      <c r="H387" s="1"/>
      <c r="I387" s="1"/>
      <c r="L387" s="277"/>
      <c r="M387" s="1"/>
      <c r="N387" s="1"/>
    </row>
    <row r="388" spans="3:14" ht="15.75" customHeight="1">
      <c r="C388" s="1"/>
      <c r="D388" s="1"/>
      <c r="E388" s="1"/>
      <c r="F388" s="277"/>
      <c r="G388" s="1"/>
      <c r="H388" s="1"/>
      <c r="I388" s="1"/>
      <c r="L388" s="277"/>
      <c r="M388" s="1"/>
      <c r="N388" s="1"/>
    </row>
    <row r="389" spans="3:14" ht="15.75" customHeight="1">
      <c r="C389" s="1"/>
      <c r="D389" s="1"/>
      <c r="E389" s="1"/>
      <c r="F389" s="277"/>
      <c r="G389" s="1"/>
      <c r="H389" s="1"/>
      <c r="I389" s="1"/>
      <c r="L389" s="277"/>
      <c r="M389" s="1"/>
      <c r="N389" s="1"/>
    </row>
    <row r="390" spans="3:14" ht="15.75" customHeight="1">
      <c r="C390" s="1"/>
      <c r="D390" s="1"/>
      <c r="E390" s="1"/>
      <c r="F390" s="277"/>
      <c r="G390" s="1"/>
      <c r="H390" s="1"/>
      <c r="I390" s="1"/>
      <c r="L390" s="277"/>
      <c r="M390" s="1"/>
      <c r="N390" s="1"/>
    </row>
    <row r="391" spans="3:14" ht="15.75" customHeight="1">
      <c r="C391" s="1"/>
      <c r="D391" s="1"/>
      <c r="E391" s="1"/>
      <c r="F391" s="277"/>
      <c r="G391" s="1"/>
      <c r="H391" s="1"/>
      <c r="I391" s="1"/>
      <c r="L391" s="277"/>
      <c r="M391" s="1"/>
      <c r="N391" s="1"/>
    </row>
    <row r="392" spans="3:14" ht="15.75" customHeight="1">
      <c r="C392" s="1"/>
      <c r="D392" s="1"/>
      <c r="E392" s="1"/>
      <c r="F392" s="277"/>
      <c r="G392" s="1"/>
      <c r="H392" s="1"/>
      <c r="I392" s="1"/>
      <c r="L392" s="277"/>
      <c r="M392" s="1"/>
      <c r="N392" s="1"/>
    </row>
    <row r="393" spans="3:14" ht="15.75" customHeight="1">
      <c r="C393" s="1"/>
      <c r="D393" s="1"/>
      <c r="E393" s="1"/>
      <c r="F393" s="277"/>
      <c r="G393" s="1"/>
      <c r="H393" s="1"/>
      <c r="I393" s="1"/>
      <c r="L393" s="277"/>
      <c r="M393" s="1"/>
      <c r="N393" s="1"/>
    </row>
    <row r="394" spans="3:14" ht="15.75" customHeight="1">
      <c r="C394" s="1"/>
      <c r="D394" s="1"/>
      <c r="E394" s="1"/>
      <c r="F394" s="277"/>
      <c r="G394" s="1"/>
      <c r="H394" s="1"/>
      <c r="I394" s="1"/>
      <c r="L394" s="277"/>
      <c r="M394" s="1"/>
      <c r="N394" s="1"/>
    </row>
    <row r="395" spans="3:14" ht="15.75" customHeight="1">
      <c r="C395" s="1"/>
      <c r="D395" s="1"/>
      <c r="E395" s="1"/>
      <c r="F395" s="277"/>
      <c r="G395" s="1"/>
      <c r="H395" s="1"/>
      <c r="I395" s="1"/>
      <c r="L395" s="277"/>
      <c r="M395" s="1"/>
      <c r="N395" s="1"/>
    </row>
    <row r="396" spans="3:14" ht="15.75" customHeight="1">
      <c r="C396" s="1"/>
      <c r="D396" s="1"/>
      <c r="E396" s="1"/>
      <c r="F396" s="277"/>
      <c r="G396" s="1"/>
      <c r="H396" s="1"/>
      <c r="I396" s="1"/>
      <c r="L396" s="277"/>
      <c r="M396" s="1"/>
      <c r="N396" s="1"/>
    </row>
    <row r="397" spans="3:14" ht="15.75" customHeight="1">
      <c r="C397" s="1"/>
      <c r="D397" s="1"/>
      <c r="E397" s="1"/>
      <c r="F397" s="277"/>
      <c r="G397" s="1"/>
      <c r="H397" s="1"/>
      <c r="I397" s="1"/>
      <c r="L397" s="277"/>
      <c r="M397" s="1"/>
      <c r="N397" s="1"/>
    </row>
    <row r="398" spans="3:14" ht="15.75" customHeight="1">
      <c r="C398" s="1"/>
      <c r="D398" s="1"/>
      <c r="E398" s="1"/>
      <c r="F398" s="277"/>
      <c r="G398" s="1"/>
      <c r="H398" s="1"/>
      <c r="I398" s="1"/>
      <c r="L398" s="277"/>
      <c r="M398" s="1"/>
      <c r="N398" s="1"/>
    </row>
    <row r="399" spans="3:14" ht="15.75" customHeight="1">
      <c r="C399" s="1"/>
      <c r="D399" s="1"/>
      <c r="E399" s="1"/>
      <c r="F399" s="277"/>
      <c r="G399" s="1"/>
      <c r="H399" s="1"/>
      <c r="I399" s="1"/>
      <c r="L399" s="277"/>
      <c r="M399" s="1"/>
      <c r="N399" s="1"/>
    </row>
    <row r="400" spans="3:14" ht="15.75" customHeight="1">
      <c r="C400" s="1"/>
      <c r="D400" s="1"/>
      <c r="E400" s="1"/>
      <c r="F400" s="277"/>
      <c r="G400" s="1"/>
      <c r="H400" s="1"/>
      <c r="I400" s="1"/>
      <c r="L400" s="277"/>
      <c r="M400" s="1"/>
      <c r="N400" s="1"/>
    </row>
    <row r="401" spans="3:14" ht="15.75" customHeight="1">
      <c r="C401" s="1"/>
      <c r="D401" s="1"/>
      <c r="E401" s="1"/>
      <c r="F401" s="277"/>
      <c r="G401" s="1"/>
      <c r="H401" s="1"/>
      <c r="I401" s="1"/>
      <c r="L401" s="277"/>
      <c r="M401" s="1"/>
      <c r="N401" s="1"/>
    </row>
    <row r="402" spans="3:14" ht="15.75" customHeight="1">
      <c r="C402" s="1"/>
      <c r="D402" s="1"/>
      <c r="E402" s="1"/>
      <c r="F402" s="277"/>
      <c r="G402" s="1"/>
      <c r="H402" s="1"/>
      <c r="I402" s="1"/>
      <c r="L402" s="277"/>
      <c r="M402" s="1"/>
      <c r="N402" s="1"/>
    </row>
    <row r="403" spans="3:14" ht="15.75" customHeight="1">
      <c r="C403" s="1"/>
      <c r="D403" s="1"/>
      <c r="E403" s="1"/>
      <c r="F403" s="277"/>
      <c r="G403" s="1"/>
      <c r="H403" s="1"/>
      <c r="I403" s="1"/>
      <c r="L403" s="277"/>
      <c r="M403" s="1"/>
      <c r="N403" s="1"/>
    </row>
    <row r="404" spans="3:14" ht="15.75" customHeight="1">
      <c r="C404" s="1"/>
      <c r="D404" s="1"/>
      <c r="E404" s="1"/>
      <c r="F404" s="277"/>
      <c r="G404" s="1"/>
      <c r="H404" s="1"/>
      <c r="I404" s="1"/>
      <c r="L404" s="277"/>
      <c r="M404" s="1"/>
      <c r="N404" s="1"/>
    </row>
    <row r="405" spans="3:14" ht="15.75" customHeight="1">
      <c r="C405" s="1"/>
      <c r="D405" s="1"/>
      <c r="E405" s="1"/>
      <c r="F405" s="277"/>
      <c r="G405" s="1"/>
      <c r="H405" s="1"/>
      <c r="I405" s="1"/>
      <c r="L405" s="277"/>
      <c r="M405" s="1"/>
      <c r="N405" s="1"/>
    </row>
    <row r="406" spans="3:14" ht="15.75" customHeight="1">
      <c r="C406" s="1"/>
      <c r="D406" s="1"/>
      <c r="E406" s="1"/>
      <c r="F406" s="277"/>
      <c r="G406" s="1"/>
      <c r="H406" s="1"/>
      <c r="I406" s="1"/>
      <c r="L406" s="277"/>
      <c r="M406" s="1"/>
      <c r="N406" s="1"/>
    </row>
    <row r="407" spans="3:14" ht="15.75" customHeight="1">
      <c r="C407" s="1"/>
      <c r="D407" s="1"/>
      <c r="E407" s="1"/>
      <c r="F407" s="277"/>
      <c r="G407" s="1"/>
      <c r="H407" s="1"/>
      <c r="I407" s="1"/>
      <c r="L407" s="277"/>
      <c r="M407" s="1"/>
      <c r="N407" s="1"/>
    </row>
    <row r="408" spans="3:14" ht="15.75" customHeight="1">
      <c r="C408" s="1"/>
      <c r="D408" s="1"/>
      <c r="E408" s="1"/>
      <c r="F408" s="277"/>
      <c r="G408" s="1"/>
      <c r="H408" s="1"/>
      <c r="I408" s="1"/>
      <c r="L408" s="277"/>
      <c r="M408" s="1"/>
      <c r="N408" s="1"/>
    </row>
    <row r="409" spans="3:14" ht="15.75" customHeight="1">
      <c r="C409" s="1"/>
      <c r="D409" s="1"/>
      <c r="E409" s="1"/>
      <c r="F409" s="277"/>
      <c r="G409" s="1"/>
      <c r="H409" s="1"/>
      <c r="I409" s="1"/>
      <c r="L409" s="277"/>
      <c r="M409" s="1"/>
      <c r="N409" s="1"/>
    </row>
    <row r="410" spans="3:14" ht="15.75" customHeight="1">
      <c r="C410" s="1"/>
      <c r="D410" s="1"/>
      <c r="E410" s="1"/>
      <c r="F410" s="277"/>
      <c r="G410" s="1"/>
      <c r="H410" s="1"/>
      <c r="I410" s="1"/>
      <c r="L410" s="277"/>
      <c r="M410" s="1"/>
      <c r="N410" s="1"/>
    </row>
    <row r="411" spans="3:14" ht="15.75" customHeight="1">
      <c r="C411" s="1"/>
      <c r="D411" s="1"/>
      <c r="E411" s="1"/>
      <c r="F411" s="277"/>
      <c r="G411" s="1"/>
      <c r="H411" s="1"/>
      <c r="I411" s="1"/>
      <c r="L411" s="277"/>
      <c r="M411" s="1"/>
      <c r="N411" s="1"/>
    </row>
    <row r="412" spans="3:14" ht="15.75" customHeight="1">
      <c r="C412" s="1"/>
      <c r="D412" s="1"/>
      <c r="E412" s="1"/>
      <c r="F412" s="277"/>
      <c r="G412" s="1"/>
      <c r="H412" s="1"/>
      <c r="I412" s="1"/>
      <c r="L412" s="277"/>
      <c r="M412" s="1"/>
      <c r="N412" s="1"/>
    </row>
    <row r="413" spans="3:14" ht="15.75" customHeight="1">
      <c r="C413" s="1"/>
      <c r="D413" s="1"/>
      <c r="E413" s="1"/>
      <c r="F413" s="277"/>
      <c r="G413" s="1"/>
      <c r="H413" s="1"/>
      <c r="I413" s="1"/>
      <c r="L413" s="277"/>
      <c r="M413" s="1"/>
      <c r="N413" s="1"/>
    </row>
    <row r="414" spans="3:14" ht="15.75" customHeight="1">
      <c r="C414" s="1"/>
      <c r="D414" s="1"/>
      <c r="E414" s="1"/>
      <c r="F414" s="277"/>
      <c r="G414" s="1"/>
      <c r="H414" s="1"/>
      <c r="I414" s="1"/>
      <c r="L414" s="277"/>
      <c r="M414" s="1"/>
      <c r="N414" s="1"/>
    </row>
    <row r="415" spans="3:14" ht="15.75" customHeight="1">
      <c r="C415" s="1"/>
      <c r="D415" s="1"/>
      <c r="E415" s="1"/>
      <c r="F415" s="277"/>
      <c r="G415" s="1"/>
      <c r="H415" s="1"/>
      <c r="I415" s="1"/>
      <c r="L415" s="277"/>
      <c r="M415" s="1"/>
      <c r="N415" s="1"/>
    </row>
    <row r="416" spans="3:14" ht="15.75" customHeight="1">
      <c r="C416" s="1"/>
      <c r="D416" s="1"/>
      <c r="E416" s="1"/>
      <c r="F416" s="277"/>
      <c r="G416" s="1"/>
      <c r="H416" s="1"/>
      <c r="I416" s="1"/>
      <c r="L416" s="277"/>
      <c r="M416" s="1"/>
      <c r="N416" s="1"/>
    </row>
    <row r="417" spans="3:14" ht="15.75" customHeight="1">
      <c r="C417" s="1"/>
      <c r="D417" s="1"/>
      <c r="E417" s="1"/>
      <c r="F417" s="277"/>
      <c r="G417" s="1"/>
      <c r="H417" s="1"/>
      <c r="I417" s="1"/>
      <c r="L417" s="277"/>
      <c r="M417" s="1"/>
      <c r="N417" s="1"/>
    </row>
    <row r="418" spans="3:14" ht="15.75" customHeight="1">
      <c r="C418" s="1"/>
      <c r="D418" s="1"/>
      <c r="E418" s="1"/>
      <c r="F418" s="277"/>
      <c r="G418" s="1"/>
      <c r="H418" s="1"/>
      <c r="I418" s="1"/>
      <c r="L418" s="277"/>
      <c r="M418" s="1"/>
      <c r="N418" s="1"/>
    </row>
    <row r="419" spans="3:14" ht="15.75" customHeight="1">
      <c r="C419" s="1"/>
      <c r="D419" s="1"/>
      <c r="E419" s="1"/>
      <c r="F419" s="277"/>
      <c r="G419" s="1"/>
      <c r="H419" s="1"/>
      <c r="I419" s="1"/>
      <c r="L419" s="277"/>
      <c r="M419" s="1"/>
      <c r="N419" s="1"/>
    </row>
    <row r="420" spans="3:14" ht="15.75" customHeight="1">
      <c r="C420" s="1"/>
      <c r="D420" s="1"/>
      <c r="E420" s="1"/>
      <c r="F420" s="277"/>
      <c r="G420" s="1"/>
      <c r="H420" s="1"/>
      <c r="I420" s="1"/>
      <c r="L420" s="277"/>
      <c r="M420" s="1"/>
      <c r="N420" s="1"/>
    </row>
    <row r="421" spans="3:14" ht="15.75" customHeight="1">
      <c r="C421" s="1"/>
      <c r="D421" s="1"/>
      <c r="E421" s="1"/>
      <c r="F421" s="277"/>
      <c r="G421" s="1"/>
      <c r="H421" s="1"/>
      <c r="I421" s="1"/>
      <c r="L421" s="277"/>
      <c r="M421" s="1"/>
      <c r="N421" s="1"/>
    </row>
    <row r="422" spans="3:14" ht="15.75" customHeight="1">
      <c r="C422" s="1"/>
      <c r="D422" s="1"/>
      <c r="E422" s="1"/>
      <c r="F422" s="277"/>
      <c r="G422" s="1"/>
      <c r="H422" s="1"/>
      <c r="I422" s="1"/>
      <c r="L422" s="277"/>
      <c r="M422" s="1"/>
      <c r="N422" s="1"/>
    </row>
    <row r="423" spans="3:14" ht="15.75" customHeight="1">
      <c r="C423" s="1"/>
      <c r="D423" s="1"/>
      <c r="E423" s="1"/>
      <c r="F423" s="277"/>
      <c r="G423" s="1"/>
      <c r="H423" s="1"/>
      <c r="I423" s="1"/>
      <c r="L423" s="277"/>
      <c r="M423" s="1"/>
      <c r="N423" s="1"/>
    </row>
    <row r="424" spans="3:14" ht="15.75" customHeight="1">
      <c r="C424" s="1"/>
      <c r="D424" s="1"/>
      <c r="E424" s="1"/>
      <c r="F424" s="277"/>
      <c r="G424" s="1"/>
      <c r="H424" s="1"/>
      <c r="I424" s="1"/>
      <c r="L424" s="277"/>
      <c r="M424" s="1"/>
      <c r="N424" s="1"/>
    </row>
    <row r="425" spans="3:14" ht="15.75" customHeight="1">
      <c r="C425" s="1"/>
      <c r="D425" s="1"/>
      <c r="E425" s="1"/>
      <c r="F425" s="277"/>
      <c r="G425" s="1"/>
      <c r="H425" s="1"/>
      <c r="I425" s="1"/>
      <c r="L425" s="277"/>
      <c r="M425" s="1"/>
      <c r="N425" s="1"/>
    </row>
    <row r="426" spans="3:14" ht="15.75" customHeight="1">
      <c r="C426" s="1"/>
      <c r="D426" s="1"/>
      <c r="E426" s="1"/>
      <c r="F426" s="277"/>
      <c r="G426" s="1"/>
      <c r="H426" s="1"/>
      <c r="I426" s="1"/>
      <c r="L426" s="277"/>
      <c r="M426" s="1"/>
      <c r="N426" s="1"/>
    </row>
    <row r="427" spans="3:14" ht="15.75" customHeight="1">
      <c r="C427" s="1"/>
      <c r="D427" s="1"/>
      <c r="E427" s="1"/>
      <c r="F427" s="277"/>
      <c r="G427" s="1"/>
      <c r="H427" s="1"/>
      <c r="I427" s="1"/>
      <c r="L427" s="277"/>
      <c r="M427" s="1"/>
      <c r="N427" s="1"/>
    </row>
    <row r="428" spans="3:14" ht="15.75" customHeight="1">
      <c r="C428" s="1"/>
      <c r="D428" s="1"/>
      <c r="E428" s="1"/>
      <c r="F428" s="277"/>
      <c r="G428" s="1"/>
      <c r="H428" s="1"/>
      <c r="I428" s="1"/>
      <c r="L428" s="277"/>
      <c r="M428" s="1"/>
      <c r="N428" s="1"/>
    </row>
    <row r="429" spans="3:14" ht="15.75" customHeight="1">
      <c r="C429" s="1"/>
      <c r="D429" s="1"/>
      <c r="E429" s="1"/>
      <c r="F429" s="277"/>
      <c r="G429" s="1"/>
      <c r="H429" s="1"/>
      <c r="I429" s="1"/>
      <c r="L429" s="277"/>
      <c r="M429" s="1"/>
      <c r="N429" s="1"/>
    </row>
    <row r="430" spans="3:14" ht="15.75" customHeight="1">
      <c r="C430" s="1"/>
      <c r="D430" s="1"/>
      <c r="E430" s="1"/>
      <c r="F430" s="277"/>
      <c r="G430" s="1"/>
      <c r="H430" s="1"/>
      <c r="I430" s="1"/>
      <c r="L430" s="277"/>
      <c r="M430" s="1"/>
      <c r="N430" s="1"/>
    </row>
    <row r="431" spans="3:14" ht="15.75" customHeight="1">
      <c r="C431" s="1"/>
      <c r="D431" s="1"/>
      <c r="E431" s="1"/>
      <c r="F431" s="277"/>
      <c r="G431" s="1"/>
      <c r="H431" s="1"/>
      <c r="I431" s="1"/>
      <c r="L431" s="277"/>
      <c r="M431" s="1"/>
      <c r="N431" s="1"/>
    </row>
    <row r="432" spans="3:14" ht="15.75" customHeight="1">
      <c r="C432" s="1"/>
      <c r="D432" s="1"/>
      <c r="E432" s="1"/>
      <c r="F432" s="277"/>
      <c r="G432" s="1"/>
      <c r="H432" s="1"/>
      <c r="I432" s="1"/>
      <c r="L432" s="277"/>
      <c r="M432" s="1"/>
      <c r="N432" s="1"/>
    </row>
    <row r="433" spans="3:14" ht="15.75" customHeight="1">
      <c r="C433" s="1"/>
      <c r="D433" s="1"/>
      <c r="E433" s="1"/>
      <c r="F433" s="277"/>
      <c r="G433" s="1"/>
      <c r="H433" s="1"/>
      <c r="I433" s="1"/>
      <c r="L433" s="277"/>
      <c r="M433" s="1"/>
      <c r="N433" s="1"/>
    </row>
    <row r="434" spans="3:14" ht="15.75" customHeight="1">
      <c r="C434" s="1"/>
      <c r="D434" s="1"/>
      <c r="E434" s="1"/>
      <c r="F434" s="277"/>
      <c r="G434" s="1"/>
      <c r="H434" s="1"/>
      <c r="I434" s="1"/>
      <c r="L434" s="277"/>
      <c r="M434" s="1"/>
      <c r="N434" s="1"/>
    </row>
    <row r="435" spans="3:14" ht="15.75" customHeight="1">
      <c r="C435" s="1"/>
      <c r="D435" s="1"/>
      <c r="E435" s="1"/>
      <c r="F435" s="277"/>
      <c r="G435" s="1"/>
      <c r="H435" s="1"/>
      <c r="I435" s="1"/>
      <c r="L435" s="277"/>
      <c r="M435" s="1"/>
      <c r="N435" s="1"/>
    </row>
    <row r="436" spans="3:14" ht="15.75" customHeight="1">
      <c r="C436" s="1"/>
      <c r="D436" s="1"/>
      <c r="E436" s="1"/>
      <c r="F436" s="277"/>
      <c r="G436" s="1"/>
      <c r="H436" s="1"/>
      <c r="I436" s="1"/>
      <c r="L436" s="277"/>
      <c r="M436" s="1"/>
      <c r="N436" s="1"/>
    </row>
    <row r="437" spans="3:14" ht="15.75" customHeight="1">
      <c r="C437" s="1"/>
      <c r="D437" s="1"/>
      <c r="E437" s="1"/>
      <c r="F437" s="277"/>
      <c r="G437" s="1"/>
      <c r="H437" s="1"/>
      <c r="I437" s="1"/>
      <c r="L437" s="277"/>
      <c r="M437" s="1"/>
      <c r="N437" s="1"/>
    </row>
    <row r="438" spans="3:14" ht="15.75" customHeight="1">
      <c r="C438" s="1"/>
      <c r="D438" s="1"/>
      <c r="E438" s="1"/>
      <c r="F438" s="277"/>
      <c r="G438" s="1"/>
      <c r="H438" s="1"/>
      <c r="I438" s="1"/>
      <c r="L438" s="277"/>
      <c r="M438" s="1"/>
      <c r="N438" s="1"/>
    </row>
    <row r="439" spans="3:14" ht="15.75" customHeight="1">
      <c r="C439" s="1"/>
      <c r="D439" s="1"/>
      <c r="E439" s="1"/>
      <c r="F439" s="277"/>
      <c r="G439" s="1"/>
      <c r="H439" s="1"/>
      <c r="I439" s="1"/>
      <c r="L439" s="277"/>
      <c r="M439" s="1"/>
      <c r="N439" s="1"/>
    </row>
    <row r="440" spans="3:14" ht="15.75" customHeight="1">
      <c r="C440" s="1"/>
      <c r="D440" s="1"/>
      <c r="E440" s="1"/>
      <c r="F440" s="277"/>
      <c r="G440" s="1"/>
      <c r="H440" s="1"/>
      <c r="I440" s="1"/>
      <c r="L440" s="277"/>
      <c r="M440" s="1"/>
      <c r="N440" s="1"/>
    </row>
    <row r="441" spans="3:14" ht="15.75" customHeight="1">
      <c r="C441" s="1"/>
      <c r="D441" s="1"/>
      <c r="E441" s="1"/>
      <c r="F441" s="277"/>
      <c r="G441" s="1"/>
      <c r="H441" s="1"/>
      <c r="I441" s="1"/>
      <c r="L441" s="277"/>
      <c r="M441" s="1"/>
      <c r="N441" s="1"/>
    </row>
    <row r="442" spans="3:14" ht="15.75" customHeight="1">
      <c r="C442" s="1"/>
      <c r="D442" s="1"/>
      <c r="E442" s="1"/>
      <c r="F442" s="277"/>
      <c r="G442" s="1"/>
      <c r="H442" s="1"/>
      <c r="I442" s="1"/>
      <c r="L442" s="277"/>
      <c r="M442" s="1"/>
      <c r="N442" s="1"/>
    </row>
    <row r="443" spans="3:14" ht="15.75" customHeight="1">
      <c r="C443" s="1"/>
      <c r="D443" s="1"/>
      <c r="E443" s="1"/>
      <c r="F443" s="277"/>
      <c r="G443" s="1"/>
      <c r="H443" s="1"/>
      <c r="I443" s="1"/>
      <c r="L443" s="277"/>
      <c r="M443" s="1"/>
      <c r="N443" s="1"/>
    </row>
    <row r="444" spans="3:14" ht="15.75" customHeight="1">
      <c r="C444" s="1"/>
      <c r="D444" s="1"/>
      <c r="E444" s="1"/>
      <c r="F444" s="277"/>
      <c r="G444" s="1"/>
      <c r="H444" s="1"/>
      <c r="I444" s="1"/>
      <c r="L444" s="277"/>
      <c r="M444" s="1"/>
      <c r="N444" s="1"/>
    </row>
    <row r="445" spans="3:14" ht="15.75" customHeight="1">
      <c r="C445" s="1"/>
      <c r="D445" s="1"/>
      <c r="E445" s="1"/>
      <c r="F445" s="277"/>
      <c r="G445" s="1"/>
      <c r="H445" s="1"/>
      <c r="I445" s="1"/>
      <c r="L445" s="277"/>
      <c r="M445" s="1"/>
      <c r="N445" s="1"/>
    </row>
    <row r="446" spans="3:14" ht="15.75" customHeight="1">
      <c r="C446" s="1"/>
      <c r="D446" s="1"/>
      <c r="E446" s="1"/>
      <c r="F446" s="277"/>
      <c r="G446" s="1"/>
      <c r="H446" s="1"/>
      <c r="I446" s="1"/>
      <c r="L446" s="277"/>
      <c r="M446" s="1"/>
      <c r="N446" s="1"/>
    </row>
    <row r="447" spans="3:14" ht="15.75" customHeight="1">
      <c r="C447" s="1"/>
      <c r="D447" s="1"/>
      <c r="E447" s="1"/>
      <c r="F447" s="277"/>
      <c r="G447" s="1"/>
      <c r="H447" s="1"/>
      <c r="I447" s="1"/>
      <c r="L447" s="277"/>
      <c r="M447" s="1"/>
      <c r="N447" s="1"/>
    </row>
    <row r="448" spans="3:14" ht="15.75" customHeight="1">
      <c r="C448" s="1"/>
      <c r="D448" s="1"/>
      <c r="E448" s="1"/>
      <c r="F448" s="277"/>
      <c r="G448" s="1"/>
      <c r="H448" s="1"/>
      <c r="I448" s="1"/>
      <c r="L448" s="277"/>
      <c r="M448" s="1"/>
      <c r="N448" s="1"/>
    </row>
    <row r="449" spans="3:14" ht="15.75" customHeight="1">
      <c r="C449" s="1"/>
      <c r="D449" s="1"/>
      <c r="E449" s="1"/>
      <c r="F449" s="277"/>
      <c r="G449" s="1"/>
      <c r="H449" s="1"/>
      <c r="I449" s="1"/>
      <c r="L449" s="277"/>
      <c r="M449" s="1"/>
      <c r="N449" s="1"/>
    </row>
    <row r="450" spans="3:14" ht="15.75" customHeight="1">
      <c r="C450" s="1"/>
      <c r="D450" s="1"/>
      <c r="E450" s="1"/>
      <c r="F450" s="277"/>
      <c r="G450" s="1"/>
      <c r="H450" s="1"/>
      <c r="I450" s="1"/>
      <c r="L450" s="277"/>
      <c r="M450" s="1"/>
      <c r="N450" s="1"/>
    </row>
    <row r="451" spans="3:14" ht="15.75" customHeight="1">
      <c r="C451" s="1"/>
      <c r="D451" s="1"/>
      <c r="E451" s="1"/>
      <c r="F451" s="277"/>
      <c r="G451" s="1"/>
      <c r="H451" s="1"/>
      <c r="I451" s="1"/>
      <c r="L451" s="277"/>
      <c r="M451" s="1"/>
      <c r="N451" s="1"/>
    </row>
    <row r="452" spans="3:14" ht="15.75" customHeight="1">
      <c r="C452" s="1"/>
      <c r="D452" s="1"/>
      <c r="E452" s="1"/>
      <c r="F452" s="277"/>
      <c r="G452" s="1"/>
      <c r="H452" s="1"/>
      <c r="I452" s="1"/>
      <c r="L452" s="277"/>
      <c r="M452" s="1"/>
      <c r="N452" s="1"/>
    </row>
    <row r="453" spans="3:14" ht="15.75" customHeight="1">
      <c r="C453" s="1"/>
      <c r="D453" s="1"/>
      <c r="E453" s="1"/>
      <c r="F453" s="277"/>
      <c r="G453" s="1"/>
      <c r="H453" s="1"/>
      <c r="I453" s="1"/>
      <c r="L453" s="277"/>
      <c r="M453" s="1"/>
      <c r="N453" s="1"/>
    </row>
    <row r="454" spans="3:14" ht="15.75" customHeight="1">
      <c r="C454" s="1"/>
      <c r="D454" s="1"/>
      <c r="E454" s="1"/>
      <c r="F454" s="277"/>
      <c r="G454" s="1"/>
      <c r="H454" s="1"/>
      <c r="I454" s="1"/>
      <c r="L454" s="277"/>
      <c r="M454" s="1"/>
      <c r="N454" s="1"/>
    </row>
    <row r="455" spans="3:14" ht="15.75" customHeight="1">
      <c r="C455" s="1"/>
      <c r="D455" s="1"/>
      <c r="E455" s="1"/>
      <c r="F455" s="277"/>
      <c r="G455" s="1"/>
      <c r="H455" s="1"/>
      <c r="I455" s="1"/>
      <c r="L455" s="277"/>
      <c r="M455" s="1"/>
      <c r="N455" s="1"/>
    </row>
    <row r="456" spans="3:14" ht="15.75" customHeight="1">
      <c r="C456" s="1"/>
      <c r="D456" s="1"/>
      <c r="E456" s="1"/>
      <c r="F456" s="277"/>
      <c r="G456" s="1"/>
      <c r="H456" s="1"/>
      <c r="I456" s="1"/>
      <c r="L456" s="277"/>
      <c r="M456" s="1"/>
      <c r="N456" s="1"/>
    </row>
    <row r="457" spans="3:14" ht="15.75" customHeight="1">
      <c r="C457" s="1"/>
      <c r="D457" s="1"/>
      <c r="E457" s="1"/>
      <c r="F457" s="277"/>
      <c r="G457" s="1"/>
      <c r="H457" s="1"/>
      <c r="I457" s="1"/>
      <c r="L457" s="277"/>
      <c r="M457" s="1"/>
      <c r="N457" s="1"/>
    </row>
    <row r="458" spans="3:14" ht="15.75" customHeight="1">
      <c r="C458" s="1"/>
      <c r="D458" s="1"/>
      <c r="E458" s="1"/>
      <c r="F458" s="277"/>
      <c r="G458" s="1"/>
      <c r="H458" s="1"/>
      <c r="I458" s="1"/>
      <c r="L458" s="277"/>
      <c r="M458" s="1"/>
      <c r="N458" s="1"/>
    </row>
    <row r="459" spans="3:14" ht="15.75" customHeight="1">
      <c r="C459" s="1"/>
      <c r="D459" s="1"/>
      <c r="E459" s="1"/>
      <c r="F459" s="277"/>
      <c r="G459" s="1"/>
      <c r="H459" s="1"/>
      <c r="I459" s="1"/>
      <c r="L459" s="277"/>
      <c r="M459" s="1"/>
      <c r="N459" s="1"/>
    </row>
    <row r="460" spans="3:14" ht="15.75" customHeight="1">
      <c r="C460" s="1"/>
      <c r="D460" s="1"/>
      <c r="E460" s="1"/>
      <c r="F460" s="277"/>
      <c r="G460" s="1"/>
      <c r="H460" s="1"/>
      <c r="I460" s="1"/>
      <c r="L460" s="277"/>
      <c r="M460" s="1"/>
      <c r="N460" s="1"/>
    </row>
    <row r="461" spans="3:14" ht="15.75" customHeight="1">
      <c r="C461" s="1"/>
      <c r="D461" s="1"/>
      <c r="E461" s="1"/>
      <c r="F461" s="277"/>
      <c r="G461" s="1"/>
      <c r="H461" s="1"/>
      <c r="I461" s="1"/>
      <c r="L461" s="277"/>
      <c r="M461" s="1"/>
      <c r="N461" s="1"/>
    </row>
    <row r="462" spans="3:14" ht="15.75" customHeight="1">
      <c r="C462" s="1"/>
      <c r="D462" s="1"/>
      <c r="E462" s="1"/>
      <c r="F462" s="277"/>
      <c r="G462" s="1"/>
      <c r="H462" s="1"/>
      <c r="I462" s="1"/>
      <c r="L462" s="277"/>
      <c r="M462" s="1"/>
      <c r="N462" s="1"/>
    </row>
    <row r="463" spans="3:14" ht="15.75" customHeight="1">
      <c r="C463" s="1"/>
      <c r="D463" s="1"/>
      <c r="E463" s="1"/>
      <c r="F463" s="277"/>
      <c r="G463" s="1"/>
      <c r="H463" s="1"/>
      <c r="I463" s="1"/>
      <c r="L463" s="277"/>
      <c r="M463" s="1"/>
      <c r="N463" s="1"/>
    </row>
    <row r="464" spans="3:14" ht="15.75" customHeight="1">
      <c r="C464" s="1"/>
      <c r="D464" s="1"/>
      <c r="E464" s="1"/>
      <c r="F464" s="277"/>
      <c r="G464" s="1"/>
      <c r="H464" s="1"/>
      <c r="I464" s="1"/>
      <c r="L464" s="277"/>
      <c r="M464" s="1"/>
      <c r="N464" s="1"/>
    </row>
    <row r="465" spans="3:14" ht="15.75" customHeight="1">
      <c r="C465" s="1"/>
      <c r="D465" s="1"/>
      <c r="E465" s="1"/>
      <c r="F465" s="277"/>
      <c r="G465" s="1"/>
      <c r="H465" s="1"/>
      <c r="I465" s="1"/>
      <c r="L465" s="277"/>
      <c r="M465" s="1"/>
      <c r="N465" s="1"/>
    </row>
    <row r="466" spans="3:14" ht="15.75" customHeight="1">
      <c r="C466" s="1"/>
      <c r="D466" s="1"/>
      <c r="E466" s="1"/>
      <c r="F466" s="277"/>
      <c r="G466" s="1"/>
      <c r="H466" s="1"/>
      <c r="I466" s="1"/>
      <c r="L466" s="277"/>
      <c r="M466" s="1"/>
      <c r="N466" s="1"/>
    </row>
    <row r="467" spans="3:14" ht="15.75" customHeight="1">
      <c r="C467" s="1"/>
      <c r="D467" s="1"/>
      <c r="E467" s="1"/>
      <c r="F467" s="277"/>
      <c r="G467" s="1"/>
      <c r="H467" s="1"/>
      <c r="I467" s="1"/>
      <c r="L467" s="277"/>
      <c r="M467" s="1"/>
      <c r="N467" s="1"/>
    </row>
    <row r="468" spans="3:14" ht="15.75" customHeight="1">
      <c r="C468" s="1"/>
      <c r="D468" s="1"/>
      <c r="E468" s="1"/>
      <c r="F468" s="277"/>
      <c r="G468" s="1"/>
      <c r="H468" s="1"/>
      <c r="I468" s="1"/>
      <c r="L468" s="277"/>
      <c r="M468" s="1"/>
      <c r="N468" s="1"/>
    </row>
    <row r="469" spans="3:14" ht="15.75" customHeight="1">
      <c r="C469" s="1"/>
      <c r="D469" s="1"/>
      <c r="E469" s="1"/>
      <c r="F469" s="277"/>
      <c r="G469" s="1"/>
      <c r="H469" s="1"/>
      <c r="I469" s="1"/>
      <c r="L469" s="277"/>
      <c r="M469" s="1"/>
      <c r="N469" s="1"/>
    </row>
    <row r="470" spans="3:14" ht="15.75" customHeight="1">
      <c r="C470" s="1"/>
      <c r="D470" s="1"/>
      <c r="E470" s="1"/>
      <c r="F470" s="277"/>
      <c r="G470" s="1"/>
      <c r="H470" s="1"/>
      <c r="I470" s="1"/>
      <c r="L470" s="277"/>
      <c r="M470" s="1"/>
      <c r="N470" s="1"/>
    </row>
    <row r="471" spans="3:14" ht="15.75" customHeight="1">
      <c r="C471" s="1"/>
      <c r="D471" s="1"/>
      <c r="E471" s="1"/>
      <c r="F471" s="277"/>
      <c r="G471" s="1"/>
      <c r="H471" s="1"/>
      <c r="I471" s="1"/>
      <c r="L471" s="277"/>
      <c r="M471" s="1"/>
      <c r="N471" s="1"/>
    </row>
    <row r="472" spans="3:14" ht="15.75" customHeight="1">
      <c r="C472" s="1"/>
      <c r="D472" s="1"/>
      <c r="E472" s="1"/>
      <c r="F472" s="277"/>
      <c r="G472" s="1"/>
      <c r="H472" s="1"/>
      <c r="I472" s="1"/>
      <c r="L472" s="277"/>
      <c r="M472" s="1"/>
      <c r="N472" s="1"/>
    </row>
    <row r="473" spans="3:14" ht="15.75" customHeight="1">
      <c r="C473" s="1"/>
      <c r="D473" s="1"/>
      <c r="E473" s="1"/>
      <c r="F473" s="277"/>
      <c r="G473" s="1"/>
      <c r="H473" s="1"/>
      <c r="I473" s="1"/>
      <c r="L473" s="277"/>
      <c r="M473" s="1"/>
      <c r="N473" s="1"/>
    </row>
    <row r="474" spans="3:14" ht="15.75" customHeight="1">
      <c r="C474" s="1"/>
      <c r="D474" s="1"/>
      <c r="E474" s="1"/>
      <c r="F474" s="277"/>
      <c r="G474" s="1"/>
      <c r="H474" s="1"/>
      <c r="I474" s="1"/>
      <c r="L474" s="277"/>
      <c r="M474" s="1"/>
      <c r="N474" s="1"/>
    </row>
    <row r="475" spans="3:14" ht="15.75" customHeight="1">
      <c r="C475" s="1"/>
      <c r="D475" s="1"/>
      <c r="E475" s="1"/>
      <c r="F475" s="277"/>
      <c r="G475" s="1"/>
      <c r="H475" s="1"/>
      <c r="I475" s="1"/>
      <c r="L475" s="277"/>
      <c r="M475" s="1"/>
      <c r="N475" s="1"/>
    </row>
    <row r="476" spans="3:14" ht="15.75" customHeight="1">
      <c r="C476" s="1"/>
      <c r="D476" s="1"/>
      <c r="E476" s="1"/>
      <c r="F476" s="277"/>
      <c r="G476" s="1"/>
      <c r="H476" s="1"/>
      <c r="I476" s="1"/>
      <c r="L476" s="277"/>
      <c r="M476" s="1"/>
      <c r="N476" s="1"/>
    </row>
    <row r="477" spans="3:14" ht="15.75" customHeight="1">
      <c r="C477" s="1"/>
      <c r="D477" s="1"/>
      <c r="E477" s="1"/>
      <c r="F477" s="277"/>
      <c r="G477" s="1"/>
      <c r="H477" s="1"/>
      <c r="I477" s="1"/>
      <c r="L477" s="277"/>
      <c r="M477" s="1"/>
      <c r="N477" s="1"/>
    </row>
    <row r="478" spans="3:14" ht="15.75" customHeight="1">
      <c r="C478" s="1"/>
      <c r="D478" s="1"/>
      <c r="E478" s="1"/>
      <c r="F478" s="277"/>
      <c r="G478" s="1"/>
      <c r="H478" s="1"/>
      <c r="I478" s="1"/>
      <c r="L478" s="277"/>
      <c r="M478" s="1"/>
      <c r="N478" s="1"/>
    </row>
    <row r="479" spans="3:14" ht="15.75" customHeight="1">
      <c r="C479" s="1"/>
      <c r="D479" s="1"/>
      <c r="E479" s="1"/>
      <c r="F479" s="277"/>
      <c r="G479" s="1"/>
      <c r="H479" s="1"/>
      <c r="I479" s="1"/>
      <c r="L479" s="277"/>
      <c r="M479" s="1"/>
      <c r="N479" s="1"/>
    </row>
    <row r="480" spans="3:14" ht="15.75" customHeight="1">
      <c r="C480" s="1"/>
      <c r="D480" s="1"/>
      <c r="E480" s="1"/>
      <c r="F480" s="277"/>
      <c r="G480" s="1"/>
      <c r="H480" s="1"/>
      <c r="I480" s="1"/>
      <c r="L480" s="277"/>
      <c r="M480" s="1"/>
      <c r="N480" s="1"/>
    </row>
    <row r="481" spans="3:14" ht="15.75" customHeight="1">
      <c r="C481" s="1"/>
      <c r="D481" s="1"/>
      <c r="E481" s="1"/>
      <c r="F481" s="277"/>
      <c r="G481" s="1"/>
      <c r="H481" s="1"/>
      <c r="I481" s="1"/>
      <c r="L481" s="277"/>
      <c r="M481" s="1"/>
      <c r="N481" s="1"/>
    </row>
    <row r="482" spans="3:14" ht="15.75" customHeight="1">
      <c r="C482" s="1"/>
      <c r="D482" s="1"/>
      <c r="E482" s="1"/>
      <c r="F482" s="277"/>
      <c r="G482" s="1"/>
      <c r="H482" s="1"/>
      <c r="I482" s="1"/>
      <c r="L482" s="277"/>
      <c r="M482" s="1"/>
      <c r="N482" s="1"/>
    </row>
    <row r="483" spans="3:14" ht="15.75" customHeight="1">
      <c r="C483" s="1"/>
      <c r="D483" s="1"/>
      <c r="E483" s="1"/>
      <c r="F483" s="277"/>
      <c r="G483" s="1"/>
      <c r="H483" s="1"/>
      <c r="I483" s="1"/>
      <c r="L483" s="277"/>
      <c r="M483" s="1"/>
      <c r="N483" s="1"/>
    </row>
    <row r="484" spans="3:14" ht="15.75" customHeight="1">
      <c r="C484" s="1"/>
      <c r="D484" s="1"/>
      <c r="E484" s="1"/>
      <c r="F484" s="277"/>
      <c r="G484" s="1"/>
      <c r="H484" s="1"/>
      <c r="I484" s="1"/>
      <c r="L484" s="277"/>
      <c r="M484" s="1"/>
      <c r="N484" s="1"/>
    </row>
    <row r="485" spans="3:14" ht="15.75" customHeight="1">
      <c r="C485" s="1"/>
      <c r="D485" s="1"/>
      <c r="E485" s="1"/>
      <c r="F485" s="277"/>
      <c r="G485" s="1"/>
      <c r="H485" s="1"/>
      <c r="I485" s="1"/>
      <c r="L485" s="277"/>
      <c r="M485" s="1"/>
      <c r="N485" s="1"/>
    </row>
    <row r="486" spans="3:14" ht="15.75" customHeight="1">
      <c r="C486" s="1"/>
      <c r="D486" s="1"/>
      <c r="E486" s="1"/>
      <c r="F486" s="277"/>
      <c r="G486" s="1"/>
      <c r="H486" s="1"/>
      <c r="I486" s="1"/>
      <c r="L486" s="277"/>
      <c r="M486" s="1"/>
      <c r="N486" s="1"/>
    </row>
    <row r="487" spans="3:14" ht="15.75" customHeight="1">
      <c r="C487" s="1"/>
      <c r="D487" s="1"/>
      <c r="E487" s="1"/>
      <c r="F487" s="277"/>
      <c r="G487" s="1"/>
      <c r="H487" s="1"/>
      <c r="I487" s="1"/>
      <c r="L487" s="277"/>
      <c r="M487" s="1"/>
      <c r="N487" s="1"/>
    </row>
    <row r="488" spans="3:14" ht="15.75" customHeight="1">
      <c r="C488" s="1"/>
      <c r="D488" s="1"/>
      <c r="E488" s="1"/>
      <c r="F488" s="277"/>
      <c r="G488" s="1"/>
      <c r="H488" s="1"/>
      <c r="I488" s="1"/>
      <c r="L488" s="277"/>
      <c r="M488" s="1"/>
      <c r="N488" s="1"/>
    </row>
    <row r="489" spans="3:14" ht="15.75" customHeight="1">
      <c r="C489" s="1"/>
      <c r="D489" s="1"/>
      <c r="E489" s="1"/>
      <c r="F489" s="277"/>
      <c r="G489" s="1"/>
      <c r="H489" s="1"/>
      <c r="I489" s="1"/>
      <c r="L489" s="277"/>
      <c r="M489" s="1"/>
      <c r="N489" s="1"/>
    </row>
    <row r="490" spans="3:14" ht="15.75" customHeight="1">
      <c r="C490" s="1"/>
      <c r="D490" s="1"/>
      <c r="E490" s="1"/>
      <c r="F490" s="277"/>
      <c r="G490" s="1"/>
      <c r="H490" s="1"/>
      <c r="I490" s="1"/>
      <c r="L490" s="277"/>
      <c r="M490" s="1"/>
      <c r="N490" s="1"/>
    </row>
    <row r="491" spans="3:14" ht="15.75" customHeight="1">
      <c r="C491" s="1"/>
      <c r="D491" s="1"/>
      <c r="E491" s="1"/>
      <c r="F491" s="277"/>
      <c r="G491" s="1"/>
      <c r="H491" s="1"/>
      <c r="I491" s="1"/>
      <c r="L491" s="277"/>
      <c r="M491" s="1"/>
      <c r="N491" s="1"/>
    </row>
    <row r="492" spans="3:14" ht="15.75" customHeight="1">
      <c r="C492" s="1"/>
      <c r="D492" s="1"/>
      <c r="E492" s="1"/>
      <c r="F492" s="277"/>
      <c r="G492" s="1"/>
      <c r="H492" s="1"/>
      <c r="I492" s="1"/>
      <c r="L492" s="277"/>
      <c r="M492" s="1"/>
      <c r="N492" s="1"/>
    </row>
    <row r="493" spans="3:14" ht="15.75" customHeight="1">
      <c r="C493" s="1"/>
      <c r="D493" s="1"/>
      <c r="E493" s="1"/>
      <c r="F493" s="277"/>
      <c r="G493" s="1"/>
      <c r="H493" s="1"/>
      <c r="I493" s="1"/>
      <c r="L493" s="277"/>
      <c r="M493" s="1"/>
      <c r="N493" s="1"/>
    </row>
    <row r="494" spans="3:14" ht="15.75" customHeight="1">
      <c r="C494" s="1"/>
      <c r="D494" s="1"/>
      <c r="E494" s="1"/>
      <c r="F494" s="277"/>
      <c r="G494" s="1"/>
      <c r="H494" s="1"/>
      <c r="I494" s="1"/>
      <c r="L494" s="277"/>
      <c r="M494" s="1"/>
      <c r="N494" s="1"/>
    </row>
    <row r="495" spans="3:14" ht="15.75" customHeight="1">
      <c r="C495" s="1"/>
      <c r="D495" s="1"/>
      <c r="E495" s="1"/>
      <c r="F495" s="277"/>
      <c r="G495" s="1"/>
      <c r="H495" s="1"/>
      <c r="I495" s="1"/>
      <c r="L495" s="277"/>
      <c r="M495" s="1"/>
      <c r="N495" s="1"/>
    </row>
    <row r="496" spans="3:14" ht="15.75" customHeight="1">
      <c r="C496" s="1"/>
      <c r="D496" s="1"/>
      <c r="E496" s="1"/>
      <c r="F496" s="277"/>
      <c r="G496" s="1"/>
      <c r="H496" s="1"/>
      <c r="I496" s="1"/>
      <c r="L496" s="277"/>
      <c r="M496" s="1"/>
      <c r="N496" s="1"/>
    </row>
    <row r="497" spans="3:14" ht="15.75" customHeight="1">
      <c r="C497" s="1"/>
      <c r="D497" s="1"/>
      <c r="E497" s="1"/>
      <c r="F497" s="277"/>
      <c r="G497" s="1"/>
      <c r="H497" s="1"/>
      <c r="I497" s="1"/>
      <c r="L497" s="277"/>
      <c r="M497" s="1"/>
      <c r="N497" s="1"/>
    </row>
    <row r="498" spans="3:14" ht="15.75" customHeight="1">
      <c r="C498" s="1"/>
      <c r="D498" s="1"/>
      <c r="E498" s="1"/>
      <c r="F498" s="277"/>
      <c r="G498" s="1"/>
      <c r="H498" s="1"/>
      <c r="I498" s="1"/>
      <c r="L498" s="277"/>
      <c r="M498" s="1"/>
      <c r="N498" s="1"/>
    </row>
    <row r="499" spans="3:14" ht="15.75" customHeight="1">
      <c r="C499" s="1"/>
      <c r="D499" s="1"/>
      <c r="E499" s="1"/>
      <c r="F499" s="277"/>
      <c r="G499" s="1"/>
      <c r="H499" s="1"/>
      <c r="I499" s="1"/>
      <c r="L499" s="277"/>
      <c r="M499" s="1"/>
      <c r="N499" s="1"/>
    </row>
    <row r="500" spans="3:14" ht="15.75" customHeight="1">
      <c r="C500" s="1"/>
      <c r="D500" s="1"/>
      <c r="E500" s="1"/>
      <c r="F500" s="277"/>
      <c r="G500" s="1"/>
      <c r="H500" s="1"/>
      <c r="I500" s="1"/>
      <c r="L500" s="277"/>
      <c r="M500" s="1"/>
      <c r="N500" s="1"/>
    </row>
    <row r="501" spans="3:14" ht="15.75" customHeight="1">
      <c r="C501" s="1"/>
      <c r="D501" s="1"/>
      <c r="E501" s="1"/>
      <c r="F501" s="277"/>
      <c r="G501" s="1"/>
      <c r="H501" s="1"/>
      <c r="I501" s="1"/>
      <c r="L501" s="277"/>
      <c r="M501" s="1"/>
      <c r="N501" s="1"/>
    </row>
    <row r="502" spans="3:14" ht="15.75" customHeight="1">
      <c r="C502" s="1"/>
      <c r="D502" s="1"/>
      <c r="E502" s="1"/>
      <c r="F502" s="277"/>
      <c r="G502" s="1"/>
      <c r="H502" s="1"/>
      <c r="I502" s="1"/>
      <c r="L502" s="277"/>
      <c r="M502" s="1"/>
      <c r="N502" s="1"/>
    </row>
    <row r="503" spans="3:14" ht="15.75" customHeight="1">
      <c r="C503" s="1"/>
      <c r="D503" s="1"/>
      <c r="E503" s="1"/>
      <c r="F503" s="277"/>
      <c r="G503" s="1"/>
      <c r="H503" s="1"/>
      <c r="I503" s="1"/>
      <c r="L503" s="277"/>
      <c r="M503" s="1"/>
      <c r="N503" s="1"/>
    </row>
    <row r="504" spans="3:14" ht="15.75" customHeight="1">
      <c r="C504" s="1"/>
      <c r="D504" s="1"/>
      <c r="E504" s="1"/>
      <c r="F504" s="277"/>
      <c r="G504" s="1"/>
      <c r="H504" s="1"/>
      <c r="I504" s="1"/>
      <c r="L504" s="277"/>
      <c r="M504" s="1"/>
      <c r="N504" s="1"/>
    </row>
    <row r="505" spans="3:14" ht="15.75" customHeight="1">
      <c r="C505" s="1"/>
      <c r="D505" s="1"/>
      <c r="E505" s="1"/>
      <c r="F505" s="277"/>
      <c r="G505" s="1"/>
      <c r="H505" s="1"/>
      <c r="I505" s="1"/>
      <c r="L505" s="277"/>
      <c r="M505" s="1"/>
      <c r="N505" s="1"/>
    </row>
    <row r="506" spans="3:14" ht="15.75" customHeight="1">
      <c r="C506" s="1"/>
      <c r="D506" s="1"/>
      <c r="E506" s="1"/>
      <c r="F506" s="277"/>
      <c r="G506" s="1"/>
      <c r="H506" s="1"/>
      <c r="I506" s="1"/>
      <c r="L506" s="277"/>
      <c r="M506" s="1"/>
      <c r="N506" s="1"/>
    </row>
    <row r="507" spans="3:14" ht="15.75" customHeight="1">
      <c r="C507" s="1"/>
      <c r="D507" s="1"/>
      <c r="E507" s="1"/>
      <c r="F507" s="277"/>
      <c r="G507" s="1"/>
      <c r="H507" s="1"/>
      <c r="I507" s="1"/>
      <c r="L507" s="277"/>
      <c r="M507" s="1"/>
      <c r="N507" s="1"/>
    </row>
    <row r="508" spans="3:14" ht="15.75" customHeight="1">
      <c r="C508" s="1"/>
      <c r="D508" s="1"/>
      <c r="E508" s="1"/>
      <c r="F508" s="277"/>
      <c r="G508" s="1"/>
      <c r="H508" s="1"/>
      <c r="I508" s="1"/>
      <c r="L508" s="277"/>
      <c r="M508" s="1"/>
      <c r="N508" s="1"/>
    </row>
    <row r="509" spans="3:14" ht="15.75" customHeight="1">
      <c r="C509" s="1"/>
      <c r="D509" s="1"/>
      <c r="E509" s="1"/>
      <c r="F509" s="277"/>
      <c r="G509" s="1"/>
      <c r="H509" s="1"/>
      <c r="I509" s="1"/>
      <c r="L509" s="277"/>
      <c r="M509" s="1"/>
      <c r="N509" s="1"/>
    </row>
    <row r="510" spans="3:14" ht="15.75" customHeight="1">
      <c r="C510" s="1"/>
      <c r="D510" s="1"/>
      <c r="E510" s="1"/>
      <c r="F510" s="277"/>
      <c r="G510" s="1"/>
      <c r="H510" s="1"/>
      <c r="I510" s="1"/>
      <c r="L510" s="277"/>
      <c r="M510" s="1"/>
      <c r="N510" s="1"/>
    </row>
    <row r="511" spans="3:14" ht="15.75" customHeight="1">
      <c r="C511" s="1"/>
      <c r="D511" s="1"/>
      <c r="E511" s="1"/>
      <c r="F511" s="277"/>
      <c r="G511" s="1"/>
      <c r="H511" s="1"/>
      <c r="I511" s="1"/>
      <c r="L511" s="277"/>
      <c r="M511" s="1"/>
      <c r="N511" s="1"/>
    </row>
    <row r="512" spans="3:14" ht="15.75" customHeight="1">
      <c r="C512" s="1"/>
      <c r="D512" s="1"/>
      <c r="E512" s="1"/>
      <c r="F512" s="277"/>
      <c r="G512" s="1"/>
      <c r="H512" s="1"/>
      <c r="I512" s="1"/>
      <c r="L512" s="277"/>
      <c r="M512" s="1"/>
      <c r="N512" s="1"/>
    </row>
    <row r="513" spans="3:14" ht="15.75" customHeight="1">
      <c r="C513" s="1"/>
      <c r="D513" s="1"/>
      <c r="E513" s="1"/>
      <c r="F513" s="277"/>
      <c r="G513" s="1"/>
      <c r="H513" s="1"/>
      <c r="I513" s="1"/>
      <c r="L513" s="277"/>
      <c r="M513" s="1"/>
      <c r="N513" s="1"/>
    </row>
    <row r="514" spans="3:14" ht="15.75" customHeight="1">
      <c r="C514" s="1"/>
      <c r="D514" s="1"/>
      <c r="E514" s="1"/>
      <c r="F514" s="277"/>
      <c r="G514" s="1"/>
      <c r="H514" s="1"/>
      <c r="I514" s="1"/>
      <c r="L514" s="277"/>
      <c r="M514" s="1"/>
      <c r="N514" s="1"/>
    </row>
    <row r="515" spans="3:14" ht="15.75" customHeight="1">
      <c r="C515" s="1"/>
      <c r="D515" s="1"/>
      <c r="E515" s="1"/>
      <c r="F515" s="277"/>
      <c r="G515" s="1"/>
      <c r="H515" s="1"/>
      <c r="I515" s="1"/>
      <c r="L515" s="277"/>
      <c r="M515" s="1"/>
      <c r="N515" s="1"/>
    </row>
    <row r="516" spans="3:14" ht="15.75" customHeight="1">
      <c r="C516" s="1"/>
      <c r="D516" s="1"/>
      <c r="E516" s="1"/>
      <c r="F516" s="277"/>
      <c r="G516" s="1"/>
      <c r="H516" s="1"/>
      <c r="I516" s="1"/>
      <c r="L516" s="277"/>
      <c r="M516" s="1"/>
      <c r="N516" s="1"/>
    </row>
    <row r="517" spans="3:14" ht="15.75" customHeight="1">
      <c r="C517" s="1"/>
      <c r="D517" s="1"/>
      <c r="E517" s="1"/>
      <c r="F517" s="277"/>
      <c r="G517" s="1"/>
      <c r="H517" s="1"/>
      <c r="I517" s="1"/>
      <c r="L517" s="277"/>
      <c r="M517" s="1"/>
      <c r="N517" s="1"/>
    </row>
    <row r="518" spans="3:14" ht="15.75" customHeight="1">
      <c r="C518" s="1"/>
      <c r="D518" s="1"/>
      <c r="E518" s="1"/>
      <c r="F518" s="277"/>
      <c r="G518" s="1"/>
      <c r="H518" s="1"/>
      <c r="I518" s="1"/>
      <c r="L518" s="277"/>
      <c r="M518" s="1"/>
      <c r="N518" s="1"/>
    </row>
    <row r="519" spans="3:14" ht="15.75" customHeight="1">
      <c r="C519" s="1"/>
      <c r="D519" s="1"/>
      <c r="E519" s="1"/>
      <c r="F519" s="277"/>
      <c r="G519" s="1"/>
      <c r="H519" s="1"/>
      <c r="I519" s="1"/>
      <c r="L519" s="277"/>
      <c r="M519" s="1"/>
      <c r="N519" s="1"/>
    </row>
    <row r="520" spans="3:14" ht="15.75" customHeight="1">
      <c r="C520" s="1"/>
      <c r="D520" s="1"/>
      <c r="E520" s="1"/>
      <c r="F520" s="277"/>
      <c r="G520" s="1"/>
      <c r="H520" s="1"/>
      <c r="I520" s="1"/>
      <c r="L520" s="277"/>
      <c r="M520" s="1"/>
      <c r="N520" s="1"/>
    </row>
    <row r="521" spans="3:14" ht="15.75" customHeight="1">
      <c r="C521" s="1"/>
      <c r="D521" s="1"/>
      <c r="E521" s="1"/>
      <c r="F521" s="277"/>
      <c r="G521" s="1"/>
      <c r="H521" s="1"/>
      <c r="I521" s="1"/>
      <c r="L521" s="277"/>
      <c r="M521" s="1"/>
      <c r="N521" s="1"/>
    </row>
    <row r="522" spans="3:14" ht="15.75" customHeight="1">
      <c r="C522" s="1"/>
      <c r="D522" s="1"/>
      <c r="E522" s="1"/>
      <c r="F522" s="277"/>
      <c r="G522" s="1"/>
      <c r="H522" s="1"/>
      <c r="I522" s="1"/>
      <c r="L522" s="277"/>
      <c r="M522" s="1"/>
      <c r="N522" s="1"/>
    </row>
    <row r="523" spans="3:14" ht="15.75" customHeight="1">
      <c r="C523" s="1"/>
      <c r="D523" s="1"/>
      <c r="E523" s="1"/>
      <c r="F523" s="277"/>
      <c r="G523" s="1"/>
      <c r="H523" s="1"/>
      <c r="I523" s="1"/>
      <c r="L523" s="277"/>
      <c r="M523" s="1"/>
      <c r="N523" s="1"/>
    </row>
    <row r="524" spans="3:14" ht="15.75" customHeight="1">
      <c r="C524" s="1"/>
      <c r="D524" s="1"/>
      <c r="E524" s="1"/>
      <c r="F524" s="277"/>
      <c r="G524" s="1"/>
      <c r="H524" s="1"/>
      <c r="I524" s="1"/>
      <c r="L524" s="277"/>
      <c r="M524" s="1"/>
      <c r="N524" s="1"/>
    </row>
    <row r="525" spans="3:14" ht="15.75" customHeight="1">
      <c r="C525" s="1"/>
      <c r="D525" s="1"/>
      <c r="E525" s="1"/>
      <c r="F525" s="277"/>
      <c r="G525" s="1"/>
      <c r="H525" s="1"/>
      <c r="I525" s="1"/>
      <c r="L525" s="277"/>
      <c r="M525" s="1"/>
      <c r="N525" s="1"/>
    </row>
    <row r="526" spans="3:14" ht="15.75" customHeight="1">
      <c r="C526" s="1"/>
      <c r="D526" s="1"/>
      <c r="E526" s="1"/>
      <c r="F526" s="277"/>
      <c r="G526" s="1"/>
      <c r="H526" s="1"/>
      <c r="I526" s="1"/>
      <c r="L526" s="277"/>
      <c r="M526" s="1"/>
      <c r="N526" s="1"/>
    </row>
    <row r="527" spans="3:14" ht="15.75" customHeight="1">
      <c r="C527" s="1"/>
      <c r="D527" s="1"/>
      <c r="E527" s="1"/>
      <c r="F527" s="277"/>
      <c r="G527" s="1"/>
      <c r="H527" s="1"/>
      <c r="I527" s="1"/>
      <c r="L527" s="277"/>
      <c r="M527" s="1"/>
      <c r="N527" s="1"/>
    </row>
    <row r="528" spans="3:14" ht="15.75" customHeight="1">
      <c r="C528" s="1"/>
      <c r="D528" s="1"/>
      <c r="E528" s="1"/>
      <c r="F528" s="277"/>
      <c r="G528" s="1"/>
      <c r="H528" s="1"/>
      <c r="I528" s="1"/>
      <c r="L528" s="277"/>
      <c r="M528" s="1"/>
      <c r="N528" s="1"/>
    </row>
    <row r="529" spans="3:14" ht="15.75" customHeight="1">
      <c r="C529" s="1"/>
      <c r="D529" s="1"/>
      <c r="E529" s="1"/>
      <c r="F529" s="277"/>
      <c r="G529" s="1"/>
      <c r="H529" s="1"/>
      <c r="I529" s="1"/>
      <c r="L529" s="277"/>
      <c r="M529" s="1"/>
      <c r="N529" s="1"/>
    </row>
    <row r="530" spans="3:14" ht="15.75" customHeight="1">
      <c r="C530" s="1"/>
      <c r="D530" s="1"/>
      <c r="E530" s="1"/>
      <c r="F530" s="277"/>
      <c r="G530" s="1"/>
      <c r="H530" s="1"/>
      <c r="I530" s="1"/>
      <c r="L530" s="277"/>
      <c r="M530" s="1"/>
      <c r="N530" s="1"/>
    </row>
    <row r="531" spans="3:14" ht="15.75" customHeight="1">
      <c r="C531" s="1"/>
      <c r="D531" s="1"/>
      <c r="E531" s="1"/>
      <c r="F531" s="277"/>
      <c r="G531" s="1"/>
      <c r="H531" s="1"/>
      <c r="I531" s="1"/>
      <c r="L531" s="277"/>
      <c r="M531" s="1"/>
      <c r="N531" s="1"/>
    </row>
    <row r="532" spans="3:14" ht="15.75" customHeight="1">
      <c r="C532" s="1"/>
      <c r="D532" s="1"/>
      <c r="E532" s="1"/>
      <c r="F532" s="277"/>
      <c r="G532" s="1"/>
      <c r="H532" s="1"/>
      <c r="I532" s="1"/>
      <c r="L532" s="277"/>
      <c r="M532" s="1"/>
      <c r="N532" s="1"/>
    </row>
    <row r="533" spans="3:14" ht="15.75" customHeight="1">
      <c r="C533" s="1"/>
      <c r="D533" s="1"/>
      <c r="E533" s="1"/>
      <c r="F533" s="277"/>
      <c r="G533" s="1"/>
      <c r="H533" s="1"/>
      <c r="I533" s="1"/>
      <c r="L533" s="277"/>
      <c r="M533" s="1"/>
      <c r="N533" s="1"/>
    </row>
    <row r="534" spans="3:14" ht="15.75" customHeight="1">
      <c r="C534" s="1"/>
      <c r="D534" s="1"/>
      <c r="E534" s="1"/>
      <c r="F534" s="277"/>
      <c r="G534" s="1"/>
      <c r="H534" s="1"/>
      <c r="I534" s="1"/>
      <c r="L534" s="277"/>
      <c r="M534" s="1"/>
      <c r="N534" s="1"/>
    </row>
    <row r="535" spans="3:14" ht="15.75" customHeight="1">
      <c r="C535" s="1"/>
      <c r="D535" s="1"/>
      <c r="E535" s="1"/>
      <c r="F535" s="277"/>
      <c r="G535" s="1"/>
      <c r="H535" s="1"/>
      <c r="I535" s="1"/>
      <c r="L535" s="277"/>
      <c r="M535" s="1"/>
      <c r="N535" s="1"/>
    </row>
    <row r="536" spans="3:14" ht="15.75" customHeight="1">
      <c r="C536" s="1"/>
      <c r="D536" s="1"/>
      <c r="E536" s="1"/>
      <c r="F536" s="277"/>
      <c r="G536" s="1"/>
      <c r="H536" s="1"/>
      <c r="I536" s="1"/>
      <c r="L536" s="277"/>
      <c r="M536" s="1"/>
      <c r="N536" s="1"/>
    </row>
    <row r="537" spans="3:14" ht="15.75" customHeight="1">
      <c r="C537" s="1"/>
      <c r="D537" s="1"/>
      <c r="E537" s="1"/>
      <c r="F537" s="277"/>
      <c r="G537" s="1"/>
      <c r="H537" s="1"/>
      <c r="I537" s="1"/>
      <c r="L537" s="277"/>
      <c r="M537" s="1"/>
      <c r="N537" s="1"/>
    </row>
    <row r="538" spans="3:14" ht="15.75" customHeight="1">
      <c r="C538" s="1"/>
      <c r="D538" s="1"/>
      <c r="E538" s="1"/>
      <c r="F538" s="277"/>
      <c r="G538" s="1"/>
      <c r="H538" s="1"/>
      <c r="I538" s="1"/>
      <c r="L538" s="277"/>
      <c r="M538" s="1"/>
      <c r="N538" s="1"/>
    </row>
    <row r="539" spans="3:14" ht="15.75" customHeight="1">
      <c r="C539" s="1"/>
      <c r="D539" s="1"/>
      <c r="E539" s="1"/>
      <c r="F539" s="277"/>
      <c r="G539" s="1"/>
      <c r="H539" s="1"/>
      <c r="I539" s="1"/>
      <c r="L539" s="277"/>
      <c r="M539" s="1"/>
      <c r="N539" s="1"/>
    </row>
    <row r="540" spans="3:14" ht="15.75" customHeight="1">
      <c r="C540" s="1"/>
      <c r="D540" s="1"/>
      <c r="E540" s="1"/>
      <c r="F540" s="277"/>
      <c r="G540" s="1"/>
      <c r="H540" s="1"/>
      <c r="I540" s="1"/>
      <c r="L540" s="277"/>
      <c r="M540" s="1"/>
      <c r="N540" s="1"/>
    </row>
    <row r="541" spans="3:14" ht="15.75" customHeight="1">
      <c r="C541" s="1"/>
      <c r="D541" s="1"/>
      <c r="E541" s="1"/>
      <c r="F541" s="277"/>
      <c r="G541" s="1"/>
      <c r="H541" s="1"/>
      <c r="I541" s="1"/>
      <c r="L541" s="277"/>
      <c r="M541" s="1"/>
      <c r="N541" s="1"/>
    </row>
    <row r="542" spans="3:14" ht="15.75" customHeight="1">
      <c r="C542" s="1"/>
      <c r="D542" s="1"/>
      <c r="E542" s="1"/>
      <c r="F542" s="277"/>
      <c r="G542" s="1"/>
      <c r="H542" s="1"/>
      <c r="I542" s="1"/>
      <c r="L542" s="277"/>
      <c r="M542" s="1"/>
      <c r="N542" s="1"/>
    </row>
    <row r="543" spans="3:14" ht="15.75" customHeight="1">
      <c r="C543" s="1"/>
      <c r="D543" s="1"/>
      <c r="E543" s="1"/>
      <c r="F543" s="277"/>
      <c r="G543" s="1"/>
      <c r="H543" s="1"/>
      <c r="I543" s="1"/>
      <c r="L543" s="277"/>
      <c r="M543" s="1"/>
      <c r="N543" s="1"/>
    </row>
    <row r="544" spans="3:14" ht="15.75" customHeight="1">
      <c r="C544" s="1"/>
      <c r="D544" s="1"/>
      <c r="E544" s="1"/>
      <c r="F544" s="277"/>
      <c r="G544" s="1"/>
      <c r="H544" s="1"/>
      <c r="I544" s="1"/>
      <c r="L544" s="277"/>
      <c r="M544" s="1"/>
      <c r="N544" s="1"/>
    </row>
    <row r="545" spans="3:14" ht="15.75" customHeight="1">
      <c r="C545" s="1"/>
      <c r="D545" s="1"/>
      <c r="E545" s="1"/>
      <c r="F545" s="277"/>
      <c r="G545" s="1"/>
      <c r="H545" s="1"/>
      <c r="I545" s="1"/>
      <c r="L545" s="277"/>
      <c r="M545" s="1"/>
      <c r="N545" s="1"/>
    </row>
    <row r="546" spans="3:14" ht="15.75" customHeight="1">
      <c r="C546" s="1"/>
      <c r="D546" s="1"/>
      <c r="E546" s="1"/>
      <c r="F546" s="277"/>
      <c r="G546" s="1"/>
      <c r="H546" s="1"/>
      <c r="I546" s="1"/>
      <c r="L546" s="277"/>
      <c r="M546" s="1"/>
      <c r="N546" s="1"/>
    </row>
    <row r="547" spans="3:14" ht="15.75" customHeight="1">
      <c r="C547" s="1"/>
      <c r="D547" s="1"/>
      <c r="E547" s="1"/>
      <c r="F547" s="277"/>
      <c r="G547" s="1"/>
      <c r="H547" s="1"/>
      <c r="I547" s="1"/>
      <c r="L547" s="277"/>
      <c r="M547" s="1"/>
      <c r="N547" s="1"/>
    </row>
    <row r="548" spans="3:14" ht="15.75" customHeight="1">
      <c r="C548" s="1"/>
      <c r="D548" s="1"/>
      <c r="E548" s="1"/>
      <c r="F548" s="277"/>
      <c r="G548" s="1"/>
      <c r="H548" s="1"/>
      <c r="I548" s="1"/>
      <c r="L548" s="277"/>
      <c r="M548" s="1"/>
      <c r="N548" s="1"/>
    </row>
    <row r="549" spans="3:14" ht="15.75" customHeight="1">
      <c r="C549" s="1"/>
      <c r="D549" s="1"/>
      <c r="E549" s="1"/>
      <c r="F549" s="277"/>
      <c r="G549" s="1"/>
      <c r="H549" s="1"/>
      <c r="I549" s="1"/>
      <c r="L549" s="277"/>
      <c r="M549" s="1"/>
      <c r="N549" s="1"/>
    </row>
    <row r="550" spans="3:14" ht="15.75" customHeight="1">
      <c r="C550" s="1"/>
      <c r="D550" s="1"/>
      <c r="E550" s="1"/>
      <c r="F550" s="277"/>
      <c r="G550" s="1"/>
      <c r="H550" s="1"/>
      <c r="I550" s="1"/>
      <c r="L550" s="277"/>
      <c r="M550" s="1"/>
      <c r="N550" s="1"/>
    </row>
    <row r="551" spans="3:14" ht="15.75" customHeight="1">
      <c r="C551" s="1"/>
      <c r="D551" s="1"/>
      <c r="E551" s="1"/>
      <c r="F551" s="277"/>
      <c r="G551" s="1"/>
      <c r="H551" s="1"/>
      <c r="I551" s="1"/>
      <c r="L551" s="277"/>
      <c r="M551" s="1"/>
      <c r="N551" s="1"/>
    </row>
    <row r="552" spans="3:14" ht="15.75" customHeight="1">
      <c r="C552" s="1"/>
      <c r="D552" s="1"/>
      <c r="E552" s="1"/>
      <c r="F552" s="277"/>
      <c r="G552" s="1"/>
      <c r="H552" s="1"/>
      <c r="I552" s="1"/>
      <c r="L552" s="277"/>
      <c r="M552" s="1"/>
      <c r="N552" s="1"/>
    </row>
    <row r="553" spans="3:14" ht="15.75" customHeight="1">
      <c r="C553" s="1"/>
      <c r="D553" s="1"/>
      <c r="E553" s="1"/>
      <c r="F553" s="277"/>
      <c r="G553" s="1"/>
      <c r="H553" s="1"/>
      <c r="I553" s="1"/>
      <c r="L553" s="277"/>
      <c r="M553" s="1"/>
      <c r="N553" s="1"/>
    </row>
    <row r="554" spans="3:14" ht="15.75" customHeight="1">
      <c r="C554" s="1"/>
      <c r="D554" s="1"/>
      <c r="E554" s="1"/>
      <c r="F554" s="277"/>
      <c r="G554" s="1"/>
      <c r="H554" s="1"/>
      <c r="I554" s="1"/>
      <c r="L554" s="277"/>
      <c r="M554" s="1"/>
      <c r="N554" s="1"/>
    </row>
    <row r="555" spans="3:14" ht="15.75" customHeight="1">
      <c r="C555" s="1"/>
      <c r="D555" s="1"/>
      <c r="E555" s="1"/>
      <c r="F555" s="277"/>
      <c r="G555" s="1"/>
      <c r="H555" s="1"/>
      <c r="I555" s="1"/>
      <c r="L555" s="277"/>
      <c r="M555" s="1"/>
      <c r="N555" s="1"/>
    </row>
    <row r="556" spans="3:14" ht="15.75" customHeight="1">
      <c r="C556" s="1"/>
      <c r="D556" s="1"/>
      <c r="E556" s="1"/>
      <c r="F556" s="277"/>
      <c r="G556" s="1"/>
      <c r="H556" s="1"/>
      <c r="I556" s="1"/>
      <c r="L556" s="277"/>
      <c r="M556" s="1"/>
      <c r="N556" s="1"/>
    </row>
    <row r="557" spans="3:14" ht="15.75" customHeight="1">
      <c r="C557" s="1"/>
      <c r="D557" s="1"/>
      <c r="E557" s="1"/>
      <c r="F557" s="277"/>
      <c r="G557" s="1"/>
      <c r="H557" s="1"/>
      <c r="I557" s="1"/>
      <c r="L557" s="277"/>
      <c r="M557" s="1"/>
      <c r="N557" s="1"/>
    </row>
    <row r="558" spans="3:14" ht="15.75" customHeight="1">
      <c r="C558" s="1"/>
      <c r="D558" s="1"/>
      <c r="E558" s="1"/>
      <c r="F558" s="277"/>
      <c r="G558" s="1"/>
      <c r="H558" s="1"/>
      <c r="I558" s="1"/>
      <c r="L558" s="277"/>
      <c r="M558" s="1"/>
      <c r="N558" s="1"/>
    </row>
    <row r="559" spans="3:14" ht="15.75" customHeight="1">
      <c r="C559" s="1"/>
      <c r="D559" s="1"/>
      <c r="E559" s="1"/>
      <c r="F559" s="277"/>
      <c r="G559" s="1"/>
      <c r="H559" s="1"/>
      <c r="I559" s="1"/>
      <c r="L559" s="277"/>
      <c r="M559" s="1"/>
      <c r="N559" s="1"/>
    </row>
    <row r="560" spans="3:14" ht="15.75" customHeight="1">
      <c r="C560" s="1"/>
      <c r="D560" s="1"/>
      <c r="E560" s="1"/>
      <c r="F560" s="277"/>
      <c r="G560" s="1"/>
      <c r="H560" s="1"/>
      <c r="I560" s="1"/>
      <c r="L560" s="277"/>
      <c r="M560" s="1"/>
      <c r="N560" s="1"/>
    </row>
    <row r="561" spans="3:14" ht="15.75" customHeight="1">
      <c r="C561" s="1"/>
      <c r="D561" s="1"/>
      <c r="E561" s="1"/>
      <c r="F561" s="277"/>
      <c r="G561" s="1"/>
      <c r="H561" s="1"/>
      <c r="I561" s="1"/>
      <c r="L561" s="277"/>
      <c r="M561" s="1"/>
      <c r="N561" s="1"/>
    </row>
    <row r="562" spans="3:14" ht="15.75" customHeight="1">
      <c r="C562" s="1"/>
      <c r="D562" s="1"/>
      <c r="E562" s="1"/>
      <c r="F562" s="277"/>
      <c r="G562" s="1"/>
      <c r="H562" s="1"/>
      <c r="I562" s="1"/>
      <c r="L562" s="277"/>
      <c r="M562" s="1"/>
      <c r="N562" s="1"/>
    </row>
    <row r="563" spans="3:14" ht="15.75" customHeight="1">
      <c r="C563" s="1"/>
      <c r="D563" s="1"/>
      <c r="E563" s="1"/>
      <c r="F563" s="277"/>
      <c r="G563" s="1"/>
      <c r="H563" s="1"/>
      <c r="I563" s="1"/>
      <c r="L563" s="277"/>
      <c r="M563" s="1"/>
      <c r="N563" s="1"/>
    </row>
    <row r="564" spans="3:14" ht="15.75" customHeight="1">
      <c r="C564" s="1"/>
      <c r="D564" s="1"/>
      <c r="E564" s="1"/>
      <c r="F564" s="277"/>
      <c r="G564" s="1"/>
      <c r="H564" s="1"/>
      <c r="I564" s="1"/>
      <c r="L564" s="277"/>
      <c r="M564" s="1"/>
      <c r="N564" s="1"/>
    </row>
    <row r="565" spans="3:14" ht="15.75" customHeight="1">
      <c r="C565" s="1"/>
      <c r="D565" s="1"/>
      <c r="E565" s="1"/>
      <c r="F565" s="277"/>
      <c r="G565" s="1"/>
      <c r="H565" s="1"/>
      <c r="I565" s="1"/>
      <c r="L565" s="277"/>
      <c r="M565" s="1"/>
      <c r="N565" s="1"/>
    </row>
    <row r="566" spans="3:14" ht="15.75" customHeight="1">
      <c r="C566" s="1"/>
      <c r="D566" s="1"/>
      <c r="E566" s="1"/>
      <c r="F566" s="277"/>
      <c r="G566" s="1"/>
      <c r="H566" s="1"/>
      <c r="I566" s="1"/>
      <c r="L566" s="277"/>
      <c r="M566" s="1"/>
      <c r="N566" s="1"/>
    </row>
    <row r="567" spans="3:14" ht="15.75" customHeight="1">
      <c r="C567" s="1"/>
      <c r="D567" s="1"/>
      <c r="E567" s="1"/>
      <c r="F567" s="277"/>
      <c r="G567" s="1"/>
      <c r="H567" s="1"/>
      <c r="I567" s="1"/>
      <c r="L567" s="277"/>
      <c r="M567" s="1"/>
      <c r="N567" s="1"/>
    </row>
    <row r="568" spans="3:14" ht="15.75" customHeight="1">
      <c r="C568" s="1"/>
      <c r="D568" s="1"/>
      <c r="E568" s="1"/>
      <c r="F568" s="277"/>
      <c r="G568" s="1"/>
      <c r="H568" s="1"/>
      <c r="I568" s="1"/>
      <c r="L568" s="277"/>
      <c r="M568" s="1"/>
      <c r="N568" s="1"/>
    </row>
    <row r="569" spans="3:14" ht="15.75" customHeight="1">
      <c r="C569" s="1"/>
      <c r="D569" s="1"/>
      <c r="E569" s="1"/>
      <c r="F569" s="277"/>
      <c r="G569" s="1"/>
      <c r="H569" s="1"/>
      <c r="I569" s="1"/>
      <c r="L569" s="277"/>
      <c r="M569" s="1"/>
      <c r="N569" s="1"/>
    </row>
    <row r="570" spans="3:14" ht="15.75" customHeight="1">
      <c r="C570" s="1"/>
      <c r="D570" s="1"/>
      <c r="E570" s="1"/>
      <c r="F570" s="277"/>
      <c r="G570" s="1"/>
      <c r="H570" s="1"/>
      <c r="I570" s="1"/>
      <c r="L570" s="277"/>
      <c r="M570" s="1"/>
      <c r="N570" s="1"/>
    </row>
    <row r="571" spans="3:14" ht="15.75" customHeight="1">
      <c r="C571" s="1"/>
      <c r="D571" s="1"/>
      <c r="E571" s="1"/>
      <c r="F571" s="277"/>
      <c r="G571" s="1"/>
      <c r="H571" s="1"/>
      <c r="I571" s="1"/>
      <c r="L571" s="277"/>
      <c r="M571" s="1"/>
      <c r="N571" s="1"/>
    </row>
    <row r="572" spans="3:14" ht="15.75" customHeight="1">
      <c r="C572" s="1"/>
      <c r="D572" s="1"/>
      <c r="E572" s="1"/>
      <c r="F572" s="277"/>
      <c r="G572" s="1"/>
      <c r="H572" s="1"/>
      <c r="I572" s="1"/>
      <c r="L572" s="277"/>
      <c r="M572" s="1"/>
      <c r="N572" s="1"/>
    </row>
    <row r="573" spans="3:14" ht="15.75" customHeight="1">
      <c r="C573" s="1"/>
      <c r="D573" s="1"/>
      <c r="E573" s="1"/>
      <c r="F573" s="277"/>
      <c r="G573" s="1"/>
      <c r="H573" s="1"/>
      <c r="I573" s="1"/>
      <c r="L573" s="277"/>
      <c r="M573" s="1"/>
      <c r="N573" s="1"/>
    </row>
    <row r="574" spans="3:14" ht="15.75" customHeight="1">
      <c r="C574" s="1"/>
      <c r="D574" s="1"/>
      <c r="E574" s="1"/>
      <c r="F574" s="277"/>
      <c r="G574" s="1"/>
      <c r="H574" s="1"/>
      <c r="I574" s="1"/>
      <c r="L574" s="277"/>
      <c r="M574" s="1"/>
      <c r="N574" s="1"/>
    </row>
    <row r="575" spans="3:14" ht="15.75" customHeight="1">
      <c r="C575" s="1"/>
      <c r="D575" s="1"/>
      <c r="E575" s="1"/>
      <c r="F575" s="277"/>
      <c r="G575" s="1"/>
      <c r="H575" s="1"/>
      <c r="I575" s="1"/>
      <c r="L575" s="277"/>
      <c r="M575" s="1"/>
      <c r="N575" s="1"/>
    </row>
    <row r="576" spans="3:14" ht="15.75" customHeight="1">
      <c r="C576" s="1"/>
      <c r="D576" s="1"/>
      <c r="E576" s="1"/>
      <c r="F576" s="277"/>
      <c r="G576" s="1"/>
      <c r="H576" s="1"/>
      <c r="I576" s="1"/>
      <c r="L576" s="277"/>
      <c r="M576" s="1"/>
      <c r="N576" s="1"/>
    </row>
    <row r="577" spans="3:14" ht="15.75" customHeight="1">
      <c r="C577" s="1"/>
      <c r="D577" s="1"/>
      <c r="E577" s="1"/>
      <c r="F577" s="277"/>
      <c r="G577" s="1"/>
      <c r="H577" s="1"/>
      <c r="I577" s="1"/>
      <c r="L577" s="277"/>
      <c r="M577" s="1"/>
      <c r="N577" s="1"/>
    </row>
    <row r="578" spans="3:14" ht="15.75" customHeight="1">
      <c r="C578" s="1"/>
      <c r="D578" s="1"/>
      <c r="E578" s="1"/>
      <c r="F578" s="277"/>
      <c r="G578" s="1"/>
      <c r="H578" s="1"/>
      <c r="I578" s="1"/>
      <c r="L578" s="277"/>
      <c r="M578" s="1"/>
      <c r="N578" s="1"/>
    </row>
    <row r="579" spans="3:14" ht="15.75" customHeight="1">
      <c r="C579" s="1"/>
      <c r="D579" s="1"/>
      <c r="E579" s="1"/>
      <c r="F579" s="277"/>
      <c r="G579" s="1"/>
      <c r="H579" s="1"/>
      <c r="I579" s="1"/>
      <c r="L579" s="277"/>
      <c r="M579" s="1"/>
      <c r="N579" s="1"/>
    </row>
    <row r="580" spans="3:14" ht="15.75" customHeight="1">
      <c r="C580" s="1"/>
      <c r="D580" s="1"/>
      <c r="E580" s="1"/>
      <c r="F580" s="277"/>
      <c r="G580" s="1"/>
      <c r="H580" s="1"/>
      <c r="I580" s="1"/>
      <c r="L580" s="277"/>
      <c r="M580" s="1"/>
      <c r="N580" s="1"/>
    </row>
    <row r="581" spans="3:14" ht="15.75" customHeight="1">
      <c r="C581" s="1"/>
      <c r="D581" s="1"/>
      <c r="E581" s="1"/>
      <c r="F581" s="277"/>
      <c r="G581" s="1"/>
      <c r="H581" s="1"/>
      <c r="I581" s="1"/>
      <c r="L581" s="277"/>
      <c r="M581" s="1"/>
      <c r="N581" s="1"/>
    </row>
    <row r="582" spans="3:14" ht="15.75" customHeight="1">
      <c r="C582" s="1"/>
      <c r="D582" s="1"/>
      <c r="E582" s="1"/>
      <c r="F582" s="277"/>
      <c r="G582" s="1"/>
      <c r="H582" s="1"/>
      <c r="I582" s="1"/>
      <c r="L582" s="277"/>
      <c r="M582" s="1"/>
      <c r="N582" s="1"/>
    </row>
    <row r="583" spans="3:14" ht="15.75" customHeight="1">
      <c r="C583" s="1"/>
      <c r="D583" s="1"/>
      <c r="E583" s="1"/>
      <c r="F583" s="277"/>
      <c r="G583" s="1"/>
      <c r="H583" s="1"/>
      <c r="I583" s="1"/>
      <c r="L583" s="277"/>
      <c r="M583" s="1"/>
      <c r="N583" s="1"/>
    </row>
    <row r="584" spans="3:14" ht="15.75" customHeight="1">
      <c r="C584" s="1"/>
      <c r="D584" s="1"/>
      <c r="E584" s="1"/>
      <c r="F584" s="277"/>
      <c r="G584" s="1"/>
      <c r="H584" s="1"/>
      <c r="I584" s="1"/>
      <c r="L584" s="277"/>
      <c r="M584" s="1"/>
      <c r="N584" s="1"/>
    </row>
    <row r="585" spans="3:14" ht="15.75" customHeight="1">
      <c r="C585" s="1"/>
      <c r="D585" s="1"/>
      <c r="E585" s="1"/>
      <c r="F585" s="277"/>
      <c r="G585" s="1"/>
      <c r="H585" s="1"/>
      <c r="I585" s="1"/>
      <c r="L585" s="277"/>
      <c r="M585" s="1"/>
      <c r="N585" s="1"/>
    </row>
    <row r="586" spans="3:14" ht="15.75" customHeight="1">
      <c r="C586" s="1"/>
      <c r="D586" s="1"/>
      <c r="E586" s="1"/>
      <c r="F586" s="277"/>
      <c r="G586" s="1"/>
      <c r="H586" s="1"/>
      <c r="I586" s="1"/>
      <c r="L586" s="277"/>
      <c r="M586" s="1"/>
      <c r="N586" s="1"/>
    </row>
    <row r="587" spans="3:14" ht="15.75" customHeight="1">
      <c r="C587" s="1"/>
      <c r="D587" s="1"/>
      <c r="E587" s="1"/>
      <c r="F587" s="277"/>
      <c r="G587" s="1"/>
      <c r="H587" s="1"/>
      <c r="I587" s="1"/>
      <c r="L587" s="277"/>
      <c r="M587" s="1"/>
      <c r="N587" s="1"/>
    </row>
    <row r="588" spans="3:14" ht="15.75" customHeight="1">
      <c r="C588" s="1"/>
      <c r="D588" s="1"/>
      <c r="E588" s="1"/>
      <c r="F588" s="277"/>
      <c r="G588" s="1"/>
      <c r="H588" s="1"/>
      <c r="I588" s="1"/>
      <c r="L588" s="277"/>
      <c r="M588" s="1"/>
      <c r="N588" s="1"/>
    </row>
    <row r="589" spans="3:14" ht="15.75" customHeight="1">
      <c r="C589" s="1"/>
      <c r="D589" s="1"/>
      <c r="E589" s="1"/>
      <c r="F589" s="277"/>
      <c r="G589" s="1"/>
      <c r="H589" s="1"/>
      <c r="I589" s="1"/>
      <c r="L589" s="277"/>
      <c r="M589" s="1"/>
      <c r="N589" s="1"/>
    </row>
    <row r="590" spans="3:14" ht="15.75" customHeight="1">
      <c r="C590" s="1"/>
      <c r="D590" s="1"/>
      <c r="E590" s="1"/>
      <c r="F590" s="277"/>
      <c r="G590" s="1"/>
      <c r="H590" s="1"/>
      <c r="I590" s="1"/>
      <c r="L590" s="277"/>
      <c r="M590" s="1"/>
      <c r="N590" s="1"/>
    </row>
    <row r="591" spans="3:14" ht="15.75" customHeight="1">
      <c r="C591" s="1"/>
      <c r="D591" s="1"/>
      <c r="E591" s="1"/>
      <c r="F591" s="277"/>
      <c r="G591" s="1"/>
      <c r="H591" s="1"/>
      <c r="I591" s="1"/>
      <c r="L591" s="277"/>
      <c r="M591" s="1"/>
      <c r="N591" s="1"/>
    </row>
    <row r="592" spans="3:14" ht="15.75" customHeight="1">
      <c r="C592" s="1"/>
      <c r="D592" s="1"/>
      <c r="E592" s="1"/>
      <c r="F592" s="277"/>
      <c r="G592" s="1"/>
      <c r="H592" s="1"/>
      <c r="I592" s="1"/>
      <c r="L592" s="277"/>
      <c r="M592" s="1"/>
      <c r="N592" s="1"/>
    </row>
    <row r="593" spans="3:14" ht="15.75" customHeight="1">
      <c r="C593" s="1"/>
      <c r="D593" s="1"/>
      <c r="E593" s="1"/>
      <c r="F593" s="277"/>
      <c r="G593" s="1"/>
      <c r="H593" s="1"/>
      <c r="I593" s="1"/>
      <c r="L593" s="277"/>
      <c r="M593" s="1"/>
      <c r="N593" s="1"/>
    </row>
    <row r="594" spans="3:14" ht="15.75" customHeight="1">
      <c r="C594" s="1"/>
      <c r="D594" s="1"/>
      <c r="E594" s="1"/>
      <c r="F594" s="277"/>
      <c r="G594" s="1"/>
      <c r="H594" s="1"/>
      <c r="I594" s="1"/>
      <c r="L594" s="277"/>
      <c r="M594" s="1"/>
      <c r="N594" s="1"/>
    </row>
    <row r="595" spans="3:14" ht="15.75" customHeight="1">
      <c r="C595" s="1"/>
      <c r="D595" s="1"/>
      <c r="E595" s="1"/>
      <c r="F595" s="277"/>
      <c r="G595" s="1"/>
      <c r="H595" s="1"/>
      <c r="I595" s="1"/>
      <c r="L595" s="277"/>
      <c r="M595" s="1"/>
      <c r="N595" s="1"/>
    </row>
    <row r="596" spans="3:14" ht="15.75" customHeight="1">
      <c r="C596" s="1"/>
      <c r="D596" s="1"/>
      <c r="E596" s="1"/>
      <c r="F596" s="277"/>
      <c r="G596" s="1"/>
      <c r="H596" s="1"/>
      <c r="I596" s="1"/>
      <c r="L596" s="277"/>
      <c r="M596" s="1"/>
      <c r="N596" s="1"/>
    </row>
    <row r="597" spans="3:14" ht="15.75" customHeight="1">
      <c r="C597" s="1"/>
      <c r="D597" s="1"/>
      <c r="E597" s="1"/>
      <c r="F597" s="277"/>
      <c r="G597" s="1"/>
      <c r="H597" s="1"/>
      <c r="I597" s="1"/>
      <c r="L597" s="277"/>
      <c r="M597" s="1"/>
      <c r="N597" s="1"/>
    </row>
    <row r="598" spans="3:14" ht="15.75" customHeight="1">
      <c r="C598" s="1"/>
      <c r="D598" s="1"/>
      <c r="E598" s="1"/>
      <c r="F598" s="277"/>
      <c r="G598" s="1"/>
      <c r="H598" s="1"/>
      <c r="I598" s="1"/>
      <c r="L598" s="277"/>
      <c r="M598" s="1"/>
      <c r="N598" s="1"/>
    </row>
    <row r="599" spans="3:14" ht="15.75" customHeight="1">
      <c r="C599" s="1"/>
      <c r="D599" s="1"/>
      <c r="E599" s="1"/>
      <c r="F599" s="277"/>
      <c r="G599" s="1"/>
      <c r="H599" s="1"/>
      <c r="I599" s="1"/>
      <c r="L599" s="277"/>
      <c r="M599" s="1"/>
      <c r="N599" s="1"/>
    </row>
    <row r="600" spans="3:14" ht="15.75" customHeight="1">
      <c r="C600" s="1"/>
      <c r="D600" s="1"/>
      <c r="E600" s="1"/>
      <c r="F600" s="277"/>
      <c r="G600" s="1"/>
      <c r="H600" s="1"/>
      <c r="I600" s="1"/>
      <c r="L600" s="277"/>
      <c r="M600" s="1"/>
      <c r="N600" s="1"/>
    </row>
    <row r="601" spans="3:14" ht="15.75" customHeight="1">
      <c r="C601" s="1"/>
      <c r="D601" s="1"/>
      <c r="E601" s="1"/>
      <c r="F601" s="277"/>
      <c r="G601" s="1"/>
      <c r="H601" s="1"/>
      <c r="I601" s="1"/>
      <c r="L601" s="277"/>
      <c r="M601" s="1"/>
      <c r="N601" s="1"/>
    </row>
    <row r="602" spans="3:14" ht="15.75" customHeight="1">
      <c r="C602" s="1"/>
      <c r="D602" s="1"/>
      <c r="E602" s="1"/>
      <c r="F602" s="277"/>
      <c r="G602" s="1"/>
      <c r="H602" s="1"/>
      <c r="I602" s="1"/>
      <c r="L602" s="277"/>
      <c r="M602" s="1"/>
      <c r="N602" s="1"/>
    </row>
    <row r="603" spans="3:14" ht="15.75" customHeight="1">
      <c r="C603" s="1"/>
      <c r="D603" s="1"/>
      <c r="E603" s="1"/>
      <c r="F603" s="277"/>
      <c r="G603" s="1"/>
      <c r="H603" s="1"/>
      <c r="I603" s="1"/>
      <c r="L603" s="277"/>
      <c r="M603" s="1"/>
      <c r="N603" s="1"/>
    </row>
    <row r="604" spans="3:14" ht="15.75" customHeight="1">
      <c r="C604" s="1"/>
      <c r="D604" s="1"/>
      <c r="E604" s="1"/>
      <c r="F604" s="277"/>
      <c r="G604" s="1"/>
      <c r="H604" s="1"/>
      <c r="I604" s="1"/>
      <c r="L604" s="277"/>
      <c r="M604" s="1"/>
      <c r="N604" s="1"/>
    </row>
    <row r="605" spans="3:14" ht="15.75" customHeight="1">
      <c r="C605" s="1"/>
      <c r="D605" s="1"/>
      <c r="E605" s="1"/>
      <c r="F605" s="277"/>
      <c r="G605" s="1"/>
      <c r="H605" s="1"/>
      <c r="I605" s="1"/>
      <c r="L605" s="277"/>
      <c r="M605" s="1"/>
      <c r="N605" s="1"/>
    </row>
    <row r="606" spans="3:14" ht="15.75" customHeight="1">
      <c r="C606" s="1"/>
      <c r="D606" s="1"/>
      <c r="E606" s="1"/>
      <c r="F606" s="277"/>
      <c r="G606" s="1"/>
      <c r="H606" s="1"/>
      <c r="I606" s="1"/>
      <c r="L606" s="277"/>
      <c r="M606" s="1"/>
      <c r="N606" s="1"/>
    </row>
    <row r="607" spans="3:14" ht="15.75" customHeight="1">
      <c r="C607" s="1"/>
      <c r="D607" s="1"/>
      <c r="E607" s="1"/>
      <c r="F607" s="277"/>
      <c r="G607" s="1"/>
      <c r="H607" s="1"/>
      <c r="I607" s="1"/>
      <c r="L607" s="277"/>
      <c r="M607" s="1"/>
      <c r="N607" s="1"/>
    </row>
    <row r="608" spans="3:14" ht="15.75" customHeight="1">
      <c r="C608" s="1"/>
      <c r="D608" s="1"/>
      <c r="E608" s="1"/>
      <c r="F608" s="277"/>
      <c r="G608" s="1"/>
      <c r="H608" s="1"/>
      <c r="I608" s="1"/>
      <c r="L608" s="277"/>
      <c r="M608" s="1"/>
      <c r="N608" s="1"/>
    </row>
    <row r="609" spans="3:14" ht="15.75" customHeight="1">
      <c r="C609" s="1"/>
      <c r="D609" s="1"/>
      <c r="E609" s="1"/>
      <c r="F609" s="277"/>
      <c r="G609" s="1"/>
      <c r="H609" s="1"/>
      <c r="I609" s="1"/>
      <c r="L609" s="277"/>
      <c r="M609" s="1"/>
      <c r="N609" s="1"/>
    </row>
    <row r="610" spans="3:14" ht="15.75" customHeight="1">
      <c r="C610" s="1"/>
      <c r="D610" s="1"/>
      <c r="E610" s="1"/>
      <c r="F610" s="277"/>
      <c r="G610" s="1"/>
      <c r="H610" s="1"/>
      <c r="I610" s="1"/>
      <c r="L610" s="277"/>
      <c r="M610" s="1"/>
      <c r="N610" s="1"/>
    </row>
    <row r="611" spans="3:14" ht="15.75" customHeight="1">
      <c r="C611" s="1"/>
      <c r="D611" s="1"/>
      <c r="E611" s="1"/>
      <c r="F611" s="277"/>
      <c r="G611" s="1"/>
      <c r="H611" s="1"/>
      <c r="I611" s="1"/>
      <c r="L611" s="277"/>
      <c r="M611" s="1"/>
      <c r="N611" s="1"/>
    </row>
    <row r="612" spans="3:14" ht="15.75" customHeight="1">
      <c r="C612" s="1"/>
      <c r="D612" s="1"/>
      <c r="E612" s="1"/>
      <c r="F612" s="277"/>
      <c r="G612" s="1"/>
      <c r="H612" s="1"/>
      <c r="I612" s="1"/>
      <c r="L612" s="277"/>
      <c r="M612" s="1"/>
      <c r="N612" s="1"/>
    </row>
    <row r="613" spans="3:14" ht="15.75" customHeight="1">
      <c r="C613" s="1"/>
      <c r="D613" s="1"/>
      <c r="E613" s="1"/>
      <c r="F613" s="277"/>
      <c r="G613" s="1"/>
      <c r="H613" s="1"/>
      <c r="I613" s="1"/>
      <c r="L613" s="277"/>
      <c r="M613" s="1"/>
      <c r="N613" s="1"/>
    </row>
    <row r="614" spans="3:14" ht="15.75" customHeight="1">
      <c r="C614" s="1"/>
      <c r="D614" s="1"/>
      <c r="E614" s="1"/>
      <c r="F614" s="277"/>
      <c r="G614" s="1"/>
      <c r="H614" s="1"/>
      <c r="I614" s="1"/>
      <c r="L614" s="277"/>
      <c r="M614" s="1"/>
      <c r="N614" s="1"/>
    </row>
    <row r="615" spans="3:14" ht="15.75" customHeight="1">
      <c r="C615" s="1"/>
      <c r="D615" s="1"/>
      <c r="E615" s="1"/>
      <c r="F615" s="277"/>
      <c r="G615" s="1"/>
      <c r="H615" s="1"/>
      <c r="I615" s="1"/>
      <c r="L615" s="277"/>
      <c r="M615" s="1"/>
      <c r="N615" s="1"/>
    </row>
    <row r="616" spans="3:14" ht="15.75" customHeight="1">
      <c r="C616" s="1"/>
      <c r="D616" s="1"/>
      <c r="E616" s="1"/>
      <c r="F616" s="277"/>
      <c r="G616" s="1"/>
      <c r="H616" s="1"/>
      <c r="I616" s="1"/>
      <c r="L616" s="277"/>
      <c r="M616" s="1"/>
      <c r="N616" s="1"/>
    </row>
    <row r="617" spans="3:14" ht="15.75" customHeight="1">
      <c r="C617" s="1"/>
      <c r="D617" s="1"/>
      <c r="E617" s="1"/>
      <c r="F617" s="277"/>
      <c r="G617" s="1"/>
      <c r="H617" s="1"/>
      <c r="I617" s="1"/>
      <c r="L617" s="277"/>
      <c r="M617" s="1"/>
      <c r="N617" s="1"/>
    </row>
    <row r="618" spans="3:14" ht="15.75" customHeight="1">
      <c r="C618" s="1"/>
      <c r="D618" s="1"/>
      <c r="E618" s="1"/>
      <c r="F618" s="277"/>
      <c r="G618" s="1"/>
      <c r="H618" s="1"/>
      <c r="I618" s="1"/>
      <c r="L618" s="277"/>
      <c r="M618" s="1"/>
      <c r="N618" s="1"/>
    </row>
    <row r="619" spans="3:14" ht="15.75" customHeight="1">
      <c r="C619" s="1"/>
      <c r="D619" s="1"/>
      <c r="E619" s="1"/>
      <c r="F619" s="277"/>
      <c r="G619" s="1"/>
      <c r="H619" s="1"/>
      <c r="I619" s="1"/>
      <c r="L619" s="277"/>
      <c r="M619" s="1"/>
      <c r="N619" s="1"/>
    </row>
    <row r="620" spans="3:14" ht="15.75" customHeight="1">
      <c r="C620" s="1"/>
      <c r="D620" s="1"/>
      <c r="E620" s="1"/>
      <c r="F620" s="277"/>
      <c r="G620" s="1"/>
      <c r="H620" s="1"/>
      <c r="I620" s="1"/>
      <c r="L620" s="277"/>
      <c r="M620" s="1"/>
      <c r="N620" s="1"/>
    </row>
    <row r="621" spans="3:14" ht="15.75" customHeight="1">
      <c r="C621" s="1"/>
      <c r="D621" s="1"/>
      <c r="E621" s="1"/>
      <c r="F621" s="277"/>
      <c r="G621" s="1"/>
      <c r="H621" s="1"/>
      <c r="I621" s="1"/>
      <c r="L621" s="277"/>
      <c r="M621" s="1"/>
      <c r="N621" s="1"/>
    </row>
    <row r="622" spans="3:14" ht="15.75" customHeight="1">
      <c r="C622" s="1"/>
      <c r="D622" s="1"/>
      <c r="E622" s="1"/>
      <c r="F622" s="277"/>
      <c r="G622" s="1"/>
      <c r="H622" s="1"/>
      <c r="I622" s="1"/>
      <c r="L622" s="277"/>
      <c r="M622" s="1"/>
      <c r="N622" s="1"/>
    </row>
    <row r="623" spans="3:14" ht="15.75" customHeight="1">
      <c r="C623" s="1"/>
      <c r="D623" s="1"/>
      <c r="E623" s="1"/>
      <c r="F623" s="277"/>
      <c r="G623" s="1"/>
      <c r="H623" s="1"/>
      <c r="I623" s="1"/>
      <c r="L623" s="277"/>
      <c r="M623" s="1"/>
      <c r="N623" s="1"/>
    </row>
    <row r="624" spans="3:14" ht="15.75" customHeight="1">
      <c r="C624" s="1"/>
      <c r="D624" s="1"/>
      <c r="E624" s="1"/>
      <c r="F624" s="277"/>
      <c r="G624" s="1"/>
      <c r="H624" s="1"/>
      <c r="I624" s="1"/>
      <c r="L624" s="277"/>
      <c r="M624" s="1"/>
      <c r="N624" s="1"/>
    </row>
    <row r="625" spans="3:14" ht="15.75" customHeight="1">
      <c r="C625" s="1"/>
      <c r="D625" s="1"/>
      <c r="E625" s="1"/>
      <c r="F625" s="277"/>
      <c r="G625" s="1"/>
      <c r="H625" s="1"/>
      <c r="I625" s="1"/>
      <c r="L625" s="277"/>
      <c r="M625" s="1"/>
      <c r="N625" s="1"/>
    </row>
    <row r="626" spans="3:14" ht="15.75" customHeight="1">
      <c r="C626" s="1"/>
      <c r="D626" s="1"/>
      <c r="E626" s="1"/>
      <c r="F626" s="277"/>
      <c r="G626" s="1"/>
      <c r="H626" s="1"/>
      <c r="I626" s="1"/>
      <c r="L626" s="277"/>
      <c r="M626" s="1"/>
      <c r="N626" s="1"/>
    </row>
    <row r="627" spans="3:14" ht="15.75" customHeight="1">
      <c r="C627" s="1"/>
      <c r="D627" s="1"/>
      <c r="E627" s="1"/>
      <c r="F627" s="277"/>
      <c r="G627" s="1"/>
      <c r="H627" s="1"/>
      <c r="I627" s="1"/>
      <c r="L627" s="277"/>
      <c r="M627" s="1"/>
      <c r="N627" s="1"/>
    </row>
    <row r="628" spans="3:14" ht="15.75" customHeight="1">
      <c r="C628" s="1"/>
      <c r="D628" s="1"/>
      <c r="E628" s="1"/>
      <c r="F628" s="277"/>
      <c r="G628" s="1"/>
      <c r="H628" s="1"/>
      <c r="I628" s="1"/>
      <c r="L628" s="277"/>
      <c r="M628" s="1"/>
      <c r="N628" s="1"/>
    </row>
    <row r="629" spans="3:14" ht="15.75" customHeight="1">
      <c r="C629" s="1"/>
      <c r="D629" s="1"/>
      <c r="E629" s="1"/>
      <c r="F629" s="277"/>
      <c r="G629" s="1"/>
      <c r="H629" s="1"/>
      <c r="I629" s="1"/>
      <c r="L629" s="277"/>
      <c r="M629" s="1"/>
      <c r="N629" s="1"/>
    </row>
    <row r="630" spans="3:14" ht="15.75" customHeight="1">
      <c r="C630" s="1"/>
      <c r="D630" s="1"/>
      <c r="E630" s="1"/>
      <c r="F630" s="277"/>
      <c r="G630" s="1"/>
      <c r="H630" s="1"/>
      <c r="I630" s="1"/>
      <c r="L630" s="277"/>
      <c r="M630" s="1"/>
      <c r="N630" s="1"/>
    </row>
    <row r="631" spans="3:14" ht="15.75" customHeight="1">
      <c r="C631" s="1"/>
      <c r="D631" s="1"/>
      <c r="E631" s="1"/>
      <c r="F631" s="277"/>
      <c r="G631" s="1"/>
      <c r="H631" s="1"/>
      <c r="I631" s="1"/>
      <c r="L631" s="277"/>
      <c r="M631" s="1"/>
      <c r="N631" s="1"/>
    </row>
    <row r="632" spans="3:14" ht="15.75" customHeight="1">
      <c r="C632" s="1"/>
      <c r="D632" s="1"/>
      <c r="E632" s="1"/>
      <c r="F632" s="277"/>
      <c r="G632" s="1"/>
      <c r="H632" s="1"/>
      <c r="I632" s="1"/>
      <c r="L632" s="277"/>
      <c r="M632" s="1"/>
      <c r="N632" s="1"/>
    </row>
    <row r="633" spans="3:14" ht="15.75" customHeight="1">
      <c r="C633" s="1"/>
      <c r="D633" s="1"/>
      <c r="E633" s="1"/>
      <c r="F633" s="277"/>
      <c r="G633" s="1"/>
      <c r="H633" s="1"/>
      <c r="I633" s="1"/>
      <c r="L633" s="277"/>
      <c r="M633" s="1"/>
      <c r="N633" s="1"/>
    </row>
    <row r="634" spans="3:14" ht="15.75" customHeight="1">
      <c r="C634" s="1"/>
      <c r="D634" s="1"/>
      <c r="E634" s="1"/>
      <c r="F634" s="277"/>
      <c r="G634" s="1"/>
      <c r="H634" s="1"/>
      <c r="I634" s="1"/>
      <c r="L634" s="277"/>
      <c r="M634" s="1"/>
      <c r="N634" s="1"/>
    </row>
    <row r="635" spans="3:14" ht="15.75" customHeight="1">
      <c r="C635" s="1"/>
      <c r="D635" s="1"/>
      <c r="E635" s="1"/>
      <c r="F635" s="277"/>
      <c r="G635" s="1"/>
      <c r="H635" s="1"/>
      <c r="I635" s="1"/>
      <c r="L635" s="277"/>
      <c r="M635" s="1"/>
      <c r="N635" s="1"/>
    </row>
    <row r="636" spans="3:14" ht="15.75" customHeight="1">
      <c r="C636" s="1"/>
      <c r="D636" s="1"/>
      <c r="E636" s="1"/>
      <c r="F636" s="277"/>
      <c r="G636" s="1"/>
      <c r="H636" s="1"/>
      <c r="I636" s="1"/>
      <c r="L636" s="277"/>
      <c r="M636" s="1"/>
      <c r="N636" s="1"/>
    </row>
    <row r="637" spans="3:14" ht="15.75" customHeight="1">
      <c r="C637" s="1"/>
      <c r="D637" s="1"/>
      <c r="E637" s="1"/>
      <c r="F637" s="277"/>
      <c r="G637" s="1"/>
      <c r="H637" s="1"/>
      <c r="I637" s="1"/>
      <c r="L637" s="277"/>
      <c r="M637" s="1"/>
      <c r="N637" s="1"/>
    </row>
    <row r="638" spans="3:14" ht="15.75" customHeight="1">
      <c r="C638" s="1"/>
      <c r="D638" s="1"/>
      <c r="E638" s="1"/>
      <c r="F638" s="277"/>
      <c r="G638" s="1"/>
      <c r="H638" s="1"/>
      <c r="I638" s="1"/>
      <c r="L638" s="277"/>
      <c r="M638" s="1"/>
      <c r="N638" s="1"/>
    </row>
    <row r="639" spans="3:14" ht="15.75" customHeight="1">
      <c r="C639" s="1"/>
      <c r="D639" s="1"/>
      <c r="E639" s="1"/>
      <c r="F639" s="277"/>
      <c r="G639" s="1"/>
      <c r="H639" s="1"/>
      <c r="I639" s="1"/>
      <c r="L639" s="277"/>
      <c r="M639" s="1"/>
      <c r="N639" s="1"/>
    </row>
    <row r="640" spans="3:14" ht="15.75" customHeight="1">
      <c r="C640" s="1"/>
      <c r="D640" s="1"/>
      <c r="E640" s="1"/>
      <c r="F640" s="277"/>
      <c r="G640" s="1"/>
      <c r="H640" s="1"/>
      <c r="I640" s="1"/>
      <c r="L640" s="277"/>
      <c r="M640" s="1"/>
      <c r="N640" s="1"/>
    </row>
    <row r="641" spans="3:14" ht="15.75" customHeight="1">
      <c r="C641" s="1"/>
      <c r="D641" s="1"/>
      <c r="E641" s="1"/>
      <c r="F641" s="277"/>
      <c r="G641" s="1"/>
      <c r="H641" s="1"/>
      <c r="I641" s="1"/>
      <c r="L641" s="277"/>
      <c r="M641" s="1"/>
      <c r="N641" s="1"/>
    </row>
    <row r="642" spans="3:14" ht="15.75" customHeight="1">
      <c r="C642" s="1"/>
      <c r="D642" s="1"/>
      <c r="E642" s="1"/>
      <c r="F642" s="277"/>
      <c r="G642" s="1"/>
      <c r="H642" s="1"/>
      <c r="I642" s="1"/>
      <c r="L642" s="277"/>
      <c r="M642" s="1"/>
      <c r="N642" s="1"/>
    </row>
    <row r="643" spans="3:14" ht="15.75" customHeight="1">
      <c r="C643" s="1"/>
      <c r="D643" s="1"/>
      <c r="E643" s="1"/>
      <c r="F643" s="277"/>
      <c r="G643" s="1"/>
      <c r="H643" s="1"/>
      <c r="I643" s="1"/>
      <c r="L643" s="277"/>
      <c r="M643" s="1"/>
      <c r="N643" s="1"/>
    </row>
    <row r="644" spans="3:14" ht="15.75" customHeight="1">
      <c r="C644" s="1"/>
      <c r="D644" s="1"/>
      <c r="E644" s="1"/>
      <c r="F644" s="277"/>
      <c r="G644" s="1"/>
      <c r="H644" s="1"/>
      <c r="I644" s="1"/>
      <c r="L644" s="277"/>
      <c r="M644" s="1"/>
      <c r="N644" s="1"/>
    </row>
    <row r="645" spans="3:14" ht="15.75" customHeight="1">
      <c r="C645" s="1"/>
      <c r="D645" s="1"/>
      <c r="E645" s="1"/>
      <c r="F645" s="277"/>
      <c r="G645" s="1"/>
      <c r="H645" s="1"/>
      <c r="I645" s="1"/>
      <c r="L645" s="277"/>
      <c r="M645" s="1"/>
      <c r="N645" s="1"/>
    </row>
    <row r="646" spans="3:14" ht="15.75" customHeight="1">
      <c r="C646" s="1"/>
      <c r="D646" s="1"/>
      <c r="E646" s="1"/>
      <c r="F646" s="277"/>
      <c r="G646" s="1"/>
      <c r="H646" s="1"/>
      <c r="I646" s="1"/>
      <c r="L646" s="277"/>
      <c r="M646" s="1"/>
      <c r="N646" s="1"/>
    </row>
    <row r="647" spans="3:14" ht="15.75" customHeight="1">
      <c r="C647" s="1"/>
      <c r="D647" s="1"/>
      <c r="E647" s="1"/>
      <c r="F647" s="277"/>
      <c r="G647" s="1"/>
      <c r="H647" s="1"/>
      <c r="I647" s="1"/>
      <c r="L647" s="277"/>
      <c r="M647" s="1"/>
      <c r="N647" s="1"/>
    </row>
    <row r="648" spans="3:14" ht="15.75" customHeight="1">
      <c r="C648" s="1"/>
      <c r="D648" s="1"/>
      <c r="E648" s="1"/>
      <c r="F648" s="277"/>
      <c r="G648" s="1"/>
      <c r="H648" s="1"/>
      <c r="I648" s="1"/>
      <c r="L648" s="277"/>
      <c r="M648" s="1"/>
      <c r="N648" s="1"/>
    </row>
    <row r="649" spans="3:14" ht="15.75" customHeight="1">
      <c r="C649" s="1"/>
      <c r="D649" s="1"/>
      <c r="E649" s="1"/>
      <c r="F649" s="277"/>
      <c r="G649" s="1"/>
      <c r="H649" s="1"/>
      <c r="I649" s="1"/>
      <c r="L649" s="277"/>
      <c r="M649" s="1"/>
      <c r="N649" s="1"/>
    </row>
    <row r="650" spans="3:14" ht="15.75" customHeight="1">
      <c r="C650" s="1"/>
      <c r="D650" s="1"/>
      <c r="E650" s="1"/>
      <c r="F650" s="277"/>
      <c r="G650" s="1"/>
      <c r="H650" s="1"/>
      <c r="I650" s="1"/>
      <c r="L650" s="277"/>
      <c r="M650" s="1"/>
      <c r="N650" s="1"/>
    </row>
    <row r="651" spans="3:14" ht="15.75" customHeight="1">
      <c r="C651" s="1"/>
      <c r="D651" s="1"/>
      <c r="E651" s="1"/>
      <c r="F651" s="277"/>
      <c r="G651" s="1"/>
      <c r="H651" s="1"/>
      <c r="I651" s="1"/>
      <c r="L651" s="277"/>
      <c r="M651" s="1"/>
      <c r="N651" s="1"/>
    </row>
    <row r="652" spans="3:14" ht="15.75" customHeight="1">
      <c r="C652" s="1"/>
      <c r="D652" s="1"/>
      <c r="E652" s="1"/>
      <c r="F652" s="277"/>
      <c r="G652" s="1"/>
      <c r="H652" s="1"/>
      <c r="I652" s="1"/>
      <c r="L652" s="277"/>
      <c r="M652" s="1"/>
      <c r="N652" s="1"/>
    </row>
    <row r="653" spans="3:14" ht="15.75" customHeight="1">
      <c r="C653" s="1"/>
      <c r="D653" s="1"/>
      <c r="E653" s="1"/>
      <c r="F653" s="277"/>
      <c r="G653" s="1"/>
      <c r="H653" s="1"/>
      <c r="I653" s="1"/>
      <c r="L653" s="277"/>
      <c r="M653" s="1"/>
      <c r="N653" s="1"/>
    </row>
    <row r="654" spans="3:14" ht="15.75" customHeight="1">
      <c r="C654" s="1"/>
      <c r="D654" s="1"/>
      <c r="E654" s="1"/>
      <c r="F654" s="277"/>
      <c r="G654" s="1"/>
      <c r="H654" s="1"/>
      <c r="I654" s="1"/>
      <c r="L654" s="277"/>
      <c r="M654" s="1"/>
      <c r="N654" s="1"/>
    </row>
    <row r="655" spans="3:14" ht="15.75" customHeight="1">
      <c r="C655" s="1"/>
      <c r="D655" s="1"/>
      <c r="E655" s="1"/>
      <c r="F655" s="277"/>
      <c r="G655" s="1"/>
      <c r="H655" s="1"/>
      <c r="I655" s="1"/>
      <c r="L655" s="277"/>
      <c r="M655" s="1"/>
      <c r="N655" s="1"/>
    </row>
    <row r="656" spans="3:14" ht="15.75" customHeight="1">
      <c r="C656" s="1"/>
      <c r="D656" s="1"/>
      <c r="E656" s="1"/>
      <c r="F656" s="277"/>
      <c r="G656" s="1"/>
      <c r="H656" s="1"/>
      <c r="I656" s="1"/>
      <c r="L656" s="277"/>
      <c r="M656" s="1"/>
      <c r="N656" s="1"/>
    </row>
    <row r="657" spans="3:14" ht="15.75" customHeight="1">
      <c r="C657" s="1"/>
      <c r="D657" s="1"/>
      <c r="E657" s="1"/>
      <c r="F657" s="277"/>
      <c r="G657" s="1"/>
      <c r="H657" s="1"/>
      <c r="I657" s="1"/>
      <c r="L657" s="277"/>
      <c r="M657" s="1"/>
      <c r="N657" s="1"/>
    </row>
    <row r="658" spans="3:14" ht="15.75" customHeight="1">
      <c r="C658" s="1"/>
      <c r="D658" s="1"/>
      <c r="E658" s="1"/>
      <c r="F658" s="277"/>
      <c r="G658" s="1"/>
      <c r="H658" s="1"/>
      <c r="I658" s="1"/>
      <c r="L658" s="277"/>
      <c r="M658" s="1"/>
      <c r="N658" s="1"/>
    </row>
    <row r="659" spans="3:14" ht="15.75" customHeight="1">
      <c r="C659" s="1"/>
      <c r="D659" s="1"/>
      <c r="E659" s="1"/>
      <c r="F659" s="277"/>
      <c r="G659" s="1"/>
      <c r="H659" s="1"/>
      <c r="I659" s="1"/>
      <c r="L659" s="277"/>
      <c r="M659" s="1"/>
      <c r="N659" s="1"/>
    </row>
    <row r="660" spans="3:14" ht="15.75" customHeight="1">
      <c r="C660" s="1"/>
      <c r="D660" s="1"/>
      <c r="E660" s="1"/>
      <c r="F660" s="277"/>
      <c r="G660" s="1"/>
      <c r="H660" s="1"/>
      <c r="I660" s="1"/>
      <c r="L660" s="277"/>
      <c r="M660" s="1"/>
      <c r="N660" s="1"/>
    </row>
    <row r="661" spans="3:14" ht="15.75" customHeight="1">
      <c r="C661" s="1"/>
      <c r="D661" s="1"/>
      <c r="E661" s="1"/>
      <c r="F661" s="277"/>
      <c r="G661" s="1"/>
      <c r="H661" s="1"/>
      <c r="I661" s="1"/>
      <c r="L661" s="277"/>
      <c r="M661" s="1"/>
      <c r="N661" s="1"/>
    </row>
    <row r="662" spans="3:14" ht="15.75" customHeight="1">
      <c r="C662" s="1"/>
      <c r="D662" s="1"/>
      <c r="E662" s="1"/>
      <c r="F662" s="277"/>
      <c r="G662" s="1"/>
      <c r="H662" s="1"/>
      <c r="I662" s="1"/>
      <c r="L662" s="277"/>
      <c r="M662" s="1"/>
      <c r="N662" s="1"/>
    </row>
    <row r="663" spans="3:14" ht="15.75" customHeight="1">
      <c r="C663" s="1"/>
      <c r="D663" s="1"/>
      <c r="E663" s="1"/>
      <c r="F663" s="277"/>
      <c r="G663" s="1"/>
      <c r="H663" s="1"/>
      <c r="I663" s="1"/>
      <c r="L663" s="277"/>
      <c r="M663" s="1"/>
      <c r="N663" s="1"/>
    </row>
    <row r="664" spans="3:14" ht="15.75" customHeight="1">
      <c r="C664" s="1"/>
      <c r="D664" s="1"/>
      <c r="E664" s="1"/>
      <c r="F664" s="277"/>
      <c r="G664" s="1"/>
      <c r="H664" s="1"/>
      <c r="I664" s="1"/>
      <c r="L664" s="277"/>
      <c r="M664" s="1"/>
      <c r="N664" s="1"/>
    </row>
    <row r="665" spans="3:14" ht="15.75" customHeight="1">
      <c r="C665" s="1"/>
      <c r="D665" s="1"/>
      <c r="E665" s="1"/>
      <c r="F665" s="277"/>
      <c r="G665" s="1"/>
      <c r="H665" s="1"/>
      <c r="I665" s="1"/>
      <c r="L665" s="277"/>
      <c r="M665" s="1"/>
      <c r="N665" s="1"/>
    </row>
    <row r="666" spans="3:14" ht="15.75" customHeight="1">
      <c r="C666" s="1"/>
      <c r="D666" s="1"/>
      <c r="E666" s="1"/>
      <c r="F666" s="277"/>
      <c r="G666" s="1"/>
      <c r="H666" s="1"/>
      <c r="I666" s="1"/>
      <c r="L666" s="277"/>
      <c r="M666" s="1"/>
      <c r="N666" s="1"/>
    </row>
    <row r="667" spans="3:14" ht="15.75" customHeight="1">
      <c r="C667" s="1"/>
      <c r="D667" s="1"/>
      <c r="E667" s="1"/>
      <c r="F667" s="277"/>
      <c r="G667" s="1"/>
      <c r="H667" s="1"/>
      <c r="I667" s="1"/>
      <c r="L667" s="277"/>
      <c r="M667" s="1"/>
      <c r="N667" s="1"/>
    </row>
    <row r="668" spans="3:14" ht="15.75" customHeight="1">
      <c r="C668" s="1"/>
      <c r="D668" s="1"/>
      <c r="E668" s="1"/>
      <c r="F668" s="277"/>
      <c r="G668" s="1"/>
      <c r="H668" s="1"/>
      <c r="I668" s="1"/>
      <c r="L668" s="277"/>
      <c r="M668" s="1"/>
      <c r="N668" s="1"/>
    </row>
    <row r="669" spans="3:14" ht="15.75" customHeight="1">
      <c r="C669" s="1"/>
      <c r="D669" s="1"/>
      <c r="E669" s="1"/>
      <c r="F669" s="277"/>
      <c r="G669" s="1"/>
      <c r="H669" s="1"/>
      <c r="I669" s="1"/>
      <c r="L669" s="277"/>
      <c r="M669" s="1"/>
      <c r="N669" s="1"/>
    </row>
    <row r="670" spans="3:14" ht="15.75" customHeight="1">
      <c r="C670" s="1"/>
      <c r="D670" s="1"/>
      <c r="E670" s="1"/>
      <c r="F670" s="277"/>
      <c r="G670" s="1"/>
      <c r="H670" s="1"/>
      <c r="I670" s="1"/>
      <c r="L670" s="277"/>
      <c r="M670" s="1"/>
      <c r="N670" s="1"/>
    </row>
    <row r="671" spans="3:14" ht="15.75" customHeight="1">
      <c r="C671" s="1"/>
      <c r="D671" s="1"/>
      <c r="E671" s="1"/>
      <c r="F671" s="277"/>
      <c r="G671" s="1"/>
      <c r="H671" s="1"/>
      <c r="I671" s="1"/>
      <c r="L671" s="277"/>
      <c r="M671" s="1"/>
      <c r="N671" s="1"/>
    </row>
    <row r="672" spans="3:14" ht="15.75" customHeight="1">
      <c r="C672" s="1"/>
      <c r="D672" s="1"/>
      <c r="E672" s="1"/>
      <c r="F672" s="277"/>
      <c r="G672" s="1"/>
      <c r="H672" s="1"/>
      <c r="I672" s="1"/>
      <c r="L672" s="277"/>
      <c r="M672" s="1"/>
      <c r="N672" s="1"/>
    </row>
    <row r="673" spans="3:14" ht="15.75" customHeight="1">
      <c r="C673" s="1"/>
      <c r="D673" s="1"/>
      <c r="E673" s="1"/>
      <c r="F673" s="277"/>
      <c r="G673" s="1"/>
      <c r="H673" s="1"/>
      <c r="I673" s="1"/>
      <c r="L673" s="277"/>
      <c r="M673" s="1"/>
      <c r="N673" s="1"/>
    </row>
    <row r="674" spans="3:14" ht="15.75" customHeight="1">
      <c r="C674" s="1"/>
      <c r="D674" s="1"/>
      <c r="E674" s="1"/>
      <c r="F674" s="277"/>
      <c r="G674" s="1"/>
      <c r="H674" s="1"/>
      <c r="I674" s="1"/>
      <c r="L674" s="277"/>
      <c r="M674" s="1"/>
      <c r="N674" s="1"/>
    </row>
    <row r="675" spans="3:14" ht="15.75" customHeight="1">
      <c r="C675" s="1"/>
      <c r="D675" s="1"/>
      <c r="E675" s="1"/>
      <c r="F675" s="277"/>
      <c r="G675" s="1"/>
      <c r="H675" s="1"/>
      <c r="I675" s="1"/>
      <c r="L675" s="277"/>
      <c r="M675" s="1"/>
      <c r="N675" s="1"/>
    </row>
    <row r="676" spans="3:14" ht="15.75" customHeight="1">
      <c r="C676" s="1"/>
      <c r="D676" s="1"/>
      <c r="E676" s="1"/>
      <c r="F676" s="277"/>
      <c r="G676" s="1"/>
      <c r="H676" s="1"/>
      <c r="I676" s="1"/>
      <c r="L676" s="277"/>
      <c r="M676" s="1"/>
      <c r="N676" s="1"/>
    </row>
    <row r="677" spans="3:14" ht="15.75" customHeight="1">
      <c r="C677" s="1"/>
      <c r="D677" s="1"/>
      <c r="E677" s="1"/>
      <c r="F677" s="277"/>
      <c r="G677" s="1"/>
      <c r="H677" s="1"/>
      <c r="I677" s="1"/>
      <c r="L677" s="277"/>
      <c r="M677" s="1"/>
      <c r="N677" s="1"/>
    </row>
    <row r="678" spans="3:14" ht="15.75" customHeight="1">
      <c r="C678" s="1"/>
      <c r="D678" s="1"/>
      <c r="E678" s="1"/>
      <c r="F678" s="277"/>
      <c r="G678" s="1"/>
      <c r="H678" s="1"/>
      <c r="I678" s="1"/>
      <c r="L678" s="277"/>
      <c r="M678" s="1"/>
      <c r="N678" s="1"/>
    </row>
    <row r="679" spans="3:14" ht="15.75" customHeight="1">
      <c r="C679" s="1"/>
      <c r="D679" s="1"/>
      <c r="E679" s="1"/>
      <c r="F679" s="277"/>
      <c r="G679" s="1"/>
      <c r="H679" s="1"/>
      <c r="I679" s="1"/>
      <c r="L679" s="277"/>
      <c r="M679" s="1"/>
      <c r="N679" s="1"/>
    </row>
    <row r="680" spans="3:14" ht="15.75" customHeight="1">
      <c r="C680" s="1"/>
      <c r="D680" s="1"/>
      <c r="E680" s="1"/>
      <c r="F680" s="277"/>
      <c r="G680" s="1"/>
      <c r="H680" s="1"/>
      <c r="I680" s="1"/>
      <c r="L680" s="277"/>
      <c r="M680" s="1"/>
      <c r="N680" s="1"/>
    </row>
    <row r="681" spans="3:14" ht="15.75" customHeight="1">
      <c r="C681" s="1"/>
      <c r="D681" s="1"/>
      <c r="E681" s="1"/>
      <c r="F681" s="277"/>
      <c r="G681" s="1"/>
      <c r="H681" s="1"/>
      <c r="I681" s="1"/>
      <c r="L681" s="277"/>
      <c r="M681" s="1"/>
      <c r="N681" s="1"/>
    </row>
    <row r="682" spans="3:14" ht="15.75" customHeight="1">
      <c r="C682" s="1"/>
      <c r="D682" s="1"/>
      <c r="E682" s="1"/>
      <c r="F682" s="277"/>
      <c r="G682" s="1"/>
      <c r="H682" s="1"/>
      <c r="I682" s="1"/>
      <c r="L682" s="277"/>
      <c r="M682" s="1"/>
      <c r="N682" s="1"/>
    </row>
    <row r="683" spans="3:14" ht="15.75" customHeight="1">
      <c r="C683" s="1"/>
      <c r="D683" s="1"/>
      <c r="E683" s="1"/>
      <c r="F683" s="277"/>
      <c r="G683" s="1"/>
      <c r="H683" s="1"/>
      <c r="I683" s="1"/>
      <c r="L683" s="277"/>
      <c r="M683" s="1"/>
      <c r="N683" s="1"/>
    </row>
    <row r="684" spans="3:14" ht="15.75" customHeight="1">
      <c r="C684" s="1"/>
      <c r="D684" s="1"/>
      <c r="E684" s="1"/>
      <c r="F684" s="277"/>
      <c r="G684" s="1"/>
      <c r="H684" s="1"/>
      <c r="I684" s="1"/>
      <c r="L684" s="277"/>
      <c r="M684" s="1"/>
      <c r="N684" s="1"/>
    </row>
    <row r="685" spans="3:14" ht="15.75" customHeight="1">
      <c r="C685" s="1"/>
      <c r="D685" s="1"/>
      <c r="E685" s="1"/>
      <c r="F685" s="277"/>
      <c r="G685" s="1"/>
      <c r="H685" s="1"/>
      <c r="I685" s="1"/>
      <c r="L685" s="277"/>
      <c r="M685" s="1"/>
      <c r="N685" s="1"/>
    </row>
    <row r="686" spans="3:14" ht="15.75" customHeight="1">
      <c r="C686" s="1"/>
      <c r="D686" s="1"/>
      <c r="E686" s="1"/>
      <c r="F686" s="277"/>
      <c r="G686" s="1"/>
      <c r="H686" s="1"/>
      <c r="I686" s="1"/>
      <c r="L686" s="277"/>
      <c r="M686" s="1"/>
      <c r="N686" s="1"/>
    </row>
    <row r="687" spans="3:14" ht="15.75" customHeight="1">
      <c r="C687" s="1"/>
      <c r="D687" s="1"/>
      <c r="E687" s="1"/>
      <c r="F687" s="277"/>
      <c r="G687" s="1"/>
      <c r="H687" s="1"/>
      <c r="I687" s="1"/>
      <c r="L687" s="277"/>
      <c r="M687" s="1"/>
      <c r="N687" s="1"/>
    </row>
    <row r="688" spans="3:14" ht="15.75" customHeight="1">
      <c r="C688" s="1"/>
      <c r="D688" s="1"/>
      <c r="E688" s="1"/>
      <c r="F688" s="277"/>
      <c r="G688" s="1"/>
      <c r="H688" s="1"/>
      <c r="I688" s="1"/>
      <c r="L688" s="277"/>
      <c r="M688" s="1"/>
      <c r="N688" s="1"/>
    </row>
    <row r="689" spans="3:14" ht="15.75" customHeight="1">
      <c r="C689" s="1"/>
      <c r="D689" s="1"/>
      <c r="E689" s="1"/>
      <c r="F689" s="277"/>
      <c r="G689" s="1"/>
      <c r="H689" s="1"/>
      <c r="I689" s="1"/>
      <c r="L689" s="277"/>
      <c r="M689" s="1"/>
      <c r="N689" s="1"/>
    </row>
    <row r="690" spans="3:14" ht="15.75" customHeight="1">
      <c r="C690" s="1"/>
      <c r="D690" s="1"/>
      <c r="E690" s="1"/>
      <c r="F690" s="277"/>
      <c r="G690" s="1"/>
      <c r="H690" s="1"/>
      <c r="I690" s="1"/>
      <c r="L690" s="277"/>
      <c r="M690" s="1"/>
      <c r="N690" s="1"/>
    </row>
    <row r="691" spans="3:14" ht="15.75" customHeight="1">
      <c r="C691" s="1"/>
      <c r="D691" s="1"/>
      <c r="E691" s="1"/>
      <c r="F691" s="277"/>
      <c r="G691" s="1"/>
      <c r="H691" s="1"/>
      <c r="I691" s="1"/>
      <c r="L691" s="277"/>
      <c r="M691" s="1"/>
      <c r="N691" s="1"/>
    </row>
    <row r="692" spans="3:14" ht="15.75" customHeight="1">
      <c r="C692" s="1"/>
      <c r="D692" s="1"/>
      <c r="E692" s="1"/>
      <c r="F692" s="277"/>
      <c r="G692" s="1"/>
      <c r="H692" s="1"/>
      <c r="I692" s="1"/>
      <c r="L692" s="277"/>
      <c r="M692" s="1"/>
      <c r="N692" s="1"/>
    </row>
    <row r="693" spans="3:14" ht="15.75" customHeight="1">
      <c r="C693" s="1"/>
      <c r="D693" s="1"/>
      <c r="E693" s="1"/>
      <c r="F693" s="277"/>
      <c r="G693" s="1"/>
      <c r="H693" s="1"/>
      <c r="I693" s="1"/>
      <c r="L693" s="277"/>
      <c r="M693" s="1"/>
      <c r="N693" s="1"/>
    </row>
    <row r="694" spans="3:14" ht="15.75" customHeight="1">
      <c r="C694" s="1"/>
      <c r="D694" s="1"/>
      <c r="E694" s="1"/>
      <c r="F694" s="277"/>
      <c r="G694" s="1"/>
      <c r="H694" s="1"/>
      <c r="I694" s="1"/>
      <c r="L694" s="277"/>
      <c r="M694" s="1"/>
      <c r="N694" s="1"/>
    </row>
    <row r="695" spans="3:14" ht="15.75" customHeight="1">
      <c r="C695" s="1"/>
      <c r="D695" s="1"/>
      <c r="E695" s="1"/>
      <c r="F695" s="277"/>
      <c r="G695" s="1"/>
      <c r="H695" s="1"/>
      <c r="I695" s="1"/>
      <c r="L695" s="277"/>
      <c r="M695" s="1"/>
      <c r="N695" s="1"/>
    </row>
    <row r="696" spans="3:14" ht="15.75" customHeight="1">
      <c r="C696" s="1"/>
      <c r="D696" s="1"/>
      <c r="E696" s="1"/>
      <c r="F696" s="277"/>
      <c r="G696" s="1"/>
      <c r="H696" s="1"/>
      <c r="I696" s="1"/>
      <c r="L696" s="277"/>
      <c r="M696" s="1"/>
      <c r="N696" s="1"/>
    </row>
    <row r="697" spans="3:14" ht="15.75" customHeight="1">
      <c r="C697" s="1"/>
      <c r="D697" s="1"/>
      <c r="E697" s="1"/>
      <c r="F697" s="277"/>
      <c r="G697" s="1"/>
      <c r="H697" s="1"/>
      <c r="I697" s="1"/>
      <c r="L697" s="277"/>
      <c r="M697" s="1"/>
      <c r="N697" s="1"/>
    </row>
    <row r="698" spans="3:14" ht="15.75" customHeight="1">
      <c r="C698" s="1"/>
      <c r="D698" s="1"/>
      <c r="E698" s="1"/>
      <c r="F698" s="277"/>
      <c r="G698" s="1"/>
      <c r="H698" s="1"/>
      <c r="I698" s="1"/>
      <c r="L698" s="277"/>
      <c r="M698" s="1"/>
      <c r="N698" s="1"/>
    </row>
    <row r="699" spans="3:14" ht="15.75" customHeight="1">
      <c r="C699" s="1"/>
      <c r="D699" s="1"/>
      <c r="E699" s="1"/>
      <c r="F699" s="277"/>
      <c r="G699" s="1"/>
      <c r="H699" s="1"/>
      <c r="I699" s="1"/>
      <c r="L699" s="277"/>
      <c r="M699" s="1"/>
      <c r="N699" s="1"/>
    </row>
    <row r="700" spans="3:14" ht="15.75" customHeight="1">
      <c r="C700" s="1"/>
      <c r="D700" s="1"/>
      <c r="E700" s="1"/>
      <c r="F700" s="277"/>
      <c r="G700" s="1"/>
      <c r="H700" s="1"/>
      <c r="I700" s="1"/>
      <c r="L700" s="277"/>
      <c r="M700" s="1"/>
      <c r="N700" s="1"/>
    </row>
    <row r="701" spans="3:14" ht="15.75" customHeight="1">
      <c r="C701" s="1"/>
      <c r="D701" s="1"/>
      <c r="E701" s="1"/>
      <c r="F701" s="277"/>
      <c r="G701" s="1"/>
      <c r="H701" s="1"/>
      <c r="I701" s="1"/>
      <c r="L701" s="277"/>
      <c r="M701" s="1"/>
      <c r="N701" s="1"/>
    </row>
    <row r="702" spans="3:14" ht="15.75" customHeight="1">
      <c r="C702" s="1"/>
      <c r="D702" s="1"/>
      <c r="E702" s="1"/>
      <c r="F702" s="277"/>
      <c r="G702" s="1"/>
      <c r="H702" s="1"/>
      <c r="I702" s="1"/>
      <c r="L702" s="277"/>
      <c r="M702" s="1"/>
      <c r="N702" s="1"/>
    </row>
    <row r="703" spans="3:14" ht="15.75" customHeight="1">
      <c r="C703" s="1"/>
      <c r="D703" s="1"/>
      <c r="E703" s="1"/>
      <c r="F703" s="277"/>
      <c r="G703" s="1"/>
      <c r="H703" s="1"/>
      <c r="I703" s="1"/>
      <c r="L703" s="277"/>
      <c r="M703" s="1"/>
      <c r="N703" s="1"/>
    </row>
    <row r="704" spans="3:14" ht="15.75" customHeight="1">
      <c r="C704" s="1"/>
      <c r="D704" s="1"/>
      <c r="E704" s="1"/>
      <c r="F704" s="277"/>
      <c r="G704" s="1"/>
      <c r="H704" s="1"/>
      <c r="I704" s="1"/>
      <c r="L704" s="277"/>
      <c r="M704" s="1"/>
      <c r="N704" s="1"/>
    </row>
    <row r="705" spans="3:14" ht="15.75" customHeight="1">
      <c r="C705" s="1"/>
      <c r="D705" s="1"/>
      <c r="E705" s="1"/>
      <c r="F705" s="277"/>
      <c r="G705" s="1"/>
      <c r="H705" s="1"/>
      <c r="I705" s="1"/>
      <c r="L705" s="277"/>
      <c r="M705" s="1"/>
      <c r="N705" s="1"/>
    </row>
    <row r="706" spans="3:14" ht="15.75" customHeight="1">
      <c r="C706" s="1"/>
      <c r="D706" s="1"/>
      <c r="E706" s="1"/>
      <c r="F706" s="277"/>
      <c r="G706" s="1"/>
      <c r="H706" s="1"/>
      <c r="I706" s="1"/>
      <c r="L706" s="277"/>
      <c r="M706" s="1"/>
      <c r="N706" s="1"/>
    </row>
    <row r="707" spans="3:14" ht="15.75" customHeight="1">
      <c r="C707" s="1"/>
      <c r="D707" s="1"/>
      <c r="E707" s="1"/>
      <c r="F707" s="277"/>
      <c r="G707" s="1"/>
      <c r="H707" s="1"/>
      <c r="I707" s="1"/>
      <c r="L707" s="277"/>
      <c r="M707" s="1"/>
      <c r="N707" s="1"/>
    </row>
    <row r="708" spans="3:14" ht="15.75" customHeight="1">
      <c r="C708" s="1"/>
      <c r="D708" s="1"/>
      <c r="E708" s="1"/>
      <c r="F708" s="277"/>
      <c r="G708" s="1"/>
      <c r="H708" s="1"/>
      <c r="I708" s="1"/>
      <c r="L708" s="277"/>
      <c r="M708" s="1"/>
      <c r="N708" s="1"/>
    </row>
    <row r="709" spans="3:14" ht="15.75" customHeight="1">
      <c r="C709" s="1"/>
      <c r="D709" s="1"/>
      <c r="E709" s="1"/>
      <c r="F709" s="277"/>
      <c r="G709" s="1"/>
      <c r="H709" s="1"/>
      <c r="I709" s="1"/>
      <c r="L709" s="277"/>
      <c r="M709" s="1"/>
      <c r="N709" s="1"/>
    </row>
    <row r="710" spans="3:14" ht="15.75" customHeight="1">
      <c r="C710" s="1"/>
      <c r="D710" s="1"/>
      <c r="E710" s="1"/>
      <c r="F710" s="277"/>
      <c r="G710" s="1"/>
      <c r="H710" s="1"/>
      <c r="I710" s="1"/>
      <c r="L710" s="277"/>
      <c r="M710" s="1"/>
      <c r="N710" s="1"/>
    </row>
    <row r="711" spans="3:14" ht="15.75" customHeight="1">
      <c r="C711" s="1"/>
      <c r="D711" s="1"/>
      <c r="E711" s="1"/>
      <c r="F711" s="277"/>
      <c r="G711" s="1"/>
      <c r="H711" s="1"/>
      <c r="I711" s="1"/>
      <c r="L711" s="277"/>
      <c r="M711" s="1"/>
      <c r="N711" s="1"/>
    </row>
    <row r="712" spans="3:14" ht="15.75" customHeight="1">
      <c r="C712" s="1"/>
      <c r="D712" s="1"/>
      <c r="E712" s="1"/>
      <c r="F712" s="277"/>
      <c r="G712" s="1"/>
      <c r="H712" s="1"/>
      <c r="I712" s="1"/>
      <c r="L712" s="277"/>
      <c r="M712" s="1"/>
      <c r="N712" s="1"/>
    </row>
    <row r="713" spans="3:14" ht="15.75" customHeight="1">
      <c r="C713" s="1"/>
      <c r="D713" s="1"/>
      <c r="E713" s="1"/>
      <c r="F713" s="277"/>
      <c r="G713" s="1"/>
      <c r="H713" s="1"/>
      <c r="I713" s="1"/>
      <c r="L713" s="277"/>
      <c r="M713" s="1"/>
      <c r="N713" s="1"/>
    </row>
    <row r="714" spans="3:14" ht="15.75" customHeight="1">
      <c r="C714" s="1"/>
      <c r="D714" s="1"/>
      <c r="E714" s="1"/>
      <c r="F714" s="277"/>
      <c r="G714" s="1"/>
      <c r="H714" s="1"/>
      <c r="I714" s="1"/>
      <c r="L714" s="277"/>
      <c r="M714" s="1"/>
      <c r="N714" s="1"/>
    </row>
    <row r="715" spans="3:14" ht="15.75" customHeight="1">
      <c r="C715" s="1"/>
      <c r="D715" s="1"/>
      <c r="E715" s="1"/>
      <c r="F715" s="277"/>
      <c r="G715" s="1"/>
      <c r="H715" s="1"/>
      <c r="I715" s="1"/>
      <c r="L715" s="277"/>
      <c r="M715" s="1"/>
      <c r="N715" s="1"/>
    </row>
    <row r="716" spans="3:14" ht="15.75" customHeight="1">
      <c r="C716" s="1"/>
      <c r="D716" s="1"/>
      <c r="E716" s="1"/>
      <c r="F716" s="277"/>
      <c r="G716" s="1"/>
      <c r="H716" s="1"/>
      <c r="I716" s="1"/>
      <c r="L716" s="277"/>
      <c r="M716" s="1"/>
      <c r="N716" s="1"/>
    </row>
    <row r="717" spans="3:14" ht="15.75" customHeight="1">
      <c r="C717" s="1"/>
      <c r="D717" s="1"/>
      <c r="E717" s="1"/>
      <c r="F717" s="277"/>
      <c r="G717" s="1"/>
      <c r="H717" s="1"/>
      <c r="I717" s="1"/>
      <c r="L717" s="277"/>
      <c r="M717" s="1"/>
      <c r="N717" s="1"/>
    </row>
    <row r="718" spans="3:14" ht="15.75" customHeight="1">
      <c r="C718" s="1"/>
      <c r="D718" s="1"/>
      <c r="E718" s="1"/>
      <c r="F718" s="277"/>
      <c r="G718" s="1"/>
      <c r="H718" s="1"/>
      <c r="I718" s="1"/>
      <c r="L718" s="277"/>
      <c r="M718" s="1"/>
      <c r="N718" s="1"/>
    </row>
    <row r="719" spans="3:14" ht="15.75" customHeight="1">
      <c r="C719" s="1"/>
      <c r="D719" s="1"/>
      <c r="E719" s="1"/>
      <c r="F719" s="277"/>
      <c r="G719" s="1"/>
      <c r="H719" s="1"/>
      <c r="I719" s="1"/>
      <c r="L719" s="277"/>
      <c r="M719" s="1"/>
      <c r="N719" s="1"/>
    </row>
    <row r="720" spans="3:14" ht="15.75" customHeight="1">
      <c r="C720" s="1"/>
      <c r="D720" s="1"/>
      <c r="E720" s="1"/>
      <c r="F720" s="277"/>
      <c r="G720" s="1"/>
      <c r="H720" s="1"/>
      <c r="I720" s="1"/>
      <c r="L720" s="277"/>
      <c r="M720" s="1"/>
      <c r="N720" s="1"/>
    </row>
    <row r="721" spans="3:14" ht="15.75" customHeight="1">
      <c r="C721" s="1"/>
      <c r="D721" s="1"/>
      <c r="E721" s="1"/>
      <c r="F721" s="277"/>
      <c r="G721" s="1"/>
      <c r="H721" s="1"/>
      <c r="I721" s="1"/>
      <c r="L721" s="277"/>
      <c r="M721" s="1"/>
      <c r="N721" s="1"/>
    </row>
    <row r="722" spans="3:14" ht="15.75" customHeight="1">
      <c r="C722" s="1"/>
      <c r="D722" s="1"/>
      <c r="E722" s="1"/>
      <c r="F722" s="277"/>
      <c r="G722" s="1"/>
      <c r="H722" s="1"/>
      <c r="I722" s="1"/>
      <c r="L722" s="277"/>
      <c r="M722" s="1"/>
      <c r="N722" s="1"/>
    </row>
    <row r="723" spans="3:14" ht="15.75" customHeight="1">
      <c r="C723" s="1"/>
      <c r="D723" s="1"/>
      <c r="E723" s="1"/>
      <c r="F723" s="277"/>
      <c r="G723" s="1"/>
      <c r="H723" s="1"/>
      <c r="I723" s="1"/>
      <c r="L723" s="277"/>
      <c r="M723" s="1"/>
      <c r="N723" s="1"/>
    </row>
    <row r="724" spans="3:14" ht="15.75" customHeight="1">
      <c r="C724" s="1"/>
      <c r="D724" s="1"/>
      <c r="E724" s="1"/>
      <c r="F724" s="277"/>
      <c r="G724" s="1"/>
      <c r="H724" s="1"/>
      <c r="I724" s="1"/>
      <c r="L724" s="277"/>
      <c r="M724" s="1"/>
      <c r="N724" s="1"/>
    </row>
    <row r="725" spans="3:14" ht="15.75" customHeight="1">
      <c r="C725" s="1"/>
      <c r="D725" s="1"/>
      <c r="E725" s="1"/>
      <c r="F725" s="277"/>
      <c r="G725" s="1"/>
      <c r="H725" s="1"/>
      <c r="I725" s="1"/>
      <c r="L725" s="277"/>
      <c r="M725" s="1"/>
      <c r="N725" s="1"/>
    </row>
    <row r="726" spans="3:14" ht="15.75" customHeight="1">
      <c r="C726" s="1"/>
      <c r="D726" s="1"/>
      <c r="E726" s="1"/>
      <c r="F726" s="277"/>
      <c r="G726" s="1"/>
      <c r="H726" s="1"/>
      <c r="I726" s="1"/>
      <c r="L726" s="277"/>
      <c r="M726" s="1"/>
      <c r="N726" s="1"/>
    </row>
    <row r="727" spans="3:14" ht="15.75" customHeight="1">
      <c r="C727" s="1"/>
      <c r="D727" s="1"/>
      <c r="E727" s="1"/>
      <c r="F727" s="277"/>
      <c r="G727" s="1"/>
      <c r="H727" s="1"/>
      <c r="I727" s="1"/>
      <c r="L727" s="277"/>
      <c r="M727" s="1"/>
      <c r="N727" s="1"/>
    </row>
    <row r="728" spans="3:14" ht="15.75" customHeight="1">
      <c r="C728" s="1"/>
      <c r="D728" s="1"/>
      <c r="E728" s="1"/>
      <c r="F728" s="277"/>
      <c r="G728" s="1"/>
      <c r="H728" s="1"/>
      <c r="I728" s="1"/>
      <c r="L728" s="277"/>
      <c r="M728" s="1"/>
      <c r="N728" s="1"/>
    </row>
    <row r="729" spans="3:14" ht="15.75" customHeight="1">
      <c r="C729" s="1"/>
      <c r="D729" s="1"/>
      <c r="E729" s="1"/>
      <c r="F729" s="277"/>
      <c r="G729" s="1"/>
      <c r="H729" s="1"/>
      <c r="I729" s="1"/>
      <c r="L729" s="277"/>
      <c r="M729" s="1"/>
      <c r="N729" s="1"/>
    </row>
    <row r="730" spans="3:14" ht="15.75" customHeight="1">
      <c r="C730" s="1"/>
      <c r="D730" s="1"/>
      <c r="E730" s="1"/>
      <c r="F730" s="277"/>
      <c r="G730" s="1"/>
      <c r="H730" s="1"/>
      <c r="I730" s="1"/>
      <c r="L730" s="277"/>
      <c r="M730" s="1"/>
      <c r="N730" s="1"/>
    </row>
    <row r="731" spans="3:14" ht="15.75" customHeight="1">
      <c r="C731" s="1"/>
      <c r="D731" s="1"/>
      <c r="E731" s="1"/>
      <c r="F731" s="277"/>
      <c r="G731" s="1"/>
      <c r="H731" s="1"/>
      <c r="I731" s="1"/>
      <c r="L731" s="277"/>
      <c r="M731" s="1"/>
      <c r="N731" s="1"/>
    </row>
    <row r="732" spans="3:14" ht="15.75" customHeight="1">
      <c r="C732" s="1"/>
      <c r="D732" s="1"/>
      <c r="E732" s="1"/>
      <c r="F732" s="277"/>
      <c r="G732" s="1"/>
      <c r="H732" s="1"/>
      <c r="I732" s="1"/>
      <c r="L732" s="277"/>
      <c r="M732" s="1"/>
      <c r="N732" s="1"/>
    </row>
    <row r="733" spans="3:14" ht="15.75" customHeight="1">
      <c r="C733" s="1"/>
      <c r="D733" s="1"/>
      <c r="E733" s="1"/>
      <c r="F733" s="277"/>
      <c r="G733" s="1"/>
      <c r="H733" s="1"/>
      <c r="I733" s="1"/>
      <c r="L733" s="277"/>
      <c r="M733" s="1"/>
      <c r="N733" s="1"/>
    </row>
    <row r="734" spans="3:14" ht="15.75" customHeight="1">
      <c r="C734" s="1"/>
      <c r="D734" s="1"/>
      <c r="E734" s="1"/>
      <c r="F734" s="277"/>
      <c r="G734" s="1"/>
      <c r="H734" s="1"/>
      <c r="I734" s="1"/>
      <c r="L734" s="277"/>
      <c r="M734" s="1"/>
      <c r="N734" s="1"/>
    </row>
    <row r="735" spans="3:14" ht="15.75" customHeight="1">
      <c r="C735" s="1"/>
      <c r="D735" s="1"/>
      <c r="E735" s="1"/>
      <c r="F735" s="277"/>
      <c r="G735" s="1"/>
      <c r="H735" s="1"/>
      <c r="I735" s="1"/>
      <c r="L735" s="277"/>
      <c r="M735" s="1"/>
      <c r="N735" s="1"/>
    </row>
    <row r="736" spans="3:14" ht="15.75" customHeight="1">
      <c r="C736" s="1"/>
      <c r="D736" s="1"/>
      <c r="E736" s="1"/>
      <c r="F736" s="277"/>
      <c r="G736" s="1"/>
      <c r="H736" s="1"/>
      <c r="I736" s="1"/>
      <c r="L736" s="277"/>
      <c r="M736" s="1"/>
      <c r="N736" s="1"/>
    </row>
    <row r="737" spans="3:14" ht="15.75" customHeight="1">
      <c r="C737" s="1"/>
      <c r="D737" s="1"/>
      <c r="E737" s="1"/>
      <c r="F737" s="277"/>
      <c r="G737" s="1"/>
      <c r="H737" s="1"/>
      <c r="I737" s="1"/>
      <c r="L737" s="277"/>
      <c r="M737" s="1"/>
      <c r="N737" s="1"/>
    </row>
    <row r="738" spans="3:14" ht="15.75" customHeight="1">
      <c r="C738" s="1"/>
      <c r="D738" s="1"/>
      <c r="E738" s="1"/>
      <c r="F738" s="277"/>
      <c r="G738" s="1"/>
      <c r="H738" s="1"/>
      <c r="I738" s="1"/>
      <c r="L738" s="277"/>
      <c r="M738" s="1"/>
      <c r="N738" s="1"/>
    </row>
    <row r="739" spans="3:14" ht="15.75" customHeight="1">
      <c r="C739" s="1"/>
      <c r="D739" s="1"/>
      <c r="E739" s="1"/>
      <c r="F739" s="277"/>
      <c r="G739" s="1"/>
      <c r="H739" s="1"/>
      <c r="I739" s="1"/>
      <c r="L739" s="277"/>
      <c r="M739" s="1"/>
      <c r="N739" s="1"/>
    </row>
    <row r="740" spans="3:14" ht="15.75" customHeight="1">
      <c r="C740" s="1"/>
      <c r="D740" s="1"/>
      <c r="E740" s="1"/>
      <c r="F740" s="277"/>
      <c r="G740" s="1"/>
      <c r="H740" s="1"/>
      <c r="I740" s="1"/>
      <c r="L740" s="277"/>
      <c r="M740" s="1"/>
      <c r="N740" s="1"/>
    </row>
    <row r="741" spans="3:14" ht="15.75" customHeight="1">
      <c r="C741" s="1"/>
      <c r="D741" s="1"/>
      <c r="E741" s="1"/>
      <c r="F741" s="277"/>
      <c r="G741" s="1"/>
      <c r="H741" s="1"/>
      <c r="I741" s="1"/>
      <c r="L741" s="277"/>
      <c r="M741" s="1"/>
      <c r="N741" s="1"/>
    </row>
    <row r="742" spans="3:14" ht="15.75" customHeight="1">
      <c r="C742" s="1"/>
      <c r="D742" s="1"/>
      <c r="E742" s="1"/>
      <c r="F742" s="277"/>
      <c r="G742" s="1"/>
      <c r="H742" s="1"/>
      <c r="I742" s="1"/>
      <c r="L742" s="277"/>
      <c r="M742" s="1"/>
      <c r="N742" s="1"/>
    </row>
    <row r="743" spans="3:14" ht="15.75" customHeight="1">
      <c r="C743" s="1"/>
      <c r="D743" s="1"/>
      <c r="E743" s="1"/>
      <c r="F743" s="277"/>
      <c r="G743" s="1"/>
      <c r="H743" s="1"/>
      <c r="I743" s="1"/>
      <c r="L743" s="277"/>
      <c r="M743" s="1"/>
      <c r="N743" s="1"/>
    </row>
    <row r="744" spans="3:14" ht="15.75" customHeight="1">
      <c r="C744" s="1"/>
      <c r="D744" s="1"/>
      <c r="E744" s="1"/>
      <c r="F744" s="277"/>
      <c r="G744" s="1"/>
      <c r="H744" s="1"/>
      <c r="I744" s="1"/>
      <c r="L744" s="277"/>
      <c r="M744" s="1"/>
      <c r="N744" s="1"/>
    </row>
    <row r="745" spans="3:14" ht="15.75" customHeight="1">
      <c r="C745" s="1"/>
      <c r="D745" s="1"/>
      <c r="E745" s="1"/>
      <c r="F745" s="277"/>
      <c r="G745" s="1"/>
      <c r="H745" s="1"/>
      <c r="I745" s="1"/>
      <c r="L745" s="277"/>
      <c r="M745" s="1"/>
      <c r="N745" s="1"/>
    </row>
    <row r="746" spans="3:14" ht="15.75" customHeight="1">
      <c r="C746" s="1"/>
      <c r="D746" s="1"/>
      <c r="E746" s="1"/>
      <c r="F746" s="277"/>
      <c r="G746" s="1"/>
      <c r="H746" s="1"/>
      <c r="I746" s="1"/>
      <c r="L746" s="277"/>
      <c r="M746" s="1"/>
      <c r="N746" s="1"/>
    </row>
    <row r="747" spans="3:14" ht="15.75" customHeight="1">
      <c r="C747" s="1"/>
      <c r="D747" s="1"/>
      <c r="E747" s="1"/>
      <c r="F747" s="277"/>
      <c r="G747" s="1"/>
      <c r="H747" s="1"/>
      <c r="I747" s="1"/>
      <c r="L747" s="277"/>
      <c r="M747" s="1"/>
      <c r="N747" s="1"/>
    </row>
    <row r="748" spans="3:14" ht="15.75" customHeight="1">
      <c r="C748" s="1"/>
      <c r="D748" s="1"/>
      <c r="E748" s="1"/>
      <c r="F748" s="277"/>
      <c r="G748" s="1"/>
      <c r="H748" s="1"/>
      <c r="I748" s="1"/>
      <c r="L748" s="277"/>
      <c r="M748" s="1"/>
      <c r="N748" s="1"/>
    </row>
    <row r="749" spans="3:14" ht="15.75" customHeight="1">
      <c r="C749" s="1"/>
      <c r="D749" s="1"/>
      <c r="E749" s="1"/>
      <c r="F749" s="277"/>
      <c r="G749" s="1"/>
      <c r="H749" s="1"/>
      <c r="I749" s="1"/>
      <c r="L749" s="277"/>
      <c r="M749" s="1"/>
      <c r="N749" s="1"/>
    </row>
    <row r="750" spans="3:14" ht="15.75" customHeight="1">
      <c r="C750" s="1"/>
      <c r="D750" s="1"/>
      <c r="E750" s="1"/>
      <c r="F750" s="277"/>
      <c r="G750" s="1"/>
      <c r="H750" s="1"/>
      <c r="I750" s="1"/>
      <c r="L750" s="277"/>
      <c r="M750" s="1"/>
      <c r="N750" s="1"/>
    </row>
    <row r="751" spans="3:14" ht="15.75" customHeight="1">
      <c r="C751" s="1"/>
      <c r="D751" s="1"/>
      <c r="E751" s="1"/>
      <c r="F751" s="277"/>
      <c r="G751" s="1"/>
      <c r="H751" s="1"/>
      <c r="I751" s="1"/>
      <c r="L751" s="277"/>
      <c r="M751" s="1"/>
      <c r="N751" s="1"/>
    </row>
    <row r="752" spans="3:14" ht="15.75" customHeight="1">
      <c r="C752" s="1"/>
      <c r="D752" s="1"/>
      <c r="E752" s="1"/>
      <c r="F752" s="277"/>
      <c r="G752" s="1"/>
      <c r="H752" s="1"/>
      <c r="I752" s="1"/>
      <c r="L752" s="277"/>
      <c r="M752" s="1"/>
      <c r="N752" s="1"/>
    </row>
    <row r="753" spans="3:14" ht="15.75" customHeight="1">
      <c r="C753" s="1"/>
      <c r="D753" s="1"/>
      <c r="E753" s="1"/>
      <c r="F753" s="277"/>
      <c r="G753" s="1"/>
      <c r="H753" s="1"/>
      <c r="I753" s="1"/>
      <c r="L753" s="277"/>
      <c r="M753" s="1"/>
      <c r="N753" s="1"/>
    </row>
    <row r="754" spans="3:14" ht="15.75" customHeight="1">
      <c r="C754" s="1"/>
      <c r="D754" s="1"/>
      <c r="E754" s="1"/>
      <c r="F754" s="277"/>
      <c r="G754" s="1"/>
      <c r="H754" s="1"/>
      <c r="I754" s="1"/>
      <c r="L754" s="277"/>
      <c r="M754" s="1"/>
      <c r="N754" s="1"/>
    </row>
    <row r="755" spans="3:14" ht="15.75" customHeight="1">
      <c r="C755" s="1"/>
      <c r="D755" s="1"/>
      <c r="E755" s="1"/>
      <c r="F755" s="277"/>
      <c r="G755" s="1"/>
      <c r="H755" s="1"/>
      <c r="I755" s="1"/>
      <c r="L755" s="277"/>
      <c r="M755" s="1"/>
      <c r="N755" s="1"/>
    </row>
    <row r="756" spans="3:14" ht="15.75" customHeight="1">
      <c r="C756" s="1"/>
      <c r="D756" s="1"/>
      <c r="E756" s="1"/>
      <c r="F756" s="277"/>
      <c r="G756" s="1"/>
      <c r="H756" s="1"/>
      <c r="I756" s="1"/>
      <c r="L756" s="277"/>
      <c r="M756" s="1"/>
      <c r="N756" s="1"/>
    </row>
    <row r="757" spans="3:14" ht="15.75" customHeight="1">
      <c r="C757" s="1"/>
      <c r="D757" s="1"/>
      <c r="E757" s="1"/>
      <c r="F757" s="277"/>
      <c r="G757" s="1"/>
      <c r="H757" s="1"/>
      <c r="I757" s="1"/>
      <c r="L757" s="277"/>
      <c r="M757" s="1"/>
      <c r="N757" s="1"/>
    </row>
    <row r="758" spans="3:14" ht="15.75" customHeight="1">
      <c r="C758" s="1"/>
      <c r="D758" s="1"/>
      <c r="E758" s="1"/>
      <c r="F758" s="277"/>
      <c r="G758" s="1"/>
      <c r="H758" s="1"/>
      <c r="I758" s="1"/>
      <c r="L758" s="277"/>
      <c r="M758" s="1"/>
      <c r="N758" s="1"/>
    </row>
    <row r="759" spans="3:14" ht="15.75" customHeight="1">
      <c r="C759" s="1"/>
      <c r="D759" s="1"/>
      <c r="E759" s="1"/>
      <c r="F759" s="277"/>
      <c r="G759" s="1"/>
      <c r="H759" s="1"/>
      <c r="I759" s="1"/>
      <c r="L759" s="277"/>
      <c r="M759" s="1"/>
      <c r="N759" s="1"/>
    </row>
    <row r="760" spans="3:14" ht="15.75" customHeight="1">
      <c r="C760" s="1"/>
      <c r="D760" s="1"/>
      <c r="E760" s="1"/>
      <c r="F760" s="277"/>
      <c r="G760" s="1"/>
      <c r="H760" s="1"/>
      <c r="I760" s="1"/>
      <c r="L760" s="277"/>
      <c r="M760" s="1"/>
      <c r="N760" s="1"/>
    </row>
    <row r="761" spans="3:14" ht="15.75" customHeight="1">
      <c r="C761" s="1"/>
      <c r="D761" s="1"/>
      <c r="E761" s="1"/>
      <c r="F761" s="277"/>
      <c r="G761" s="1"/>
      <c r="H761" s="1"/>
      <c r="I761" s="1"/>
      <c r="L761" s="277"/>
      <c r="M761" s="1"/>
      <c r="N761" s="1"/>
    </row>
    <row r="762" spans="3:14" ht="15.75" customHeight="1">
      <c r="C762" s="1"/>
      <c r="D762" s="1"/>
      <c r="E762" s="1"/>
      <c r="F762" s="277"/>
      <c r="G762" s="1"/>
      <c r="H762" s="1"/>
      <c r="I762" s="1"/>
      <c r="L762" s="277"/>
      <c r="M762" s="1"/>
      <c r="N762" s="1"/>
    </row>
    <row r="763" spans="3:14" ht="15.75" customHeight="1">
      <c r="C763" s="1"/>
      <c r="D763" s="1"/>
      <c r="E763" s="1"/>
      <c r="F763" s="277"/>
      <c r="G763" s="1"/>
      <c r="H763" s="1"/>
      <c r="I763" s="1"/>
      <c r="L763" s="277"/>
      <c r="M763" s="1"/>
      <c r="N763" s="1"/>
    </row>
    <row r="764" spans="3:14" ht="15.75" customHeight="1">
      <c r="C764" s="1"/>
      <c r="D764" s="1"/>
      <c r="E764" s="1"/>
      <c r="F764" s="277"/>
      <c r="G764" s="1"/>
      <c r="H764" s="1"/>
      <c r="I764" s="1"/>
      <c r="L764" s="277"/>
      <c r="M764" s="1"/>
      <c r="N764" s="1"/>
    </row>
    <row r="765" spans="3:14" ht="15.75" customHeight="1">
      <c r="C765" s="1"/>
      <c r="D765" s="1"/>
      <c r="E765" s="1"/>
      <c r="F765" s="277"/>
      <c r="G765" s="1"/>
      <c r="H765" s="1"/>
      <c r="I765" s="1"/>
      <c r="L765" s="277"/>
      <c r="M765" s="1"/>
      <c r="N765" s="1"/>
    </row>
    <row r="766" spans="3:14" ht="15.75" customHeight="1">
      <c r="C766" s="1"/>
      <c r="D766" s="1"/>
      <c r="E766" s="1"/>
      <c r="F766" s="277"/>
      <c r="G766" s="1"/>
      <c r="H766" s="1"/>
      <c r="I766" s="1"/>
      <c r="L766" s="277"/>
      <c r="M766" s="1"/>
      <c r="N766" s="1"/>
    </row>
    <row r="767" spans="3:14" ht="15.75" customHeight="1">
      <c r="C767" s="1"/>
      <c r="D767" s="1"/>
      <c r="E767" s="1"/>
      <c r="F767" s="277"/>
      <c r="G767" s="1"/>
      <c r="H767" s="1"/>
      <c r="I767" s="1"/>
      <c r="L767" s="277"/>
      <c r="M767" s="1"/>
      <c r="N767" s="1"/>
    </row>
    <row r="768" spans="3:14" ht="15.75" customHeight="1">
      <c r="C768" s="1"/>
      <c r="D768" s="1"/>
      <c r="E768" s="1"/>
      <c r="F768" s="277"/>
      <c r="G768" s="1"/>
      <c r="H768" s="1"/>
      <c r="I768" s="1"/>
      <c r="L768" s="277"/>
      <c r="M768" s="1"/>
      <c r="N768" s="1"/>
    </row>
    <row r="769" spans="3:14" ht="15.75" customHeight="1">
      <c r="C769" s="1"/>
      <c r="D769" s="1"/>
      <c r="E769" s="1"/>
      <c r="F769" s="277"/>
      <c r="G769" s="1"/>
      <c r="H769" s="1"/>
      <c r="I769" s="1"/>
      <c r="L769" s="277"/>
      <c r="M769" s="1"/>
      <c r="N769" s="1"/>
    </row>
    <row r="770" spans="3:14" ht="15.75" customHeight="1">
      <c r="C770" s="1"/>
      <c r="D770" s="1"/>
      <c r="E770" s="1"/>
      <c r="F770" s="277"/>
      <c r="G770" s="1"/>
      <c r="H770" s="1"/>
      <c r="I770" s="1"/>
      <c r="L770" s="277"/>
      <c r="M770" s="1"/>
      <c r="N770" s="1"/>
    </row>
    <row r="771" spans="3:14" ht="15.75" customHeight="1">
      <c r="C771" s="1"/>
      <c r="D771" s="1"/>
      <c r="E771" s="1"/>
      <c r="F771" s="277"/>
      <c r="G771" s="1"/>
      <c r="H771" s="1"/>
      <c r="I771" s="1"/>
      <c r="L771" s="277"/>
      <c r="M771" s="1"/>
      <c r="N771" s="1"/>
    </row>
    <row r="772" spans="3:14" ht="15.75" customHeight="1">
      <c r="C772" s="1"/>
      <c r="D772" s="1"/>
      <c r="E772" s="1"/>
      <c r="F772" s="277"/>
      <c r="G772" s="1"/>
      <c r="H772" s="1"/>
      <c r="I772" s="1"/>
      <c r="L772" s="277"/>
      <c r="M772" s="1"/>
      <c r="N772" s="1"/>
    </row>
    <row r="773" spans="3:14" ht="15.75" customHeight="1">
      <c r="C773" s="1"/>
      <c r="D773" s="1"/>
      <c r="E773" s="1"/>
      <c r="F773" s="277"/>
      <c r="G773" s="1"/>
      <c r="H773" s="1"/>
      <c r="I773" s="1"/>
      <c r="L773" s="277"/>
      <c r="M773" s="1"/>
      <c r="N773" s="1"/>
    </row>
    <row r="774" spans="3:14" ht="15.75" customHeight="1">
      <c r="C774" s="1"/>
      <c r="D774" s="1"/>
      <c r="E774" s="1"/>
      <c r="F774" s="277"/>
      <c r="G774" s="1"/>
      <c r="H774" s="1"/>
      <c r="I774" s="1"/>
      <c r="L774" s="277"/>
      <c r="M774" s="1"/>
      <c r="N774" s="1"/>
    </row>
    <row r="775" spans="3:14" ht="15.75" customHeight="1">
      <c r="C775" s="1"/>
      <c r="D775" s="1"/>
      <c r="E775" s="1"/>
      <c r="F775" s="277"/>
      <c r="G775" s="1"/>
      <c r="H775" s="1"/>
      <c r="I775" s="1"/>
      <c r="L775" s="277"/>
      <c r="M775" s="1"/>
      <c r="N775" s="1"/>
    </row>
    <row r="776" spans="3:14" ht="15.75" customHeight="1">
      <c r="C776" s="1"/>
      <c r="D776" s="1"/>
      <c r="E776" s="1"/>
      <c r="F776" s="277"/>
      <c r="G776" s="1"/>
      <c r="H776" s="1"/>
      <c r="I776" s="1"/>
      <c r="L776" s="277"/>
      <c r="M776" s="1"/>
      <c r="N776" s="1"/>
    </row>
    <row r="777" spans="3:14" ht="15.75" customHeight="1">
      <c r="C777" s="1"/>
      <c r="D777" s="1"/>
      <c r="E777" s="1"/>
      <c r="F777" s="277"/>
      <c r="G777" s="1"/>
      <c r="H777" s="1"/>
      <c r="I777" s="1"/>
      <c r="L777" s="277"/>
      <c r="M777" s="1"/>
      <c r="N777" s="1"/>
    </row>
    <row r="778" spans="3:14" ht="15.75" customHeight="1">
      <c r="C778" s="1"/>
      <c r="D778" s="1"/>
      <c r="E778" s="1"/>
      <c r="F778" s="277"/>
      <c r="G778" s="1"/>
      <c r="H778" s="1"/>
      <c r="I778" s="1"/>
      <c r="L778" s="277"/>
      <c r="M778" s="1"/>
      <c r="N778" s="1"/>
    </row>
    <row r="779" spans="3:14" ht="15.75" customHeight="1">
      <c r="C779" s="1"/>
      <c r="D779" s="1"/>
      <c r="E779" s="1"/>
      <c r="F779" s="277"/>
      <c r="G779" s="1"/>
      <c r="H779" s="1"/>
      <c r="I779" s="1"/>
      <c r="L779" s="277"/>
      <c r="M779" s="1"/>
      <c r="N779" s="1"/>
    </row>
    <row r="780" spans="3:14" ht="15.75" customHeight="1">
      <c r="C780" s="1"/>
      <c r="D780" s="1"/>
      <c r="E780" s="1"/>
      <c r="F780" s="277"/>
      <c r="G780" s="1"/>
      <c r="H780" s="1"/>
      <c r="I780" s="1"/>
      <c r="L780" s="277"/>
      <c r="M780" s="1"/>
      <c r="N780" s="1"/>
    </row>
    <row r="781" spans="3:14" ht="15.75" customHeight="1">
      <c r="C781" s="1"/>
      <c r="D781" s="1"/>
      <c r="E781" s="1"/>
      <c r="F781" s="277"/>
      <c r="G781" s="1"/>
      <c r="H781" s="1"/>
      <c r="I781" s="1"/>
      <c r="L781" s="277"/>
      <c r="M781" s="1"/>
      <c r="N781" s="1"/>
    </row>
    <row r="782" spans="3:14" ht="15.75" customHeight="1">
      <c r="C782" s="1"/>
      <c r="D782" s="1"/>
      <c r="E782" s="1"/>
      <c r="F782" s="277"/>
      <c r="G782" s="1"/>
      <c r="H782" s="1"/>
      <c r="I782" s="1"/>
      <c r="L782" s="277"/>
      <c r="M782" s="1"/>
      <c r="N782" s="1"/>
    </row>
    <row r="783" spans="3:14" ht="15.75" customHeight="1">
      <c r="C783" s="1"/>
      <c r="D783" s="1"/>
      <c r="E783" s="1"/>
      <c r="F783" s="277"/>
      <c r="G783" s="1"/>
      <c r="H783" s="1"/>
      <c r="I783" s="1"/>
      <c r="L783" s="277"/>
      <c r="M783" s="1"/>
      <c r="N783" s="1"/>
    </row>
    <row r="784" spans="3:14" ht="15.75" customHeight="1">
      <c r="C784" s="1"/>
      <c r="D784" s="1"/>
      <c r="E784" s="1"/>
      <c r="F784" s="277"/>
      <c r="G784" s="1"/>
      <c r="H784" s="1"/>
      <c r="I784" s="1"/>
      <c r="L784" s="277"/>
      <c r="M784" s="1"/>
      <c r="N784" s="1"/>
    </row>
    <row r="785" spans="3:14" ht="15.75" customHeight="1">
      <c r="C785" s="1"/>
      <c r="D785" s="1"/>
      <c r="E785" s="1"/>
      <c r="F785" s="277"/>
      <c r="G785" s="1"/>
      <c r="H785" s="1"/>
      <c r="I785" s="1"/>
      <c r="L785" s="277"/>
      <c r="M785" s="1"/>
      <c r="N785" s="1"/>
    </row>
    <row r="786" spans="3:14" ht="15.75" customHeight="1">
      <c r="C786" s="1"/>
      <c r="D786" s="1"/>
      <c r="E786" s="1"/>
      <c r="F786" s="277"/>
      <c r="G786" s="1"/>
      <c r="H786" s="1"/>
      <c r="I786" s="1"/>
      <c r="L786" s="277"/>
      <c r="M786" s="1"/>
      <c r="N786" s="1"/>
    </row>
    <row r="787" spans="3:14" ht="15.75" customHeight="1">
      <c r="C787" s="1"/>
      <c r="D787" s="1"/>
      <c r="E787" s="1"/>
      <c r="F787" s="277"/>
      <c r="G787" s="1"/>
      <c r="H787" s="1"/>
      <c r="I787" s="1"/>
      <c r="L787" s="277"/>
      <c r="M787" s="1"/>
      <c r="N787" s="1"/>
    </row>
    <row r="788" spans="3:14" ht="15.75" customHeight="1">
      <c r="C788" s="1"/>
      <c r="D788" s="1"/>
      <c r="E788" s="1"/>
      <c r="F788" s="277"/>
      <c r="G788" s="1"/>
      <c r="H788" s="1"/>
      <c r="I788" s="1"/>
      <c r="L788" s="277"/>
      <c r="M788" s="1"/>
      <c r="N788" s="1"/>
    </row>
    <row r="789" spans="3:14" ht="15.75" customHeight="1">
      <c r="C789" s="1"/>
      <c r="D789" s="1"/>
      <c r="E789" s="1"/>
      <c r="F789" s="277"/>
      <c r="G789" s="1"/>
      <c r="H789" s="1"/>
      <c r="I789" s="1"/>
      <c r="L789" s="277"/>
      <c r="M789" s="1"/>
      <c r="N789" s="1"/>
    </row>
    <row r="790" spans="3:14" ht="15.75" customHeight="1">
      <c r="C790" s="1"/>
      <c r="D790" s="1"/>
      <c r="E790" s="1"/>
      <c r="F790" s="277"/>
      <c r="G790" s="1"/>
      <c r="H790" s="1"/>
      <c r="I790" s="1"/>
      <c r="L790" s="277"/>
      <c r="M790" s="1"/>
      <c r="N790" s="1"/>
    </row>
    <row r="791" spans="3:14" ht="15.75" customHeight="1">
      <c r="C791" s="1"/>
      <c r="D791" s="1"/>
      <c r="E791" s="1"/>
      <c r="F791" s="277"/>
      <c r="G791" s="1"/>
      <c r="H791" s="1"/>
      <c r="I791" s="1"/>
      <c r="L791" s="277"/>
      <c r="M791" s="1"/>
      <c r="N791" s="1"/>
    </row>
    <row r="792" spans="3:14" ht="15.75" customHeight="1">
      <c r="C792" s="1"/>
      <c r="D792" s="1"/>
      <c r="E792" s="1"/>
      <c r="F792" s="277"/>
      <c r="G792" s="1"/>
      <c r="H792" s="1"/>
      <c r="I792" s="1"/>
      <c r="L792" s="277"/>
      <c r="M792" s="1"/>
      <c r="N792" s="1"/>
    </row>
    <row r="793" spans="3:14" ht="15.75" customHeight="1">
      <c r="C793" s="1"/>
      <c r="D793" s="1"/>
      <c r="E793" s="1"/>
      <c r="F793" s="277"/>
      <c r="G793" s="1"/>
      <c r="H793" s="1"/>
      <c r="I793" s="1"/>
      <c r="L793" s="277"/>
      <c r="M793" s="1"/>
      <c r="N793" s="1"/>
    </row>
    <row r="794" spans="3:14" ht="15.75" customHeight="1">
      <c r="C794" s="1"/>
      <c r="D794" s="1"/>
      <c r="E794" s="1"/>
      <c r="F794" s="277"/>
      <c r="G794" s="1"/>
      <c r="H794" s="1"/>
      <c r="I794" s="1"/>
      <c r="L794" s="277"/>
      <c r="M794" s="1"/>
      <c r="N794" s="1"/>
    </row>
    <row r="795" spans="3:14" ht="15.75" customHeight="1">
      <c r="C795" s="1"/>
      <c r="D795" s="1"/>
      <c r="E795" s="1"/>
      <c r="F795" s="277"/>
      <c r="G795" s="1"/>
      <c r="H795" s="1"/>
      <c r="I795" s="1"/>
      <c r="L795" s="277"/>
      <c r="M795" s="1"/>
      <c r="N795" s="1"/>
    </row>
    <row r="796" spans="3:14" ht="15.75" customHeight="1">
      <c r="C796" s="1"/>
      <c r="D796" s="1"/>
      <c r="E796" s="1"/>
      <c r="F796" s="277"/>
      <c r="G796" s="1"/>
      <c r="H796" s="1"/>
      <c r="I796" s="1"/>
      <c r="L796" s="277"/>
      <c r="M796" s="1"/>
      <c r="N796" s="1"/>
    </row>
    <row r="797" spans="3:14" ht="15.75" customHeight="1">
      <c r="C797" s="1"/>
      <c r="D797" s="1"/>
      <c r="E797" s="1"/>
      <c r="F797" s="277"/>
      <c r="G797" s="1"/>
      <c r="H797" s="1"/>
      <c r="I797" s="1"/>
      <c r="L797" s="277"/>
      <c r="M797" s="1"/>
      <c r="N797" s="1"/>
    </row>
    <row r="798" spans="3:14" ht="15.75" customHeight="1">
      <c r="C798" s="1"/>
      <c r="D798" s="1"/>
      <c r="E798" s="1"/>
      <c r="F798" s="277"/>
      <c r="G798" s="1"/>
      <c r="H798" s="1"/>
      <c r="I798" s="1"/>
      <c r="L798" s="277"/>
      <c r="M798" s="1"/>
      <c r="N798" s="1"/>
    </row>
    <row r="799" spans="3:14" ht="15.75" customHeight="1">
      <c r="C799" s="1"/>
      <c r="D799" s="1"/>
      <c r="E799" s="1"/>
      <c r="F799" s="277"/>
      <c r="G799" s="1"/>
      <c r="H799" s="1"/>
      <c r="I799" s="1"/>
      <c r="L799" s="277"/>
      <c r="M799" s="1"/>
      <c r="N799" s="1"/>
    </row>
    <row r="800" spans="3:14" ht="15.75" customHeight="1">
      <c r="C800" s="1"/>
      <c r="D800" s="1"/>
      <c r="E800" s="1"/>
      <c r="F800" s="277"/>
      <c r="G800" s="1"/>
      <c r="H800" s="1"/>
      <c r="I800" s="1"/>
      <c r="L800" s="277"/>
      <c r="M800" s="1"/>
      <c r="N800" s="1"/>
    </row>
    <row r="801" spans="3:14" ht="15.75" customHeight="1">
      <c r="C801" s="1"/>
      <c r="D801" s="1"/>
      <c r="E801" s="1"/>
      <c r="F801" s="277"/>
      <c r="G801" s="1"/>
      <c r="H801" s="1"/>
      <c r="I801" s="1"/>
      <c r="L801" s="277"/>
      <c r="M801" s="1"/>
      <c r="N801" s="1"/>
    </row>
    <row r="802" spans="3:14" ht="15.75" customHeight="1">
      <c r="C802" s="1"/>
      <c r="D802" s="1"/>
      <c r="E802" s="1"/>
      <c r="F802" s="277"/>
      <c r="G802" s="1"/>
      <c r="H802" s="1"/>
      <c r="I802" s="1"/>
      <c r="L802" s="277"/>
      <c r="M802" s="1"/>
      <c r="N802" s="1"/>
    </row>
    <row r="803" spans="3:14" ht="15.75" customHeight="1">
      <c r="C803" s="1"/>
      <c r="D803" s="1"/>
      <c r="E803" s="1"/>
      <c r="F803" s="277"/>
      <c r="G803" s="1"/>
      <c r="H803" s="1"/>
      <c r="I803" s="1"/>
      <c r="L803" s="277"/>
      <c r="M803" s="1"/>
      <c r="N803" s="1"/>
    </row>
    <row r="804" spans="3:14" ht="15.75" customHeight="1">
      <c r="C804" s="1"/>
      <c r="D804" s="1"/>
      <c r="E804" s="1"/>
      <c r="F804" s="277"/>
      <c r="G804" s="1"/>
      <c r="H804" s="1"/>
      <c r="I804" s="1"/>
      <c r="L804" s="277"/>
      <c r="M804" s="1"/>
      <c r="N804" s="1"/>
    </row>
    <row r="805" spans="3:14" ht="15.75" customHeight="1">
      <c r="C805" s="1"/>
      <c r="D805" s="1"/>
      <c r="E805" s="1"/>
      <c r="F805" s="277"/>
      <c r="G805" s="1"/>
      <c r="H805" s="1"/>
      <c r="I805" s="1"/>
      <c r="L805" s="277"/>
      <c r="M805" s="1"/>
      <c r="N805" s="1"/>
    </row>
    <row r="806" spans="3:14" ht="15.75" customHeight="1">
      <c r="C806" s="1"/>
      <c r="D806" s="1"/>
      <c r="E806" s="1"/>
      <c r="F806" s="277"/>
      <c r="G806" s="1"/>
      <c r="H806" s="1"/>
      <c r="I806" s="1"/>
      <c r="L806" s="277"/>
      <c r="M806" s="1"/>
      <c r="N806" s="1"/>
    </row>
    <row r="807" spans="3:14" ht="15.75" customHeight="1">
      <c r="C807" s="1"/>
      <c r="D807" s="1"/>
      <c r="E807" s="1"/>
      <c r="F807" s="277"/>
      <c r="G807" s="1"/>
      <c r="H807" s="1"/>
      <c r="I807" s="1"/>
      <c r="L807" s="277"/>
      <c r="M807" s="1"/>
      <c r="N807" s="1"/>
    </row>
    <row r="808" spans="3:14" ht="15.75" customHeight="1">
      <c r="C808" s="1"/>
      <c r="D808" s="1"/>
      <c r="E808" s="1"/>
      <c r="F808" s="277"/>
      <c r="G808" s="1"/>
      <c r="H808" s="1"/>
      <c r="I808" s="1"/>
      <c r="L808" s="277"/>
      <c r="M808" s="1"/>
      <c r="N808" s="1"/>
    </row>
    <row r="809" spans="3:14" ht="15.75" customHeight="1">
      <c r="C809" s="1"/>
      <c r="D809" s="1"/>
      <c r="E809" s="1"/>
      <c r="F809" s="277"/>
      <c r="G809" s="1"/>
      <c r="H809" s="1"/>
      <c r="I809" s="1"/>
      <c r="L809" s="277"/>
      <c r="M809" s="1"/>
      <c r="N809" s="1"/>
    </row>
    <row r="810" spans="3:14" ht="15.75" customHeight="1">
      <c r="C810" s="1"/>
      <c r="D810" s="1"/>
      <c r="E810" s="1"/>
      <c r="F810" s="277"/>
      <c r="G810" s="1"/>
      <c r="H810" s="1"/>
      <c r="I810" s="1"/>
      <c r="L810" s="277"/>
      <c r="M810" s="1"/>
      <c r="N810" s="1"/>
    </row>
    <row r="811" spans="3:14" ht="15.75" customHeight="1">
      <c r="C811" s="1"/>
      <c r="D811" s="1"/>
      <c r="E811" s="1"/>
      <c r="F811" s="277"/>
      <c r="G811" s="1"/>
      <c r="H811" s="1"/>
      <c r="I811" s="1"/>
      <c r="L811" s="277"/>
      <c r="M811" s="1"/>
      <c r="N811" s="1"/>
    </row>
    <row r="812" spans="3:14" ht="15.75" customHeight="1">
      <c r="C812" s="1"/>
      <c r="D812" s="1"/>
      <c r="E812" s="1"/>
      <c r="F812" s="277"/>
      <c r="G812" s="1"/>
      <c r="H812" s="1"/>
      <c r="I812" s="1"/>
      <c r="L812" s="277"/>
      <c r="M812" s="1"/>
      <c r="N812" s="1"/>
    </row>
    <row r="813" spans="3:14" ht="15.75" customHeight="1">
      <c r="C813" s="1"/>
      <c r="D813" s="1"/>
      <c r="E813" s="1"/>
      <c r="F813" s="277"/>
      <c r="G813" s="1"/>
      <c r="H813" s="1"/>
      <c r="I813" s="1"/>
      <c r="L813" s="277"/>
      <c r="M813" s="1"/>
      <c r="N813" s="1"/>
    </row>
    <row r="814" spans="3:14" ht="15.75" customHeight="1">
      <c r="C814" s="1"/>
      <c r="D814" s="1"/>
      <c r="E814" s="1"/>
      <c r="F814" s="277"/>
      <c r="G814" s="1"/>
      <c r="H814" s="1"/>
      <c r="I814" s="1"/>
      <c r="L814" s="277"/>
      <c r="M814" s="1"/>
      <c r="N814" s="1"/>
    </row>
    <row r="815" spans="3:14" ht="15.75" customHeight="1">
      <c r="C815" s="1"/>
      <c r="D815" s="1"/>
      <c r="E815" s="1"/>
      <c r="F815" s="277"/>
      <c r="G815" s="1"/>
      <c r="H815" s="1"/>
      <c r="I815" s="1"/>
      <c r="L815" s="277"/>
      <c r="M815" s="1"/>
      <c r="N815" s="1"/>
    </row>
    <row r="816" spans="3:14" ht="15.75" customHeight="1">
      <c r="C816" s="1"/>
      <c r="D816" s="1"/>
      <c r="E816" s="1"/>
      <c r="F816" s="277"/>
      <c r="G816" s="1"/>
      <c r="H816" s="1"/>
      <c r="I816" s="1"/>
      <c r="L816" s="277"/>
      <c r="M816" s="1"/>
      <c r="N816" s="1"/>
    </row>
    <row r="817" spans="3:14" ht="15.75" customHeight="1">
      <c r="C817" s="1"/>
      <c r="D817" s="1"/>
      <c r="E817" s="1"/>
      <c r="F817" s="277"/>
      <c r="G817" s="1"/>
      <c r="H817" s="1"/>
      <c r="I817" s="1"/>
      <c r="L817" s="277"/>
      <c r="M817" s="1"/>
      <c r="N817" s="1"/>
    </row>
    <row r="818" spans="3:14" ht="15.75" customHeight="1">
      <c r="C818" s="1"/>
      <c r="D818" s="1"/>
      <c r="E818" s="1"/>
      <c r="F818" s="277"/>
      <c r="G818" s="1"/>
      <c r="H818" s="1"/>
      <c r="I818" s="1"/>
      <c r="L818" s="277"/>
      <c r="M818" s="1"/>
      <c r="N818" s="1"/>
    </row>
    <row r="819" spans="3:14" ht="15.75" customHeight="1">
      <c r="C819" s="1"/>
      <c r="D819" s="1"/>
      <c r="E819" s="1"/>
      <c r="F819" s="277"/>
      <c r="G819" s="1"/>
      <c r="H819" s="1"/>
      <c r="I819" s="1"/>
      <c r="L819" s="277"/>
      <c r="M819" s="1"/>
      <c r="N819" s="1"/>
    </row>
    <row r="820" spans="3:14" ht="15.75" customHeight="1">
      <c r="C820" s="1"/>
      <c r="D820" s="1"/>
      <c r="E820" s="1"/>
      <c r="F820" s="277"/>
      <c r="G820" s="1"/>
      <c r="H820" s="1"/>
      <c r="I820" s="1"/>
      <c r="L820" s="277"/>
      <c r="M820" s="1"/>
      <c r="N820" s="1"/>
    </row>
    <row r="821" spans="3:14" ht="15.75" customHeight="1">
      <c r="C821" s="1"/>
      <c r="D821" s="1"/>
      <c r="E821" s="1"/>
      <c r="F821" s="277"/>
      <c r="G821" s="1"/>
      <c r="H821" s="1"/>
      <c r="I821" s="1"/>
      <c r="L821" s="277"/>
      <c r="M821" s="1"/>
      <c r="N821" s="1"/>
    </row>
    <row r="822" spans="3:14" ht="15.75" customHeight="1">
      <c r="C822" s="1"/>
      <c r="D822" s="1"/>
      <c r="E822" s="1"/>
      <c r="F822" s="277"/>
      <c r="G822" s="1"/>
      <c r="H822" s="1"/>
      <c r="I822" s="1"/>
      <c r="L822" s="277"/>
      <c r="M822" s="1"/>
      <c r="N822" s="1"/>
    </row>
    <row r="823" spans="3:14" ht="15.75" customHeight="1">
      <c r="C823" s="1"/>
      <c r="D823" s="1"/>
      <c r="E823" s="1"/>
      <c r="F823" s="277"/>
      <c r="G823" s="1"/>
      <c r="H823" s="1"/>
      <c r="I823" s="1"/>
      <c r="L823" s="277"/>
      <c r="M823" s="1"/>
      <c r="N823" s="1"/>
    </row>
    <row r="824" spans="3:14" ht="15.75" customHeight="1">
      <c r="C824" s="1"/>
      <c r="D824" s="1"/>
      <c r="E824" s="1"/>
      <c r="F824" s="277"/>
      <c r="G824" s="1"/>
      <c r="H824" s="1"/>
      <c r="I824" s="1"/>
      <c r="L824" s="277"/>
      <c r="M824" s="1"/>
      <c r="N824" s="1"/>
    </row>
    <row r="825" spans="3:14" ht="15.75" customHeight="1">
      <c r="C825" s="1"/>
      <c r="D825" s="1"/>
      <c r="E825" s="1"/>
      <c r="F825" s="277"/>
      <c r="G825" s="1"/>
      <c r="H825" s="1"/>
      <c r="I825" s="1"/>
      <c r="L825" s="277"/>
      <c r="M825" s="1"/>
      <c r="N825" s="1"/>
    </row>
    <row r="826" spans="3:14" ht="15.75" customHeight="1">
      <c r="C826" s="1"/>
      <c r="D826" s="1"/>
      <c r="E826" s="1"/>
      <c r="F826" s="277"/>
      <c r="G826" s="1"/>
      <c r="H826" s="1"/>
      <c r="I826" s="1"/>
      <c r="L826" s="277"/>
      <c r="M826" s="1"/>
      <c r="N826" s="1"/>
    </row>
    <row r="827" spans="3:14" ht="15.75" customHeight="1">
      <c r="C827" s="1"/>
      <c r="D827" s="1"/>
      <c r="E827" s="1"/>
      <c r="F827" s="277"/>
      <c r="G827" s="1"/>
      <c r="H827" s="1"/>
      <c r="I827" s="1"/>
      <c r="L827" s="277"/>
      <c r="M827" s="1"/>
      <c r="N827" s="1"/>
    </row>
    <row r="828" spans="3:14" ht="15.75" customHeight="1">
      <c r="C828" s="1"/>
      <c r="D828" s="1"/>
      <c r="E828" s="1"/>
      <c r="F828" s="277"/>
      <c r="G828" s="1"/>
      <c r="H828" s="1"/>
      <c r="I828" s="1"/>
      <c r="L828" s="277"/>
      <c r="M828" s="1"/>
      <c r="N828" s="1"/>
    </row>
    <row r="829" spans="3:14" ht="15.75" customHeight="1">
      <c r="C829" s="1"/>
      <c r="D829" s="1"/>
      <c r="E829" s="1"/>
      <c r="F829" s="277"/>
      <c r="G829" s="1"/>
      <c r="H829" s="1"/>
      <c r="I829" s="1"/>
      <c r="L829" s="277"/>
      <c r="M829" s="1"/>
      <c r="N829" s="1"/>
    </row>
    <row r="830" spans="3:14" ht="15.75" customHeight="1">
      <c r="C830" s="1"/>
      <c r="D830" s="1"/>
      <c r="E830" s="1"/>
      <c r="F830" s="277"/>
      <c r="G830" s="1"/>
      <c r="H830" s="1"/>
      <c r="I830" s="1"/>
      <c r="L830" s="277"/>
      <c r="M830" s="1"/>
      <c r="N830" s="1"/>
    </row>
    <row r="831" spans="3:14" ht="15.75" customHeight="1">
      <c r="C831" s="1"/>
      <c r="D831" s="1"/>
      <c r="E831" s="1"/>
      <c r="F831" s="277"/>
      <c r="G831" s="1"/>
      <c r="H831" s="1"/>
      <c r="I831" s="1"/>
      <c r="L831" s="277"/>
      <c r="M831" s="1"/>
      <c r="N831" s="1"/>
    </row>
    <row r="832" spans="3:14" ht="15.75" customHeight="1">
      <c r="C832" s="1"/>
      <c r="D832" s="1"/>
      <c r="E832" s="1"/>
      <c r="F832" s="277"/>
      <c r="G832" s="1"/>
      <c r="H832" s="1"/>
      <c r="I832" s="1"/>
      <c r="L832" s="277"/>
      <c r="M832" s="1"/>
      <c r="N832" s="1"/>
    </row>
    <row r="833" spans="3:14" ht="15.75" customHeight="1">
      <c r="C833" s="1"/>
      <c r="D833" s="1"/>
      <c r="E833" s="1"/>
      <c r="F833" s="277"/>
      <c r="G833" s="1"/>
      <c r="H833" s="1"/>
      <c r="I833" s="1"/>
      <c r="L833" s="277"/>
      <c r="M833" s="1"/>
      <c r="N833" s="1"/>
    </row>
    <row r="834" spans="3:14" ht="15.75" customHeight="1">
      <c r="C834" s="1"/>
      <c r="D834" s="1"/>
      <c r="E834" s="1"/>
      <c r="F834" s="277"/>
      <c r="G834" s="1"/>
      <c r="H834" s="1"/>
      <c r="I834" s="1"/>
      <c r="L834" s="277"/>
      <c r="M834" s="1"/>
      <c r="N834" s="1"/>
    </row>
    <row r="835" spans="3:14" ht="15.75" customHeight="1">
      <c r="C835" s="1"/>
      <c r="D835" s="1"/>
      <c r="E835" s="1"/>
      <c r="F835" s="277"/>
      <c r="G835" s="1"/>
      <c r="H835" s="1"/>
      <c r="I835" s="1"/>
      <c r="L835" s="277"/>
      <c r="M835" s="1"/>
      <c r="N835" s="1"/>
    </row>
    <row r="836" spans="3:14" ht="15.75" customHeight="1">
      <c r="C836" s="1"/>
      <c r="D836" s="1"/>
      <c r="E836" s="1"/>
      <c r="F836" s="277"/>
      <c r="G836" s="1"/>
      <c r="H836" s="1"/>
      <c r="I836" s="1"/>
      <c r="L836" s="277"/>
      <c r="M836" s="1"/>
      <c r="N836" s="1"/>
    </row>
    <row r="837" spans="3:14" ht="15.75" customHeight="1">
      <c r="C837" s="1"/>
      <c r="D837" s="1"/>
      <c r="E837" s="1"/>
      <c r="F837" s="277"/>
      <c r="G837" s="1"/>
      <c r="H837" s="1"/>
      <c r="I837" s="1"/>
      <c r="L837" s="277"/>
      <c r="M837" s="1"/>
      <c r="N837" s="1"/>
    </row>
    <row r="838" spans="3:14" ht="15.75" customHeight="1">
      <c r="C838" s="1"/>
      <c r="D838" s="1"/>
      <c r="E838" s="1"/>
      <c r="F838" s="277"/>
      <c r="G838" s="1"/>
      <c r="H838" s="1"/>
      <c r="I838" s="1"/>
      <c r="L838" s="277"/>
      <c r="M838" s="1"/>
      <c r="N838" s="1"/>
    </row>
    <row r="839" spans="3:14" ht="15.75" customHeight="1">
      <c r="C839" s="1"/>
      <c r="D839" s="1"/>
      <c r="E839" s="1"/>
      <c r="F839" s="277"/>
      <c r="G839" s="1"/>
      <c r="H839" s="1"/>
      <c r="I839" s="1"/>
      <c r="L839" s="277"/>
      <c r="M839" s="1"/>
      <c r="N839" s="1"/>
    </row>
    <row r="840" spans="3:14" ht="15.75" customHeight="1">
      <c r="C840" s="1"/>
      <c r="D840" s="1"/>
      <c r="E840" s="1"/>
      <c r="F840" s="277"/>
      <c r="G840" s="1"/>
      <c r="H840" s="1"/>
      <c r="I840" s="1"/>
      <c r="L840" s="277"/>
      <c r="M840" s="1"/>
      <c r="N840" s="1"/>
    </row>
    <row r="841" spans="3:14" ht="15.75" customHeight="1">
      <c r="C841" s="1"/>
      <c r="D841" s="1"/>
      <c r="E841" s="1"/>
      <c r="F841" s="277"/>
      <c r="G841" s="1"/>
      <c r="H841" s="1"/>
      <c r="I841" s="1"/>
      <c r="L841" s="277"/>
      <c r="M841" s="1"/>
      <c r="N841" s="1"/>
    </row>
    <row r="842" spans="3:14" ht="15.75" customHeight="1">
      <c r="C842" s="1"/>
      <c r="D842" s="1"/>
      <c r="E842" s="1"/>
      <c r="F842" s="277"/>
      <c r="G842" s="1"/>
      <c r="H842" s="1"/>
      <c r="I842" s="1"/>
      <c r="L842" s="277"/>
      <c r="M842" s="1"/>
      <c r="N842" s="1"/>
    </row>
    <row r="843" spans="3:14" ht="15.75" customHeight="1">
      <c r="C843" s="1"/>
      <c r="D843" s="1"/>
      <c r="E843" s="1"/>
      <c r="F843" s="277"/>
      <c r="G843" s="1"/>
      <c r="H843" s="1"/>
      <c r="I843" s="1"/>
      <c r="L843" s="277"/>
      <c r="M843" s="1"/>
      <c r="N843" s="1"/>
    </row>
    <row r="844" spans="3:14" ht="15.75" customHeight="1">
      <c r="C844" s="1"/>
      <c r="D844" s="1"/>
      <c r="E844" s="1"/>
      <c r="F844" s="277"/>
      <c r="G844" s="1"/>
      <c r="H844" s="1"/>
      <c r="I844" s="1"/>
      <c r="L844" s="277"/>
      <c r="M844" s="1"/>
      <c r="N844" s="1"/>
    </row>
    <row r="845" spans="3:14" ht="15.75" customHeight="1">
      <c r="C845" s="1"/>
      <c r="D845" s="1"/>
      <c r="E845" s="1"/>
      <c r="F845" s="277"/>
      <c r="G845" s="1"/>
      <c r="H845" s="1"/>
      <c r="I845" s="1"/>
      <c r="L845" s="277"/>
      <c r="M845" s="1"/>
      <c r="N845" s="1"/>
    </row>
    <row r="846" spans="3:14" ht="15.75" customHeight="1">
      <c r="C846" s="1"/>
      <c r="D846" s="1"/>
      <c r="E846" s="1"/>
      <c r="F846" s="277"/>
      <c r="G846" s="1"/>
      <c r="H846" s="1"/>
      <c r="I846" s="1"/>
      <c r="L846" s="277"/>
      <c r="M846" s="1"/>
      <c r="N846" s="1"/>
    </row>
    <row r="847" spans="3:14" ht="15.75" customHeight="1">
      <c r="C847" s="1"/>
      <c r="D847" s="1"/>
      <c r="E847" s="1"/>
      <c r="F847" s="277"/>
      <c r="G847" s="1"/>
      <c r="H847" s="1"/>
      <c r="I847" s="1"/>
      <c r="L847" s="277"/>
      <c r="M847" s="1"/>
      <c r="N847" s="1"/>
    </row>
    <row r="848" spans="3:14" ht="15.75" customHeight="1">
      <c r="C848" s="1"/>
      <c r="D848" s="1"/>
      <c r="E848" s="1"/>
      <c r="F848" s="277"/>
      <c r="G848" s="1"/>
      <c r="H848" s="1"/>
      <c r="I848" s="1"/>
      <c r="L848" s="277"/>
      <c r="M848" s="1"/>
      <c r="N848" s="1"/>
    </row>
    <row r="849" spans="3:14" ht="15.75" customHeight="1">
      <c r="C849" s="1"/>
      <c r="D849" s="1"/>
      <c r="E849" s="1"/>
      <c r="F849" s="277"/>
      <c r="G849" s="1"/>
      <c r="H849" s="1"/>
      <c r="I849" s="1"/>
      <c r="L849" s="277"/>
      <c r="M849" s="1"/>
      <c r="N849" s="1"/>
    </row>
    <row r="850" spans="3:14" ht="15.75" customHeight="1">
      <c r="C850" s="1"/>
      <c r="D850" s="1"/>
      <c r="E850" s="1"/>
      <c r="F850" s="277"/>
      <c r="G850" s="1"/>
      <c r="H850" s="1"/>
      <c r="I850" s="1"/>
      <c r="L850" s="277"/>
      <c r="M850" s="1"/>
      <c r="N850" s="1"/>
    </row>
    <row r="851" spans="3:14" ht="15.75" customHeight="1">
      <c r="C851" s="1"/>
      <c r="D851" s="1"/>
      <c r="E851" s="1"/>
      <c r="F851" s="277"/>
      <c r="G851" s="1"/>
      <c r="H851" s="1"/>
      <c r="I851" s="1"/>
      <c r="L851" s="277"/>
      <c r="M851" s="1"/>
      <c r="N851" s="1"/>
    </row>
    <row r="852" spans="3:14" ht="15.75" customHeight="1">
      <c r="C852" s="1"/>
      <c r="D852" s="1"/>
      <c r="E852" s="1"/>
      <c r="F852" s="277"/>
      <c r="G852" s="1"/>
      <c r="H852" s="1"/>
      <c r="I852" s="1"/>
      <c r="L852" s="277"/>
      <c r="M852" s="1"/>
      <c r="N852" s="1"/>
    </row>
    <row r="853" spans="3:14" ht="15.75" customHeight="1">
      <c r="C853" s="1"/>
      <c r="D853" s="1"/>
      <c r="E853" s="1"/>
      <c r="F853" s="277"/>
      <c r="G853" s="1"/>
      <c r="H853" s="1"/>
      <c r="I853" s="1"/>
      <c r="L853" s="277"/>
      <c r="M853" s="1"/>
      <c r="N853" s="1"/>
    </row>
    <row r="854" spans="3:14" ht="15.75" customHeight="1">
      <c r="C854" s="1"/>
      <c r="D854" s="1"/>
      <c r="E854" s="1"/>
      <c r="F854" s="277"/>
      <c r="G854" s="1"/>
      <c r="H854" s="1"/>
      <c r="I854" s="1"/>
      <c r="L854" s="277"/>
      <c r="M854" s="1"/>
      <c r="N854" s="1"/>
    </row>
    <row r="855" spans="3:14" ht="15.75" customHeight="1">
      <c r="C855" s="1"/>
      <c r="D855" s="1"/>
      <c r="E855" s="1"/>
      <c r="F855" s="277"/>
      <c r="G855" s="1"/>
      <c r="H855" s="1"/>
      <c r="I855" s="1"/>
      <c r="L855" s="277"/>
      <c r="M855" s="1"/>
      <c r="N855" s="1"/>
    </row>
    <row r="856" spans="3:14" ht="15.75" customHeight="1">
      <c r="C856" s="1"/>
      <c r="D856" s="1"/>
      <c r="E856" s="1"/>
      <c r="F856" s="277"/>
      <c r="G856" s="1"/>
      <c r="H856" s="1"/>
      <c r="I856" s="1"/>
      <c r="L856" s="277"/>
      <c r="M856" s="1"/>
      <c r="N856" s="1"/>
    </row>
    <row r="857" spans="3:14" ht="15.75" customHeight="1">
      <c r="C857" s="1"/>
      <c r="D857" s="1"/>
      <c r="E857" s="1"/>
      <c r="F857" s="277"/>
      <c r="G857" s="1"/>
      <c r="H857" s="1"/>
      <c r="I857" s="1"/>
      <c r="L857" s="277"/>
      <c r="M857" s="1"/>
      <c r="N857" s="1"/>
    </row>
    <row r="858" spans="3:14" ht="15.75" customHeight="1">
      <c r="C858" s="1"/>
      <c r="D858" s="1"/>
      <c r="E858" s="1"/>
      <c r="F858" s="277"/>
      <c r="G858" s="1"/>
      <c r="H858" s="1"/>
      <c r="I858" s="1"/>
      <c r="L858" s="277"/>
      <c r="M858" s="1"/>
      <c r="N858" s="1"/>
    </row>
    <row r="859" spans="3:14" ht="15.75" customHeight="1">
      <c r="C859" s="1"/>
      <c r="D859" s="1"/>
      <c r="E859" s="1"/>
      <c r="F859" s="277"/>
      <c r="G859" s="1"/>
      <c r="H859" s="1"/>
      <c r="I859" s="1"/>
      <c r="L859" s="277"/>
      <c r="M859" s="1"/>
      <c r="N859" s="1"/>
    </row>
    <row r="860" spans="3:14" ht="15.75" customHeight="1">
      <c r="C860" s="1"/>
      <c r="D860" s="1"/>
      <c r="E860" s="1"/>
      <c r="F860" s="277"/>
      <c r="G860" s="1"/>
      <c r="H860" s="1"/>
      <c r="I860" s="1"/>
      <c r="L860" s="277"/>
      <c r="M860" s="1"/>
      <c r="N860" s="1"/>
    </row>
    <row r="861" spans="3:14" ht="15.75" customHeight="1">
      <c r="C861" s="1"/>
      <c r="D861" s="1"/>
      <c r="E861" s="1"/>
      <c r="F861" s="277"/>
      <c r="G861" s="1"/>
      <c r="H861" s="1"/>
      <c r="I861" s="1"/>
      <c r="L861" s="277"/>
      <c r="M861" s="1"/>
      <c r="N861" s="1"/>
    </row>
    <row r="862" spans="3:14" ht="15.75" customHeight="1">
      <c r="C862" s="1"/>
      <c r="D862" s="1"/>
      <c r="E862" s="1"/>
      <c r="F862" s="277"/>
      <c r="G862" s="1"/>
      <c r="H862" s="1"/>
      <c r="I862" s="1"/>
      <c r="L862" s="277"/>
      <c r="M862" s="1"/>
      <c r="N862" s="1"/>
    </row>
    <row r="863" spans="3:14" ht="15.75" customHeight="1">
      <c r="C863" s="1"/>
      <c r="D863" s="1"/>
      <c r="E863" s="1"/>
      <c r="F863" s="277"/>
      <c r="G863" s="1"/>
      <c r="H863" s="1"/>
      <c r="I863" s="1"/>
      <c r="L863" s="277"/>
      <c r="M863" s="1"/>
      <c r="N863" s="1"/>
    </row>
    <row r="864" spans="3:14" ht="15.75" customHeight="1">
      <c r="C864" s="1"/>
      <c r="D864" s="1"/>
      <c r="E864" s="1"/>
      <c r="F864" s="277"/>
      <c r="G864" s="1"/>
      <c r="H864" s="1"/>
      <c r="I864" s="1"/>
      <c r="L864" s="277"/>
      <c r="M864" s="1"/>
      <c r="N864" s="1"/>
    </row>
    <row r="865" spans="3:14" ht="15.75" customHeight="1">
      <c r="C865" s="1"/>
      <c r="D865" s="1"/>
      <c r="E865" s="1"/>
      <c r="F865" s="277"/>
      <c r="G865" s="1"/>
      <c r="H865" s="1"/>
      <c r="I865" s="1"/>
      <c r="L865" s="277"/>
      <c r="M865" s="1"/>
      <c r="N865" s="1"/>
    </row>
    <row r="866" spans="3:14" ht="15.75" customHeight="1">
      <c r="C866" s="1"/>
      <c r="D866" s="1"/>
      <c r="E866" s="1"/>
      <c r="F866" s="277"/>
      <c r="G866" s="1"/>
      <c r="H866" s="1"/>
      <c r="I866" s="1"/>
      <c r="L866" s="277"/>
      <c r="M866" s="1"/>
      <c r="N866" s="1"/>
    </row>
    <row r="867" spans="3:14" ht="15.75" customHeight="1">
      <c r="C867" s="1"/>
      <c r="D867" s="1"/>
      <c r="E867" s="1"/>
      <c r="F867" s="277"/>
      <c r="G867" s="1"/>
      <c r="H867" s="1"/>
      <c r="I867" s="1"/>
      <c r="L867" s="277"/>
      <c r="M867" s="1"/>
      <c r="N867" s="1"/>
    </row>
    <row r="868" spans="3:14" ht="15.75" customHeight="1">
      <c r="C868" s="1"/>
      <c r="D868" s="1"/>
      <c r="E868" s="1"/>
      <c r="F868" s="277"/>
      <c r="G868" s="1"/>
      <c r="H868" s="1"/>
      <c r="I868" s="1"/>
      <c r="L868" s="277"/>
      <c r="M868" s="1"/>
      <c r="N868" s="1"/>
    </row>
    <row r="869" spans="3:14" ht="15.75" customHeight="1">
      <c r="C869" s="1"/>
      <c r="D869" s="1"/>
      <c r="E869" s="1"/>
      <c r="F869" s="277"/>
      <c r="G869" s="1"/>
      <c r="H869" s="1"/>
      <c r="I869" s="1"/>
      <c r="L869" s="277"/>
      <c r="M869" s="1"/>
      <c r="N869" s="1"/>
    </row>
    <row r="870" spans="3:14" ht="15.75" customHeight="1">
      <c r="C870" s="1"/>
      <c r="D870" s="1"/>
      <c r="E870" s="1"/>
      <c r="F870" s="277"/>
      <c r="G870" s="1"/>
      <c r="H870" s="1"/>
      <c r="I870" s="1"/>
      <c r="L870" s="277"/>
      <c r="M870" s="1"/>
      <c r="N870" s="1"/>
    </row>
    <row r="871" spans="3:14" ht="15.75" customHeight="1">
      <c r="C871" s="1"/>
      <c r="D871" s="1"/>
      <c r="E871" s="1"/>
      <c r="F871" s="277"/>
      <c r="G871" s="1"/>
      <c r="H871" s="1"/>
      <c r="I871" s="1"/>
      <c r="L871" s="277"/>
      <c r="M871" s="1"/>
      <c r="N871" s="1"/>
    </row>
    <row r="872" spans="3:14" ht="15.75" customHeight="1">
      <c r="C872" s="1"/>
      <c r="D872" s="1"/>
      <c r="E872" s="1"/>
      <c r="F872" s="277"/>
      <c r="G872" s="1"/>
      <c r="H872" s="1"/>
      <c r="I872" s="1"/>
      <c r="L872" s="277"/>
      <c r="M872" s="1"/>
      <c r="N872" s="1"/>
    </row>
    <row r="873" spans="3:14" ht="15.75" customHeight="1">
      <c r="C873" s="1"/>
      <c r="D873" s="1"/>
      <c r="E873" s="1"/>
      <c r="F873" s="277"/>
      <c r="G873" s="1"/>
      <c r="H873" s="1"/>
      <c r="I873" s="1"/>
      <c r="L873" s="277"/>
      <c r="M873" s="1"/>
      <c r="N873" s="1"/>
    </row>
    <row r="874" spans="3:14" ht="15.75" customHeight="1">
      <c r="C874" s="1"/>
      <c r="D874" s="1"/>
      <c r="E874" s="1"/>
      <c r="F874" s="277"/>
      <c r="G874" s="1"/>
      <c r="H874" s="1"/>
      <c r="I874" s="1"/>
      <c r="L874" s="277"/>
      <c r="M874" s="1"/>
      <c r="N874" s="1"/>
    </row>
    <row r="875" spans="3:14" ht="15.75" customHeight="1">
      <c r="C875" s="1"/>
      <c r="D875" s="1"/>
      <c r="E875" s="1"/>
      <c r="F875" s="277"/>
      <c r="G875" s="1"/>
      <c r="H875" s="1"/>
      <c r="I875" s="1"/>
      <c r="L875" s="277"/>
      <c r="M875" s="1"/>
      <c r="N875" s="1"/>
    </row>
    <row r="876" spans="3:14" ht="15.75" customHeight="1">
      <c r="C876" s="1"/>
      <c r="D876" s="1"/>
      <c r="E876" s="1"/>
      <c r="F876" s="277"/>
      <c r="G876" s="1"/>
      <c r="H876" s="1"/>
      <c r="I876" s="1"/>
      <c r="L876" s="277"/>
      <c r="M876" s="1"/>
      <c r="N876" s="1"/>
    </row>
    <row r="877" spans="3:14" ht="15.75" customHeight="1">
      <c r="C877" s="1"/>
      <c r="D877" s="1"/>
      <c r="E877" s="1"/>
      <c r="F877" s="277"/>
      <c r="G877" s="1"/>
      <c r="H877" s="1"/>
      <c r="I877" s="1"/>
      <c r="L877" s="277"/>
      <c r="M877" s="1"/>
      <c r="N877" s="1"/>
    </row>
    <row r="878" spans="3:14" ht="15.75" customHeight="1">
      <c r="C878" s="1"/>
      <c r="D878" s="1"/>
      <c r="E878" s="1"/>
      <c r="F878" s="277"/>
      <c r="G878" s="1"/>
      <c r="H878" s="1"/>
      <c r="I878" s="1"/>
      <c r="L878" s="277"/>
      <c r="M878" s="1"/>
      <c r="N878" s="1"/>
    </row>
    <row r="879" spans="3:14" ht="15.75" customHeight="1">
      <c r="C879" s="1"/>
      <c r="D879" s="1"/>
      <c r="E879" s="1"/>
      <c r="F879" s="277"/>
      <c r="G879" s="1"/>
      <c r="H879" s="1"/>
      <c r="I879" s="1"/>
      <c r="L879" s="277"/>
      <c r="M879" s="1"/>
      <c r="N879" s="1"/>
    </row>
    <row r="880" spans="3:14" ht="15.75" customHeight="1">
      <c r="C880" s="1"/>
      <c r="D880" s="1"/>
      <c r="E880" s="1"/>
      <c r="F880" s="277"/>
      <c r="G880" s="1"/>
      <c r="H880" s="1"/>
      <c r="I880" s="1"/>
      <c r="L880" s="277"/>
      <c r="M880" s="1"/>
      <c r="N880" s="1"/>
    </row>
    <row r="881" spans="3:14" ht="15.75" customHeight="1">
      <c r="C881" s="1"/>
      <c r="D881" s="1"/>
      <c r="E881" s="1"/>
      <c r="F881" s="277"/>
      <c r="G881" s="1"/>
      <c r="H881" s="1"/>
      <c r="I881" s="1"/>
      <c r="L881" s="277"/>
      <c r="M881" s="1"/>
      <c r="N881" s="1"/>
    </row>
    <row r="882" spans="3:14" ht="15.75" customHeight="1">
      <c r="C882" s="1"/>
      <c r="D882" s="1"/>
      <c r="E882" s="1"/>
      <c r="F882" s="277"/>
      <c r="G882" s="1"/>
      <c r="H882" s="1"/>
      <c r="I882" s="1"/>
      <c r="L882" s="277"/>
      <c r="M882" s="1"/>
      <c r="N882" s="1"/>
    </row>
    <row r="883" spans="3:14" ht="15.75" customHeight="1">
      <c r="C883" s="1"/>
      <c r="D883" s="1"/>
      <c r="E883" s="1"/>
      <c r="F883" s="277"/>
      <c r="G883" s="1"/>
      <c r="H883" s="1"/>
      <c r="I883" s="1"/>
      <c r="L883" s="277"/>
      <c r="M883" s="1"/>
      <c r="N883" s="1"/>
    </row>
    <row r="884" spans="3:14" ht="15.75" customHeight="1">
      <c r="C884" s="1"/>
      <c r="D884" s="1"/>
      <c r="E884" s="1"/>
      <c r="F884" s="277"/>
      <c r="G884" s="1"/>
      <c r="H884" s="1"/>
      <c r="I884" s="1"/>
      <c r="L884" s="277"/>
      <c r="M884" s="1"/>
      <c r="N884" s="1"/>
    </row>
    <row r="885" spans="3:14" ht="15.75" customHeight="1">
      <c r="C885" s="1"/>
      <c r="D885" s="1"/>
      <c r="E885" s="1"/>
      <c r="F885" s="277"/>
      <c r="G885" s="1"/>
      <c r="H885" s="1"/>
      <c r="I885" s="1"/>
      <c r="L885" s="277"/>
      <c r="M885" s="1"/>
      <c r="N885" s="1"/>
    </row>
    <row r="886" spans="3:14" ht="15.75" customHeight="1">
      <c r="C886" s="1"/>
      <c r="D886" s="1"/>
      <c r="E886" s="1"/>
      <c r="F886" s="277"/>
      <c r="G886" s="1"/>
      <c r="H886" s="1"/>
      <c r="I886" s="1"/>
      <c r="L886" s="277"/>
      <c r="M886" s="1"/>
      <c r="N886" s="1"/>
    </row>
    <row r="887" spans="3:14" ht="15.75" customHeight="1">
      <c r="C887" s="1"/>
      <c r="D887" s="1"/>
      <c r="E887" s="1"/>
      <c r="F887" s="277"/>
      <c r="G887" s="1"/>
      <c r="H887" s="1"/>
      <c r="I887" s="1"/>
      <c r="L887" s="277"/>
      <c r="M887" s="1"/>
      <c r="N887" s="1"/>
    </row>
    <row r="888" spans="3:14" ht="15.75" customHeight="1">
      <c r="C888" s="1"/>
      <c r="D888" s="1"/>
      <c r="E888" s="1"/>
      <c r="F888" s="277"/>
      <c r="G888" s="1"/>
      <c r="H888" s="1"/>
      <c r="I888" s="1"/>
      <c r="L888" s="277"/>
      <c r="M888" s="1"/>
      <c r="N888" s="1"/>
    </row>
    <row r="889" spans="3:14" ht="15.75" customHeight="1">
      <c r="C889" s="1"/>
      <c r="D889" s="1"/>
      <c r="E889" s="1"/>
      <c r="F889" s="277"/>
      <c r="G889" s="1"/>
      <c r="H889" s="1"/>
      <c r="I889" s="1"/>
      <c r="L889" s="277"/>
      <c r="M889" s="1"/>
      <c r="N889" s="1"/>
    </row>
    <row r="890" spans="3:14" ht="15.75" customHeight="1">
      <c r="C890" s="1"/>
      <c r="D890" s="1"/>
      <c r="E890" s="1"/>
      <c r="F890" s="277"/>
      <c r="G890" s="1"/>
      <c r="H890" s="1"/>
      <c r="I890" s="1"/>
      <c r="L890" s="277"/>
      <c r="M890" s="1"/>
      <c r="N890" s="1"/>
    </row>
    <row r="891" spans="3:14" ht="15.75" customHeight="1">
      <c r="C891" s="1"/>
      <c r="D891" s="1"/>
      <c r="E891" s="1"/>
      <c r="F891" s="277"/>
      <c r="G891" s="1"/>
      <c r="H891" s="1"/>
      <c r="I891" s="1"/>
      <c r="L891" s="277"/>
      <c r="M891" s="1"/>
      <c r="N891" s="1"/>
    </row>
    <row r="892" spans="3:14" ht="15.75" customHeight="1">
      <c r="C892" s="1"/>
      <c r="D892" s="1"/>
      <c r="E892" s="1"/>
      <c r="F892" s="277"/>
      <c r="G892" s="1"/>
      <c r="H892" s="1"/>
      <c r="I892" s="1"/>
      <c r="L892" s="277"/>
      <c r="M892" s="1"/>
      <c r="N892" s="1"/>
    </row>
    <row r="893" spans="3:14" ht="15.75" customHeight="1">
      <c r="C893" s="1"/>
      <c r="D893" s="1"/>
      <c r="E893" s="1"/>
      <c r="F893" s="277"/>
      <c r="G893" s="1"/>
      <c r="H893" s="1"/>
      <c r="I893" s="1"/>
      <c r="L893" s="277"/>
      <c r="M893" s="1"/>
      <c r="N893" s="1"/>
    </row>
    <row r="894" spans="3:14" ht="15.75" customHeight="1">
      <c r="C894" s="1"/>
      <c r="D894" s="1"/>
      <c r="E894" s="1"/>
      <c r="F894" s="277"/>
      <c r="G894" s="1"/>
      <c r="H894" s="1"/>
      <c r="I894" s="1"/>
      <c r="L894" s="277"/>
      <c r="M894" s="1"/>
      <c r="N894" s="1"/>
    </row>
    <row r="895" spans="3:14" ht="15.75" customHeight="1">
      <c r="C895" s="1"/>
      <c r="D895" s="1"/>
      <c r="E895" s="1"/>
      <c r="F895" s="277"/>
      <c r="G895" s="1"/>
      <c r="H895" s="1"/>
      <c r="I895" s="1"/>
      <c r="L895" s="277"/>
      <c r="M895" s="1"/>
      <c r="N895" s="1"/>
    </row>
    <row r="896" spans="3:14" ht="15.75" customHeight="1">
      <c r="C896" s="1"/>
      <c r="D896" s="1"/>
      <c r="E896" s="1"/>
      <c r="F896" s="277"/>
      <c r="G896" s="1"/>
      <c r="H896" s="1"/>
      <c r="I896" s="1"/>
      <c r="L896" s="277"/>
      <c r="M896" s="1"/>
      <c r="N896" s="1"/>
    </row>
    <row r="897" spans="3:14" ht="15.75" customHeight="1">
      <c r="C897" s="1"/>
      <c r="D897" s="1"/>
      <c r="E897" s="1"/>
      <c r="F897" s="277"/>
      <c r="G897" s="1"/>
      <c r="H897" s="1"/>
      <c r="I897" s="1"/>
      <c r="L897" s="277"/>
      <c r="M897" s="1"/>
      <c r="N897" s="1"/>
    </row>
    <row r="898" spans="3:14" ht="15.75" customHeight="1">
      <c r="C898" s="1"/>
      <c r="D898" s="1"/>
      <c r="E898" s="1"/>
      <c r="F898" s="277"/>
      <c r="G898" s="1"/>
      <c r="H898" s="1"/>
      <c r="I898" s="1"/>
      <c r="L898" s="277"/>
      <c r="M898" s="1"/>
      <c r="N898" s="1"/>
    </row>
    <row r="899" spans="3:14" ht="15.75" customHeight="1">
      <c r="C899" s="1"/>
      <c r="D899" s="1"/>
      <c r="E899" s="1"/>
      <c r="F899" s="277"/>
      <c r="G899" s="1"/>
      <c r="H899" s="1"/>
      <c r="I899" s="1"/>
      <c r="L899" s="277"/>
      <c r="M899" s="1"/>
      <c r="N899" s="1"/>
    </row>
    <row r="900" spans="3:14" ht="15.75" customHeight="1">
      <c r="C900" s="1"/>
      <c r="D900" s="1"/>
      <c r="E900" s="1"/>
      <c r="F900" s="277"/>
      <c r="G900" s="1"/>
      <c r="H900" s="1"/>
      <c r="I900" s="1"/>
      <c r="L900" s="277"/>
      <c r="M900" s="1"/>
      <c r="N900" s="1"/>
    </row>
    <row r="901" spans="3:14" ht="15.75" customHeight="1">
      <c r="C901" s="1"/>
      <c r="D901" s="1"/>
      <c r="E901" s="1"/>
      <c r="F901" s="277"/>
      <c r="G901" s="1"/>
      <c r="H901" s="1"/>
      <c r="I901" s="1"/>
      <c r="L901" s="277"/>
      <c r="M901" s="1"/>
      <c r="N901" s="1"/>
    </row>
    <row r="902" spans="3:14" ht="15.75" customHeight="1">
      <c r="C902" s="1"/>
      <c r="D902" s="1"/>
      <c r="E902" s="1"/>
      <c r="F902" s="277"/>
      <c r="G902" s="1"/>
      <c r="H902" s="1"/>
      <c r="I902" s="1"/>
      <c r="L902" s="277"/>
      <c r="M902" s="1"/>
      <c r="N902" s="1"/>
    </row>
    <row r="903" spans="3:14" ht="15.75" customHeight="1">
      <c r="C903" s="1"/>
      <c r="D903" s="1"/>
      <c r="E903" s="1"/>
      <c r="F903" s="277"/>
      <c r="G903" s="1"/>
      <c r="H903" s="1"/>
      <c r="I903" s="1"/>
      <c r="L903" s="277"/>
      <c r="M903" s="1"/>
      <c r="N903" s="1"/>
    </row>
    <row r="904" spans="3:14" ht="15.75" customHeight="1">
      <c r="C904" s="1"/>
      <c r="D904" s="1"/>
      <c r="E904" s="1"/>
      <c r="F904" s="277"/>
      <c r="G904" s="1"/>
      <c r="H904" s="1"/>
      <c r="I904" s="1"/>
      <c r="L904" s="277"/>
      <c r="M904" s="1"/>
      <c r="N904" s="1"/>
    </row>
    <row r="905" spans="3:14" ht="15.75" customHeight="1">
      <c r="C905" s="1"/>
      <c r="D905" s="1"/>
      <c r="E905" s="1"/>
      <c r="F905" s="277"/>
      <c r="G905" s="1"/>
      <c r="H905" s="1"/>
      <c r="I905" s="1"/>
      <c r="L905" s="277"/>
      <c r="M905" s="1"/>
      <c r="N905" s="1"/>
    </row>
    <row r="906" spans="3:14" ht="15.75" customHeight="1">
      <c r="C906" s="1"/>
      <c r="D906" s="1"/>
      <c r="E906" s="1"/>
      <c r="F906" s="277"/>
      <c r="G906" s="1"/>
      <c r="H906" s="1"/>
      <c r="I906" s="1"/>
      <c r="L906" s="277"/>
      <c r="M906" s="1"/>
      <c r="N906" s="1"/>
    </row>
    <row r="907" spans="3:14" ht="15.75" customHeight="1">
      <c r="C907" s="1"/>
      <c r="D907" s="1"/>
      <c r="E907" s="1"/>
      <c r="F907" s="277"/>
      <c r="G907" s="1"/>
      <c r="H907" s="1"/>
      <c r="I907" s="1"/>
      <c r="L907" s="277"/>
      <c r="M907" s="1"/>
      <c r="N907" s="1"/>
    </row>
    <row r="908" spans="3:14" ht="15.75" customHeight="1">
      <c r="C908" s="1"/>
      <c r="D908" s="1"/>
      <c r="E908" s="1"/>
      <c r="F908" s="277"/>
      <c r="G908" s="1"/>
      <c r="H908" s="1"/>
      <c r="I908" s="1"/>
      <c r="L908" s="277"/>
      <c r="M908" s="1"/>
      <c r="N908" s="1"/>
    </row>
    <row r="909" spans="3:14" ht="15.75" customHeight="1">
      <c r="C909" s="1"/>
      <c r="D909" s="1"/>
      <c r="E909" s="1"/>
      <c r="F909" s="277"/>
      <c r="G909" s="1"/>
      <c r="H909" s="1"/>
      <c r="I909" s="1"/>
      <c r="L909" s="277"/>
      <c r="M909" s="1"/>
      <c r="N909" s="1"/>
    </row>
    <row r="910" spans="3:14" ht="15.75" customHeight="1">
      <c r="C910" s="1"/>
      <c r="D910" s="1"/>
      <c r="E910" s="1"/>
      <c r="F910" s="277"/>
      <c r="G910" s="1"/>
      <c r="H910" s="1"/>
      <c r="I910" s="1"/>
      <c r="L910" s="277"/>
      <c r="M910" s="1"/>
      <c r="N910" s="1"/>
    </row>
    <row r="911" spans="3:14" ht="15.75" customHeight="1">
      <c r="C911" s="1"/>
      <c r="D911" s="1"/>
      <c r="E911" s="1"/>
      <c r="F911" s="277"/>
      <c r="G911" s="1"/>
      <c r="H911" s="1"/>
      <c r="I911" s="1"/>
      <c r="L911" s="277"/>
      <c r="M911" s="1"/>
      <c r="N911" s="1"/>
    </row>
    <row r="912" spans="3:14" ht="15.75" customHeight="1">
      <c r="C912" s="1"/>
      <c r="D912" s="1"/>
      <c r="E912" s="1"/>
      <c r="F912" s="277"/>
      <c r="G912" s="1"/>
      <c r="H912" s="1"/>
      <c r="I912" s="1"/>
      <c r="L912" s="277"/>
      <c r="M912" s="1"/>
      <c r="N912" s="1"/>
    </row>
    <row r="913" spans="3:14" ht="15.75" customHeight="1">
      <c r="C913" s="1"/>
      <c r="D913" s="1"/>
      <c r="E913" s="1"/>
      <c r="F913" s="277"/>
      <c r="G913" s="1"/>
      <c r="H913" s="1"/>
      <c r="I913" s="1"/>
      <c r="L913" s="277"/>
      <c r="M913" s="1"/>
      <c r="N913" s="1"/>
    </row>
    <row r="914" spans="3:14" ht="15.75" customHeight="1">
      <c r="C914" s="1"/>
      <c r="D914" s="1"/>
      <c r="E914" s="1"/>
      <c r="F914" s="277"/>
      <c r="G914" s="1"/>
      <c r="H914" s="1"/>
      <c r="I914" s="1"/>
      <c r="L914" s="277"/>
      <c r="M914" s="1"/>
      <c r="N914" s="1"/>
    </row>
    <row r="915" spans="3:14" ht="15.75" customHeight="1">
      <c r="C915" s="1"/>
      <c r="D915" s="1"/>
      <c r="E915" s="1"/>
      <c r="F915" s="277"/>
      <c r="G915" s="1"/>
      <c r="H915" s="1"/>
      <c r="I915" s="1"/>
      <c r="L915" s="277"/>
      <c r="M915" s="1"/>
      <c r="N915" s="1"/>
    </row>
    <row r="916" spans="3:14" ht="15.75" customHeight="1">
      <c r="C916" s="1"/>
      <c r="D916" s="1"/>
      <c r="E916" s="1"/>
      <c r="F916" s="277"/>
      <c r="G916" s="1"/>
      <c r="H916" s="1"/>
      <c r="I916" s="1"/>
      <c r="L916" s="277"/>
      <c r="M916" s="1"/>
      <c r="N916" s="1"/>
    </row>
    <row r="917" spans="3:14" ht="15.75" customHeight="1">
      <c r="C917" s="1"/>
      <c r="D917" s="1"/>
      <c r="E917" s="1"/>
      <c r="F917" s="277"/>
      <c r="G917" s="1"/>
      <c r="H917" s="1"/>
      <c r="I917" s="1"/>
      <c r="L917" s="277"/>
      <c r="M917" s="1"/>
      <c r="N917" s="1"/>
    </row>
    <row r="918" spans="3:14" ht="15.75" customHeight="1">
      <c r="C918" s="1"/>
      <c r="D918" s="1"/>
      <c r="E918" s="1"/>
      <c r="F918" s="277"/>
      <c r="G918" s="1"/>
      <c r="H918" s="1"/>
      <c r="I918" s="1"/>
      <c r="L918" s="277"/>
      <c r="M918" s="1"/>
      <c r="N918" s="1"/>
    </row>
    <row r="919" spans="3:14" ht="15.75" customHeight="1">
      <c r="C919" s="1"/>
      <c r="D919" s="1"/>
      <c r="E919" s="1"/>
      <c r="F919" s="277"/>
      <c r="G919" s="1"/>
      <c r="H919" s="1"/>
      <c r="I919" s="1"/>
      <c r="L919" s="277"/>
      <c r="M919" s="1"/>
      <c r="N919" s="1"/>
    </row>
    <row r="920" spans="3:14" ht="15.75" customHeight="1">
      <c r="C920" s="1"/>
      <c r="D920" s="1"/>
      <c r="E920" s="1"/>
      <c r="F920" s="277"/>
      <c r="G920" s="1"/>
      <c r="H920" s="1"/>
      <c r="I920" s="1"/>
      <c r="L920" s="277"/>
      <c r="M920" s="1"/>
      <c r="N920" s="1"/>
    </row>
    <row r="921" spans="3:14" ht="15.75" customHeight="1">
      <c r="C921" s="1"/>
      <c r="D921" s="1"/>
      <c r="E921" s="1"/>
      <c r="F921" s="277"/>
      <c r="G921" s="1"/>
      <c r="H921" s="1"/>
      <c r="I921" s="1"/>
      <c r="L921" s="277"/>
      <c r="M921" s="1"/>
      <c r="N921" s="1"/>
    </row>
    <row r="922" spans="3:14" ht="15.75" customHeight="1">
      <c r="C922" s="1"/>
      <c r="D922" s="1"/>
      <c r="E922" s="1"/>
      <c r="F922" s="277"/>
      <c r="G922" s="1"/>
      <c r="H922" s="1"/>
      <c r="I922" s="1"/>
      <c r="L922" s="277"/>
      <c r="M922" s="1"/>
      <c r="N922" s="1"/>
    </row>
    <row r="923" spans="3:14" ht="15.75" customHeight="1">
      <c r="C923" s="1"/>
      <c r="D923" s="1"/>
      <c r="E923" s="1"/>
      <c r="F923" s="277"/>
      <c r="G923" s="1"/>
      <c r="H923" s="1"/>
      <c r="I923" s="1"/>
      <c r="L923" s="277"/>
      <c r="M923" s="1"/>
      <c r="N923" s="1"/>
    </row>
    <row r="924" spans="3:14" ht="15.75" customHeight="1">
      <c r="C924" s="1"/>
      <c r="D924" s="1"/>
      <c r="E924" s="1"/>
      <c r="F924" s="277"/>
      <c r="G924" s="1"/>
      <c r="H924" s="1"/>
      <c r="I924" s="1"/>
      <c r="L924" s="277"/>
      <c r="M924" s="1"/>
      <c r="N924" s="1"/>
    </row>
    <row r="925" spans="3:14" ht="15.75" customHeight="1">
      <c r="C925" s="1"/>
      <c r="D925" s="1"/>
      <c r="E925" s="1"/>
      <c r="F925" s="277"/>
      <c r="G925" s="1"/>
      <c r="H925" s="1"/>
      <c r="I925" s="1"/>
      <c r="L925" s="277"/>
      <c r="M925" s="1"/>
      <c r="N925" s="1"/>
    </row>
    <row r="926" spans="3:14" ht="15.75" customHeight="1">
      <c r="C926" s="1"/>
      <c r="D926" s="1"/>
      <c r="E926" s="1"/>
      <c r="F926" s="277"/>
      <c r="G926" s="1"/>
      <c r="H926" s="1"/>
      <c r="I926" s="1"/>
      <c r="L926" s="277"/>
      <c r="M926" s="1"/>
      <c r="N926" s="1"/>
    </row>
    <row r="927" spans="3:14" ht="15.75" customHeight="1">
      <c r="C927" s="1"/>
      <c r="D927" s="1"/>
      <c r="E927" s="1"/>
      <c r="F927" s="277"/>
      <c r="G927" s="1"/>
      <c r="H927" s="1"/>
      <c r="I927" s="1"/>
      <c r="L927" s="277"/>
      <c r="M927" s="1"/>
      <c r="N927" s="1"/>
    </row>
    <row r="928" spans="3:14" ht="15.75" customHeight="1">
      <c r="C928" s="1"/>
      <c r="D928" s="1"/>
      <c r="E928" s="1"/>
      <c r="F928" s="277"/>
      <c r="G928" s="1"/>
      <c r="H928" s="1"/>
      <c r="I928" s="1"/>
      <c r="L928" s="277"/>
      <c r="M928" s="1"/>
      <c r="N928" s="1"/>
    </row>
    <row r="929" spans="3:14" ht="15.75" customHeight="1">
      <c r="C929" s="1"/>
      <c r="D929" s="1"/>
      <c r="E929" s="1"/>
      <c r="F929" s="277"/>
      <c r="G929" s="1"/>
      <c r="H929" s="1"/>
      <c r="I929" s="1"/>
      <c r="L929" s="277"/>
      <c r="M929" s="1"/>
      <c r="N929" s="1"/>
    </row>
    <row r="930" spans="3:14" ht="15.75" customHeight="1">
      <c r="C930" s="1"/>
      <c r="D930" s="1"/>
      <c r="E930" s="1"/>
      <c r="F930" s="277"/>
      <c r="G930" s="1"/>
      <c r="H930" s="1"/>
      <c r="I930" s="1"/>
      <c r="L930" s="277"/>
      <c r="M930" s="1"/>
      <c r="N930" s="1"/>
    </row>
    <row r="931" spans="3:14" ht="15.75" customHeight="1">
      <c r="C931" s="1"/>
      <c r="D931" s="1"/>
      <c r="E931" s="1"/>
      <c r="F931" s="277"/>
      <c r="G931" s="1"/>
      <c r="H931" s="1"/>
      <c r="I931" s="1"/>
      <c r="L931" s="277"/>
      <c r="M931" s="1"/>
      <c r="N931" s="1"/>
    </row>
    <row r="932" spans="3:14" ht="15.75" customHeight="1">
      <c r="C932" s="1"/>
      <c r="D932" s="1"/>
      <c r="E932" s="1"/>
      <c r="F932" s="277"/>
      <c r="G932" s="1"/>
      <c r="H932" s="1"/>
      <c r="I932" s="1"/>
      <c r="L932" s="277"/>
      <c r="M932" s="1"/>
      <c r="N932" s="1"/>
    </row>
    <row r="933" spans="3:14" ht="15.75" customHeight="1">
      <c r="C933" s="1"/>
      <c r="D933" s="1"/>
      <c r="E933" s="1"/>
      <c r="F933" s="277"/>
      <c r="G933" s="1"/>
      <c r="H933" s="1"/>
      <c r="I933" s="1"/>
      <c r="L933" s="277"/>
      <c r="M933" s="1"/>
      <c r="N933" s="1"/>
    </row>
    <row r="934" spans="3:14" ht="15.75" customHeight="1">
      <c r="C934" s="1"/>
      <c r="D934" s="1"/>
      <c r="E934" s="1"/>
      <c r="F934" s="277"/>
      <c r="G934" s="1"/>
      <c r="H934" s="1"/>
      <c r="I934" s="1"/>
      <c r="L934" s="277"/>
      <c r="M934" s="1"/>
      <c r="N934" s="1"/>
    </row>
    <row r="935" spans="3:14" ht="15.75" customHeight="1">
      <c r="C935" s="1"/>
      <c r="D935" s="1"/>
      <c r="E935" s="1"/>
      <c r="F935" s="277"/>
      <c r="G935" s="1"/>
      <c r="H935" s="1"/>
      <c r="I935" s="1"/>
      <c r="L935" s="277"/>
      <c r="M935" s="1"/>
      <c r="N935" s="1"/>
    </row>
    <row r="936" spans="3:14" ht="15.75" customHeight="1">
      <c r="C936" s="1"/>
      <c r="D936" s="1"/>
      <c r="E936" s="1"/>
      <c r="F936" s="277"/>
      <c r="G936" s="1"/>
      <c r="H936" s="1"/>
      <c r="I936" s="1"/>
      <c r="L936" s="277"/>
      <c r="M936" s="1"/>
      <c r="N936" s="1"/>
    </row>
    <row r="937" spans="3:14" ht="15.75" customHeight="1">
      <c r="C937" s="1"/>
      <c r="D937" s="1"/>
      <c r="E937" s="1"/>
      <c r="F937" s="277"/>
      <c r="G937" s="1"/>
      <c r="H937" s="1"/>
      <c r="I937" s="1"/>
      <c r="L937" s="277"/>
      <c r="M937" s="1"/>
      <c r="N937" s="1"/>
    </row>
    <row r="938" spans="3:14" ht="15.75" customHeight="1">
      <c r="C938" s="1"/>
      <c r="D938" s="1"/>
      <c r="E938" s="1"/>
      <c r="F938" s="277"/>
      <c r="G938" s="1"/>
      <c r="H938" s="1"/>
      <c r="I938" s="1"/>
      <c r="L938" s="277"/>
      <c r="M938" s="1"/>
      <c r="N938" s="1"/>
    </row>
    <row r="939" spans="3:14" ht="15.75" customHeight="1">
      <c r="C939" s="1"/>
      <c r="D939" s="1"/>
      <c r="E939" s="1"/>
      <c r="F939" s="277"/>
      <c r="G939" s="1"/>
      <c r="H939" s="1"/>
      <c r="I939" s="1"/>
      <c r="L939" s="277"/>
      <c r="M939" s="1"/>
      <c r="N939" s="1"/>
    </row>
    <row r="940" spans="3:14" ht="15.75" customHeight="1">
      <c r="C940" s="1"/>
      <c r="D940" s="1"/>
      <c r="E940" s="1"/>
      <c r="F940" s="277"/>
      <c r="G940" s="1"/>
      <c r="H940" s="1"/>
      <c r="I940" s="1"/>
      <c r="L940" s="277"/>
      <c r="M940" s="1"/>
      <c r="N940" s="1"/>
    </row>
    <row r="941" spans="3:14" ht="15.75" customHeight="1">
      <c r="C941" s="1"/>
      <c r="D941" s="1"/>
      <c r="E941" s="1"/>
      <c r="F941" s="277"/>
      <c r="G941" s="1"/>
      <c r="H941" s="1"/>
      <c r="I941" s="1"/>
      <c r="L941" s="277"/>
      <c r="M941" s="1"/>
      <c r="N941" s="1"/>
    </row>
    <row r="942" spans="3:14" ht="15.75" customHeight="1">
      <c r="C942" s="1"/>
      <c r="D942" s="1"/>
      <c r="E942" s="1"/>
      <c r="F942" s="277"/>
      <c r="G942" s="1"/>
      <c r="H942" s="1"/>
      <c r="I942" s="1"/>
      <c r="L942" s="277"/>
      <c r="M942" s="1"/>
      <c r="N942" s="1"/>
    </row>
    <row r="943" spans="3:14" ht="15.75" customHeight="1">
      <c r="C943" s="1"/>
      <c r="D943" s="1"/>
      <c r="E943" s="1"/>
      <c r="F943" s="277"/>
      <c r="G943" s="1"/>
      <c r="H943" s="1"/>
      <c r="I943" s="1"/>
      <c r="L943" s="277"/>
      <c r="M943" s="1"/>
      <c r="N943" s="1"/>
    </row>
    <row r="944" spans="3:14" ht="15.75" customHeight="1">
      <c r="C944" s="1"/>
      <c r="D944" s="1"/>
      <c r="E944" s="1"/>
      <c r="F944" s="277"/>
      <c r="G944" s="1"/>
      <c r="H944" s="1"/>
      <c r="I944" s="1"/>
      <c r="L944" s="277"/>
      <c r="M944" s="1"/>
      <c r="N944" s="1"/>
    </row>
    <row r="945" spans="3:14" ht="15.75" customHeight="1">
      <c r="C945" s="1"/>
      <c r="D945" s="1"/>
      <c r="E945" s="1"/>
      <c r="F945" s="277"/>
      <c r="G945" s="1"/>
      <c r="H945" s="1"/>
      <c r="I945" s="1"/>
      <c r="L945" s="277"/>
      <c r="M945" s="1"/>
      <c r="N945" s="1"/>
    </row>
    <row r="946" spans="3:14" ht="15.75" customHeight="1">
      <c r="C946" s="1"/>
      <c r="D946" s="1"/>
      <c r="E946" s="1"/>
      <c r="F946" s="277"/>
      <c r="G946" s="1"/>
      <c r="H946" s="1"/>
      <c r="I946" s="1"/>
      <c r="L946" s="277"/>
      <c r="M946" s="1"/>
      <c r="N946" s="1"/>
    </row>
    <row r="947" spans="3:14" ht="15.75" customHeight="1">
      <c r="C947" s="1"/>
      <c r="D947" s="1"/>
      <c r="E947" s="1"/>
      <c r="F947" s="277"/>
      <c r="G947" s="1"/>
      <c r="H947" s="1"/>
      <c r="I947" s="1"/>
      <c r="L947" s="277"/>
      <c r="M947" s="1"/>
      <c r="N947" s="1"/>
    </row>
    <row r="948" spans="3:14" ht="15.75" customHeight="1">
      <c r="C948" s="1"/>
      <c r="D948" s="1"/>
      <c r="E948" s="1"/>
      <c r="F948" s="277"/>
      <c r="G948" s="1"/>
      <c r="H948" s="1"/>
      <c r="I948" s="1"/>
      <c r="L948" s="277"/>
      <c r="M948" s="1"/>
      <c r="N948" s="1"/>
    </row>
    <row r="949" spans="3:14" ht="15.75" customHeight="1">
      <c r="C949" s="1"/>
      <c r="D949" s="1"/>
      <c r="E949" s="1"/>
      <c r="F949" s="277"/>
      <c r="G949" s="1"/>
      <c r="H949" s="1"/>
      <c r="I949" s="1"/>
      <c r="L949" s="277"/>
      <c r="M949" s="1"/>
      <c r="N949" s="1"/>
    </row>
    <row r="950" spans="3:14" ht="15.75" customHeight="1">
      <c r="C950" s="1"/>
      <c r="D950" s="1"/>
      <c r="E950" s="1"/>
      <c r="F950" s="277"/>
      <c r="G950" s="1"/>
      <c r="H950" s="1"/>
      <c r="I950" s="1"/>
      <c r="L950" s="277"/>
      <c r="M950" s="1"/>
      <c r="N950" s="1"/>
    </row>
    <row r="951" spans="3:14" ht="15.75" customHeight="1">
      <c r="C951" s="1"/>
      <c r="D951" s="1"/>
      <c r="E951" s="1"/>
      <c r="F951" s="277"/>
      <c r="G951" s="1"/>
      <c r="H951" s="1"/>
      <c r="I951" s="1"/>
      <c r="L951" s="277"/>
      <c r="M951" s="1"/>
      <c r="N951" s="1"/>
    </row>
    <row r="952" spans="3:14" ht="15.75" customHeight="1">
      <c r="C952" s="1"/>
      <c r="D952" s="1"/>
      <c r="E952" s="1"/>
      <c r="F952" s="277"/>
      <c r="G952" s="1"/>
      <c r="H952" s="1"/>
      <c r="I952" s="1"/>
      <c r="L952" s="277"/>
      <c r="M952" s="1"/>
      <c r="N952" s="1"/>
    </row>
    <row r="953" spans="3:14" ht="15.75" customHeight="1">
      <c r="C953" s="1"/>
      <c r="D953" s="1"/>
      <c r="E953" s="1"/>
      <c r="F953" s="277"/>
      <c r="G953" s="1"/>
      <c r="H953" s="1"/>
      <c r="I953" s="1"/>
      <c r="L953" s="277"/>
      <c r="M953" s="1"/>
      <c r="N953" s="1"/>
    </row>
    <row r="954" spans="3:14" ht="15.75" customHeight="1">
      <c r="C954" s="1"/>
      <c r="D954" s="1"/>
      <c r="E954" s="1"/>
      <c r="F954" s="277"/>
      <c r="G954" s="1"/>
      <c r="H954" s="1"/>
      <c r="I954" s="1"/>
      <c r="L954" s="277"/>
      <c r="M954" s="1"/>
      <c r="N954" s="1"/>
    </row>
    <row r="955" spans="3:14" ht="15.75" customHeight="1">
      <c r="C955" s="1"/>
      <c r="D955" s="1"/>
      <c r="E955" s="1"/>
      <c r="F955" s="277"/>
      <c r="G955" s="1"/>
      <c r="H955" s="1"/>
      <c r="I955" s="1"/>
      <c r="L955" s="277"/>
      <c r="M955" s="1"/>
      <c r="N955" s="1"/>
    </row>
    <row r="956" spans="3:14" ht="15.75" customHeight="1">
      <c r="C956" s="1"/>
      <c r="D956" s="1"/>
      <c r="E956" s="1"/>
      <c r="F956" s="277"/>
      <c r="G956" s="1"/>
      <c r="H956" s="1"/>
      <c r="I956" s="1"/>
      <c r="L956" s="277"/>
      <c r="M956" s="1"/>
      <c r="N956" s="1"/>
    </row>
    <row r="957" spans="3:14" ht="15.75" customHeight="1">
      <c r="C957" s="1"/>
      <c r="D957" s="1"/>
      <c r="E957" s="1"/>
      <c r="F957" s="277"/>
      <c r="G957" s="1"/>
      <c r="H957" s="1"/>
      <c r="I957" s="1"/>
      <c r="L957" s="277"/>
      <c r="M957" s="1"/>
      <c r="N957" s="1"/>
    </row>
    <row r="958" spans="3:14" ht="15.75" customHeight="1">
      <c r="C958" s="1"/>
      <c r="D958" s="1"/>
      <c r="E958" s="1"/>
      <c r="F958" s="277"/>
      <c r="G958" s="1"/>
      <c r="H958" s="1"/>
      <c r="I958" s="1"/>
      <c r="L958" s="277"/>
      <c r="M958" s="1"/>
      <c r="N958" s="1"/>
    </row>
    <row r="959" spans="3:14" ht="15.75" customHeight="1">
      <c r="C959" s="1"/>
      <c r="D959" s="1"/>
      <c r="E959" s="1"/>
      <c r="F959" s="277"/>
      <c r="G959" s="1"/>
      <c r="H959" s="1"/>
      <c r="I959" s="1"/>
      <c r="L959" s="277"/>
      <c r="M959" s="1"/>
      <c r="N959" s="1"/>
    </row>
    <row r="960" spans="3:14" ht="15.75" customHeight="1">
      <c r="C960" s="1"/>
      <c r="D960" s="1"/>
      <c r="E960" s="1"/>
      <c r="F960" s="277"/>
      <c r="G960" s="1"/>
      <c r="H960" s="1"/>
      <c r="I960" s="1"/>
      <c r="L960" s="277"/>
      <c r="M960" s="1"/>
      <c r="N960" s="1"/>
    </row>
    <row r="961" spans="3:14" ht="15.75" customHeight="1">
      <c r="C961" s="1"/>
      <c r="D961" s="1"/>
      <c r="E961" s="1"/>
      <c r="F961" s="277"/>
      <c r="G961" s="1"/>
      <c r="H961" s="1"/>
      <c r="I961" s="1"/>
      <c r="L961" s="277"/>
      <c r="M961" s="1"/>
      <c r="N961" s="1"/>
    </row>
    <row r="962" spans="3:14" ht="15.75" customHeight="1">
      <c r="C962" s="1"/>
      <c r="D962" s="1"/>
      <c r="E962" s="1"/>
      <c r="F962" s="277"/>
      <c r="G962" s="1"/>
      <c r="H962" s="1"/>
      <c r="I962" s="1"/>
      <c r="L962" s="277"/>
      <c r="M962" s="1"/>
      <c r="N962" s="1"/>
    </row>
    <row r="963" spans="3:14" ht="15.75" customHeight="1">
      <c r="C963" s="1"/>
      <c r="D963" s="1"/>
      <c r="E963" s="1"/>
      <c r="F963" s="277"/>
      <c r="G963" s="1"/>
      <c r="H963" s="1"/>
      <c r="I963" s="1"/>
      <c r="L963" s="277"/>
      <c r="M963" s="1"/>
      <c r="N963" s="1"/>
    </row>
    <row r="964" spans="3:14" ht="15.75" customHeight="1">
      <c r="C964" s="1"/>
      <c r="D964" s="1"/>
      <c r="E964" s="1"/>
      <c r="F964" s="277"/>
      <c r="G964" s="1"/>
      <c r="H964" s="1"/>
      <c r="I964" s="1"/>
      <c r="L964" s="277"/>
      <c r="M964" s="1"/>
      <c r="N964" s="1"/>
    </row>
    <row r="965" spans="3:14" ht="15.75" customHeight="1">
      <c r="C965" s="1"/>
      <c r="D965" s="1"/>
      <c r="E965" s="1"/>
      <c r="F965" s="277"/>
      <c r="G965" s="1"/>
      <c r="H965" s="1"/>
      <c r="I965" s="1"/>
      <c r="L965" s="277"/>
      <c r="M965" s="1"/>
      <c r="N965" s="1"/>
    </row>
    <row r="966" spans="3:14" ht="15.75" customHeight="1">
      <c r="C966" s="1"/>
      <c r="D966" s="1"/>
      <c r="E966" s="1"/>
      <c r="F966" s="277"/>
      <c r="G966" s="1"/>
      <c r="H966" s="1"/>
      <c r="I966" s="1"/>
      <c r="L966" s="277"/>
      <c r="M966" s="1"/>
      <c r="N966" s="1"/>
    </row>
    <row r="967" spans="3:14" ht="15.75" customHeight="1">
      <c r="C967" s="1"/>
      <c r="D967" s="1"/>
      <c r="E967" s="1"/>
      <c r="F967" s="277"/>
      <c r="G967" s="1"/>
      <c r="H967" s="1"/>
      <c r="I967" s="1"/>
      <c r="L967" s="277"/>
      <c r="M967" s="1"/>
      <c r="N967" s="1"/>
    </row>
    <row r="968" spans="3:14" ht="15.75" customHeight="1">
      <c r="C968" s="1"/>
      <c r="D968" s="1"/>
      <c r="E968" s="1"/>
      <c r="F968" s="277"/>
      <c r="G968" s="1"/>
      <c r="H968" s="1"/>
      <c r="I968" s="1"/>
      <c r="L968" s="277"/>
      <c r="M968" s="1"/>
      <c r="N968" s="1"/>
    </row>
    <row r="969" spans="3:14" ht="15.75" customHeight="1">
      <c r="C969" s="1"/>
      <c r="D969" s="1"/>
      <c r="E969" s="1"/>
      <c r="F969" s="277"/>
      <c r="G969" s="1"/>
      <c r="H969" s="1"/>
      <c r="I969" s="1"/>
      <c r="L969" s="277"/>
      <c r="M969" s="1"/>
      <c r="N969" s="1"/>
    </row>
    <row r="970" spans="3:14" ht="15.75" customHeight="1">
      <c r="C970" s="1"/>
      <c r="D970" s="1"/>
      <c r="E970" s="1"/>
      <c r="F970" s="277"/>
      <c r="G970" s="1"/>
      <c r="H970" s="1"/>
      <c r="I970" s="1"/>
      <c r="L970" s="277"/>
      <c r="M970" s="1"/>
      <c r="N970" s="1"/>
    </row>
    <row r="971" spans="3:14" ht="15.75" customHeight="1">
      <c r="C971" s="1"/>
      <c r="D971" s="1"/>
      <c r="E971" s="1"/>
      <c r="F971" s="277"/>
      <c r="G971" s="1"/>
      <c r="H971" s="1"/>
      <c r="I971" s="1"/>
      <c r="L971" s="277"/>
      <c r="M971" s="1"/>
      <c r="N971" s="1"/>
    </row>
    <row r="972" spans="3:14" ht="15.75" customHeight="1">
      <c r="C972" s="1"/>
      <c r="D972" s="1"/>
      <c r="E972" s="1"/>
      <c r="F972" s="277"/>
      <c r="G972" s="1"/>
      <c r="H972" s="1"/>
      <c r="I972" s="1"/>
      <c r="L972" s="277"/>
      <c r="M972" s="1"/>
      <c r="N972" s="1"/>
    </row>
    <row r="973" spans="3:14" ht="15.75" customHeight="1">
      <c r="C973" s="1"/>
      <c r="D973" s="1"/>
      <c r="E973" s="1"/>
      <c r="F973" s="277"/>
      <c r="G973" s="1"/>
      <c r="H973" s="1"/>
      <c r="I973" s="1"/>
      <c r="L973" s="277"/>
      <c r="M973" s="1"/>
      <c r="N973" s="1"/>
    </row>
    <row r="974" spans="3:14" ht="15.75" customHeight="1">
      <c r="C974" s="1"/>
      <c r="D974" s="1"/>
      <c r="E974" s="1"/>
      <c r="F974" s="277"/>
      <c r="G974" s="1"/>
      <c r="H974" s="1"/>
      <c r="I974" s="1"/>
      <c r="L974" s="277"/>
      <c r="M974" s="1"/>
      <c r="N974" s="1"/>
    </row>
    <row r="975" spans="3:14" ht="15.75" customHeight="1">
      <c r="C975" s="1"/>
      <c r="D975" s="1"/>
      <c r="E975" s="1"/>
      <c r="F975" s="277"/>
      <c r="G975" s="1"/>
      <c r="H975" s="1"/>
      <c r="I975" s="1"/>
      <c r="L975" s="277"/>
      <c r="M975" s="1"/>
      <c r="N975" s="1"/>
    </row>
    <row r="976" spans="3:14" ht="15.75" customHeight="1">
      <c r="C976" s="1"/>
      <c r="D976" s="1"/>
      <c r="E976" s="1"/>
      <c r="F976" s="277"/>
      <c r="G976" s="1"/>
      <c r="H976" s="1"/>
      <c r="I976" s="1"/>
      <c r="L976" s="277"/>
      <c r="M976" s="1"/>
      <c r="N976" s="1"/>
    </row>
    <row r="977" spans="3:14" ht="15.75" customHeight="1">
      <c r="C977" s="1"/>
      <c r="D977" s="1"/>
      <c r="E977" s="1"/>
      <c r="F977" s="277"/>
      <c r="G977" s="1"/>
      <c r="H977" s="1"/>
      <c r="I977" s="1"/>
      <c r="L977" s="277"/>
      <c r="M977" s="1"/>
      <c r="N977" s="1"/>
    </row>
    <row r="978" spans="3:14" ht="15.75" customHeight="1">
      <c r="C978" s="1"/>
      <c r="D978" s="1"/>
      <c r="E978" s="1"/>
      <c r="F978" s="277"/>
      <c r="G978" s="1"/>
      <c r="H978" s="1"/>
      <c r="I978" s="1"/>
      <c r="L978" s="277"/>
      <c r="M978" s="1"/>
      <c r="N978" s="1"/>
    </row>
    <row r="979" spans="3:14" ht="15.75" customHeight="1">
      <c r="C979" s="1"/>
      <c r="D979" s="1"/>
      <c r="E979" s="1"/>
      <c r="F979" s="277"/>
      <c r="G979" s="1"/>
      <c r="H979" s="1"/>
      <c r="I979" s="1"/>
      <c r="L979" s="277"/>
      <c r="M979" s="1"/>
      <c r="N979" s="1"/>
    </row>
    <row r="980" spans="3:14" ht="15.75" customHeight="1">
      <c r="C980" s="1"/>
      <c r="D980" s="1"/>
      <c r="E980" s="1"/>
      <c r="F980" s="277"/>
      <c r="G980" s="1"/>
      <c r="H980" s="1"/>
      <c r="I980" s="1"/>
      <c r="L980" s="277"/>
      <c r="M980" s="1"/>
      <c r="N980" s="1"/>
    </row>
    <row r="981" spans="3:14" ht="15.75" customHeight="1">
      <c r="C981" s="1"/>
      <c r="D981" s="1"/>
      <c r="E981" s="1"/>
      <c r="F981" s="277"/>
      <c r="G981" s="1"/>
      <c r="H981" s="1"/>
      <c r="I981" s="1"/>
      <c r="L981" s="277"/>
      <c r="M981" s="1"/>
      <c r="N981" s="1"/>
    </row>
    <row r="982" spans="3:14" ht="15.75" customHeight="1">
      <c r="C982" s="1"/>
      <c r="D982" s="1"/>
      <c r="E982" s="1"/>
      <c r="F982" s="277"/>
      <c r="G982" s="1"/>
      <c r="H982" s="1"/>
      <c r="I982" s="1"/>
      <c r="L982" s="277"/>
      <c r="M982" s="1"/>
      <c r="N982" s="1"/>
    </row>
    <row r="983" spans="3:14" ht="15.75" customHeight="1">
      <c r="C983" s="1"/>
      <c r="D983" s="1"/>
      <c r="E983" s="1"/>
      <c r="F983" s="277"/>
      <c r="G983" s="1"/>
      <c r="H983" s="1"/>
      <c r="I983" s="1"/>
      <c r="L983" s="277"/>
      <c r="M983" s="1"/>
      <c r="N983" s="1"/>
    </row>
    <row r="984" spans="3:14" ht="15.75" customHeight="1">
      <c r="C984" s="1"/>
      <c r="D984" s="1"/>
      <c r="E984" s="1"/>
      <c r="F984" s="277"/>
      <c r="G984" s="1"/>
      <c r="H984" s="1"/>
      <c r="I984" s="1"/>
      <c r="L984" s="277"/>
      <c r="M984" s="1"/>
      <c r="N984" s="1"/>
    </row>
    <row r="985" spans="3:14" ht="15.75" customHeight="1">
      <c r="C985" s="1"/>
      <c r="D985" s="1"/>
      <c r="E985" s="1"/>
      <c r="F985" s="277"/>
      <c r="G985" s="1"/>
      <c r="H985" s="1"/>
      <c r="I985" s="1"/>
      <c r="L985" s="277"/>
      <c r="M985" s="1"/>
      <c r="N985" s="1"/>
    </row>
    <row r="986" spans="3:14" ht="15.75" customHeight="1">
      <c r="C986" s="1"/>
      <c r="D986" s="1"/>
      <c r="E986" s="1"/>
      <c r="F986" s="277"/>
      <c r="G986" s="1"/>
      <c r="H986" s="1"/>
      <c r="I986" s="1"/>
      <c r="L986" s="277"/>
      <c r="M986" s="1"/>
      <c r="N986" s="1"/>
    </row>
    <row r="987" spans="3:14" ht="15.75" customHeight="1">
      <c r="C987" s="1"/>
      <c r="D987" s="1"/>
      <c r="E987" s="1"/>
      <c r="F987" s="277"/>
      <c r="G987" s="1"/>
      <c r="H987" s="1"/>
      <c r="I987" s="1"/>
      <c r="L987" s="277"/>
      <c r="M987" s="1"/>
      <c r="N987" s="1"/>
    </row>
    <row r="988" spans="3:14" ht="15.75" customHeight="1">
      <c r="C988" s="1"/>
      <c r="D988" s="1"/>
      <c r="E988" s="1"/>
      <c r="F988" s="277"/>
      <c r="G988" s="1"/>
      <c r="H988" s="1"/>
      <c r="I988" s="1"/>
      <c r="L988" s="277"/>
      <c r="M988" s="1"/>
      <c r="N988" s="1"/>
    </row>
    <row r="989" spans="3:14" ht="15.75" customHeight="1">
      <c r="C989" s="1"/>
      <c r="D989" s="1"/>
      <c r="E989" s="1"/>
      <c r="F989" s="277"/>
      <c r="G989" s="1"/>
      <c r="H989" s="1"/>
      <c r="I989" s="1"/>
      <c r="L989" s="277"/>
      <c r="M989" s="1"/>
      <c r="N989" s="1"/>
    </row>
    <row r="990" spans="3:14" ht="15.75" customHeight="1">
      <c r="C990" s="1"/>
      <c r="D990" s="1"/>
      <c r="E990" s="1"/>
      <c r="F990" s="277"/>
      <c r="G990" s="1"/>
      <c r="H990" s="1"/>
      <c r="I990" s="1"/>
      <c r="L990" s="277"/>
      <c r="M990" s="1"/>
      <c r="N990" s="1"/>
    </row>
    <row r="991" spans="3:14" ht="15.75" customHeight="1">
      <c r="C991" s="1"/>
      <c r="D991" s="1"/>
      <c r="E991" s="1"/>
      <c r="F991" s="277"/>
      <c r="G991" s="1"/>
      <c r="H991" s="1"/>
      <c r="I991" s="1"/>
      <c r="L991" s="277"/>
      <c r="M991" s="1"/>
      <c r="N991" s="1"/>
    </row>
    <row r="992" spans="3:14" ht="15.75" customHeight="1">
      <c r="C992" s="1"/>
      <c r="D992" s="1"/>
      <c r="E992" s="1"/>
      <c r="F992" s="277"/>
      <c r="G992" s="1"/>
      <c r="H992" s="1"/>
      <c r="I992" s="1"/>
      <c r="L992" s="277"/>
      <c r="M992" s="1"/>
      <c r="N992" s="1"/>
    </row>
    <row r="993" spans="3:14" ht="15.75" customHeight="1">
      <c r="C993" s="1"/>
      <c r="D993" s="1"/>
      <c r="E993" s="1"/>
      <c r="F993" s="277"/>
      <c r="G993" s="1"/>
      <c r="H993" s="1"/>
      <c r="I993" s="1"/>
      <c r="L993" s="277"/>
      <c r="M993" s="1"/>
      <c r="N993" s="1"/>
    </row>
    <row r="994" spans="3:14" ht="15.75" customHeight="1">
      <c r="C994" s="1"/>
      <c r="D994" s="1"/>
      <c r="E994" s="1"/>
      <c r="F994" s="277"/>
      <c r="G994" s="1"/>
      <c r="H994" s="1"/>
      <c r="I994" s="1"/>
      <c r="L994" s="277"/>
      <c r="M994" s="1"/>
      <c r="N994" s="1"/>
    </row>
    <row r="995" spans="3:14" ht="15.75" customHeight="1">
      <c r="C995" s="1"/>
      <c r="D995" s="1"/>
      <c r="E995" s="1"/>
      <c r="F995" s="277"/>
      <c r="G995" s="1"/>
      <c r="H995" s="1"/>
      <c r="I995" s="1"/>
      <c r="L995" s="277"/>
      <c r="M995" s="1"/>
      <c r="N995" s="1"/>
    </row>
    <row r="996" spans="3:14" ht="15.75" customHeight="1">
      <c r="C996" s="1"/>
      <c r="D996" s="1"/>
      <c r="E996" s="1"/>
      <c r="F996" s="277"/>
      <c r="G996" s="1"/>
      <c r="H996" s="1"/>
      <c r="I996" s="1"/>
      <c r="L996" s="277"/>
      <c r="M996" s="1"/>
      <c r="N996" s="1"/>
    </row>
    <row r="997" spans="3:14" ht="15.75" customHeight="1">
      <c r="C997" s="1"/>
      <c r="D997" s="1"/>
      <c r="E997" s="1"/>
      <c r="F997" s="277"/>
      <c r="G997" s="1"/>
      <c r="H997" s="1"/>
      <c r="I997" s="1"/>
      <c r="L997" s="277"/>
      <c r="M997" s="1"/>
      <c r="N997" s="1"/>
    </row>
    <row r="998" spans="3:14" ht="15.75" customHeight="1">
      <c r="C998" s="1"/>
      <c r="D998" s="1"/>
      <c r="E998" s="1"/>
      <c r="F998" s="277"/>
      <c r="G998" s="1"/>
      <c r="H998" s="1"/>
      <c r="I998" s="1"/>
      <c r="L998" s="277"/>
      <c r="M998" s="1"/>
      <c r="N998" s="1"/>
    </row>
    <row r="999" spans="3:14" ht="15.75" customHeight="1">
      <c r="C999" s="1"/>
      <c r="D999" s="1"/>
      <c r="E999" s="1"/>
      <c r="F999" s="277"/>
      <c r="G999" s="1"/>
      <c r="H999" s="1"/>
      <c r="I999" s="1"/>
      <c r="L999" s="277"/>
      <c r="M999" s="1"/>
      <c r="N999" s="1"/>
    </row>
    <row r="1000" spans="3:14" ht="15.75" customHeight="1">
      <c r="C1000" s="1"/>
      <c r="D1000" s="1"/>
      <c r="E1000" s="1"/>
      <c r="F1000" s="277"/>
      <c r="G1000" s="1"/>
      <c r="H1000" s="1"/>
      <c r="I1000" s="1"/>
      <c r="L1000" s="277"/>
      <c r="M1000" s="1"/>
      <c r="N1000" s="1"/>
    </row>
  </sheetData>
  <mergeCells count="3">
    <mergeCell ref="C2:I2"/>
    <mergeCell ref="B4:C4"/>
    <mergeCell ref="B5:C5"/>
  </mergeCells>
  <pageMargins left="0.19125" right="0.7" top="0.75" bottom="0.75" header="0" footer="0"/>
  <pageSetup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sheetPr>
  <dimension ref="A1:Z1000"/>
  <sheetViews>
    <sheetView topLeftCell="A85" workbookViewId="0">
      <selection activeCell="B113" sqref="B113"/>
    </sheetView>
  </sheetViews>
  <sheetFormatPr defaultColWidth="11.25" defaultRowHeight="15" customHeight="1"/>
  <cols>
    <col min="1" max="1" width="3.375" style="1" customWidth="1"/>
    <col min="2" max="2" width="16.5" customWidth="1"/>
    <col min="3" max="3" width="5.5" customWidth="1"/>
    <col min="4" max="4" width="53.125" customWidth="1"/>
    <col min="5" max="7" width="16.875" customWidth="1"/>
    <col min="8" max="8" width="16.625" customWidth="1"/>
    <col min="9" max="9" width="13.875" customWidth="1"/>
    <col min="10" max="10" width="11.625" customWidth="1"/>
    <col min="11" max="11" width="7.625" style="1" customWidth="1"/>
    <col min="12" max="12" width="123.125" style="1" customWidth="1"/>
    <col min="13" max="26" width="7.625" style="1" customWidth="1"/>
  </cols>
  <sheetData>
    <row r="1" spans="2:12">
      <c r="B1" s="1"/>
      <c r="C1" s="1"/>
      <c r="D1" s="1"/>
      <c r="E1" s="1"/>
      <c r="F1" s="1"/>
      <c r="G1" s="1"/>
      <c r="H1" s="1"/>
      <c r="I1" s="1"/>
      <c r="J1" s="1"/>
    </row>
    <row r="2" spans="2:12" ht="27.75" customHeight="1">
      <c r="B2" s="7" t="s">
        <v>59</v>
      </c>
      <c r="C2" s="584" t="s">
        <v>602</v>
      </c>
      <c r="D2" s="585"/>
      <c r="E2" s="585"/>
      <c r="F2" s="585"/>
      <c r="G2" s="585"/>
      <c r="H2" s="585"/>
      <c r="I2" s="586"/>
      <c r="J2" s="1"/>
    </row>
    <row r="3" spans="2:12" ht="53.25" customHeight="1">
      <c r="B3" s="21" t="s">
        <v>103</v>
      </c>
      <c r="C3" s="656" t="s">
        <v>603</v>
      </c>
      <c r="D3" s="588"/>
      <c r="E3" s="588"/>
      <c r="F3" s="588"/>
      <c r="G3" s="588"/>
      <c r="H3" s="588"/>
      <c r="I3" s="589"/>
      <c r="J3" s="1"/>
    </row>
    <row r="4" spans="2:12">
      <c r="B4" s="1"/>
      <c r="C4" s="1"/>
      <c r="D4" s="1"/>
      <c r="E4" s="1"/>
      <c r="F4" s="1"/>
      <c r="G4" s="1"/>
      <c r="H4" s="1"/>
      <c r="I4" s="1"/>
      <c r="J4" s="1"/>
    </row>
    <row r="5" spans="2:12">
      <c r="B5" s="325" t="s">
        <v>105</v>
      </c>
      <c r="C5" s="326" t="str">
        <f>'Read Me'!B10</f>
        <v>WestLight Energy</v>
      </c>
      <c r="D5" s="327"/>
      <c r="E5" s="1"/>
      <c r="F5" s="1"/>
      <c r="G5" s="1"/>
      <c r="H5" s="1"/>
      <c r="I5" s="1"/>
      <c r="J5" s="1"/>
    </row>
    <row r="6" spans="2:12">
      <c r="B6" s="26" t="s">
        <v>106</v>
      </c>
      <c r="C6" s="328" t="str">
        <f>'Read Me'!B11</f>
        <v>2028-2035</v>
      </c>
      <c r="D6" s="564"/>
      <c r="E6" s="1"/>
      <c r="F6" s="1"/>
      <c r="G6" s="1"/>
      <c r="H6" s="1"/>
      <c r="I6" s="1"/>
      <c r="J6" s="1"/>
    </row>
    <row r="7" spans="2:12">
      <c r="B7" s="1"/>
      <c r="C7" s="1"/>
      <c r="D7" s="1"/>
      <c r="E7" s="1"/>
      <c r="F7" s="1"/>
      <c r="G7" s="1"/>
      <c r="H7" s="1"/>
      <c r="I7" s="1"/>
      <c r="J7" s="1"/>
    </row>
    <row r="8" spans="2:12">
      <c r="B8" s="37" t="s">
        <v>604</v>
      </c>
      <c r="C8" s="329"/>
      <c r="D8" s="1"/>
      <c r="E8" s="1"/>
      <c r="F8" s="1"/>
      <c r="G8" s="1"/>
      <c r="H8" s="1"/>
      <c r="I8" s="1"/>
      <c r="J8" s="1"/>
    </row>
    <row r="9" spans="2:12" ht="19.5" customHeight="1">
      <c r="B9" s="1"/>
      <c r="C9" s="1"/>
      <c r="D9" s="1"/>
      <c r="E9" s="1"/>
      <c r="F9" s="1"/>
      <c r="G9" s="330"/>
      <c r="H9" s="330"/>
      <c r="I9" s="1"/>
      <c r="J9" s="1"/>
    </row>
    <row r="10" spans="2:12">
      <c r="B10" s="627" t="s">
        <v>219</v>
      </c>
      <c r="C10" s="658" t="s">
        <v>559</v>
      </c>
      <c r="D10" s="658" t="s">
        <v>605</v>
      </c>
      <c r="E10" s="629" t="s">
        <v>606</v>
      </c>
      <c r="F10" s="585"/>
      <c r="G10" s="610"/>
      <c r="H10" s="629" t="s">
        <v>607</v>
      </c>
      <c r="I10" s="585"/>
      <c r="J10" s="586"/>
    </row>
    <row r="11" spans="2:12">
      <c r="B11" s="657"/>
      <c r="C11" s="647"/>
      <c r="D11" s="647"/>
      <c r="E11" s="331" t="s">
        <v>608</v>
      </c>
      <c r="F11" s="331" t="s">
        <v>609</v>
      </c>
      <c r="G11" s="332" t="s">
        <v>610</v>
      </c>
      <c r="H11" s="333" t="s">
        <v>611</v>
      </c>
      <c r="I11" s="331" t="s">
        <v>612</v>
      </c>
      <c r="J11" s="334" t="s">
        <v>613</v>
      </c>
      <c r="L11" s="335" t="s">
        <v>614</v>
      </c>
    </row>
    <row r="12" spans="2:12">
      <c r="B12" s="288" t="s">
        <v>615</v>
      </c>
      <c r="C12" s="289">
        <v>1</v>
      </c>
      <c r="D12" s="321" t="s">
        <v>616</v>
      </c>
      <c r="E12" s="336"/>
      <c r="F12" s="336"/>
      <c r="G12" s="336"/>
      <c r="H12" s="337"/>
      <c r="I12" s="338"/>
      <c r="J12" s="339"/>
      <c r="L12" s="340" t="s">
        <v>617</v>
      </c>
    </row>
    <row r="13" spans="2:12">
      <c r="B13" s="288" t="s">
        <v>615</v>
      </c>
      <c r="C13" s="289">
        <v>2</v>
      </c>
      <c r="D13" s="341" t="s">
        <v>7</v>
      </c>
      <c r="E13" s="342">
        <v>1140000</v>
      </c>
      <c r="F13" s="336"/>
      <c r="G13" s="342">
        <v>1140000</v>
      </c>
      <c r="H13" s="343">
        <v>3.1403154628341853E-2</v>
      </c>
      <c r="I13" s="344">
        <v>0.1</v>
      </c>
      <c r="J13" s="345"/>
      <c r="L13" s="346" t="s">
        <v>618</v>
      </c>
    </row>
    <row r="14" spans="2:12" ht="54" customHeight="1">
      <c r="B14" s="288" t="s">
        <v>615</v>
      </c>
      <c r="C14" s="289">
        <v>3</v>
      </c>
      <c r="D14" s="341" t="s">
        <v>619</v>
      </c>
      <c r="E14" s="347">
        <v>0</v>
      </c>
      <c r="F14" s="342">
        <v>0</v>
      </c>
      <c r="G14" s="342">
        <v>0</v>
      </c>
      <c r="H14" s="343">
        <v>0</v>
      </c>
      <c r="I14" s="345"/>
      <c r="J14" s="344">
        <v>0.1</v>
      </c>
      <c r="L14" s="348" t="s">
        <v>620</v>
      </c>
    </row>
    <row r="15" spans="2:12">
      <c r="B15" s="288" t="s">
        <v>615</v>
      </c>
      <c r="C15" s="289">
        <v>4</v>
      </c>
      <c r="D15" s="349" t="s">
        <v>621</v>
      </c>
      <c r="E15" s="342">
        <v>2200000</v>
      </c>
      <c r="F15" s="350">
        <v>0</v>
      </c>
      <c r="G15" s="342">
        <v>2200000</v>
      </c>
      <c r="H15" s="345"/>
      <c r="I15" s="345"/>
      <c r="J15" s="351"/>
      <c r="L15" s="340" t="s">
        <v>622</v>
      </c>
    </row>
    <row r="16" spans="2:12">
      <c r="B16" s="288" t="s">
        <v>615</v>
      </c>
      <c r="C16" s="289">
        <v>5</v>
      </c>
      <c r="D16" s="352" t="s">
        <v>623</v>
      </c>
      <c r="E16" s="342">
        <v>1014000</v>
      </c>
      <c r="F16" s="350">
        <v>0</v>
      </c>
      <c r="G16" s="342">
        <v>1014000</v>
      </c>
      <c r="H16" s="345"/>
      <c r="I16" s="353"/>
      <c r="J16" s="354"/>
      <c r="L16" s="340" t="s">
        <v>624</v>
      </c>
    </row>
    <row r="17" spans="2:12">
      <c r="B17" s="288" t="s">
        <v>615</v>
      </c>
      <c r="C17" s="289">
        <v>6</v>
      </c>
      <c r="D17" s="352" t="s">
        <v>625</v>
      </c>
      <c r="E17" s="355"/>
      <c r="F17" s="356"/>
      <c r="G17" s="355"/>
      <c r="H17" s="345"/>
      <c r="I17" s="353"/>
      <c r="J17" s="354"/>
      <c r="L17" s="340" t="s">
        <v>617</v>
      </c>
    </row>
    <row r="18" spans="2:12" ht="14.25" customHeight="1">
      <c r="B18" s="288" t="s">
        <v>615</v>
      </c>
      <c r="C18" s="289">
        <v>7</v>
      </c>
      <c r="D18" s="349" t="s">
        <v>626</v>
      </c>
      <c r="E18" s="342">
        <v>9285322.3634600006</v>
      </c>
      <c r="F18" s="350">
        <v>0</v>
      </c>
      <c r="G18" s="342">
        <v>9285322.3634600006</v>
      </c>
      <c r="H18" s="345"/>
      <c r="I18" s="353"/>
      <c r="J18" s="354"/>
      <c r="L18" s="340" t="s">
        <v>627</v>
      </c>
    </row>
    <row r="19" spans="2:12">
      <c r="B19" s="288" t="s">
        <v>615</v>
      </c>
      <c r="C19" s="289">
        <v>8</v>
      </c>
      <c r="D19" s="349" t="s">
        <v>628</v>
      </c>
      <c r="E19" s="342">
        <v>14252480</v>
      </c>
      <c r="F19" s="350">
        <v>0</v>
      </c>
      <c r="G19" s="342">
        <v>14252480</v>
      </c>
      <c r="H19" s="343">
        <v>0.39260774848890323</v>
      </c>
      <c r="I19" s="345"/>
      <c r="J19" s="357">
        <v>0.2</v>
      </c>
      <c r="L19" s="340" t="s">
        <v>629</v>
      </c>
    </row>
    <row r="20" spans="2:12">
      <c r="B20" s="288" t="s">
        <v>615</v>
      </c>
      <c r="C20" s="289">
        <v>9</v>
      </c>
      <c r="D20" s="349" t="s">
        <v>630</v>
      </c>
      <c r="E20" s="342">
        <v>6958200</v>
      </c>
      <c r="F20" s="350">
        <v>0</v>
      </c>
      <c r="G20" s="342">
        <v>6958200</v>
      </c>
      <c r="H20" s="345"/>
      <c r="I20" s="353"/>
      <c r="J20" s="354"/>
      <c r="L20" s="340" t="s">
        <v>631</v>
      </c>
    </row>
    <row r="21" spans="2:12" ht="15.75" customHeight="1">
      <c r="B21" s="288" t="s">
        <v>615</v>
      </c>
      <c r="C21" s="289">
        <v>10</v>
      </c>
      <c r="D21" s="358" t="s">
        <v>632</v>
      </c>
      <c r="E21" s="342">
        <v>1452083</v>
      </c>
      <c r="F21" s="359"/>
      <c r="G21" s="342">
        <v>1452083</v>
      </c>
      <c r="H21" s="343">
        <v>3.999998858086537E-2</v>
      </c>
      <c r="I21" s="344">
        <v>0.04</v>
      </c>
      <c r="J21" s="351"/>
      <c r="L21" s="340" t="s">
        <v>633</v>
      </c>
    </row>
    <row r="22" spans="2:12" ht="15.75" customHeight="1">
      <c r="B22" s="288" t="s">
        <v>615</v>
      </c>
      <c r="C22" s="289" t="s">
        <v>634</v>
      </c>
      <c r="D22" s="349" t="s">
        <v>231</v>
      </c>
      <c r="E22" s="342">
        <v>399322</v>
      </c>
      <c r="F22" s="359"/>
      <c r="G22" s="342">
        <v>399322</v>
      </c>
      <c r="H22" s="345"/>
      <c r="I22" s="345"/>
      <c r="J22" s="351"/>
      <c r="L22" s="340" t="s">
        <v>635</v>
      </c>
    </row>
    <row r="23" spans="2:12" ht="15.75" customHeight="1">
      <c r="B23" s="288" t="s">
        <v>615</v>
      </c>
      <c r="C23" s="289" t="s">
        <v>636</v>
      </c>
      <c r="D23" s="349" t="s">
        <v>232</v>
      </c>
      <c r="E23" s="342">
        <v>1052761</v>
      </c>
      <c r="F23" s="359"/>
      <c r="G23" s="342">
        <v>1052761</v>
      </c>
      <c r="H23" s="345"/>
      <c r="I23" s="345"/>
      <c r="J23" s="351"/>
      <c r="L23" s="340" t="s">
        <v>637</v>
      </c>
    </row>
    <row r="24" spans="2:12" ht="33" customHeight="1">
      <c r="B24" s="288" t="s">
        <v>615</v>
      </c>
      <c r="C24" s="289">
        <v>11</v>
      </c>
      <c r="D24" s="565" t="s">
        <v>638</v>
      </c>
      <c r="E24" s="342">
        <v>36302085.363460004</v>
      </c>
      <c r="F24" s="350">
        <v>0</v>
      </c>
      <c r="G24" s="342">
        <v>36302085.363460004</v>
      </c>
      <c r="H24" s="345"/>
      <c r="I24" s="345"/>
      <c r="J24" s="351"/>
      <c r="L24" s="360" t="s">
        <v>639</v>
      </c>
    </row>
    <row r="25" spans="2:12" ht="15.75" customHeight="1">
      <c r="B25" s="288" t="s">
        <v>615</v>
      </c>
      <c r="C25" s="289">
        <v>12</v>
      </c>
      <c r="D25" s="565" t="s">
        <v>640</v>
      </c>
      <c r="E25" s="361"/>
      <c r="F25" s="350">
        <v>0</v>
      </c>
      <c r="G25" s="345"/>
      <c r="H25" s="343">
        <v>0</v>
      </c>
      <c r="I25" s="353"/>
      <c r="J25" s="357">
        <v>0.6</v>
      </c>
      <c r="L25" s="362" t="s">
        <v>641</v>
      </c>
    </row>
    <row r="26" spans="2:12" ht="15.75" customHeight="1">
      <c r="B26" s="288" t="s">
        <v>615</v>
      </c>
      <c r="C26" s="289">
        <v>13</v>
      </c>
      <c r="D26" s="565" t="s">
        <v>642</v>
      </c>
      <c r="E26" s="342">
        <v>0</v>
      </c>
      <c r="F26" s="356"/>
      <c r="G26" s="342">
        <v>0</v>
      </c>
      <c r="H26" s="355"/>
      <c r="I26" s="355"/>
      <c r="J26" s="363"/>
      <c r="L26" s="362" t="s">
        <v>643</v>
      </c>
    </row>
    <row r="27" spans="2:12" ht="29.25" customHeight="1">
      <c r="B27" s="288" t="s">
        <v>615</v>
      </c>
      <c r="C27" s="289">
        <v>14</v>
      </c>
      <c r="D27" s="565" t="s">
        <v>644</v>
      </c>
      <c r="E27" s="342">
        <v>36302085.363460004</v>
      </c>
      <c r="F27" s="364"/>
      <c r="G27" s="342">
        <v>36302085.363460004</v>
      </c>
      <c r="H27" s="365"/>
      <c r="I27" s="353"/>
      <c r="J27" s="354"/>
      <c r="L27" s="360" t="s">
        <v>645</v>
      </c>
    </row>
    <row r="28" spans="2:12" ht="15.75" customHeight="1">
      <c r="B28" s="288" t="s">
        <v>615</v>
      </c>
      <c r="C28" s="289">
        <v>15</v>
      </c>
      <c r="D28" s="566" t="s">
        <v>646</v>
      </c>
      <c r="E28" s="342">
        <v>0</v>
      </c>
      <c r="F28" s="366"/>
      <c r="G28" s="342">
        <v>0</v>
      </c>
      <c r="H28" s="365"/>
      <c r="I28" s="353"/>
      <c r="J28" s="354"/>
      <c r="L28" s="362" t="s">
        <v>647</v>
      </c>
    </row>
    <row r="29" spans="2:12" ht="15.75" customHeight="1">
      <c r="B29" s="367" t="s">
        <v>615</v>
      </c>
      <c r="C29" s="235">
        <v>16</v>
      </c>
      <c r="D29" s="368" t="s">
        <v>648</v>
      </c>
      <c r="E29" s="567">
        <v>0</v>
      </c>
      <c r="F29" s="369"/>
      <c r="G29" s="365"/>
      <c r="H29" s="365"/>
      <c r="I29" s="353"/>
      <c r="J29" s="354"/>
      <c r="L29" s="360" t="s">
        <v>649</v>
      </c>
    </row>
    <row r="30" spans="2:12" ht="15.75" customHeight="1">
      <c r="B30" s="367" t="s">
        <v>615</v>
      </c>
      <c r="C30" s="235">
        <v>17</v>
      </c>
      <c r="D30" s="368" t="s">
        <v>650</v>
      </c>
      <c r="E30" s="342">
        <v>3989549</v>
      </c>
      <c r="F30" s="369"/>
      <c r="G30" s="365"/>
      <c r="H30" s="370"/>
      <c r="I30" s="371"/>
      <c r="J30" s="372"/>
      <c r="L30" s="360" t="s">
        <v>651</v>
      </c>
    </row>
    <row r="31" spans="2:12" ht="15.75" customHeight="1">
      <c r="B31" s="299" t="s">
        <v>615</v>
      </c>
      <c r="C31" s="300">
        <v>18</v>
      </c>
      <c r="D31" s="373" t="s">
        <v>288</v>
      </c>
      <c r="E31" s="374">
        <v>36302085.363460004</v>
      </c>
      <c r="F31" s="375"/>
      <c r="G31" s="374">
        <v>36302085.363460004</v>
      </c>
      <c r="H31" s="375"/>
      <c r="I31" s="376"/>
      <c r="J31" s="377"/>
      <c r="L31" s="378" t="s">
        <v>652</v>
      </c>
    </row>
    <row r="32" spans="2:12" ht="15.75" customHeight="1">
      <c r="B32" s="379">
        <v>2028</v>
      </c>
      <c r="C32" s="289">
        <v>1</v>
      </c>
      <c r="D32" s="568" t="s">
        <v>616</v>
      </c>
      <c r="E32" s="380"/>
      <c r="F32" s="380"/>
      <c r="G32" s="380"/>
      <c r="H32" s="381"/>
      <c r="I32" s="382"/>
      <c r="J32" s="383"/>
    </row>
    <row r="33" spans="2:10" ht="15.75" customHeight="1">
      <c r="B33" s="288">
        <v>2028</v>
      </c>
      <c r="C33" s="289">
        <v>2</v>
      </c>
      <c r="D33" s="341" t="s">
        <v>7</v>
      </c>
      <c r="E33" s="384">
        <v>203400</v>
      </c>
      <c r="F33" s="336"/>
      <c r="G33" s="384">
        <v>203400</v>
      </c>
      <c r="H33" s="385">
        <v>3.084739337166563E-2</v>
      </c>
      <c r="I33" s="344">
        <v>0.1</v>
      </c>
      <c r="J33" s="351"/>
    </row>
    <row r="34" spans="2:10" ht="15.75" customHeight="1">
      <c r="B34" s="288">
        <v>2028</v>
      </c>
      <c r="C34" s="289">
        <v>3</v>
      </c>
      <c r="D34" s="341" t="s">
        <v>619</v>
      </c>
      <c r="E34" s="336"/>
      <c r="F34" s="384">
        <v>0</v>
      </c>
      <c r="G34" s="384">
        <v>0</v>
      </c>
      <c r="H34" s="385">
        <v>0</v>
      </c>
      <c r="I34" s="345"/>
      <c r="J34" s="357">
        <v>0.1</v>
      </c>
    </row>
    <row r="35" spans="2:10" ht="15.75" customHeight="1">
      <c r="B35" s="288">
        <v>2028</v>
      </c>
      <c r="C35" s="289">
        <v>4</v>
      </c>
      <c r="D35" s="341" t="s">
        <v>621</v>
      </c>
      <c r="E35" s="384">
        <v>396000</v>
      </c>
      <c r="F35" s="384">
        <v>0</v>
      </c>
      <c r="G35" s="384">
        <v>396000</v>
      </c>
      <c r="H35" s="345"/>
      <c r="I35" s="345"/>
      <c r="J35" s="351"/>
    </row>
    <row r="36" spans="2:10" ht="15.75" customHeight="1">
      <c r="B36" s="288">
        <v>2028</v>
      </c>
      <c r="C36" s="289">
        <v>5</v>
      </c>
      <c r="D36" s="321" t="s">
        <v>623</v>
      </c>
      <c r="E36" s="384">
        <v>173520</v>
      </c>
      <c r="F36" s="384">
        <v>0</v>
      </c>
      <c r="G36" s="384">
        <v>173520</v>
      </c>
      <c r="H36" s="386">
        <v>2.6315829389633331E-2</v>
      </c>
      <c r="I36" s="345"/>
      <c r="J36" s="357">
        <v>0.06</v>
      </c>
    </row>
    <row r="37" spans="2:10" ht="15.75" customHeight="1">
      <c r="B37" s="288">
        <v>2028</v>
      </c>
      <c r="C37" s="289">
        <v>6</v>
      </c>
      <c r="D37" s="321" t="s">
        <v>625</v>
      </c>
      <c r="E37" s="355"/>
      <c r="F37" s="355"/>
      <c r="G37" s="355"/>
      <c r="H37" s="345"/>
      <c r="I37" s="353"/>
      <c r="J37" s="354"/>
    </row>
    <row r="38" spans="2:10" ht="15.75" customHeight="1">
      <c r="B38" s="288">
        <v>2028</v>
      </c>
      <c r="C38" s="289">
        <v>7</v>
      </c>
      <c r="D38" s="341" t="s">
        <v>626</v>
      </c>
      <c r="E38" s="384">
        <v>1040039.99856</v>
      </c>
      <c r="F38" s="384">
        <v>0</v>
      </c>
      <c r="G38" s="384">
        <v>1040039.99856</v>
      </c>
      <c r="H38" s="345"/>
      <c r="I38" s="353"/>
      <c r="J38" s="354"/>
    </row>
    <row r="39" spans="2:10" ht="15.75" customHeight="1">
      <c r="B39" s="288">
        <v>2028</v>
      </c>
      <c r="C39" s="289">
        <v>8</v>
      </c>
      <c r="D39" s="341" t="s">
        <v>628</v>
      </c>
      <c r="E39" s="384">
        <v>3118440</v>
      </c>
      <c r="F39" s="384">
        <v>0</v>
      </c>
      <c r="G39" s="384">
        <v>3118440</v>
      </c>
      <c r="H39" s="386">
        <v>0.47293876787579631</v>
      </c>
      <c r="I39" s="345"/>
      <c r="J39" s="357">
        <v>0.2</v>
      </c>
    </row>
    <row r="40" spans="2:10" ht="15.75" customHeight="1">
      <c r="B40" s="288">
        <v>2028</v>
      </c>
      <c r="C40" s="289">
        <v>9</v>
      </c>
      <c r="D40" s="341" t="s">
        <v>630</v>
      </c>
      <c r="E40" s="384">
        <v>1398600</v>
      </c>
      <c r="F40" s="384">
        <v>0</v>
      </c>
      <c r="G40" s="384">
        <v>1398600</v>
      </c>
      <c r="H40" s="345"/>
      <c r="I40" s="353"/>
      <c r="J40" s="354"/>
    </row>
    <row r="41" spans="2:10" ht="15.75" customHeight="1">
      <c r="B41" s="288">
        <v>2028</v>
      </c>
      <c r="C41" s="289">
        <v>10</v>
      </c>
      <c r="D41" s="387" t="s">
        <v>632</v>
      </c>
      <c r="E41" s="384">
        <v>263750</v>
      </c>
      <c r="F41" s="355"/>
      <c r="G41" s="384">
        <v>263750</v>
      </c>
      <c r="H41" s="386">
        <v>4.0000000008735541E-2</v>
      </c>
      <c r="I41" s="344">
        <v>0.04</v>
      </c>
      <c r="J41" s="351"/>
    </row>
    <row r="42" spans="2:10" ht="15.75" customHeight="1">
      <c r="B42" s="288">
        <v>2028</v>
      </c>
      <c r="C42" s="289" t="s">
        <v>634</v>
      </c>
      <c r="D42" s="341" t="s">
        <v>231</v>
      </c>
      <c r="E42" s="384">
        <v>72531</v>
      </c>
      <c r="F42" s="361"/>
      <c r="G42" s="384">
        <v>72531</v>
      </c>
      <c r="H42" s="345"/>
      <c r="I42" s="345"/>
      <c r="J42" s="351"/>
    </row>
    <row r="43" spans="2:10" ht="15.75" customHeight="1">
      <c r="B43" s="288">
        <v>2028</v>
      </c>
      <c r="C43" s="289" t="s">
        <v>636</v>
      </c>
      <c r="D43" s="341" t="s">
        <v>232</v>
      </c>
      <c r="E43" s="384">
        <v>191219</v>
      </c>
      <c r="F43" s="361"/>
      <c r="G43" s="384">
        <v>191219</v>
      </c>
      <c r="H43" s="345"/>
      <c r="I43" s="345"/>
      <c r="J43" s="351"/>
    </row>
    <row r="44" spans="2:10" ht="15.75" customHeight="1">
      <c r="B44" s="288">
        <v>2028</v>
      </c>
      <c r="C44" s="289">
        <v>11</v>
      </c>
      <c r="D44" s="388" t="s">
        <v>638</v>
      </c>
      <c r="E44" s="384">
        <v>6593749.9985600002</v>
      </c>
      <c r="F44" s="384">
        <v>0</v>
      </c>
      <c r="G44" s="384">
        <v>6593749.9985600002</v>
      </c>
      <c r="H44" s="345"/>
      <c r="I44" s="345"/>
      <c r="J44" s="351"/>
    </row>
    <row r="45" spans="2:10" ht="15.75" customHeight="1">
      <c r="B45" s="288">
        <v>2028</v>
      </c>
      <c r="C45" s="289">
        <v>12</v>
      </c>
      <c r="D45" s="388" t="s">
        <v>640</v>
      </c>
      <c r="E45" s="355"/>
      <c r="F45" s="384">
        <v>0</v>
      </c>
      <c r="G45" s="355"/>
      <c r="H45" s="385">
        <v>0</v>
      </c>
      <c r="I45" s="353"/>
      <c r="J45" s="357">
        <v>0.6</v>
      </c>
    </row>
    <row r="46" spans="2:10" ht="15.75" customHeight="1">
      <c r="B46" s="288">
        <v>2028</v>
      </c>
      <c r="C46" s="289">
        <v>13</v>
      </c>
      <c r="D46" s="388" t="s">
        <v>642</v>
      </c>
      <c r="E46" s="389">
        <v>0</v>
      </c>
      <c r="F46" s="355"/>
      <c r="G46" s="384">
        <v>0</v>
      </c>
      <c r="H46" s="355"/>
      <c r="I46" s="355"/>
      <c r="J46" s="363"/>
    </row>
    <row r="47" spans="2:10" ht="15.75" customHeight="1">
      <c r="B47" s="288">
        <v>2028</v>
      </c>
      <c r="C47" s="289">
        <v>14</v>
      </c>
      <c r="D47" s="388" t="s">
        <v>644</v>
      </c>
      <c r="E47" s="384">
        <v>6593749.9985600002</v>
      </c>
      <c r="F47" s="355"/>
      <c r="G47" s="384">
        <v>6593749.9985600002</v>
      </c>
      <c r="H47" s="365"/>
      <c r="I47" s="353"/>
      <c r="J47" s="354"/>
    </row>
    <row r="48" spans="2:10" ht="15.75" customHeight="1">
      <c r="B48" s="367">
        <v>2028</v>
      </c>
      <c r="C48" s="289">
        <v>15</v>
      </c>
      <c r="D48" s="368" t="s">
        <v>646</v>
      </c>
      <c r="E48" s="384">
        <v>0</v>
      </c>
      <c r="F48" s="390"/>
      <c r="G48" s="384">
        <v>0</v>
      </c>
      <c r="H48" s="345"/>
      <c r="I48" s="345"/>
      <c r="J48" s="351"/>
    </row>
    <row r="49" spans="2:10" ht="15.75" customHeight="1">
      <c r="B49" s="367">
        <v>2028</v>
      </c>
      <c r="C49" s="235">
        <v>16</v>
      </c>
      <c r="D49" s="368" t="s">
        <v>648</v>
      </c>
      <c r="E49" s="389">
        <v>0</v>
      </c>
      <c r="F49" s="390"/>
      <c r="G49" s="365"/>
      <c r="H49" s="345"/>
      <c r="I49" s="355"/>
      <c r="J49" s="351"/>
    </row>
    <row r="50" spans="2:10" ht="15.75" customHeight="1">
      <c r="B50" s="367">
        <v>2028</v>
      </c>
      <c r="C50" s="235">
        <v>17</v>
      </c>
      <c r="D50" s="368" t="s">
        <v>650</v>
      </c>
      <c r="E50" s="389">
        <v>957016</v>
      </c>
      <c r="F50" s="390"/>
      <c r="G50" s="365"/>
      <c r="H50" s="345"/>
      <c r="I50" s="355"/>
      <c r="J50" s="351"/>
    </row>
    <row r="51" spans="2:10" ht="15.75" customHeight="1">
      <c r="B51" s="391">
        <v>2028</v>
      </c>
      <c r="C51" s="300">
        <v>18</v>
      </c>
      <c r="D51" s="392" t="s">
        <v>288</v>
      </c>
      <c r="E51" s="374">
        <v>6593749.9985600002</v>
      </c>
      <c r="F51" s="375"/>
      <c r="G51" s="374">
        <v>6593749.9985600002</v>
      </c>
      <c r="H51" s="393"/>
      <c r="I51" s="376"/>
      <c r="J51" s="394"/>
    </row>
    <row r="52" spans="2:10" ht="15.75" customHeight="1">
      <c r="B52" s="379">
        <v>2029</v>
      </c>
      <c r="C52" s="289">
        <v>1</v>
      </c>
      <c r="D52" s="568" t="s">
        <v>616</v>
      </c>
      <c r="E52" s="380"/>
      <c r="F52" s="380"/>
      <c r="G52" s="380"/>
      <c r="H52" s="381"/>
      <c r="I52" s="382"/>
      <c r="J52" s="383"/>
    </row>
    <row r="53" spans="2:10" ht="15.75" customHeight="1">
      <c r="B53" s="288">
        <v>2029</v>
      </c>
      <c r="C53" s="289">
        <v>2</v>
      </c>
      <c r="D53" s="341" t="s">
        <v>7</v>
      </c>
      <c r="E53" s="384">
        <v>288600</v>
      </c>
      <c r="F53" s="336"/>
      <c r="G53" s="384">
        <v>288600</v>
      </c>
      <c r="H53" s="385">
        <v>3.1977099388643369E-2</v>
      </c>
      <c r="I53" s="344">
        <v>0.1</v>
      </c>
      <c r="J53" s="351"/>
    </row>
    <row r="54" spans="2:10" ht="15.75" customHeight="1">
      <c r="B54" s="288">
        <v>2029</v>
      </c>
      <c r="C54" s="289">
        <v>3</v>
      </c>
      <c r="D54" s="341" t="s">
        <v>619</v>
      </c>
      <c r="E54" s="336"/>
      <c r="F54" s="384">
        <v>0</v>
      </c>
      <c r="G54" s="384">
        <v>0</v>
      </c>
      <c r="H54" s="385">
        <v>0</v>
      </c>
      <c r="I54" s="345"/>
      <c r="J54" s="357">
        <v>0.1</v>
      </c>
    </row>
    <row r="55" spans="2:10" ht="15.75" customHeight="1">
      <c r="B55" s="288">
        <v>2029</v>
      </c>
      <c r="C55" s="289">
        <v>4</v>
      </c>
      <c r="D55" s="341" t="s">
        <v>621</v>
      </c>
      <c r="E55" s="384">
        <v>528000</v>
      </c>
      <c r="F55" s="384">
        <v>0</v>
      </c>
      <c r="G55" s="384">
        <v>528000</v>
      </c>
      <c r="H55" s="345"/>
      <c r="I55" s="345"/>
      <c r="J55" s="351"/>
    </row>
    <row r="56" spans="2:10" ht="15.75" customHeight="1">
      <c r="B56" s="288">
        <v>2029</v>
      </c>
      <c r="C56" s="289">
        <v>5</v>
      </c>
      <c r="D56" s="321" t="s">
        <v>623</v>
      </c>
      <c r="E56" s="384">
        <v>251040</v>
      </c>
      <c r="F56" s="384">
        <v>0</v>
      </c>
      <c r="G56" s="384">
        <v>251040</v>
      </c>
      <c r="H56" s="386">
        <v>2.781542283619207E-2</v>
      </c>
      <c r="I56" s="345"/>
      <c r="J56" s="357">
        <v>0.06</v>
      </c>
    </row>
    <row r="57" spans="2:10" ht="15.75" customHeight="1">
      <c r="B57" s="288">
        <v>2029</v>
      </c>
      <c r="C57" s="289">
        <v>6</v>
      </c>
      <c r="D57" s="321" t="s">
        <v>625</v>
      </c>
      <c r="E57" s="355"/>
      <c r="F57" s="355"/>
      <c r="G57" s="355"/>
      <c r="H57" s="345"/>
      <c r="I57" s="353"/>
      <c r="J57" s="354"/>
    </row>
    <row r="58" spans="2:10" ht="15.75" customHeight="1">
      <c r="B58" s="288">
        <v>2029</v>
      </c>
      <c r="C58" s="289">
        <v>7</v>
      </c>
      <c r="D58" s="341" t="s">
        <v>626</v>
      </c>
      <c r="E58" s="384">
        <v>2512720.8375000004</v>
      </c>
      <c r="F58" s="384">
        <v>0</v>
      </c>
      <c r="G58" s="384">
        <v>2512720.8375000004</v>
      </c>
      <c r="H58" s="345"/>
      <c r="I58" s="353"/>
      <c r="J58" s="354"/>
    </row>
    <row r="59" spans="2:10" ht="15.75" customHeight="1">
      <c r="B59" s="288">
        <v>2029</v>
      </c>
      <c r="C59" s="289">
        <v>8</v>
      </c>
      <c r="D59" s="341" t="s">
        <v>628</v>
      </c>
      <c r="E59" s="384">
        <v>3456640</v>
      </c>
      <c r="F59" s="384">
        <v>0</v>
      </c>
      <c r="G59" s="384">
        <v>3456640</v>
      </c>
      <c r="H59" s="386">
        <v>0.38299833967692382</v>
      </c>
      <c r="I59" s="345"/>
      <c r="J59" s="357">
        <v>0.2</v>
      </c>
    </row>
    <row r="60" spans="2:10" ht="15.75" customHeight="1">
      <c r="B60" s="288">
        <v>2029</v>
      </c>
      <c r="C60" s="289">
        <v>9</v>
      </c>
      <c r="D60" s="341" t="s">
        <v>630</v>
      </c>
      <c r="E60" s="384">
        <v>1627200</v>
      </c>
      <c r="F60" s="384">
        <v>0</v>
      </c>
      <c r="G60" s="384">
        <v>1627200</v>
      </c>
      <c r="H60" s="345"/>
      <c r="I60" s="353"/>
      <c r="J60" s="354"/>
    </row>
    <row r="61" spans="2:10" ht="15.75" customHeight="1">
      <c r="B61" s="288">
        <v>2029</v>
      </c>
      <c r="C61" s="289">
        <v>10</v>
      </c>
      <c r="D61" s="387" t="s">
        <v>632</v>
      </c>
      <c r="E61" s="384">
        <v>361008</v>
      </c>
      <c r="F61" s="355"/>
      <c r="G61" s="384">
        <v>361008</v>
      </c>
      <c r="H61" s="386">
        <v>3.9999960831931275E-2</v>
      </c>
      <c r="I61" s="344">
        <v>0.04</v>
      </c>
      <c r="J61" s="351"/>
    </row>
    <row r="62" spans="2:10" ht="15.75" customHeight="1">
      <c r="B62" s="288">
        <v>2029</v>
      </c>
      <c r="C62" s="289" t="s">
        <v>634</v>
      </c>
      <c r="D62" s="341" t="s">
        <v>231</v>
      </c>
      <c r="E62" s="384">
        <v>99277</v>
      </c>
      <c r="F62" s="361"/>
      <c r="G62" s="384">
        <v>99277</v>
      </c>
      <c r="H62" s="345"/>
      <c r="I62" s="345"/>
      <c r="J62" s="351"/>
    </row>
    <row r="63" spans="2:10" ht="15.75" customHeight="1">
      <c r="B63" s="288">
        <v>2029</v>
      </c>
      <c r="C63" s="289" t="s">
        <v>636</v>
      </c>
      <c r="D63" s="341" t="s">
        <v>232</v>
      </c>
      <c r="E63" s="384">
        <v>261731</v>
      </c>
      <c r="F63" s="361"/>
      <c r="G63" s="384">
        <v>261731</v>
      </c>
      <c r="H63" s="345"/>
      <c r="I63" s="345"/>
      <c r="J63" s="351"/>
    </row>
    <row r="64" spans="2:10" ht="15.75" customHeight="1">
      <c r="B64" s="288">
        <v>2029</v>
      </c>
      <c r="C64" s="289">
        <v>11</v>
      </c>
      <c r="D64" s="388" t="s">
        <v>638</v>
      </c>
      <c r="E64" s="384">
        <v>9025208.8375000004</v>
      </c>
      <c r="F64" s="384">
        <v>0</v>
      </c>
      <c r="G64" s="384">
        <v>9025208.8375000004</v>
      </c>
      <c r="H64" s="345"/>
      <c r="I64" s="345"/>
      <c r="J64" s="351"/>
    </row>
    <row r="65" spans="2:10" ht="15.75" customHeight="1">
      <c r="B65" s="288">
        <v>2029</v>
      </c>
      <c r="C65" s="289">
        <v>12</v>
      </c>
      <c r="D65" s="388" t="s">
        <v>640</v>
      </c>
      <c r="E65" s="355"/>
      <c r="F65" s="384">
        <v>0</v>
      </c>
      <c r="G65" s="355"/>
      <c r="H65" s="385">
        <v>0</v>
      </c>
      <c r="I65" s="353"/>
      <c r="J65" s="357">
        <v>0.6</v>
      </c>
    </row>
    <row r="66" spans="2:10" ht="15.75" customHeight="1">
      <c r="B66" s="288">
        <v>2029</v>
      </c>
      <c r="C66" s="289">
        <v>13</v>
      </c>
      <c r="D66" s="388" t="s">
        <v>642</v>
      </c>
      <c r="E66" s="389"/>
      <c r="F66" s="355"/>
      <c r="G66" s="384">
        <v>0</v>
      </c>
      <c r="H66" s="355"/>
      <c r="I66" s="355"/>
      <c r="J66" s="363"/>
    </row>
    <row r="67" spans="2:10" ht="15.75" customHeight="1">
      <c r="B67" s="288">
        <v>2029</v>
      </c>
      <c r="C67" s="289">
        <v>14</v>
      </c>
      <c r="D67" s="388" t="s">
        <v>644</v>
      </c>
      <c r="E67" s="384">
        <v>9025208.8375000004</v>
      </c>
      <c r="F67" s="355"/>
      <c r="G67" s="384">
        <v>9025208.8375000004</v>
      </c>
      <c r="H67" s="365"/>
      <c r="I67" s="353"/>
      <c r="J67" s="354"/>
    </row>
    <row r="68" spans="2:10" ht="15.75" customHeight="1">
      <c r="B68" s="367">
        <v>2029</v>
      </c>
      <c r="C68" s="289">
        <v>15</v>
      </c>
      <c r="D68" s="368" t="s">
        <v>646</v>
      </c>
      <c r="E68" s="384">
        <v>0</v>
      </c>
      <c r="F68" s="390"/>
      <c r="G68" s="384">
        <v>0</v>
      </c>
      <c r="H68" s="345"/>
      <c r="I68" s="345"/>
      <c r="J68" s="351"/>
    </row>
    <row r="69" spans="2:10" ht="15.75" customHeight="1">
      <c r="B69" s="367">
        <v>2029</v>
      </c>
      <c r="C69" s="235">
        <v>16</v>
      </c>
      <c r="D69" s="368" t="s">
        <v>648</v>
      </c>
      <c r="E69" s="389"/>
      <c r="F69" s="390"/>
      <c r="G69" s="365"/>
      <c r="H69" s="345"/>
      <c r="I69" s="355"/>
      <c r="J69" s="351"/>
    </row>
    <row r="70" spans="2:10" ht="15.75" customHeight="1">
      <c r="B70" s="367">
        <v>2029</v>
      </c>
      <c r="C70" s="235">
        <v>17</v>
      </c>
      <c r="D70" s="368" t="s">
        <v>650</v>
      </c>
      <c r="E70" s="389">
        <v>995184</v>
      </c>
      <c r="F70" s="390"/>
      <c r="G70" s="365"/>
      <c r="H70" s="345"/>
      <c r="I70" s="355"/>
      <c r="J70" s="351"/>
    </row>
    <row r="71" spans="2:10" ht="15.75" customHeight="1">
      <c r="B71" s="299">
        <v>2029</v>
      </c>
      <c r="C71" s="300">
        <v>18</v>
      </c>
      <c r="D71" s="373" t="s">
        <v>288</v>
      </c>
      <c r="E71" s="374">
        <v>9025208.8375000004</v>
      </c>
      <c r="F71" s="375"/>
      <c r="G71" s="374">
        <v>9025208.8375000004</v>
      </c>
      <c r="H71" s="375"/>
      <c r="I71" s="376"/>
      <c r="J71" s="377"/>
    </row>
    <row r="72" spans="2:10" ht="15.75" customHeight="1">
      <c r="B72" s="561">
        <v>2030</v>
      </c>
      <c r="C72" s="289">
        <v>1</v>
      </c>
      <c r="D72" s="395" t="s">
        <v>616</v>
      </c>
      <c r="E72" s="569"/>
      <c r="F72" s="569"/>
      <c r="G72" s="569"/>
      <c r="H72" s="570"/>
      <c r="I72" s="571"/>
      <c r="J72" s="396"/>
    </row>
    <row r="73" spans="2:10" ht="15.75" customHeight="1">
      <c r="B73" s="288">
        <v>2030</v>
      </c>
      <c r="C73" s="289">
        <v>2</v>
      </c>
      <c r="D73" s="341" t="s">
        <v>7</v>
      </c>
      <c r="E73" s="384">
        <v>310200</v>
      </c>
      <c r="F73" s="336"/>
      <c r="G73" s="384">
        <v>310200</v>
      </c>
      <c r="H73" s="385">
        <v>3.1596969315372474E-2</v>
      </c>
      <c r="I73" s="344">
        <v>0.1</v>
      </c>
      <c r="J73" s="351"/>
    </row>
    <row r="74" spans="2:10" ht="15.75" customHeight="1">
      <c r="B74" s="288">
        <v>2030</v>
      </c>
      <c r="C74" s="289">
        <v>3</v>
      </c>
      <c r="D74" s="341" t="s">
        <v>619</v>
      </c>
      <c r="E74" s="336"/>
      <c r="F74" s="384">
        <v>0</v>
      </c>
      <c r="G74" s="384">
        <v>0</v>
      </c>
      <c r="H74" s="385">
        <v>0</v>
      </c>
      <c r="I74" s="345"/>
      <c r="J74" s="357">
        <v>0.1</v>
      </c>
    </row>
    <row r="75" spans="2:10" ht="15.75" customHeight="1">
      <c r="B75" s="288">
        <v>2030</v>
      </c>
      <c r="C75" s="289">
        <v>4</v>
      </c>
      <c r="D75" s="341" t="s">
        <v>621</v>
      </c>
      <c r="E75" s="384">
        <v>594000</v>
      </c>
      <c r="F75" s="384">
        <v>0</v>
      </c>
      <c r="G75" s="384">
        <v>594000</v>
      </c>
      <c r="H75" s="345"/>
      <c r="I75" s="345"/>
      <c r="J75" s="351"/>
    </row>
    <row r="76" spans="2:10" ht="15.75" customHeight="1">
      <c r="B76" s="288">
        <v>2030</v>
      </c>
      <c r="C76" s="289">
        <v>5</v>
      </c>
      <c r="D76" s="321" t="s">
        <v>623</v>
      </c>
      <c r="E76" s="384">
        <v>277860</v>
      </c>
      <c r="F76" s="384">
        <v>0</v>
      </c>
      <c r="G76" s="384">
        <v>277860</v>
      </c>
      <c r="H76" s="386">
        <v>2.8302817195259174E-2</v>
      </c>
      <c r="I76" s="345"/>
      <c r="J76" s="357">
        <v>0.06</v>
      </c>
    </row>
    <row r="77" spans="2:10" ht="15.75" customHeight="1">
      <c r="B77" s="288">
        <v>2030</v>
      </c>
      <c r="C77" s="289">
        <v>6</v>
      </c>
      <c r="D77" s="321" t="s">
        <v>625</v>
      </c>
      <c r="E77" s="355"/>
      <c r="F77" s="355"/>
      <c r="G77" s="355"/>
      <c r="H77" s="345"/>
      <c r="I77" s="353"/>
      <c r="J77" s="354"/>
    </row>
    <row r="78" spans="2:10" ht="15.75" customHeight="1">
      <c r="B78" s="288">
        <v>2030</v>
      </c>
      <c r="C78" s="289">
        <v>7</v>
      </c>
      <c r="D78" s="341" t="s">
        <v>626</v>
      </c>
      <c r="E78" s="384">
        <v>2725241.2606000002</v>
      </c>
      <c r="F78" s="384">
        <v>0</v>
      </c>
      <c r="G78" s="384">
        <v>2725241.2606000002</v>
      </c>
      <c r="H78" s="345"/>
      <c r="I78" s="353"/>
      <c r="J78" s="354"/>
    </row>
    <row r="79" spans="2:10" ht="15.75" customHeight="1">
      <c r="B79" s="288">
        <v>2030</v>
      </c>
      <c r="C79" s="289">
        <v>8</v>
      </c>
      <c r="D79" s="341" t="s">
        <v>628</v>
      </c>
      <c r="E79" s="384">
        <v>3686800</v>
      </c>
      <c r="F79" s="384">
        <v>0</v>
      </c>
      <c r="G79" s="384">
        <v>3686800</v>
      </c>
      <c r="H79" s="386">
        <v>0.37553741609257008</v>
      </c>
      <c r="I79" s="345"/>
      <c r="J79" s="357">
        <v>0.2</v>
      </c>
    </row>
    <row r="80" spans="2:10" ht="15.75" customHeight="1">
      <c r="B80" s="288">
        <v>2030</v>
      </c>
      <c r="C80" s="289">
        <v>9</v>
      </c>
      <c r="D80" s="341" t="s">
        <v>630</v>
      </c>
      <c r="E80" s="384">
        <v>1830600</v>
      </c>
      <c r="F80" s="384">
        <v>0</v>
      </c>
      <c r="G80" s="384">
        <v>1830600</v>
      </c>
      <c r="H80" s="345"/>
      <c r="I80" s="353"/>
      <c r="J80" s="354"/>
    </row>
    <row r="81" spans="2:10" ht="15.75" customHeight="1">
      <c r="B81" s="288">
        <v>2030</v>
      </c>
      <c r="C81" s="289">
        <v>10</v>
      </c>
      <c r="D81" s="387" t="s">
        <v>632</v>
      </c>
      <c r="E81" s="384">
        <v>392696</v>
      </c>
      <c r="F81" s="355"/>
      <c r="G81" s="384">
        <v>392696</v>
      </c>
      <c r="H81" s="386">
        <v>4.0000011161410408E-2</v>
      </c>
      <c r="I81" s="344">
        <v>0.04</v>
      </c>
      <c r="J81" s="351"/>
    </row>
    <row r="82" spans="2:10" ht="15.75" customHeight="1">
      <c r="B82" s="288">
        <v>2030</v>
      </c>
      <c r="C82" s="289" t="s">
        <v>634</v>
      </c>
      <c r="D82" s="341" t="s">
        <v>231</v>
      </c>
      <c r="E82" s="384">
        <v>107991</v>
      </c>
      <c r="F82" s="361"/>
      <c r="G82" s="384">
        <v>107991</v>
      </c>
      <c r="H82" s="345"/>
      <c r="I82" s="345"/>
      <c r="J82" s="351"/>
    </row>
    <row r="83" spans="2:10" ht="15.75" customHeight="1">
      <c r="B83" s="288">
        <v>2030</v>
      </c>
      <c r="C83" s="289" t="s">
        <v>636</v>
      </c>
      <c r="D83" s="341" t="s">
        <v>232</v>
      </c>
      <c r="E83" s="384">
        <v>284705</v>
      </c>
      <c r="F83" s="361"/>
      <c r="G83" s="384">
        <v>284705</v>
      </c>
      <c r="H83" s="345"/>
      <c r="I83" s="345"/>
      <c r="J83" s="351"/>
    </row>
    <row r="84" spans="2:10" ht="30" customHeight="1">
      <c r="B84" s="288">
        <v>2030</v>
      </c>
      <c r="C84" s="289">
        <v>11</v>
      </c>
      <c r="D84" s="388" t="s">
        <v>638</v>
      </c>
      <c r="E84" s="384">
        <v>9817397.2606000006</v>
      </c>
      <c r="F84" s="384">
        <v>0</v>
      </c>
      <c r="G84" s="384">
        <v>9817397.2606000006</v>
      </c>
      <c r="H84" s="345"/>
      <c r="I84" s="345"/>
      <c r="J84" s="351"/>
    </row>
    <row r="85" spans="2:10" ht="15.75" customHeight="1">
      <c r="B85" s="288">
        <v>2030</v>
      </c>
      <c r="C85" s="289">
        <v>12</v>
      </c>
      <c r="D85" s="388" t="s">
        <v>640</v>
      </c>
      <c r="E85" s="355"/>
      <c r="F85" s="384">
        <v>0</v>
      </c>
      <c r="G85" s="355"/>
      <c r="H85" s="385">
        <v>0</v>
      </c>
      <c r="I85" s="353"/>
      <c r="J85" s="357">
        <v>0.6</v>
      </c>
    </row>
    <row r="86" spans="2:10" ht="15.75" customHeight="1">
      <c r="B86" s="288">
        <v>2030</v>
      </c>
      <c r="C86" s="289">
        <v>13</v>
      </c>
      <c r="D86" s="388" t="s">
        <v>642</v>
      </c>
      <c r="E86" s="389">
        <v>0</v>
      </c>
      <c r="F86" s="355"/>
      <c r="G86" s="384">
        <v>0</v>
      </c>
      <c r="H86" s="355"/>
      <c r="I86" s="355"/>
      <c r="J86" s="363"/>
    </row>
    <row r="87" spans="2:10" ht="15.75" customHeight="1">
      <c r="B87" s="288">
        <v>2030</v>
      </c>
      <c r="C87" s="289">
        <v>14</v>
      </c>
      <c r="D87" s="388" t="s">
        <v>644</v>
      </c>
      <c r="E87" s="384">
        <v>9817397.2606000006</v>
      </c>
      <c r="F87" s="355"/>
      <c r="G87" s="384">
        <v>9817397.2606000006</v>
      </c>
      <c r="H87" s="365"/>
      <c r="I87" s="353"/>
      <c r="J87" s="354"/>
    </row>
    <row r="88" spans="2:10" ht="15.75" customHeight="1">
      <c r="B88" s="367">
        <v>2030</v>
      </c>
      <c r="C88" s="289">
        <v>15</v>
      </c>
      <c r="D88" s="368" t="s">
        <v>646</v>
      </c>
      <c r="E88" s="384">
        <v>0</v>
      </c>
      <c r="F88" s="390"/>
      <c r="G88" s="384">
        <v>0</v>
      </c>
      <c r="H88" s="345"/>
      <c r="I88" s="345"/>
      <c r="J88" s="351"/>
    </row>
    <row r="89" spans="2:10" ht="15.75" customHeight="1">
      <c r="B89" s="367">
        <v>2030</v>
      </c>
      <c r="C89" s="235">
        <v>16</v>
      </c>
      <c r="D89" s="368" t="s">
        <v>648</v>
      </c>
      <c r="E89" s="389">
        <v>0</v>
      </c>
      <c r="F89" s="390"/>
      <c r="G89" s="365"/>
      <c r="H89" s="345"/>
      <c r="I89" s="355"/>
      <c r="J89" s="351"/>
    </row>
    <row r="90" spans="2:10" ht="15.75" customHeight="1">
      <c r="B90" s="367">
        <v>2030</v>
      </c>
      <c r="C90" s="235">
        <v>17</v>
      </c>
      <c r="D90" s="368" t="s">
        <v>650</v>
      </c>
      <c r="E90" s="389">
        <v>997391</v>
      </c>
      <c r="F90" s="390"/>
      <c r="G90" s="365"/>
      <c r="H90" s="345"/>
      <c r="I90" s="355"/>
      <c r="J90" s="351"/>
    </row>
    <row r="91" spans="2:10" ht="15.75" customHeight="1">
      <c r="B91" s="391">
        <v>2030</v>
      </c>
      <c r="C91" s="300">
        <v>18</v>
      </c>
      <c r="D91" s="392" t="s">
        <v>288</v>
      </c>
      <c r="E91" s="374">
        <v>9817397.2606000006</v>
      </c>
      <c r="F91" s="375"/>
      <c r="G91" s="374">
        <v>9817397.2606000006</v>
      </c>
      <c r="H91" s="393"/>
      <c r="I91" s="397"/>
      <c r="J91" s="394"/>
    </row>
    <row r="92" spans="2:10" ht="15.75" customHeight="1">
      <c r="B92" s="379">
        <v>2031</v>
      </c>
      <c r="C92" s="289">
        <v>1</v>
      </c>
      <c r="D92" s="568" t="s">
        <v>616</v>
      </c>
      <c r="E92" s="380"/>
      <c r="F92" s="380"/>
      <c r="G92" s="380"/>
      <c r="H92" s="381"/>
      <c r="I92" s="382"/>
      <c r="J92" s="383"/>
    </row>
    <row r="93" spans="2:10" ht="15.75" customHeight="1">
      <c r="B93" s="288">
        <v>2031</v>
      </c>
      <c r="C93" s="289">
        <v>2</v>
      </c>
      <c r="D93" s="341" t="s">
        <v>7</v>
      </c>
      <c r="E93" s="384">
        <v>337800</v>
      </c>
      <c r="F93" s="336"/>
      <c r="G93" s="384">
        <v>337800</v>
      </c>
      <c r="H93" s="385">
        <v>3.108857138858968E-2</v>
      </c>
      <c r="I93" s="344">
        <v>0.1</v>
      </c>
      <c r="J93" s="351"/>
    </row>
    <row r="94" spans="2:10" ht="15.75" customHeight="1">
      <c r="B94" s="288">
        <v>2031</v>
      </c>
      <c r="C94" s="289">
        <v>3</v>
      </c>
      <c r="D94" s="341" t="s">
        <v>619</v>
      </c>
      <c r="E94" s="336"/>
      <c r="F94" s="384">
        <v>0</v>
      </c>
      <c r="G94" s="384">
        <v>0</v>
      </c>
      <c r="H94" s="385">
        <v>0</v>
      </c>
      <c r="I94" s="345"/>
      <c r="J94" s="357">
        <v>0.1</v>
      </c>
    </row>
    <row r="95" spans="2:10" ht="15.75" customHeight="1">
      <c r="B95" s="288">
        <v>2031</v>
      </c>
      <c r="C95" s="289">
        <v>4</v>
      </c>
      <c r="D95" s="341" t="s">
        <v>621</v>
      </c>
      <c r="E95" s="384">
        <v>682000</v>
      </c>
      <c r="F95" s="384">
        <v>0</v>
      </c>
      <c r="G95" s="384">
        <v>682000</v>
      </c>
      <c r="H95" s="345"/>
      <c r="I95" s="345"/>
      <c r="J95" s="351"/>
    </row>
    <row r="96" spans="2:10" ht="15.75" customHeight="1">
      <c r="B96" s="288">
        <v>2031</v>
      </c>
      <c r="C96" s="289">
        <v>5</v>
      </c>
      <c r="D96" s="321" t="s">
        <v>623</v>
      </c>
      <c r="E96" s="384">
        <v>311580</v>
      </c>
      <c r="F96" s="384">
        <v>0</v>
      </c>
      <c r="G96" s="384">
        <v>311580</v>
      </c>
      <c r="H96" s="386">
        <v>2.8675479790576594E-2</v>
      </c>
      <c r="I96" s="345"/>
      <c r="J96" s="357">
        <v>0.06</v>
      </c>
    </row>
    <row r="97" spans="2:10" ht="15.75" customHeight="1">
      <c r="B97" s="288">
        <v>2031</v>
      </c>
      <c r="C97" s="289">
        <v>6</v>
      </c>
      <c r="D97" s="321" t="s">
        <v>625</v>
      </c>
      <c r="E97" s="355"/>
      <c r="F97" s="355"/>
      <c r="G97" s="355"/>
      <c r="H97" s="345"/>
      <c r="I97" s="353"/>
      <c r="J97" s="354"/>
    </row>
    <row r="98" spans="2:10" ht="15.75" customHeight="1">
      <c r="B98" s="288">
        <v>2031</v>
      </c>
      <c r="C98" s="289">
        <v>7</v>
      </c>
      <c r="D98" s="341" t="s">
        <v>626</v>
      </c>
      <c r="E98" s="384">
        <v>3007320.2667999999</v>
      </c>
      <c r="F98" s="384">
        <v>0</v>
      </c>
      <c r="G98" s="384">
        <v>3007320.2667999999</v>
      </c>
      <c r="H98" s="345"/>
      <c r="I98" s="353"/>
      <c r="J98" s="354"/>
    </row>
    <row r="99" spans="2:10" ht="15.75" customHeight="1">
      <c r="B99" s="288">
        <v>2031</v>
      </c>
      <c r="C99" s="289">
        <v>8</v>
      </c>
      <c r="D99" s="341" t="s">
        <v>628</v>
      </c>
      <c r="E99" s="384">
        <v>3990600</v>
      </c>
      <c r="F99" s="384">
        <v>0</v>
      </c>
      <c r="G99" s="384">
        <v>3990600</v>
      </c>
      <c r="H99" s="386">
        <v>0.36726481048936049</v>
      </c>
      <c r="I99" s="345"/>
      <c r="J99" s="357">
        <v>0.2</v>
      </c>
    </row>
    <row r="100" spans="2:10" ht="15.75" customHeight="1">
      <c r="B100" s="288">
        <v>2031</v>
      </c>
      <c r="C100" s="289">
        <v>9</v>
      </c>
      <c r="D100" s="341" t="s">
        <v>630</v>
      </c>
      <c r="E100" s="384">
        <v>2101800</v>
      </c>
      <c r="F100" s="384">
        <v>0</v>
      </c>
      <c r="G100" s="384">
        <v>2101800</v>
      </c>
      <c r="H100" s="345"/>
      <c r="I100" s="353"/>
      <c r="J100" s="354"/>
    </row>
    <row r="101" spans="2:10" ht="15.75" customHeight="1">
      <c r="B101" s="288">
        <v>2031</v>
      </c>
      <c r="C101" s="289">
        <v>10</v>
      </c>
      <c r="D101" s="387" t="s">
        <v>632</v>
      </c>
      <c r="E101" s="384">
        <v>434629</v>
      </c>
      <c r="F101" s="355"/>
      <c r="G101" s="384">
        <v>434629</v>
      </c>
      <c r="H101" s="386">
        <v>3.9999984292632754E-2</v>
      </c>
      <c r="I101" s="344">
        <v>0.04</v>
      </c>
      <c r="J101" s="351"/>
    </row>
    <row r="102" spans="2:10" ht="15.75" customHeight="1">
      <c r="B102" s="288">
        <v>2031</v>
      </c>
      <c r="C102" s="289" t="s">
        <v>634</v>
      </c>
      <c r="D102" s="341" t="s">
        <v>231</v>
      </c>
      <c r="E102" s="384">
        <v>119523</v>
      </c>
      <c r="F102" s="361"/>
      <c r="G102" s="384">
        <v>119523</v>
      </c>
      <c r="H102" s="345"/>
      <c r="I102" s="345"/>
      <c r="J102" s="351"/>
    </row>
    <row r="103" spans="2:10" ht="15.75" customHeight="1">
      <c r="B103" s="288">
        <v>2031</v>
      </c>
      <c r="C103" s="289" t="s">
        <v>636</v>
      </c>
      <c r="D103" s="341" t="s">
        <v>232</v>
      </c>
      <c r="E103" s="384">
        <v>315106</v>
      </c>
      <c r="F103" s="361"/>
      <c r="G103" s="384">
        <v>315106</v>
      </c>
      <c r="H103" s="345"/>
      <c r="I103" s="345"/>
      <c r="J103" s="351"/>
    </row>
    <row r="104" spans="2:10" ht="15.75" customHeight="1">
      <c r="B104" s="288">
        <v>2031</v>
      </c>
      <c r="C104" s="289">
        <v>11</v>
      </c>
      <c r="D104" s="388" t="s">
        <v>638</v>
      </c>
      <c r="E104" s="384">
        <v>10865729.266799999</v>
      </c>
      <c r="F104" s="384">
        <v>0</v>
      </c>
      <c r="G104" s="384">
        <v>10865729.266799999</v>
      </c>
      <c r="H104" s="345"/>
      <c r="I104" s="345"/>
      <c r="J104" s="351"/>
    </row>
    <row r="105" spans="2:10" ht="15.75" customHeight="1">
      <c r="B105" s="288">
        <v>2031</v>
      </c>
      <c r="C105" s="289">
        <v>12</v>
      </c>
      <c r="D105" s="388" t="s">
        <v>640</v>
      </c>
      <c r="E105" s="355"/>
      <c r="F105" s="384">
        <v>0</v>
      </c>
      <c r="G105" s="355"/>
      <c r="H105" s="385">
        <v>0</v>
      </c>
      <c r="I105" s="353"/>
      <c r="J105" s="357">
        <v>0.6</v>
      </c>
    </row>
    <row r="106" spans="2:10" ht="15.75" customHeight="1">
      <c r="B106" s="288">
        <v>2031</v>
      </c>
      <c r="C106" s="289">
        <v>13</v>
      </c>
      <c r="D106" s="388" t="s">
        <v>642</v>
      </c>
      <c r="E106" s="389">
        <v>0</v>
      </c>
      <c r="F106" s="355"/>
      <c r="G106" s="384">
        <v>0</v>
      </c>
      <c r="H106" s="355"/>
      <c r="I106" s="355"/>
      <c r="J106" s="363"/>
    </row>
    <row r="107" spans="2:10" ht="15.75" customHeight="1">
      <c r="B107" s="288">
        <v>2031</v>
      </c>
      <c r="C107" s="289">
        <v>14</v>
      </c>
      <c r="D107" s="388" t="s">
        <v>644</v>
      </c>
      <c r="E107" s="384">
        <v>10865729.266799999</v>
      </c>
      <c r="F107" s="355"/>
      <c r="G107" s="384">
        <v>10865729.266799999</v>
      </c>
      <c r="H107" s="365"/>
      <c r="I107" s="353"/>
      <c r="J107" s="354"/>
    </row>
    <row r="108" spans="2:10" ht="15.75" customHeight="1">
      <c r="B108" s="367">
        <v>2031</v>
      </c>
      <c r="C108" s="289">
        <v>15</v>
      </c>
      <c r="D108" s="368" t="s">
        <v>646</v>
      </c>
      <c r="E108" s="384">
        <v>0</v>
      </c>
      <c r="F108" s="390"/>
      <c r="G108" s="384">
        <v>0</v>
      </c>
      <c r="H108" s="345"/>
      <c r="I108" s="345"/>
      <c r="J108" s="351"/>
    </row>
    <row r="109" spans="2:10" ht="15.75" customHeight="1">
      <c r="B109" s="367">
        <v>2031</v>
      </c>
      <c r="C109" s="235">
        <v>16</v>
      </c>
      <c r="D109" s="368" t="s">
        <v>648</v>
      </c>
      <c r="E109" s="389">
        <v>0</v>
      </c>
      <c r="F109" s="390"/>
      <c r="G109" s="365"/>
      <c r="H109" s="345"/>
      <c r="I109" s="355"/>
      <c r="J109" s="351"/>
    </row>
    <row r="110" spans="2:10" ht="15.75" customHeight="1">
      <c r="B110" s="367">
        <v>2031</v>
      </c>
      <c r="C110" s="235">
        <v>17</v>
      </c>
      <c r="D110" s="368" t="s">
        <v>650</v>
      </c>
      <c r="E110" s="389">
        <v>1039958</v>
      </c>
      <c r="F110" s="390"/>
      <c r="G110" s="365"/>
      <c r="H110" s="345"/>
      <c r="I110" s="355"/>
      <c r="J110" s="351"/>
    </row>
    <row r="111" spans="2:10" ht="15.75" customHeight="1">
      <c r="B111" s="299">
        <v>2031</v>
      </c>
      <c r="C111" s="300">
        <v>18</v>
      </c>
      <c r="D111" s="373" t="s">
        <v>288</v>
      </c>
      <c r="E111" s="374">
        <v>10865729.266799999</v>
      </c>
      <c r="F111" s="375"/>
      <c r="G111" s="374">
        <v>10865729.266799999</v>
      </c>
      <c r="H111" s="375"/>
      <c r="I111" s="376"/>
      <c r="J111" s="377"/>
    </row>
    <row r="112" spans="2:10" ht="15.75" customHeight="1">
      <c r="B112" s="1"/>
      <c r="C112" s="1"/>
      <c r="D112" s="1"/>
      <c r="E112" s="1"/>
      <c r="F112" s="1"/>
      <c r="G112" s="1"/>
      <c r="H112" s="1"/>
      <c r="I112" s="1"/>
      <c r="J112" s="1"/>
    </row>
    <row r="113" spans="2:10" ht="15.75" customHeight="1">
      <c r="B113" s="1" t="s">
        <v>653</v>
      </c>
      <c r="C113" s="1"/>
      <c r="D113" s="1"/>
      <c r="E113" s="1"/>
      <c r="F113" s="1"/>
      <c r="G113" s="1"/>
      <c r="H113" s="1"/>
      <c r="I113" s="1"/>
      <c r="J113" s="1"/>
    </row>
    <row r="114" spans="2:10" ht="15.75" customHeight="1">
      <c r="B114" s="1"/>
      <c r="C114" s="1"/>
      <c r="D114" s="1"/>
      <c r="E114" s="1"/>
      <c r="F114" s="1"/>
      <c r="G114" s="1"/>
      <c r="H114" s="1"/>
      <c r="I114" s="1"/>
      <c r="J114" s="1"/>
    </row>
    <row r="115" spans="2:10" ht="15.75" customHeight="1">
      <c r="B115" s="1"/>
      <c r="C115" s="1"/>
      <c r="D115" s="1"/>
      <c r="E115" s="1"/>
      <c r="F115" s="1"/>
      <c r="G115" s="1"/>
      <c r="H115" s="1"/>
      <c r="I115" s="1"/>
      <c r="J115" s="1"/>
    </row>
    <row r="116" spans="2:10" ht="15.75" customHeight="1">
      <c r="B116" s="1"/>
      <c r="C116" s="1"/>
      <c r="D116" s="1"/>
      <c r="E116" s="1"/>
      <c r="F116" s="1"/>
      <c r="G116" s="1"/>
      <c r="H116" s="1"/>
      <c r="I116" s="1"/>
      <c r="J116" s="1"/>
    </row>
    <row r="117" spans="2:10" ht="15.75" customHeight="1">
      <c r="B117" s="1"/>
      <c r="C117" s="1"/>
      <c r="D117" s="1"/>
      <c r="E117" s="1"/>
      <c r="F117" s="1"/>
      <c r="G117" s="1"/>
      <c r="H117" s="1"/>
      <c r="I117" s="1"/>
      <c r="J117" s="1"/>
    </row>
    <row r="118" spans="2:10" ht="15.75" customHeight="1">
      <c r="B118" s="1"/>
      <c r="C118" s="1"/>
      <c r="D118" s="1"/>
      <c r="E118" s="1"/>
      <c r="F118" s="1"/>
      <c r="G118" s="1"/>
      <c r="H118" s="1"/>
      <c r="I118" s="1"/>
      <c r="J118" s="1"/>
    </row>
    <row r="119" spans="2:10" ht="15.75" customHeight="1">
      <c r="B119" s="1"/>
      <c r="C119" s="1"/>
      <c r="D119" s="1"/>
      <c r="E119" s="1"/>
      <c r="F119" s="1"/>
      <c r="G119" s="1"/>
      <c r="H119" s="1"/>
      <c r="I119" s="1"/>
      <c r="J119" s="1"/>
    </row>
    <row r="120" spans="2:10" ht="15.75" customHeight="1">
      <c r="B120" s="1"/>
      <c r="C120" s="1"/>
      <c r="D120" s="1"/>
      <c r="E120" s="1"/>
      <c r="F120" s="1"/>
      <c r="G120" s="1"/>
      <c r="H120" s="1"/>
      <c r="I120" s="1"/>
      <c r="J120" s="1"/>
    </row>
    <row r="121" spans="2:10" ht="15.75" customHeight="1">
      <c r="B121" s="1"/>
      <c r="C121" s="1"/>
      <c r="D121" s="1"/>
      <c r="E121" s="1"/>
      <c r="F121" s="1"/>
      <c r="G121" s="1"/>
      <c r="H121" s="1"/>
      <c r="I121" s="1"/>
      <c r="J121" s="1"/>
    </row>
    <row r="122" spans="2:10" ht="15.75" customHeight="1">
      <c r="B122" s="1"/>
      <c r="C122" s="1"/>
      <c r="D122" s="1"/>
      <c r="E122" s="1"/>
      <c r="F122" s="1"/>
      <c r="G122" s="1"/>
      <c r="H122" s="1"/>
      <c r="I122" s="1"/>
      <c r="J122" s="1"/>
    </row>
    <row r="123" spans="2:10" ht="15.75" customHeight="1">
      <c r="B123" s="1"/>
      <c r="C123" s="1"/>
      <c r="D123" s="1"/>
      <c r="E123" s="1"/>
      <c r="F123" s="1"/>
      <c r="G123" s="1"/>
      <c r="H123" s="1"/>
      <c r="I123" s="1"/>
      <c r="J123" s="1"/>
    </row>
    <row r="124" spans="2:10" ht="15.75" customHeight="1">
      <c r="B124" s="1"/>
      <c r="C124" s="1"/>
      <c r="D124" s="1"/>
      <c r="E124" s="1"/>
      <c r="F124" s="1"/>
      <c r="G124" s="1"/>
      <c r="H124" s="1"/>
      <c r="I124" s="1"/>
      <c r="J124" s="1"/>
    </row>
    <row r="125" spans="2:10" ht="15.75" customHeight="1">
      <c r="B125" s="1"/>
      <c r="C125" s="1"/>
      <c r="D125" s="1"/>
      <c r="E125" s="1"/>
      <c r="F125" s="1"/>
      <c r="G125" s="1"/>
      <c r="H125" s="1"/>
      <c r="I125" s="1"/>
      <c r="J125" s="1"/>
    </row>
    <row r="126" spans="2:10" ht="15.75" customHeight="1">
      <c r="B126" s="1"/>
      <c r="C126" s="1"/>
      <c r="D126" s="1"/>
      <c r="E126" s="1"/>
      <c r="F126" s="1"/>
      <c r="G126" s="1"/>
      <c r="H126" s="1"/>
      <c r="I126" s="1"/>
      <c r="J126" s="1"/>
    </row>
    <row r="127" spans="2:10" ht="15.75" customHeight="1">
      <c r="B127" s="1"/>
      <c r="C127" s="1"/>
      <c r="D127" s="1"/>
      <c r="E127" s="1"/>
      <c r="F127" s="1"/>
      <c r="G127" s="1"/>
      <c r="H127" s="1"/>
      <c r="I127" s="1"/>
      <c r="J127" s="1"/>
    </row>
    <row r="128" spans="2:10" ht="15.75" customHeight="1">
      <c r="B128" s="1"/>
      <c r="C128" s="1"/>
      <c r="D128" s="1"/>
      <c r="E128" s="1"/>
      <c r="F128" s="1"/>
      <c r="G128" s="1"/>
      <c r="H128" s="1"/>
      <c r="I128" s="1"/>
      <c r="J128" s="1"/>
    </row>
    <row r="129" spans="2:10" ht="15.75" customHeight="1">
      <c r="B129" s="1"/>
      <c r="C129" s="1"/>
      <c r="D129" s="1"/>
      <c r="E129" s="1"/>
      <c r="F129" s="1"/>
      <c r="G129" s="1"/>
      <c r="H129" s="1"/>
      <c r="I129" s="1"/>
      <c r="J129" s="1"/>
    </row>
    <row r="130" spans="2:10" ht="15.75" customHeight="1">
      <c r="B130" s="1"/>
      <c r="C130" s="1"/>
      <c r="D130" s="1"/>
      <c r="E130" s="1"/>
      <c r="F130" s="1"/>
      <c r="G130" s="1"/>
      <c r="H130" s="1"/>
      <c r="I130" s="1"/>
      <c r="J130" s="1"/>
    </row>
    <row r="131" spans="2:10" ht="15.75" customHeight="1">
      <c r="B131" s="1"/>
      <c r="C131" s="1"/>
      <c r="D131" s="1"/>
      <c r="E131" s="1"/>
      <c r="F131" s="1"/>
      <c r="G131" s="1"/>
      <c r="H131" s="1"/>
      <c r="I131" s="1"/>
      <c r="J131" s="1"/>
    </row>
    <row r="132" spans="2:10" ht="15.75" customHeight="1">
      <c r="B132" s="1"/>
      <c r="C132" s="1"/>
      <c r="D132" s="1"/>
      <c r="E132" s="1"/>
      <c r="F132" s="1"/>
      <c r="G132" s="1"/>
      <c r="H132" s="1"/>
      <c r="I132" s="1"/>
      <c r="J132" s="1"/>
    </row>
    <row r="133" spans="2:10" ht="15.75" customHeight="1">
      <c r="B133" s="1"/>
      <c r="C133" s="1"/>
      <c r="D133" s="1"/>
      <c r="E133" s="1"/>
      <c r="F133" s="1"/>
      <c r="G133" s="1"/>
      <c r="H133" s="1"/>
      <c r="I133" s="1"/>
      <c r="J133" s="1"/>
    </row>
    <row r="134" spans="2:10" ht="15.75" customHeight="1">
      <c r="B134" s="1"/>
      <c r="C134" s="1"/>
      <c r="D134" s="1"/>
      <c r="E134" s="1"/>
      <c r="F134" s="1"/>
      <c r="G134" s="1"/>
      <c r="H134" s="1"/>
      <c r="I134" s="1"/>
      <c r="J134" s="1"/>
    </row>
    <row r="135" spans="2:10" ht="15.75" customHeight="1">
      <c r="B135" s="1"/>
      <c r="C135" s="1"/>
      <c r="D135" s="1"/>
      <c r="E135" s="1"/>
      <c r="F135" s="1"/>
      <c r="G135" s="1"/>
      <c r="H135" s="1"/>
      <c r="I135" s="1"/>
      <c r="J135" s="1"/>
    </row>
    <row r="136" spans="2:10" ht="15.75" customHeight="1">
      <c r="B136" s="1"/>
      <c r="C136" s="1"/>
      <c r="D136" s="1"/>
      <c r="E136" s="1"/>
      <c r="F136" s="1"/>
      <c r="G136" s="1"/>
      <c r="H136" s="1"/>
      <c r="I136" s="1"/>
      <c r="J136" s="1"/>
    </row>
    <row r="137" spans="2:10" ht="15.75" customHeight="1">
      <c r="B137" s="1"/>
      <c r="C137" s="1"/>
      <c r="D137" s="1"/>
      <c r="E137" s="1"/>
      <c r="F137" s="1"/>
      <c r="G137" s="1"/>
      <c r="H137" s="1"/>
      <c r="I137" s="1"/>
      <c r="J137" s="1"/>
    </row>
    <row r="138" spans="2:10" ht="15.75" customHeight="1">
      <c r="B138" s="1"/>
      <c r="C138" s="1"/>
      <c r="D138" s="1"/>
      <c r="E138" s="1"/>
      <c r="F138" s="1"/>
      <c r="G138" s="1"/>
      <c r="H138" s="1"/>
      <c r="I138" s="1"/>
      <c r="J138" s="1"/>
    </row>
    <row r="139" spans="2:10" ht="15.75" customHeight="1">
      <c r="B139" s="1"/>
      <c r="C139" s="1"/>
      <c r="D139" s="1"/>
      <c r="E139" s="1"/>
      <c r="F139" s="1"/>
      <c r="G139" s="1"/>
      <c r="H139" s="1"/>
      <c r="I139" s="1"/>
      <c r="J139" s="1"/>
    </row>
    <row r="140" spans="2:10" ht="15.75" customHeight="1">
      <c r="B140" s="1"/>
      <c r="C140" s="1"/>
      <c r="D140" s="1"/>
      <c r="E140" s="1"/>
      <c r="F140" s="1"/>
      <c r="G140" s="1"/>
      <c r="H140" s="1"/>
      <c r="I140" s="1"/>
      <c r="J140" s="1"/>
    </row>
    <row r="141" spans="2:10" ht="15.75" customHeight="1">
      <c r="B141" s="1"/>
      <c r="C141" s="1"/>
      <c r="D141" s="1"/>
      <c r="E141" s="1"/>
      <c r="F141" s="1"/>
      <c r="G141" s="1"/>
      <c r="H141" s="1"/>
      <c r="I141" s="1"/>
      <c r="J141" s="1"/>
    </row>
    <row r="142" spans="2:10" ht="15.75" customHeight="1">
      <c r="B142" s="1"/>
      <c r="C142" s="1"/>
      <c r="D142" s="1"/>
      <c r="E142" s="1"/>
      <c r="F142" s="1"/>
      <c r="G142" s="1"/>
      <c r="H142" s="1"/>
      <c r="I142" s="1"/>
      <c r="J142" s="1"/>
    </row>
    <row r="143" spans="2:10" ht="15.75" customHeight="1">
      <c r="B143" s="1"/>
      <c r="C143" s="1"/>
      <c r="D143" s="1"/>
      <c r="E143" s="1"/>
      <c r="F143" s="1"/>
      <c r="G143" s="1"/>
      <c r="H143" s="1"/>
      <c r="I143" s="1"/>
      <c r="J143" s="1"/>
    </row>
    <row r="144" spans="2:10" ht="15.75" customHeight="1">
      <c r="B144" s="1"/>
      <c r="C144" s="1"/>
      <c r="D144" s="1"/>
      <c r="E144" s="1"/>
      <c r="F144" s="1"/>
      <c r="G144" s="1"/>
      <c r="H144" s="1"/>
      <c r="I144" s="1"/>
      <c r="J144" s="1"/>
    </row>
    <row r="145" spans="2:10" ht="15.75" customHeight="1">
      <c r="B145" s="1"/>
      <c r="C145" s="1"/>
      <c r="D145" s="1"/>
      <c r="E145" s="1"/>
      <c r="F145" s="1"/>
      <c r="G145" s="1"/>
      <c r="H145" s="1"/>
      <c r="I145" s="1"/>
      <c r="J145" s="1"/>
    </row>
    <row r="146" spans="2:10" ht="15.75" customHeight="1">
      <c r="B146" s="1"/>
      <c r="C146" s="1"/>
      <c r="D146" s="1"/>
      <c r="E146" s="1"/>
      <c r="F146" s="1"/>
      <c r="G146" s="1"/>
      <c r="H146" s="1"/>
      <c r="I146" s="1"/>
      <c r="J146" s="1"/>
    </row>
    <row r="147" spans="2:10" ht="15.75" customHeight="1">
      <c r="B147" s="1"/>
      <c r="C147" s="1"/>
      <c r="D147" s="1"/>
      <c r="E147" s="1"/>
      <c r="F147" s="1"/>
      <c r="G147" s="1"/>
      <c r="H147" s="1"/>
      <c r="I147" s="1"/>
      <c r="J147" s="1"/>
    </row>
    <row r="148" spans="2:10" ht="15.75" customHeight="1">
      <c r="B148" s="1"/>
      <c r="C148" s="1"/>
      <c r="D148" s="1"/>
      <c r="E148" s="1"/>
      <c r="F148" s="1"/>
      <c r="G148" s="1"/>
      <c r="H148" s="1"/>
      <c r="I148" s="1"/>
      <c r="J148" s="1"/>
    </row>
    <row r="149" spans="2:10" ht="15.75" customHeight="1">
      <c r="B149" s="1"/>
      <c r="C149" s="1"/>
      <c r="D149" s="1"/>
      <c r="E149" s="1"/>
      <c r="F149" s="1"/>
      <c r="G149" s="1"/>
      <c r="H149" s="1"/>
      <c r="I149" s="1"/>
      <c r="J149" s="1"/>
    </row>
    <row r="150" spans="2:10" ht="15.75" customHeight="1">
      <c r="B150" s="1"/>
      <c r="C150" s="1"/>
      <c r="D150" s="1"/>
      <c r="E150" s="1"/>
      <c r="F150" s="1"/>
      <c r="G150" s="1"/>
      <c r="H150" s="1"/>
      <c r="I150" s="1"/>
      <c r="J150" s="1"/>
    </row>
    <row r="151" spans="2:10" ht="15.75" customHeight="1">
      <c r="B151" s="1"/>
      <c r="C151" s="1"/>
      <c r="D151" s="1"/>
      <c r="E151" s="1"/>
      <c r="F151" s="1"/>
      <c r="G151" s="1"/>
      <c r="H151" s="1"/>
      <c r="I151" s="1"/>
      <c r="J151" s="1"/>
    </row>
    <row r="152" spans="2:10" ht="15.75" customHeight="1">
      <c r="B152" s="1"/>
      <c r="C152" s="1"/>
      <c r="D152" s="1"/>
      <c r="E152" s="1"/>
      <c r="F152" s="1"/>
      <c r="G152" s="1"/>
      <c r="H152" s="1"/>
      <c r="I152" s="1"/>
      <c r="J152" s="1"/>
    </row>
    <row r="153" spans="2:10" ht="15.75" customHeight="1">
      <c r="B153" s="1"/>
      <c r="C153" s="1"/>
      <c r="D153" s="1"/>
      <c r="E153" s="1"/>
      <c r="F153" s="1"/>
      <c r="G153" s="1"/>
      <c r="H153" s="1"/>
      <c r="I153" s="1"/>
      <c r="J153" s="1"/>
    </row>
    <row r="154" spans="2:10" ht="15.75" customHeight="1">
      <c r="B154" s="1"/>
      <c r="C154" s="1"/>
      <c r="D154" s="1"/>
      <c r="E154" s="1"/>
      <c r="F154" s="1"/>
      <c r="G154" s="1"/>
      <c r="H154" s="1"/>
      <c r="I154" s="1"/>
      <c r="J154" s="1"/>
    </row>
    <row r="155" spans="2:10" ht="15.75" customHeight="1">
      <c r="B155" s="1"/>
      <c r="C155" s="1"/>
      <c r="D155" s="1"/>
      <c r="E155" s="1"/>
      <c r="F155" s="1"/>
      <c r="G155" s="1"/>
      <c r="H155" s="1"/>
      <c r="I155" s="1"/>
      <c r="J155" s="1"/>
    </row>
    <row r="156" spans="2:10" ht="15.75" customHeight="1">
      <c r="B156" s="1"/>
      <c r="C156" s="1"/>
      <c r="D156" s="1"/>
      <c r="E156" s="1"/>
      <c r="F156" s="1"/>
      <c r="G156" s="1"/>
      <c r="H156" s="1"/>
      <c r="I156" s="1"/>
      <c r="J156" s="1"/>
    </row>
    <row r="157" spans="2:10" ht="15.75" customHeight="1">
      <c r="B157" s="1"/>
      <c r="C157" s="1"/>
      <c r="D157" s="1"/>
      <c r="E157" s="1"/>
      <c r="F157" s="1"/>
      <c r="G157" s="1"/>
      <c r="H157" s="1"/>
      <c r="I157" s="1"/>
      <c r="J157" s="1"/>
    </row>
    <row r="158" spans="2:10" ht="15.75" customHeight="1">
      <c r="B158" s="1"/>
      <c r="C158" s="1"/>
      <c r="D158" s="1"/>
      <c r="E158" s="1"/>
      <c r="F158" s="1"/>
      <c r="G158" s="1"/>
      <c r="H158" s="1"/>
      <c r="I158" s="1"/>
      <c r="J158" s="1"/>
    </row>
    <row r="159" spans="2:10" ht="15.75" customHeight="1">
      <c r="B159" s="1"/>
      <c r="C159" s="1"/>
      <c r="D159" s="1"/>
      <c r="E159" s="1"/>
      <c r="F159" s="1"/>
      <c r="G159" s="1"/>
      <c r="H159" s="1"/>
      <c r="I159" s="1"/>
      <c r="J159" s="1"/>
    </row>
    <row r="160" spans="2:10" ht="15.75" customHeight="1">
      <c r="B160" s="1"/>
      <c r="C160" s="1"/>
      <c r="D160" s="1"/>
      <c r="E160" s="1"/>
      <c r="F160" s="1"/>
      <c r="G160" s="1"/>
      <c r="H160" s="1"/>
      <c r="I160" s="1"/>
      <c r="J160" s="1"/>
    </row>
    <row r="161" spans="2:10" ht="15.75" customHeight="1">
      <c r="B161" s="1"/>
      <c r="C161" s="1"/>
      <c r="D161" s="1"/>
      <c r="E161" s="1"/>
      <c r="F161" s="1"/>
      <c r="G161" s="1"/>
      <c r="H161" s="1"/>
      <c r="I161" s="1"/>
      <c r="J161" s="1"/>
    </row>
    <row r="162" spans="2:10" ht="15.75" customHeight="1">
      <c r="B162" s="1"/>
      <c r="C162" s="1"/>
      <c r="D162" s="1"/>
      <c r="E162" s="1"/>
      <c r="F162" s="1"/>
      <c r="G162" s="1"/>
      <c r="H162" s="1"/>
      <c r="I162" s="1"/>
      <c r="J162" s="1"/>
    </row>
    <row r="163" spans="2:10" ht="15.75" customHeight="1">
      <c r="B163" s="1"/>
      <c r="C163" s="1"/>
      <c r="D163" s="1"/>
      <c r="E163" s="1"/>
      <c r="F163" s="1"/>
      <c r="G163" s="1"/>
      <c r="H163" s="1"/>
      <c r="I163" s="1"/>
      <c r="J163" s="1"/>
    </row>
    <row r="164" spans="2:10" ht="15.75" customHeight="1">
      <c r="B164" s="1"/>
      <c r="C164" s="1"/>
      <c r="D164" s="1"/>
      <c r="E164" s="1"/>
      <c r="F164" s="1"/>
      <c r="G164" s="1"/>
      <c r="H164" s="1"/>
      <c r="I164" s="1"/>
      <c r="J164" s="1"/>
    </row>
    <row r="165" spans="2:10" ht="15.75" customHeight="1">
      <c r="B165" s="1"/>
      <c r="C165" s="1"/>
      <c r="D165" s="1"/>
      <c r="E165" s="1"/>
      <c r="F165" s="1"/>
      <c r="G165" s="1"/>
      <c r="H165" s="1"/>
      <c r="I165" s="1"/>
      <c r="J165" s="1"/>
    </row>
    <row r="166" spans="2:10" ht="15.75" customHeight="1">
      <c r="B166" s="1"/>
      <c r="C166" s="1"/>
      <c r="D166" s="1"/>
      <c r="E166" s="1"/>
      <c r="F166" s="1"/>
      <c r="G166" s="1"/>
      <c r="H166" s="1"/>
      <c r="I166" s="1"/>
      <c r="J166" s="1"/>
    </row>
    <row r="167" spans="2:10" ht="15.75" customHeight="1">
      <c r="B167" s="1"/>
      <c r="C167" s="1"/>
      <c r="D167" s="1"/>
      <c r="E167" s="1"/>
      <c r="F167" s="1"/>
      <c r="G167" s="1"/>
      <c r="H167" s="1"/>
      <c r="I167" s="1"/>
      <c r="J167" s="1"/>
    </row>
    <row r="168" spans="2:10" ht="15.75" customHeight="1">
      <c r="B168" s="1"/>
      <c r="C168" s="1"/>
      <c r="D168" s="1"/>
      <c r="E168" s="1"/>
      <c r="F168" s="1"/>
      <c r="G168" s="1"/>
      <c r="H168" s="1"/>
      <c r="I168" s="1"/>
      <c r="J168" s="1"/>
    </row>
    <row r="169" spans="2:10" ht="15.75" customHeight="1">
      <c r="B169" s="1"/>
      <c r="C169" s="1"/>
      <c r="D169" s="1"/>
      <c r="E169" s="1"/>
      <c r="F169" s="1"/>
      <c r="G169" s="1"/>
      <c r="H169" s="1"/>
      <c r="I169" s="1"/>
      <c r="J169" s="1"/>
    </row>
    <row r="170" spans="2:10" ht="15.75" customHeight="1">
      <c r="B170" s="1"/>
      <c r="C170" s="1"/>
      <c r="D170" s="1"/>
      <c r="E170" s="1"/>
      <c r="F170" s="1"/>
      <c r="G170" s="1"/>
      <c r="H170" s="1"/>
      <c r="I170" s="1"/>
      <c r="J170" s="1"/>
    </row>
    <row r="171" spans="2:10" ht="15.75" customHeight="1">
      <c r="B171" s="1"/>
      <c r="C171" s="1"/>
      <c r="D171" s="1"/>
      <c r="E171" s="1"/>
      <c r="F171" s="1"/>
      <c r="G171" s="1"/>
      <c r="H171" s="1"/>
      <c r="I171" s="1"/>
      <c r="J171" s="1"/>
    </row>
    <row r="172" spans="2:10" ht="15.75" customHeight="1">
      <c r="B172" s="1"/>
      <c r="C172" s="1"/>
      <c r="D172" s="1"/>
      <c r="E172" s="1"/>
      <c r="F172" s="1"/>
      <c r="G172" s="1"/>
      <c r="H172" s="1"/>
      <c r="I172" s="1"/>
      <c r="J172" s="1"/>
    </row>
    <row r="173" spans="2:10" ht="15.75" customHeight="1">
      <c r="B173" s="1"/>
      <c r="C173" s="1"/>
      <c r="D173" s="1"/>
      <c r="E173" s="1"/>
      <c r="F173" s="1"/>
      <c r="G173" s="1"/>
      <c r="H173" s="1"/>
      <c r="I173" s="1"/>
      <c r="J173" s="1"/>
    </row>
    <row r="174" spans="2:10" ht="15.75" customHeight="1">
      <c r="B174" s="1"/>
      <c r="C174" s="1"/>
      <c r="D174" s="1"/>
      <c r="E174" s="1"/>
      <c r="F174" s="1"/>
      <c r="G174" s="1"/>
      <c r="H174" s="1"/>
      <c r="I174" s="1"/>
      <c r="J174" s="1"/>
    </row>
    <row r="175" spans="2:10" ht="15.75" customHeight="1">
      <c r="B175" s="1"/>
      <c r="C175" s="1"/>
      <c r="D175" s="1"/>
      <c r="E175" s="1"/>
      <c r="F175" s="1"/>
      <c r="G175" s="1"/>
      <c r="H175" s="1"/>
      <c r="I175" s="1"/>
      <c r="J175" s="1"/>
    </row>
    <row r="176" spans="2:10" ht="15.75" customHeight="1">
      <c r="B176" s="1"/>
      <c r="C176" s="1"/>
      <c r="D176" s="1"/>
      <c r="E176" s="1"/>
      <c r="F176" s="1"/>
      <c r="G176" s="1"/>
      <c r="H176" s="1"/>
      <c r="I176" s="1"/>
      <c r="J176" s="1"/>
    </row>
    <row r="177" spans="2:10" ht="15.75" customHeight="1">
      <c r="B177" s="1"/>
      <c r="C177" s="1"/>
      <c r="D177" s="1"/>
      <c r="E177" s="1"/>
      <c r="F177" s="1"/>
      <c r="G177" s="1"/>
      <c r="H177" s="1"/>
      <c r="I177" s="1"/>
      <c r="J177" s="1"/>
    </row>
    <row r="178" spans="2:10" ht="15.75" customHeight="1">
      <c r="B178" s="1"/>
      <c r="C178" s="1"/>
      <c r="D178" s="1"/>
      <c r="E178" s="1"/>
      <c r="F178" s="1"/>
      <c r="G178" s="1"/>
      <c r="H178" s="1"/>
      <c r="I178" s="1"/>
      <c r="J178" s="1"/>
    </row>
    <row r="179" spans="2:10" ht="15.75" customHeight="1">
      <c r="B179" s="1"/>
      <c r="C179" s="1"/>
      <c r="D179" s="1"/>
      <c r="E179" s="1"/>
      <c r="F179" s="1"/>
      <c r="G179" s="1"/>
      <c r="H179" s="1"/>
      <c r="I179" s="1"/>
      <c r="J179" s="1"/>
    </row>
    <row r="180" spans="2:10" ht="15.75" customHeight="1">
      <c r="B180" s="1"/>
      <c r="C180" s="1"/>
      <c r="D180" s="1"/>
      <c r="E180" s="1"/>
      <c r="F180" s="1"/>
      <c r="G180" s="1"/>
      <c r="H180" s="1"/>
      <c r="I180" s="1"/>
      <c r="J180" s="1"/>
    </row>
    <row r="181" spans="2:10" ht="15.75" customHeight="1">
      <c r="B181" s="1"/>
      <c r="C181" s="1"/>
      <c r="D181" s="1"/>
      <c r="E181" s="1"/>
      <c r="F181" s="1"/>
      <c r="G181" s="1"/>
      <c r="H181" s="1"/>
      <c r="I181" s="1"/>
      <c r="J181" s="1"/>
    </row>
    <row r="182" spans="2:10" ht="15.75" customHeight="1">
      <c r="B182" s="1"/>
      <c r="C182" s="1"/>
      <c r="D182" s="1"/>
      <c r="E182" s="1"/>
      <c r="F182" s="1"/>
      <c r="G182" s="1"/>
      <c r="H182" s="1"/>
      <c r="I182" s="1"/>
      <c r="J182" s="1"/>
    </row>
    <row r="183" spans="2:10" ht="15.75" customHeight="1">
      <c r="B183" s="1"/>
      <c r="C183" s="1"/>
      <c r="D183" s="1"/>
      <c r="E183" s="1"/>
      <c r="F183" s="1"/>
      <c r="G183" s="1"/>
      <c r="H183" s="1"/>
      <c r="I183" s="1"/>
      <c r="J183" s="1"/>
    </row>
    <row r="184" spans="2:10" ht="15.75" customHeight="1">
      <c r="B184" s="1"/>
      <c r="C184" s="1"/>
      <c r="D184" s="1"/>
      <c r="E184" s="1"/>
      <c r="F184" s="1"/>
      <c r="G184" s="1"/>
      <c r="H184" s="1"/>
      <c r="I184" s="1"/>
      <c r="J184" s="1"/>
    </row>
    <row r="185" spans="2:10" ht="15.75" customHeight="1">
      <c r="B185" s="1"/>
      <c r="C185" s="1"/>
      <c r="D185" s="1"/>
      <c r="E185" s="1"/>
      <c r="F185" s="1"/>
      <c r="G185" s="1"/>
      <c r="H185" s="1"/>
      <c r="I185" s="1"/>
      <c r="J185" s="1"/>
    </row>
    <row r="186" spans="2:10" ht="15.75" customHeight="1">
      <c r="B186" s="1"/>
      <c r="C186" s="1"/>
      <c r="D186" s="1"/>
      <c r="E186" s="1"/>
      <c r="F186" s="1"/>
      <c r="G186" s="1"/>
      <c r="H186" s="1"/>
      <c r="I186" s="1"/>
      <c r="J186" s="1"/>
    </row>
    <row r="187" spans="2:10" ht="15.75" customHeight="1">
      <c r="B187" s="1"/>
      <c r="C187" s="1"/>
      <c r="D187" s="1"/>
      <c r="E187" s="1"/>
      <c r="F187" s="1"/>
      <c r="G187" s="1"/>
      <c r="H187" s="1"/>
      <c r="I187" s="1"/>
      <c r="J187" s="1"/>
    </row>
    <row r="188" spans="2:10" ht="15.75" customHeight="1">
      <c r="B188" s="1"/>
      <c r="C188" s="1"/>
      <c r="D188" s="1"/>
      <c r="E188" s="1"/>
      <c r="F188" s="1"/>
      <c r="G188" s="1"/>
      <c r="H188" s="1"/>
      <c r="I188" s="1"/>
      <c r="J188" s="1"/>
    </row>
    <row r="189" spans="2:10" ht="15.75" customHeight="1">
      <c r="B189" s="1"/>
      <c r="C189" s="1"/>
      <c r="D189" s="1"/>
      <c r="E189" s="1"/>
      <c r="F189" s="1"/>
      <c r="G189" s="1"/>
      <c r="H189" s="1"/>
      <c r="I189" s="1"/>
      <c r="J189" s="1"/>
    </row>
    <row r="190" spans="2:10" ht="15.75" customHeight="1">
      <c r="B190" s="1"/>
      <c r="C190" s="1"/>
      <c r="D190" s="1"/>
      <c r="E190" s="1"/>
      <c r="F190" s="1"/>
      <c r="G190" s="1"/>
      <c r="H190" s="1"/>
      <c r="I190" s="1"/>
      <c r="J190" s="1"/>
    </row>
    <row r="191" spans="2:10" ht="15.75" customHeight="1">
      <c r="B191" s="1"/>
      <c r="C191" s="1"/>
      <c r="D191" s="1"/>
      <c r="E191" s="1"/>
      <c r="F191" s="1"/>
      <c r="G191" s="1"/>
      <c r="H191" s="1"/>
      <c r="I191" s="1"/>
      <c r="J191" s="1"/>
    </row>
    <row r="192" spans="2:10" ht="15.75" customHeight="1">
      <c r="B192" s="1"/>
      <c r="C192" s="1"/>
      <c r="D192" s="1"/>
      <c r="E192" s="1"/>
      <c r="F192" s="1"/>
      <c r="G192" s="1"/>
      <c r="H192" s="1"/>
      <c r="I192" s="1"/>
      <c r="J192" s="1"/>
    </row>
    <row r="193" spans="2:10" ht="15.75" customHeight="1">
      <c r="B193" s="1"/>
      <c r="C193" s="1"/>
      <c r="D193" s="1"/>
      <c r="E193" s="1"/>
      <c r="F193" s="1"/>
      <c r="G193" s="1"/>
      <c r="H193" s="1"/>
      <c r="I193" s="1"/>
      <c r="J193" s="1"/>
    </row>
    <row r="194" spans="2:10" ht="15.75" customHeight="1">
      <c r="B194" s="1"/>
      <c r="C194" s="1"/>
      <c r="D194" s="1"/>
      <c r="E194" s="1"/>
      <c r="F194" s="1"/>
      <c r="G194" s="1"/>
      <c r="H194" s="1"/>
      <c r="I194" s="1"/>
      <c r="J194" s="1"/>
    </row>
    <row r="195" spans="2:10" ht="15.75" customHeight="1">
      <c r="B195" s="1"/>
      <c r="C195" s="1"/>
      <c r="D195" s="1"/>
      <c r="E195" s="1"/>
      <c r="F195" s="1"/>
      <c r="G195" s="1"/>
      <c r="H195" s="1"/>
      <c r="I195" s="1"/>
      <c r="J195" s="1"/>
    </row>
    <row r="196" spans="2:10" ht="15.75" customHeight="1">
      <c r="B196" s="1"/>
      <c r="C196" s="1"/>
      <c r="D196" s="1"/>
      <c r="E196" s="1"/>
      <c r="F196" s="1"/>
      <c r="G196" s="1"/>
      <c r="H196" s="1"/>
      <c r="I196" s="1"/>
      <c r="J196" s="1"/>
    </row>
    <row r="197" spans="2:10" ht="15.75" customHeight="1">
      <c r="B197" s="1"/>
      <c r="C197" s="1"/>
      <c r="D197" s="1"/>
      <c r="E197" s="1"/>
      <c r="F197" s="1"/>
      <c r="G197" s="1"/>
      <c r="H197" s="1"/>
      <c r="I197" s="1"/>
      <c r="J197" s="1"/>
    </row>
    <row r="198" spans="2:10" ht="15.75" customHeight="1">
      <c r="B198" s="1"/>
      <c r="C198" s="1"/>
      <c r="D198" s="1"/>
      <c r="E198" s="1"/>
      <c r="F198" s="1"/>
      <c r="G198" s="1"/>
      <c r="H198" s="1"/>
      <c r="I198" s="1"/>
      <c r="J198" s="1"/>
    </row>
    <row r="199" spans="2:10" ht="15.75" customHeight="1">
      <c r="B199" s="1"/>
      <c r="C199" s="1"/>
      <c r="D199" s="1"/>
      <c r="E199" s="1"/>
      <c r="F199" s="1"/>
      <c r="G199" s="1"/>
      <c r="H199" s="1"/>
      <c r="I199" s="1"/>
      <c r="J199" s="1"/>
    </row>
    <row r="200" spans="2:10" ht="15.75" customHeight="1">
      <c r="B200" s="1"/>
      <c r="C200" s="1"/>
      <c r="D200" s="1"/>
      <c r="E200" s="1"/>
      <c r="F200" s="1"/>
      <c r="G200" s="1"/>
      <c r="H200" s="1"/>
      <c r="I200" s="1"/>
      <c r="J200" s="1"/>
    </row>
    <row r="201" spans="2:10" ht="15.75" customHeight="1">
      <c r="B201" s="1"/>
      <c r="C201" s="1"/>
      <c r="D201" s="1"/>
      <c r="E201" s="1"/>
      <c r="F201" s="1"/>
      <c r="G201" s="1"/>
      <c r="H201" s="1"/>
      <c r="I201" s="1"/>
      <c r="J201" s="1"/>
    </row>
    <row r="202" spans="2:10" ht="15.75" customHeight="1">
      <c r="B202" s="1"/>
      <c r="C202" s="1"/>
      <c r="D202" s="1"/>
      <c r="E202" s="1"/>
      <c r="F202" s="1"/>
      <c r="G202" s="1"/>
      <c r="H202" s="1"/>
      <c r="I202" s="1"/>
      <c r="J202" s="1"/>
    </row>
    <row r="203" spans="2:10" ht="15.75" customHeight="1">
      <c r="B203" s="1"/>
      <c r="C203" s="1"/>
      <c r="D203" s="1"/>
      <c r="E203" s="1"/>
      <c r="F203" s="1"/>
      <c r="G203" s="1"/>
      <c r="H203" s="1"/>
      <c r="I203" s="1"/>
      <c r="J203" s="1"/>
    </row>
    <row r="204" spans="2:10" ht="15.75" customHeight="1">
      <c r="B204" s="1"/>
      <c r="C204" s="1"/>
      <c r="D204" s="1"/>
      <c r="E204" s="1"/>
      <c r="F204" s="1"/>
      <c r="G204" s="1"/>
      <c r="H204" s="1"/>
      <c r="I204" s="1"/>
      <c r="J204" s="1"/>
    </row>
    <row r="205" spans="2:10" ht="15.75" customHeight="1">
      <c r="B205" s="1"/>
      <c r="C205" s="1"/>
      <c r="D205" s="1"/>
      <c r="E205" s="1"/>
      <c r="F205" s="1"/>
      <c r="G205" s="1"/>
      <c r="H205" s="1"/>
      <c r="I205" s="1"/>
      <c r="J205" s="1"/>
    </row>
    <row r="206" spans="2:10" ht="15.75" customHeight="1">
      <c r="B206" s="1"/>
      <c r="C206" s="1"/>
      <c r="D206" s="1"/>
      <c r="E206" s="1"/>
      <c r="F206" s="1"/>
      <c r="G206" s="1"/>
      <c r="H206" s="1"/>
      <c r="I206" s="1"/>
      <c r="J206" s="1"/>
    </row>
    <row r="207" spans="2:10" ht="15.75" customHeight="1">
      <c r="B207" s="1"/>
      <c r="C207" s="1"/>
      <c r="D207" s="1"/>
      <c r="E207" s="1"/>
      <c r="F207" s="1"/>
      <c r="G207" s="1"/>
      <c r="H207" s="1"/>
      <c r="I207" s="1"/>
      <c r="J207" s="1"/>
    </row>
    <row r="208" spans="2:10" ht="15.75" customHeight="1">
      <c r="B208" s="1"/>
      <c r="C208" s="1"/>
      <c r="D208" s="1"/>
      <c r="E208" s="1"/>
      <c r="F208" s="1"/>
      <c r="G208" s="1"/>
      <c r="H208" s="1"/>
      <c r="I208" s="1"/>
      <c r="J208" s="1"/>
    </row>
    <row r="209" spans="2:10" ht="15.75" customHeight="1">
      <c r="B209" s="1"/>
      <c r="C209" s="1"/>
      <c r="D209" s="1"/>
      <c r="E209" s="1"/>
      <c r="F209" s="1"/>
      <c r="G209" s="1"/>
      <c r="H209" s="1"/>
      <c r="I209" s="1"/>
      <c r="J209" s="1"/>
    </row>
    <row r="210" spans="2:10" ht="15.75" customHeight="1">
      <c r="B210" s="1"/>
      <c r="C210" s="1"/>
      <c r="D210" s="1"/>
      <c r="E210" s="1"/>
      <c r="F210" s="1"/>
      <c r="G210" s="1"/>
      <c r="H210" s="1"/>
      <c r="I210" s="1"/>
      <c r="J210" s="1"/>
    </row>
    <row r="211" spans="2:10" ht="15.75" customHeight="1">
      <c r="B211" s="1"/>
      <c r="C211" s="1"/>
      <c r="D211" s="1"/>
      <c r="E211" s="1"/>
      <c r="F211" s="1"/>
      <c r="G211" s="1"/>
      <c r="H211" s="1"/>
      <c r="I211" s="1"/>
      <c r="J211" s="1"/>
    </row>
    <row r="212" spans="2:10" ht="15.75" customHeight="1">
      <c r="B212" s="1"/>
      <c r="C212" s="1"/>
      <c r="D212" s="1"/>
      <c r="E212" s="1"/>
      <c r="F212" s="1"/>
      <c r="G212" s="1"/>
      <c r="H212" s="1"/>
      <c r="I212" s="1"/>
      <c r="J212" s="1"/>
    </row>
    <row r="213" spans="2:10" ht="15.75" customHeight="1">
      <c r="B213" s="1"/>
      <c r="C213" s="1"/>
      <c r="D213" s="1"/>
      <c r="E213" s="1"/>
      <c r="F213" s="1"/>
      <c r="G213" s="1"/>
      <c r="H213" s="1"/>
      <c r="I213" s="1"/>
      <c r="J213" s="1"/>
    </row>
    <row r="214" spans="2:10" ht="15.75" customHeight="1">
      <c r="B214" s="1"/>
      <c r="C214" s="1"/>
      <c r="D214" s="1"/>
      <c r="E214" s="1"/>
      <c r="F214" s="1"/>
      <c r="G214" s="1"/>
      <c r="H214" s="1"/>
      <c r="I214" s="1"/>
      <c r="J214" s="1"/>
    </row>
    <row r="215" spans="2:10" ht="15.75" customHeight="1">
      <c r="B215" s="1"/>
      <c r="C215" s="1"/>
      <c r="D215" s="1"/>
      <c r="E215" s="1"/>
      <c r="F215" s="1"/>
      <c r="G215" s="1"/>
      <c r="H215" s="1"/>
      <c r="I215" s="1"/>
      <c r="J215" s="1"/>
    </row>
    <row r="216" spans="2:10" ht="15.75" customHeight="1">
      <c r="B216" s="1"/>
      <c r="C216" s="1"/>
      <c r="D216" s="1"/>
      <c r="E216" s="1"/>
      <c r="F216" s="1"/>
      <c r="G216" s="1"/>
      <c r="H216" s="1"/>
      <c r="I216" s="1"/>
      <c r="J216" s="1"/>
    </row>
    <row r="217" spans="2:10" ht="15.75" customHeight="1">
      <c r="B217" s="1"/>
      <c r="C217" s="1"/>
      <c r="D217" s="1"/>
      <c r="E217" s="1"/>
      <c r="F217" s="1"/>
      <c r="G217" s="1"/>
      <c r="H217" s="1"/>
      <c r="I217" s="1"/>
      <c r="J217" s="1"/>
    </row>
    <row r="218" spans="2:10" ht="15.75" customHeight="1">
      <c r="B218" s="1"/>
      <c r="C218" s="1"/>
      <c r="D218" s="1"/>
      <c r="E218" s="1"/>
      <c r="F218" s="1"/>
      <c r="G218" s="1"/>
      <c r="H218" s="1"/>
      <c r="I218" s="1"/>
      <c r="J218" s="1"/>
    </row>
    <row r="219" spans="2:10" ht="15.75" customHeight="1">
      <c r="B219" s="1"/>
      <c r="C219" s="1"/>
      <c r="D219" s="1"/>
      <c r="E219" s="1"/>
      <c r="F219" s="1"/>
      <c r="G219" s="1"/>
      <c r="H219" s="1"/>
      <c r="I219" s="1"/>
      <c r="J219" s="1"/>
    </row>
    <row r="220" spans="2:10" ht="15.75" customHeight="1">
      <c r="B220" s="1"/>
      <c r="C220" s="1"/>
      <c r="D220" s="1"/>
      <c r="E220" s="1"/>
      <c r="F220" s="1"/>
      <c r="G220" s="1"/>
      <c r="H220" s="1"/>
      <c r="I220" s="1"/>
      <c r="J220" s="1"/>
    </row>
    <row r="221" spans="2:10" ht="15.75" customHeight="1">
      <c r="B221" s="1"/>
      <c r="C221" s="1"/>
      <c r="D221" s="1"/>
      <c r="E221" s="1"/>
      <c r="F221" s="1"/>
      <c r="G221" s="1"/>
      <c r="H221" s="1"/>
      <c r="I221" s="1"/>
      <c r="J221" s="1"/>
    </row>
    <row r="222" spans="2:10" ht="15.75" customHeight="1">
      <c r="B222" s="1"/>
      <c r="C222" s="1"/>
      <c r="D222" s="1"/>
      <c r="E222" s="1"/>
      <c r="F222" s="1"/>
      <c r="G222" s="1"/>
      <c r="H222" s="1"/>
      <c r="I222" s="1"/>
      <c r="J222" s="1"/>
    </row>
    <row r="223" spans="2:10" ht="15.75" customHeight="1">
      <c r="B223" s="1"/>
      <c r="C223" s="1"/>
      <c r="D223" s="1"/>
      <c r="E223" s="1"/>
      <c r="F223" s="1"/>
      <c r="G223" s="1"/>
      <c r="H223" s="1"/>
      <c r="I223" s="1"/>
      <c r="J223" s="1"/>
    </row>
    <row r="224" spans="2:10" ht="15.75" customHeight="1">
      <c r="B224" s="1"/>
      <c r="C224" s="1"/>
      <c r="D224" s="1"/>
      <c r="E224" s="1"/>
      <c r="F224" s="1"/>
      <c r="G224" s="1"/>
      <c r="H224" s="1"/>
      <c r="I224" s="1"/>
      <c r="J224" s="1"/>
    </row>
    <row r="225" spans="2:10" ht="15.75" customHeight="1">
      <c r="B225" s="1"/>
      <c r="C225" s="1"/>
      <c r="D225" s="1"/>
      <c r="E225" s="1"/>
      <c r="F225" s="1"/>
      <c r="G225" s="1"/>
      <c r="H225" s="1"/>
      <c r="I225" s="1"/>
      <c r="J225" s="1"/>
    </row>
    <row r="226" spans="2:10" ht="15.75" customHeight="1">
      <c r="B226" s="1"/>
      <c r="C226" s="1"/>
      <c r="D226" s="1"/>
      <c r="E226" s="1"/>
      <c r="F226" s="1"/>
      <c r="G226" s="1"/>
      <c r="H226" s="1"/>
      <c r="I226" s="1"/>
      <c r="J226" s="1"/>
    </row>
    <row r="227" spans="2:10" ht="15.75" customHeight="1">
      <c r="B227" s="1"/>
      <c r="C227" s="1"/>
      <c r="D227" s="1"/>
      <c r="E227" s="1"/>
      <c r="F227" s="1"/>
      <c r="G227" s="1"/>
      <c r="H227" s="1"/>
      <c r="I227" s="1"/>
      <c r="J227" s="1"/>
    </row>
    <row r="228" spans="2:10" ht="15.75" customHeight="1">
      <c r="B228" s="1"/>
      <c r="C228" s="1"/>
      <c r="D228" s="1"/>
      <c r="E228" s="1"/>
      <c r="F228" s="1"/>
      <c r="G228" s="1"/>
      <c r="H228" s="1"/>
      <c r="I228" s="1"/>
      <c r="J228" s="1"/>
    </row>
    <row r="229" spans="2:10" ht="15.75" customHeight="1">
      <c r="B229" s="1"/>
      <c r="C229" s="1"/>
      <c r="D229" s="1"/>
      <c r="E229" s="1"/>
      <c r="F229" s="1"/>
      <c r="G229" s="1"/>
      <c r="H229" s="1"/>
      <c r="I229" s="1"/>
      <c r="J229" s="1"/>
    </row>
    <row r="230" spans="2:10" ht="15.75" customHeight="1">
      <c r="B230" s="1"/>
      <c r="C230" s="1"/>
      <c r="D230" s="1"/>
      <c r="E230" s="1"/>
      <c r="F230" s="1"/>
      <c r="G230" s="1"/>
      <c r="H230" s="1"/>
      <c r="I230" s="1"/>
      <c r="J230" s="1"/>
    </row>
    <row r="231" spans="2:10" ht="15.75" customHeight="1">
      <c r="B231" s="1"/>
      <c r="C231" s="1"/>
      <c r="D231" s="1"/>
      <c r="E231" s="1"/>
      <c r="F231" s="1"/>
      <c r="G231" s="1"/>
      <c r="H231" s="1"/>
      <c r="I231" s="1"/>
      <c r="J231" s="1"/>
    </row>
    <row r="232" spans="2:10" ht="15.75" customHeight="1">
      <c r="B232" s="1"/>
      <c r="C232" s="1"/>
      <c r="D232" s="1"/>
      <c r="E232" s="1"/>
      <c r="F232" s="1"/>
      <c r="G232" s="1"/>
      <c r="H232" s="1"/>
      <c r="I232" s="1"/>
      <c r="J232" s="1"/>
    </row>
    <row r="233" spans="2:10" ht="15.75" customHeight="1">
      <c r="B233" s="1"/>
      <c r="C233" s="1"/>
      <c r="D233" s="1"/>
      <c r="E233" s="1"/>
      <c r="F233" s="1"/>
      <c r="G233" s="1"/>
      <c r="H233" s="1"/>
      <c r="I233" s="1"/>
      <c r="J233" s="1"/>
    </row>
    <row r="234" spans="2:10" ht="15.75" customHeight="1">
      <c r="B234" s="1"/>
      <c r="C234" s="1"/>
      <c r="D234" s="1"/>
      <c r="E234" s="1"/>
      <c r="F234" s="1"/>
      <c r="G234" s="1"/>
      <c r="H234" s="1"/>
      <c r="I234" s="1"/>
      <c r="J234" s="1"/>
    </row>
    <row r="235" spans="2:10" ht="15.75" customHeight="1">
      <c r="B235" s="1"/>
      <c r="C235" s="1"/>
      <c r="D235" s="1"/>
      <c r="E235" s="1"/>
      <c r="F235" s="1"/>
      <c r="G235" s="1"/>
      <c r="H235" s="1"/>
      <c r="I235" s="1"/>
      <c r="J235" s="1"/>
    </row>
    <row r="236" spans="2:10" ht="15.75" customHeight="1">
      <c r="B236" s="1"/>
      <c r="C236" s="1"/>
      <c r="D236" s="1"/>
      <c r="E236" s="1"/>
      <c r="F236" s="1"/>
      <c r="G236" s="1"/>
      <c r="H236" s="1"/>
      <c r="I236" s="1"/>
      <c r="J236" s="1"/>
    </row>
    <row r="237" spans="2:10" ht="15.75" customHeight="1">
      <c r="B237" s="1"/>
      <c r="C237" s="1"/>
      <c r="D237" s="1"/>
      <c r="E237" s="1"/>
      <c r="F237" s="1"/>
      <c r="G237" s="1"/>
      <c r="H237" s="1"/>
      <c r="I237" s="1"/>
      <c r="J237" s="1"/>
    </row>
    <row r="238" spans="2:10" ht="15.75" customHeight="1">
      <c r="B238" s="1"/>
      <c r="C238" s="1"/>
      <c r="D238" s="1"/>
      <c r="E238" s="1"/>
      <c r="F238" s="1"/>
      <c r="G238" s="1"/>
      <c r="H238" s="1"/>
      <c r="I238" s="1"/>
      <c r="J238" s="1"/>
    </row>
    <row r="239" spans="2:10" ht="15.75" customHeight="1">
      <c r="B239" s="1"/>
      <c r="C239" s="1"/>
      <c r="D239" s="1"/>
      <c r="E239" s="1"/>
      <c r="F239" s="1"/>
      <c r="G239" s="1"/>
      <c r="H239" s="1"/>
      <c r="I239" s="1"/>
      <c r="J239" s="1"/>
    </row>
    <row r="240" spans="2:10" ht="15.75" customHeight="1">
      <c r="B240" s="1"/>
      <c r="C240" s="1"/>
      <c r="D240" s="1"/>
      <c r="E240" s="1"/>
      <c r="F240" s="1"/>
      <c r="G240" s="1"/>
      <c r="H240" s="1"/>
      <c r="I240" s="1"/>
      <c r="J240" s="1"/>
    </row>
    <row r="241" spans="2:10" ht="15.75" customHeight="1">
      <c r="B241" s="1"/>
      <c r="C241" s="1"/>
      <c r="D241" s="1"/>
      <c r="E241" s="1"/>
      <c r="F241" s="1"/>
      <c r="G241" s="1"/>
      <c r="H241" s="1"/>
      <c r="I241" s="1"/>
      <c r="J241" s="1"/>
    </row>
    <row r="242" spans="2:10" ht="15.75" customHeight="1">
      <c r="B242" s="1"/>
      <c r="C242" s="1"/>
      <c r="D242" s="1"/>
      <c r="E242" s="1"/>
      <c r="F242" s="1"/>
      <c r="G242" s="1"/>
      <c r="H242" s="1"/>
      <c r="I242" s="1"/>
      <c r="J242" s="1"/>
    </row>
    <row r="243" spans="2:10" ht="15.75" customHeight="1">
      <c r="B243" s="1"/>
      <c r="C243" s="1"/>
      <c r="D243" s="1"/>
      <c r="E243" s="1"/>
      <c r="F243" s="1"/>
      <c r="G243" s="1"/>
      <c r="H243" s="1"/>
      <c r="I243" s="1"/>
      <c r="J243" s="1"/>
    </row>
    <row r="244" spans="2:10" ht="15.75" customHeight="1">
      <c r="B244" s="1"/>
      <c r="C244" s="1"/>
      <c r="D244" s="1"/>
      <c r="E244" s="1"/>
      <c r="F244" s="1"/>
      <c r="G244" s="1"/>
      <c r="H244" s="1"/>
      <c r="I244" s="1"/>
      <c r="J244" s="1"/>
    </row>
    <row r="245" spans="2:10" ht="15.75" customHeight="1">
      <c r="B245" s="1"/>
      <c r="C245" s="1"/>
      <c r="D245" s="1"/>
      <c r="E245" s="1"/>
      <c r="F245" s="1"/>
      <c r="G245" s="1"/>
      <c r="H245" s="1"/>
      <c r="I245" s="1"/>
      <c r="J245" s="1"/>
    </row>
    <row r="246" spans="2:10" ht="15.75" customHeight="1">
      <c r="B246" s="1"/>
      <c r="C246" s="1"/>
      <c r="D246" s="1"/>
      <c r="E246" s="1"/>
      <c r="F246" s="1"/>
      <c r="G246" s="1"/>
      <c r="H246" s="1"/>
      <c r="I246" s="1"/>
      <c r="J246" s="1"/>
    </row>
    <row r="247" spans="2:10" ht="15.75" customHeight="1">
      <c r="B247" s="1"/>
      <c r="C247" s="1"/>
      <c r="D247" s="1"/>
      <c r="E247" s="1"/>
      <c r="F247" s="1"/>
      <c r="G247" s="1"/>
      <c r="H247" s="1"/>
      <c r="I247" s="1"/>
      <c r="J247" s="1"/>
    </row>
    <row r="248" spans="2:10" ht="15.75" customHeight="1">
      <c r="B248" s="1"/>
      <c r="C248" s="1"/>
      <c r="D248" s="1"/>
      <c r="E248" s="1"/>
      <c r="F248" s="1"/>
      <c r="G248" s="1"/>
      <c r="H248" s="1"/>
      <c r="I248" s="1"/>
      <c r="J248" s="1"/>
    </row>
    <row r="249" spans="2:10" ht="15.75" customHeight="1">
      <c r="B249" s="1"/>
      <c r="C249" s="1"/>
      <c r="D249" s="1"/>
      <c r="E249" s="1"/>
      <c r="F249" s="1"/>
      <c r="G249" s="1"/>
      <c r="H249" s="1"/>
      <c r="I249" s="1"/>
      <c r="J249" s="1"/>
    </row>
    <row r="250" spans="2:10" ht="15.75" customHeight="1">
      <c r="B250" s="1"/>
      <c r="C250" s="1"/>
      <c r="D250" s="1"/>
      <c r="E250" s="1"/>
      <c r="F250" s="1"/>
      <c r="G250" s="1"/>
      <c r="H250" s="1"/>
      <c r="I250" s="1"/>
      <c r="J250" s="1"/>
    </row>
    <row r="251" spans="2:10" ht="15.75" customHeight="1">
      <c r="B251" s="1"/>
      <c r="C251" s="1"/>
      <c r="D251" s="1"/>
      <c r="E251" s="1"/>
      <c r="F251" s="1"/>
      <c r="G251" s="1"/>
      <c r="H251" s="1"/>
      <c r="I251" s="1"/>
      <c r="J251" s="1"/>
    </row>
    <row r="252" spans="2:10" ht="15.75" customHeight="1">
      <c r="B252" s="1"/>
      <c r="C252" s="1"/>
      <c r="D252" s="1"/>
      <c r="E252" s="1"/>
      <c r="F252" s="1"/>
      <c r="G252" s="1"/>
      <c r="H252" s="1"/>
      <c r="I252" s="1"/>
      <c r="J252" s="1"/>
    </row>
    <row r="253" spans="2:10" ht="15.75" customHeight="1">
      <c r="B253" s="1"/>
      <c r="C253" s="1"/>
      <c r="D253" s="1"/>
      <c r="E253" s="1"/>
      <c r="F253" s="1"/>
      <c r="G253" s="1"/>
      <c r="H253" s="1"/>
      <c r="I253" s="1"/>
      <c r="J253" s="1"/>
    </row>
    <row r="254" spans="2:10" ht="15.75" customHeight="1">
      <c r="B254" s="1"/>
      <c r="C254" s="1"/>
      <c r="D254" s="1"/>
      <c r="E254" s="1"/>
      <c r="F254" s="1"/>
      <c r="G254" s="1"/>
      <c r="H254" s="1"/>
      <c r="I254" s="1"/>
      <c r="J254" s="1"/>
    </row>
    <row r="255" spans="2:10" ht="15.75" customHeight="1">
      <c r="B255" s="1"/>
      <c r="C255" s="1"/>
      <c r="D255" s="1"/>
      <c r="E255" s="1"/>
      <c r="F255" s="1"/>
      <c r="G255" s="1"/>
      <c r="H255" s="1"/>
      <c r="I255" s="1"/>
      <c r="J255" s="1"/>
    </row>
    <row r="256" spans="2:10" ht="15.75" customHeight="1">
      <c r="B256" s="1"/>
      <c r="C256" s="1"/>
      <c r="D256" s="1"/>
      <c r="E256" s="1"/>
      <c r="F256" s="1"/>
      <c r="G256" s="1"/>
      <c r="H256" s="1"/>
      <c r="I256" s="1"/>
      <c r="J256" s="1"/>
    </row>
    <row r="257" spans="2:10" ht="15.75" customHeight="1">
      <c r="B257" s="1"/>
      <c r="C257" s="1"/>
      <c r="D257" s="1"/>
      <c r="E257" s="1"/>
      <c r="F257" s="1"/>
      <c r="G257" s="1"/>
      <c r="H257" s="1"/>
      <c r="I257" s="1"/>
      <c r="J257" s="1"/>
    </row>
    <row r="258" spans="2:10" ht="15.75" customHeight="1">
      <c r="B258" s="1"/>
      <c r="C258" s="1"/>
      <c r="D258" s="1"/>
      <c r="E258" s="1"/>
      <c r="F258" s="1"/>
      <c r="G258" s="1"/>
      <c r="H258" s="1"/>
      <c r="I258" s="1"/>
      <c r="J258" s="1"/>
    </row>
    <row r="259" spans="2:10" ht="15.75" customHeight="1">
      <c r="B259" s="1"/>
      <c r="C259" s="1"/>
      <c r="D259" s="1"/>
      <c r="E259" s="1"/>
      <c r="F259" s="1"/>
      <c r="G259" s="1"/>
      <c r="H259" s="1"/>
      <c r="I259" s="1"/>
      <c r="J259" s="1"/>
    </row>
    <row r="260" spans="2:10" ht="15.75" customHeight="1">
      <c r="B260" s="1"/>
      <c r="C260" s="1"/>
      <c r="D260" s="1"/>
      <c r="E260" s="1"/>
      <c r="F260" s="1"/>
      <c r="G260" s="1"/>
      <c r="H260" s="1"/>
      <c r="I260" s="1"/>
      <c r="J260" s="1"/>
    </row>
    <row r="261" spans="2:10" ht="15.75" customHeight="1">
      <c r="B261" s="1"/>
      <c r="C261" s="1"/>
      <c r="D261" s="1"/>
      <c r="E261" s="1"/>
      <c r="F261" s="1"/>
      <c r="G261" s="1"/>
      <c r="H261" s="1"/>
      <c r="I261" s="1"/>
      <c r="J261" s="1"/>
    </row>
    <row r="262" spans="2:10" ht="15.75" customHeight="1">
      <c r="B262" s="1"/>
      <c r="C262" s="1"/>
      <c r="D262" s="1"/>
      <c r="E262" s="1"/>
      <c r="F262" s="1"/>
      <c r="G262" s="1"/>
      <c r="H262" s="1"/>
      <c r="I262" s="1"/>
      <c r="J262" s="1"/>
    </row>
    <row r="263" spans="2:10" ht="15.75" customHeight="1">
      <c r="B263" s="1"/>
      <c r="C263" s="1"/>
      <c r="D263" s="1"/>
      <c r="E263" s="1"/>
      <c r="F263" s="1"/>
      <c r="G263" s="1"/>
      <c r="H263" s="1"/>
      <c r="I263" s="1"/>
      <c r="J263" s="1"/>
    </row>
    <row r="264" spans="2:10" ht="15.75" customHeight="1">
      <c r="B264" s="1"/>
      <c r="C264" s="1"/>
      <c r="D264" s="1"/>
      <c r="E264" s="1"/>
      <c r="F264" s="1"/>
      <c r="G264" s="1"/>
      <c r="H264" s="1"/>
      <c r="I264" s="1"/>
      <c r="J264" s="1"/>
    </row>
    <row r="265" spans="2:10" ht="15.75" customHeight="1">
      <c r="B265" s="1"/>
      <c r="C265" s="1"/>
      <c r="D265" s="1"/>
      <c r="E265" s="1"/>
      <c r="F265" s="1"/>
      <c r="G265" s="1"/>
      <c r="H265" s="1"/>
      <c r="I265" s="1"/>
      <c r="J265" s="1"/>
    </row>
    <row r="266" spans="2:10" ht="15.75" customHeight="1">
      <c r="B266" s="1"/>
      <c r="C266" s="1"/>
      <c r="D266" s="1"/>
      <c r="E266" s="1"/>
      <c r="F266" s="1"/>
      <c r="G266" s="1"/>
      <c r="H266" s="1"/>
      <c r="I266" s="1"/>
      <c r="J266" s="1"/>
    </row>
    <row r="267" spans="2:10" ht="15.75" customHeight="1">
      <c r="B267" s="1"/>
      <c r="C267" s="1"/>
      <c r="D267" s="1"/>
      <c r="E267" s="1"/>
      <c r="F267" s="1"/>
      <c r="G267" s="1"/>
      <c r="H267" s="1"/>
      <c r="I267" s="1"/>
      <c r="J267" s="1"/>
    </row>
    <row r="268" spans="2:10" ht="15.75" customHeight="1">
      <c r="B268" s="1"/>
      <c r="C268" s="1"/>
      <c r="D268" s="1"/>
      <c r="E268" s="1"/>
      <c r="F268" s="1"/>
      <c r="G268" s="1"/>
      <c r="H268" s="1"/>
      <c r="I268" s="1"/>
      <c r="J268" s="1"/>
    </row>
    <row r="269" spans="2:10" ht="15.75" customHeight="1">
      <c r="B269" s="1"/>
      <c r="C269" s="1"/>
      <c r="D269" s="1"/>
      <c r="E269" s="1"/>
      <c r="F269" s="1"/>
      <c r="G269" s="1"/>
      <c r="H269" s="1"/>
      <c r="I269" s="1"/>
      <c r="J269" s="1"/>
    </row>
    <row r="270" spans="2:10" ht="15.75" customHeight="1">
      <c r="B270" s="1"/>
      <c r="C270" s="1"/>
      <c r="D270" s="1"/>
      <c r="E270" s="1"/>
      <c r="F270" s="1"/>
      <c r="G270" s="1"/>
      <c r="H270" s="1"/>
      <c r="I270" s="1"/>
      <c r="J270" s="1"/>
    </row>
    <row r="271" spans="2:10" ht="15.75" customHeight="1">
      <c r="B271" s="1"/>
      <c r="C271" s="1"/>
      <c r="D271" s="1"/>
      <c r="E271" s="1"/>
      <c r="F271" s="1"/>
      <c r="G271" s="1"/>
      <c r="H271" s="1"/>
      <c r="I271" s="1"/>
      <c r="J271" s="1"/>
    </row>
    <row r="272" spans="2:10" ht="15.75" customHeight="1">
      <c r="B272" s="1"/>
      <c r="C272" s="1"/>
      <c r="D272" s="1"/>
      <c r="E272" s="1"/>
      <c r="F272" s="1"/>
      <c r="G272" s="1"/>
      <c r="H272" s="1"/>
      <c r="I272" s="1"/>
      <c r="J272" s="1"/>
    </row>
    <row r="273" spans="2:10" ht="15.75" customHeight="1">
      <c r="B273" s="1"/>
      <c r="C273" s="1"/>
      <c r="D273" s="1"/>
      <c r="E273" s="1"/>
      <c r="F273" s="1"/>
      <c r="G273" s="1"/>
      <c r="H273" s="1"/>
      <c r="I273" s="1"/>
      <c r="J273" s="1"/>
    </row>
    <row r="274" spans="2:10" ht="15.75" customHeight="1">
      <c r="B274" s="1"/>
      <c r="C274" s="1"/>
      <c r="D274" s="1"/>
      <c r="E274" s="1"/>
      <c r="F274" s="1"/>
      <c r="G274" s="1"/>
      <c r="H274" s="1"/>
      <c r="I274" s="1"/>
      <c r="J274" s="1"/>
    </row>
    <row r="275" spans="2:10" ht="15.75" customHeight="1">
      <c r="B275" s="1"/>
      <c r="C275" s="1"/>
      <c r="D275" s="1"/>
      <c r="E275" s="1"/>
      <c r="F275" s="1"/>
      <c r="G275" s="1"/>
      <c r="H275" s="1"/>
      <c r="I275" s="1"/>
      <c r="J275" s="1"/>
    </row>
    <row r="276" spans="2:10" ht="15.75" customHeight="1">
      <c r="B276" s="1"/>
      <c r="C276" s="1"/>
      <c r="D276" s="1"/>
      <c r="E276" s="1"/>
      <c r="F276" s="1"/>
      <c r="G276" s="1"/>
      <c r="H276" s="1"/>
      <c r="I276" s="1"/>
      <c r="J276" s="1"/>
    </row>
    <row r="277" spans="2:10" ht="15.75" customHeight="1">
      <c r="B277" s="1"/>
      <c r="C277" s="1"/>
      <c r="D277" s="1"/>
      <c r="E277" s="1"/>
      <c r="F277" s="1"/>
      <c r="G277" s="1"/>
      <c r="H277" s="1"/>
      <c r="I277" s="1"/>
      <c r="J277" s="1"/>
    </row>
    <row r="278" spans="2:10" ht="15.75" customHeight="1">
      <c r="B278" s="1"/>
      <c r="C278" s="1"/>
      <c r="D278" s="1"/>
      <c r="E278" s="1"/>
      <c r="F278" s="1"/>
      <c r="G278" s="1"/>
      <c r="H278" s="1"/>
      <c r="I278" s="1"/>
      <c r="J278" s="1"/>
    </row>
    <row r="279" spans="2:10" ht="15.75" customHeight="1">
      <c r="B279" s="1"/>
      <c r="C279" s="1"/>
      <c r="D279" s="1"/>
      <c r="E279" s="1"/>
      <c r="F279" s="1"/>
      <c r="G279" s="1"/>
      <c r="H279" s="1"/>
      <c r="I279" s="1"/>
      <c r="J279" s="1"/>
    </row>
    <row r="280" spans="2:10" ht="15.75" customHeight="1">
      <c r="B280" s="1"/>
      <c r="C280" s="1"/>
      <c r="D280" s="1"/>
      <c r="E280" s="1"/>
      <c r="F280" s="1"/>
      <c r="G280" s="1"/>
      <c r="H280" s="1"/>
      <c r="I280" s="1"/>
      <c r="J280" s="1"/>
    </row>
    <row r="281" spans="2:10" ht="15.75" customHeight="1">
      <c r="B281" s="1"/>
      <c r="C281" s="1"/>
      <c r="D281" s="1"/>
      <c r="E281" s="1"/>
      <c r="F281" s="1"/>
      <c r="G281" s="1"/>
      <c r="H281" s="1"/>
      <c r="I281" s="1"/>
      <c r="J281" s="1"/>
    </row>
    <row r="282" spans="2:10" ht="15.75" customHeight="1">
      <c r="B282" s="1"/>
      <c r="C282" s="1"/>
      <c r="D282" s="1"/>
      <c r="E282" s="1"/>
      <c r="F282" s="1"/>
      <c r="G282" s="1"/>
      <c r="H282" s="1"/>
      <c r="I282" s="1"/>
      <c r="J282" s="1"/>
    </row>
    <row r="283" spans="2:10" ht="15.75" customHeight="1">
      <c r="B283" s="1"/>
      <c r="C283" s="1"/>
      <c r="D283" s="1"/>
      <c r="E283" s="1"/>
      <c r="F283" s="1"/>
      <c r="G283" s="1"/>
      <c r="H283" s="1"/>
      <c r="I283" s="1"/>
      <c r="J283" s="1"/>
    </row>
    <row r="284" spans="2:10" ht="15.75" customHeight="1">
      <c r="B284" s="1"/>
      <c r="C284" s="1"/>
      <c r="D284" s="1"/>
      <c r="E284" s="1"/>
      <c r="F284" s="1"/>
      <c r="G284" s="1"/>
      <c r="H284" s="1"/>
      <c r="I284" s="1"/>
      <c r="J284" s="1"/>
    </row>
    <row r="285" spans="2:10" ht="15.75" customHeight="1">
      <c r="B285" s="1"/>
      <c r="C285" s="1"/>
      <c r="D285" s="1"/>
      <c r="E285" s="1"/>
      <c r="F285" s="1"/>
      <c r="G285" s="1"/>
      <c r="H285" s="1"/>
      <c r="I285" s="1"/>
      <c r="J285" s="1"/>
    </row>
    <row r="286" spans="2:10" ht="15.75" customHeight="1">
      <c r="B286" s="1"/>
      <c r="C286" s="1"/>
      <c r="D286" s="1"/>
      <c r="E286" s="1"/>
      <c r="F286" s="1"/>
      <c r="G286" s="1"/>
      <c r="H286" s="1"/>
      <c r="I286" s="1"/>
      <c r="J286" s="1"/>
    </row>
    <row r="287" spans="2:10" ht="15.75" customHeight="1">
      <c r="B287" s="1"/>
      <c r="C287" s="1"/>
      <c r="D287" s="1"/>
      <c r="E287" s="1"/>
      <c r="F287" s="1"/>
      <c r="G287" s="1"/>
      <c r="H287" s="1"/>
      <c r="I287" s="1"/>
      <c r="J287" s="1"/>
    </row>
    <row r="288" spans="2:10" ht="15.75" customHeight="1">
      <c r="B288" s="1"/>
      <c r="C288" s="1"/>
      <c r="D288" s="1"/>
      <c r="E288" s="1"/>
      <c r="F288" s="1"/>
      <c r="G288" s="1"/>
      <c r="H288" s="1"/>
      <c r="I288" s="1"/>
      <c r="J288" s="1"/>
    </row>
    <row r="289" spans="2:10" ht="15.75" customHeight="1">
      <c r="B289" s="1"/>
      <c r="C289" s="1"/>
      <c r="D289" s="1"/>
      <c r="E289" s="1"/>
      <c r="F289" s="1"/>
      <c r="G289" s="1"/>
      <c r="H289" s="1"/>
      <c r="I289" s="1"/>
      <c r="J289" s="1"/>
    </row>
    <row r="290" spans="2:10" ht="15.75" customHeight="1">
      <c r="B290" s="1"/>
      <c r="C290" s="1"/>
      <c r="D290" s="1"/>
      <c r="E290" s="1"/>
      <c r="F290" s="1"/>
      <c r="G290" s="1"/>
      <c r="H290" s="1"/>
      <c r="I290" s="1"/>
      <c r="J290" s="1"/>
    </row>
    <row r="291" spans="2:10" ht="15.75" customHeight="1">
      <c r="B291" s="1"/>
      <c r="C291" s="1"/>
      <c r="D291" s="1"/>
      <c r="E291" s="1"/>
      <c r="F291" s="1"/>
      <c r="G291" s="1"/>
      <c r="H291" s="1"/>
      <c r="I291" s="1"/>
      <c r="J291" s="1"/>
    </row>
    <row r="292" spans="2:10" ht="15.75" customHeight="1">
      <c r="B292" s="1"/>
      <c r="C292" s="1"/>
      <c r="D292" s="1"/>
      <c r="E292" s="1"/>
      <c r="F292" s="1"/>
      <c r="G292" s="1"/>
      <c r="H292" s="1"/>
      <c r="I292" s="1"/>
      <c r="J292" s="1"/>
    </row>
    <row r="293" spans="2:10" ht="15.75" customHeight="1">
      <c r="B293" s="1"/>
      <c r="C293" s="1"/>
      <c r="D293" s="1"/>
      <c r="E293" s="1"/>
      <c r="F293" s="1"/>
      <c r="G293" s="1"/>
      <c r="H293" s="1"/>
      <c r="I293" s="1"/>
      <c r="J293" s="1"/>
    </row>
    <row r="294" spans="2:10" ht="15.75" customHeight="1">
      <c r="B294" s="1"/>
      <c r="C294" s="1"/>
      <c r="D294" s="1"/>
      <c r="E294" s="1"/>
      <c r="F294" s="1"/>
      <c r="G294" s="1"/>
      <c r="H294" s="1"/>
      <c r="I294" s="1"/>
      <c r="J294" s="1"/>
    </row>
    <row r="295" spans="2:10" ht="15.75" customHeight="1">
      <c r="B295" s="1"/>
      <c r="C295" s="1"/>
      <c r="D295" s="1"/>
      <c r="E295" s="1"/>
      <c r="F295" s="1"/>
      <c r="G295" s="1"/>
      <c r="H295" s="1"/>
      <c r="I295" s="1"/>
      <c r="J295" s="1"/>
    </row>
    <row r="296" spans="2:10" ht="15.75" customHeight="1">
      <c r="B296" s="1"/>
      <c r="C296" s="1"/>
      <c r="D296" s="1"/>
      <c r="E296" s="1"/>
      <c r="F296" s="1"/>
      <c r="G296" s="1"/>
      <c r="H296" s="1"/>
      <c r="I296" s="1"/>
      <c r="J296" s="1"/>
    </row>
    <row r="297" spans="2:10" ht="15.75" customHeight="1">
      <c r="B297" s="1"/>
      <c r="C297" s="1"/>
      <c r="D297" s="1"/>
      <c r="E297" s="1"/>
      <c r="F297" s="1"/>
      <c r="G297" s="1"/>
      <c r="H297" s="1"/>
      <c r="I297" s="1"/>
      <c r="J297" s="1"/>
    </row>
    <row r="298" spans="2:10" ht="15.75" customHeight="1">
      <c r="B298" s="1"/>
      <c r="C298" s="1"/>
      <c r="D298" s="1"/>
      <c r="E298" s="1"/>
      <c r="F298" s="1"/>
      <c r="G298" s="1"/>
      <c r="H298" s="1"/>
      <c r="I298" s="1"/>
      <c r="J298" s="1"/>
    </row>
    <row r="299" spans="2:10" ht="15.75" customHeight="1">
      <c r="B299" s="1"/>
      <c r="C299" s="1"/>
      <c r="D299" s="1"/>
      <c r="E299" s="1"/>
      <c r="F299" s="1"/>
      <c r="G299" s="1"/>
      <c r="H299" s="1"/>
      <c r="I299" s="1"/>
      <c r="J299" s="1"/>
    </row>
    <row r="300" spans="2:10" ht="15.75" customHeight="1">
      <c r="B300" s="1"/>
      <c r="C300" s="1"/>
      <c r="D300" s="1"/>
      <c r="E300" s="1"/>
      <c r="F300" s="1"/>
      <c r="G300" s="1"/>
      <c r="H300" s="1"/>
      <c r="I300" s="1"/>
      <c r="J300" s="1"/>
    </row>
    <row r="301" spans="2:10" ht="15.75" customHeight="1">
      <c r="B301" s="1"/>
      <c r="C301" s="1"/>
      <c r="D301" s="1"/>
      <c r="E301" s="1"/>
      <c r="F301" s="1"/>
      <c r="G301" s="1"/>
      <c r="H301" s="1"/>
      <c r="I301" s="1"/>
      <c r="J301" s="1"/>
    </row>
    <row r="302" spans="2:10" ht="15.75" customHeight="1">
      <c r="B302" s="1"/>
      <c r="C302" s="1"/>
      <c r="D302" s="1"/>
      <c r="E302" s="1"/>
      <c r="F302" s="1"/>
      <c r="G302" s="1"/>
      <c r="H302" s="1"/>
      <c r="I302" s="1"/>
      <c r="J302" s="1"/>
    </row>
    <row r="303" spans="2:10" ht="15.75" customHeight="1">
      <c r="B303" s="1"/>
      <c r="C303" s="1"/>
      <c r="D303" s="1"/>
      <c r="E303" s="1"/>
      <c r="F303" s="1"/>
      <c r="G303" s="1"/>
      <c r="H303" s="1"/>
      <c r="I303" s="1"/>
      <c r="J303" s="1"/>
    </row>
    <row r="304" spans="2:10" ht="15.75" customHeight="1">
      <c r="B304" s="1"/>
      <c r="C304" s="1"/>
      <c r="D304" s="1"/>
      <c r="E304" s="1"/>
      <c r="F304" s="1"/>
      <c r="G304" s="1"/>
      <c r="H304" s="1"/>
      <c r="I304" s="1"/>
      <c r="J304" s="1"/>
    </row>
    <row r="305" spans="2:10" ht="15.75" customHeight="1">
      <c r="B305" s="1"/>
      <c r="C305" s="1"/>
      <c r="D305" s="1"/>
      <c r="E305" s="1"/>
      <c r="F305" s="1"/>
      <c r="G305" s="1"/>
      <c r="H305" s="1"/>
      <c r="I305" s="1"/>
      <c r="J305" s="1"/>
    </row>
    <row r="306" spans="2:10" ht="15.75" customHeight="1">
      <c r="B306" s="1"/>
      <c r="C306" s="1"/>
      <c r="D306" s="1"/>
      <c r="E306" s="1"/>
      <c r="F306" s="1"/>
      <c r="G306" s="1"/>
      <c r="H306" s="1"/>
      <c r="I306" s="1"/>
      <c r="J306" s="1"/>
    </row>
    <row r="307" spans="2:10" ht="15.75" customHeight="1">
      <c r="B307" s="1"/>
      <c r="C307" s="1"/>
      <c r="D307" s="1"/>
      <c r="E307" s="1"/>
      <c r="F307" s="1"/>
      <c r="G307" s="1"/>
      <c r="H307" s="1"/>
      <c r="I307" s="1"/>
      <c r="J307" s="1"/>
    </row>
    <row r="308" spans="2:10" ht="15.75" customHeight="1">
      <c r="B308" s="1"/>
      <c r="C308" s="1"/>
      <c r="D308" s="1"/>
      <c r="E308" s="1"/>
      <c r="F308" s="1"/>
      <c r="G308" s="1"/>
      <c r="H308" s="1"/>
      <c r="I308" s="1"/>
      <c r="J308" s="1"/>
    </row>
    <row r="309" spans="2:10" ht="15.75" customHeight="1">
      <c r="B309" s="1"/>
      <c r="C309" s="1"/>
      <c r="D309" s="1"/>
      <c r="E309" s="1"/>
      <c r="F309" s="1"/>
      <c r="G309" s="1"/>
      <c r="H309" s="1"/>
      <c r="I309" s="1"/>
      <c r="J309" s="1"/>
    </row>
    <row r="310" spans="2:10" ht="15.75" customHeight="1">
      <c r="B310" s="1"/>
      <c r="C310" s="1"/>
      <c r="D310" s="1"/>
      <c r="E310" s="1"/>
      <c r="F310" s="1"/>
      <c r="G310" s="1"/>
      <c r="H310" s="1"/>
      <c r="I310" s="1"/>
      <c r="J310" s="1"/>
    </row>
    <row r="311" spans="2:10" ht="15.75" customHeight="1">
      <c r="B311" s="1"/>
      <c r="C311" s="1"/>
      <c r="D311" s="1"/>
      <c r="E311" s="1"/>
      <c r="F311" s="1"/>
      <c r="G311" s="1"/>
      <c r="H311" s="1"/>
      <c r="I311" s="1"/>
      <c r="J311" s="1"/>
    </row>
    <row r="312" spans="2:10" ht="15.75" customHeight="1">
      <c r="B312" s="1"/>
      <c r="C312" s="1"/>
      <c r="D312" s="1"/>
      <c r="E312" s="1"/>
      <c r="F312" s="1"/>
      <c r="G312" s="1"/>
      <c r="H312" s="1"/>
      <c r="I312" s="1"/>
      <c r="J312" s="1"/>
    </row>
    <row r="313" spans="2:10" ht="15.75" customHeight="1">
      <c r="B313" s="1"/>
      <c r="C313" s="1"/>
      <c r="D313" s="1"/>
      <c r="E313" s="1"/>
      <c r="F313" s="1"/>
      <c r="G313" s="1"/>
      <c r="H313" s="1"/>
      <c r="I313" s="1"/>
      <c r="J313" s="1"/>
    </row>
    <row r="314" spans="2:10" ht="15.75" customHeight="1">
      <c r="B314" s="1"/>
      <c r="C314" s="1"/>
      <c r="D314" s="1"/>
      <c r="E314" s="1"/>
      <c r="F314" s="1"/>
      <c r="G314" s="1"/>
      <c r="H314" s="1"/>
      <c r="I314" s="1"/>
      <c r="J314" s="1"/>
    </row>
    <row r="315" spans="2:10" ht="15.75" customHeight="1">
      <c r="B315" s="1"/>
      <c r="C315" s="1"/>
      <c r="D315" s="1"/>
      <c r="E315" s="1"/>
      <c r="F315" s="1"/>
      <c r="G315" s="1"/>
      <c r="H315" s="1"/>
      <c r="I315" s="1"/>
      <c r="J315" s="1"/>
    </row>
    <row r="316" spans="2:10" ht="15.75" customHeight="1">
      <c r="B316" s="1"/>
      <c r="C316" s="1"/>
      <c r="D316" s="1"/>
      <c r="E316" s="1"/>
      <c r="F316" s="1"/>
      <c r="G316" s="1"/>
      <c r="H316" s="1"/>
      <c r="I316" s="1"/>
      <c r="J316" s="1"/>
    </row>
    <row r="317" spans="2:10" ht="15.75" customHeight="1">
      <c r="B317" s="1"/>
      <c r="C317" s="1"/>
      <c r="D317" s="1"/>
      <c r="E317" s="1"/>
      <c r="F317" s="1"/>
      <c r="G317" s="1"/>
      <c r="H317" s="1"/>
      <c r="I317" s="1"/>
      <c r="J317" s="1"/>
    </row>
    <row r="318" spans="2:10" ht="15.75" customHeight="1">
      <c r="B318" s="1"/>
      <c r="C318" s="1"/>
      <c r="D318" s="1"/>
      <c r="E318" s="1"/>
      <c r="F318" s="1"/>
      <c r="G318" s="1"/>
      <c r="H318" s="1"/>
      <c r="I318" s="1"/>
      <c r="J318" s="1"/>
    </row>
    <row r="319" spans="2:10" ht="15.75" customHeight="1">
      <c r="B319" s="1"/>
      <c r="C319" s="1"/>
      <c r="D319" s="1"/>
      <c r="E319" s="1"/>
      <c r="F319" s="1"/>
      <c r="G319" s="1"/>
      <c r="H319" s="1"/>
      <c r="I319" s="1"/>
      <c r="J319" s="1"/>
    </row>
    <row r="320" spans="2:10" ht="15.75" customHeight="1">
      <c r="B320" s="1"/>
      <c r="C320" s="1"/>
      <c r="D320" s="1"/>
      <c r="E320" s="1"/>
      <c r="F320" s="1"/>
      <c r="G320" s="1"/>
      <c r="H320" s="1"/>
      <c r="I320" s="1"/>
      <c r="J320" s="1"/>
    </row>
    <row r="321" spans="2:10" ht="15.75" customHeight="1">
      <c r="B321" s="1"/>
      <c r="C321" s="1"/>
      <c r="D321" s="1"/>
      <c r="E321" s="1"/>
      <c r="F321" s="1"/>
      <c r="G321" s="1"/>
      <c r="H321" s="1"/>
      <c r="I321" s="1"/>
      <c r="J321" s="1"/>
    </row>
    <row r="322" spans="2:10" ht="15.75" customHeight="1">
      <c r="B322" s="1"/>
      <c r="C322" s="1"/>
      <c r="D322" s="1"/>
      <c r="E322" s="1"/>
      <c r="F322" s="1"/>
      <c r="G322" s="1"/>
      <c r="H322" s="1"/>
      <c r="I322" s="1"/>
      <c r="J322" s="1"/>
    </row>
    <row r="323" spans="2:10" ht="15.75" customHeight="1">
      <c r="B323" s="1"/>
      <c r="C323" s="1"/>
      <c r="D323" s="1"/>
      <c r="E323" s="1"/>
      <c r="F323" s="1"/>
      <c r="G323" s="1"/>
      <c r="H323" s="1"/>
      <c r="I323" s="1"/>
      <c r="J323" s="1"/>
    </row>
    <row r="324" spans="2:10" ht="15.75" customHeight="1">
      <c r="B324" s="1"/>
      <c r="C324" s="1"/>
      <c r="D324" s="1"/>
      <c r="E324" s="1"/>
      <c r="F324" s="1"/>
      <c r="G324" s="1"/>
      <c r="H324" s="1"/>
      <c r="I324" s="1"/>
      <c r="J324" s="1"/>
    </row>
    <row r="325" spans="2:10" ht="15.75" customHeight="1">
      <c r="B325" s="1"/>
      <c r="C325" s="1"/>
      <c r="D325" s="1"/>
      <c r="E325" s="1"/>
      <c r="F325" s="1"/>
      <c r="G325" s="1"/>
      <c r="H325" s="1"/>
      <c r="I325" s="1"/>
      <c r="J325" s="1"/>
    </row>
    <row r="326" spans="2:10" ht="15.75" customHeight="1">
      <c r="B326" s="1"/>
      <c r="C326" s="1"/>
      <c r="D326" s="1"/>
      <c r="E326" s="1"/>
      <c r="F326" s="1"/>
      <c r="G326" s="1"/>
      <c r="H326" s="1"/>
      <c r="I326" s="1"/>
      <c r="J326" s="1"/>
    </row>
    <row r="327" spans="2:10" ht="15.75" customHeight="1">
      <c r="B327" s="1"/>
      <c r="C327" s="1"/>
      <c r="D327" s="1"/>
      <c r="E327" s="1"/>
      <c r="F327" s="1"/>
      <c r="G327" s="1"/>
      <c r="H327" s="1"/>
      <c r="I327" s="1"/>
      <c r="J327" s="1"/>
    </row>
    <row r="328" spans="2:10" ht="15.75" customHeight="1">
      <c r="B328" s="1"/>
      <c r="C328" s="1"/>
      <c r="D328" s="1"/>
      <c r="E328" s="1"/>
      <c r="F328" s="1"/>
      <c r="G328" s="1"/>
      <c r="H328" s="1"/>
      <c r="I328" s="1"/>
      <c r="J328" s="1"/>
    </row>
    <row r="329" spans="2:10" ht="15.75" customHeight="1">
      <c r="B329" s="1"/>
      <c r="C329" s="1"/>
      <c r="D329" s="1"/>
      <c r="E329" s="1"/>
      <c r="F329" s="1"/>
      <c r="G329" s="1"/>
      <c r="H329" s="1"/>
      <c r="I329" s="1"/>
      <c r="J329" s="1"/>
    </row>
    <row r="330" spans="2:10" ht="15.75" customHeight="1">
      <c r="B330" s="1"/>
      <c r="C330" s="1"/>
      <c r="D330" s="1"/>
      <c r="E330" s="1"/>
      <c r="F330" s="1"/>
      <c r="G330" s="1"/>
      <c r="H330" s="1"/>
      <c r="I330" s="1"/>
      <c r="J330" s="1"/>
    </row>
    <row r="331" spans="2:10" ht="15.75" customHeight="1">
      <c r="B331" s="1"/>
      <c r="C331" s="1"/>
      <c r="D331" s="1"/>
      <c r="E331" s="1"/>
      <c r="F331" s="1"/>
      <c r="G331" s="1"/>
      <c r="H331" s="1"/>
      <c r="I331" s="1"/>
      <c r="J331" s="1"/>
    </row>
    <row r="332" spans="2:10" ht="15.75" customHeight="1">
      <c r="B332" s="1"/>
      <c r="C332" s="1"/>
      <c r="D332" s="1"/>
      <c r="E332" s="1"/>
      <c r="F332" s="1"/>
      <c r="G332" s="1"/>
      <c r="H332" s="1"/>
      <c r="I332" s="1"/>
      <c r="J332" s="1"/>
    </row>
    <row r="333" spans="2:10" ht="15.75" customHeight="1">
      <c r="B333" s="1"/>
      <c r="C333" s="1"/>
      <c r="D333" s="1"/>
      <c r="E333" s="1"/>
      <c r="F333" s="1"/>
      <c r="G333" s="1"/>
      <c r="H333" s="1"/>
      <c r="I333" s="1"/>
      <c r="J333" s="1"/>
    </row>
    <row r="334" spans="2:10" ht="15.75" customHeight="1">
      <c r="B334" s="1"/>
      <c r="C334" s="1"/>
      <c r="D334" s="1"/>
      <c r="E334" s="1"/>
      <c r="F334" s="1"/>
      <c r="G334" s="1"/>
      <c r="H334" s="1"/>
      <c r="I334" s="1"/>
      <c r="J334" s="1"/>
    </row>
    <row r="335" spans="2:10" ht="15.75" customHeight="1">
      <c r="B335" s="1"/>
      <c r="C335" s="1"/>
      <c r="D335" s="1"/>
      <c r="E335" s="1"/>
      <c r="F335" s="1"/>
      <c r="G335" s="1"/>
      <c r="H335" s="1"/>
      <c r="I335" s="1"/>
      <c r="J335" s="1"/>
    </row>
    <row r="336" spans="2:10" ht="15.75" customHeight="1">
      <c r="B336" s="1"/>
      <c r="C336" s="1"/>
      <c r="D336" s="1"/>
      <c r="E336" s="1"/>
      <c r="F336" s="1"/>
      <c r="G336" s="1"/>
      <c r="H336" s="1"/>
      <c r="I336" s="1"/>
      <c r="J336" s="1"/>
    </row>
    <row r="337" spans="2:10" ht="15.75" customHeight="1">
      <c r="B337" s="1"/>
      <c r="C337" s="1"/>
      <c r="D337" s="1"/>
      <c r="E337" s="1"/>
      <c r="F337" s="1"/>
      <c r="G337" s="1"/>
      <c r="H337" s="1"/>
      <c r="I337" s="1"/>
      <c r="J337" s="1"/>
    </row>
    <row r="338" spans="2:10" ht="15.75" customHeight="1">
      <c r="B338" s="1"/>
      <c r="C338" s="1"/>
      <c r="D338" s="1"/>
      <c r="E338" s="1"/>
      <c r="F338" s="1"/>
      <c r="G338" s="1"/>
      <c r="H338" s="1"/>
      <c r="I338" s="1"/>
      <c r="J338" s="1"/>
    </row>
    <row r="339" spans="2:10" ht="15.75" customHeight="1">
      <c r="B339" s="1"/>
      <c r="C339" s="1"/>
      <c r="D339" s="1"/>
      <c r="E339" s="1"/>
      <c r="F339" s="1"/>
      <c r="G339" s="1"/>
      <c r="H339" s="1"/>
      <c r="I339" s="1"/>
      <c r="J339" s="1"/>
    </row>
    <row r="340" spans="2:10" ht="15.75" customHeight="1">
      <c r="B340" s="1"/>
      <c r="C340" s="1"/>
      <c r="D340" s="1"/>
      <c r="E340" s="1"/>
      <c r="F340" s="1"/>
      <c r="G340" s="1"/>
      <c r="H340" s="1"/>
      <c r="I340" s="1"/>
      <c r="J340" s="1"/>
    </row>
    <row r="341" spans="2:10" ht="15.75" customHeight="1">
      <c r="B341" s="1"/>
      <c r="C341" s="1"/>
      <c r="D341" s="1"/>
      <c r="E341" s="1"/>
      <c r="F341" s="1"/>
      <c r="G341" s="1"/>
      <c r="H341" s="1"/>
      <c r="I341" s="1"/>
      <c r="J341" s="1"/>
    </row>
    <row r="342" spans="2:10" ht="15.75" customHeight="1">
      <c r="B342" s="1"/>
      <c r="C342" s="1"/>
      <c r="D342" s="1"/>
      <c r="E342" s="1"/>
      <c r="F342" s="1"/>
      <c r="G342" s="1"/>
      <c r="H342" s="1"/>
      <c r="I342" s="1"/>
      <c r="J342" s="1"/>
    </row>
    <row r="343" spans="2:10" ht="15.75" customHeight="1">
      <c r="B343" s="1"/>
      <c r="C343" s="1"/>
      <c r="D343" s="1"/>
      <c r="E343" s="1"/>
      <c r="F343" s="1"/>
      <c r="G343" s="1"/>
      <c r="H343" s="1"/>
      <c r="I343" s="1"/>
      <c r="J343" s="1"/>
    </row>
    <row r="344" spans="2:10" ht="15.75" customHeight="1">
      <c r="B344" s="1"/>
      <c r="C344" s="1"/>
      <c r="D344" s="1"/>
      <c r="E344" s="1"/>
      <c r="F344" s="1"/>
      <c r="G344" s="1"/>
      <c r="H344" s="1"/>
      <c r="I344" s="1"/>
      <c r="J344" s="1"/>
    </row>
    <row r="345" spans="2:10" ht="15.75" customHeight="1">
      <c r="B345" s="1"/>
      <c r="C345" s="1"/>
      <c r="D345" s="1"/>
      <c r="E345" s="1"/>
      <c r="F345" s="1"/>
      <c r="G345" s="1"/>
      <c r="H345" s="1"/>
      <c r="I345" s="1"/>
      <c r="J345" s="1"/>
    </row>
    <row r="346" spans="2:10" ht="15.75" customHeight="1">
      <c r="B346" s="1"/>
      <c r="C346" s="1"/>
      <c r="D346" s="1"/>
      <c r="E346" s="1"/>
      <c r="F346" s="1"/>
      <c r="G346" s="1"/>
      <c r="H346" s="1"/>
      <c r="I346" s="1"/>
      <c r="J346" s="1"/>
    </row>
    <row r="347" spans="2:10" ht="15.75" customHeight="1">
      <c r="B347" s="1"/>
      <c r="C347" s="1"/>
      <c r="D347" s="1"/>
      <c r="E347" s="1"/>
      <c r="F347" s="1"/>
      <c r="G347" s="1"/>
      <c r="H347" s="1"/>
      <c r="I347" s="1"/>
      <c r="J347" s="1"/>
    </row>
    <row r="348" spans="2:10" ht="15.75" customHeight="1">
      <c r="B348" s="1"/>
      <c r="C348" s="1"/>
      <c r="D348" s="1"/>
      <c r="E348" s="1"/>
      <c r="F348" s="1"/>
      <c r="G348" s="1"/>
      <c r="H348" s="1"/>
      <c r="I348" s="1"/>
      <c r="J348" s="1"/>
    </row>
    <row r="349" spans="2:10" ht="15.75" customHeight="1">
      <c r="B349" s="1"/>
      <c r="C349" s="1"/>
      <c r="D349" s="1"/>
      <c r="E349" s="1"/>
      <c r="F349" s="1"/>
      <c r="G349" s="1"/>
      <c r="H349" s="1"/>
      <c r="I349" s="1"/>
      <c r="J349" s="1"/>
    </row>
    <row r="350" spans="2:10" ht="15.75" customHeight="1">
      <c r="B350" s="1"/>
      <c r="C350" s="1"/>
      <c r="D350" s="1"/>
      <c r="E350" s="1"/>
      <c r="F350" s="1"/>
      <c r="G350" s="1"/>
      <c r="H350" s="1"/>
      <c r="I350" s="1"/>
      <c r="J350" s="1"/>
    </row>
    <row r="351" spans="2:10" ht="15.75" customHeight="1">
      <c r="B351" s="1"/>
      <c r="C351" s="1"/>
      <c r="D351" s="1"/>
      <c r="E351" s="1"/>
      <c r="F351" s="1"/>
      <c r="G351" s="1"/>
      <c r="H351" s="1"/>
      <c r="I351" s="1"/>
      <c r="J351" s="1"/>
    </row>
    <row r="352" spans="2:10" ht="15.75" customHeight="1">
      <c r="B352" s="1"/>
      <c r="C352" s="1"/>
      <c r="D352" s="1"/>
      <c r="E352" s="1"/>
      <c r="F352" s="1"/>
      <c r="G352" s="1"/>
      <c r="H352" s="1"/>
      <c r="I352" s="1"/>
      <c r="J352" s="1"/>
    </row>
    <row r="353" spans="2:10" ht="15.75" customHeight="1">
      <c r="B353" s="1"/>
      <c r="C353" s="1"/>
      <c r="D353" s="1"/>
      <c r="E353" s="1"/>
      <c r="F353" s="1"/>
      <c r="G353" s="1"/>
      <c r="H353" s="1"/>
      <c r="I353" s="1"/>
      <c r="J353" s="1"/>
    </row>
    <row r="354" spans="2:10" ht="15.75" customHeight="1">
      <c r="B354" s="1"/>
      <c r="C354" s="1"/>
      <c r="D354" s="1"/>
      <c r="E354" s="1"/>
      <c r="F354" s="1"/>
      <c r="G354" s="1"/>
      <c r="H354" s="1"/>
      <c r="I354" s="1"/>
      <c r="J354" s="1"/>
    </row>
    <row r="355" spans="2:10" ht="15.75" customHeight="1">
      <c r="B355" s="1"/>
      <c r="C355" s="1"/>
      <c r="D355" s="1"/>
      <c r="E355" s="1"/>
      <c r="F355" s="1"/>
      <c r="G355" s="1"/>
      <c r="H355" s="1"/>
      <c r="I355" s="1"/>
      <c r="J355" s="1"/>
    </row>
    <row r="356" spans="2:10" ht="15.75" customHeight="1">
      <c r="B356" s="1"/>
      <c r="C356" s="1"/>
      <c r="D356" s="1"/>
      <c r="E356" s="1"/>
      <c r="F356" s="1"/>
      <c r="G356" s="1"/>
      <c r="H356" s="1"/>
      <c r="I356" s="1"/>
      <c r="J356" s="1"/>
    </row>
    <row r="357" spans="2:10" ht="15.75" customHeight="1">
      <c r="B357" s="1"/>
      <c r="C357" s="1"/>
      <c r="D357" s="1"/>
      <c r="E357" s="1"/>
      <c r="F357" s="1"/>
      <c r="G357" s="1"/>
      <c r="H357" s="1"/>
      <c r="I357" s="1"/>
      <c r="J357" s="1"/>
    </row>
    <row r="358" spans="2:10" ht="15.75" customHeight="1">
      <c r="B358" s="1"/>
      <c r="C358" s="1"/>
      <c r="D358" s="1"/>
      <c r="E358" s="1"/>
      <c r="F358" s="1"/>
      <c r="G358" s="1"/>
      <c r="H358" s="1"/>
      <c r="I358" s="1"/>
      <c r="J358" s="1"/>
    </row>
    <row r="359" spans="2:10" ht="15.75" customHeight="1">
      <c r="B359" s="1"/>
      <c r="C359" s="1"/>
      <c r="D359" s="1"/>
      <c r="E359" s="1"/>
      <c r="F359" s="1"/>
      <c r="G359" s="1"/>
      <c r="H359" s="1"/>
      <c r="I359" s="1"/>
      <c r="J359" s="1"/>
    </row>
    <row r="360" spans="2:10" ht="15.75" customHeight="1">
      <c r="B360" s="1"/>
      <c r="C360" s="1"/>
      <c r="D360" s="1"/>
      <c r="E360" s="1"/>
      <c r="F360" s="1"/>
      <c r="G360" s="1"/>
      <c r="H360" s="1"/>
      <c r="I360" s="1"/>
      <c r="J360" s="1"/>
    </row>
    <row r="361" spans="2:10" ht="15.75" customHeight="1">
      <c r="B361" s="1"/>
      <c r="C361" s="1"/>
      <c r="D361" s="1"/>
      <c r="E361" s="1"/>
      <c r="F361" s="1"/>
      <c r="G361" s="1"/>
      <c r="H361" s="1"/>
      <c r="I361" s="1"/>
      <c r="J361" s="1"/>
    </row>
    <row r="362" spans="2:10" ht="15.75" customHeight="1">
      <c r="B362" s="1"/>
      <c r="C362" s="1"/>
      <c r="D362" s="1"/>
      <c r="E362" s="1"/>
      <c r="F362" s="1"/>
      <c r="G362" s="1"/>
      <c r="H362" s="1"/>
      <c r="I362" s="1"/>
      <c r="J362" s="1"/>
    </row>
    <row r="363" spans="2:10" ht="15.75" customHeight="1">
      <c r="B363" s="1"/>
      <c r="C363" s="1"/>
      <c r="D363" s="1"/>
      <c r="E363" s="1"/>
      <c r="F363" s="1"/>
      <c r="G363" s="1"/>
      <c r="H363" s="1"/>
      <c r="I363" s="1"/>
      <c r="J363" s="1"/>
    </row>
    <row r="364" spans="2:10" ht="15.75" customHeight="1">
      <c r="B364" s="1"/>
      <c r="C364" s="1"/>
      <c r="D364" s="1"/>
      <c r="E364" s="1"/>
      <c r="F364" s="1"/>
      <c r="G364" s="1"/>
      <c r="H364" s="1"/>
      <c r="I364" s="1"/>
      <c r="J364" s="1"/>
    </row>
    <row r="365" spans="2:10" ht="15.75" customHeight="1">
      <c r="B365" s="1"/>
      <c r="C365" s="1"/>
      <c r="D365" s="1"/>
      <c r="E365" s="1"/>
      <c r="F365" s="1"/>
      <c r="G365" s="1"/>
      <c r="H365" s="1"/>
      <c r="I365" s="1"/>
      <c r="J365" s="1"/>
    </row>
    <row r="366" spans="2:10" ht="15.75" customHeight="1">
      <c r="B366" s="1"/>
      <c r="C366" s="1"/>
      <c r="D366" s="1"/>
      <c r="E366" s="1"/>
      <c r="F366" s="1"/>
      <c r="G366" s="1"/>
      <c r="H366" s="1"/>
      <c r="I366" s="1"/>
      <c r="J366" s="1"/>
    </row>
    <row r="367" spans="2:10" ht="15.75" customHeight="1">
      <c r="B367" s="1"/>
      <c r="C367" s="1"/>
      <c r="D367" s="1"/>
      <c r="E367" s="1"/>
      <c r="F367" s="1"/>
      <c r="G367" s="1"/>
      <c r="H367" s="1"/>
      <c r="I367" s="1"/>
      <c r="J367" s="1"/>
    </row>
    <row r="368" spans="2:10" ht="15.75" customHeight="1">
      <c r="B368" s="1"/>
      <c r="C368" s="1"/>
      <c r="D368" s="1"/>
      <c r="E368" s="1"/>
      <c r="F368" s="1"/>
      <c r="G368" s="1"/>
      <c r="H368" s="1"/>
      <c r="I368" s="1"/>
      <c r="J368" s="1"/>
    </row>
    <row r="369" spans="2:10" ht="15.75" customHeight="1">
      <c r="B369" s="1"/>
      <c r="C369" s="1"/>
      <c r="D369" s="1"/>
      <c r="E369" s="1"/>
      <c r="F369" s="1"/>
      <c r="G369" s="1"/>
      <c r="H369" s="1"/>
      <c r="I369" s="1"/>
      <c r="J369" s="1"/>
    </row>
    <row r="370" spans="2:10" ht="15.75" customHeight="1">
      <c r="B370" s="1"/>
      <c r="C370" s="1"/>
      <c r="D370" s="1"/>
      <c r="E370" s="1"/>
      <c r="F370" s="1"/>
      <c r="G370" s="1"/>
      <c r="H370" s="1"/>
      <c r="I370" s="1"/>
      <c r="J370" s="1"/>
    </row>
    <row r="371" spans="2:10" ht="15.75" customHeight="1">
      <c r="B371" s="1"/>
      <c r="C371" s="1"/>
      <c r="D371" s="1"/>
      <c r="E371" s="1"/>
      <c r="F371" s="1"/>
      <c r="G371" s="1"/>
      <c r="H371" s="1"/>
      <c r="I371" s="1"/>
      <c r="J371" s="1"/>
    </row>
    <row r="372" spans="2:10" ht="15.75" customHeight="1">
      <c r="B372" s="1"/>
      <c r="C372" s="1"/>
      <c r="D372" s="1"/>
      <c r="E372" s="1"/>
      <c r="F372" s="1"/>
      <c r="G372" s="1"/>
      <c r="H372" s="1"/>
      <c r="I372" s="1"/>
      <c r="J372" s="1"/>
    </row>
    <row r="373" spans="2:10" ht="15.75" customHeight="1">
      <c r="B373" s="1"/>
      <c r="C373" s="1"/>
      <c r="D373" s="1"/>
      <c r="E373" s="1"/>
      <c r="F373" s="1"/>
      <c r="G373" s="1"/>
      <c r="H373" s="1"/>
      <c r="I373" s="1"/>
      <c r="J373" s="1"/>
    </row>
    <row r="374" spans="2:10" ht="15.75" customHeight="1">
      <c r="B374" s="1"/>
      <c r="C374" s="1"/>
      <c r="D374" s="1"/>
      <c r="E374" s="1"/>
      <c r="F374" s="1"/>
      <c r="G374" s="1"/>
      <c r="H374" s="1"/>
      <c r="I374" s="1"/>
      <c r="J374" s="1"/>
    </row>
    <row r="375" spans="2:10" ht="15.75" customHeight="1">
      <c r="B375" s="1"/>
      <c r="C375" s="1"/>
      <c r="D375" s="1"/>
      <c r="E375" s="1"/>
      <c r="F375" s="1"/>
      <c r="G375" s="1"/>
      <c r="H375" s="1"/>
      <c r="I375" s="1"/>
      <c r="J375" s="1"/>
    </row>
    <row r="376" spans="2:10" ht="15.75" customHeight="1">
      <c r="B376" s="1"/>
      <c r="C376" s="1"/>
      <c r="D376" s="1"/>
      <c r="E376" s="1"/>
      <c r="F376" s="1"/>
      <c r="G376" s="1"/>
      <c r="H376" s="1"/>
      <c r="I376" s="1"/>
      <c r="J376" s="1"/>
    </row>
    <row r="377" spans="2:10" ht="15.75" customHeight="1">
      <c r="B377" s="1"/>
      <c r="C377" s="1"/>
      <c r="D377" s="1"/>
      <c r="E377" s="1"/>
      <c r="F377" s="1"/>
      <c r="G377" s="1"/>
      <c r="H377" s="1"/>
      <c r="I377" s="1"/>
      <c r="J377" s="1"/>
    </row>
    <row r="378" spans="2:10" ht="15.75" customHeight="1">
      <c r="B378" s="1"/>
      <c r="C378" s="1"/>
      <c r="D378" s="1"/>
      <c r="E378" s="1"/>
      <c r="F378" s="1"/>
      <c r="G378" s="1"/>
      <c r="H378" s="1"/>
      <c r="I378" s="1"/>
      <c r="J378" s="1"/>
    </row>
    <row r="379" spans="2:10" ht="15.75" customHeight="1">
      <c r="B379" s="1"/>
      <c r="C379" s="1"/>
      <c r="D379" s="1"/>
      <c r="E379" s="1"/>
      <c r="F379" s="1"/>
      <c r="G379" s="1"/>
      <c r="H379" s="1"/>
      <c r="I379" s="1"/>
      <c r="J379" s="1"/>
    </row>
    <row r="380" spans="2:10" ht="15.75" customHeight="1">
      <c r="B380" s="1"/>
      <c r="C380" s="1"/>
      <c r="D380" s="1"/>
      <c r="E380" s="1"/>
      <c r="F380" s="1"/>
      <c r="G380" s="1"/>
      <c r="H380" s="1"/>
      <c r="I380" s="1"/>
      <c r="J380" s="1"/>
    </row>
    <row r="381" spans="2:10" ht="15.75" customHeight="1">
      <c r="B381" s="1"/>
      <c r="C381" s="1"/>
      <c r="D381" s="1"/>
      <c r="E381" s="1"/>
      <c r="F381" s="1"/>
      <c r="G381" s="1"/>
      <c r="H381" s="1"/>
      <c r="I381" s="1"/>
      <c r="J381" s="1"/>
    </row>
    <row r="382" spans="2:10" ht="15.75" customHeight="1">
      <c r="B382" s="1"/>
      <c r="C382" s="1"/>
      <c r="D382" s="1"/>
      <c r="E382" s="1"/>
      <c r="F382" s="1"/>
      <c r="G382" s="1"/>
      <c r="H382" s="1"/>
      <c r="I382" s="1"/>
      <c r="J382" s="1"/>
    </row>
    <row r="383" spans="2:10" ht="15.75" customHeight="1">
      <c r="B383" s="1"/>
      <c r="C383" s="1"/>
      <c r="D383" s="1"/>
      <c r="E383" s="1"/>
      <c r="F383" s="1"/>
      <c r="G383" s="1"/>
      <c r="H383" s="1"/>
      <c r="I383" s="1"/>
      <c r="J383" s="1"/>
    </row>
    <row r="384" spans="2:10" ht="15.75" customHeight="1">
      <c r="B384" s="1"/>
      <c r="C384" s="1"/>
      <c r="D384" s="1"/>
      <c r="E384" s="1"/>
      <c r="F384" s="1"/>
      <c r="G384" s="1"/>
      <c r="H384" s="1"/>
      <c r="I384" s="1"/>
      <c r="J384" s="1"/>
    </row>
    <row r="385" spans="2:10" ht="15.75" customHeight="1">
      <c r="B385" s="1"/>
      <c r="C385" s="1"/>
      <c r="D385" s="1"/>
      <c r="E385" s="1"/>
      <c r="F385" s="1"/>
      <c r="G385" s="1"/>
      <c r="H385" s="1"/>
      <c r="I385" s="1"/>
      <c r="J385" s="1"/>
    </row>
    <row r="386" spans="2:10" ht="15.75" customHeight="1">
      <c r="B386" s="1"/>
      <c r="C386" s="1"/>
      <c r="D386" s="1"/>
      <c r="E386" s="1"/>
      <c r="F386" s="1"/>
      <c r="G386" s="1"/>
      <c r="H386" s="1"/>
      <c r="I386" s="1"/>
      <c r="J386" s="1"/>
    </row>
    <row r="387" spans="2:10" ht="15.75" customHeight="1">
      <c r="B387" s="1"/>
      <c r="C387" s="1"/>
      <c r="D387" s="1"/>
      <c r="E387" s="1"/>
      <c r="F387" s="1"/>
      <c r="G387" s="1"/>
      <c r="H387" s="1"/>
      <c r="I387" s="1"/>
      <c r="J387" s="1"/>
    </row>
    <row r="388" spans="2:10" ht="15.75" customHeight="1">
      <c r="B388" s="1"/>
      <c r="C388" s="1"/>
      <c r="D388" s="1"/>
      <c r="E388" s="1"/>
      <c r="F388" s="1"/>
      <c r="G388" s="1"/>
      <c r="H388" s="1"/>
      <c r="I388" s="1"/>
      <c r="J388" s="1"/>
    </row>
    <row r="389" spans="2:10" ht="15.75" customHeight="1">
      <c r="B389" s="1"/>
      <c r="C389" s="1"/>
      <c r="D389" s="1"/>
      <c r="E389" s="1"/>
      <c r="F389" s="1"/>
      <c r="G389" s="1"/>
      <c r="H389" s="1"/>
      <c r="I389" s="1"/>
      <c r="J389" s="1"/>
    </row>
    <row r="390" spans="2:10" ht="15.75" customHeight="1">
      <c r="B390" s="1"/>
      <c r="C390" s="1"/>
      <c r="D390" s="1"/>
      <c r="E390" s="1"/>
      <c r="F390" s="1"/>
      <c r="G390" s="1"/>
      <c r="H390" s="1"/>
      <c r="I390" s="1"/>
      <c r="J390" s="1"/>
    </row>
    <row r="391" spans="2:10" ht="15.75" customHeight="1">
      <c r="B391" s="1"/>
      <c r="C391" s="1"/>
      <c r="D391" s="1"/>
      <c r="E391" s="1"/>
      <c r="F391" s="1"/>
      <c r="G391" s="1"/>
      <c r="H391" s="1"/>
      <c r="I391" s="1"/>
      <c r="J391" s="1"/>
    </row>
    <row r="392" spans="2:10" ht="15.75" customHeight="1">
      <c r="B392" s="1"/>
      <c r="C392" s="1"/>
      <c r="D392" s="1"/>
      <c r="E392" s="1"/>
      <c r="F392" s="1"/>
      <c r="G392" s="1"/>
      <c r="H392" s="1"/>
      <c r="I392" s="1"/>
      <c r="J392" s="1"/>
    </row>
    <row r="393" spans="2:10" ht="15.75" customHeight="1">
      <c r="B393" s="1"/>
      <c r="C393" s="1"/>
      <c r="D393" s="1"/>
      <c r="E393" s="1"/>
      <c r="F393" s="1"/>
      <c r="G393" s="1"/>
      <c r="H393" s="1"/>
      <c r="I393" s="1"/>
      <c r="J393" s="1"/>
    </row>
    <row r="394" spans="2:10" ht="15.75" customHeight="1">
      <c r="B394" s="1"/>
      <c r="C394" s="1"/>
      <c r="D394" s="1"/>
      <c r="E394" s="1"/>
      <c r="F394" s="1"/>
      <c r="G394" s="1"/>
      <c r="H394" s="1"/>
      <c r="I394" s="1"/>
      <c r="J394" s="1"/>
    </row>
    <row r="395" spans="2:10" ht="15.75" customHeight="1">
      <c r="B395" s="1"/>
      <c r="C395" s="1"/>
      <c r="D395" s="1"/>
      <c r="E395" s="1"/>
      <c r="F395" s="1"/>
      <c r="G395" s="1"/>
      <c r="H395" s="1"/>
      <c r="I395" s="1"/>
      <c r="J395" s="1"/>
    </row>
    <row r="396" spans="2:10" ht="15.75" customHeight="1">
      <c r="B396" s="1"/>
      <c r="C396" s="1"/>
      <c r="D396" s="1"/>
      <c r="E396" s="1"/>
      <c r="F396" s="1"/>
      <c r="G396" s="1"/>
      <c r="H396" s="1"/>
      <c r="I396" s="1"/>
      <c r="J396" s="1"/>
    </row>
    <row r="397" spans="2:10" ht="15.75" customHeight="1">
      <c r="B397" s="1"/>
      <c r="C397" s="1"/>
      <c r="D397" s="1"/>
      <c r="E397" s="1"/>
      <c r="F397" s="1"/>
      <c r="G397" s="1"/>
      <c r="H397" s="1"/>
      <c r="I397" s="1"/>
      <c r="J397" s="1"/>
    </row>
    <row r="398" spans="2:10" ht="15.75" customHeight="1">
      <c r="B398" s="1"/>
      <c r="C398" s="1"/>
      <c r="D398" s="1"/>
      <c r="E398" s="1"/>
      <c r="F398" s="1"/>
      <c r="G398" s="1"/>
      <c r="H398" s="1"/>
      <c r="I398" s="1"/>
      <c r="J398" s="1"/>
    </row>
    <row r="399" spans="2:10" ht="15.75" customHeight="1">
      <c r="B399" s="1"/>
      <c r="C399" s="1"/>
      <c r="D399" s="1"/>
      <c r="E399" s="1"/>
      <c r="F399" s="1"/>
      <c r="G399" s="1"/>
      <c r="H399" s="1"/>
      <c r="I399" s="1"/>
      <c r="J399" s="1"/>
    </row>
    <row r="400" spans="2:10" ht="15.75" customHeight="1">
      <c r="B400" s="1"/>
      <c r="C400" s="1"/>
      <c r="D400" s="1"/>
      <c r="E400" s="1"/>
      <c r="F400" s="1"/>
      <c r="G400" s="1"/>
      <c r="H400" s="1"/>
      <c r="I400" s="1"/>
      <c r="J400" s="1"/>
    </row>
    <row r="401" spans="2:10" ht="15.75" customHeight="1">
      <c r="B401" s="1"/>
      <c r="C401" s="1"/>
      <c r="D401" s="1"/>
      <c r="E401" s="1"/>
      <c r="F401" s="1"/>
      <c r="G401" s="1"/>
      <c r="H401" s="1"/>
      <c r="I401" s="1"/>
      <c r="J401" s="1"/>
    </row>
    <row r="402" spans="2:10" ht="15.75" customHeight="1">
      <c r="B402" s="1"/>
      <c r="C402" s="1"/>
      <c r="D402" s="1"/>
      <c r="E402" s="1"/>
      <c r="F402" s="1"/>
      <c r="G402" s="1"/>
      <c r="H402" s="1"/>
      <c r="I402" s="1"/>
      <c r="J402" s="1"/>
    </row>
    <row r="403" spans="2:10" ht="15.75" customHeight="1">
      <c r="B403" s="1"/>
      <c r="C403" s="1"/>
      <c r="D403" s="1"/>
      <c r="E403" s="1"/>
      <c r="F403" s="1"/>
      <c r="G403" s="1"/>
      <c r="H403" s="1"/>
      <c r="I403" s="1"/>
      <c r="J403" s="1"/>
    </row>
    <row r="404" spans="2:10" ht="15.75" customHeight="1">
      <c r="B404" s="1"/>
      <c r="C404" s="1"/>
      <c r="D404" s="1"/>
      <c r="E404" s="1"/>
      <c r="F404" s="1"/>
      <c r="G404" s="1"/>
      <c r="H404" s="1"/>
      <c r="I404" s="1"/>
      <c r="J404" s="1"/>
    </row>
    <row r="405" spans="2:10" ht="15.75" customHeight="1">
      <c r="B405" s="1"/>
      <c r="C405" s="1"/>
      <c r="D405" s="1"/>
      <c r="E405" s="1"/>
      <c r="F405" s="1"/>
      <c r="G405" s="1"/>
      <c r="H405" s="1"/>
      <c r="I405" s="1"/>
      <c r="J405" s="1"/>
    </row>
    <row r="406" spans="2:10" ht="15.75" customHeight="1">
      <c r="B406" s="1"/>
      <c r="C406" s="1"/>
      <c r="D406" s="1"/>
      <c r="E406" s="1"/>
      <c r="F406" s="1"/>
      <c r="G406" s="1"/>
      <c r="H406" s="1"/>
      <c r="I406" s="1"/>
      <c r="J406" s="1"/>
    </row>
    <row r="407" spans="2:10" ht="15.75" customHeight="1">
      <c r="B407" s="1"/>
      <c r="C407" s="1"/>
      <c r="D407" s="1"/>
      <c r="E407" s="1"/>
      <c r="F407" s="1"/>
      <c r="G407" s="1"/>
      <c r="H407" s="1"/>
      <c r="I407" s="1"/>
      <c r="J407" s="1"/>
    </row>
    <row r="408" spans="2:10" ht="15.75" customHeight="1">
      <c r="B408" s="1"/>
      <c r="C408" s="1"/>
      <c r="D408" s="1"/>
      <c r="E408" s="1"/>
      <c r="F408" s="1"/>
      <c r="G408" s="1"/>
      <c r="H408" s="1"/>
      <c r="I408" s="1"/>
      <c r="J408" s="1"/>
    </row>
    <row r="409" spans="2:10" ht="15.75" customHeight="1">
      <c r="B409" s="1"/>
      <c r="C409" s="1"/>
      <c r="D409" s="1"/>
      <c r="E409" s="1"/>
      <c r="F409" s="1"/>
      <c r="G409" s="1"/>
      <c r="H409" s="1"/>
      <c r="I409" s="1"/>
      <c r="J409" s="1"/>
    </row>
    <row r="410" spans="2:10" ht="15.75" customHeight="1">
      <c r="B410" s="1"/>
      <c r="C410" s="1"/>
      <c r="D410" s="1"/>
      <c r="E410" s="1"/>
      <c r="F410" s="1"/>
      <c r="G410" s="1"/>
      <c r="H410" s="1"/>
      <c r="I410" s="1"/>
      <c r="J410" s="1"/>
    </row>
    <row r="411" spans="2:10" ht="15.75" customHeight="1">
      <c r="B411" s="1"/>
      <c r="C411" s="1"/>
      <c r="D411" s="1"/>
      <c r="E411" s="1"/>
      <c r="F411" s="1"/>
      <c r="G411" s="1"/>
      <c r="H411" s="1"/>
      <c r="I411" s="1"/>
      <c r="J411" s="1"/>
    </row>
    <row r="412" spans="2:10" ht="15.75" customHeight="1">
      <c r="B412" s="1"/>
      <c r="C412" s="1"/>
      <c r="D412" s="1"/>
      <c r="E412" s="1"/>
      <c r="F412" s="1"/>
      <c r="G412" s="1"/>
      <c r="H412" s="1"/>
      <c r="I412" s="1"/>
      <c r="J412" s="1"/>
    </row>
    <row r="413" spans="2:10" ht="15.75" customHeight="1">
      <c r="B413" s="1"/>
      <c r="C413" s="1"/>
      <c r="D413" s="1"/>
      <c r="E413" s="1"/>
      <c r="F413" s="1"/>
      <c r="G413" s="1"/>
      <c r="H413" s="1"/>
      <c r="I413" s="1"/>
      <c r="J413" s="1"/>
    </row>
    <row r="414" spans="2:10" ht="15.75" customHeight="1">
      <c r="B414" s="1"/>
      <c r="C414" s="1"/>
      <c r="D414" s="1"/>
      <c r="E414" s="1"/>
      <c r="F414" s="1"/>
      <c r="G414" s="1"/>
      <c r="H414" s="1"/>
      <c r="I414" s="1"/>
      <c r="J414" s="1"/>
    </row>
    <row r="415" spans="2:10" ht="15.75" customHeight="1">
      <c r="B415" s="1"/>
      <c r="C415" s="1"/>
      <c r="D415" s="1"/>
      <c r="E415" s="1"/>
      <c r="F415" s="1"/>
      <c r="G415" s="1"/>
      <c r="H415" s="1"/>
      <c r="I415" s="1"/>
      <c r="J415" s="1"/>
    </row>
    <row r="416" spans="2:10" ht="15.75" customHeight="1">
      <c r="B416" s="1"/>
      <c r="C416" s="1"/>
      <c r="D416" s="1"/>
      <c r="E416" s="1"/>
      <c r="F416" s="1"/>
      <c r="G416" s="1"/>
      <c r="H416" s="1"/>
      <c r="I416" s="1"/>
      <c r="J416" s="1"/>
    </row>
    <row r="417" spans="2:10" ht="15.75" customHeight="1">
      <c r="B417" s="1"/>
      <c r="C417" s="1"/>
      <c r="D417" s="1"/>
      <c r="E417" s="1"/>
      <c r="F417" s="1"/>
      <c r="G417" s="1"/>
      <c r="H417" s="1"/>
      <c r="I417" s="1"/>
      <c r="J417" s="1"/>
    </row>
    <row r="418" spans="2:10" ht="15.75" customHeight="1">
      <c r="B418" s="1"/>
      <c r="C418" s="1"/>
      <c r="D418" s="1"/>
      <c r="E418" s="1"/>
      <c r="F418" s="1"/>
      <c r="G418" s="1"/>
      <c r="H418" s="1"/>
      <c r="I418" s="1"/>
      <c r="J418" s="1"/>
    </row>
    <row r="419" spans="2:10" ht="15.75" customHeight="1">
      <c r="B419" s="1"/>
      <c r="C419" s="1"/>
      <c r="D419" s="1"/>
      <c r="E419" s="1"/>
      <c r="F419" s="1"/>
      <c r="G419" s="1"/>
      <c r="H419" s="1"/>
      <c r="I419" s="1"/>
      <c r="J419" s="1"/>
    </row>
    <row r="420" spans="2:10" ht="15.75" customHeight="1">
      <c r="B420" s="1"/>
      <c r="C420" s="1"/>
      <c r="D420" s="1"/>
      <c r="E420" s="1"/>
      <c r="F420" s="1"/>
      <c r="G420" s="1"/>
      <c r="H420" s="1"/>
      <c r="I420" s="1"/>
      <c r="J420" s="1"/>
    </row>
    <row r="421" spans="2:10" ht="15.75" customHeight="1">
      <c r="B421" s="1"/>
      <c r="C421" s="1"/>
      <c r="D421" s="1"/>
      <c r="E421" s="1"/>
      <c r="F421" s="1"/>
      <c r="G421" s="1"/>
      <c r="H421" s="1"/>
      <c r="I421" s="1"/>
      <c r="J421" s="1"/>
    </row>
    <row r="422" spans="2:10" ht="15.75" customHeight="1">
      <c r="B422" s="1"/>
      <c r="C422" s="1"/>
      <c r="D422" s="1"/>
      <c r="E422" s="1"/>
      <c r="F422" s="1"/>
      <c r="G422" s="1"/>
      <c r="H422" s="1"/>
      <c r="I422" s="1"/>
      <c r="J422" s="1"/>
    </row>
    <row r="423" spans="2:10" ht="15.75" customHeight="1">
      <c r="B423" s="1"/>
      <c r="C423" s="1"/>
      <c r="D423" s="1"/>
      <c r="E423" s="1"/>
      <c r="F423" s="1"/>
      <c r="G423" s="1"/>
      <c r="H423" s="1"/>
      <c r="I423" s="1"/>
      <c r="J423" s="1"/>
    </row>
    <row r="424" spans="2:10" ht="15.75" customHeight="1">
      <c r="B424" s="1"/>
      <c r="C424" s="1"/>
      <c r="D424" s="1"/>
      <c r="E424" s="1"/>
      <c r="F424" s="1"/>
      <c r="G424" s="1"/>
      <c r="H424" s="1"/>
      <c r="I424" s="1"/>
      <c r="J424" s="1"/>
    </row>
    <row r="425" spans="2:10" ht="15.75" customHeight="1">
      <c r="B425" s="1"/>
      <c r="C425" s="1"/>
      <c r="D425" s="1"/>
      <c r="E425" s="1"/>
      <c r="F425" s="1"/>
      <c r="G425" s="1"/>
      <c r="H425" s="1"/>
      <c r="I425" s="1"/>
      <c r="J425" s="1"/>
    </row>
    <row r="426" spans="2:10" ht="15.75" customHeight="1">
      <c r="B426" s="1"/>
      <c r="C426" s="1"/>
      <c r="D426" s="1"/>
      <c r="E426" s="1"/>
      <c r="F426" s="1"/>
      <c r="G426" s="1"/>
      <c r="H426" s="1"/>
      <c r="I426" s="1"/>
      <c r="J426" s="1"/>
    </row>
    <row r="427" spans="2:10" ht="15.75" customHeight="1">
      <c r="B427" s="1"/>
      <c r="C427" s="1"/>
      <c r="D427" s="1"/>
      <c r="E427" s="1"/>
      <c r="F427" s="1"/>
      <c r="G427" s="1"/>
      <c r="H427" s="1"/>
      <c r="I427" s="1"/>
      <c r="J427" s="1"/>
    </row>
    <row r="428" spans="2:10" ht="15.75" customHeight="1">
      <c r="B428" s="1"/>
      <c r="C428" s="1"/>
      <c r="D428" s="1"/>
      <c r="E428" s="1"/>
      <c r="F428" s="1"/>
      <c r="G428" s="1"/>
      <c r="H428" s="1"/>
      <c r="I428" s="1"/>
      <c r="J428" s="1"/>
    </row>
    <row r="429" spans="2:10" ht="15.75" customHeight="1">
      <c r="B429" s="1"/>
      <c r="C429" s="1"/>
      <c r="D429" s="1"/>
      <c r="E429" s="1"/>
      <c r="F429" s="1"/>
      <c r="G429" s="1"/>
      <c r="H429" s="1"/>
      <c r="I429" s="1"/>
      <c r="J429" s="1"/>
    </row>
    <row r="430" spans="2:10" ht="15.75" customHeight="1">
      <c r="B430" s="1"/>
      <c r="C430" s="1"/>
      <c r="D430" s="1"/>
      <c r="E430" s="1"/>
      <c r="F430" s="1"/>
      <c r="G430" s="1"/>
      <c r="H430" s="1"/>
      <c r="I430" s="1"/>
      <c r="J430" s="1"/>
    </row>
    <row r="431" spans="2:10" ht="15.75" customHeight="1">
      <c r="B431" s="1"/>
      <c r="C431" s="1"/>
      <c r="D431" s="1"/>
      <c r="E431" s="1"/>
      <c r="F431" s="1"/>
      <c r="G431" s="1"/>
      <c r="H431" s="1"/>
      <c r="I431" s="1"/>
      <c r="J431" s="1"/>
    </row>
    <row r="432" spans="2:10" ht="15.75" customHeight="1">
      <c r="B432" s="1"/>
      <c r="C432" s="1"/>
      <c r="D432" s="1"/>
      <c r="E432" s="1"/>
      <c r="F432" s="1"/>
      <c r="G432" s="1"/>
      <c r="H432" s="1"/>
      <c r="I432" s="1"/>
      <c r="J432" s="1"/>
    </row>
    <row r="433" spans="2:10" ht="15.75" customHeight="1">
      <c r="B433" s="1"/>
      <c r="C433" s="1"/>
      <c r="D433" s="1"/>
      <c r="E433" s="1"/>
      <c r="F433" s="1"/>
      <c r="G433" s="1"/>
      <c r="H433" s="1"/>
      <c r="I433" s="1"/>
      <c r="J433" s="1"/>
    </row>
    <row r="434" spans="2:10" ht="15.75" customHeight="1">
      <c r="B434" s="1"/>
      <c r="C434" s="1"/>
      <c r="D434" s="1"/>
      <c r="E434" s="1"/>
      <c r="F434" s="1"/>
      <c r="G434" s="1"/>
      <c r="H434" s="1"/>
      <c r="I434" s="1"/>
      <c r="J434" s="1"/>
    </row>
    <row r="435" spans="2:10" ht="15.75" customHeight="1">
      <c r="B435" s="1"/>
      <c r="C435" s="1"/>
      <c r="D435" s="1"/>
      <c r="E435" s="1"/>
      <c r="F435" s="1"/>
      <c r="G435" s="1"/>
      <c r="H435" s="1"/>
      <c r="I435" s="1"/>
      <c r="J435" s="1"/>
    </row>
    <row r="436" spans="2:10" ht="15.75" customHeight="1">
      <c r="B436" s="1"/>
      <c r="C436" s="1"/>
      <c r="D436" s="1"/>
      <c r="E436" s="1"/>
      <c r="F436" s="1"/>
      <c r="G436" s="1"/>
      <c r="H436" s="1"/>
      <c r="I436" s="1"/>
      <c r="J436" s="1"/>
    </row>
    <row r="437" spans="2:10" ht="15.75" customHeight="1">
      <c r="B437" s="1"/>
      <c r="C437" s="1"/>
      <c r="D437" s="1"/>
      <c r="E437" s="1"/>
      <c r="F437" s="1"/>
      <c r="G437" s="1"/>
      <c r="H437" s="1"/>
      <c r="I437" s="1"/>
      <c r="J437" s="1"/>
    </row>
    <row r="438" spans="2:10" ht="15.75" customHeight="1">
      <c r="B438" s="1"/>
      <c r="C438" s="1"/>
      <c r="D438" s="1"/>
      <c r="E438" s="1"/>
      <c r="F438" s="1"/>
      <c r="G438" s="1"/>
      <c r="H438" s="1"/>
      <c r="I438" s="1"/>
      <c r="J438" s="1"/>
    </row>
    <row r="439" spans="2:10" ht="15.75" customHeight="1">
      <c r="B439" s="1"/>
      <c r="C439" s="1"/>
      <c r="D439" s="1"/>
      <c r="E439" s="1"/>
      <c r="F439" s="1"/>
      <c r="G439" s="1"/>
      <c r="H439" s="1"/>
      <c r="I439" s="1"/>
      <c r="J439" s="1"/>
    </row>
    <row r="440" spans="2:10" ht="15.75" customHeight="1">
      <c r="B440" s="1"/>
      <c r="C440" s="1"/>
      <c r="D440" s="1"/>
      <c r="E440" s="1"/>
      <c r="F440" s="1"/>
      <c r="G440" s="1"/>
      <c r="H440" s="1"/>
      <c r="I440" s="1"/>
      <c r="J440" s="1"/>
    </row>
    <row r="441" spans="2:10" ht="15.75" customHeight="1">
      <c r="B441" s="1"/>
      <c r="C441" s="1"/>
      <c r="D441" s="1"/>
      <c r="E441" s="1"/>
      <c r="F441" s="1"/>
      <c r="G441" s="1"/>
      <c r="H441" s="1"/>
      <c r="I441" s="1"/>
      <c r="J441" s="1"/>
    </row>
    <row r="442" spans="2:10" ht="15.75" customHeight="1">
      <c r="B442" s="1"/>
      <c r="C442" s="1"/>
      <c r="D442" s="1"/>
      <c r="E442" s="1"/>
      <c r="F442" s="1"/>
      <c r="G442" s="1"/>
      <c r="H442" s="1"/>
      <c r="I442" s="1"/>
      <c r="J442" s="1"/>
    </row>
    <row r="443" spans="2:10" ht="15.75" customHeight="1">
      <c r="B443" s="1"/>
      <c r="C443" s="1"/>
      <c r="D443" s="1"/>
      <c r="E443" s="1"/>
      <c r="F443" s="1"/>
      <c r="G443" s="1"/>
      <c r="H443" s="1"/>
      <c r="I443" s="1"/>
      <c r="J443" s="1"/>
    </row>
    <row r="444" spans="2:10" ht="15.75" customHeight="1">
      <c r="B444" s="1"/>
      <c r="C444" s="1"/>
      <c r="D444" s="1"/>
      <c r="E444" s="1"/>
      <c r="F444" s="1"/>
      <c r="G444" s="1"/>
      <c r="H444" s="1"/>
      <c r="I444" s="1"/>
      <c r="J444" s="1"/>
    </row>
    <row r="445" spans="2:10" ht="15.75" customHeight="1">
      <c r="B445" s="1"/>
      <c r="C445" s="1"/>
      <c r="D445" s="1"/>
      <c r="E445" s="1"/>
      <c r="F445" s="1"/>
      <c r="G445" s="1"/>
      <c r="H445" s="1"/>
      <c r="I445" s="1"/>
      <c r="J445" s="1"/>
    </row>
    <row r="446" spans="2:10" ht="15.75" customHeight="1">
      <c r="B446" s="1"/>
      <c r="C446" s="1"/>
      <c r="D446" s="1"/>
      <c r="E446" s="1"/>
      <c r="F446" s="1"/>
      <c r="G446" s="1"/>
      <c r="H446" s="1"/>
      <c r="I446" s="1"/>
      <c r="J446" s="1"/>
    </row>
    <row r="447" spans="2:10" ht="15.75" customHeight="1">
      <c r="B447" s="1"/>
      <c r="C447" s="1"/>
      <c r="D447" s="1"/>
      <c r="E447" s="1"/>
      <c r="F447" s="1"/>
      <c r="G447" s="1"/>
      <c r="H447" s="1"/>
      <c r="I447" s="1"/>
      <c r="J447" s="1"/>
    </row>
    <row r="448" spans="2:10" ht="15.75" customHeight="1">
      <c r="B448" s="1"/>
      <c r="C448" s="1"/>
      <c r="D448" s="1"/>
      <c r="E448" s="1"/>
      <c r="F448" s="1"/>
      <c r="G448" s="1"/>
      <c r="H448" s="1"/>
      <c r="I448" s="1"/>
      <c r="J448" s="1"/>
    </row>
    <row r="449" spans="2:10" ht="15.75" customHeight="1">
      <c r="B449" s="1"/>
      <c r="C449" s="1"/>
      <c r="D449" s="1"/>
      <c r="E449" s="1"/>
      <c r="F449" s="1"/>
      <c r="G449" s="1"/>
      <c r="H449" s="1"/>
      <c r="I449" s="1"/>
      <c r="J449" s="1"/>
    </row>
    <row r="450" spans="2:10" ht="15.75" customHeight="1">
      <c r="B450" s="1"/>
      <c r="C450" s="1"/>
      <c r="D450" s="1"/>
      <c r="E450" s="1"/>
      <c r="F450" s="1"/>
      <c r="G450" s="1"/>
      <c r="H450" s="1"/>
      <c r="I450" s="1"/>
      <c r="J450" s="1"/>
    </row>
    <row r="451" spans="2:10" ht="15.75" customHeight="1">
      <c r="B451" s="1"/>
      <c r="C451" s="1"/>
      <c r="D451" s="1"/>
      <c r="E451" s="1"/>
      <c r="F451" s="1"/>
      <c r="G451" s="1"/>
      <c r="H451" s="1"/>
      <c r="I451" s="1"/>
      <c r="J451" s="1"/>
    </row>
    <row r="452" spans="2:10" ht="15.75" customHeight="1">
      <c r="B452" s="1"/>
      <c r="C452" s="1"/>
      <c r="D452" s="1"/>
      <c r="E452" s="1"/>
      <c r="F452" s="1"/>
      <c r="G452" s="1"/>
      <c r="H452" s="1"/>
      <c r="I452" s="1"/>
      <c r="J452" s="1"/>
    </row>
    <row r="453" spans="2:10" ht="15.75" customHeight="1">
      <c r="B453" s="1"/>
      <c r="C453" s="1"/>
      <c r="D453" s="1"/>
      <c r="E453" s="1"/>
      <c r="F453" s="1"/>
      <c r="G453" s="1"/>
      <c r="H453" s="1"/>
      <c r="I453" s="1"/>
      <c r="J453" s="1"/>
    </row>
    <row r="454" spans="2:10" ht="15.75" customHeight="1">
      <c r="B454" s="1"/>
      <c r="C454" s="1"/>
      <c r="D454" s="1"/>
      <c r="E454" s="1"/>
      <c r="F454" s="1"/>
      <c r="G454" s="1"/>
      <c r="H454" s="1"/>
      <c r="I454" s="1"/>
      <c r="J454" s="1"/>
    </row>
    <row r="455" spans="2:10" ht="15.75" customHeight="1">
      <c r="B455" s="1"/>
      <c r="C455" s="1"/>
      <c r="D455" s="1"/>
      <c r="E455" s="1"/>
      <c r="F455" s="1"/>
      <c r="G455" s="1"/>
      <c r="H455" s="1"/>
      <c r="I455" s="1"/>
      <c r="J455" s="1"/>
    </row>
    <row r="456" spans="2:10" ht="15.75" customHeight="1">
      <c r="B456" s="1"/>
      <c r="C456" s="1"/>
      <c r="D456" s="1"/>
      <c r="E456" s="1"/>
      <c r="F456" s="1"/>
      <c r="G456" s="1"/>
      <c r="H456" s="1"/>
      <c r="I456" s="1"/>
      <c r="J456" s="1"/>
    </row>
    <row r="457" spans="2:10" ht="15.75" customHeight="1">
      <c r="B457" s="1"/>
      <c r="C457" s="1"/>
      <c r="D457" s="1"/>
      <c r="E457" s="1"/>
      <c r="F457" s="1"/>
      <c r="G457" s="1"/>
      <c r="H457" s="1"/>
      <c r="I457" s="1"/>
      <c r="J457" s="1"/>
    </row>
    <row r="458" spans="2:10" ht="15.75" customHeight="1">
      <c r="B458" s="1"/>
      <c r="C458" s="1"/>
      <c r="D458" s="1"/>
      <c r="E458" s="1"/>
      <c r="F458" s="1"/>
      <c r="G458" s="1"/>
      <c r="H458" s="1"/>
      <c r="I458" s="1"/>
      <c r="J458" s="1"/>
    </row>
    <row r="459" spans="2:10" ht="15.75" customHeight="1">
      <c r="B459" s="1"/>
      <c r="C459" s="1"/>
      <c r="D459" s="1"/>
      <c r="E459" s="1"/>
      <c r="F459" s="1"/>
      <c r="G459" s="1"/>
      <c r="H459" s="1"/>
      <c r="I459" s="1"/>
      <c r="J459" s="1"/>
    </row>
    <row r="460" spans="2:10" ht="15.75" customHeight="1">
      <c r="B460" s="1"/>
      <c r="C460" s="1"/>
      <c r="D460" s="1"/>
      <c r="E460" s="1"/>
      <c r="F460" s="1"/>
      <c r="G460" s="1"/>
      <c r="H460" s="1"/>
      <c r="I460" s="1"/>
      <c r="J460" s="1"/>
    </row>
    <row r="461" spans="2:10" ht="15.75" customHeight="1">
      <c r="B461" s="1"/>
      <c r="C461" s="1"/>
      <c r="D461" s="1"/>
      <c r="E461" s="1"/>
      <c r="F461" s="1"/>
      <c r="G461" s="1"/>
      <c r="H461" s="1"/>
      <c r="I461" s="1"/>
      <c r="J461" s="1"/>
    </row>
    <row r="462" spans="2:10" ht="15.75" customHeight="1">
      <c r="B462" s="1"/>
      <c r="C462" s="1"/>
      <c r="D462" s="1"/>
      <c r="E462" s="1"/>
      <c r="F462" s="1"/>
      <c r="G462" s="1"/>
      <c r="H462" s="1"/>
      <c r="I462" s="1"/>
      <c r="J462" s="1"/>
    </row>
    <row r="463" spans="2:10" ht="15.75" customHeight="1">
      <c r="B463" s="1"/>
      <c r="C463" s="1"/>
      <c r="D463" s="1"/>
      <c r="E463" s="1"/>
      <c r="F463" s="1"/>
      <c r="G463" s="1"/>
      <c r="H463" s="1"/>
      <c r="I463" s="1"/>
      <c r="J463" s="1"/>
    </row>
    <row r="464" spans="2:10" ht="15.75" customHeight="1">
      <c r="B464" s="1"/>
      <c r="C464" s="1"/>
      <c r="D464" s="1"/>
      <c r="E464" s="1"/>
      <c r="F464" s="1"/>
      <c r="G464" s="1"/>
      <c r="H464" s="1"/>
      <c r="I464" s="1"/>
      <c r="J464" s="1"/>
    </row>
    <row r="465" spans="2:10" ht="15.75" customHeight="1">
      <c r="B465" s="1"/>
      <c r="C465" s="1"/>
      <c r="D465" s="1"/>
      <c r="E465" s="1"/>
      <c r="F465" s="1"/>
      <c r="G465" s="1"/>
      <c r="H465" s="1"/>
      <c r="I465" s="1"/>
      <c r="J465" s="1"/>
    </row>
    <row r="466" spans="2:10" ht="15.75" customHeight="1">
      <c r="B466" s="1"/>
      <c r="C466" s="1"/>
      <c r="D466" s="1"/>
      <c r="E466" s="1"/>
      <c r="F466" s="1"/>
      <c r="G466" s="1"/>
      <c r="H466" s="1"/>
      <c r="I466" s="1"/>
      <c r="J466" s="1"/>
    </row>
    <row r="467" spans="2:10" ht="15.75" customHeight="1">
      <c r="B467" s="1"/>
      <c r="C467" s="1"/>
      <c r="D467" s="1"/>
      <c r="E467" s="1"/>
      <c r="F467" s="1"/>
      <c r="G467" s="1"/>
      <c r="H467" s="1"/>
      <c r="I467" s="1"/>
      <c r="J467" s="1"/>
    </row>
    <row r="468" spans="2:10" ht="15.75" customHeight="1">
      <c r="B468" s="1"/>
      <c r="C468" s="1"/>
      <c r="D468" s="1"/>
      <c r="E468" s="1"/>
      <c r="F468" s="1"/>
      <c r="G468" s="1"/>
      <c r="H468" s="1"/>
      <c r="I468" s="1"/>
      <c r="J468" s="1"/>
    </row>
    <row r="469" spans="2:10" ht="15.75" customHeight="1">
      <c r="B469" s="1"/>
      <c r="C469" s="1"/>
      <c r="D469" s="1"/>
      <c r="E469" s="1"/>
      <c r="F469" s="1"/>
      <c r="G469" s="1"/>
      <c r="H469" s="1"/>
      <c r="I469" s="1"/>
      <c r="J469" s="1"/>
    </row>
    <row r="470" spans="2:10" ht="15.75" customHeight="1">
      <c r="B470" s="1"/>
      <c r="C470" s="1"/>
      <c r="D470" s="1"/>
      <c r="E470" s="1"/>
      <c r="F470" s="1"/>
      <c r="G470" s="1"/>
      <c r="H470" s="1"/>
      <c r="I470" s="1"/>
      <c r="J470" s="1"/>
    </row>
    <row r="471" spans="2:10" ht="15.75" customHeight="1">
      <c r="B471" s="1"/>
      <c r="C471" s="1"/>
      <c r="D471" s="1"/>
      <c r="E471" s="1"/>
      <c r="F471" s="1"/>
      <c r="G471" s="1"/>
      <c r="H471" s="1"/>
      <c r="I471" s="1"/>
      <c r="J471" s="1"/>
    </row>
    <row r="472" spans="2:10" ht="15.75" customHeight="1">
      <c r="B472" s="1"/>
      <c r="C472" s="1"/>
      <c r="D472" s="1"/>
      <c r="E472" s="1"/>
      <c r="F472" s="1"/>
      <c r="G472" s="1"/>
      <c r="H472" s="1"/>
      <c r="I472" s="1"/>
      <c r="J472" s="1"/>
    </row>
    <row r="473" spans="2:10" ht="15.75" customHeight="1">
      <c r="B473" s="1"/>
      <c r="C473" s="1"/>
      <c r="D473" s="1"/>
      <c r="E473" s="1"/>
      <c r="F473" s="1"/>
      <c r="G473" s="1"/>
      <c r="H473" s="1"/>
      <c r="I473" s="1"/>
      <c r="J473" s="1"/>
    </row>
    <row r="474" spans="2:10" ht="15.75" customHeight="1">
      <c r="B474" s="1"/>
      <c r="C474" s="1"/>
      <c r="D474" s="1"/>
      <c r="E474" s="1"/>
      <c r="F474" s="1"/>
      <c r="G474" s="1"/>
      <c r="H474" s="1"/>
      <c r="I474" s="1"/>
      <c r="J474" s="1"/>
    </row>
    <row r="475" spans="2:10" ht="15.75" customHeight="1">
      <c r="B475" s="1"/>
      <c r="C475" s="1"/>
      <c r="D475" s="1"/>
      <c r="E475" s="1"/>
      <c r="F475" s="1"/>
      <c r="G475" s="1"/>
      <c r="H475" s="1"/>
      <c r="I475" s="1"/>
      <c r="J475" s="1"/>
    </row>
    <row r="476" spans="2:10" ht="15.75" customHeight="1">
      <c r="B476" s="1"/>
      <c r="C476" s="1"/>
      <c r="D476" s="1"/>
      <c r="E476" s="1"/>
      <c r="F476" s="1"/>
      <c r="G476" s="1"/>
      <c r="H476" s="1"/>
      <c r="I476" s="1"/>
      <c r="J476" s="1"/>
    </row>
    <row r="477" spans="2:10" ht="15.75" customHeight="1">
      <c r="B477" s="1"/>
      <c r="C477" s="1"/>
      <c r="D477" s="1"/>
      <c r="E477" s="1"/>
      <c r="F477" s="1"/>
      <c r="G477" s="1"/>
      <c r="H477" s="1"/>
      <c r="I477" s="1"/>
      <c r="J477" s="1"/>
    </row>
    <row r="478" spans="2:10" ht="15.75" customHeight="1">
      <c r="B478" s="1"/>
      <c r="C478" s="1"/>
      <c r="D478" s="1"/>
      <c r="E478" s="1"/>
      <c r="F478" s="1"/>
      <c r="G478" s="1"/>
      <c r="H478" s="1"/>
      <c r="I478" s="1"/>
      <c r="J478" s="1"/>
    </row>
    <row r="479" spans="2:10" ht="15.75" customHeight="1">
      <c r="B479" s="1"/>
      <c r="C479" s="1"/>
      <c r="D479" s="1"/>
      <c r="E479" s="1"/>
      <c r="F479" s="1"/>
      <c r="G479" s="1"/>
      <c r="H479" s="1"/>
      <c r="I479" s="1"/>
      <c r="J479" s="1"/>
    </row>
    <row r="480" spans="2:10" ht="15.75" customHeight="1">
      <c r="B480" s="1"/>
      <c r="C480" s="1"/>
      <c r="D480" s="1"/>
      <c r="E480" s="1"/>
      <c r="F480" s="1"/>
      <c r="G480" s="1"/>
      <c r="H480" s="1"/>
      <c r="I480" s="1"/>
      <c r="J480" s="1"/>
    </row>
    <row r="481" spans="2:10" ht="15.75" customHeight="1">
      <c r="B481" s="1"/>
      <c r="C481" s="1"/>
      <c r="D481" s="1"/>
      <c r="E481" s="1"/>
      <c r="F481" s="1"/>
      <c r="G481" s="1"/>
      <c r="H481" s="1"/>
      <c r="I481" s="1"/>
      <c r="J481" s="1"/>
    </row>
    <row r="482" spans="2:10" ht="15.75" customHeight="1">
      <c r="B482" s="1"/>
      <c r="C482" s="1"/>
      <c r="D482" s="1"/>
      <c r="E482" s="1"/>
      <c r="F482" s="1"/>
      <c r="G482" s="1"/>
      <c r="H482" s="1"/>
      <c r="I482" s="1"/>
      <c r="J482" s="1"/>
    </row>
    <row r="483" spans="2:10" ht="15.75" customHeight="1">
      <c r="B483" s="1"/>
      <c r="C483" s="1"/>
      <c r="D483" s="1"/>
      <c r="E483" s="1"/>
      <c r="F483" s="1"/>
      <c r="G483" s="1"/>
      <c r="H483" s="1"/>
      <c r="I483" s="1"/>
      <c r="J483" s="1"/>
    </row>
    <row r="484" spans="2:10" ht="15.75" customHeight="1">
      <c r="B484" s="1"/>
      <c r="C484" s="1"/>
      <c r="D484" s="1"/>
      <c r="E484" s="1"/>
      <c r="F484" s="1"/>
      <c r="G484" s="1"/>
      <c r="H484" s="1"/>
      <c r="I484" s="1"/>
      <c r="J484" s="1"/>
    </row>
    <row r="485" spans="2:10" ht="15.75" customHeight="1">
      <c r="B485" s="1"/>
      <c r="C485" s="1"/>
      <c r="D485" s="1"/>
      <c r="E485" s="1"/>
      <c r="F485" s="1"/>
      <c r="G485" s="1"/>
      <c r="H485" s="1"/>
      <c r="I485" s="1"/>
      <c r="J485" s="1"/>
    </row>
    <row r="486" spans="2:10" ht="15.75" customHeight="1">
      <c r="B486" s="1"/>
      <c r="C486" s="1"/>
      <c r="D486" s="1"/>
      <c r="E486" s="1"/>
      <c r="F486" s="1"/>
      <c r="G486" s="1"/>
      <c r="H486" s="1"/>
      <c r="I486" s="1"/>
      <c r="J486" s="1"/>
    </row>
    <row r="487" spans="2:10" ht="15.75" customHeight="1">
      <c r="B487" s="1"/>
      <c r="C487" s="1"/>
      <c r="D487" s="1"/>
      <c r="E487" s="1"/>
      <c r="F487" s="1"/>
      <c r="G487" s="1"/>
      <c r="H487" s="1"/>
      <c r="I487" s="1"/>
      <c r="J487" s="1"/>
    </row>
    <row r="488" spans="2:10" ht="15.75" customHeight="1">
      <c r="B488" s="1"/>
      <c r="C488" s="1"/>
      <c r="D488" s="1"/>
      <c r="E488" s="1"/>
      <c r="F488" s="1"/>
      <c r="G488" s="1"/>
      <c r="H488" s="1"/>
      <c r="I488" s="1"/>
      <c r="J488" s="1"/>
    </row>
    <row r="489" spans="2:10" ht="15.75" customHeight="1">
      <c r="B489" s="1"/>
      <c r="C489" s="1"/>
      <c r="D489" s="1"/>
      <c r="E489" s="1"/>
      <c r="F489" s="1"/>
      <c r="G489" s="1"/>
      <c r="H489" s="1"/>
      <c r="I489" s="1"/>
      <c r="J489" s="1"/>
    </row>
    <row r="490" spans="2:10" ht="15.75" customHeight="1">
      <c r="B490" s="1"/>
      <c r="C490" s="1"/>
      <c r="D490" s="1"/>
      <c r="E490" s="1"/>
      <c r="F490" s="1"/>
      <c r="G490" s="1"/>
      <c r="H490" s="1"/>
      <c r="I490" s="1"/>
      <c r="J490" s="1"/>
    </row>
    <row r="491" spans="2:10" ht="15.75" customHeight="1">
      <c r="B491" s="1"/>
      <c r="C491" s="1"/>
      <c r="D491" s="1"/>
      <c r="E491" s="1"/>
      <c r="F491" s="1"/>
      <c r="G491" s="1"/>
      <c r="H491" s="1"/>
      <c r="I491" s="1"/>
      <c r="J491" s="1"/>
    </row>
    <row r="492" spans="2:10" ht="15.75" customHeight="1">
      <c r="B492" s="1"/>
      <c r="C492" s="1"/>
      <c r="D492" s="1"/>
      <c r="E492" s="1"/>
      <c r="F492" s="1"/>
      <c r="G492" s="1"/>
      <c r="H492" s="1"/>
      <c r="I492" s="1"/>
      <c r="J492" s="1"/>
    </row>
    <row r="493" spans="2:10" ht="15.75" customHeight="1">
      <c r="B493" s="1"/>
      <c r="C493" s="1"/>
      <c r="D493" s="1"/>
      <c r="E493" s="1"/>
      <c r="F493" s="1"/>
      <c r="G493" s="1"/>
      <c r="H493" s="1"/>
      <c r="I493" s="1"/>
      <c r="J493" s="1"/>
    </row>
    <row r="494" spans="2:10" ht="15.75" customHeight="1">
      <c r="B494" s="1"/>
      <c r="C494" s="1"/>
      <c r="D494" s="1"/>
      <c r="E494" s="1"/>
      <c r="F494" s="1"/>
      <c r="G494" s="1"/>
      <c r="H494" s="1"/>
      <c r="I494" s="1"/>
      <c r="J494" s="1"/>
    </row>
    <row r="495" spans="2:10" ht="15.75" customHeight="1">
      <c r="B495" s="1"/>
      <c r="C495" s="1"/>
      <c r="D495" s="1"/>
      <c r="E495" s="1"/>
      <c r="F495" s="1"/>
      <c r="G495" s="1"/>
      <c r="H495" s="1"/>
      <c r="I495" s="1"/>
      <c r="J495" s="1"/>
    </row>
    <row r="496" spans="2:10" ht="15.75" customHeight="1">
      <c r="B496" s="1"/>
      <c r="C496" s="1"/>
      <c r="D496" s="1"/>
      <c r="E496" s="1"/>
      <c r="F496" s="1"/>
      <c r="G496" s="1"/>
      <c r="H496" s="1"/>
      <c r="I496" s="1"/>
      <c r="J496" s="1"/>
    </row>
    <row r="497" spans="2:10" ht="15.75" customHeight="1">
      <c r="B497" s="1"/>
      <c r="C497" s="1"/>
      <c r="D497" s="1"/>
      <c r="E497" s="1"/>
      <c r="F497" s="1"/>
      <c r="G497" s="1"/>
      <c r="H497" s="1"/>
      <c r="I497" s="1"/>
      <c r="J497" s="1"/>
    </row>
    <row r="498" spans="2:10" ht="15.75" customHeight="1">
      <c r="B498" s="1"/>
      <c r="C498" s="1"/>
      <c r="D498" s="1"/>
      <c r="E498" s="1"/>
      <c r="F498" s="1"/>
      <c r="G498" s="1"/>
      <c r="H498" s="1"/>
      <c r="I498" s="1"/>
      <c r="J498" s="1"/>
    </row>
    <row r="499" spans="2:10" ht="15.75" customHeight="1">
      <c r="B499" s="1"/>
      <c r="C499" s="1"/>
      <c r="D499" s="1"/>
      <c r="E499" s="1"/>
      <c r="F499" s="1"/>
      <c r="G499" s="1"/>
      <c r="H499" s="1"/>
      <c r="I499" s="1"/>
      <c r="J499" s="1"/>
    </row>
    <row r="500" spans="2:10" ht="15.75" customHeight="1">
      <c r="B500" s="1"/>
      <c r="C500" s="1"/>
      <c r="D500" s="1"/>
      <c r="E500" s="1"/>
      <c r="F500" s="1"/>
      <c r="G500" s="1"/>
      <c r="H500" s="1"/>
      <c r="I500" s="1"/>
      <c r="J500" s="1"/>
    </row>
    <row r="501" spans="2:10" ht="15.75" customHeight="1">
      <c r="B501" s="1"/>
      <c r="C501" s="1"/>
      <c r="D501" s="1"/>
      <c r="E501" s="1"/>
      <c r="F501" s="1"/>
      <c r="G501" s="1"/>
      <c r="H501" s="1"/>
      <c r="I501" s="1"/>
      <c r="J501" s="1"/>
    </row>
    <row r="502" spans="2:10" ht="15.75" customHeight="1">
      <c r="B502" s="1"/>
      <c r="C502" s="1"/>
      <c r="D502" s="1"/>
      <c r="E502" s="1"/>
      <c r="F502" s="1"/>
      <c r="G502" s="1"/>
      <c r="H502" s="1"/>
      <c r="I502" s="1"/>
      <c r="J502" s="1"/>
    </row>
    <row r="503" spans="2:10" ht="15.75" customHeight="1">
      <c r="B503" s="1"/>
      <c r="C503" s="1"/>
      <c r="D503" s="1"/>
      <c r="E503" s="1"/>
      <c r="F503" s="1"/>
      <c r="G503" s="1"/>
      <c r="H503" s="1"/>
      <c r="I503" s="1"/>
      <c r="J503" s="1"/>
    </row>
    <row r="504" spans="2:10" ht="15.75" customHeight="1">
      <c r="B504" s="1"/>
      <c r="C504" s="1"/>
      <c r="D504" s="1"/>
      <c r="E504" s="1"/>
      <c r="F504" s="1"/>
      <c r="G504" s="1"/>
      <c r="H504" s="1"/>
      <c r="I504" s="1"/>
      <c r="J504" s="1"/>
    </row>
    <row r="505" spans="2:10" ht="15.75" customHeight="1">
      <c r="B505" s="1"/>
      <c r="C505" s="1"/>
      <c r="D505" s="1"/>
      <c r="E505" s="1"/>
      <c r="F505" s="1"/>
      <c r="G505" s="1"/>
      <c r="H505" s="1"/>
      <c r="I505" s="1"/>
      <c r="J505" s="1"/>
    </row>
    <row r="506" spans="2:10" ht="15.75" customHeight="1">
      <c r="B506" s="1"/>
      <c r="C506" s="1"/>
      <c r="D506" s="1"/>
      <c r="E506" s="1"/>
      <c r="F506" s="1"/>
      <c r="G506" s="1"/>
      <c r="H506" s="1"/>
      <c r="I506" s="1"/>
      <c r="J506" s="1"/>
    </row>
    <row r="507" spans="2:10" ht="15.75" customHeight="1">
      <c r="B507" s="1"/>
      <c r="C507" s="1"/>
      <c r="D507" s="1"/>
      <c r="E507" s="1"/>
      <c r="F507" s="1"/>
      <c r="G507" s="1"/>
      <c r="H507" s="1"/>
      <c r="I507" s="1"/>
      <c r="J507" s="1"/>
    </row>
    <row r="508" spans="2:10" ht="15.75" customHeight="1">
      <c r="B508" s="1"/>
      <c r="C508" s="1"/>
      <c r="D508" s="1"/>
      <c r="E508" s="1"/>
      <c r="F508" s="1"/>
      <c r="G508" s="1"/>
      <c r="H508" s="1"/>
      <c r="I508" s="1"/>
      <c r="J508" s="1"/>
    </row>
    <row r="509" spans="2:10" ht="15.75" customHeight="1">
      <c r="B509" s="1"/>
      <c r="C509" s="1"/>
      <c r="D509" s="1"/>
      <c r="E509" s="1"/>
      <c r="F509" s="1"/>
      <c r="G509" s="1"/>
      <c r="H509" s="1"/>
      <c r="I509" s="1"/>
      <c r="J509" s="1"/>
    </row>
    <row r="510" spans="2:10" ht="15.75" customHeight="1">
      <c r="B510" s="1"/>
      <c r="C510" s="1"/>
      <c r="D510" s="1"/>
      <c r="E510" s="1"/>
      <c r="F510" s="1"/>
      <c r="G510" s="1"/>
      <c r="H510" s="1"/>
      <c r="I510" s="1"/>
      <c r="J510" s="1"/>
    </row>
    <row r="511" spans="2:10" ht="15.75" customHeight="1">
      <c r="B511" s="1"/>
      <c r="C511" s="1"/>
      <c r="D511" s="1"/>
      <c r="E511" s="1"/>
      <c r="F511" s="1"/>
      <c r="G511" s="1"/>
      <c r="H511" s="1"/>
      <c r="I511" s="1"/>
      <c r="J511" s="1"/>
    </row>
    <row r="512" spans="2:10" ht="15.75" customHeight="1">
      <c r="B512" s="1"/>
      <c r="C512" s="1"/>
      <c r="D512" s="1"/>
      <c r="E512" s="1"/>
      <c r="F512" s="1"/>
      <c r="G512" s="1"/>
      <c r="H512" s="1"/>
      <c r="I512" s="1"/>
      <c r="J512" s="1"/>
    </row>
    <row r="513" spans="2:10" ht="15.75" customHeight="1">
      <c r="B513" s="1"/>
      <c r="C513" s="1"/>
      <c r="D513" s="1"/>
      <c r="E513" s="1"/>
      <c r="F513" s="1"/>
      <c r="G513" s="1"/>
      <c r="H513" s="1"/>
      <c r="I513" s="1"/>
      <c r="J513" s="1"/>
    </row>
    <row r="514" spans="2:10" ht="15.75" customHeight="1">
      <c r="B514" s="1"/>
      <c r="C514" s="1"/>
      <c r="D514" s="1"/>
      <c r="E514" s="1"/>
      <c r="F514" s="1"/>
      <c r="G514" s="1"/>
      <c r="H514" s="1"/>
      <c r="I514" s="1"/>
      <c r="J514" s="1"/>
    </row>
    <row r="515" spans="2:10" ht="15.75" customHeight="1">
      <c r="B515" s="1"/>
      <c r="C515" s="1"/>
      <c r="D515" s="1"/>
      <c r="E515" s="1"/>
      <c r="F515" s="1"/>
      <c r="G515" s="1"/>
      <c r="H515" s="1"/>
      <c r="I515" s="1"/>
      <c r="J515" s="1"/>
    </row>
    <row r="516" spans="2:10" ht="15.75" customHeight="1">
      <c r="B516" s="1"/>
      <c r="C516" s="1"/>
      <c r="D516" s="1"/>
      <c r="E516" s="1"/>
      <c r="F516" s="1"/>
      <c r="G516" s="1"/>
      <c r="H516" s="1"/>
      <c r="I516" s="1"/>
      <c r="J516" s="1"/>
    </row>
    <row r="517" spans="2:10" ht="15.75" customHeight="1">
      <c r="B517" s="1"/>
      <c r="C517" s="1"/>
      <c r="D517" s="1"/>
      <c r="E517" s="1"/>
      <c r="F517" s="1"/>
      <c r="G517" s="1"/>
      <c r="H517" s="1"/>
      <c r="I517" s="1"/>
      <c r="J517" s="1"/>
    </row>
    <row r="518" spans="2:10" ht="15.75" customHeight="1">
      <c r="B518" s="1"/>
      <c r="C518" s="1"/>
      <c r="D518" s="1"/>
      <c r="E518" s="1"/>
      <c r="F518" s="1"/>
      <c r="G518" s="1"/>
      <c r="H518" s="1"/>
      <c r="I518" s="1"/>
      <c r="J518" s="1"/>
    </row>
    <row r="519" spans="2:10" ht="15.75" customHeight="1">
      <c r="B519" s="1"/>
      <c r="C519" s="1"/>
      <c r="D519" s="1"/>
      <c r="E519" s="1"/>
      <c r="F519" s="1"/>
      <c r="G519" s="1"/>
      <c r="H519" s="1"/>
      <c r="I519" s="1"/>
      <c r="J519" s="1"/>
    </row>
    <row r="520" spans="2:10" ht="15.75" customHeight="1">
      <c r="B520" s="1"/>
      <c r="C520" s="1"/>
      <c r="D520" s="1"/>
      <c r="E520" s="1"/>
      <c r="F520" s="1"/>
      <c r="G520" s="1"/>
      <c r="H520" s="1"/>
      <c r="I520" s="1"/>
      <c r="J520" s="1"/>
    </row>
    <row r="521" spans="2:10" ht="15.75" customHeight="1">
      <c r="B521" s="1"/>
      <c r="C521" s="1"/>
      <c r="D521" s="1"/>
      <c r="E521" s="1"/>
      <c r="F521" s="1"/>
      <c r="G521" s="1"/>
      <c r="H521" s="1"/>
      <c r="I521" s="1"/>
      <c r="J521" s="1"/>
    </row>
    <row r="522" spans="2:10" ht="15.75" customHeight="1">
      <c r="B522" s="1"/>
      <c r="C522" s="1"/>
      <c r="D522" s="1"/>
      <c r="E522" s="1"/>
      <c r="F522" s="1"/>
      <c r="G522" s="1"/>
      <c r="H522" s="1"/>
      <c r="I522" s="1"/>
      <c r="J522" s="1"/>
    </row>
    <row r="523" spans="2:10" ht="15.75" customHeight="1">
      <c r="B523" s="1"/>
      <c r="C523" s="1"/>
      <c r="D523" s="1"/>
      <c r="E523" s="1"/>
      <c r="F523" s="1"/>
      <c r="G523" s="1"/>
      <c r="H523" s="1"/>
      <c r="I523" s="1"/>
      <c r="J523" s="1"/>
    </row>
    <row r="524" spans="2:10" ht="15.75" customHeight="1">
      <c r="B524" s="1"/>
      <c r="C524" s="1"/>
      <c r="D524" s="1"/>
      <c r="E524" s="1"/>
      <c r="F524" s="1"/>
      <c r="G524" s="1"/>
      <c r="H524" s="1"/>
      <c r="I524" s="1"/>
      <c r="J524" s="1"/>
    </row>
    <row r="525" spans="2:10" ht="15.75" customHeight="1">
      <c r="B525" s="1"/>
      <c r="C525" s="1"/>
      <c r="D525" s="1"/>
      <c r="E525" s="1"/>
      <c r="F525" s="1"/>
      <c r="G525" s="1"/>
      <c r="H525" s="1"/>
      <c r="I525" s="1"/>
      <c r="J525" s="1"/>
    </row>
    <row r="526" spans="2:10" ht="15.75" customHeight="1">
      <c r="B526" s="1"/>
      <c r="C526" s="1"/>
      <c r="D526" s="1"/>
      <c r="E526" s="1"/>
      <c r="F526" s="1"/>
      <c r="G526" s="1"/>
      <c r="H526" s="1"/>
      <c r="I526" s="1"/>
      <c r="J526" s="1"/>
    </row>
    <row r="527" spans="2:10" ht="15.75" customHeight="1">
      <c r="B527" s="1"/>
      <c r="C527" s="1"/>
      <c r="D527" s="1"/>
      <c r="E527" s="1"/>
      <c r="F527" s="1"/>
      <c r="G527" s="1"/>
      <c r="H527" s="1"/>
      <c r="I527" s="1"/>
      <c r="J527" s="1"/>
    </row>
    <row r="528" spans="2:10" ht="15.75" customHeight="1">
      <c r="B528" s="1"/>
      <c r="C528" s="1"/>
      <c r="D528" s="1"/>
      <c r="E528" s="1"/>
      <c r="F528" s="1"/>
      <c r="G528" s="1"/>
      <c r="H528" s="1"/>
      <c r="I528" s="1"/>
      <c r="J528" s="1"/>
    </row>
    <row r="529" spans="2:10" ht="15.75" customHeight="1">
      <c r="B529" s="1"/>
      <c r="C529" s="1"/>
      <c r="D529" s="1"/>
      <c r="E529" s="1"/>
      <c r="F529" s="1"/>
      <c r="G529" s="1"/>
      <c r="H529" s="1"/>
      <c r="I529" s="1"/>
      <c r="J529" s="1"/>
    </row>
    <row r="530" spans="2:10" ht="15.75" customHeight="1">
      <c r="B530" s="1"/>
      <c r="C530" s="1"/>
      <c r="D530" s="1"/>
      <c r="E530" s="1"/>
      <c r="F530" s="1"/>
      <c r="G530" s="1"/>
      <c r="H530" s="1"/>
      <c r="I530" s="1"/>
      <c r="J530" s="1"/>
    </row>
    <row r="531" spans="2:10" ht="15.75" customHeight="1">
      <c r="B531" s="1"/>
      <c r="C531" s="1"/>
      <c r="D531" s="1"/>
      <c r="E531" s="1"/>
      <c r="F531" s="1"/>
      <c r="G531" s="1"/>
      <c r="H531" s="1"/>
      <c r="I531" s="1"/>
      <c r="J531" s="1"/>
    </row>
    <row r="532" spans="2:10" ht="15.75" customHeight="1">
      <c r="B532" s="1"/>
      <c r="C532" s="1"/>
      <c r="D532" s="1"/>
      <c r="E532" s="1"/>
      <c r="F532" s="1"/>
      <c r="G532" s="1"/>
      <c r="H532" s="1"/>
      <c r="I532" s="1"/>
      <c r="J532" s="1"/>
    </row>
    <row r="533" spans="2:10" ht="15.75" customHeight="1">
      <c r="B533" s="1"/>
      <c r="C533" s="1"/>
      <c r="D533" s="1"/>
      <c r="E533" s="1"/>
      <c r="F533" s="1"/>
      <c r="G533" s="1"/>
      <c r="H533" s="1"/>
      <c r="I533" s="1"/>
      <c r="J533" s="1"/>
    </row>
    <row r="534" spans="2:10" ht="15.75" customHeight="1">
      <c r="B534" s="1"/>
      <c r="C534" s="1"/>
      <c r="D534" s="1"/>
      <c r="E534" s="1"/>
      <c r="F534" s="1"/>
      <c r="G534" s="1"/>
      <c r="H534" s="1"/>
      <c r="I534" s="1"/>
      <c r="J534" s="1"/>
    </row>
    <row r="535" spans="2:10" ht="15.75" customHeight="1">
      <c r="B535" s="1"/>
      <c r="C535" s="1"/>
      <c r="D535" s="1"/>
      <c r="E535" s="1"/>
      <c r="F535" s="1"/>
      <c r="G535" s="1"/>
      <c r="H535" s="1"/>
      <c r="I535" s="1"/>
      <c r="J535" s="1"/>
    </row>
    <row r="536" spans="2:10" ht="15.75" customHeight="1">
      <c r="B536" s="1"/>
      <c r="C536" s="1"/>
      <c r="D536" s="1"/>
      <c r="E536" s="1"/>
      <c r="F536" s="1"/>
      <c r="G536" s="1"/>
      <c r="H536" s="1"/>
      <c r="I536" s="1"/>
      <c r="J536" s="1"/>
    </row>
    <row r="537" spans="2:10" ht="15.75" customHeight="1">
      <c r="B537" s="1"/>
      <c r="C537" s="1"/>
      <c r="D537" s="1"/>
      <c r="E537" s="1"/>
      <c r="F537" s="1"/>
      <c r="G537" s="1"/>
      <c r="H537" s="1"/>
      <c r="I537" s="1"/>
      <c r="J537" s="1"/>
    </row>
    <row r="538" spans="2:10" ht="15.75" customHeight="1">
      <c r="B538" s="1"/>
      <c r="C538" s="1"/>
      <c r="D538" s="1"/>
      <c r="E538" s="1"/>
      <c r="F538" s="1"/>
      <c r="G538" s="1"/>
      <c r="H538" s="1"/>
      <c r="I538" s="1"/>
      <c r="J538" s="1"/>
    </row>
    <row r="539" spans="2:10" ht="15.75" customHeight="1">
      <c r="B539" s="1"/>
      <c r="C539" s="1"/>
      <c r="D539" s="1"/>
      <c r="E539" s="1"/>
      <c r="F539" s="1"/>
      <c r="G539" s="1"/>
      <c r="H539" s="1"/>
      <c r="I539" s="1"/>
      <c r="J539" s="1"/>
    </row>
    <row r="540" spans="2:10" ht="15.75" customHeight="1">
      <c r="B540" s="1"/>
      <c r="C540" s="1"/>
      <c r="D540" s="1"/>
      <c r="E540" s="1"/>
      <c r="F540" s="1"/>
      <c r="G540" s="1"/>
      <c r="H540" s="1"/>
      <c r="I540" s="1"/>
      <c r="J540" s="1"/>
    </row>
    <row r="541" spans="2:10" ht="15.75" customHeight="1">
      <c r="B541" s="1"/>
      <c r="C541" s="1"/>
      <c r="D541" s="1"/>
      <c r="E541" s="1"/>
      <c r="F541" s="1"/>
      <c r="G541" s="1"/>
      <c r="H541" s="1"/>
      <c r="I541" s="1"/>
      <c r="J541" s="1"/>
    </row>
    <row r="542" spans="2:10" ht="15.75" customHeight="1">
      <c r="B542" s="1"/>
      <c r="C542" s="1"/>
      <c r="D542" s="1"/>
      <c r="E542" s="1"/>
      <c r="F542" s="1"/>
      <c r="G542" s="1"/>
      <c r="H542" s="1"/>
      <c r="I542" s="1"/>
      <c r="J542" s="1"/>
    </row>
    <row r="543" spans="2:10" ht="15.75" customHeight="1">
      <c r="B543" s="1"/>
      <c r="C543" s="1"/>
      <c r="D543" s="1"/>
      <c r="E543" s="1"/>
      <c r="F543" s="1"/>
      <c r="G543" s="1"/>
      <c r="H543" s="1"/>
      <c r="I543" s="1"/>
      <c r="J543" s="1"/>
    </row>
    <row r="544" spans="2:10" ht="15.75" customHeight="1">
      <c r="B544" s="1"/>
      <c r="C544" s="1"/>
      <c r="D544" s="1"/>
      <c r="E544" s="1"/>
      <c r="F544" s="1"/>
      <c r="G544" s="1"/>
      <c r="H544" s="1"/>
      <c r="I544" s="1"/>
      <c r="J544" s="1"/>
    </row>
    <row r="545" spans="2:10" ht="15.75" customHeight="1">
      <c r="B545" s="1"/>
      <c r="C545" s="1"/>
      <c r="D545" s="1"/>
      <c r="E545" s="1"/>
      <c r="F545" s="1"/>
      <c r="G545" s="1"/>
      <c r="H545" s="1"/>
      <c r="I545" s="1"/>
      <c r="J545" s="1"/>
    </row>
    <row r="546" spans="2:10" ht="15.75" customHeight="1">
      <c r="B546" s="1"/>
      <c r="C546" s="1"/>
      <c r="D546" s="1"/>
      <c r="E546" s="1"/>
      <c r="F546" s="1"/>
      <c r="G546" s="1"/>
      <c r="H546" s="1"/>
      <c r="I546" s="1"/>
      <c r="J546" s="1"/>
    </row>
    <row r="547" spans="2:10" ht="15.75" customHeight="1">
      <c r="B547" s="1"/>
      <c r="C547" s="1"/>
      <c r="D547" s="1"/>
      <c r="E547" s="1"/>
      <c r="F547" s="1"/>
      <c r="G547" s="1"/>
      <c r="H547" s="1"/>
      <c r="I547" s="1"/>
      <c r="J547" s="1"/>
    </row>
    <row r="548" spans="2:10" ht="15.75" customHeight="1">
      <c r="B548" s="1"/>
      <c r="C548" s="1"/>
      <c r="D548" s="1"/>
      <c r="E548" s="1"/>
      <c r="F548" s="1"/>
      <c r="G548" s="1"/>
      <c r="H548" s="1"/>
      <c r="I548" s="1"/>
      <c r="J548" s="1"/>
    </row>
    <row r="549" spans="2:10" ht="15.75" customHeight="1">
      <c r="B549" s="1"/>
      <c r="C549" s="1"/>
      <c r="D549" s="1"/>
      <c r="E549" s="1"/>
      <c r="F549" s="1"/>
      <c r="G549" s="1"/>
      <c r="H549" s="1"/>
      <c r="I549" s="1"/>
      <c r="J549" s="1"/>
    </row>
    <row r="550" spans="2:10" ht="15.75" customHeight="1">
      <c r="B550" s="1"/>
      <c r="C550" s="1"/>
      <c r="D550" s="1"/>
      <c r="E550" s="1"/>
      <c r="F550" s="1"/>
      <c r="G550" s="1"/>
      <c r="H550" s="1"/>
      <c r="I550" s="1"/>
      <c r="J550" s="1"/>
    </row>
    <row r="551" spans="2:10" ht="15.75" customHeight="1">
      <c r="B551" s="1"/>
      <c r="C551" s="1"/>
      <c r="D551" s="1"/>
      <c r="E551" s="1"/>
      <c r="F551" s="1"/>
      <c r="G551" s="1"/>
      <c r="H551" s="1"/>
      <c r="I551" s="1"/>
      <c r="J551" s="1"/>
    </row>
    <row r="552" spans="2:10" ht="15.75" customHeight="1">
      <c r="B552" s="1"/>
      <c r="C552" s="1"/>
      <c r="D552" s="1"/>
      <c r="E552" s="1"/>
      <c r="F552" s="1"/>
      <c r="G552" s="1"/>
      <c r="H552" s="1"/>
      <c r="I552" s="1"/>
      <c r="J552" s="1"/>
    </row>
    <row r="553" spans="2:10" ht="15.75" customHeight="1">
      <c r="B553" s="1"/>
      <c r="C553" s="1"/>
      <c r="D553" s="1"/>
      <c r="E553" s="1"/>
      <c r="F553" s="1"/>
      <c r="G553" s="1"/>
      <c r="H553" s="1"/>
      <c r="I553" s="1"/>
      <c r="J553" s="1"/>
    </row>
    <row r="554" spans="2:10" ht="15.75" customHeight="1">
      <c r="B554" s="1"/>
      <c r="C554" s="1"/>
      <c r="D554" s="1"/>
      <c r="E554" s="1"/>
      <c r="F554" s="1"/>
      <c r="G554" s="1"/>
      <c r="H554" s="1"/>
      <c r="I554" s="1"/>
      <c r="J554" s="1"/>
    </row>
    <row r="555" spans="2:10" ht="15.75" customHeight="1">
      <c r="B555" s="1"/>
      <c r="C555" s="1"/>
      <c r="D555" s="1"/>
      <c r="E555" s="1"/>
      <c r="F555" s="1"/>
      <c r="G555" s="1"/>
      <c r="H555" s="1"/>
      <c r="I555" s="1"/>
      <c r="J555" s="1"/>
    </row>
    <row r="556" spans="2:10" ht="15.75" customHeight="1">
      <c r="B556" s="1"/>
      <c r="C556" s="1"/>
      <c r="D556" s="1"/>
      <c r="E556" s="1"/>
      <c r="F556" s="1"/>
      <c r="G556" s="1"/>
      <c r="H556" s="1"/>
      <c r="I556" s="1"/>
      <c r="J556" s="1"/>
    </row>
    <row r="557" spans="2:10" ht="15.75" customHeight="1">
      <c r="B557" s="1"/>
      <c r="C557" s="1"/>
      <c r="D557" s="1"/>
      <c r="E557" s="1"/>
      <c r="F557" s="1"/>
      <c r="G557" s="1"/>
      <c r="H557" s="1"/>
      <c r="I557" s="1"/>
      <c r="J557" s="1"/>
    </row>
    <row r="558" spans="2:10" ht="15.75" customHeight="1">
      <c r="B558" s="1"/>
      <c r="C558" s="1"/>
      <c r="D558" s="1"/>
      <c r="E558" s="1"/>
      <c r="F558" s="1"/>
      <c r="G558" s="1"/>
      <c r="H558" s="1"/>
      <c r="I558" s="1"/>
      <c r="J558" s="1"/>
    </row>
    <row r="559" spans="2:10" ht="15.75" customHeight="1">
      <c r="B559" s="1"/>
      <c r="C559" s="1"/>
      <c r="D559" s="1"/>
      <c r="E559" s="1"/>
      <c r="F559" s="1"/>
      <c r="G559" s="1"/>
      <c r="H559" s="1"/>
      <c r="I559" s="1"/>
      <c r="J559" s="1"/>
    </row>
    <row r="560" spans="2:10" ht="15.75" customHeight="1">
      <c r="B560" s="1"/>
      <c r="C560" s="1"/>
      <c r="D560" s="1"/>
      <c r="E560" s="1"/>
      <c r="F560" s="1"/>
      <c r="G560" s="1"/>
      <c r="H560" s="1"/>
      <c r="I560" s="1"/>
      <c r="J560" s="1"/>
    </row>
    <row r="561" spans="2:10" ht="15.75" customHeight="1">
      <c r="B561" s="1"/>
      <c r="C561" s="1"/>
      <c r="D561" s="1"/>
      <c r="E561" s="1"/>
      <c r="F561" s="1"/>
      <c r="G561" s="1"/>
      <c r="H561" s="1"/>
      <c r="I561" s="1"/>
      <c r="J561" s="1"/>
    </row>
    <row r="562" spans="2:10" ht="15.75" customHeight="1">
      <c r="B562" s="1"/>
      <c r="C562" s="1"/>
      <c r="D562" s="1"/>
      <c r="E562" s="1"/>
      <c r="F562" s="1"/>
      <c r="G562" s="1"/>
      <c r="H562" s="1"/>
      <c r="I562" s="1"/>
      <c r="J562" s="1"/>
    </row>
    <row r="563" spans="2:10" ht="15.75" customHeight="1">
      <c r="B563" s="1"/>
      <c r="C563" s="1"/>
      <c r="D563" s="1"/>
      <c r="E563" s="1"/>
      <c r="F563" s="1"/>
      <c r="G563" s="1"/>
      <c r="H563" s="1"/>
      <c r="I563" s="1"/>
      <c r="J563" s="1"/>
    </row>
    <row r="564" spans="2:10" ht="15.75" customHeight="1">
      <c r="B564" s="1"/>
      <c r="C564" s="1"/>
      <c r="D564" s="1"/>
      <c r="E564" s="1"/>
      <c r="F564" s="1"/>
      <c r="G564" s="1"/>
      <c r="H564" s="1"/>
      <c r="I564" s="1"/>
      <c r="J564" s="1"/>
    </row>
    <row r="565" spans="2:10" ht="15.75" customHeight="1">
      <c r="B565" s="1"/>
      <c r="C565" s="1"/>
      <c r="D565" s="1"/>
      <c r="E565" s="1"/>
      <c r="F565" s="1"/>
      <c r="G565" s="1"/>
      <c r="H565" s="1"/>
      <c r="I565" s="1"/>
      <c r="J565" s="1"/>
    </row>
    <row r="566" spans="2:10" ht="15.75" customHeight="1">
      <c r="B566" s="1"/>
      <c r="C566" s="1"/>
      <c r="D566" s="1"/>
      <c r="E566" s="1"/>
      <c r="F566" s="1"/>
      <c r="G566" s="1"/>
      <c r="H566" s="1"/>
      <c r="I566" s="1"/>
      <c r="J566" s="1"/>
    </row>
    <row r="567" spans="2:10" ht="15.75" customHeight="1">
      <c r="B567" s="1"/>
      <c r="C567" s="1"/>
      <c r="D567" s="1"/>
      <c r="E567" s="1"/>
      <c r="F567" s="1"/>
      <c r="G567" s="1"/>
      <c r="H567" s="1"/>
      <c r="I567" s="1"/>
      <c r="J567" s="1"/>
    </row>
    <row r="568" spans="2:10" ht="15.75" customHeight="1">
      <c r="B568" s="1"/>
      <c r="C568" s="1"/>
      <c r="D568" s="1"/>
      <c r="E568" s="1"/>
      <c r="F568" s="1"/>
      <c r="G568" s="1"/>
      <c r="H568" s="1"/>
      <c r="I568" s="1"/>
      <c r="J568" s="1"/>
    </row>
    <row r="569" spans="2:10" ht="15.75" customHeight="1">
      <c r="B569" s="1"/>
      <c r="C569" s="1"/>
      <c r="D569" s="1"/>
      <c r="E569" s="1"/>
      <c r="F569" s="1"/>
      <c r="G569" s="1"/>
      <c r="H569" s="1"/>
      <c r="I569" s="1"/>
      <c r="J569" s="1"/>
    </row>
    <row r="570" spans="2:10" ht="15.75" customHeight="1">
      <c r="B570" s="1"/>
      <c r="C570" s="1"/>
      <c r="D570" s="1"/>
      <c r="E570" s="1"/>
      <c r="F570" s="1"/>
      <c r="G570" s="1"/>
      <c r="H570" s="1"/>
      <c r="I570" s="1"/>
      <c r="J570" s="1"/>
    </row>
    <row r="571" spans="2:10" ht="15.75" customHeight="1">
      <c r="B571" s="1"/>
      <c r="C571" s="1"/>
      <c r="D571" s="1"/>
      <c r="E571" s="1"/>
      <c r="F571" s="1"/>
      <c r="G571" s="1"/>
      <c r="H571" s="1"/>
      <c r="I571" s="1"/>
      <c r="J571" s="1"/>
    </row>
    <row r="572" spans="2:10" ht="15.75" customHeight="1">
      <c r="B572" s="1"/>
      <c r="C572" s="1"/>
      <c r="D572" s="1"/>
      <c r="E572" s="1"/>
      <c r="F572" s="1"/>
      <c r="G572" s="1"/>
      <c r="H572" s="1"/>
      <c r="I572" s="1"/>
      <c r="J572" s="1"/>
    </row>
    <row r="573" spans="2:10" ht="15.75" customHeight="1">
      <c r="B573" s="1"/>
      <c r="C573" s="1"/>
      <c r="D573" s="1"/>
      <c r="E573" s="1"/>
      <c r="F573" s="1"/>
      <c r="G573" s="1"/>
      <c r="H573" s="1"/>
      <c r="I573" s="1"/>
      <c r="J573" s="1"/>
    </row>
    <row r="574" spans="2:10" ht="15.75" customHeight="1">
      <c r="B574" s="1"/>
      <c r="C574" s="1"/>
      <c r="D574" s="1"/>
      <c r="E574" s="1"/>
      <c r="F574" s="1"/>
      <c r="G574" s="1"/>
      <c r="H574" s="1"/>
      <c r="I574" s="1"/>
      <c r="J574" s="1"/>
    </row>
    <row r="575" spans="2:10" ht="15.75" customHeight="1">
      <c r="B575" s="1"/>
      <c r="C575" s="1"/>
      <c r="D575" s="1"/>
      <c r="E575" s="1"/>
      <c r="F575" s="1"/>
      <c r="G575" s="1"/>
      <c r="H575" s="1"/>
      <c r="I575" s="1"/>
      <c r="J575" s="1"/>
    </row>
    <row r="576" spans="2:10" ht="15.75" customHeight="1">
      <c r="B576" s="1"/>
      <c r="C576" s="1"/>
      <c r="D576" s="1"/>
      <c r="E576" s="1"/>
      <c r="F576" s="1"/>
      <c r="G576" s="1"/>
      <c r="H576" s="1"/>
      <c r="I576" s="1"/>
      <c r="J576" s="1"/>
    </row>
    <row r="577" spans="2:10" ht="15.75" customHeight="1">
      <c r="B577" s="1"/>
      <c r="C577" s="1"/>
      <c r="D577" s="1"/>
      <c r="E577" s="1"/>
      <c r="F577" s="1"/>
      <c r="G577" s="1"/>
      <c r="H577" s="1"/>
      <c r="I577" s="1"/>
      <c r="J577" s="1"/>
    </row>
    <row r="578" spans="2:10" ht="15.75" customHeight="1">
      <c r="B578" s="1"/>
      <c r="C578" s="1"/>
      <c r="D578" s="1"/>
      <c r="E578" s="1"/>
      <c r="F578" s="1"/>
      <c r="G578" s="1"/>
      <c r="H578" s="1"/>
      <c r="I578" s="1"/>
      <c r="J578" s="1"/>
    </row>
    <row r="579" spans="2:10" ht="15.75" customHeight="1">
      <c r="B579" s="1"/>
      <c r="C579" s="1"/>
      <c r="D579" s="1"/>
      <c r="E579" s="1"/>
      <c r="F579" s="1"/>
      <c r="G579" s="1"/>
      <c r="H579" s="1"/>
      <c r="I579" s="1"/>
      <c r="J579" s="1"/>
    </row>
    <row r="580" spans="2:10" ht="15.75" customHeight="1">
      <c r="B580" s="1"/>
      <c r="C580" s="1"/>
      <c r="D580" s="1"/>
      <c r="E580" s="1"/>
      <c r="F580" s="1"/>
      <c r="G580" s="1"/>
      <c r="H580" s="1"/>
      <c r="I580" s="1"/>
      <c r="J580" s="1"/>
    </row>
    <row r="581" spans="2:10" ht="15.75" customHeight="1">
      <c r="B581" s="1"/>
      <c r="C581" s="1"/>
      <c r="D581" s="1"/>
      <c r="E581" s="1"/>
      <c r="F581" s="1"/>
      <c r="G581" s="1"/>
      <c r="H581" s="1"/>
      <c r="I581" s="1"/>
      <c r="J581" s="1"/>
    </row>
    <row r="582" spans="2:10" ht="15.75" customHeight="1">
      <c r="B582" s="1"/>
      <c r="C582" s="1"/>
      <c r="D582" s="1"/>
      <c r="E582" s="1"/>
      <c r="F582" s="1"/>
      <c r="G582" s="1"/>
      <c r="H582" s="1"/>
      <c r="I582" s="1"/>
      <c r="J582" s="1"/>
    </row>
    <row r="583" spans="2:10" ht="15.75" customHeight="1">
      <c r="B583" s="1"/>
      <c r="C583" s="1"/>
      <c r="D583" s="1"/>
      <c r="E583" s="1"/>
      <c r="F583" s="1"/>
      <c r="G583" s="1"/>
      <c r="H583" s="1"/>
      <c r="I583" s="1"/>
      <c r="J583" s="1"/>
    </row>
    <row r="584" spans="2:10" ht="15.75" customHeight="1">
      <c r="B584" s="1"/>
      <c r="C584" s="1"/>
      <c r="D584" s="1"/>
      <c r="E584" s="1"/>
      <c r="F584" s="1"/>
      <c r="G584" s="1"/>
      <c r="H584" s="1"/>
      <c r="I584" s="1"/>
      <c r="J584" s="1"/>
    </row>
    <row r="585" spans="2:10" ht="15.75" customHeight="1">
      <c r="B585" s="1"/>
      <c r="C585" s="1"/>
      <c r="D585" s="1"/>
      <c r="E585" s="1"/>
      <c r="F585" s="1"/>
      <c r="G585" s="1"/>
      <c r="H585" s="1"/>
      <c r="I585" s="1"/>
      <c r="J585" s="1"/>
    </row>
    <row r="586" spans="2:10" ht="15.75" customHeight="1">
      <c r="B586" s="1"/>
      <c r="C586" s="1"/>
      <c r="D586" s="1"/>
      <c r="E586" s="1"/>
      <c r="F586" s="1"/>
      <c r="G586" s="1"/>
      <c r="H586" s="1"/>
      <c r="I586" s="1"/>
      <c r="J586" s="1"/>
    </row>
    <row r="587" spans="2:10" ht="15.75" customHeight="1">
      <c r="B587" s="1"/>
      <c r="C587" s="1"/>
      <c r="D587" s="1"/>
      <c r="E587" s="1"/>
      <c r="F587" s="1"/>
      <c r="G587" s="1"/>
      <c r="H587" s="1"/>
      <c r="I587" s="1"/>
      <c r="J587" s="1"/>
    </row>
    <row r="588" spans="2:10" ht="15.75" customHeight="1">
      <c r="B588" s="1"/>
      <c r="C588" s="1"/>
      <c r="D588" s="1"/>
      <c r="E588" s="1"/>
      <c r="F588" s="1"/>
      <c r="G588" s="1"/>
      <c r="H588" s="1"/>
      <c r="I588" s="1"/>
      <c r="J588" s="1"/>
    </row>
    <row r="589" spans="2:10" ht="15.75" customHeight="1">
      <c r="B589" s="1"/>
      <c r="C589" s="1"/>
      <c r="D589" s="1"/>
      <c r="E589" s="1"/>
      <c r="F589" s="1"/>
      <c r="G589" s="1"/>
      <c r="H589" s="1"/>
      <c r="I589" s="1"/>
      <c r="J589" s="1"/>
    </row>
    <row r="590" spans="2:10" ht="15.75" customHeight="1">
      <c r="B590" s="1"/>
      <c r="C590" s="1"/>
      <c r="D590" s="1"/>
      <c r="E590" s="1"/>
      <c r="F590" s="1"/>
      <c r="G590" s="1"/>
      <c r="H590" s="1"/>
      <c r="I590" s="1"/>
      <c r="J590" s="1"/>
    </row>
    <row r="591" spans="2:10" ht="15.75" customHeight="1">
      <c r="B591" s="1"/>
      <c r="C591" s="1"/>
      <c r="D591" s="1"/>
      <c r="E591" s="1"/>
      <c r="F591" s="1"/>
      <c r="G591" s="1"/>
      <c r="H591" s="1"/>
      <c r="I591" s="1"/>
      <c r="J591" s="1"/>
    </row>
    <row r="592" spans="2:10" ht="15.75" customHeight="1">
      <c r="B592" s="1"/>
      <c r="C592" s="1"/>
      <c r="D592" s="1"/>
      <c r="E592" s="1"/>
      <c r="F592" s="1"/>
      <c r="G592" s="1"/>
      <c r="H592" s="1"/>
      <c r="I592" s="1"/>
      <c r="J592" s="1"/>
    </row>
    <row r="593" spans="2:10" ht="15.75" customHeight="1">
      <c r="B593" s="1"/>
      <c r="C593" s="1"/>
      <c r="D593" s="1"/>
      <c r="E593" s="1"/>
      <c r="F593" s="1"/>
      <c r="G593" s="1"/>
      <c r="H593" s="1"/>
      <c r="I593" s="1"/>
      <c r="J593" s="1"/>
    </row>
    <row r="594" spans="2:10" ht="15.75" customHeight="1">
      <c r="B594" s="1"/>
      <c r="C594" s="1"/>
      <c r="D594" s="1"/>
      <c r="E594" s="1"/>
      <c r="F594" s="1"/>
      <c r="G594" s="1"/>
      <c r="H594" s="1"/>
      <c r="I594" s="1"/>
      <c r="J594" s="1"/>
    </row>
    <row r="595" spans="2:10" ht="15.75" customHeight="1">
      <c r="B595" s="1"/>
      <c r="C595" s="1"/>
      <c r="D595" s="1"/>
      <c r="E595" s="1"/>
      <c r="F595" s="1"/>
      <c r="G595" s="1"/>
      <c r="H595" s="1"/>
      <c r="I595" s="1"/>
      <c r="J595" s="1"/>
    </row>
    <row r="596" spans="2:10" ht="15.75" customHeight="1">
      <c r="B596" s="1"/>
      <c r="C596" s="1"/>
      <c r="D596" s="1"/>
      <c r="E596" s="1"/>
      <c r="F596" s="1"/>
      <c r="G596" s="1"/>
      <c r="H596" s="1"/>
      <c r="I596" s="1"/>
      <c r="J596" s="1"/>
    </row>
    <row r="597" spans="2:10" ht="15.75" customHeight="1">
      <c r="B597" s="1"/>
      <c r="C597" s="1"/>
      <c r="D597" s="1"/>
      <c r="E597" s="1"/>
      <c r="F597" s="1"/>
      <c r="G597" s="1"/>
      <c r="H597" s="1"/>
      <c r="I597" s="1"/>
      <c r="J597" s="1"/>
    </row>
    <row r="598" spans="2:10" ht="15.75" customHeight="1">
      <c r="B598" s="1"/>
      <c r="C598" s="1"/>
      <c r="D598" s="1"/>
      <c r="E598" s="1"/>
      <c r="F598" s="1"/>
      <c r="G598" s="1"/>
      <c r="H598" s="1"/>
      <c r="I598" s="1"/>
      <c r="J598" s="1"/>
    </row>
    <row r="599" spans="2:10" ht="15.75" customHeight="1">
      <c r="B599" s="1"/>
      <c r="C599" s="1"/>
      <c r="D599" s="1"/>
      <c r="E599" s="1"/>
      <c r="F599" s="1"/>
      <c r="G599" s="1"/>
      <c r="H599" s="1"/>
      <c r="I599" s="1"/>
      <c r="J599" s="1"/>
    </row>
    <row r="600" spans="2:10" ht="15.75" customHeight="1">
      <c r="B600" s="1"/>
      <c r="C600" s="1"/>
      <c r="D600" s="1"/>
      <c r="E600" s="1"/>
      <c r="F600" s="1"/>
      <c r="G600" s="1"/>
      <c r="H600" s="1"/>
      <c r="I600" s="1"/>
      <c r="J600" s="1"/>
    </row>
    <row r="601" spans="2:10" ht="15.75" customHeight="1">
      <c r="B601" s="1"/>
      <c r="C601" s="1"/>
      <c r="D601" s="1"/>
      <c r="E601" s="1"/>
      <c r="F601" s="1"/>
      <c r="G601" s="1"/>
      <c r="H601" s="1"/>
      <c r="I601" s="1"/>
      <c r="J601" s="1"/>
    </row>
    <row r="602" spans="2:10" ht="15.75" customHeight="1">
      <c r="B602" s="1"/>
      <c r="C602" s="1"/>
      <c r="D602" s="1"/>
      <c r="E602" s="1"/>
      <c r="F602" s="1"/>
      <c r="G602" s="1"/>
      <c r="H602" s="1"/>
      <c r="I602" s="1"/>
      <c r="J602" s="1"/>
    </row>
    <row r="603" spans="2:10" ht="15.75" customHeight="1">
      <c r="B603" s="1"/>
      <c r="C603" s="1"/>
      <c r="D603" s="1"/>
      <c r="E603" s="1"/>
      <c r="F603" s="1"/>
      <c r="G603" s="1"/>
      <c r="H603" s="1"/>
      <c r="I603" s="1"/>
      <c r="J603" s="1"/>
    </row>
    <row r="604" spans="2:10" ht="15.75" customHeight="1">
      <c r="B604" s="1"/>
      <c r="C604" s="1"/>
      <c r="D604" s="1"/>
      <c r="E604" s="1"/>
      <c r="F604" s="1"/>
      <c r="G604" s="1"/>
      <c r="H604" s="1"/>
      <c r="I604" s="1"/>
      <c r="J604" s="1"/>
    </row>
    <row r="605" spans="2:10" ht="15.75" customHeight="1">
      <c r="B605" s="1"/>
      <c r="C605" s="1"/>
      <c r="D605" s="1"/>
      <c r="E605" s="1"/>
      <c r="F605" s="1"/>
      <c r="G605" s="1"/>
      <c r="H605" s="1"/>
      <c r="I605" s="1"/>
      <c r="J605" s="1"/>
    </row>
    <row r="606" spans="2:10" ht="15.75" customHeight="1">
      <c r="B606" s="1"/>
      <c r="C606" s="1"/>
      <c r="D606" s="1"/>
      <c r="E606" s="1"/>
      <c r="F606" s="1"/>
      <c r="G606" s="1"/>
      <c r="H606" s="1"/>
      <c r="I606" s="1"/>
      <c r="J606" s="1"/>
    </row>
    <row r="607" spans="2:10" ht="15.75" customHeight="1">
      <c r="B607" s="1"/>
      <c r="C607" s="1"/>
      <c r="D607" s="1"/>
      <c r="E607" s="1"/>
      <c r="F607" s="1"/>
      <c r="G607" s="1"/>
      <c r="H607" s="1"/>
      <c r="I607" s="1"/>
      <c r="J607" s="1"/>
    </row>
    <row r="608" spans="2:10" ht="15.75" customHeight="1">
      <c r="B608" s="1"/>
      <c r="C608" s="1"/>
      <c r="D608" s="1"/>
      <c r="E608" s="1"/>
      <c r="F608" s="1"/>
      <c r="G608" s="1"/>
      <c r="H608" s="1"/>
      <c r="I608" s="1"/>
      <c r="J608" s="1"/>
    </row>
    <row r="609" spans="2:10" ht="15.75" customHeight="1">
      <c r="B609" s="1"/>
      <c r="C609" s="1"/>
      <c r="D609" s="1"/>
      <c r="E609" s="1"/>
      <c r="F609" s="1"/>
      <c r="G609" s="1"/>
      <c r="H609" s="1"/>
      <c r="I609" s="1"/>
      <c r="J609" s="1"/>
    </row>
    <row r="610" spans="2:10" ht="15.75" customHeight="1">
      <c r="B610" s="1"/>
      <c r="C610" s="1"/>
      <c r="D610" s="1"/>
      <c r="E610" s="1"/>
      <c r="F610" s="1"/>
      <c r="G610" s="1"/>
      <c r="H610" s="1"/>
      <c r="I610" s="1"/>
      <c r="J610" s="1"/>
    </row>
    <row r="611" spans="2:10" ht="15.75" customHeight="1">
      <c r="B611" s="1"/>
      <c r="C611" s="1"/>
      <c r="D611" s="1"/>
      <c r="E611" s="1"/>
      <c r="F611" s="1"/>
      <c r="G611" s="1"/>
      <c r="H611" s="1"/>
      <c r="I611" s="1"/>
      <c r="J611" s="1"/>
    </row>
    <row r="612" spans="2:10" ht="15.75" customHeight="1">
      <c r="B612" s="1"/>
      <c r="C612" s="1"/>
      <c r="D612" s="1"/>
      <c r="E612" s="1"/>
      <c r="F612" s="1"/>
      <c r="G612" s="1"/>
      <c r="H612" s="1"/>
      <c r="I612" s="1"/>
      <c r="J612" s="1"/>
    </row>
    <row r="613" spans="2:10" ht="15.75" customHeight="1">
      <c r="B613" s="1"/>
      <c r="C613" s="1"/>
      <c r="D613" s="1"/>
      <c r="E613" s="1"/>
      <c r="F613" s="1"/>
      <c r="G613" s="1"/>
      <c r="H613" s="1"/>
      <c r="I613" s="1"/>
      <c r="J613" s="1"/>
    </row>
    <row r="614" spans="2:10" ht="15.75" customHeight="1">
      <c r="B614" s="1"/>
      <c r="C614" s="1"/>
      <c r="D614" s="1"/>
      <c r="E614" s="1"/>
      <c r="F614" s="1"/>
      <c r="G614" s="1"/>
      <c r="H614" s="1"/>
      <c r="I614" s="1"/>
      <c r="J614" s="1"/>
    </row>
    <row r="615" spans="2:10" ht="15.75" customHeight="1">
      <c r="B615" s="1"/>
      <c r="C615" s="1"/>
      <c r="D615" s="1"/>
      <c r="E615" s="1"/>
      <c r="F615" s="1"/>
      <c r="G615" s="1"/>
      <c r="H615" s="1"/>
      <c r="I615" s="1"/>
      <c r="J615" s="1"/>
    </row>
    <row r="616" spans="2:10" ht="15.75" customHeight="1">
      <c r="B616" s="1"/>
      <c r="C616" s="1"/>
      <c r="D616" s="1"/>
      <c r="E616" s="1"/>
      <c r="F616" s="1"/>
      <c r="G616" s="1"/>
      <c r="H616" s="1"/>
      <c r="I616" s="1"/>
      <c r="J616" s="1"/>
    </row>
    <row r="617" spans="2:10" ht="15.75" customHeight="1">
      <c r="B617" s="1"/>
      <c r="C617" s="1"/>
      <c r="D617" s="1"/>
      <c r="E617" s="1"/>
      <c r="F617" s="1"/>
      <c r="G617" s="1"/>
      <c r="H617" s="1"/>
      <c r="I617" s="1"/>
      <c r="J617" s="1"/>
    </row>
    <row r="618" spans="2:10" ht="15.75" customHeight="1">
      <c r="B618" s="1"/>
      <c r="C618" s="1"/>
      <c r="D618" s="1"/>
      <c r="E618" s="1"/>
      <c r="F618" s="1"/>
      <c r="G618" s="1"/>
      <c r="H618" s="1"/>
      <c r="I618" s="1"/>
      <c r="J618" s="1"/>
    </row>
    <row r="619" spans="2:10" ht="15.75" customHeight="1">
      <c r="B619" s="1"/>
      <c r="C619" s="1"/>
      <c r="D619" s="1"/>
      <c r="E619" s="1"/>
      <c r="F619" s="1"/>
      <c r="G619" s="1"/>
      <c r="H619" s="1"/>
      <c r="I619" s="1"/>
      <c r="J619" s="1"/>
    </row>
    <row r="620" spans="2:10" ht="15.75" customHeight="1">
      <c r="B620" s="1"/>
      <c r="C620" s="1"/>
      <c r="D620" s="1"/>
      <c r="E620" s="1"/>
      <c r="F620" s="1"/>
      <c r="G620" s="1"/>
      <c r="H620" s="1"/>
      <c r="I620" s="1"/>
      <c r="J620" s="1"/>
    </row>
    <row r="621" spans="2:10" ht="15.75" customHeight="1">
      <c r="B621" s="1"/>
      <c r="C621" s="1"/>
      <c r="D621" s="1"/>
      <c r="E621" s="1"/>
      <c r="F621" s="1"/>
      <c r="G621" s="1"/>
      <c r="H621" s="1"/>
      <c r="I621" s="1"/>
      <c r="J621" s="1"/>
    </row>
    <row r="622" spans="2:10" ht="15.75" customHeight="1">
      <c r="B622" s="1"/>
      <c r="C622" s="1"/>
      <c r="D622" s="1"/>
      <c r="E622" s="1"/>
      <c r="F622" s="1"/>
      <c r="G622" s="1"/>
      <c r="H622" s="1"/>
      <c r="I622" s="1"/>
      <c r="J622" s="1"/>
    </row>
    <row r="623" spans="2:10" ht="15.75" customHeight="1">
      <c r="B623" s="1"/>
      <c r="C623" s="1"/>
      <c r="D623" s="1"/>
      <c r="E623" s="1"/>
      <c r="F623" s="1"/>
      <c r="G623" s="1"/>
      <c r="H623" s="1"/>
      <c r="I623" s="1"/>
      <c r="J623" s="1"/>
    </row>
    <row r="624" spans="2:10" ht="15.75" customHeight="1">
      <c r="B624" s="1"/>
      <c r="C624" s="1"/>
      <c r="D624" s="1"/>
      <c r="E624" s="1"/>
      <c r="F624" s="1"/>
      <c r="G624" s="1"/>
      <c r="H624" s="1"/>
      <c r="I624" s="1"/>
      <c r="J624" s="1"/>
    </row>
    <row r="625" spans="2:10" ht="15.75" customHeight="1">
      <c r="B625" s="1"/>
      <c r="C625" s="1"/>
      <c r="D625" s="1"/>
      <c r="E625" s="1"/>
      <c r="F625" s="1"/>
      <c r="G625" s="1"/>
      <c r="H625" s="1"/>
      <c r="I625" s="1"/>
      <c r="J625" s="1"/>
    </row>
    <row r="626" spans="2:10" ht="15.75" customHeight="1">
      <c r="B626" s="1"/>
      <c r="C626" s="1"/>
      <c r="D626" s="1"/>
      <c r="E626" s="1"/>
      <c r="F626" s="1"/>
      <c r="G626" s="1"/>
      <c r="H626" s="1"/>
      <c r="I626" s="1"/>
      <c r="J626" s="1"/>
    </row>
    <row r="627" spans="2:10" ht="15.75" customHeight="1">
      <c r="B627" s="1"/>
      <c r="C627" s="1"/>
      <c r="D627" s="1"/>
      <c r="E627" s="1"/>
      <c r="F627" s="1"/>
      <c r="G627" s="1"/>
      <c r="H627" s="1"/>
      <c r="I627" s="1"/>
      <c r="J627" s="1"/>
    </row>
    <row r="628" spans="2:10" ht="15.75" customHeight="1">
      <c r="B628" s="1"/>
      <c r="C628" s="1"/>
      <c r="D628" s="1"/>
      <c r="E628" s="1"/>
      <c r="F628" s="1"/>
      <c r="G628" s="1"/>
      <c r="H628" s="1"/>
      <c r="I628" s="1"/>
      <c r="J628" s="1"/>
    </row>
    <row r="629" spans="2:10" ht="15.75" customHeight="1">
      <c r="B629" s="1"/>
      <c r="C629" s="1"/>
      <c r="D629" s="1"/>
      <c r="E629" s="1"/>
      <c r="F629" s="1"/>
      <c r="G629" s="1"/>
      <c r="H629" s="1"/>
      <c r="I629" s="1"/>
      <c r="J629" s="1"/>
    </row>
    <row r="630" spans="2:10" ht="15.75" customHeight="1">
      <c r="B630" s="1"/>
      <c r="C630" s="1"/>
      <c r="D630" s="1"/>
      <c r="E630" s="1"/>
      <c r="F630" s="1"/>
      <c r="G630" s="1"/>
      <c r="H630" s="1"/>
      <c r="I630" s="1"/>
      <c r="J630" s="1"/>
    </row>
    <row r="631" spans="2:10" ht="15.75" customHeight="1">
      <c r="B631" s="1"/>
      <c r="C631" s="1"/>
      <c r="D631" s="1"/>
      <c r="E631" s="1"/>
      <c r="F631" s="1"/>
      <c r="G631" s="1"/>
      <c r="H631" s="1"/>
      <c r="I631" s="1"/>
      <c r="J631" s="1"/>
    </row>
    <row r="632" spans="2:10" ht="15.75" customHeight="1">
      <c r="B632" s="1"/>
      <c r="C632" s="1"/>
      <c r="D632" s="1"/>
      <c r="E632" s="1"/>
      <c r="F632" s="1"/>
      <c r="G632" s="1"/>
      <c r="H632" s="1"/>
      <c r="I632" s="1"/>
      <c r="J632" s="1"/>
    </row>
    <row r="633" spans="2:10" ht="15.75" customHeight="1">
      <c r="B633" s="1"/>
      <c r="C633" s="1"/>
      <c r="D633" s="1"/>
      <c r="E633" s="1"/>
      <c r="F633" s="1"/>
      <c r="G633" s="1"/>
      <c r="H633" s="1"/>
      <c r="I633" s="1"/>
      <c r="J633" s="1"/>
    </row>
    <row r="634" spans="2:10" ht="15.75" customHeight="1">
      <c r="B634" s="1"/>
      <c r="C634" s="1"/>
      <c r="D634" s="1"/>
      <c r="E634" s="1"/>
      <c r="F634" s="1"/>
      <c r="G634" s="1"/>
      <c r="H634" s="1"/>
      <c r="I634" s="1"/>
      <c r="J634" s="1"/>
    </row>
    <row r="635" spans="2:10" ht="15.75" customHeight="1">
      <c r="B635" s="1"/>
      <c r="C635" s="1"/>
      <c r="D635" s="1"/>
      <c r="E635" s="1"/>
      <c r="F635" s="1"/>
      <c r="G635" s="1"/>
      <c r="H635" s="1"/>
      <c r="I635" s="1"/>
      <c r="J635" s="1"/>
    </row>
    <row r="636" spans="2:10" ht="15.75" customHeight="1">
      <c r="B636" s="1"/>
      <c r="C636" s="1"/>
      <c r="D636" s="1"/>
      <c r="E636" s="1"/>
      <c r="F636" s="1"/>
      <c r="G636" s="1"/>
      <c r="H636" s="1"/>
      <c r="I636" s="1"/>
      <c r="J636" s="1"/>
    </row>
    <row r="637" spans="2:10" ht="15.75" customHeight="1">
      <c r="B637" s="1"/>
      <c r="C637" s="1"/>
      <c r="D637" s="1"/>
      <c r="E637" s="1"/>
      <c r="F637" s="1"/>
      <c r="G637" s="1"/>
      <c r="H637" s="1"/>
      <c r="I637" s="1"/>
      <c r="J637" s="1"/>
    </row>
    <row r="638" spans="2:10" ht="15.75" customHeight="1">
      <c r="B638" s="1"/>
      <c r="C638" s="1"/>
      <c r="D638" s="1"/>
      <c r="E638" s="1"/>
      <c r="F638" s="1"/>
      <c r="G638" s="1"/>
      <c r="H638" s="1"/>
      <c r="I638" s="1"/>
      <c r="J638" s="1"/>
    </row>
    <row r="639" spans="2:10" ht="15.75" customHeight="1">
      <c r="B639" s="1"/>
      <c r="C639" s="1"/>
      <c r="D639" s="1"/>
      <c r="E639" s="1"/>
      <c r="F639" s="1"/>
      <c r="G639" s="1"/>
      <c r="H639" s="1"/>
      <c r="I639" s="1"/>
      <c r="J639" s="1"/>
    </row>
    <row r="640" spans="2:10" ht="15.75" customHeight="1">
      <c r="B640" s="1"/>
      <c r="C640" s="1"/>
      <c r="D640" s="1"/>
      <c r="E640" s="1"/>
      <c r="F640" s="1"/>
      <c r="G640" s="1"/>
      <c r="H640" s="1"/>
      <c r="I640" s="1"/>
      <c r="J640" s="1"/>
    </row>
    <row r="641" spans="2:10" ht="15.75" customHeight="1">
      <c r="B641" s="1"/>
      <c r="C641" s="1"/>
      <c r="D641" s="1"/>
      <c r="E641" s="1"/>
      <c r="F641" s="1"/>
      <c r="G641" s="1"/>
      <c r="H641" s="1"/>
      <c r="I641" s="1"/>
      <c r="J641" s="1"/>
    </row>
    <row r="642" spans="2:10" ht="15.75" customHeight="1">
      <c r="B642" s="1"/>
      <c r="C642" s="1"/>
      <c r="D642" s="1"/>
      <c r="E642" s="1"/>
      <c r="F642" s="1"/>
      <c r="G642" s="1"/>
      <c r="H642" s="1"/>
      <c r="I642" s="1"/>
      <c r="J642" s="1"/>
    </row>
    <row r="643" spans="2:10" ht="15.75" customHeight="1">
      <c r="B643" s="1"/>
      <c r="C643" s="1"/>
      <c r="D643" s="1"/>
      <c r="E643" s="1"/>
      <c r="F643" s="1"/>
      <c r="G643" s="1"/>
      <c r="H643" s="1"/>
      <c r="I643" s="1"/>
      <c r="J643" s="1"/>
    </row>
    <row r="644" spans="2:10" ht="15.75" customHeight="1">
      <c r="B644" s="1"/>
      <c r="C644" s="1"/>
      <c r="D644" s="1"/>
      <c r="E644" s="1"/>
      <c r="F644" s="1"/>
      <c r="G644" s="1"/>
      <c r="H644" s="1"/>
      <c r="I644" s="1"/>
      <c r="J644" s="1"/>
    </row>
    <row r="645" spans="2:10" ht="15.75" customHeight="1">
      <c r="B645" s="1"/>
      <c r="C645" s="1"/>
      <c r="D645" s="1"/>
      <c r="E645" s="1"/>
      <c r="F645" s="1"/>
      <c r="G645" s="1"/>
      <c r="H645" s="1"/>
      <c r="I645" s="1"/>
      <c r="J645" s="1"/>
    </row>
    <row r="646" spans="2:10" ht="15.75" customHeight="1">
      <c r="B646" s="1"/>
      <c r="C646" s="1"/>
      <c r="D646" s="1"/>
      <c r="E646" s="1"/>
      <c r="F646" s="1"/>
      <c r="G646" s="1"/>
      <c r="H646" s="1"/>
      <c r="I646" s="1"/>
      <c r="J646" s="1"/>
    </row>
    <row r="647" spans="2:10" ht="15.75" customHeight="1">
      <c r="B647" s="1"/>
      <c r="C647" s="1"/>
      <c r="D647" s="1"/>
      <c r="E647" s="1"/>
      <c r="F647" s="1"/>
      <c r="G647" s="1"/>
      <c r="H647" s="1"/>
      <c r="I647" s="1"/>
      <c r="J647" s="1"/>
    </row>
    <row r="648" spans="2:10" ht="15.75" customHeight="1">
      <c r="B648" s="1"/>
      <c r="C648" s="1"/>
      <c r="D648" s="1"/>
      <c r="E648" s="1"/>
      <c r="F648" s="1"/>
      <c r="G648" s="1"/>
      <c r="H648" s="1"/>
      <c r="I648" s="1"/>
      <c r="J648" s="1"/>
    </row>
    <row r="649" spans="2:10" ht="15.75" customHeight="1">
      <c r="B649" s="1"/>
      <c r="C649" s="1"/>
      <c r="D649" s="1"/>
      <c r="E649" s="1"/>
      <c r="F649" s="1"/>
      <c r="G649" s="1"/>
      <c r="H649" s="1"/>
      <c r="I649" s="1"/>
      <c r="J649" s="1"/>
    </row>
    <row r="650" spans="2:10" ht="15.75" customHeight="1">
      <c r="B650" s="1"/>
      <c r="C650" s="1"/>
      <c r="D650" s="1"/>
      <c r="E650" s="1"/>
      <c r="F650" s="1"/>
      <c r="G650" s="1"/>
      <c r="H650" s="1"/>
      <c r="I650" s="1"/>
      <c r="J650" s="1"/>
    </row>
    <row r="651" spans="2:10" ht="15.75" customHeight="1">
      <c r="B651" s="1"/>
      <c r="C651" s="1"/>
      <c r="D651" s="1"/>
      <c r="E651" s="1"/>
      <c r="F651" s="1"/>
      <c r="G651" s="1"/>
      <c r="H651" s="1"/>
      <c r="I651" s="1"/>
      <c r="J651" s="1"/>
    </row>
    <row r="652" spans="2:10" ht="15.75" customHeight="1">
      <c r="B652" s="1"/>
      <c r="C652" s="1"/>
      <c r="D652" s="1"/>
      <c r="E652" s="1"/>
      <c r="F652" s="1"/>
      <c r="G652" s="1"/>
      <c r="H652" s="1"/>
      <c r="I652" s="1"/>
      <c r="J652" s="1"/>
    </row>
    <row r="653" spans="2:10" ht="15.75" customHeight="1">
      <c r="B653" s="1"/>
      <c r="C653" s="1"/>
      <c r="D653" s="1"/>
      <c r="E653" s="1"/>
      <c r="F653" s="1"/>
      <c r="G653" s="1"/>
      <c r="H653" s="1"/>
      <c r="I653" s="1"/>
      <c r="J653" s="1"/>
    </row>
    <row r="654" spans="2:10" ht="15.75" customHeight="1">
      <c r="B654" s="1"/>
      <c r="C654" s="1"/>
      <c r="D654" s="1"/>
      <c r="E654" s="1"/>
      <c r="F654" s="1"/>
      <c r="G654" s="1"/>
      <c r="H654" s="1"/>
      <c r="I654" s="1"/>
      <c r="J654" s="1"/>
    </row>
    <row r="655" spans="2:10" ht="15.75" customHeight="1">
      <c r="B655" s="1"/>
      <c r="C655" s="1"/>
      <c r="D655" s="1"/>
      <c r="E655" s="1"/>
      <c r="F655" s="1"/>
      <c r="G655" s="1"/>
      <c r="H655" s="1"/>
      <c r="I655" s="1"/>
      <c r="J655" s="1"/>
    </row>
    <row r="656" spans="2:10" ht="15.75" customHeight="1">
      <c r="B656" s="1"/>
      <c r="C656" s="1"/>
      <c r="D656" s="1"/>
      <c r="E656" s="1"/>
      <c r="F656" s="1"/>
      <c r="G656" s="1"/>
      <c r="H656" s="1"/>
      <c r="I656" s="1"/>
      <c r="J656" s="1"/>
    </row>
    <row r="657" spans="2:10" ht="15.75" customHeight="1">
      <c r="B657" s="1"/>
      <c r="C657" s="1"/>
      <c r="D657" s="1"/>
      <c r="E657" s="1"/>
      <c r="F657" s="1"/>
      <c r="G657" s="1"/>
      <c r="H657" s="1"/>
      <c r="I657" s="1"/>
      <c r="J657" s="1"/>
    </row>
    <row r="658" spans="2:10" ht="15.75" customHeight="1">
      <c r="B658" s="1"/>
      <c r="C658" s="1"/>
      <c r="D658" s="1"/>
      <c r="E658" s="1"/>
      <c r="F658" s="1"/>
      <c r="G658" s="1"/>
      <c r="H658" s="1"/>
      <c r="I658" s="1"/>
      <c r="J658" s="1"/>
    </row>
    <row r="659" spans="2:10" ht="15.75" customHeight="1">
      <c r="B659" s="1"/>
      <c r="C659" s="1"/>
      <c r="D659" s="1"/>
      <c r="E659" s="1"/>
      <c r="F659" s="1"/>
      <c r="G659" s="1"/>
      <c r="H659" s="1"/>
      <c r="I659" s="1"/>
      <c r="J659" s="1"/>
    </row>
    <row r="660" spans="2:10" ht="15.75" customHeight="1">
      <c r="B660" s="1"/>
      <c r="C660" s="1"/>
      <c r="D660" s="1"/>
      <c r="E660" s="1"/>
      <c r="F660" s="1"/>
      <c r="G660" s="1"/>
      <c r="H660" s="1"/>
      <c r="I660" s="1"/>
      <c r="J660" s="1"/>
    </row>
    <row r="661" spans="2:10" ht="15.75" customHeight="1">
      <c r="B661" s="1"/>
      <c r="C661" s="1"/>
      <c r="D661" s="1"/>
      <c r="E661" s="1"/>
      <c r="F661" s="1"/>
      <c r="G661" s="1"/>
      <c r="H661" s="1"/>
      <c r="I661" s="1"/>
      <c r="J661" s="1"/>
    </row>
    <row r="662" spans="2:10" ht="15.75" customHeight="1">
      <c r="B662" s="1"/>
      <c r="C662" s="1"/>
      <c r="D662" s="1"/>
      <c r="E662" s="1"/>
      <c r="F662" s="1"/>
      <c r="G662" s="1"/>
      <c r="H662" s="1"/>
      <c r="I662" s="1"/>
      <c r="J662" s="1"/>
    </row>
    <row r="663" spans="2:10" ht="15.75" customHeight="1">
      <c r="B663" s="1"/>
      <c r="C663" s="1"/>
      <c r="D663" s="1"/>
      <c r="E663" s="1"/>
      <c r="F663" s="1"/>
      <c r="G663" s="1"/>
      <c r="H663" s="1"/>
      <c r="I663" s="1"/>
      <c r="J663" s="1"/>
    </row>
    <row r="664" spans="2:10" ht="15.75" customHeight="1">
      <c r="B664" s="1"/>
      <c r="C664" s="1"/>
      <c r="D664" s="1"/>
      <c r="E664" s="1"/>
      <c r="F664" s="1"/>
      <c r="G664" s="1"/>
      <c r="H664" s="1"/>
      <c r="I664" s="1"/>
      <c r="J664" s="1"/>
    </row>
    <row r="665" spans="2:10" ht="15.75" customHeight="1">
      <c r="B665" s="1"/>
      <c r="C665" s="1"/>
      <c r="D665" s="1"/>
      <c r="E665" s="1"/>
      <c r="F665" s="1"/>
      <c r="G665" s="1"/>
      <c r="H665" s="1"/>
      <c r="I665" s="1"/>
      <c r="J665" s="1"/>
    </row>
    <row r="666" spans="2:10" ht="15.75" customHeight="1">
      <c r="B666" s="1"/>
      <c r="C666" s="1"/>
      <c r="D666" s="1"/>
      <c r="E666" s="1"/>
      <c r="F666" s="1"/>
      <c r="G666" s="1"/>
      <c r="H666" s="1"/>
      <c r="I666" s="1"/>
      <c r="J666" s="1"/>
    </row>
    <row r="667" spans="2:10" ht="15.75" customHeight="1">
      <c r="B667" s="1"/>
      <c r="C667" s="1"/>
      <c r="D667" s="1"/>
      <c r="E667" s="1"/>
      <c r="F667" s="1"/>
      <c r="G667" s="1"/>
      <c r="H667" s="1"/>
      <c r="I667" s="1"/>
      <c r="J667" s="1"/>
    </row>
    <row r="668" spans="2:10" ht="15.75" customHeight="1">
      <c r="B668" s="1"/>
      <c r="C668" s="1"/>
      <c r="D668" s="1"/>
      <c r="E668" s="1"/>
      <c r="F668" s="1"/>
      <c r="G668" s="1"/>
      <c r="H668" s="1"/>
      <c r="I668" s="1"/>
      <c r="J668" s="1"/>
    </row>
    <row r="669" spans="2:10" ht="15.75" customHeight="1">
      <c r="B669" s="1"/>
      <c r="C669" s="1"/>
      <c r="D669" s="1"/>
      <c r="E669" s="1"/>
      <c r="F669" s="1"/>
      <c r="G669" s="1"/>
      <c r="H669" s="1"/>
      <c r="I669" s="1"/>
      <c r="J669" s="1"/>
    </row>
    <row r="670" spans="2:10" ht="15.75" customHeight="1">
      <c r="B670" s="1"/>
      <c r="C670" s="1"/>
      <c r="D670" s="1"/>
      <c r="E670" s="1"/>
      <c r="F670" s="1"/>
      <c r="G670" s="1"/>
      <c r="H670" s="1"/>
      <c r="I670" s="1"/>
      <c r="J670" s="1"/>
    </row>
    <row r="671" spans="2:10" ht="15.75" customHeight="1">
      <c r="B671" s="1"/>
      <c r="C671" s="1"/>
      <c r="D671" s="1"/>
      <c r="E671" s="1"/>
      <c r="F671" s="1"/>
      <c r="G671" s="1"/>
      <c r="H671" s="1"/>
      <c r="I671" s="1"/>
      <c r="J671" s="1"/>
    </row>
    <row r="672" spans="2:10" ht="15.75" customHeight="1">
      <c r="B672" s="1"/>
      <c r="C672" s="1"/>
      <c r="D672" s="1"/>
      <c r="E672" s="1"/>
      <c r="F672" s="1"/>
      <c r="G672" s="1"/>
      <c r="H672" s="1"/>
      <c r="I672" s="1"/>
      <c r="J672" s="1"/>
    </row>
    <row r="673" spans="2:10" ht="15.75" customHeight="1">
      <c r="B673" s="1"/>
      <c r="C673" s="1"/>
      <c r="D673" s="1"/>
      <c r="E673" s="1"/>
      <c r="F673" s="1"/>
      <c r="G673" s="1"/>
      <c r="H673" s="1"/>
      <c r="I673" s="1"/>
      <c r="J673" s="1"/>
    </row>
    <row r="674" spans="2:10" ht="15.75" customHeight="1">
      <c r="B674" s="1"/>
      <c r="C674" s="1"/>
      <c r="D674" s="1"/>
      <c r="E674" s="1"/>
      <c r="F674" s="1"/>
      <c r="G674" s="1"/>
      <c r="H674" s="1"/>
      <c r="I674" s="1"/>
      <c r="J674" s="1"/>
    </row>
    <row r="675" spans="2:10" ht="15.75" customHeight="1">
      <c r="B675" s="1"/>
      <c r="C675" s="1"/>
      <c r="D675" s="1"/>
      <c r="E675" s="1"/>
      <c r="F675" s="1"/>
      <c r="G675" s="1"/>
      <c r="H675" s="1"/>
      <c r="I675" s="1"/>
      <c r="J675" s="1"/>
    </row>
    <row r="676" spans="2:10" ht="15.75" customHeight="1">
      <c r="B676" s="1"/>
      <c r="C676" s="1"/>
      <c r="D676" s="1"/>
      <c r="E676" s="1"/>
      <c r="F676" s="1"/>
      <c r="G676" s="1"/>
      <c r="H676" s="1"/>
      <c r="I676" s="1"/>
      <c r="J676" s="1"/>
    </row>
    <row r="677" spans="2:10" ht="15.75" customHeight="1">
      <c r="B677" s="1"/>
      <c r="C677" s="1"/>
      <c r="D677" s="1"/>
      <c r="E677" s="1"/>
      <c r="F677" s="1"/>
      <c r="G677" s="1"/>
      <c r="H677" s="1"/>
      <c r="I677" s="1"/>
      <c r="J677" s="1"/>
    </row>
    <row r="678" spans="2:10" ht="15.75" customHeight="1">
      <c r="B678" s="1"/>
      <c r="C678" s="1"/>
      <c r="D678" s="1"/>
      <c r="E678" s="1"/>
      <c r="F678" s="1"/>
      <c r="G678" s="1"/>
      <c r="H678" s="1"/>
      <c r="I678" s="1"/>
      <c r="J678" s="1"/>
    </row>
    <row r="679" spans="2:10" ht="15.75" customHeight="1">
      <c r="B679" s="1"/>
      <c r="C679" s="1"/>
      <c r="D679" s="1"/>
      <c r="E679" s="1"/>
      <c r="F679" s="1"/>
      <c r="G679" s="1"/>
      <c r="H679" s="1"/>
      <c r="I679" s="1"/>
      <c r="J679" s="1"/>
    </row>
    <row r="680" spans="2:10" ht="15.75" customHeight="1">
      <c r="B680" s="1"/>
      <c r="C680" s="1"/>
      <c r="D680" s="1"/>
      <c r="E680" s="1"/>
      <c r="F680" s="1"/>
      <c r="G680" s="1"/>
      <c r="H680" s="1"/>
      <c r="I680" s="1"/>
      <c r="J680" s="1"/>
    </row>
    <row r="681" spans="2:10" ht="15.75" customHeight="1">
      <c r="B681" s="1"/>
      <c r="C681" s="1"/>
      <c r="D681" s="1"/>
      <c r="E681" s="1"/>
      <c r="F681" s="1"/>
      <c r="G681" s="1"/>
      <c r="H681" s="1"/>
      <c r="I681" s="1"/>
      <c r="J681" s="1"/>
    </row>
    <row r="682" spans="2:10" ht="15.75" customHeight="1">
      <c r="B682" s="1"/>
      <c r="C682" s="1"/>
      <c r="D682" s="1"/>
      <c r="E682" s="1"/>
      <c r="F682" s="1"/>
      <c r="G682" s="1"/>
      <c r="H682" s="1"/>
      <c r="I682" s="1"/>
      <c r="J682" s="1"/>
    </row>
    <row r="683" spans="2:10" ht="15.75" customHeight="1">
      <c r="B683" s="1"/>
      <c r="C683" s="1"/>
      <c r="D683" s="1"/>
      <c r="E683" s="1"/>
      <c r="F683" s="1"/>
      <c r="G683" s="1"/>
      <c r="H683" s="1"/>
      <c r="I683" s="1"/>
      <c r="J683" s="1"/>
    </row>
    <row r="684" spans="2:10" ht="15.75" customHeight="1">
      <c r="B684" s="1"/>
      <c r="C684" s="1"/>
      <c r="D684" s="1"/>
      <c r="E684" s="1"/>
      <c r="F684" s="1"/>
      <c r="G684" s="1"/>
      <c r="H684" s="1"/>
      <c r="I684" s="1"/>
      <c r="J684" s="1"/>
    </row>
    <row r="685" spans="2:10" ht="15.75" customHeight="1">
      <c r="B685" s="1"/>
      <c r="C685" s="1"/>
      <c r="D685" s="1"/>
      <c r="E685" s="1"/>
      <c r="F685" s="1"/>
      <c r="G685" s="1"/>
      <c r="H685" s="1"/>
      <c r="I685" s="1"/>
      <c r="J685" s="1"/>
    </row>
    <row r="686" spans="2:10" ht="15.75" customHeight="1">
      <c r="B686" s="1"/>
      <c r="C686" s="1"/>
      <c r="D686" s="1"/>
      <c r="E686" s="1"/>
      <c r="F686" s="1"/>
      <c r="G686" s="1"/>
      <c r="H686" s="1"/>
      <c r="I686" s="1"/>
      <c r="J686" s="1"/>
    </row>
    <row r="687" spans="2:10" ht="15.75" customHeight="1">
      <c r="B687" s="1"/>
      <c r="C687" s="1"/>
      <c r="D687" s="1"/>
      <c r="E687" s="1"/>
      <c r="F687" s="1"/>
      <c r="G687" s="1"/>
      <c r="H687" s="1"/>
      <c r="I687" s="1"/>
      <c r="J687" s="1"/>
    </row>
    <row r="688" spans="2:10" ht="15.75" customHeight="1">
      <c r="B688" s="1"/>
      <c r="C688" s="1"/>
      <c r="D688" s="1"/>
      <c r="E688" s="1"/>
      <c r="F688" s="1"/>
      <c r="G688" s="1"/>
      <c r="H688" s="1"/>
      <c r="I688" s="1"/>
      <c r="J688" s="1"/>
    </row>
    <row r="689" spans="2:10" ht="15.75" customHeight="1">
      <c r="B689" s="1"/>
      <c r="C689" s="1"/>
      <c r="D689" s="1"/>
      <c r="E689" s="1"/>
      <c r="F689" s="1"/>
      <c r="G689" s="1"/>
      <c r="H689" s="1"/>
      <c r="I689" s="1"/>
      <c r="J689" s="1"/>
    </row>
    <row r="690" spans="2:10" ht="15.75" customHeight="1">
      <c r="B690" s="1"/>
      <c r="C690" s="1"/>
      <c r="D690" s="1"/>
      <c r="E690" s="1"/>
      <c r="F690" s="1"/>
      <c r="G690" s="1"/>
      <c r="H690" s="1"/>
      <c r="I690" s="1"/>
      <c r="J690" s="1"/>
    </row>
    <row r="691" spans="2:10" ht="15.75" customHeight="1">
      <c r="B691" s="1"/>
      <c r="C691" s="1"/>
      <c r="D691" s="1"/>
      <c r="E691" s="1"/>
      <c r="F691" s="1"/>
      <c r="G691" s="1"/>
      <c r="H691" s="1"/>
      <c r="I691" s="1"/>
      <c r="J691" s="1"/>
    </row>
    <row r="692" spans="2:10" ht="15.75" customHeight="1">
      <c r="B692" s="1"/>
      <c r="C692" s="1"/>
      <c r="D692" s="1"/>
      <c r="E692" s="1"/>
      <c r="F692" s="1"/>
      <c r="G692" s="1"/>
      <c r="H692" s="1"/>
      <c r="I692" s="1"/>
      <c r="J692" s="1"/>
    </row>
    <row r="693" spans="2:10" ht="15.75" customHeight="1">
      <c r="B693" s="1"/>
      <c r="C693" s="1"/>
      <c r="D693" s="1"/>
      <c r="E693" s="1"/>
      <c r="F693" s="1"/>
      <c r="G693" s="1"/>
      <c r="H693" s="1"/>
      <c r="I693" s="1"/>
      <c r="J693" s="1"/>
    </row>
    <row r="694" spans="2:10" ht="15.75" customHeight="1">
      <c r="B694" s="1"/>
      <c r="C694" s="1"/>
      <c r="D694" s="1"/>
      <c r="E694" s="1"/>
      <c r="F694" s="1"/>
      <c r="G694" s="1"/>
      <c r="H694" s="1"/>
      <c r="I694" s="1"/>
      <c r="J694" s="1"/>
    </row>
    <row r="695" spans="2:10" ht="15.75" customHeight="1">
      <c r="B695" s="1"/>
      <c r="C695" s="1"/>
      <c r="D695" s="1"/>
      <c r="E695" s="1"/>
      <c r="F695" s="1"/>
      <c r="G695" s="1"/>
      <c r="H695" s="1"/>
      <c r="I695" s="1"/>
      <c r="J695" s="1"/>
    </row>
    <row r="696" spans="2:10" ht="15.75" customHeight="1">
      <c r="B696" s="1"/>
      <c r="C696" s="1"/>
      <c r="D696" s="1"/>
      <c r="E696" s="1"/>
      <c r="F696" s="1"/>
      <c r="G696" s="1"/>
      <c r="H696" s="1"/>
      <c r="I696" s="1"/>
      <c r="J696" s="1"/>
    </row>
    <row r="697" spans="2:10" ht="15.75" customHeight="1">
      <c r="B697" s="1"/>
      <c r="C697" s="1"/>
      <c r="D697" s="1"/>
      <c r="E697" s="1"/>
      <c r="F697" s="1"/>
      <c r="G697" s="1"/>
      <c r="H697" s="1"/>
      <c r="I697" s="1"/>
      <c r="J697" s="1"/>
    </row>
    <row r="698" spans="2:10" ht="15.75" customHeight="1">
      <c r="B698" s="1"/>
      <c r="C698" s="1"/>
      <c r="D698" s="1"/>
      <c r="E698" s="1"/>
      <c r="F698" s="1"/>
      <c r="G698" s="1"/>
      <c r="H698" s="1"/>
      <c r="I698" s="1"/>
      <c r="J698" s="1"/>
    </row>
    <row r="699" spans="2:10" ht="15.75" customHeight="1">
      <c r="B699" s="1"/>
      <c r="C699" s="1"/>
      <c r="D699" s="1"/>
      <c r="E699" s="1"/>
      <c r="F699" s="1"/>
      <c r="G699" s="1"/>
      <c r="H699" s="1"/>
      <c r="I699" s="1"/>
      <c r="J699" s="1"/>
    </row>
    <row r="700" spans="2:10" ht="15.75" customHeight="1">
      <c r="B700" s="1"/>
      <c r="C700" s="1"/>
      <c r="D700" s="1"/>
      <c r="E700" s="1"/>
      <c r="F700" s="1"/>
      <c r="G700" s="1"/>
      <c r="H700" s="1"/>
      <c r="I700" s="1"/>
      <c r="J700" s="1"/>
    </row>
    <row r="701" spans="2:10" ht="15.75" customHeight="1">
      <c r="B701" s="1"/>
      <c r="C701" s="1"/>
      <c r="D701" s="1"/>
      <c r="E701" s="1"/>
      <c r="F701" s="1"/>
      <c r="G701" s="1"/>
      <c r="H701" s="1"/>
      <c r="I701" s="1"/>
      <c r="J701" s="1"/>
    </row>
    <row r="702" spans="2:10" ht="15.75" customHeight="1">
      <c r="B702" s="1"/>
      <c r="C702" s="1"/>
      <c r="D702" s="1"/>
      <c r="E702" s="1"/>
      <c r="F702" s="1"/>
      <c r="G702" s="1"/>
      <c r="H702" s="1"/>
      <c r="I702" s="1"/>
      <c r="J702" s="1"/>
    </row>
    <row r="703" spans="2:10" ht="15.75" customHeight="1">
      <c r="B703" s="1"/>
      <c r="C703" s="1"/>
      <c r="D703" s="1"/>
      <c r="E703" s="1"/>
      <c r="F703" s="1"/>
      <c r="G703" s="1"/>
      <c r="H703" s="1"/>
      <c r="I703" s="1"/>
      <c r="J703" s="1"/>
    </row>
    <row r="704" spans="2:10" ht="15.75" customHeight="1">
      <c r="B704" s="1"/>
      <c r="C704" s="1"/>
      <c r="D704" s="1"/>
      <c r="E704" s="1"/>
      <c r="F704" s="1"/>
      <c r="G704" s="1"/>
      <c r="H704" s="1"/>
      <c r="I704" s="1"/>
      <c r="J704" s="1"/>
    </row>
    <row r="705" spans="2:10" ht="15.75" customHeight="1">
      <c r="B705" s="1"/>
      <c r="C705" s="1"/>
      <c r="D705" s="1"/>
      <c r="E705" s="1"/>
      <c r="F705" s="1"/>
      <c r="G705" s="1"/>
      <c r="H705" s="1"/>
      <c r="I705" s="1"/>
      <c r="J705" s="1"/>
    </row>
    <row r="706" spans="2:10" ht="15.75" customHeight="1">
      <c r="B706" s="1"/>
      <c r="C706" s="1"/>
      <c r="D706" s="1"/>
      <c r="E706" s="1"/>
      <c r="F706" s="1"/>
      <c r="G706" s="1"/>
      <c r="H706" s="1"/>
      <c r="I706" s="1"/>
      <c r="J706" s="1"/>
    </row>
    <row r="707" spans="2:10" ht="15.75" customHeight="1">
      <c r="B707" s="1"/>
      <c r="C707" s="1"/>
      <c r="D707" s="1"/>
      <c r="E707" s="1"/>
      <c r="F707" s="1"/>
      <c r="G707" s="1"/>
      <c r="H707" s="1"/>
      <c r="I707" s="1"/>
      <c r="J707" s="1"/>
    </row>
    <row r="708" spans="2:10" ht="15.75" customHeight="1">
      <c r="B708" s="1"/>
      <c r="C708" s="1"/>
      <c r="D708" s="1"/>
      <c r="E708" s="1"/>
      <c r="F708" s="1"/>
      <c r="G708" s="1"/>
      <c r="H708" s="1"/>
      <c r="I708" s="1"/>
      <c r="J708" s="1"/>
    </row>
    <row r="709" spans="2:10" ht="15.75" customHeight="1">
      <c r="B709" s="1"/>
      <c r="C709" s="1"/>
      <c r="D709" s="1"/>
      <c r="E709" s="1"/>
      <c r="F709" s="1"/>
      <c r="G709" s="1"/>
      <c r="H709" s="1"/>
      <c r="I709" s="1"/>
      <c r="J709" s="1"/>
    </row>
    <row r="710" spans="2:10" ht="15.75" customHeight="1">
      <c r="B710" s="1"/>
      <c r="C710" s="1"/>
      <c r="D710" s="1"/>
      <c r="E710" s="1"/>
      <c r="F710" s="1"/>
      <c r="G710" s="1"/>
      <c r="H710" s="1"/>
      <c r="I710" s="1"/>
      <c r="J710" s="1"/>
    </row>
    <row r="711" spans="2:10" ht="15.75" customHeight="1">
      <c r="B711" s="1"/>
      <c r="C711" s="1"/>
      <c r="D711" s="1"/>
      <c r="E711" s="1"/>
      <c r="F711" s="1"/>
      <c r="G711" s="1"/>
      <c r="H711" s="1"/>
      <c r="I711" s="1"/>
      <c r="J711" s="1"/>
    </row>
    <row r="712" spans="2:10" ht="15.75" customHeight="1">
      <c r="B712" s="1"/>
      <c r="C712" s="1"/>
      <c r="D712" s="1"/>
      <c r="E712" s="1"/>
      <c r="F712" s="1"/>
      <c r="G712" s="1"/>
      <c r="H712" s="1"/>
      <c r="I712" s="1"/>
      <c r="J712" s="1"/>
    </row>
    <row r="713" spans="2:10" ht="15.75" customHeight="1">
      <c r="B713" s="1"/>
      <c r="C713" s="1"/>
      <c r="D713" s="1"/>
      <c r="E713" s="1"/>
      <c r="F713" s="1"/>
      <c r="G713" s="1"/>
      <c r="H713" s="1"/>
      <c r="I713" s="1"/>
      <c r="J713" s="1"/>
    </row>
    <row r="714" spans="2:10" ht="15.75" customHeight="1">
      <c r="B714" s="1"/>
      <c r="C714" s="1"/>
      <c r="D714" s="1"/>
      <c r="E714" s="1"/>
      <c r="F714" s="1"/>
      <c r="G714" s="1"/>
      <c r="H714" s="1"/>
      <c r="I714" s="1"/>
      <c r="J714" s="1"/>
    </row>
    <row r="715" spans="2:10" ht="15.75" customHeight="1">
      <c r="B715" s="1"/>
      <c r="C715" s="1"/>
      <c r="D715" s="1"/>
      <c r="E715" s="1"/>
      <c r="F715" s="1"/>
      <c r="G715" s="1"/>
      <c r="H715" s="1"/>
      <c r="I715" s="1"/>
      <c r="J715" s="1"/>
    </row>
    <row r="716" spans="2:10" ht="15.75" customHeight="1">
      <c r="B716" s="1"/>
      <c r="C716" s="1"/>
      <c r="D716" s="1"/>
      <c r="E716" s="1"/>
      <c r="F716" s="1"/>
      <c r="G716" s="1"/>
      <c r="H716" s="1"/>
      <c r="I716" s="1"/>
      <c r="J716" s="1"/>
    </row>
    <row r="717" spans="2:10" ht="15.75" customHeight="1">
      <c r="B717" s="1"/>
      <c r="C717" s="1"/>
      <c r="D717" s="1"/>
      <c r="E717" s="1"/>
      <c r="F717" s="1"/>
      <c r="G717" s="1"/>
      <c r="H717" s="1"/>
      <c r="I717" s="1"/>
      <c r="J717" s="1"/>
    </row>
    <row r="718" spans="2:10" ht="15.75" customHeight="1">
      <c r="B718" s="1"/>
      <c r="C718" s="1"/>
      <c r="D718" s="1"/>
      <c r="E718" s="1"/>
      <c r="F718" s="1"/>
      <c r="G718" s="1"/>
      <c r="H718" s="1"/>
      <c r="I718" s="1"/>
      <c r="J718" s="1"/>
    </row>
    <row r="719" spans="2:10" ht="15.75" customHeight="1">
      <c r="B719" s="1"/>
      <c r="C719" s="1"/>
      <c r="D719" s="1"/>
      <c r="E719" s="1"/>
      <c r="F719" s="1"/>
      <c r="G719" s="1"/>
      <c r="H719" s="1"/>
      <c r="I719" s="1"/>
      <c r="J719" s="1"/>
    </row>
    <row r="720" spans="2:10" ht="15.75" customHeight="1">
      <c r="B720" s="1"/>
      <c r="C720" s="1"/>
      <c r="D720" s="1"/>
      <c r="E720" s="1"/>
      <c r="F720" s="1"/>
      <c r="G720" s="1"/>
      <c r="H720" s="1"/>
      <c r="I720" s="1"/>
      <c r="J720" s="1"/>
    </row>
    <row r="721" spans="2:10" ht="15.75" customHeight="1">
      <c r="B721" s="1"/>
      <c r="C721" s="1"/>
      <c r="D721" s="1"/>
      <c r="E721" s="1"/>
      <c r="F721" s="1"/>
      <c r="G721" s="1"/>
      <c r="H721" s="1"/>
      <c r="I721" s="1"/>
      <c r="J721" s="1"/>
    </row>
    <row r="722" spans="2:10" ht="15.75" customHeight="1">
      <c r="B722" s="1"/>
      <c r="C722" s="1"/>
      <c r="D722" s="1"/>
      <c r="E722" s="1"/>
      <c r="F722" s="1"/>
      <c r="G722" s="1"/>
      <c r="H722" s="1"/>
      <c r="I722" s="1"/>
      <c r="J722" s="1"/>
    </row>
    <row r="723" spans="2:10" ht="15.75" customHeight="1">
      <c r="B723" s="1"/>
      <c r="C723" s="1"/>
      <c r="D723" s="1"/>
      <c r="E723" s="1"/>
      <c r="F723" s="1"/>
      <c r="G723" s="1"/>
      <c r="H723" s="1"/>
      <c r="I723" s="1"/>
      <c r="J723" s="1"/>
    </row>
    <row r="724" spans="2:10" ht="15.75" customHeight="1">
      <c r="B724" s="1"/>
      <c r="C724" s="1"/>
      <c r="D724" s="1"/>
      <c r="E724" s="1"/>
      <c r="F724" s="1"/>
      <c r="G724" s="1"/>
      <c r="H724" s="1"/>
      <c r="I724" s="1"/>
      <c r="J724" s="1"/>
    </row>
    <row r="725" spans="2:10" ht="15.75" customHeight="1">
      <c r="B725" s="1"/>
      <c r="C725" s="1"/>
      <c r="D725" s="1"/>
      <c r="E725" s="1"/>
      <c r="F725" s="1"/>
      <c r="G725" s="1"/>
      <c r="H725" s="1"/>
      <c r="I725" s="1"/>
      <c r="J725" s="1"/>
    </row>
    <row r="726" spans="2:10" ht="15.75" customHeight="1">
      <c r="B726" s="1"/>
      <c r="C726" s="1"/>
      <c r="D726" s="1"/>
      <c r="E726" s="1"/>
      <c r="F726" s="1"/>
      <c r="G726" s="1"/>
      <c r="H726" s="1"/>
      <c r="I726" s="1"/>
      <c r="J726" s="1"/>
    </row>
    <row r="727" spans="2:10" ht="15.75" customHeight="1">
      <c r="B727" s="1"/>
      <c r="C727" s="1"/>
      <c r="D727" s="1"/>
      <c r="E727" s="1"/>
      <c r="F727" s="1"/>
      <c r="G727" s="1"/>
      <c r="H727" s="1"/>
      <c r="I727" s="1"/>
      <c r="J727" s="1"/>
    </row>
    <row r="728" spans="2:10" ht="15.75" customHeight="1">
      <c r="B728" s="1"/>
      <c r="C728" s="1"/>
      <c r="D728" s="1"/>
      <c r="E728" s="1"/>
      <c r="F728" s="1"/>
      <c r="G728" s="1"/>
      <c r="H728" s="1"/>
      <c r="I728" s="1"/>
      <c r="J728" s="1"/>
    </row>
    <row r="729" spans="2:10" ht="15.75" customHeight="1">
      <c r="B729" s="1"/>
      <c r="C729" s="1"/>
      <c r="D729" s="1"/>
      <c r="E729" s="1"/>
      <c r="F729" s="1"/>
      <c r="G729" s="1"/>
      <c r="H729" s="1"/>
      <c r="I729" s="1"/>
      <c r="J729" s="1"/>
    </row>
    <row r="730" spans="2:10" ht="15.75" customHeight="1">
      <c r="B730" s="1"/>
      <c r="C730" s="1"/>
      <c r="D730" s="1"/>
      <c r="E730" s="1"/>
      <c r="F730" s="1"/>
      <c r="G730" s="1"/>
      <c r="H730" s="1"/>
      <c r="I730" s="1"/>
      <c r="J730" s="1"/>
    </row>
    <row r="731" spans="2:10" ht="15.75" customHeight="1">
      <c r="B731" s="1"/>
      <c r="C731" s="1"/>
      <c r="D731" s="1"/>
      <c r="E731" s="1"/>
      <c r="F731" s="1"/>
      <c r="G731" s="1"/>
      <c r="H731" s="1"/>
      <c r="I731" s="1"/>
      <c r="J731" s="1"/>
    </row>
    <row r="732" spans="2:10" ht="15.75" customHeight="1">
      <c r="B732" s="1"/>
      <c r="C732" s="1"/>
      <c r="D732" s="1"/>
      <c r="E732" s="1"/>
      <c r="F732" s="1"/>
      <c r="G732" s="1"/>
      <c r="H732" s="1"/>
      <c r="I732" s="1"/>
      <c r="J732" s="1"/>
    </row>
    <row r="733" spans="2:10" ht="15.75" customHeight="1">
      <c r="B733" s="1"/>
      <c r="C733" s="1"/>
      <c r="D733" s="1"/>
      <c r="E733" s="1"/>
      <c r="F733" s="1"/>
      <c r="G733" s="1"/>
      <c r="H733" s="1"/>
      <c r="I733" s="1"/>
      <c r="J733" s="1"/>
    </row>
    <row r="734" spans="2:10" ht="15.75" customHeight="1">
      <c r="B734" s="1"/>
      <c r="C734" s="1"/>
      <c r="D734" s="1"/>
      <c r="E734" s="1"/>
      <c r="F734" s="1"/>
      <c r="G734" s="1"/>
      <c r="H734" s="1"/>
      <c r="I734" s="1"/>
      <c r="J734" s="1"/>
    </row>
    <row r="735" spans="2:10" ht="15.75" customHeight="1">
      <c r="B735" s="1"/>
      <c r="C735" s="1"/>
      <c r="D735" s="1"/>
      <c r="E735" s="1"/>
      <c r="F735" s="1"/>
      <c r="G735" s="1"/>
      <c r="H735" s="1"/>
      <c r="I735" s="1"/>
      <c r="J735" s="1"/>
    </row>
    <row r="736" spans="2:10" ht="15.75" customHeight="1">
      <c r="B736" s="1"/>
      <c r="C736" s="1"/>
      <c r="D736" s="1"/>
      <c r="E736" s="1"/>
      <c r="F736" s="1"/>
      <c r="G736" s="1"/>
      <c r="H736" s="1"/>
      <c r="I736" s="1"/>
      <c r="J736" s="1"/>
    </row>
    <row r="737" spans="2:10" ht="15.75" customHeight="1">
      <c r="B737" s="1"/>
      <c r="C737" s="1"/>
      <c r="D737" s="1"/>
      <c r="E737" s="1"/>
      <c r="F737" s="1"/>
      <c r="G737" s="1"/>
      <c r="H737" s="1"/>
      <c r="I737" s="1"/>
      <c r="J737" s="1"/>
    </row>
    <row r="738" spans="2:10" ht="15.75" customHeight="1">
      <c r="B738" s="1"/>
      <c r="C738" s="1"/>
      <c r="D738" s="1"/>
      <c r="E738" s="1"/>
      <c r="F738" s="1"/>
      <c r="G738" s="1"/>
      <c r="H738" s="1"/>
      <c r="I738" s="1"/>
      <c r="J738" s="1"/>
    </row>
    <row r="739" spans="2:10" ht="15.75" customHeight="1">
      <c r="B739" s="1"/>
      <c r="C739" s="1"/>
      <c r="D739" s="1"/>
      <c r="E739" s="1"/>
      <c r="F739" s="1"/>
      <c r="G739" s="1"/>
      <c r="H739" s="1"/>
      <c r="I739" s="1"/>
      <c r="J739" s="1"/>
    </row>
    <row r="740" spans="2:10" ht="15.75" customHeight="1">
      <c r="B740" s="1"/>
      <c r="C740" s="1"/>
      <c r="D740" s="1"/>
      <c r="E740" s="1"/>
      <c r="F740" s="1"/>
      <c r="G740" s="1"/>
      <c r="H740" s="1"/>
      <c r="I740" s="1"/>
      <c r="J740" s="1"/>
    </row>
    <row r="741" spans="2:10" ht="15.75" customHeight="1">
      <c r="B741" s="1"/>
      <c r="C741" s="1"/>
      <c r="D741" s="1"/>
      <c r="E741" s="1"/>
      <c r="F741" s="1"/>
      <c r="G741" s="1"/>
      <c r="H741" s="1"/>
      <c r="I741" s="1"/>
      <c r="J741" s="1"/>
    </row>
    <row r="742" spans="2:10" ht="15.75" customHeight="1">
      <c r="B742" s="1"/>
      <c r="C742" s="1"/>
      <c r="D742" s="1"/>
      <c r="E742" s="1"/>
      <c r="F742" s="1"/>
      <c r="G742" s="1"/>
      <c r="H742" s="1"/>
      <c r="I742" s="1"/>
      <c r="J742" s="1"/>
    </row>
    <row r="743" spans="2:10" ht="15.75" customHeight="1">
      <c r="B743" s="1"/>
      <c r="C743" s="1"/>
      <c r="D743" s="1"/>
      <c r="E743" s="1"/>
      <c r="F743" s="1"/>
      <c r="G743" s="1"/>
      <c r="H743" s="1"/>
      <c r="I743" s="1"/>
      <c r="J743" s="1"/>
    </row>
    <row r="744" spans="2:10" ht="15.75" customHeight="1">
      <c r="B744" s="1"/>
      <c r="C744" s="1"/>
      <c r="D744" s="1"/>
      <c r="E744" s="1"/>
      <c r="F744" s="1"/>
      <c r="G744" s="1"/>
      <c r="H744" s="1"/>
      <c r="I744" s="1"/>
      <c r="J744" s="1"/>
    </row>
    <row r="745" spans="2:10" ht="15.75" customHeight="1">
      <c r="B745" s="1"/>
      <c r="C745" s="1"/>
      <c r="D745" s="1"/>
      <c r="E745" s="1"/>
      <c r="F745" s="1"/>
      <c r="G745" s="1"/>
      <c r="H745" s="1"/>
      <c r="I745" s="1"/>
      <c r="J745" s="1"/>
    </row>
    <row r="746" spans="2:10" ht="15.75" customHeight="1">
      <c r="B746" s="1"/>
      <c r="C746" s="1"/>
      <c r="D746" s="1"/>
      <c r="E746" s="1"/>
      <c r="F746" s="1"/>
      <c r="G746" s="1"/>
      <c r="H746" s="1"/>
      <c r="I746" s="1"/>
      <c r="J746" s="1"/>
    </row>
    <row r="747" spans="2:10" ht="15.75" customHeight="1">
      <c r="B747" s="1"/>
      <c r="C747" s="1"/>
      <c r="D747" s="1"/>
      <c r="E747" s="1"/>
      <c r="F747" s="1"/>
      <c r="G747" s="1"/>
      <c r="H747" s="1"/>
      <c r="I747" s="1"/>
      <c r="J747" s="1"/>
    </row>
    <row r="748" spans="2:10" ht="15.75" customHeight="1">
      <c r="B748" s="1"/>
      <c r="C748" s="1"/>
      <c r="D748" s="1"/>
      <c r="E748" s="1"/>
      <c r="F748" s="1"/>
      <c r="G748" s="1"/>
      <c r="H748" s="1"/>
      <c r="I748" s="1"/>
      <c r="J748" s="1"/>
    </row>
    <row r="749" spans="2:10" ht="15.75" customHeight="1">
      <c r="B749" s="1"/>
      <c r="C749" s="1"/>
      <c r="D749" s="1"/>
      <c r="E749" s="1"/>
      <c r="F749" s="1"/>
      <c r="G749" s="1"/>
      <c r="H749" s="1"/>
      <c r="I749" s="1"/>
      <c r="J749" s="1"/>
    </row>
    <row r="750" spans="2:10" ht="15.75" customHeight="1">
      <c r="B750" s="1"/>
      <c r="C750" s="1"/>
      <c r="D750" s="1"/>
      <c r="E750" s="1"/>
      <c r="F750" s="1"/>
      <c r="G750" s="1"/>
      <c r="H750" s="1"/>
      <c r="I750" s="1"/>
      <c r="J750" s="1"/>
    </row>
    <row r="751" spans="2:10" ht="15.75" customHeight="1">
      <c r="B751" s="1"/>
      <c r="C751" s="1"/>
      <c r="D751" s="1"/>
      <c r="E751" s="1"/>
      <c r="F751" s="1"/>
      <c r="G751" s="1"/>
      <c r="H751" s="1"/>
      <c r="I751" s="1"/>
      <c r="J751" s="1"/>
    </row>
    <row r="752" spans="2:10" ht="15.75" customHeight="1">
      <c r="B752" s="1"/>
      <c r="C752" s="1"/>
      <c r="D752" s="1"/>
      <c r="E752" s="1"/>
      <c r="F752" s="1"/>
      <c r="G752" s="1"/>
      <c r="H752" s="1"/>
      <c r="I752" s="1"/>
      <c r="J752" s="1"/>
    </row>
    <row r="753" spans="2:10" ht="15.75" customHeight="1">
      <c r="B753" s="1"/>
      <c r="C753" s="1"/>
      <c r="D753" s="1"/>
      <c r="E753" s="1"/>
      <c r="F753" s="1"/>
      <c r="G753" s="1"/>
      <c r="H753" s="1"/>
      <c r="I753" s="1"/>
      <c r="J753" s="1"/>
    </row>
    <row r="754" spans="2:10" ht="15.75" customHeight="1">
      <c r="B754" s="1"/>
      <c r="C754" s="1"/>
      <c r="D754" s="1"/>
      <c r="E754" s="1"/>
      <c r="F754" s="1"/>
      <c r="G754" s="1"/>
      <c r="H754" s="1"/>
      <c r="I754" s="1"/>
      <c r="J754" s="1"/>
    </row>
    <row r="755" spans="2:10" ht="15.75" customHeight="1">
      <c r="B755" s="1"/>
      <c r="C755" s="1"/>
      <c r="D755" s="1"/>
      <c r="E755" s="1"/>
      <c r="F755" s="1"/>
      <c r="G755" s="1"/>
      <c r="H755" s="1"/>
      <c r="I755" s="1"/>
      <c r="J755" s="1"/>
    </row>
    <row r="756" spans="2:10" ht="15.75" customHeight="1">
      <c r="B756" s="1"/>
      <c r="C756" s="1"/>
      <c r="D756" s="1"/>
      <c r="E756" s="1"/>
      <c r="F756" s="1"/>
      <c r="G756" s="1"/>
      <c r="H756" s="1"/>
      <c r="I756" s="1"/>
      <c r="J756" s="1"/>
    </row>
    <row r="757" spans="2:10" ht="15.75" customHeight="1">
      <c r="B757" s="1"/>
      <c r="C757" s="1"/>
      <c r="D757" s="1"/>
      <c r="E757" s="1"/>
      <c r="F757" s="1"/>
      <c r="G757" s="1"/>
      <c r="H757" s="1"/>
      <c r="I757" s="1"/>
      <c r="J757" s="1"/>
    </row>
    <row r="758" spans="2:10" ht="15.75" customHeight="1">
      <c r="B758" s="1"/>
      <c r="C758" s="1"/>
      <c r="D758" s="1"/>
      <c r="E758" s="1"/>
      <c r="F758" s="1"/>
      <c r="G758" s="1"/>
      <c r="H758" s="1"/>
      <c r="I758" s="1"/>
      <c r="J758" s="1"/>
    </row>
    <row r="759" spans="2:10" ht="15.75" customHeight="1">
      <c r="B759" s="1"/>
      <c r="C759" s="1"/>
      <c r="D759" s="1"/>
      <c r="E759" s="1"/>
      <c r="F759" s="1"/>
      <c r="G759" s="1"/>
      <c r="H759" s="1"/>
      <c r="I759" s="1"/>
      <c r="J759" s="1"/>
    </row>
    <row r="760" spans="2:10" ht="15.75" customHeight="1">
      <c r="B760" s="1"/>
      <c r="C760" s="1"/>
      <c r="D760" s="1"/>
      <c r="E760" s="1"/>
      <c r="F760" s="1"/>
      <c r="G760" s="1"/>
      <c r="H760" s="1"/>
      <c r="I760" s="1"/>
      <c r="J760" s="1"/>
    </row>
    <row r="761" spans="2:10" ht="15.75" customHeight="1">
      <c r="B761" s="1"/>
      <c r="C761" s="1"/>
      <c r="D761" s="1"/>
      <c r="E761" s="1"/>
      <c r="F761" s="1"/>
      <c r="G761" s="1"/>
      <c r="H761" s="1"/>
      <c r="I761" s="1"/>
      <c r="J761" s="1"/>
    </row>
    <row r="762" spans="2:10" ht="15.75" customHeight="1">
      <c r="B762" s="1"/>
      <c r="C762" s="1"/>
      <c r="D762" s="1"/>
      <c r="E762" s="1"/>
      <c r="F762" s="1"/>
      <c r="G762" s="1"/>
      <c r="H762" s="1"/>
      <c r="I762" s="1"/>
      <c r="J762" s="1"/>
    </row>
    <row r="763" spans="2:10" ht="15.75" customHeight="1">
      <c r="B763" s="1"/>
      <c r="C763" s="1"/>
      <c r="D763" s="1"/>
      <c r="E763" s="1"/>
      <c r="F763" s="1"/>
      <c r="G763" s="1"/>
      <c r="H763" s="1"/>
      <c r="I763" s="1"/>
      <c r="J763" s="1"/>
    </row>
    <row r="764" spans="2:10" ht="15.75" customHeight="1">
      <c r="B764" s="1"/>
      <c r="C764" s="1"/>
      <c r="D764" s="1"/>
      <c r="E764" s="1"/>
      <c r="F764" s="1"/>
      <c r="G764" s="1"/>
      <c r="H764" s="1"/>
      <c r="I764" s="1"/>
      <c r="J764" s="1"/>
    </row>
    <row r="765" spans="2:10" ht="15.75" customHeight="1">
      <c r="B765" s="1"/>
      <c r="C765" s="1"/>
      <c r="D765" s="1"/>
      <c r="E765" s="1"/>
      <c r="F765" s="1"/>
      <c r="G765" s="1"/>
      <c r="H765" s="1"/>
      <c r="I765" s="1"/>
      <c r="J765" s="1"/>
    </row>
    <row r="766" spans="2:10" ht="15.75" customHeight="1">
      <c r="B766" s="1"/>
      <c r="C766" s="1"/>
      <c r="D766" s="1"/>
      <c r="E766" s="1"/>
      <c r="F766" s="1"/>
      <c r="G766" s="1"/>
      <c r="H766" s="1"/>
      <c r="I766" s="1"/>
      <c r="J766" s="1"/>
    </row>
    <row r="767" spans="2:10" ht="15.75" customHeight="1">
      <c r="B767" s="1"/>
      <c r="C767" s="1"/>
      <c r="D767" s="1"/>
      <c r="E767" s="1"/>
      <c r="F767" s="1"/>
      <c r="G767" s="1"/>
      <c r="H767" s="1"/>
      <c r="I767" s="1"/>
      <c r="J767" s="1"/>
    </row>
    <row r="768" spans="2:10" ht="15.75" customHeight="1">
      <c r="B768" s="1"/>
      <c r="C768" s="1"/>
      <c r="D768" s="1"/>
      <c r="E768" s="1"/>
      <c r="F768" s="1"/>
      <c r="G768" s="1"/>
      <c r="H768" s="1"/>
      <c r="I768" s="1"/>
      <c r="J768" s="1"/>
    </row>
    <row r="769" spans="2:10" ht="15.75" customHeight="1">
      <c r="B769" s="1"/>
      <c r="C769" s="1"/>
      <c r="D769" s="1"/>
      <c r="E769" s="1"/>
      <c r="F769" s="1"/>
      <c r="G769" s="1"/>
      <c r="H769" s="1"/>
      <c r="I769" s="1"/>
      <c r="J769" s="1"/>
    </row>
    <row r="770" spans="2:10" ht="15.75" customHeight="1">
      <c r="B770" s="1"/>
      <c r="C770" s="1"/>
      <c r="D770" s="1"/>
      <c r="E770" s="1"/>
      <c r="F770" s="1"/>
      <c r="G770" s="1"/>
      <c r="H770" s="1"/>
      <c r="I770" s="1"/>
      <c r="J770" s="1"/>
    </row>
    <row r="771" spans="2:10" ht="15.75" customHeight="1">
      <c r="B771" s="1"/>
      <c r="C771" s="1"/>
      <c r="D771" s="1"/>
      <c r="E771" s="1"/>
      <c r="F771" s="1"/>
      <c r="G771" s="1"/>
      <c r="H771" s="1"/>
      <c r="I771" s="1"/>
      <c r="J771" s="1"/>
    </row>
    <row r="772" spans="2:10" ht="15.75" customHeight="1">
      <c r="B772" s="1"/>
      <c r="C772" s="1"/>
      <c r="D772" s="1"/>
      <c r="E772" s="1"/>
      <c r="F772" s="1"/>
      <c r="G772" s="1"/>
      <c r="H772" s="1"/>
      <c r="I772" s="1"/>
      <c r="J772" s="1"/>
    </row>
    <row r="773" spans="2:10" ht="15.75" customHeight="1">
      <c r="B773" s="1"/>
      <c r="C773" s="1"/>
      <c r="D773" s="1"/>
      <c r="E773" s="1"/>
      <c r="F773" s="1"/>
      <c r="G773" s="1"/>
      <c r="H773" s="1"/>
      <c r="I773" s="1"/>
      <c r="J773" s="1"/>
    </row>
    <row r="774" spans="2:10" ht="15.75" customHeight="1">
      <c r="B774" s="1"/>
      <c r="C774" s="1"/>
      <c r="D774" s="1"/>
      <c r="E774" s="1"/>
      <c r="F774" s="1"/>
      <c r="G774" s="1"/>
      <c r="H774" s="1"/>
      <c r="I774" s="1"/>
      <c r="J774" s="1"/>
    </row>
    <row r="775" spans="2:10" ht="15.75" customHeight="1">
      <c r="B775" s="1"/>
      <c r="C775" s="1"/>
      <c r="D775" s="1"/>
      <c r="E775" s="1"/>
      <c r="F775" s="1"/>
      <c r="G775" s="1"/>
      <c r="H775" s="1"/>
      <c r="I775" s="1"/>
      <c r="J775" s="1"/>
    </row>
    <row r="776" spans="2:10" ht="15.75" customHeight="1">
      <c r="B776" s="1"/>
      <c r="C776" s="1"/>
      <c r="D776" s="1"/>
      <c r="E776" s="1"/>
      <c r="F776" s="1"/>
      <c r="G776" s="1"/>
      <c r="H776" s="1"/>
      <c r="I776" s="1"/>
      <c r="J776" s="1"/>
    </row>
    <row r="777" spans="2:10" ht="15.75" customHeight="1">
      <c r="B777" s="1"/>
      <c r="C777" s="1"/>
      <c r="D777" s="1"/>
      <c r="E777" s="1"/>
      <c r="F777" s="1"/>
      <c r="G777" s="1"/>
      <c r="H777" s="1"/>
      <c r="I777" s="1"/>
      <c r="J777" s="1"/>
    </row>
    <row r="778" spans="2:10" ht="15.75" customHeight="1">
      <c r="B778" s="1"/>
      <c r="C778" s="1"/>
      <c r="D778" s="1"/>
      <c r="E778" s="1"/>
      <c r="F778" s="1"/>
      <c r="G778" s="1"/>
      <c r="H778" s="1"/>
      <c r="I778" s="1"/>
      <c r="J778" s="1"/>
    </row>
    <row r="779" spans="2:10" ht="15.75" customHeight="1">
      <c r="B779" s="1"/>
      <c r="C779" s="1"/>
      <c r="D779" s="1"/>
      <c r="E779" s="1"/>
      <c r="F779" s="1"/>
      <c r="G779" s="1"/>
      <c r="H779" s="1"/>
      <c r="I779" s="1"/>
      <c r="J779" s="1"/>
    </row>
    <row r="780" spans="2:10" ht="15.75" customHeight="1">
      <c r="B780" s="1"/>
      <c r="C780" s="1"/>
      <c r="D780" s="1"/>
      <c r="E780" s="1"/>
      <c r="F780" s="1"/>
      <c r="G780" s="1"/>
      <c r="H780" s="1"/>
      <c r="I780" s="1"/>
      <c r="J780" s="1"/>
    </row>
    <row r="781" spans="2:10" ht="15.75" customHeight="1">
      <c r="B781" s="1"/>
      <c r="C781" s="1"/>
      <c r="D781" s="1"/>
      <c r="E781" s="1"/>
      <c r="F781" s="1"/>
      <c r="G781" s="1"/>
      <c r="H781" s="1"/>
      <c r="I781" s="1"/>
      <c r="J781" s="1"/>
    </row>
    <row r="782" spans="2:10" ht="15.75" customHeight="1">
      <c r="B782" s="1"/>
      <c r="C782" s="1"/>
      <c r="D782" s="1"/>
      <c r="E782" s="1"/>
      <c r="F782" s="1"/>
      <c r="G782" s="1"/>
      <c r="H782" s="1"/>
      <c r="I782" s="1"/>
      <c r="J782" s="1"/>
    </row>
    <row r="783" spans="2:10" ht="15.75" customHeight="1">
      <c r="B783" s="1"/>
      <c r="C783" s="1"/>
      <c r="D783" s="1"/>
      <c r="E783" s="1"/>
      <c r="F783" s="1"/>
      <c r="G783" s="1"/>
      <c r="H783" s="1"/>
      <c r="I783" s="1"/>
      <c r="J783" s="1"/>
    </row>
    <row r="784" spans="2:10" ht="15.75" customHeight="1">
      <c r="B784" s="1"/>
      <c r="C784" s="1"/>
      <c r="D784" s="1"/>
      <c r="E784" s="1"/>
      <c r="F784" s="1"/>
      <c r="G784" s="1"/>
      <c r="H784" s="1"/>
      <c r="I784" s="1"/>
      <c r="J784" s="1"/>
    </row>
    <row r="785" spans="2:10" ht="15.75" customHeight="1">
      <c r="B785" s="1"/>
      <c r="C785" s="1"/>
      <c r="D785" s="1"/>
      <c r="E785" s="1"/>
      <c r="F785" s="1"/>
      <c r="G785" s="1"/>
      <c r="H785" s="1"/>
      <c r="I785" s="1"/>
      <c r="J785" s="1"/>
    </row>
    <row r="786" spans="2:10" ht="15.75" customHeight="1">
      <c r="B786" s="1"/>
      <c r="C786" s="1"/>
      <c r="D786" s="1"/>
      <c r="E786" s="1"/>
      <c r="F786" s="1"/>
      <c r="G786" s="1"/>
      <c r="H786" s="1"/>
      <c r="I786" s="1"/>
      <c r="J786" s="1"/>
    </row>
    <row r="787" spans="2:10" ht="15.75" customHeight="1">
      <c r="B787" s="1"/>
      <c r="C787" s="1"/>
      <c r="D787" s="1"/>
      <c r="E787" s="1"/>
      <c r="F787" s="1"/>
      <c r="G787" s="1"/>
      <c r="H787" s="1"/>
      <c r="I787" s="1"/>
      <c r="J787" s="1"/>
    </row>
    <row r="788" spans="2:10" ht="15.75" customHeight="1">
      <c r="B788" s="1"/>
      <c r="C788" s="1"/>
      <c r="D788" s="1"/>
      <c r="E788" s="1"/>
      <c r="F788" s="1"/>
      <c r="G788" s="1"/>
      <c r="H788" s="1"/>
      <c r="I788" s="1"/>
      <c r="J788" s="1"/>
    </row>
    <row r="789" spans="2:10" ht="15.75" customHeight="1">
      <c r="B789" s="1"/>
      <c r="C789" s="1"/>
      <c r="D789" s="1"/>
      <c r="E789" s="1"/>
      <c r="F789" s="1"/>
      <c r="G789" s="1"/>
      <c r="H789" s="1"/>
      <c r="I789" s="1"/>
      <c r="J789" s="1"/>
    </row>
    <row r="790" spans="2:10" ht="15.75" customHeight="1">
      <c r="B790" s="1"/>
      <c r="C790" s="1"/>
      <c r="D790" s="1"/>
      <c r="E790" s="1"/>
      <c r="F790" s="1"/>
      <c r="G790" s="1"/>
      <c r="H790" s="1"/>
      <c r="I790" s="1"/>
      <c r="J790" s="1"/>
    </row>
    <row r="791" spans="2:10" ht="15.75" customHeight="1">
      <c r="B791" s="1"/>
      <c r="C791" s="1"/>
      <c r="D791" s="1"/>
      <c r="E791" s="1"/>
      <c r="F791" s="1"/>
      <c r="G791" s="1"/>
      <c r="H791" s="1"/>
      <c r="I791" s="1"/>
      <c r="J791" s="1"/>
    </row>
    <row r="792" spans="2:10" ht="15.75" customHeight="1">
      <c r="B792" s="1"/>
      <c r="C792" s="1"/>
      <c r="D792" s="1"/>
      <c r="E792" s="1"/>
      <c r="F792" s="1"/>
      <c r="G792" s="1"/>
      <c r="H792" s="1"/>
      <c r="I792" s="1"/>
      <c r="J792" s="1"/>
    </row>
    <row r="793" spans="2:10" ht="15.75" customHeight="1">
      <c r="B793" s="1"/>
      <c r="C793" s="1"/>
      <c r="D793" s="1"/>
      <c r="E793" s="1"/>
      <c r="F793" s="1"/>
      <c r="G793" s="1"/>
      <c r="H793" s="1"/>
      <c r="I793" s="1"/>
      <c r="J793" s="1"/>
    </row>
    <row r="794" spans="2:10" ht="15.75" customHeight="1">
      <c r="B794" s="1"/>
      <c r="C794" s="1"/>
      <c r="D794" s="1"/>
      <c r="E794" s="1"/>
      <c r="F794" s="1"/>
      <c r="G794" s="1"/>
      <c r="H794" s="1"/>
      <c r="I794" s="1"/>
      <c r="J794" s="1"/>
    </row>
    <row r="795" spans="2:10" ht="15.75" customHeight="1">
      <c r="B795" s="1"/>
      <c r="C795" s="1"/>
      <c r="D795" s="1"/>
      <c r="E795" s="1"/>
      <c r="F795" s="1"/>
      <c r="G795" s="1"/>
      <c r="H795" s="1"/>
      <c r="I795" s="1"/>
      <c r="J795" s="1"/>
    </row>
    <row r="796" spans="2:10" ht="15.75" customHeight="1">
      <c r="B796" s="1"/>
      <c r="C796" s="1"/>
      <c r="D796" s="1"/>
      <c r="E796" s="1"/>
      <c r="F796" s="1"/>
      <c r="G796" s="1"/>
      <c r="H796" s="1"/>
      <c r="I796" s="1"/>
      <c r="J796" s="1"/>
    </row>
    <row r="797" spans="2:10" ht="15.75" customHeight="1">
      <c r="B797" s="1"/>
      <c r="C797" s="1"/>
      <c r="D797" s="1"/>
      <c r="E797" s="1"/>
      <c r="F797" s="1"/>
      <c r="G797" s="1"/>
      <c r="H797" s="1"/>
      <c r="I797" s="1"/>
      <c r="J797" s="1"/>
    </row>
    <row r="798" spans="2:10" ht="15.75" customHeight="1">
      <c r="B798" s="1"/>
      <c r="C798" s="1"/>
      <c r="D798" s="1"/>
      <c r="E798" s="1"/>
      <c r="F798" s="1"/>
      <c r="G798" s="1"/>
      <c r="H798" s="1"/>
      <c r="I798" s="1"/>
      <c r="J798" s="1"/>
    </row>
    <row r="799" spans="2:10" ht="15.75" customHeight="1">
      <c r="B799" s="1"/>
      <c r="C799" s="1"/>
      <c r="D799" s="1"/>
      <c r="E799" s="1"/>
      <c r="F799" s="1"/>
      <c r="G799" s="1"/>
      <c r="H799" s="1"/>
      <c r="I799" s="1"/>
      <c r="J799" s="1"/>
    </row>
    <row r="800" spans="2:10" ht="15.75" customHeight="1">
      <c r="B800" s="1"/>
      <c r="C800" s="1"/>
      <c r="D800" s="1"/>
      <c r="E800" s="1"/>
      <c r="F800" s="1"/>
      <c r="G800" s="1"/>
      <c r="H800" s="1"/>
      <c r="I800" s="1"/>
      <c r="J800" s="1"/>
    </row>
    <row r="801" spans="2:10" ht="15.75" customHeight="1">
      <c r="B801" s="1"/>
      <c r="C801" s="1"/>
      <c r="D801" s="1"/>
      <c r="E801" s="1"/>
      <c r="F801" s="1"/>
      <c r="G801" s="1"/>
      <c r="H801" s="1"/>
      <c r="I801" s="1"/>
      <c r="J801" s="1"/>
    </row>
    <row r="802" spans="2:10" ht="15.75" customHeight="1">
      <c r="B802" s="1"/>
      <c r="C802" s="1"/>
      <c r="D802" s="1"/>
      <c r="E802" s="1"/>
      <c r="F802" s="1"/>
      <c r="G802" s="1"/>
      <c r="H802" s="1"/>
      <c r="I802" s="1"/>
      <c r="J802" s="1"/>
    </row>
    <row r="803" spans="2:10" ht="15.75" customHeight="1">
      <c r="B803" s="1"/>
      <c r="C803" s="1"/>
      <c r="D803" s="1"/>
      <c r="E803" s="1"/>
      <c r="F803" s="1"/>
      <c r="G803" s="1"/>
      <c r="H803" s="1"/>
      <c r="I803" s="1"/>
      <c r="J803" s="1"/>
    </row>
    <row r="804" spans="2:10" ht="15.75" customHeight="1">
      <c r="B804" s="1"/>
      <c r="C804" s="1"/>
      <c r="D804" s="1"/>
      <c r="E804" s="1"/>
      <c r="F804" s="1"/>
      <c r="G804" s="1"/>
      <c r="H804" s="1"/>
      <c r="I804" s="1"/>
      <c r="J804" s="1"/>
    </row>
    <row r="805" spans="2:10" ht="15.75" customHeight="1">
      <c r="B805" s="1"/>
      <c r="C805" s="1"/>
      <c r="D805" s="1"/>
      <c r="E805" s="1"/>
      <c r="F805" s="1"/>
      <c r="G805" s="1"/>
      <c r="H805" s="1"/>
      <c r="I805" s="1"/>
      <c r="J805" s="1"/>
    </row>
    <row r="806" spans="2:10" ht="15.75" customHeight="1">
      <c r="B806" s="1"/>
      <c r="C806" s="1"/>
      <c r="D806" s="1"/>
      <c r="E806" s="1"/>
      <c r="F806" s="1"/>
      <c r="G806" s="1"/>
      <c r="H806" s="1"/>
      <c r="I806" s="1"/>
      <c r="J806" s="1"/>
    </row>
    <row r="807" spans="2:10" ht="15.75" customHeight="1">
      <c r="B807" s="1"/>
      <c r="C807" s="1"/>
      <c r="D807" s="1"/>
      <c r="E807" s="1"/>
      <c r="F807" s="1"/>
      <c r="G807" s="1"/>
      <c r="H807" s="1"/>
      <c r="I807" s="1"/>
      <c r="J807" s="1"/>
    </row>
    <row r="808" spans="2:10" ht="15.75" customHeight="1">
      <c r="B808" s="1"/>
      <c r="C808" s="1"/>
      <c r="D808" s="1"/>
      <c r="E808" s="1"/>
      <c r="F808" s="1"/>
      <c r="G808" s="1"/>
      <c r="H808" s="1"/>
      <c r="I808" s="1"/>
      <c r="J808" s="1"/>
    </row>
    <row r="809" spans="2:10" ht="15.75" customHeight="1">
      <c r="B809" s="1"/>
      <c r="C809" s="1"/>
      <c r="D809" s="1"/>
      <c r="E809" s="1"/>
      <c r="F809" s="1"/>
      <c r="G809" s="1"/>
      <c r="H809" s="1"/>
      <c r="I809" s="1"/>
      <c r="J809" s="1"/>
    </row>
    <row r="810" spans="2:10" ht="15.75" customHeight="1">
      <c r="B810" s="1"/>
      <c r="C810" s="1"/>
      <c r="D810" s="1"/>
      <c r="E810" s="1"/>
      <c r="F810" s="1"/>
      <c r="G810" s="1"/>
      <c r="H810" s="1"/>
      <c r="I810" s="1"/>
      <c r="J810" s="1"/>
    </row>
    <row r="811" spans="2:10" ht="15.75" customHeight="1">
      <c r="B811" s="1"/>
      <c r="C811" s="1"/>
      <c r="D811" s="1"/>
      <c r="E811" s="1"/>
      <c r="F811" s="1"/>
      <c r="G811" s="1"/>
      <c r="H811" s="1"/>
      <c r="I811" s="1"/>
      <c r="J811" s="1"/>
    </row>
    <row r="812" spans="2:10" ht="15.75" customHeight="1">
      <c r="B812" s="1"/>
      <c r="C812" s="1"/>
      <c r="D812" s="1"/>
      <c r="E812" s="1"/>
      <c r="F812" s="1"/>
      <c r="G812" s="1"/>
      <c r="H812" s="1"/>
      <c r="I812" s="1"/>
      <c r="J812" s="1"/>
    </row>
    <row r="813" spans="2:10" ht="15.75" customHeight="1">
      <c r="B813" s="1"/>
      <c r="C813" s="1"/>
      <c r="D813" s="1"/>
      <c r="E813" s="1"/>
      <c r="F813" s="1"/>
      <c r="G813" s="1"/>
      <c r="H813" s="1"/>
      <c r="I813" s="1"/>
      <c r="J813" s="1"/>
    </row>
    <row r="814" spans="2:10" ht="15.75" customHeight="1">
      <c r="B814" s="1"/>
      <c r="C814" s="1"/>
      <c r="D814" s="1"/>
      <c r="E814" s="1"/>
      <c r="F814" s="1"/>
      <c r="G814" s="1"/>
      <c r="H814" s="1"/>
      <c r="I814" s="1"/>
      <c r="J814" s="1"/>
    </row>
    <row r="815" spans="2:10" ht="15.75" customHeight="1">
      <c r="B815" s="1"/>
      <c r="C815" s="1"/>
      <c r="D815" s="1"/>
      <c r="E815" s="1"/>
      <c r="F815" s="1"/>
      <c r="G815" s="1"/>
      <c r="H815" s="1"/>
      <c r="I815" s="1"/>
      <c r="J815" s="1"/>
    </row>
    <row r="816" spans="2:10" ht="15.75" customHeight="1">
      <c r="B816" s="1"/>
      <c r="C816" s="1"/>
      <c r="D816" s="1"/>
      <c r="E816" s="1"/>
      <c r="F816" s="1"/>
      <c r="G816" s="1"/>
      <c r="H816" s="1"/>
      <c r="I816" s="1"/>
      <c r="J816" s="1"/>
    </row>
    <row r="817" spans="2:10" ht="15.75" customHeight="1">
      <c r="B817" s="1"/>
      <c r="C817" s="1"/>
      <c r="D817" s="1"/>
      <c r="E817" s="1"/>
      <c r="F817" s="1"/>
      <c r="G817" s="1"/>
      <c r="H817" s="1"/>
      <c r="I817" s="1"/>
      <c r="J817" s="1"/>
    </row>
    <row r="818" spans="2:10" ht="15.75" customHeight="1">
      <c r="B818" s="1"/>
      <c r="C818" s="1"/>
      <c r="D818" s="1"/>
      <c r="E818" s="1"/>
      <c r="F818" s="1"/>
      <c r="G818" s="1"/>
      <c r="H818" s="1"/>
      <c r="I818" s="1"/>
      <c r="J818" s="1"/>
    </row>
    <row r="819" spans="2:10" ht="15.75" customHeight="1">
      <c r="B819" s="1"/>
      <c r="C819" s="1"/>
      <c r="D819" s="1"/>
      <c r="E819" s="1"/>
      <c r="F819" s="1"/>
      <c r="G819" s="1"/>
      <c r="H819" s="1"/>
      <c r="I819" s="1"/>
      <c r="J819" s="1"/>
    </row>
    <row r="820" spans="2:10" ht="15.75" customHeight="1">
      <c r="B820" s="1"/>
      <c r="C820" s="1"/>
      <c r="D820" s="1"/>
      <c r="E820" s="1"/>
      <c r="F820" s="1"/>
      <c r="G820" s="1"/>
      <c r="H820" s="1"/>
      <c r="I820" s="1"/>
      <c r="J820" s="1"/>
    </row>
    <row r="821" spans="2:10" ht="15.75" customHeight="1">
      <c r="B821" s="1"/>
      <c r="C821" s="1"/>
      <c r="D821" s="1"/>
      <c r="E821" s="1"/>
      <c r="F821" s="1"/>
      <c r="G821" s="1"/>
      <c r="H821" s="1"/>
      <c r="I821" s="1"/>
      <c r="J821" s="1"/>
    </row>
    <row r="822" spans="2:10" ht="15.75" customHeight="1">
      <c r="B822" s="1"/>
      <c r="C822" s="1"/>
      <c r="D822" s="1"/>
      <c r="E822" s="1"/>
      <c r="F822" s="1"/>
      <c r="G822" s="1"/>
      <c r="H822" s="1"/>
      <c r="I822" s="1"/>
      <c r="J822" s="1"/>
    </row>
    <row r="823" spans="2:10" ht="15.75" customHeight="1">
      <c r="B823" s="1"/>
      <c r="C823" s="1"/>
      <c r="D823" s="1"/>
      <c r="E823" s="1"/>
      <c r="F823" s="1"/>
      <c r="G823" s="1"/>
      <c r="H823" s="1"/>
      <c r="I823" s="1"/>
      <c r="J823" s="1"/>
    </row>
    <row r="824" spans="2:10" ht="15.75" customHeight="1">
      <c r="B824" s="1"/>
      <c r="C824" s="1"/>
      <c r="D824" s="1"/>
      <c r="E824" s="1"/>
      <c r="F824" s="1"/>
      <c r="G824" s="1"/>
      <c r="H824" s="1"/>
      <c r="I824" s="1"/>
      <c r="J824" s="1"/>
    </row>
    <row r="825" spans="2:10" ht="15.75" customHeight="1">
      <c r="B825" s="1"/>
      <c r="C825" s="1"/>
      <c r="D825" s="1"/>
      <c r="E825" s="1"/>
      <c r="F825" s="1"/>
      <c r="G825" s="1"/>
      <c r="H825" s="1"/>
      <c r="I825" s="1"/>
      <c r="J825" s="1"/>
    </row>
    <row r="826" spans="2:10" ht="15.75" customHeight="1">
      <c r="B826" s="1"/>
      <c r="C826" s="1"/>
      <c r="D826" s="1"/>
      <c r="E826" s="1"/>
      <c r="F826" s="1"/>
      <c r="G826" s="1"/>
      <c r="H826" s="1"/>
      <c r="I826" s="1"/>
      <c r="J826" s="1"/>
    </row>
    <row r="827" spans="2:10" ht="15.75" customHeight="1">
      <c r="B827" s="1"/>
      <c r="C827" s="1"/>
      <c r="D827" s="1"/>
      <c r="E827" s="1"/>
      <c r="F827" s="1"/>
      <c r="G827" s="1"/>
      <c r="H827" s="1"/>
      <c r="I827" s="1"/>
      <c r="J827" s="1"/>
    </row>
    <row r="828" spans="2:10" ht="15.75" customHeight="1">
      <c r="B828" s="1"/>
      <c r="C828" s="1"/>
      <c r="D828" s="1"/>
      <c r="E828" s="1"/>
      <c r="F828" s="1"/>
      <c r="G828" s="1"/>
      <c r="H828" s="1"/>
      <c r="I828" s="1"/>
      <c r="J828" s="1"/>
    </row>
    <row r="829" spans="2:10" ht="15.75" customHeight="1">
      <c r="B829" s="1"/>
      <c r="C829" s="1"/>
      <c r="D829" s="1"/>
      <c r="E829" s="1"/>
      <c r="F829" s="1"/>
      <c r="G829" s="1"/>
      <c r="H829" s="1"/>
      <c r="I829" s="1"/>
      <c r="J829" s="1"/>
    </row>
    <row r="830" spans="2:10" ht="15.75" customHeight="1">
      <c r="B830" s="1"/>
      <c r="C830" s="1"/>
      <c r="D830" s="1"/>
      <c r="E830" s="1"/>
      <c r="F830" s="1"/>
      <c r="G830" s="1"/>
      <c r="H830" s="1"/>
      <c r="I830" s="1"/>
      <c r="J830" s="1"/>
    </row>
    <row r="831" spans="2:10" ht="15.75" customHeight="1">
      <c r="B831" s="1"/>
      <c r="C831" s="1"/>
      <c r="D831" s="1"/>
      <c r="E831" s="1"/>
      <c r="F831" s="1"/>
      <c r="G831" s="1"/>
      <c r="H831" s="1"/>
      <c r="I831" s="1"/>
      <c r="J831" s="1"/>
    </row>
    <row r="832" spans="2:10" ht="15.75" customHeight="1">
      <c r="B832" s="1"/>
      <c r="C832" s="1"/>
      <c r="D832" s="1"/>
      <c r="E832" s="1"/>
      <c r="F832" s="1"/>
      <c r="G832" s="1"/>
      <c r="H832" s="1"/>
      <c r="I832" s="1"/>
      <c r="J832" s="1"/>
    </row>
    <row r="833" spans="2:10" ht="15.75" customHeight="1">
      <c r="B833" s="1"/>
      <c r="C833" s="1"/>
      <c r="D833" s="1"/>
      <c r="E833" s="1"/>
      <c r="F833" s="1"/>
      <c r="G833" s="1"/>
      <c r="H833" s="1"/>
      <c r="I833" s="1"/>
      <c r="J833" s="1"/>
    </row>
    <row r="834" spans="2:10" ht="15.75" customHeight="1">
      <c r="B834" s="1"/>
      <c r="C834" s="1"/>
      <c r="D834" s="1"/>
      <c r="E834" s="1"/>
      <c r="F834" s="1"/>
      <c r="G834" s="1"/>
      <c r="H834" s="1"/>
      <c r="I834" s="1"/>
      <c r="J834" s="1"/>
    </row>
    <row r="835" spans="2:10" ht="15.75" customHeight="1">
      <c r="B835" s="1"/>
      <c r="C835" s="1"/>
      <c r="D835" s="1"/>
      <c r="E835" s="1"/>
      <c r="F835" s="1"/>
      <c r="G835" s="1"/>
      <c r="H835" s="1"/>
      <c r="I835" s="1"/>
      <c r="J835" s="1"/>
    </row>
    <row r="836" spans="2:10" ht="15.75" customHeight="1">
      <c r="B836" s="1"/>
      <c r="C836" s="1"/>
      <c r="D836" s="1"/>
      <c r="E836" s="1"/>
      <c r="F836" s="1"/>
      <c r="G836" s="1"/>
      <c r="H836" s="1"/>
      <c r="I836" s="1"/>
      <c r="J836" s="1"/>
    </row>
    <row r="837" spans="2:10" ht="15.75" customHeight="1">
      <c r="B837" s="1"/>
      <c r="C837" s="1"/>
      <c r="D837" s="1"/>
      <c r="E837" s="1"/>
      <c r="F837" s="1"/>
      <c r="G837" s="1"/>
      <c r="H837" s="1"/>
      <c r="I837" s="1"/>
      <c r="J837" s="1"/>
    </row>
    <row r="838" spans="2:10" ht="15.75" customHeight="1">
      <c r="B838" s="1"/>
      <c r="C838" s="1"/>
      <c r="D838" s="1"/>
      <c r="E838" s="1"/>
      <c r="F838" s="1"/>
      <c r="G838" s="1"/>
      <c r="H838" s="1"/>
      <c r="I838" s="1"/>
      <c r="J838" s="1"/>
    </row>
    <row r="839" spans="2:10" ht="15.75" customHeight="1">
      <c r="B839" s="1"/>
      <c r="C839" s="1"/>
      <c r="D839" s="1"/>
      <c r="E839" s="1"/>
      <c r="F839" s="1"/>
      <c r="G839" s="1"/>
      <c r="H839" s="1"/>
      <c r="I839" s="1"/>
      <c r="J839" s="1"/>
    </row>
    <row r="840" spans="2:10" ht="15.75" customHeight="1">
      <c r="B840" s="1"/>
      <c r="C840" s="1"/>
      <c r="D840" s="1"/>
      <c r="E840" s="1"/>
      <c r="F840" s="1"/>
      <c r="G840" s="1"/>
      <c r="H840" s="1"/>
      <c r="I840" s="1"/>
      <c r="J840" s="1"/>
    </row>
    <row r="841" spans="2:10" ht="15.75" customHeight="1">
      <c r="B841" s="1"/>
      <c r="C841" s="1"/>
      <c r="D841" s="1"/>
      <c r="E841" s="1"/>
      <c r="F841" s="1"/>
      <c r="G841" s="1"/>
      <c r="H841" s="1"/>
      <c r="I841" s="1"/>
      <c r="J841" s="1"/>
    </row>
    <row r="842" spans="2:10" ht="15.75" customHeight="1">
      <c r="B842" s="1"/>
      <c r="C842" s="1"/>
      <c r="D842" s="1"/>
      <c r="E842" s="1"/>
      <c r="F842" s="1"/>
      <c r="G842" s="1"/>
      <c r="H842" s="1"/>
      <c r="I842" s="1"/>
      <c r="J842" s="1"/>
    </row>
    <row r="843" spans="2:10" ht="15.75" customHeight="1">
      <c r="B843" s="1"/>
      <c r="C843" s="1"/>
      <c r="D843" s="1"/>
      <c r="E843" s="1"/>
      <c r="F843" s="1"/>
      <c r="G843" s="1"/>
      <c r="H843" s="1"/>
      <c r="I843" s="1"/>
      <c r="J843" s="1"/>
    </row>
    <row r="844" spans="2:10" ht="15.75" customHeight="1">
      <c r="B844" s="1"/>
      <c r="C844" s="1"/>
      <c r="D844" s="1"/>
      <c r="E844" s="1"/>
      <c r="F844" s="1"/>
      <c r="G844" s="1"/>
      <c r="H844" s="1"/>
      <c r="I844" s="1"/>
      <c r="J844" s="1"/>
    </row>
    <row r="845" spans="2:10" ht="15.75" customHeight="1">
      <c r="B845" s="1"/>
      <c r="C845" s="1"/>
      <c r="D845" s="1"/>
      <c r="E845" s="1"/>
      <c r="F845" s="1"/>
      <c r="G845" s="1"/>
      <c r="H845" s="1"/>
      <c r="I845" s="1"/>
      <c r="J845" s="1"/>
    </row>
    <row r="846" spans="2:10" ht="15.75" customHeight="1">
      <c r="B846" s="1"/>
      <c r="C846" s="1"/>
      <c r="D846" s="1"/>
      <c r="E846" s="1"/>
      <c r="F846" s="1"/>
      <c r="G846" s="1"/>
      <c r="H846" s="1"/>
      <c r="I846" s="1"/>
      <c r="J846" s="1"/>
    </row>
    <row r="847" spans="2:10" ht="15.75" customHeight="1">
      <c r="B847" s="1"/>
      <c r="C847" s="1"/>
      <c r="D847" s="1"/>
      <c r="E847" s="1"/>
      <c r="F847" s="1"/>
      <c r="G847" s="1"/>
      <c r="H847" s="1"/>
      <c r="I847" s="1"/>
      <c r="J847" s="1"/>
    </row>
    <row r="848" spans="2:10" ht="15.75" customHeight="1">
      <c r="B848" s="1"/>
      <c r="C848" s="1"/>
      <c r="D848" s="1"/>
      <c r="E848" s="1"/>
      <c r="F848" s="1"/>
      <c r="G848" s="1"/>
      <c r="H848" s="1"/>
      <c r="I848" s="1"/>
      <c r="J848" s="1"/>
    </row>
    <row r="849" spans="2:10" ht="15.75" customHeight="1">
      <c r="B849" s="1"/>
      <c r="C849" s="1"/>
      <c r="D849" s="1"/>
      <c r="E849" s="1"/>
      <c r="F849" s="1"/>
      <c r="G849" s="1"/>
      <c r="H849" s="1"/>
      <c r="I849" s="1"/>
      <c r="J849" s="1"/>
    </row>
    <row r="850" spans="2:10" ht="15.75" customHeight="1">
      <c r="B850" s="1"/>
      <c r="C850" s="1"/>
      <c r="D850" s="1"/>
      <c r="E850" s="1"/>
      <c r="F850" s="1"/>
      <c r="G850" s="1"/>
      <c r="H850" s="1"/>
      <c r="I850" s="1"/>
      <c r="J850" s="1"/>
    </row>
    <row r="851" spans="2:10" ht="15.75" customHeight="1">
      <c r="B851" s="1"/>
      <c r="C851" s="1"/>
      <c r="D851" s="1"/>
      <c r="E851" s="1"/>
      <c r="F851" s="1"/>
      <c r="G851" s="1"/>
      <c r="H851" s="1"/>
      <c r="I851" s="1"/>
      <c r="J851" s="1"/>
    </row>
    <row r="852" spans="2:10" ht="15.75" customHeight="1">
      <c r="B852" s="1"/>
      <c r="C852" s="1"/>
      <c r="D852" s="1"/>
      <c r="E852" s="1"/>
      <c r="F852" s="1"/>
      <c r="G852" s="1"/>
      <c r="H852" s="1"/>
      <c r="I852" s="1"/>
      <c r="J852" s="1"/>
    </row>
    <row r="853" spans="2:10" ht="15.75" customHeight="1">
      <c r="B853" s="1"/>
      <c r="C853" s="1"/>
      <c r="D853" s="1"/>
      <c r="E853" s="1"/>
      <c r="F853" s="1"/>
      <c r="G853" s="1"/>
      <c r="H853" s="1"/>
      <c r="I853" s="1"/>
      <c r="J853" s="1"/>
    </row>
    <row r="854" spans="2:10" ht="15.75" customHeight="1">
      <c r="B854" s="1"/>
      <c r="C854" s="1"/>
      <c r="D854" s="1"/>
      <c r="E854" s="1"/>
      <c r="F854" s="1"/>
      <c r="G854" s="1"/>
      <c r="H854" s="1"/>
      <c r="I854" s="1"/>
      <c r="J854" s="1"/>
    </row>
    <row r="855" spans="2:10" ht="15.75" customHeight="1">
      <c r="B855" s="1"/>
      <c r="C855" s="1"/>
      <c r="D855" s="1"/>
      <c r="E855" s="1"/>
      <c r="F855" s="1"/>
      <c r="G855" s="1"/>
      <c r="H855" s="1"/>
      <c r="I855" s="1"/>
      <c r="J855" s="1"/>
    </row>
    <row r="856" spans="2:10" ht="15.75" customHeight="1">
      <c r="B856" s="1"/>
      <c r="C856" s="1"/>
      <c r="D856" s="1"/>
      <c r="E856" s="1"/>
      <c r="F856" s="1"/>
      <c r="G856" s="1"/>
      <c r="H856" s="1"/>
      <c r="I856" s="1"/>
      <c r="J856" s="1"/>
    </row>
    <row r="857" spans="2:10" ht="15.75" customHeight="1">
      <c r="B857" s="1"/>
      <c r="C857" s="1"/>
      <c r="D857" s="1"/>
      <c r="E857" s="1"/>
      <c r="F857" s="1"/>
      <c r="G857" s="1"/>
      <c r="H857" s="1"/>
      <c r="I857" s="1"/>
      <c r="J857" s="1"/>
    </row>
    <row r="858" spans="2:10" ht="15.75" customHeight="1">
      <c r="B858" s="1"/>
      <c r="C858" s="1"/>
      <c r="D858" s="1"/>
      <c r="E858" s="1"/>
      <c r="F858" s="1"/>
      <c r="G858" s="1"/>
      <c r="H858" s="1"/>
      <c r="I858" s="1"/>
      <c r="J858" s="1"/>
    </row>
    <row r="859" spans="2:10" ht="15.75" customHeight="1">
      <c r="B859" s="1"/>
      <c r="C859" s="1"/>
      <c r="D859" s="1"/>
      <c r="E859" s="1"/>
      <c r="F859" s="1"/>
      <c r="G859" s="1"/>
      <c r="H859" s="1"/>
      <c r="I859" s="1"/>
      <c r="J859" s="1"/>
    </row>
    <row r="860" spans="2:10" ht="15.75" customHeight="1">
      <c r="B860" s="1"/>
      <c r="C860" s="1"/>
      <c r="D860" s="1"/>
      <c r="E860" s="1"/>
      <c r="F860" s="1"/>
      <c r="G860" s="1"/>
      <c r="H860" s="1"/>
      <c r="I860" s="1"/>
      <c r="J860" s="1"/>
    </row>
    <row r="861" spans="2:10" ht="15.75" customHeight="1">
      <c r="B861" s="1"/>
      <c r="C861" s="1"/>
      <c r="D861" s="1"/>
      <c r="E861" s="1"/>
      <c r="F861" s="1"/>
      <c r="G861" s="1"/>
      <c r="H861" s="1"/>
      <c r="I861" s="1"/>
      <c r="J861" s="1"/>
    </row>
    <row r="862" spans="2:10" ht="15.75" customHeight="1">
      <c r="B862" s="1"/>
      <c r="C862" s="1"/>
      <c r="D862" s="1"/>
      <c r="E862" s="1"/>
      <c r="F862" s="1"/>
      <c r="G862" s="1"/>
      <c r="H862" s="1"/>
      <c r="I862" s="1"/>
      <c r="J862" s="1"/>
    </row>
    <row r="863" spans="2:10" ht="15.75" customHeight="1">
      <c r="B863" s="1"/>
      <c r="C863" s="1"/>
      <c r="D863" s="1"/>
      <c r="E863" s="1"/>
      <c r="F863" s="1"/>
      <c r="G863" s="1"/>
      <c r="H863" s="1"/>
      <c r="I863" s="1"/>
      <c r="J863" s="1"/>
    </row>
    <row r="864" spans="2:10" ht="15.75" customHeight="1">
      <c r="B864" s="1"/>
      <c r="C864" s="1"/>
      <c r="D864" s="1"/>
      <c r="E864" s="1"/>
      <c r="F864" s="1"/>
      <c r="G864" s="1"/>
      <c r="H864" s="1"/>
      <c r="I864" s="1"/>
      <c r="J864" s="1"/>
    </row>
    <row r="865" spans="2:10" ht="15.75" customHeight="1">
      <c r="B865" s="1"/>
      <c r="C865" s="1"/>
      <c r="D865" s="1"/>
      <c r="E865" s="1"/>
      <c r="F865" s="1"/>
      <c r="G865" s="1"/>
      <c r="H865" s="1"/>
      <c r="I865" s="1"/>
      <c r="J865" s="1"/>
    </row>
    <row r="866" spans="2:10" ht="15.75" customHeight="1">
      <c r="B866" s="1"/>
      <c r="C866" s="1"/>
      <c r="D866" s="1"/>
      <c r="E866" s="1"/>
      <c r="F866" s="1"/>
      <c r="G866" s="1"/>
      <c r="H866" s="1"/>
      <c r="I866" s="1"/>
      <c r="J866" s="1"/>
    </row>
    <row r="867" spans="2:10" ht="15.75" customHeight="1">
      <c r="B867" s="1"/>
      <c r="C867" s="1"/>
      <c r="D867" s="1"/>
      <c r="E867" s="1"/>
      <c r="F867" s="1"/>
      <c r="G867" s="1"/>
      <c r="H867" s="1"/>
      <c r="I867" s="1"/>
      <c r="J867" s="1"/>
    </row>
    <row r="868" spans="2:10" ht="15.75" customHeight="1">
      <c r="B868" s="1"/>
      <c r="C868" s="1"/>
      <c r="D868" s="1"/>
      <c r="E868" s="1"/>
      <c r="F868" s="1"/>
      <c r="G868" s="1"/>
      <c r="H868" s="1"/>
      <c r="I868" s="1"/>
      <c r="J868" s="1"/>
    </row>
    <row r="869" spans="2:10" ht="15.75" customHeight="1">
      <c r="B869" s="1"/>
      <c r="C869" s="1"/>
      <c r="D869" s="1"/>
      <c r="E869" s="1"/>
      <c r="F869" s="1"/>
      <c r="G869" s="1"/>
      <c r="H869" s="1"/>
      <c r="I869" s="1"/>
      <c r="J869" s="1"/>
    </row>
    <row r="870" spans="2:10" ht="15.75" customHeight="1">
      <c r="B870" s="1"/>
      <c r="C870" s="1"/>
      <c r="D870" s="1"/>
      <c r="E870" s="1"/>
      <c r="F870" s="1"/>
      <c r="G870" s="1"/>
      <c r="H870" s="1"/>
      <c r="I870" s="1"/>
      <c r="J870" s="1"/>
    </row>
    <row r="871" spans="2:10" ht="15.75" customHeight="1">
      <c r="B871" s="1"/>
      <c r="C871" s="1"/>
      <c r="D871" s="1"/>
      <c r="E871" s="1"/>
      <c r="F871" s="1"/>
      <c r="G871" s="1"/>
      <c r="H871" s="1"/>
      <c r="I871" s="1"/>
      <c r="J871" s="1"/>
    </row>
    <row r="872" spans="2:10" ht="15.75" customHeight="1">
      <c r="B872" s="1"/>
      <c r="C872" s="1"/>
      <c r="D872" s="1"/>
      <c r="E872" s="1"/>
      <c r="F872" s="1"/>
      <c r="G872" s="1"/>
      <c r="H872" s="1"/>
      <c r="I872" s="1"/>
      <c r="J872" s="1"/>
    </row>
    <row r="873" spans="2:10" ht="15.75" customHeight="1">
      <c r="B873" s="1"/>
      <c r="C873" s="1"/>
      <c r="D873" s="1"/>
      <c r="E873" s="1"/>
      <c r="F873" s="1"/>
      <c r="G873" s="1"/>
      <c r="H873" s="1"/>
      <c r="I873" s="1"/>
      <c r="J873" s="1"/>
    </row>
    <row r="874" spans="2:10" ht="15.75" customHeight="1">
      <c r="B874" s="1"/>
      <c r="C874" s="1"/>
      <c r="D874" s="1"/>
      <c r="E874" s="1"/>
      <c r="F874" s="1"/>
      <c r="G874" s="1"/>
      <c r="H874" s="1"/>
      <c r="I874" s="1"/>
      <c r="J874" s="1"/>
    </row>
    <row r="875" spans="2:10" ht="15.75" customHeight="1">
      <c r="B875" s="1"/>
      <c r="C875" s="1"/>
      <c r="D875" s="1"/>
      <c r="E875" s="1"/>
      <c r="F875" s="1"/>
      <c r="G875" s="1"/>
      <c r="H875" s="1"/>
      <c r="I875" s="1"/>
      <c r="J875" s="1"/>
    </row>
    <row r="876" spans="2:10" ht="15.75" customHeight="1">
      <c r="B876" s="1"/>
      <c r="C876" s="1"/>
      <c r="D876" s="1"/>
      <c r="E876" s="1"/>
      <c r="F876" s="1"/>
      <c r="G876" s="1"/>
      <c r="H876" s="1"/>
      <c r="I876" s="1"/>
      <c r="J876" s="1"/>
    </row>
    <row r="877" spans="2:10" ht="15.75" customHeight="1">
      <c r="B877" s="1"/>
      <c r="C877" s="1"/>
      <c r="D877" s="1"/>
      <c r="E877" s="1"/>
      <c r="F877" s="1"/>
      <c r="G877" s="1"/>
      <c r="H877" s="1"/>
      <c r="I877" s="1"/>
      <c r="J877" s="1"/>
    </row>
    <row r="878" spans="2:10" ht="15.75" customHeight="1">
      <c r="B878" s="1"/>
      <c r="C878" s="1"/>
      <c r="D878" s="1"/>
      <c r="E878" s="1"/>
      <c r="F878" s="1"/>
      <c r="G878" s="1"/>
      <c r="H878" s="1"/>
      <c r="I878" s="1"/>
      <c r="J878" s="1"/>
    </row>
    <row r="879" spans="2:10" ht="15.75" customHeight="1">
      <c r="B879" s="1"/>
      <c r="C879" s="1"/>
      <c r="D879" s="1"/>
      <c r="E879" s="1"/>
      <c r="F879" s="1"/>
      <c r="G879" s="1"/>
      <c r="H879" s="1"/>
      <c r="I879" s="1"/>
      <c r="J879" s="1"/>
    </row>
    <row r="880" spans="2:10" ht="15.75" customHeight="1">
      <c r="B880" s="1"/>
      <c r="C880" s="1"/>
      <c r="D880" s="1"/>
      <c r="E880" s="1"/>
      <c r="F880" s="1"/>
      <c r="G880" s="1"/>
      <c r="H880" s="1"/>
      <c r="I880" s="1"/>
      <c r="J880" s="1"/>
    </row>
    <row r="881" spans="2:10" ht="15.75" customHeight="1">
      <c r="B881" s="1"/>
      <c r="C881" s="1"/>
      <c r="D881" s="1"/>
      <c r="E881" s="1"/>
      <c r="F881" s="1"/>
      <c r="G881" s="1"/>
      <c r="H881" s="1"/>
      <c r="I881" s="1"/>
      <c r="J881" s="1"/>
    </row>
    <row r="882" spans="2:10" ht="15.75" customHeight="1">
      <c r="B882" s="1"/>
      <c r="C882" s="1"/>
      <c r="D882" s="1"/>
      <c r="E882" s="1"/>
      <c r="F882" s="1"/>
      <c r="G882" s="1"/>
      <c r="H882" s="1"/>
      <c r="I882" s="1"/>
      <c r="J882" s="1"/>
    </row>
    <row r="883" spans="2:10" ht="15.75" customHeight="1">
      <c r="B883" s="1"/>
      <c r="C883" s="1"/>
      <c r="D883" s="1"/>
      <c r="E883" s="1"/>
      <c r="F883" s="1"/>
      <c r="G883" s="1"/>
      <c r="H883" s="1"/>
      <c r="I883" s="1"/>
      <c r="J883" s="1"/>
    </row>
    <row r="884" spans="2:10" ht="15.75" customHeight="1">
      <c r="B884" s="1"/>
      <c r="C884" s="1"/>
      <c r="D884" s="1"/>
      <c r="E884" s="1"/>
      <c r="F884" s="1"/>
      <c r="G884" s="1"/>
      <c r="H884" s="1"/>
      <c r="I884" s="1"/>
      <c r="J884" s="1"/>
    </row>
    <row r="885" spans="2:10" ht="15.75" customHeight="1">
      <c r="B885" s="1"/>
      <c r="C885" s="1"/>
      <c r="D885" s="1"/>
      <c r="E885" s="1"/>
      <c r="F885" s="1"/>
      <c r="G885" s="1"/>
      <c r="H885" s="1"/>
      <c r="I885" s="1"/>
      <c r="J885" s="1"/>
    </row>
    <row r="886" spans="2:10" ht="15.75" customHeight="1">
      <c r="B886" s="1"/>
      <c r="C886" s="1"/>
      <c r="D886" s="1"/>
      <c r="E886" s="1"/>
      <c r="F886" s="1"/>
      <c r="G886" s="1"/>
      <c r="H886" s="1"/>
      <c r="I886" s="1"/>
      <c r="J886" s="1"/>
    </row>
    <row r="887" spans="2:10" ht="15.75" customHeight="1">
      <c r="B887" s="1"/>
      <c r="C887" s="1"/>
      <c r="D887" s="1"/>
      <c r="E887" s="1"/>
      <c r="F887" s="1"/>
      <c r="G887" s="1"/>
      <c r="H887" s="1"/>
      <c r="I887" s="1"/>
      <c r="J887" s="1"/>
    </row>
    <row r="888" spans="2:10" ht="15.75" customHeight="1">
      <c r="B888" s="1"/>
      <c r="C888" s="1"/>
      <c r="D888" s="1"/>
      <c r="E888" s="1"/>
      <c r="F888" s="1"/>
      <c r="G888" s="1"/>
      <c r="H888" s="1"/>
      <c r="I888" s="1"/>
      <c r="J888" s="1"/>
    </row>
    <row r="889" spans="2:10" ht="15.75" customHeight="1">
      <c r="B889" s="1"/>
      <c r="C889" s="1"/>
      <c r="D889" s="1"/>
      <c r="E889" s="1"/>
      <c r="F889" s="1"/>
      <c r="G889" s="1"/>
      <c r="H889" s="1"/>
      <c r="I889" s="1"/>
      <c r="J889" s="1"/>
    </row>
    <row r="890" spans="2:10" ht="15.75" customHeight="1">
      <c r="B890" s="1"/>
      <c r="C890" s="1"/>
      <c r="D890" s="1"/>
      <c r="E890" s="1"/>
      <c r="F890" s="1"/>
      <c r="G890" s="1"/>
      <c r="H890" s="1"/>
      <c r="I890" s="1"/>
      <c r="J890" s="1"/>
    </row>
    <row r="891" spans="2:10" ht="15.75" customHeight="1">
      <c r="B891" s="1"/>
      <c r="C891" s="1"/>
      <c r="D891" s="1"/>
      <c r="E891" s="1"/>
      <c r="F891" s="1"/>
      <c r="G891" s="1"/>
      <c r="H891" s="1"/>
      <c r="I891" s="1"/>
      <c r="J891" s="1"/>
    </row>
    <row r="892" spans="2:10" ht="15.75" customHeight="1">
      <c r="B892" s="1"/>
      <c r="C892" s="1"/>
      <c r="D892" s="1"/>
      <c r="E892" s="1"/>
      <c r="F892" s="1"/>
      <c r="G892" s="1"/>
      <c r="H892" s="1"/>
      <c r="I892" s="1"/>
      <c r="J892" s="1"/>
    </row>
    <row r="893" spans="2:10" ht="15.75" customHeight="1">
      <c r="B893" s="1"/>
      <c r="C893" s="1"/>
      <c r="D893" s="1"/>
      <c r="E893" s="1"/>
      <c r="F893" s="1"/>
      <c r="G893" s="1"/>
      <c r="H893" s="1"/>
      <c r="I893" s="1"/>
      <c r="J893" s="1"/>
    </row>
    <row r="894" spans="2:10" ht="15.75" customHeight="1">
      <c r="B894" s="1"/>
      <c r="C894" s="1"/>
      <c r="D894" s="1"/>
      <c r="E894" s="1"/>
      <c r="F894" s="1"/>
      <c r="G894" s="1"/>
      <c r="H894" s="1"/>
      <c r="I894" s="1"/>
      <c r="J894" s="1"/>
    </row>
    <row r="895" spans="2:10" ht="15.75" customHeight="1">
      <c r="B895" s="1"/>
      <c r="C895" s="1"/>
      <c r="D895" s="1"/>
      <c r="E895" s="1"/>
      <c r="F895" s="1"/>
      <c r="G895" s="1"/>
      <c r="H895" s="1"/>
      <c r="I895" s="1"/>
      <c r="J895" s="1"/>
    </row>
    <row r="896" spans="2:10" ht="15.75" customHeight="1">
      <c r="B896" s="1"/>
      <c r="C896" s="1"/>
      <c r="D896" s="1"/>
      <c r="E896" s="1"/>
      <c r="F896" s="1"/>
      <c r="G896" s="1"/>
      <c r="H896" s="1"/>
      <c r="I896" s="1"/>
      <c r="J896" s="1"/>
    </row>
    <row r="897" spans="2:10" ht="15.75" customHeight="1">
      <c r="B897" s="1"/>
      <c r="C897" s="1"/>
      <c r="D897" s="1"/>
      <c r="E897" s="1"/>
      <c r="F897" s="1"/>
      <c r="G897" s="1"/>
      <c r="H897" s="1"/>
      <c r="I897" s="1"/>
      <c r="J897" s="1"/>
    </row>
    <row r="898" spans="2:10" ht="15.75" customHeight="1">
      <c r="B898" s="1"/>
      <c r="C898" s="1"/>
      <c r="D898" s="1"/>
      <c r="E898" s="1"/>
      <c r="F898" s="1"/>
      <c r="G898" s="1"/>
      <c r="H898" s="1"/>
      <c r="I898" s="1"/>
      <c r="J898" s="1"/>
    </row>
    <row r="899" spans="2:10" ht="15.75" customHeight="1">
      <c r="B899" s="1"/>
      <c r="C899" s="1"/>
      <c r="D899" s="1"/>
      <c r="E899" s="1"/>
      <c r="F899" s="1"/>
      <c r="G899" s="1"/>
      <c r="H899" s="1"/>
      <c r="I899" s="1"/>
      <c r="J899" s="1"/>
    </row>
    <row r="900" spans="2:10" ht="15.75" customHeight="1">
      <c r="B900" s="1"/>
      <c r="C900" s="1"/>
      <c r="D900" s="1"/>
      <c r="E900" s="1"/>
      <c r="F900" s="1"/>
      <c r="G900" s="1"/>
      <c r="H900" s="1"/>
      <c r="I900" s="1"/>
      <c r="J900" s="1"/>
    </row>
    <row r="901" spans="2:10" ht="15.75" customHeight="1">
      <c r="B901" s="1"/>
      <c r="C901" s="1"/>
      <c r="D901" s="1"/>
      <c r="E901" s="1"/>
      <c r="F901" s="1"/>
      <c r="G901" s="1"/>
      <c r="H901" s="1"/>
      <c r="I901" s="1"/>
      <c r="J901" s="1"/>
    </row>
    <row r="902" spans="2:10" ht="15.75" customHeight="1">
      <c r="B902" s="1"/>
      <c r="C902" s="1"/>
      <c r="D902" s="1"/>
      <c r="E902" s="1"/>
      <c r="F902" s="1"/>
      <c r="G902" s="1"/>
      <c r="H902" s="1"/>
      <c r="I902" s="1"/>
      <c r="J902" s="1"/>
    </row>
    <row r="903" spans="2:10" ht="15.75" customHeight="1">
      <c r="B903" s="1"/>
      <c r="C903" s="1"/>
      <c r="D903" s="1"/>
      <c r="E903" s="1"/>
      <c r="F903" s="1"/>
      <c r="G903" s="1"/>
      <c r="H903" s="1"/>
      <c r="I903" s="1"/>
      <c r="J903" s="1"/>
    </row>
    <row r="904" spans="2:10" ht="15.75" customHeight="1">
      <c r="B904" s="1"/>
      <c r="C904" s="1"/>
      <c r="D904" s="1"/>
      <c r="E904" s="1"/>
      <c r="F904" s="1"/>
      <c r="G904" s="1"/>
      <c r="H904" s="1"/>
      <c r="I904" s="1"/>
      <c r="J904" s="1"/>
    </row>
    <row r="905" spans="2:10" ht="15.75" customHeight="1">
      <c r="B905" s="1"/>
      <c r="C905" s="1"/>
      <c r="D905" s="1"/>
      <c r="E905" s="1"/>
      <c r="F905" s="1"/>
      <c r="G905" s="1"/>
      <c r="H905" s="1"/>
      <c r="I905" s="1"/>
      <c r="J905" s="1"/>
    </row>
    <row r="906" spans="2:10" ht="15.75" customHeight="1">
      <c r="B906" s="1"/>
      <c r="C906" s="1"/>
      <c r="D906" s="1"/>
      <c r="E906" s="1"/>
      <c r="F906" s="1"/>
      <c r="G906" s="1"/>
      <c r="H906" s="1"/>
      <c r="I906" s="1"/>
      <c r="J906" s="1"/>
    </row>
    <row r="907" spans="2:10" ht="15.75" customHeight="1">
      <c r="B907" s="1"/>
      <c r="C907" s="1"/>
      <c r="D907" s="1"/>
      <c r="E907" s="1"/>
      <c r="F907" s="1"/>
      <c r="G907" s="1"/>
      <c r="H907" s="1"/>
      <c r="I907" s="1"/>
      <c r="J907" s="1"/>
    </row>
    <row r="908" spans="2:10" ht="15.75" customHeight="1">
      <c r="B908" s="1"/>
      <c r="C908" s="1"/>
      <c r="D908" s="1"/>
      <c r="E908" s="1"/>
      <c r="F908" s="1"/>
      <c r="G908" s="1"/>
      <c r="H908" s="1"/>
      <c r="I908" s="1"/>
      <c r="J908" s="1"/>
    </row>
    <row r="909" spans="2:10" ht="15.75" customHeight="1">
      <c r="B909" s="1"/>
      <c r="C909" s="1"/>
      <c r="D909" s="1"/>
      <c r="E909" s="1"/>
      <c r="F909" s="1"/>
      <c r="G909" s="1"/>
      <c r="H909" s="1"/>
      <c r="I909" s="1"/>
      <c r="J909" s="1"/>
    </row>
    <row r="910" spans="2:10" ht="15.75" customHeight="1">
      <c r="B910" s="1"/>
      <c r="C910" s="1"/>
      <c r="D910" s="1"/>
      <c r="E910" s="1"/>
      <c r="F910" s="1"/>
      <c r="G910" s="1"/>
      <c r="H910" s="1"/>
      <c r="I910" s="1"/>
      <c r="J910" s="1"/>
    </row>
    <row r="911" spans="2:10" ht="15.75" customHeight="1">
      <c r="B911" s="1"/>
      <c r="C911" s="1"/>
      <c r="D911" s="1"/>
      <c r="E911" s="1"/>
      <c r="F911" s="1"/>
      <c r="G911" s="1"/>
      <c r="H911" s="1"/>
      <c r="I911" s="1"/>
      <c r="J911" s="1"/>
    </row>
    <row r="912" spans="2:10" ht="15.75" customHeight="1">
      <c r="B912" s="1"/>
      <c r="C912" s="1"/>
      <c r="D912" s="1"/>
      <c r="E912" s="1"/>
      <c r="F912" s="1"/>
      <c r="G912" s="1"/>
      <c r="H912" s="1"/>
      <c r="I912" s="1"/>
      <c r="J912" s="1"/>
    </row>
    <row r="913" spans="2:10" ht="15.75" customHeight="1">
      <c r="B913" s="1"/>
      <c r="C913" s="1"/>
      <c r="D913" s="1"/>
      <c r="E913" s="1"/>
      <c r="F913" s="1"/>
      <c r="G913" s="1"/>
      <c r="H913" s="1"/>
      <c r="I913" s="1"/>
      <c r="J913" s="1"/>
    </row>
    <row r="914" spans="2:10" ht="15.75" customHeight="1">
      <c r="B914" s="1"/>
      <c r="C914" s="1"/>
      <c r="D914" s="1"/>
      <c r="E914" s="1"/>
      <c r="F914" s="1"/>
      <c r="G914" s="1"/>
      <c r="H914" s="1"/>
      <c r="I914" s="1"/>
      <c r="J914" s="1"/>
    </row>
    <row r="915" spans="2:10" ht="15.75" customHeight="1">
      <c r="B915" s="1"/>
      <c r="C915" s="1"/>
      <c r="D915" s="1"/>
      <c r="E915" s="1"/>
      <c r="F915" s="1"/>
      <c r="G915" s="1"/>
      <c r="H915" s="1"/>
      <c r="I915" s="1"/>
      <c r="J915" s="1"/>
    </row>
    <row r="916" spans="2:10" ht="15.75" customHeight="1">
      <c r="B916" s="1"/>
      <c r="C916" s="1"/>
      <c r="D916" s="1"/>
      <c r="E916" s="1"/>
      <c r="F916" s="1"/>
      <c r="G916" s="1"/>
      <c r="H916" s="1"/>
      <c r="I916" s="1"/>
      <c r="J916" s="1"/>
    </row>
    <row r="917" spans="2:10" ht="15.75" customHeight="1">
      <c r="B917" s="1"/>
      <c r="C917" s="1"/>
      <c r="D917" s="1"/>
      <c r="E917" s="1"/>
      <c r="F917" s="1"/>
      <c r="G917" s="1"/>
      <c r="H917" s="1"/>
      <c r="I917" s="1"/>
      <c r="J917" s="1"/>
    </row>
    <row r="918" spans="2:10" ht="15.75" customHeight="1">
      <c r="B918" s="1"/>
      <c r="C918" s="1"/>
      <c r="D918" s="1"/>
      <c r="E918" s="1"/>
      <c r="F918" s="1"/>
      <c r="G918" s="1"/>
      <c r="H918" s="1"/>
      <c r="I918" s="1"/>
      <c r="J918" s="1"/>
    </row>
    <row r="919" spans="2:10" ht="15.75" customHeight="1">
      <c r="B919" s="1"/>
      <c r="C919" s="1"/>
      <c r="D919" s="1"/>
      <c r="E919" s="1"/>
      <c r="F919" s="1"/>
      <c r="G919" s="1"/>
      <c r="H919" s="1"/>
      <c r="I919" s="1"/>
      <c r="J919" s="1"/>
    </row>
    <row r="920" spans="2:10" ht="15.75" customHeight="1">
      <c r="B920" s="1"/>
      <c r="C920" s="1"/>
      <c r="D920" s="1"/>
      <c r="E920" s="1"/>
      <c r="F920" s="1"/>
      <c r="G920" s="1"/>
      <c r="H920" s="1"/>
      <c r="I920" s="1"/>
      <c r="J920" s="1"/>
    </row>
    <row r="921" spans="2:10" ht="15.75" customHeight="1">
      <c r="B921" s="1"/>
      <c r="C921" s="1"/>
      <c r="D921" s="1"/>
      <c r="E921" s="1"/>
      <c r="F921" s="1"/>
      <c r="G921" s="1"/>
      <c r="H921" s="1"/>
      <c r="I921" s="1"/>
      <c r="J921" s="1"/>
    </row>
    <row r="922" spans="2:10" ht="15.75" customHeight="1">
      <c r="B922" s="1"/>
      <c r="C922" s="1"/>
      <c r="D922" s="1"/>
      <c r="E922" s="1"/>
      <c r="F922" s="1"/>
      <c r="G922" s="1"/>
      <c r="H922" s="1"/>
      <c r="I922" s="1"/>
      <c r="J922" s="1"/>
    </row>
    <row r="923" spans="2:10" ht="15.75" customHeight="1">
      <c r="B923" s="1"/>
      <c r="C923" s="1"/>
      <c r="D923" s="1"/>
      <c r="E923" s="1"/>
      <c r="F923" s="1"/>
      <c r="G923" s="1"/>
      <c r="H923" s="1"/>
      <c r="I923" s="1"/>
      <c r="J923" s="1"/>
    </row>
    <row r="924" spans="2:10" ht="15.75" customHeight="1">
      <c r="B924" s="1"/>
      <c r="C924" s="1"/>
      <c r="D924" s="1"/>
      <c r="E924" s="1"/>
      <c r="F924" s="1"/>
      <c r="G924" s="1"/>
      <c r="H924" s="1"/>
      <c r="I924" s="1"/>
      <c r="J924" s="1"/>
    </row>
    <row r="925" spans="2:10" ht="15.75" customHeight="1">
      <c r="B925" s="1"/>
      <c r="C925" s="1"/>
      <c r="D925" s="1"/>
      <c r="E925" s="1"/>
      <c r="F925" s="1"/>
      <c r="G925" s="1"/>
      <c r="H925" s="1"/>
      <c r="I925" s="1"/>
      <c r="J925" s="1"/>
    </row>
    <row r="926" spans="2:10" ht="15.75" customHeight="1">
      <c r="B926" s="1"/>
      <c r="C926" s="1"/>
      <c r="D926" s="1"/>
      <c r="E926" s="1"/>
      <c r="F926" s="1"/>
      <c r="G926" s="1"/>
      <c r="H926" s="1"/>
      <c r="I926" s="1"/>
      <c r="J926" s="1"/>
    </row>
    <row r="927" spans="2:10" ht="15.75" customHeight="1">
      <c r="B927" s="1"/>
      <c r="C927" s="1"/>
      <c r="D927" s="1"/>
      <c r="E927" s="1"/>
      <c r="F927" s="1"/>
      <c r="G927" s="1"/>
      <c r="H927" s="1"/>
      <c r="I927" s="1"/>
      <c r="J927" s="1"/>
    </row>
    <row r="928" spans="2:10" ht="15.75" customHeight="1">
      <c r="B928" s="1"/>
      <c r="C928" s="1"/>
      <c r="D928" s="1"/>
      <c r="E928" s="1"/>
      <c r="F928" s="1"/>
      <c r="G928" s="1"/>
      <c r="H928" s="1"/>
      <c r="I928" s="1"/>
      <c r="J928" s="1"/>
    </row>
    <row r="929" spans="2:10" ht="15.75" customHeight="1">
      <c r="B929" s="1"/>
      <c r="C929" s="1"/>
      <c r="D929" s="1"/>
      <c r="E929" s="1"/>
      <c r="F929" s="1"/>
      <c r="G929" s="1"/>
      <c r="H929" s="1"/>
      <c r="I929" s="1"/>
      <c r="J929" s="1"/>
    </row>
    <row r="930" spans="2:10" ht="15.75" customHeight="1">
      <c r="B930" s="1"/>
      <c r="C930" s="1"/>
      <c r="D930" s="1"/>
      <c r="E930" s="1"/>
      <c r="F930" s="1"/>
      <c r="G930" s="1"/>
      <c r="H930" s="1"/>
      <c r="I930" s="1"/>
      <c r="J930" s="1"/>
    </row>
    <row r="931" spans="2:10" ht="15.75" customHeight="1">
      <c r="B931" s="1"/>
      <c r="C931" s="1"/>
      <c r="D931" s="1"/>
      <c r="E931" s="1"/>
      <c r="F931" s="1"/>
      <c r="G931" s="1"/>
      <c r="H931" s="1"/>
      <c r="I931" s="1"/>
      <c r="J931" s="1"/>
    </row>
    <row r="932" spans="2:10" ht="15.75" customHeight="1">
      <c r="B932" s="1"/>
      <c r="C932" s="1"/>
      <c r="D932" s="1"/>
      <c r="E932" s="1"/>
      <c r="F932" s="1"/>
      <c r="G932" s="1"/>
      <c r="H932" s="1"/>
      <c r="I932" s="1"/>
      <c r="J932" s="1"/>
    </row>
    <row r="933" spans="2:10" ht="15.75" customHeight="1">
      <c r="B933" s="1"/>
      <c r="C933" s="1"/>
      <c r="D933" s="1"/>
      <c r="E933" s="1"/>
      <c r="F933" s="1"/>
      <c r="G933" s="1"/>
      <c r="H933" s="1"/>
      <c r="I933" s="1"/>
      <c r="J933" s="1"/>
    </row>
    <row r="934" spans="2:10" ht="15.75" customHeight="1">
      <c r="B934" s="1"/>
      <c r="C934" s="1"/>
      <c r="D934" s="1"/>
      <c r="E934" s="1"/>
      <c r="F934" s="1"/>
      <c r="G934" s="1"/>
      <c r="H934" s="1"/>
      <c r="I934" s="1"/>
      <c r="J934" s="1"/>
    </row>
    <row r="935" spans="2:10" ht="15.75" customHeight="1">
      <c r="B935" s="1"/>
      <c r="C935" s="1"/>
      <c r="D935" s="1"/>
      <c r="E935" s="1"/>
      <c r="F935" s="1"/>
      <c r="G935" s="1"/>
      <c r="H935" s="1"/>
      <c r="I935" s="1"/>
      <c r="J935" s="1"/>
    </row>
    <row r="936" spans="2:10" ht="15.75" customHeight="1">
      <c r="B936" s="1"/>
      <c r="C936" s="1"/>
      <c r="D936" s="1"/>
      <c r="E936" s="1"/>
      <c r="F936" s="1"/>
      <c r="G936" s="1"/>
      <c r="H936" s="1"/>
      <c r="I936" s="1"/>
      <c r="J936" s="1"/>
    </row>
    <row r="937" spans="2:10" ht="15.75" customHeight="1">
      <c r="B937" s="1"/>
      <c r="C937" s="1"/>
      <c r="D937" s="1"/>
      <c r="E937" s="1"/>
      <c r="F937" s="1"/>
      <c r="G937" s="1"/>
      <c r="H937" s="1"/>
      <c r="I937" s="1"/>
      <c r="J937" s="1"/>
    </row>
    <row r="938" spans="2:10" ht="15.75" customHeight="1">
      <c r="B938" s="1"/>
      <c r="C938" s="1"/>
      <c r="D938" s="1"/>
      <c r="E938" s="1"/>
      <c r="F938" s="1"/>
      <c r="G938" s="1"/>
      <c r="H938" s="1"/>
      <c r="I938" s="1"/>
      <c r="J938" s="1"/>
    </row>
    <row r="939" spans="2:10" ht="15.75" customHeight="1">
      <c r="B939" s="1"/>
      <c r="C939" s="1"/>
      <c r="D939" s="1"/>
      <c r="E939" s="1"/>
      <c r="F939" s="1"/>
      <c r="G939" s="1"/>
      <c r="H939" s="1"/>
      <c r="I939" s="1"/>
      <c r="J939" s="1"/>
    </row>
    <row r="940" spans="2:10" ht="15.75" customHeight="1">
      <c r="B940" s="1"/>
      <c r="C940" s="1"/>
      <c r="D940" s="1"/>
      <c r="E940" s="1"/>
      <c r="F940" s="1"/>
      <c r="G940" s="1"/>
      <c r="H940" s="1"/>
      <c r="I940" s="1"/>
      <c r="J940" s="1"/>
    </row>
    <row r="941" spans="2:10" ht="15.75" customHeight="1">
      <c r="B941" s="1"/>
      <c r="C941" s="1"/>
      <c r="D941" s="1"/>
      <c r="E941" s="1"/>
      <c r="F941" s="1"/>
      <c r="G941" s="1"/>
      <c r="H941" s="1"/>
      <c r="I941" s="1"/>
      <c r="J941" s="1"/>
    </row>
    <row r="942" spans="2:10" ht="15.75" customHeight="1">
      <c r="B942" s="1"/>
      <c r="C942" s="1"/>
      <c r="D942" s="1"/>
      <c r="E942" s="1"/>
      <c r="F942" s="1"/>
      <c r="G942" s="1"/>
      <c r="H942" s="1"/>
      <c r="I942" s="1"/>
      <c r="J942" s="1"/>
    </row>
    <row r="943" spans="2:10" ht="15.75" customHeight="1">
      <c r="B943" s="1"/>
      <c r="C943" s="1"/>
      <c r="D943" s="1"/>
      <c r="E943" s="1"/>
      <c r="F943" s="1"/>
      <c r="G943" s="1"/>
      <c r="H943" s="1"/>
      <c r="I943" s="1"/>
      <c r="J943" s="1"/>
    </row>
    <row r="944" spans="2:10" ht="15.75" customHeight="1">
      <c r="B944" s="1"/>
      <c r="C944" s="1"/>
      <c r="D944" s="1"/>
      <c r="E944" s="1"/>
      <c r="F944" s="1"/>
      <c r="G944" s="1"/>
      <c r="H944" s="1"/>
      <c r="I944" s="1"/>
      <c r="J944" s="1"/>
    </row>
    <row r="945" spans="2:10" ht="15.75" customHeight="1">
      <c r="B945" s="1"/>
      <c r="C945" s="1"/>
      <c r="D945" s="1"/>
      <c r="E945" s="1"/>
      <c r="F945" s="1"/>
      <c r="G945" s="1"/>
      <c r="H945" s="1"/>
      <c r="I945" s="1"/>
      <c r="J945" s="1"/>
    </row>
    <row r="946" spans="2:10" ht="15.75" customHeight="1">
      <c r="B946" s="1"/>
      <c r="C946" s="1"/>
      <c r="D946" s="1"/>
      <c r="E946" s="1"/>
      <c r="F946" s="1"/>
      <c r="G946" s="1"/>
      <c r="H946" s="1"/>
      <c r="I946" s="1"/>
      <c r="J946" s="1"/>
    </row>
    <row r="947" spans="2:10" ht="15.75" customHeight="1">
      <c r="B947" s="1"/>
      <c r="C947" s="1"/>
      <c r="D947" s="1"/>
      <c r="E947" s="1"/>
      <c r="F947" s="1"/>
      <c r="G947" s="1"/>
      <c r="H947" s="1"/>
      <c r="I947" s="1"/>
      <c r="J947" s="1"/>
    </row>
    <row r="948" spans="2:10" ht="15.75" customHeight="1">
      <c r="B948" s="1"/>
      <c r="C948" s="1"/>
      <c r="D948" s="1"/>
      <c r="E948" s="1"/>
      <c r="F948" s="1"/>
      <c r="G948" s="1"/>
      <c r="H948" s="1"/>
      <c r="I948" s="1"/>
      <c r="J948" s="1"/>
    </row>
    <row r="949" spans="2:10" ht="15.75" customHeight="1">
      <c r="B949" s="1"/>
      <c r="C949" s="1"/>
      <c r="D949" s="1"/>
      <c r="E949" s="1"/>
      <c r="F949" s="1"/>
      <c r="G949" s="1"/>
      <c r="H949" s="1"/>
      <c r="I949" s="1"/>
      <c r="J949" s="1"/>
    </row>
    <row r="950" spans="2:10" ht="15.75" customHeight="1">
      <c r="B950" s="1"/>
      <c r="C950" s="1"/>
      <c r="D950" s="1"/>
      <c r="E950" s="1"/>
      <c r="F950" s="1"/>
      <c r="G950" s="1"/>
      <c r="H950" s="1"/>
      <c r="I950" s="1"/>
      <c r="J950" s="1"/>
    </row>
    <row r="951" spans="2:10" ht="15.75" customHeight="1">
      <c r="B951" s="1"/>
      <c r="C951" s="1"/>
      <c r="D951" s="1"/>
      <c r="E951" s="1"/>
      <c r="F951" s="1"/>
      <c r="G951" s="1"/>
      <c r="H951" s="1"/>
      <c r="I951" s="1"/>
      <c r="J951" s="1"/>
    </row>
    <row r="952" spans="2:10" ht="15.75" customHeight="1">
      <c r="B952" s="1"/>
      <c r="C952" s="1"/>
      <c r="D952" s="1"/>
      <c r="E952" s="1"/>
      <c r="F952" s="1"/>
      <c r="G952" s="1"/>
      <c r="H952" s="1"/>
      <c r="I952" s="1"/>
      <c r="J952" s="1"/>
    </row>
    <row r="953" spans="2:10" ht="15.75" customHeight="1">
      <c r="B953" s="1"/>
      <c r="C953" s="1"/>
      <c r="D953" s="1"/>
      <c r="E953" s="1"/>
      <c r="F953" s="1"/>
      <c r="G953" s="1"/>
      <c r="H953" s="1"/>
      <c r="I953" s="1"/>
      <c r="J953" s="1"/>
    </row>
    <row r="954" spans="2:10" ht="15.75" customHeight="1">
      <c r="B954" s="1"/>
      <c r="C954" s="1"/>
      <c r="D954" s="1"/>
      <c r="E954" s="1"/>
      <c r="F954" s="1"/>
      <c r="G954" s="1"/>
      <c r="H954" s="1"/>
      <c r="I954" s="1"/>
      <c r="J954" s="1"/>
    </row>
    <row r="955" spans="2:10" ht="15.75" customHeight="1">
      <c r="B955" s="1"/>
      <c r="C955" s="1"/>
      <c r="D955" s="1"/>
      <c r="E955" s="1"/>
      <c r="F955" s="1"/>
      <c r="G955" s="1"/>
      <c r="H955" s="1"/>
      <c r="I955" s="1"/>
      <c r="J955" s="1"/>
    </row>
    <row r="956" spans="2:10" ht="15.75" customHeight="1">
      <c r="B956" s="1"/>
      <c r="C956" s="1"/>
      <c r="D956" s="1"/>
      <c r="E956" s="1"/>
      <c r="F956" s="1"/>
      <c r="G956" s="1"/>
      <c r="H956" s="1"/>
      <c r="I956" s="1"/>
      <c r="J956" s="1"/>
    </row>
    <row r="957" spans="2:10" ht="15.75" customHeight="1">
      <c r="B957" s="1"/>
      <c r="C957" s="1"/>
      <c r="D957" s="1"/>
      <c r="E957" s="1"/>
      <c r="F957" s="1"/>
      <c r="G957" s="1"/>
      <c r="H957" s="1"/>
      <c r="I957" s="1"/>
      <c r="J957" s="1"/>
    </row>
    <row r="958" spans="2:10" ht="15.75" customHeight="1">
      <c r="B958" s="1"/>
      <c r="C958" s="1"/>
      <c r="D958" s="1"/>
      <c r="E958" s="1"/>
      <c r="F958" s="1"/>
      <c r="G958" s="1"/>
      <c r="H958" s="1"/>
      <c r="I958" s="1"/>
      <c r="J958" s="1"/>
    </row>
    <row r="959" spans="2:10" ht="15.75" customHeight="1">
      <c r="B959" s="1"/>
      <c r="C959" s="1"/>
      <c r="D959" s="1"/>
      <c r="E959" s="1"/>
      <c r="F959" s="1"/>
      <c r="G959" s="1"/>
      <c r="H959" s="1"/>
      <c r="I959" s="1"/>
      <c r="J959" s="1"/>
    </row>
    <row r="960" spans="2:10" ht="15.75" customHeight="1">
      <c r="B960" s="1"/>
      <c r="C960" s="1"/>
      <c r="D960" s="1"/>
      <c r="E960" s="1"/>
      <c r="F960" s="1"/>
      <c r="G960" s="1"/>
      <c r="H960" s="1"/>
      <c r="I960" s="1"/>
      <c r="J960" s="1"/>
    </row>
    <row r="961" spans="2:10" ht="15.75" customHeight="1">
      <c r="B961" s="1"/>
      <c r="C961" s="1"/>
      <c r="D961" s="1"/>
      <c r="E961" s="1"/>
      <c r="F961" s="1"/>
      <c r="G961" s="1"/>
      <c r="H961" s="1"/>
      <c r="I961" s="1"/>
      <c r="J961" s="1"/>
    </row>
    <row r="962" spans="2:10" ht="15.75" customHeight="1">
      <c r="B962" s="1"/>
      <c r="C962" s="1"/>
      <c r="D962" s="1"/>
      <c r="E962" s="1"/>
      <c r="F962" s="1"/>
      <c r="G962" s="1"/>
      <c r="H962" s="1"/>
      <c r="I962" s="1"/>
      <c r="J962" s="1"/>
    </row>
    <row r="963" spans="2:10" ht="15.75" customHeight="1">
      <c r="B963" s="1"/>
      <c r="C963" s="1"/>
      <c r="D963" s="1"/>
      <c r="E963" s="1"/>
      <c r="F963" s="1"/>
      <c r="G963" s="1"/>
      <c r="H963" s="1"/>
      <c r="I963" s="1"/>
      <c r="J963" s="1"/>
    </row>
    <row r="964" spans="2:10" ht="15.75" customHeight="1">
      <c r="B964" s="1"/>
      <c r="C964" s="1"/>
      <c r="D964" s="1"/>
      <c r="E964" s="1"/>
      <c r="F964" s="1"/>
      <c r="G964" s="1"/>
      <c r="H964" s="1"/>
      <c r="I964" s="1"/>
      <c r="J964" s="1"/>
    </row>
    <row r="965" spans="2:10" ht="15.75" customHeight="1">
      <c r="B965" s="1"/>
      <c r="C965" s="1"/>
      <c r="D965" s="1"/>
      <c r="E965" s="1"/>
      <c r="F965" s="1"/>
      <c r="G965" s="1"/>
      <c r="H965" s="1"/>
      <c r="I965" s="1"/>
      <c r="J965" s="1"/>
    </row>
    <row r="966" spans="2:10" ht="15.75" customHeight="1">
      <c r="B966" s="1"/>
      <c r="C966" s="1"/>
      <c r="D966" s="1"/>
      <c r="E966" s="1"/>
      <c r="F966" s="1"/>
      <c r="G966" s="1"/>
      <c r="H966" s="1"/>
      <c r="I966" s="1"/>
      <c r="J966" s="1"/>
    </row>
    <row r="967" spans="2:10" ht="15.75" customHeight="1">
      <c r="B967" s="1"/>
      <c r="C967" s="1"/>
      <c r="D967" s="1"/>
      <c r="E967" s="1"/>
      <c r="F967" s="1"/>
      <c r="G967" s="1"/>
      <c r="H967" s="1"/>
      <c r="I967" s="1"/>
      <c r="J967" s="1"/>
    </row>
    <row r="968" spans="2:10" ht="15.75" customHeight="1">
      <c r="B968" s="1"/>
      <c r="C968" s="1"/>
      <c r="D968" s="1"/>
      <c r="E968" s="1"/>
      <c r="F968" s="1"/>
      <c r="G968" s="1"/>
      <c r="H968" s="1"/>
      <c r="I968" s="1"/>
      <c r="J968" s="1"/>
    </row>
    <row r="969" spans="2:10" ht="15.75" customHeight="1">
      <c r="B969" s="1"/>
      <c r="C969" s="1"/>
      <c r="D969" s="1"/>
      <c r="E969" s="1"/>
      <c r="F969" s="1"/>
      <c r="G969" s="1"/>
      <c r="H969" s="1"/>
      <c r="I969" s="1"/>
      <c r="J969" s="1"/>
    </row>
    <row r="970" spans="2:10" ht="15.75" customHeight="1">
      <c r="B970" s="1"/>
      <c r="C970" s="1"/>
      <c r="D970" s="1"/>
      <c r="E970" s="1"/>
      <c r="F970" s="1"/>
      <c r="G970" s="1"/>
      <c r="H970" s="1"/>
      <c r="I970" s="1"/>
      <c r="J970" s="1"/>
    </row>
    <row r="971" spans="2:10" ht="15.75" customHeight="1">
      <c r="B971" s="1"/>
      <c r="C971" s="1"/>
      <c r="D971" s="1"/>
      <c r="E971" s="1"/>
      <c r="F971" s="1"/>
      <c r="G971" s="1"/>
      <c r="H971" s="1"/>
      <c r="I971" s="1"/>
      <c r="J971" s="1"/>
    </row>
    <row r="972" spans="2:10" ht="15.75" customHeight="1">
      <c r="B972" s="1"/>
      <c r="C972" s="1"/>
      <c r="D972" s="1"/>
      <c r="E972" s="1"/>
      <c r="F972" s="1"/>
      <c r="G972" s="1"/>
      <c r="H972" s="1"/>
      <c r="I972" s="1"/>
      <c r="J972" s="1"/>
    </row>
    <row r="973" spans="2:10" ht="15.75" customHeight="1">
      <c r="B973" s="1"/>
      <c r="C973" s="1"/>
      <c r="D973" s="1"/>
      <c r="E973" s="1"/>
      <c r="F973" s="1"/>
      <c r="G973" s="1"/>
      <c r="H973" s="1"/>
      <c r="I973" s="1"/>
      <c r="J973" s="1"/>
    </row>
    <row r="974" spans="2:10" ht="15.75" customHeight="1">
      <c r="B974" s="1"/>
      <c r="C974" s="1"/>
      <c r="D974" s="1"/>
      <c r="E974" s="1"/>
      <c r="F974" s="1"/>
      <c r="G974" s="1"/>
      <c r="H974" s="1"/>
      <c r="I974" s="1"/>
      <c r="J974" s="1"/>
    </row>
    <row r="975" spans="2:10" ht="15.75" customHeight="1">
      <c r="B975" s="1"/>
      <c r="C975" s="1"/>
      <c r="D975" s="1"/>
      <c r="E975" s="1"/>
      <c r="F975" s="1"/>
      <c r="G975" s="1"/>
      <c r="H975" s="1"/>
      <c r="I975" s="1"/>
      <c r="J975" s="1"/>
    </row>
    <row r="976" spans="2:10" ht="15.75" customHeight="1">
      <c r="B976" s="1"/>
      <c r="C976" s="1"/>
      <c r="D976" s="1"/>
      <c r="E976" s="1"/>
      <c r="F976" s="1"/>
      <c r="G976" s="1"/>
      <c r="H976" s="1"/>
      <c r="I976" s="1"/>
      <c r="J976" s="1"/>
    </row>
    <row r="977" spans="2:10" ht="15.75" customHeight="1">
      <c r="B977" s="1"/>
      <c r="C977" s="1"/>
      <c r="D977" s="1"/>
      <c r="E977" s="1"/>
      <c r="F977" s="1"/>
      <c r="G977" s="1"/>
      <c r="H977" s="1"/>
      <c r="I977" s="1"/>
      <c r="J977" s="1"/>
    </row>
    <row r="978" spans="2:10" ht="15.75" customHeight="1">
      <c r="B978" s="1"/>
      <c r="C978" s="1"/>
      <c r="D978" s="1"/>
      <c r="E978" s="1"/>
      <c r="F978" s="1"/>
      <c r="G978" s="1"/>
      <c r="H978" s="1"/>
      <c r="I978" s="1"/>
      <c r="J978" s="1"/>
    </row>
    <row r="979" spans="2:10" ht="15.75" customHeight="1">
      <c r="B979" s="1"/>
      <c r="C979" s="1"/>
      <c r="D979" s="1"/>
      <c r="E979" s="1"/>
      <c r="F979" s="1"/>
      <c r="G979" s="1"/>
      <c r="H979" s="1"/>
      <c r="I979" s="1"/>
      <c r="J979" s="1"/>
    </row>
    <row r="980" spans="2:10" ht="15.75" customHeight="1">
      <c r="B980" s="1"/>
      <c r="C980" s="1"/>
      <c r="D980" s="1"/>
      <c r="E980" s="1"/>
      <c r="F980" s="1"/>
      <c r="G980" s="1"/>
      <c r="H980" s="1"/>
      <c r="I980" s="1"/>
      <c r="J980" s="1"/>
    </row>
    <row r="981" spans="2:10" ht="15.75" customHeight="1">
      <c r="B981" s="1"/>
      <c r="C981" s="1"/>
      <c r="D981" s="1"/>
      <c r="E981" s="1"/>
      <c r="F981" s="1"/>
      <c r="G981" s="1"/>
      <c r="H981" s="1"/>
      <c r="I981" s="1"/>
      <c r="J981" s="1"/>
    </row>
    <row r="982" spans="2:10" ht="15.75" customHeight="1">
      <c r="B982" s="1"/>
      <c r="C982" s="1"/>
      <c r="D982" s="1"/>
      <c r="E982" s="1"/>
      <c r="F982" s="1"/>
      <c r="G982" s="1"/>
      <c r="H982" s="1"/>
      <c r="I982" s="1"/>
      <c r="J982" s="1"/>
    </row>
    <row r="983" spans="2:10" ht="15.75" customHeight="1">
      <c r="B983" s="1"/>
      <c r="C983" s="1"/>
      <c r="D983" s="1"/>
      <c r="E983" s="1"/>
      <c r="F983" s="1"/>
      <c r="G983" s="1"/>
      <c r="H983" s="1"/>
      <c r="I983" s="1"/>
      <c r="J983" s="1"/>
    </row>
    <row r="984" spans="2:10" ht="15.75" customHeight="1">
      <c r="B984" s="1"/>
      <c r="C984" s="1"/>
      <c r="D984" s="1"/>
      <c r="E984" s="1"/>
      <c r="F984" s="1"/>
      <c r="G984" s="1"/>
      <c r="H984" s="1"/>
      <c r="I984" s="1"/>
      <c r="J984" s="1"/>
    </row>
    <row r="985" spans="2:10" ht="15.75" customHeight="1">
      <c r="B985" s="1"/>
      <c r="C985" s="1"/>
      <c r="D985" s="1"/>
      <c r="E985" s="1"/>
      <c r="F985" s="1"/>
      <c r="G985" s="1"/>
      <c r="H985" s="1"/>
      <c r="I985" s="1"/>
      <c r="J985" s="1"/>
    </row>
    <row r="986" spans="2:10" ht="15.75" customHeight="1">
      <c r="B986" s="1"/>
      <c r="C986" s="1"/>
      <c r="D986" s="1"/>
      <c r="E986" s="1"/>
      <c r="F986" s="1"/>
      <c r="G986" s="1"/>
      <c r="H986" s="1"/>
      <c r="I986" s="1"/>
      <c r="J986" s="1"/>
    </row>
    <row r="987" spans="2:10" ht="15.75" customHeight="1">
      <c r="B987" s="1"/>
      <c r="C987" s="1"/>
      <c r="D987" s="1"/>
      <c r="E987" s="1"/>
      <c r="F987" s="1"/>
      <c r="G987" s="1"/>
      <c r="H987" s="1"/>
      <c r="I987" s="1"/>
      <c r="J987" s="1"/>
    </row>
    <row r="988" spans="2:10" ht="15.75" customHeight="1">
      <c r="B988" s="1"/>
      <c r="C988" s="1"/>
      <c r="D988" s="1"/>
      <c r="E988" s="1"/>
      <c r="F988" s="1"/>
      <c r="G988" s="1"/>
      <c r="H988" s="1"/>
      <c r="I988" s="1"/>
      <c r="J988" s="1"/>
    </row>
    <row r="989" spans="2:10" ht="15.75" customHeight="1">
      <c r="B989" s="1"/>
      <c r="C989" s="1"/>
      <c r="D989" s="1"/>
      <c r="E989" s="1"/>
      <c r="F989" s="1"/>
      <c r="G989" s="1"/>
      <c r="H989" s="1"/>
      <c r="I989" s="1"/>
      <c r="J989" s="1"/>
    </row>
    <row r="990" spans="2:10" ht="15.75" customHeight="1">
      <c r="B990" s="1"/>
      <c r="C990" s="1"/>
      <c r="D990" s="1"/>
      <c r="E990" s="1"/>
      <c r="F990" s="1"/>
      <c r="G990" s="1"/>
      <c r="H990" s="1"/>
      <c r="I990" s="1"/>
      <c r="J990" s="1"/>
    </row>
    <row r="991" spans="2:10" ht="15.75" customHeight="1">
      <c r="B991" s="1"/>
      <c r="C991" s="1"/>
      <c r="D991" s="1"/>
      <c r="E991" s="1"/>
      <c r="F991" s="1"/>
      <c r="G991" s="1"/>
      <c r="H991" s="1"/>
      <c r="I991" s="1"/>
      <c r="J991" s="1"/>
    </row>
    <row r="992" spans="2:10" ht="15.75" customHeight="1">
      <c r="B992" s="1"/>
      <c r="C992" s="1"/>
      <c r="D992" s="1"/>
      <c r="E992" s="1"/>
      <c r="F992" s="1"/>
      <c r="G992" s="1"/>
      <c r="H992" s="1"/>
      <c r="I992" s="1"/>
      <c r="J992" s="1"/>
    </row>
    <row r="993" spans="2:10" ht="15.75" customHeight="1">
      <c r="B993" s="1"/>
      <c r="C993" s="1"/>
      <c r="D993" s="1"/>
      <c r="E993" s="1"/>
      <c r="F993" s="1"/>
      <c r="G993" s="1"/>
      <c r="H993" s="1"/>
      <c r="I993" s="1"/>
      <c r="J993" s="1"/>
    </row>
    <row r="994" spans="2:10" ht="15.75" customHeight="1">
      <c r="B994" s="1"/>
      <c r="C994" s="1"/>
      <c r="D994" s="1"/>
      <c r="E994" s="1"/>
      <c r="F994" s="1"/>
      <c r="G994" s="1"/>
      <c r="H994" s="1"/>
      <c r="I994" s="1"/>
      <c r="J994" s="1"/>
    </row>
    <row r="995" spans="2:10" ht="15.75" customHeight="1">
      <c r="B995" s="1"/>
      <c r="C995" s="1"/>
      <c r="D995" s="1"/>
      <c r="E995" s="1"/>
      <c r="F995" s="1"/>
      <c r="G995" s="1"/>
      <c r="H995" s="1"/>
      <c r="I995" s="1"/>
      <c r="J995" s="1"/>
    </row>
    <row r="996" spans="2:10" ht="15.75" customHeight="1">
      <c r="B996" s="1"/>
      <c r="C996" s="1"/>
      <c r="D996" s="1"/>
      <c r="E996" s="1"/>
      <c r="F996" s="1"/>
      <c r="G996" s="1"/>
      <c r="H996" s="1"/>
      <c r="I996" s="1"/>
      <c r="J996" s="1"/>
    </row>
    <row r="997" spans="2:10" ht="15.75" customHeight="1">
      <c r="B997" s="1"/>
      <c r="C997" s="1"/>
      <c r="D997" s="1"/>
      <c r="E997" s="1"/>
      <c r="F997" s="1"/>
      <c r="G997" s="1"/>
      <c r="H997" s="1"/>
      <c r="I997" s="1"/>
      <c r="J997" s="1"/>
    </row>
    <row r="998" spans="2:10" ht="15.75" customHeight="1">
      <c r="B998" s="1"/>
      <c r="C998" s="1"/>
      <c r="D998" s="1"/>
      <c r="E998" s="1"/>
      <c r="F998" s="1"/>
      <c r="G998" s="1"/>
      <c r="H998" s="1"/>
      <c r="I998" s="1"/>
      <c r="J998" s="1"/>
    </row>
    <row r="999" spans="2:10" ht="15.75" customHeight="1">
      <c r="B999" s="1"/>
      <c r="C999" s="1"/>
      <c r="D999" s="1"/>
      <c r="E999" s="1"/>
      <c r="F999" s="1"/>
      <c r="G999" s="1"/>
      <c r="H999" s="1"/>
      <c r="I999" s="1"/>
      <c r="J999" s="1"/>
    </row>
    <row r="1000" spans="2:10" ht="15.75" customHeight="1">
      <c r="B1000" s="1"/>
      <c r="C1000" s="1"/>
      <c r="D1000" s="1"/>
      <c r="E1000" s="1"/>
      <c r="F1000" s="1"/>
      <c r="G1000" s="1"/>
      <c r="H1000" s="1"/>
      <c r="I1000" s="1"/>
      <c r="J1000" s="1"/>
    </row>
  </sheetData>
  <mergeCells count="7">
    <mergeCell ref="C2:I2"/>
    <mergeCell ref="C3:I3"/>
    <mergeCell ref="B10:B11"/>
    <mergeCell ref="C10:C11"/>
    <mergeCell ref="D10:D11"/>
    <mergeCell ref="E10:G10"/>
    <mergeCell ref="H10:J10"/>
  </mergeCells>
  <pageMargins left="0.7" right="0.7" top="0.75" bottom="0.75" header="0" footer="0"/>
  <pageSetup orientation="portrait"/>
  <headerFooter>
    <oddFooter>&amp;C#000000Internal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pageSetUpPr fitToPage="1"/>
  </sheetPr>
  <dimension ref="A1:Z1000"/>
  <sheetViews>
    <sheetView workbookViewId="0"/>
  </sheetViews>
  <sheetFormatPr defaultColWidth="11.25" defaultRowHeight="15" customHeight="1"/>
  <cols>
    <col min="1" max="1" width="2.625" style="1" customWidth="1"/>
    <col min="2" max="2" width="18" style="1" customWidth="1"/>
    <col min="3" max="3" width="45.125" customWidth="1"/>
    <col min="4" max="4" width="8.5" customWidth="1"/>
    <col min="5" max="8" width="16.375" customWidth="1"/>
    <col min="9" max="9" width="8.5" style="1" customWidth="1"/>
    <col min="10" max="26" width="8.625" style="1" customWidth="1"/>
  </cols>
  <sheetData>
    <row r="1" spans="2:8">
      <c r="C1" s="1"/>
      <c r="D1" s="1"/>
      <c r="E1" s="1"/>
      <c r="F1" s="1"/>
      <c r="G1" s="1"/>
      <c r="H1" s="1"/>
    </row>
    <row r="2" spans="2:8" ht="31.5" customHeight="1">
      <c r="B2" s="7" t="s">
        <v>59</v>
      </c>
      <c r="C2" s="584" t="s">
        <v>89</v>
      </c>
      <c r="D2" s="585"/>
      <c r="E2" s="585"/>
      <c r="F2" s="585"/>
      <c r="G2" s="585"/>
      <c r="H2" s="610"/>
    </row>
    <row r="3" spans="2:8" ht="339.75" customHeight="1">
      <c r="B3" s="21" t="s">
        <v>103</v>
      </c>
      <c r="C3" s="659" t="s">
        <v>654</v>
      </c>
      <c r="D3" s="588"/>
      <c r="E3" s="588"/>
      <c r="F3" s="588"/>
      <c r="G3" s="588"/>
      <c r="H3" s="655"/>
    </row>
    <row r="4" spans="2:8" ht="18" customHeight="1">
      <c r="C4" s="1"/>
      <c r="D4" s="1"/>
      <c r="E4" s="1"/>
      <c r="F4" s="1"/>
      <c r="G4" s="1"/>
      <c r="H4" s="1"/>
    </row>
    <row r="5" spans="2:8" ht="15.75" customHeight="1">
      <c r="B5" s="19" t="s">
        <v>105</v>
      </c>
      <c r="C5" s="279" t="str">
        <f>'Read Me'!B10</f>
        <v>WestLight Energy</v>
      </c>
      <c r="D5" s="37"/>
      <c r="E5" s="1"/>
      <c r="F5" s="1"/>
      <c r="G5" s="1"/>
      <c r="H5" s="1"/>
    </row>
    <row r="6" spans="2:8" ht="15.75" customHeight="1">
      <c r="B6" s="26" t="s">
        <v>106</v>
      </c>
      <c r="C6" s="280" t="str">
        <f>'Read Me'!B11</f>
        <v>2028-2035</v>
      </c>
      <c r="D6" s="37"/>
      <c r="E6" s="1"/>
      <c r="F6" s="1"/>
      <c r="G6" s="1"/>
      <c r="H6" s="1"/>
    </row>
    <row r="7" spans="2:8" ht="14.25" customHeight="1">
      <c r="B7" s="37" t="s">
        <v>655</v>
      </c>
      <c r="C7" s="37"/>
      <c r="D7" s="37"/>
      <c r="E7" s="1"/>
      <c r="F7" s="1"/>
      <c r="G7" s="1"/>
      <c r="H7" s="1"/>
    </row>
    <row r="8" spans="2:8">
      <c r="C8" s="1"/>
      <c r="D8" s="1"/>
      <c r="E8" s="398"/>
      <c r="F8" s="398"/>
      <c r="G8" s="398"/>
      <c r="H8" s="398"/>
    </row>
    <row r="9" spans="2:8">
      <c r="B9" s="399" t="s">
        <v>656</v>
      </c>
      <c r="C9" s="400" t="s">
        <v>657</v>
      </c>
      <c r="D9" s="400" t="s">
        <v>658</v>
      </c>
      <c r="E9" s="400">
        <v>2028</v>
      </c>
      <c r="F9" s="400">
        <v>2029</v>
      </c>
      <c r="G9" s="400">
        <v>2030</v>
      </c>
      <c r="H9" s="400">
        <v>2031</v>
      </c>
    </row>
    <row r="10" spans="2:8">
      <c r="B10" s="401" t="s">
        <v>659</v>
      </c>
      <c r="C10" s="402" t="s">
        <v>112</v>
      </c>
      <c r="D10" s="402" t="s">
        <v>660</v>
      </c>
      <c r="E10" s="403">
        <v>2.0692455372021086</v>
      </c>
      <c r="F10" s="403">
        <v>2.5</v>
      </c>
      <c r="G10" s="403">
        <v>2.5</v>
      </c>
      <c r="H10" s="403">
        <v>2.5</v>
      </c>
    </row>
    <row r="11" spans="2:8">
      <c r="B11" s="401" t="s">
        <v>659</v>
      </c>
      <c r="C11" s="402" t="s">
        <v>661</v>
      </c>
      <c r="D11" s="402" t="s">
        <v>660</v>
      </c>
      <c r="E11" s="403">
        <v>2.0692455372021086</v>
      </c>
      <c r="F11" s="403">
        <v>2.5</v>
      </c>
      <c r="G11" s="403">
        <v>2.5</v>
      </c>
      <c r="H11" s="403">
        <v>2.5</v>
      </c>
    </row>
    <row r="12" spans="2:8">
      <c r="B12" s="401" t="s">
        <v>659</v>
      </c>
      <c r="C12" s="402" t="s">
        <v>127</v>
      </c>
      <c r="D12" s="402" t="s">
        <v>660</v>
      </c>
      <c r="E12" s="403">
        <v>0</v>
      </c>
      <c r="F12" s="403">
        <v>0</v>
      </c>
      <c r="G12" s="403">
        <v>0</v>
      </c>
      <c r="H12" s="403">
        <v>0</v>
      </c>
    </row>
    <row r="13" spans="2:8">
      <c r="B13" s="401" t="s">
        <v>659</v>
      </c>
      <c r="C13" s="402" t="s">
        <v>662</v>
      </c>
      <c r="D13" s="402" t="s">
        <v>660</v>
      </c>
      <c r="E13" s="403">
        <v>0.41384910744042169</v>
      </c>
      <c r="F13" s="403">
        <v>0.5</v>
      </c>
      <c r="G13" s="403">
        <v>0.5</v>
      </c>
      <c r="H13" s="403">
        <v>0.5</v>
      </c>
    </row>
    <row r="14" spans="2:8">
      <c r="B14" s="401" t="s">
        <v>659</v>
      </c>
      <c r="C14" s="402" t="s">
        <v>663</v>
      </c>
      <c r="D14" s="402" t="s">
        <v>660</v>
      </c>
      <c r="E14" s="403">
        <v>0</v>
      </c>
      <c r="F14" s="403">
        <v>0</v>
      </c>
      <c r="G14" s="403">
        <v>0</v>
      </c>
      <c r="H14" s="403">
        <v>0</v>
      </c>
    </row>
    <row r="15" spans="2:8">
      <c r="B15" s="401" t="s">
        <v>659</v>
      </c>
      <c r="C15" s="402" t="s">
        <v>138</v>
      </c>
      <c r="D15" s="402" t="s">
        <v>660</v>
      </c>
      <c r="E15" s="403">
        <v>0</v>
      </c>
      <c r="F15" s="403">
        <v>0</v>
      </c>
      <c r="G15" s="403">
        <v>0</v>
      </c>
      <c r="H15" s="403">
        <v>0</v>
      </c>
    </row>
    <row r="16" spans="2:8">
      <c r="B16" s="401" t="s">
        <v>659</v>
      </c>
      <c r="C16" s="402" t="s">
        <v>48</v>
      </c>
      <c r="D16" s="402" t="s">
        <v>660</v>
      </c>
      <c r="E16" s="403">
        <v>0.41384910744042169</v>
      </c>
      <c r="F16" s="403">
        <v>0.5</v>
      </c>
      <c r="G16" s="403">
        <v>0.5</v>
      </c>
      <c r="H16" s="403">
        <v>0.5</v>
      </c>
    </row>
    <row r="17" spans="2:8">
      <c r="B17" s="401" t="s">
        <v>659</v>
      </c>
      <c r="C17" s="402" t="s">
        <v>664</v>
      </c>
      <c r="D17" s="402" t="s">
        <v>660</v>
      </c>
      <c r="E17" s="403">
        <v>0.82769821488084339</v>
      </c>
      <c r="F17" s="403">
        <v>1</v>
      </c>
      <c r="G17" s="403">
        <v>1</v>
      </c>
      <c r="H17" s="403">
        <v>1</v>
      </c>
    </row>
    <row r="18" spans="2:8">
      <c r="B18" s="401" t="s">
        <v>659</v>
      </c>
      <c r="C18" s="402" t="s">
        <v>153</v>
      </c>
      <c r="D18" s="402" t="s">
        <v>660</v>
      </c>
      <c r="E18" s="403">
        <v>0.41384910744042169</v>
      </c>
      <c r="F18" s="403">
        <v>0.5</v>
      </c>
      <c r="G18" s="403">
        <v>0.5</v>
      </c>
      <c r="H18" s="403">
        <v>0.5</v>
      </c>
    </row>
    <row r="19" spans="2:8">
      <c r="B19" s="401" t="s">
        <v>659</v>
      </c>
      <c r="C19" s="402" t="s">
        <v>156</v>
      </c>
      <c r="D19" s="402" t="s">
        <v>660</v>
      </c>
      <c r="E19" s="403">
        <v>0</v>
      </c>
      <c r="F19" s="403">
        <v>0</v>
      </c>
      <c r="G19" s="403">
        <v>0</v>
      </c>
      <c r="H19" s="403">
        <v>0</v>
      </c>
    </row>
    <row r="20" spans="2:8">
      <c r="B20" s="401" t="s">
        <v>659</v>
      </c>
      <c r="C20" s="402" t="s">
        <v>161</v>
      </c>
      <c r="D20" s="402" t="s">
        <v>660</v>
      </c>
      <c r="E20" s="403">
        <v>0</v>
      </c>
      <c r="F20" s="403">
        <v>0</v>
      </c>
      <c r="G20" s="403">
        <v>0</v>
      </c>
      <c r="H20" s="403">
        <v>0</v>
      </c>
    </row>
    <row r="21" spans="2:8" ht="15.75" customHeight="1">
      <c r="B21" s="404" t="s">
        <v>659</v>
      </c>
      <c r="C21" s="405" t="s">
        <v>196</v>
      </c>
      <c r="D21" s="406" t="s">
        <v>660</v>
      </c>
      <c r="E21" s="407">
        <f t="shared" ref="E21:H21" si="0">SUM(E10:E20)</f>
        <v>6.2077366116063262</v>
      </c>
      <c r="F21" s="407">
        <f t="shared" si="0"/>
        <v>7.5</v>
      </c>
      <c r="G21" s="407">
        <f t="shared" si="0"/>
        <v>7.5</v>
      </c>
      <c r="H21" s="407">
        <f t="shared" si="0"/>
        <v>7.5</v>
      </c>
    </row>
    <row r="22" spans="2:8" ht="15.75" customHeight="1">
      <c r="B22" s="408" t="s">
        <v>659</v>
      </c>
      <c r="C22" s="409" t="s">
        <v>112</v>
      </c>
      <c r="D22" s="410" t="s">
        <v>502</v>
      </c>
      <c r="E22" s="411">
        <v>331079.28595233738</v>
      </c>
      <c r="F22" s="411">
        <v>400000</v>
      </c>
      <c r="G22" s="411">
        <v>400000</v>
      </c>
      <c r="H22" s="411">
        <v>400000</v>
      </c>
    </row>
    <row r="23" spans="2:8" ht="15.75" customHeight="1">
      <c r="B23" s="401" t="s">
        <v>659</v>
      </c>
      <c r="C23" s="402" t="s">
        <v>661</v>
      </c>
      <c r="D23" s="322" t="s">
        <v>502</v>
      </c>
      <c r="E23" s="412">
        <v>313600</v>
      </c>
      <c r="F23" s="412">
        <v>400000</v>
      </c>
      <c r="G23" s="412">
        <v>400000</v>
      </c>
      <c r="H23" s="412">
        <v>400000</v>
      </c>
    </row>
    <row r="24" spans="2:8" ht="15.75" customHeight="1">
      <c r="B24" s="401" t="s">
        <v>659</v>
      </c>
      <c r="C24" s="402" t="s">
        <v>127</v>
      </c>
      <c r="D24" s="322" t="s">
        <v>502</v>
      </c>
      <c r="E24" s="412">
        <v>0</v>
      </c>
      <c r="F24" s="412">
        <v>0</v>
      </c>
      <c r="G24" s="412">
        <v>0</v>
      </c>
      <c r="H24" s="412">
        <v>0</v>
      </c>
    </row>
    <row r="25" spans="2:8" ht="15.75" customHeight="1">
      <c r="B25" s="401" t="s">
        <v>659</v>
      </c>
      <c r="C25" s="402" t="s">
        <v>662</v>
      </c>
      <c r="D25" s="322" t="s">
        <v>502</v>
      </c>
      <c r="E25" s="412">
        <v>66215.857190467475</v>
      </c>
      <c r="F25" s="412">
        <v>80000</v>
      </c>
      <c r="G25" s="412">
        <v>80000</v>
      </c>
      <c r="H25" s="412">
        <v>80000</v>
      </c>
    </row>
    <row r="26" spans="2:8" ht="15.75" customHeight="1">
      <c r="B26" s="401" t="s">
        <v>659</v>
      </c>
      <c r="C26" s="402" t="s">
        <v>663</v>
      </c>
      <c r="D26" s="322" t="s">
        <v>502</v>
      </c>
      <c r="E26" s="412">
        <v>0</v>
      </c>
      <c r="F26" s="412">
        <v>0</v>
      </c>
      <c r="G26" s="412">
        <v>0</v>
      </c>
      <c r="H26" s="412">
        <v>0</v>
      </c>
    </row>
    <row r="27" spans="2:8" ht="15.75" customHeight="1">
      <c r="B27" s="401" t="s">
        <v>659</v>
      </c>
      <c r="C27" s="402" t="s">
        <v>665</v>
      </c>
      <c r="D27" s="322" t="s">
        <v>502</v>
      </c>
      <c r="E27" s="412">
        <v>0</v>
      </c>
      <c r="F27" s="412">
        <v>0</v>
      </c>
      <c r="G27" s="412">
        <v>0</v>
      </c>
      <c r="H27" s="412">
        <v>0</v>
      </c>
    </row>
    <row r="28" spans="2:8" ht="15.75" customHeight="1">
      <c r="B28" s="401" t="s">
        <v>659</v>
      </c>
      <c r="C28" s="402" t="s">
        <v>48</v>
      </c>
      <c r="D28" s="322" t="s">
        <v>502</v>
      </c>
      <c r="E28" s="412">
        <v>66215.857190467475</v>
      </c>
      <c r="F28" s="412">
        <v>80000</v>
      </c>
      <c r="G28" s="412">
        <v>80000</v>
      </c>
      <c r="H28" s="412">
        <v>80000</v>
      </c>
    </row>
    <row r="29" spans="2:8" ht="15.75" customHeight="1">
      <c r="B29" s="413" t="s">
        <v>659</v>
      </c>
      <c r="C29" s="322" t="s">
        <v>646</v>
      </c>
      <c r="D29" s="322" t="s">
        <v>502</v>
      </c>
      <c r="E29" s="412">
        <v>0</v>
      </c>
      <c r="F29" s="412">
        <v>0</v>
      </c>
      <c r="G29" s="412">
        <v>0</v>
      </c>
      <c r="H29" s="412">
        <v>0</v>
      </c>
    </row>
    <row r="30" spans="2:8" ht="15.75" customHeight="1">
      <c r="B30" s="401" t="s">
        <v>659</v>
      </c>
      <c r="C30" s="402" t="s">
        <v>664</v>
      </c>
      <c r="D30" s="322" t="s">
        <v>502</v>
      </c>
      <c r="E30" s="412">
        <v>132431.71438093495</v>
      </c>
      <c r="F30" s="412">
        <v>160000</v>
      </c>
      <c r="G30" s="412">
        <v>160000</v>
      </c>
      <c r="H30" s="412">
        <v>160000</v>
      </c>
    </row>
    <row r="31" spans="2:8" ht="15.75" customHeight="1">
      <c r="B31" s="401" t="s">
        <v>659</v>
      </c>
      <c r="C31" s="402" t="s">
        <v>153</v>
      </c>
      <c r="D31" s="322" t="s">
        <v>502</v>
      </c>
      <c r="E31" s="412">
        <v>66215.857190467475</v>
      </c>
      <c r="F31" s="412">
        <v>80000</v>
      </c>
      <c r="G31" s="412">
        <v>80000</v>
      </c>
      <c r="H31" s="412">
        <v>80000</v>
      </c>
    </row>
    <row r="32" spans="2:8" ht="15.75" customHeight="1">
      <c r="B32" s="401" t="s">
        <v>659</v>
      </c>
      <c r="C32" s="402" t="s">
        <v>156</v>
      </c>
      <c r="D32" s="322" t="s">
        <v>502</v>
      </c>
      <c r="E32" s="412">
        <v>0</v>
      </c>
      <c r="F32" s="412">
        <v>0</v>
      </c>
      <c r="G32" s="412">
        <v>0</v>
      </c>
      <c r="H32" s="412">
        <v>0</v>
      </c>
    </row>
    <row r="33" spans="2:8" ht="15.75" customHeight="1">
      <c r="B33" s="401" t="s">
        <v>659</v>
      </c>
      <c r="C33" s="402" t="s">
        <v>161</v>
      </c>
      <c r="D33" s="322" t="s">
        <v>502</v>
      </c>
      <c r="E33" s="412">
        <v>0</v>
      </c>
      <c r="F33" s="412">
        <v>0</v>
      </c>
      <c r="G33" s="412">
        <v>0</v>
      </c>
      <c r="H33" s="412">
        <v>0</v>
      </c>
    </row>
    <row r="34" spans="2:8" ht="15.75" customHeight="1">
      <c r="B34" s="404" t="s">
        <v>659</v>
      </c>
      <c r="C34" s="405" t="s">
        <v>196</v>
      </c>
      <c r="D34" s="406" t="s">
        <v>502</v>
      </c>
      <c r="E34" s="414">
        <f t="shared" ref="E34:H34" si="1">SUM(E22:E33)</f>
        <v>975758.57190467464</v>
      </c>
      <c r="F34" s="414">
        <f t="shared" si="1"/>
        <v>1200000</v>
      </c>
      <c r="G34" s="414">
        <f t="shared" si="1"/>
        <v>1200000</v>
      </c>
      <c r="H34" s="414">
        <f t="shared" si="1"/>
        <v>1200000</v>
      </c>
    </row>
    <row r="35" spans="2:8" ht="15.75" customHeight="1">
      <c r="B35" s="415" t="s">
        <v>666</v>
      </c>
      <c r="C35" s="410" t="s">
        <v>667</v>
      </c>
      <c r="D35" s="410" t="s">
        <v>502</v>
      </c>
      <c r="E35" s="411"/>
      <c r="F35" s="411"/>
      <c r="G35" s="411"/>
      <c r="H35" s="411"/>
    </row>
    <row r="36" spans="2:8" ht="15.75" customHeight="1">
      <c r="B36" s="413" t="s">
        <v>666</v>
      </c>
      <c r="C36" s="322" t="s">
        <v>668</v>
      </c>
      <c r="D36" s="322" t="s">
        <v>502</v>
      </c>
      <c r="E36" s="412"/>
      <c r="F36" s="412"/>
      <c r="G36" s="412"/>
      <c r="H36" s="412"/>
    </row>
    <row r="37" spans="2:8" ht="15.75" customHeight="1">
      <c r="B37" s="413" t="s">
        <v>666</v>
      </c>
      <c r="C37" s="322" t="s">
        <v>669</v>
      </c>
      <c r="D37" s="322" t="s">
        <v>502</v>
      </c>
      <c r="E37" s="412"/>
      <c r="F37" s="412"/>
      <c r="G37" s="412"/>
      <c r="H37" s="412"/>
    </row>
    <row r="38" spans="2:8" ht="15.75" customHeight="1">
      <c r="B38" s="413" t="s">
        <v>666</v>
      </c>
      <c r="C38" s="322" t="s">
        <v>670</v>
      </c>
      <c r="D38" s="322" t="s">
        <v>502</v>
      </c>
      <c r="E38" s="412">
        <v>2612847</v>
      </c>
      <c r="F38" s="416">
        <v>2869531</v>
      </c>
      <c r="G38" s="416">
        <v>3105839</v>
      </c>
      <c r="H38" s="416">
        <v>3420110</v>
      </c>
    </row>
    <row r="39" spans="2:8" ht="15.75" customHeight="1">
      <c r="B39" s="413" t="s">
        <v>666</v>
      </c>
      <c r="C39" s="322" t="s">
        <v>112</v>
      </c>
      <c r="D39" s="322" t="s">
        <v>502</v>
      </c>
      <c r="E39" s="412">
        <v>174240.71404766262</v>
      </c>
      <c r="F39" s="412">
        <v>296600</v>
      </c>
      <c r="G39" s="412">
        <v>384200</v>
      </c>
      <c r="H39" s="412">
        <v>499800</v>
      </c>
    </row>
    <row r="40" spans="2:8" ht="15.75" customHeight="1">
      <c r="B40" s="413" t="s">
        <v>666</v>
      </c>
      <c r="C40" s="322" t="s">
        <v>661</v>
      </c>
      <c r="D40" s="322" t="s">
        <v>502</v>
      </c>
      <c r="E40" s="412">
        <v>219381.04931022009</v>
      </c>
      <c r="F40" s="412">
        <v>230380.23478643177</v>
      </c>
      <c r="G40" s="412">
        <v>275845.41732108488</v>
      </c>
      <c r="H40" s="412">
        <v>335941.29858226259</v>
      </c>
    </row>
    <row r="41" spans="2:8" ht="15.75" customHeight="1">
      <c r="B41" s="413" t="s">
        <v>666</v>
      </c>
      <c r="C41" s="322" t="s">
        <v>671</v>
      </c>
      <c r="D41" s="322" t="s">
        <v>502</v>
      </c>
      <c r="E41" s="412">
        <v>170712.7568191739</v>
      </c>
      <c r="F41" s="412">
        <v>198514.94327329731</v>
      </c>
      <c r="G41" s="412">
        <v>216198.85326160927</v>
      </c>
      <c r="H41" s="412">
        <v>239573.44664591923</v>
      </c>
    </row>
    <row r="42" spans="2:8" ht="15.75" customHeight="1">
      <c r="B42" s="413" t="s">
        <v>666</v>
      </c>
      <c r="C42" s="322" t="s">
        <v>662</v>
      </c>
      <c r="D42" s="322" t="s">
        <v>502</v>
      </c>
      <c r="E42" s="412">
        <v>409752.00127676141</v>
      </c>
      <c r="F42" s="412">
        <v>473483.7242633194</v>
      </c>
      <c r="G42" s="412">
        <v>522788.60881497408</v>
      </c>
      <c r="H42" s="412">
        <v>587959.80845447688</v>
      </c>
    </row>
    <row r="43" spans="2:8" ht="15.75" customHeight="1">
      <c r="B43" s="413" t="s">
        <v>666</v>
      </c>
      <c r="C43" s="322" t="s">
        <v>663</v>
      </c>
      <c r="D43" s="322" t="s">
        <v>502</v>
      </c>
      <c r="E43" s="412">
        <v>123344.62260431185</v>
      </c>
      <c r="F43" s="412">
        <v>143432.46055886478</v>
      </c>
      <c r="G43" s="412">
        <v>156209.5678138744</v>
      </c>
      <c r="H43" s="412">
        <v>173098.34902294879</v>
      </c>
    </row>
    <row r="44" spans="2:8" ht="15.75" customHeight="1">
      <c r="B44" s="413" t="s">
        <v>666</v>
      </c>
      <c r="C44" s="322" t="s">
        <v>138</v>
      </c>
      <c r="D44" s="322" t="s">
        <v>502</v>
      </c>
      <c r="E44" s="412"/>
      <c r="F44" s="412"/>
      <c r="G44" s="412"/>
      <c r="H44" s="412"/>
    </row>
    <row r="45" spans="2:8" ht="15.75" customHeight="1">
      <c r="B45" s="413" t="s">
        <v>666</v>
      </c>
      <c r="C45" s="322" t="s">
        <v>48</v>
      </c>
      <c r="D45" s="322" t="s">
        <v>502</v>
      </c>
      <c r="E45" s="417">
        <v>197534.14</v>
      </c>
      <c r="F45" s="418">
        <v>281008</v>
      </c>
      <c r="G45" s="418">
        <v>312696</v>
      </c>
      <c r="H45" s="418">
        <v>354629</v>
      </c>
    </row>
    <row r="46" spans="2:8" ht="15.75" customHeight="1">
      <c r="B46" s="413" t="s">
        <v>666</v>
      </c>
      <c r="C46" s="322" t="s">
        <v>646</v>
      </c>
      <c r="D46" s="322" t="s">
        <v>502</v>
      </c>
      <c r="E46" s="412"/>
      <c r="F46" s="412"/>
      <c r="G46" s="412"/>
      <c r="H46" s="412"/>
    </row>
    <row r="47" spans="2:8" ht="15.75" customHeight="1">
      <c r="B47" s="413" t="s">
        <v>666</v>
      </c>
      <c r="C47" s="322" t="s">
        <v>664</v>
      </c>
      <c r="D47" s="322" t="s">
        <v>502</v>
      </c>
      <c r="E47" s="412">
        <v>41088.285619065049</v>
      </c>
      <c r="F47" s="412">
        <v>91040</v>
      </c>
      <c r="G47" s="412">
        <v>117860</v>
      </c>
      <c r="H47" s="412">
        <v>151580</v>
      </c>
    </row>
    <row r="48" spans="2:8" ht="15.75" customHeight="1">
      <c r="B48" s="413" t="s">
        <v>666</v>
      </c>
      <c r="C48" s="322" t="s">
        <v>153</v>
      </c>
      <c r="D48" s="322" t="s">
        <v>502</v>
      </c>
      <c r="E48" s="412">
        <v>629050.6433094407</v>
      </c>
      <c r="F48" s="412">
        <v>728497.22351306549</v>
      </c>
      <c r="G48" s="412">
        <v>800518.96601091779</v>
      </c>
      <c r="H48" s="412">
        <v>895717.30997610732</v>
      </c>
    </row>
    <row r="49" spans="2:8" ht="15.75" customHeight="1">
      <c r="B49" s="413" t="s">
        <v>666</v>
      </c>
      <c r="C49" s="322" t="s">
        <v>156</v>
      </c>
      <c r="D49" s="322" t="s">
        <v>502</v>
      </c>
      <c r="E49" s="412"/>
      <c r="F49" s="412"/>
      <c r="G49" s="412"/>
      <c r="H49" s="412"/>
    </row>
    <row r="50" spans="2:8" ht="15.75" customHeight="1">
      <c r="B50" s="413" t="s">
        <v>666</v>
      </c>
      <c r="C50" s="322" t="s">
        <v>161</v>
      </c>
      <c r="D50" s="322" t="s">
        <v>502</v>
      </c>
      <c r="E50" s="412"/>
      <c r="F50" s="412"/>
      <c r="G50" s="412"/>
      <c r="H50" s="412"/>
    </row>
    <row r="51" spans="2:8" ht="15.75" customHeight="1">
      <c r="B51" s="413" t="s">
        <v>666</v>
      </c>
      <c r="C51" s="322" t="s">
        <v>672</v>
      </c>
      <c r="D51" s="322" t="s">
        <v>502</v>
      </c>
      <c r="E51" s="412"/>
      <c r="F51" s="412"/>
      <c r="G51" s="412"/>
      <c r="H51" s="412"/>
    </row>
    <row r="52" spans="2:8" ht="15.75" customHeight="1">
      <c r="B52" s="413" t="s">
        <v>666</v>
      </c>
      <c r="C52" s="322" t="s">
        <v>673</v>
      </c>
      <c r="D52" s="322" t="s">
        <v>502</v>
      </c>
      <c r="E52" s="412">
        <v>1040040</v>
      </c>
      <c r="F52" s="412">
        <v>2512721</v>
      </c>
      <c r="G52" s="412">
        <v>2725241</v>
      </c>
      <c r="H52" s="412">
        <v>3007320</v>
      </c>
    </row>
    <row r="53" spans="2:8" ht="15.75" customHeight="1">
      <c r="B53" s="413" t="s">
        <v>666</v>
      </c>
      <c r="C53" s="322" t="s">
        <v>674</v>
      </c>
      <c r="D53" s="322" t="s">
        <v>502</v>
      </c>
      <c r="E53" s="412"/>
      <c r="F53" s="412"/>
      <c r="G53" s="412"/>
      <c r="H53" s="412"/>
    </row>
    <row r="54" spans="2:8" ht="15.75" customHeight="1">
      <c r="B54" s="107" t="s">
        <v>666</v>
      </c>
      <c r="C54" s="62" t="s">
        <v>196</v>
      </c>
      <c r="D54" s="322" t="s">
        <v>502</v>
      </c>
      <c r="E54" s="419">
        <f t="shared" ref="E54:H54" si="2">SUM(E35:E53)</f>
        <v>5617991.212986635</v>
      </c>
      <c r="F54" s="419">
        <f t="shared" si="2"/>
        <v>7825208.5863949796</v>
      </c>
      <c r="G54" s="419">
        <f t="shared" si="2"/>
        <v>8617397.4132224601</v>
      </c>
      <c r="H54" s="419">
        <f t="shared" si="2"/>
        <v>9665729.2126817144</v>
      </c>
    </row>
    <row r="55" spans="2:8" ht="15.75" customHeight="1">
      <c r="B55" s="404" t="s">
        <v>675</v>
      </c>
      <c r="C55" s="406" t="s">
        <v>196</v>
      </c>
      <c r="D55" s="421" t="s">
        <v>502</v>
      </c>
      <c r="E55" s="423">
        <f t="shared" ref="E55:H55" si="3">E54+E34</f>
        <v>6593749.7848913092</v>
      </c>
      <c r="F55" s="423">
        <f t="shared" si="3"/>
        <v>9025208.5863949805</v>
      </c>
      <c r="G55" s="423">
        <f t="shared" si="3"/>
        <v>9817397.4132224601</v>
      </c>
      <c r="H55" s="423">
        <f t="shared" si="3"/>
        <v>10865729.212681714</v>
      </c>
    </row>
    <row r="56" spans="2:8" ht="15.75" customHeight="1">
      <c r="B56" s="572" t="s">
        <v>47</v>
      </c>
      <c r="C56" s="424" t="s">
        <v>676</v>
      </c>
      <c r="D56" s="424" t="s">
        <v>502</v>
      </c>
      <c r="E56" s="573"/>
      <c r="F56" s="573"/>
      <c r="G56" s="573"/>
      <c r="H56" s="573"/>
    </row>
    <row r="57" spans="2:8" ht="15.75" customHeight="1">
      <c r="B57" s="426" t="s">
        <v>677</v>
      </c>
      <c r="C57" s="1"/>
      <c r="D57" s="426" t="s">
        <v>502</v>
      </c>
      <c r="E57" s="427">
        <f ca="1">E55-'0 Validations'!D10</f>
        <v>-0.2136686909943819</v>
      </c>
      <c r="F57" s="427">
        <f ca="1">F55-'0 Validations'!E10</f>
        <v>-0.25110501796007156</v>
      </c>
      <c r="G57" s="427">
        <f ca="1">G55-'0 Validations'!F10</f>
        <v>0.15262245945632458</v>
      </c>
      <c r="H57" s="427">
        <f ca="1">H55-'0 Validations'!G10</f>
        <v>-5.4118284955620766E-2</v>
      </c>
    </row>
    <row r="58" spans="2:8" ht="15.75" customHeight="1">
      <c r="C58" s="1"/>
      <c r="D58" s="1"/>
      <c r="E58" s="1"/>
      <c r="F58" s="1"/>
      <c r="G58" s="1"/>
      <c r="H58" s="1"/>
    </row>
    <row r="59" spans="2:8" ht="15.75" customHeight="1">
      <c r="C59" s="1"/>
      <c r="D59" s="1"/>
      <c r="E59" s="1"/>
      <c r="F59" s="1"/>
      <c r="G59" s="1"/>
      <c r="H59" s="1"/>
    </row>
    <row r="60" spans="2:8" ht="15.75" customHeight="1">
      <c r="C60" s="1"/>
      <c r="D60" s="1"/>
      <c r="E60" s="1"/>
      <c r="F60" s="1"/>
      <c r="G60" s="1"/>
      <c r="H60" s="1"/>
    </row>
    <row r="61" spans="2:8" ht="15.75" customHeight="1">
      <c r="C61" s="1"/>
      <c r="D61" s="1"/>
      <c r="E61" s="1"/>
      <c r="F61" s="1"/>
      <c r="G61" s="1"/>
      <c r="H61" s="1"/>
    </row>
    <row r="62" spans="2:8" ht="15.75" customHeight="1">
      <c r="C62" s="1"/>
      <c r="D62" s="1"/>
      <c r="E62" s="1"/>
      <c r="F62" s="1"/>
      <c r="G62" s="1"/>
      <c r="H62" s="1"/>
    </row>
    <row r="63" spans="2:8" ht="15.75" customHeight="1">
      <c r="C63" s="1"/>
      <c r="D63" s="1"/>
      <c r="E63" s="1"/>
      <c r="F63" s="1"/>
      <c r="G63" s="1"/>
      <c r="H63" s="1"/>
    </row>
    <row r="64" spans="2:8" ht="15.75" customHeight="1">
      <c r="C64" s="1"/>
      <c r="D64" s="1"/>
      <c r="E64" s="1"/>
      <c r="F64" s="1"/>
      <c r="G64" s="1"/>
      <c r="H64" s="1"/>
    </row>
    <row r="65" spans="3:8" ht="15.75" customHeight="1">
      <c r="C65" s="1"/>
      <c r="D65" s="1"/>
      <c r="E65" s="1"/>
      <c r="F65" s="1"/>
      <c r="G65" s="1"/>
      <c r="H65" s="1"/>
    </row>
    <row r="66" spans="3:8" ht="15.75" customHeight="1">
      <c r="C66" s="1"/>
      <c r="D66" s="1"/>
      <c r="E66" s="1"/>
      <c r="F66" s="1"/>
      <c r="G66" s="1"/>
      <c r="H66" s="1"/>
    </row>
    <row r="67" spans="3:8" ht="15.75" customHeight="1">
      <c r="C67" s="1"/>
      <c r="D67" s="1"/>
      <c r="E67" s="1"/>
      <c r="F67" s="1"/>
      <c r="G67" s="1"/>
      <c r="H67" s="1"/>
    </row>
    <row r="68" spans="3:8" ht="15.75" customHeight="1">
      <c r="C68" s="1"/>
      <c r="D68" s="1"/>
      <c r="E68" s="1"/>
      <c r="F68" s="1"/>
      <c r="G68" s="1"/>
      <c r="H68" s="1"/>
    </row>
    <row r="69" spans="3:8" ht="15.75" customHeight="1">
      <c r="C69" s="1"/>
      <c r="D69" s="1"/>
      <c r="E69" s="1"/>
      <c r="F69" s="1"/>
      <c r="G69" s="1"/>
      <c r="H69" s="1"/>
    </row>
    <row r="70" spans="3:8" ht="15.75" customHeight="1">
      <c r="C70" s="1"/>
      <c r="D70" s="1"/>
      <c r="E70" s="1"/>
      <c r="F70" s="1"/>
      <c r="G70" s="1"/>
      <c r="H70" s="1"/>
    </row>
    <row r="71" spans="3:8" ht="15.75" customHeight="1">
      <c r="C71" s="1"/>
      <c r="D71" s="1"/>
      <c r="E71" s="1"/>
      <c r="F71" s="1"/>
      <c r="G71" s="1"/>
      <c r="H71" s="1"/>
    </row>
    <row r="72" spans="3:8" ht="15.75" customHeight="1">
      <c r="C72" s="1"/>
      <c r="D72" s="1"/>
      <c r="E72" s="1"/>
      <c r="F72" s="1"/>
      <c r="G72" s="1"/>
      <c r="H72" s="1"/>
    </row>
    <row r="73" spans="3:8" ht="15.75" customHeight="1">
      <c r="C73" s="1"/>
      <c r="D73" s="1"/>
      <c r="E73" s="1"/>
      <c r="F73" s="1"/>
      <c r="G73" s="1"/>
      <c r="H73" s="1"/>
    </row>
    <row r="74" spans="3:8" ht="15.75" customHeight="1">
      <c r="C74" s="1"/>
      <c r="D74" s="1"/>
      <c r="E74" s="1"/>
      <c r="F74" s="1"/>
      <c r="G74" s="1"/>
      <c r="H74" s="1"/>
    </row>
    <row r="75" spans="3:8" ht="15.75" customHeight="1">
      <c r="C75" s="1"/>
      <c r="D75" s="1"/>
      <c r="E75" s="1"/>
      <c r="F75" s="1"/>
      <c r="G75" s="1"/>
      <c r="H75" s="1"/>
    </row>
    <row r="76" spans="3:8" ht="15.75" customHeight="1">
      <c r="C76" s="1"/>
      <c r="D76" s="1"/>
      <c r="E76" s="1"/>
      <c r="F76" s="1"/>
      <c r="G76" s="1"/>
      <c r="H76" s="1"/>
    </row>
    <row r="77" spans="3:8" ht="15.75" customHeight="1">
      <c r="C77" s="1"/>
      <c r="D77" s="1"/>
      <c r="E77" s="1"/>
      <c r="F77" s="1"/>
      <c r="G77" s="1"/>
      <c r="H77" s="1"/>
    </row>
    <row r="78" spans="3:8" ht="15.75" customHeight="1">
      <c r="C78" s="1"/>
      <c r="D78" s="1"/>
      <c r="E78" s="1"/>
      <c r="F78" s="1"/>
      <c r="G78" s="1"/>
      <c r="H78" s="1"/>
    </row>
    <row r="79" spans="3:8" ht="15.75" customHeight="1">
      <c r="C79" s="1"/>
      <c r="D79" s="1"/>
      <c r="E79" s="1"/>
      <c r="F79" s="1"/>
      <c r="G79" s="1"/>
      <c r="H79" s="1"/>
    </row>
    <row r="80" spans="3:8" ht="15.75" customHeight="1">
      <c r="C80" s="1"/>
      <c r="D80" s="1"/>
      <c r="E80" s="1"/>
      <c r="F80" s="1"/>
      <c r="G80" s="1"/>
      <c r="H80" s="1"/>
    </row>
    <row r="81" spans="3:8" ht="15.75" customHeight="1">
      <c r="C81" s="1"/>
      <c r="D81" s="1"/>
      <c r="E81" s="1"/>
      <c r="F81" s="1"/>
      <c r="G81" s="1"/>
      <c r="H81" s="1"/>
    </row>
    <row r="82" spans="3:8" ht="15.75" customHeight="1">
      <c r="C82" s="1"/>
      <c r="D82" s="1"/>
      <c r="E82" s="1"/>
      <c r="F82" s="1"/>
      <c r="G82" s="1"/>
      <c r="H82" s="1"/>
    </row>
    <row r="83" spans="3:8" ht="15.75" customHeight="1">
      <c r="C83" s="1"/>
      <c r="D83" s="1"/>
      <c r="E83" s="1"/>
      <c r="F83" s="1"/>
      <c r="G83" s="1"/>
      <c r="H83" s="1"/>
    </row>
    <row r="84" spans="3:8" ht="15.75" customHeight="1">
      <c r="C84" s="1"/>
      <c r="D84" s="1"/>
      <c r="E84" s="1"/>
      <c r="F84" s="1"/>
      <c r="G84" s="1"/>
      <c r="H84" s="1"/>
    </row>
    <row r="85" spans="3:8" ht="15.75" customHeight="1">
      <c r="C85" s="1"/>
      <c r="D85" s="1"/>
      <c r="E85" s="1"/>
      <c r="F85" s="1"/>
      <c r="G85" s="1"/>
      <c r="H85" s="1"/>
    </row>
    <row r="86" spans="3:8" ht="15.75" customHeight="1">
      <c r="C86" s="1"/>
      <c r="D86" s="1"/>
      <c r="E86" s="1"/>
      <c r="F86" s="1"/>
      <c r="G86" s="1"/>
      <c r="H86" s="1"/>
    </row>
    <row r="87" spans="3:8" ht="15.75" customHeight="1">
      <c r="C87" s="1"/>
      <c r="D87" s="1"/>
      <c r="E87" s="1"/>
      <c r="F87" s="1"/>
      <c r="G87" s="1"/>
      <c r="H87" s="1"/>
    </row>
    <row r="88" spans="3:8" ht="15.75" customHeight="1">
      <c r="C88" s="1"/>
      <c r="D88" s="1"/>
      <c r="E88" s="1"/>
      <c r="F88" s="1"/>
      <c r="G88" s="1"/>
      <c r="H88" s="1"/>
    </row>
    <row r="89" spans="3:8" ht="15.75" customHeight="1">
      <c r="C89" s="1"/>
      <c r="D89" s="1"/>
      <c r="E89" s="1"/>
      <c r="F89" s="1"/>
      <c r="G89" s="1"/>
      <c r="H89" s="1"/>
    </row>
    <row r="90" spans="3:8" ht="15.75" customHeight="1">
      <c r="C90" s="1"/>
      <c r="D90" s="1"/>
      <c r="E90" s="1"/>
      <c r="F90" s="1"/>
      <c r="G90" s="1"/>
      <c r="H90" s="1"/>
    </row>
    <row r="91" spans="3:8" ht="15.75" customHeight="1">
      <c r="C91" s="1"/>
      <c r="D91" s="1"/>
      <c r="E91" s="1"/>
      <c r="F91" s="1"/>
      <c r="G91" s="1"/>
      <c r="H91" s="1"/>
    </row>
    <row r="92" spans="3:8" ht="15.75" customHeight="1">
      <c r="C92" s="1"/>
      <c r="D92" s="1"/>
      <c r="E92" s="1"/>
      <c r="F92" s="1"/>
      <c r="G92" s="1"/>
      <c r="H92" s="1"/>
    </row>
    <row r="93" spans="3:8" ht="15.75" customHeight="1">
      <c r="C93" s="1"/>
      <c r="D93" s="1"/>
      <c r="E93" s="1"/>
      <c r="F93" s="1"/>
      <c r="G93" s="1"/>
      <c r="H93" s="1"/>
    </row>
    <row r="94" spans="3:8" ht="15.75" customHeight="1">
      <c r="C94" s="1"/>
      <c r="D94" s="1"/>
      <c r="E94" s="1"/>
      <c r="F94" s="1"/>
      <c r="G94" s="1"/>
      <c r="H94" s="1"/>
    </row>
    <row r="95" spans="3:8" ht="15.75" customHeight="1">
      <c r="C95" s="1"/>
      <c r="D95" s="1"/>
      <c r="E95" s="1"/>
      <c r="F95" s="1"/>
      <c r="G95" s="1"/>
      <c r="H95" s="1"/>
    </row>
    <row r="96" spans="3:8" ht="15.75" customHeight="1">
      <c r="C96" s="1"/>
      <c r="D96" s="1"/>
      <c r="E96" s="1"/>
      <c r="F96" s="1"/>
      <c r="G96" s="1"/>
      <c r="H96" s="1"/>
    </row>
    <row r="97" spans="3:8" ht="15.75" customHeight="1">
      <c r="C97" s="1"/>
      <c r="D97" s="1"/>
      <c r="E97" s="1"/>
      <c r="F97" s="1"/>
      <c r="G97" s="1"/>
      <c r="H97" s="1"/>
    </row>
    <row r="98" spans="3:8" ht="15.75" customHeight="1">
      <c r="C98" s="1"/>
      <c r="D98" s="1"/>
      <c r="E98" s="1"/>
      <c r="F98" s="1"/>
      <c r="G98" s="1"/>
      <c r="H98" s="1"/>
    </row>
    <row r="99" spans="3:8" ht="15.75" customHeight="1">
      <c r="C99" s="1"/>
      <c r="D99" s="1"/>
      <c r="E99" s="1"/>
      <c r="F99" s="1"/>
      <c r="G99" s="1"/>
      <c r="H99" s="1"/>
    </row>
    <row r="100" spans="3:8" ht="15.75" customHeight="1">
      <c r="C100" s="1"/>
      <c r="D100" s="1"/>
      <c r="E100" s="1"/>
      <c r="F100" s="1"/>
      <c r="G100" s="1"/>
      <c r="H100" s="1"/>
    </row>
    <row r="101" spans="3:8" ht="15.75" customHeight="1">
      <c r="C101" s="1"/>
      <c r="D101" s="1"/>
      <c r="E101" s="1"/>
      <c r="F101" s="1"/>
      <c r="G101" s="1"/>
      <c r="H101" s="1"/>
    </row>
    <row r="102" spans="3:8" ht="15.75" customHeight="1">
      <c r="C102" s="1"/>
      <c r="D102" s="1"/>
      <c r="E102" s="1"/>
      <c r="F102" s="1"/>
      <c r="G102" s="1"/>
      <c r="H102" s="1"/>
    </row>
    <row r="103" spans="3:8" ht="15.75" customHeight="1">
      <c r="C103" s="1"/>
      <c r="D103" s="1"/>
      <c r="E103" s="1"/>
      <c r="F103" s="1"/>
      <c r="G103" s="1"/>
      <c r="H103" s="1"/>
    </row>
    <row r="104" spans="3:8" ht="15.75" customHeight="1">
      <c r="C104" s="1"/>
      <c r="D104" s="1"/>
      <c r="E104" s="1"/>
      <c r="F104" s="1"/>
      <c r="G104" s="1"/>
      <c r="H104" s="1"/>
    </row>
    <row r="105" spans="3:8" ht="15.75" customHeight="1">
      <c r="C105" s="1"/>
      <c r="D105" s="1"/>
      <c r="E105" s="1"/>
      <c r="F105" s="1"/>
      <c r="G105" s="1"/>
      <c r="H105" s="1"/>
    </row>
    <row r="106" spans="3:8" ht="15.75" customHeight="1">
      <c r="C106" s="1"/>
      <c r="D106" s="1"/>
      <c r="E106" s="1"/>
      <c r="F106" s="1"/>
      <c r="G106" s="1"/>
      <c r="H106" s="1"/>
    </row>
    <row r="107" spans="3:8" ht="15.75" customHeight="1">
      <c r="C107" s="1"/>
      <c r="D107" s="1"/>
      <c r="E107" s="1"/>
      <c r="F107" s="1"/>
      <c r="G107" s="1"/>
      <c r="H107" s="1"/>
    </row>
    <row r="108" spans="3:8" ht="15.75" customHeight="1">
      <c r="C108" s="1"/>
      <c r="D108" s="1"/>
      <c r="E108" s="1"/>
      <c r="F108" s="1"/>
      <c r="G108" s="1"/>
      <c r="H108" s="1"/>
    </row>
    <row r="109" spans="3:8" ht="15.75" customHeight="1">
      <c r="C109" s="1"/>
      <c r="D109" s="1"/>
      <c r="E109" s="1"/>
      <c r="F109" s="1"/>
      <c r="G109" s="1"/>
      <c r="H109" s="1"/>
    </row>
    <row r="110" spans="3:8" ht="15.75" customHeight="1">
      <c r="C110" s="1"/>
      <c r="D110" s="1"/>
      <c r="E110" s="1"/>
      <c r="F110" s="1"/>
      <c r="G110" s="1"/>
      <c r="H110" s="1"/>
    </row>
    <row r="111" spans="3:8" ht="15.75" customHeight="1">
      <c r="C111" s="1"/>
      <c r="D111" s="1"/>
      <c r="E111" s="1"/>
      <c r="F111" s="1"/>
      <c r="G111" s="1"/>
      <c r="H111" s="1"/>
    </row>
    <row r="112" spans="3:8" ht="15.75" customHeight="1">
      <c r="C112" s="1"/>
      <c r="D112" s="1"/>
      <c r="E112" s="1"/>
      <c r="F112" s="1"/>
      <c r="G112" s="1"/>
      <c r="H112" s="1"/>
    </row>
    <row r="113" spans="3:8" ht="15.75" customHeight="1">
      <c r="C113" s="1"/>
      <c r="D113" s="1"/>
      <c r="E113" s="1"/>
      <c r="F113" s="1"/>
      <c r="G113" s="1"/>
      <c r="H113" s="1"/>
    </row>
    <row r="114" spans="3:8" ht="15.75" customHeight="1">
      <c r="C114" s="1"/>
      <c r="D114" s="1"/>
      <c r="E114" s="1"/>
      <c r="F114" s="1"/>
      <c r="G114" s="1"/>
      <c r="H114" s="1"/>
    </row>
    <row r="115" spans="3:8" ht="15.75" customHeight="1">
      <c r="C115" s="1"/>
      <c r="D115" s="1"/>
      <c r="E115" s="1"/>
      <c r="F115" s="1"/>
      <c r="G115" s="1"/>
      <c r="H115" s="1"/>
    </row>
    <row r="116" spans="3:8" ht="15.75" customHeight="1">
      <c r="C116" s="1"/>
      <c r="D116" s="1"/>
      <c r="E116" s="1"/>
      <c r="F116" s="1"/>
      <c r="G116" s="1"/>
      <c r="H116" s="1"/>
    </row>
    <row r="117" spans="3:8" ht="15.75" customHeight="1">
      <c r="C117" s="1"/>
      <c r="D117" s="1"/>
      <c r="E117" s="1"/>
      <c r="F117" s="1"/>
      <c r="G117" s="1"/>
      <c r="H117" s="1"/>
    </row>
    <row r="118" spans="3:8" ht="15.75" customHeight="1">
      <c r="C118" s="1"/>
      <c r="D118" s="1"/>
      <c r="E118" s="1"/>
      <c r="F118" s="1"/>
      <c r="G118" s="1"/>
      <c r="H118" s="1"/>
    </row>
    <row r="119" spans="3:8" ht="15.75" customHeight="1">
      <c r="C119" s="1"/>
      <c r="D119" s="1"/>
      <c r="E119" s="1"/>
      <c r="F119" s="1"/>
      <c r="G119" s="1"/>
      <c r="H119" s="1"/>
    </row>
    <row r="120" spans="3:8" ht="15.75" customHeight="1">
      <c r="C120" s="1"/>
      <c r="D120" s="1"/>
      <c r="E120" s="1"/>
      <c r="F120" s="1"/>
      <c r="G120" s="1"/>
      <c r="H120" s="1"/>
    </row>
    <row r="121" spans="3:8" ht="15.75" customHeight="1">
      <c r="C121" s="1"/>
      <c r="D121" s="1"/>
      <c r="E121" s="1"/>
      <c r="F121" s="1"/>
      <c r="G121" s="1"/>
      <c r="H121" s="1"/>
    </row>
    <row r="122" spans="3:8" ht="15.75" customHeight="1">
      <c r="C122" s="1"/>
      <c r="D122" s="1"/>
      <c r="E122" s="1"/>
      <c r="F122" s="1"/>
      <c r="G122" s="1"/>
      <c r="H122" s="1"/>
    </row>
    <row r="123" spans="3:8" ht="15.75" customHeight="1">
      <c r="C123" s="1"/>
      <c r="D123" s="1"/>
      <c r="E123" s="1"/>
      <c r="F123" s="1"/>
      <c r="G123" s="1"/>
      <c r="H123" s="1"/>
    </row>
    <row r="124" spans="3:8" ht="15.75" customHeight="1">
      <c r="C124" s="1"/>
      <c r="D124" s="1"/>
      <c r="E124" s="1"/>
      <c r="F124" s="1"/>
      <c r="G124" s="1"/>
      <c r="H124" s="1"/>
    </row>
    <row r="125" spans="3:8" ht="15.75" customHeight="1">
      <c r="C125" s="1"/>
      <c r="D125" s="1"/>
      <c r="E125" s="1"/>
      <c r="F125" s="1"/>
      <c r="G125" s="1"/>
      <c r="H125" s="1"/>
    </row>
    <row r="126" spans="3:8" ht="15.75" customHeight="1">
      <c r="C126" s="1"/>
      <c r="D126" s="1"/>
      <c r="E126" s="1"/>
      <c r="F126" s="1"/>
      <c r="G126" s="1"/>
      <c r="H126" s="1"/>
    </row>
    <row r="127" spans="3:8" ht="15.75" customHeight="1">
      <c r="C127" s="1"/>
      <c r="D127" s="1"/>
      <c r="E127" s="1"/>
      <c r="F127" s="1"/>
      <c r="G127" s="1"/>
      <c r="H127" s="1"/>
    </row>
    <row r="128" spans="3:8" ht="15.75" customHeight="1">
      <c r="C128" s="1"/>
      <c r="D128" s="1"/>
      <c r="E128" s="1"/>
      <c r="F128" s="1"/>
      <c r="G128" s="1"/>
      <c r="H128" s="1"/>
    </row>
    <row r="129" spans="3:8" ht="15.75" customHeight="1">
      <c r="C129" s="1"/>
      <c r="D129" s="1"/>
      <c r="E129" s="1"/>
      <c r="F129" s="1"/>
      <c r="G129" s="1"/>
      <c r="H129" s="1"/>
    </row>
    <row r="130" spans="3:8" ht="15.75" customHeight="1">
      <c r="C130" s="1"/>
      <c r="D130" s="1"/>
      <c r="E130" s="1"/>
      <c r="F130" s="1"/>
      <c r="G130" s="1"/>
      <c r="H130" s="1"/>
    </row>
    <row r="131" spans="3:8" ht="15.75" customHeight="1">
      <c r="C131" s="1"/>
      <c r="D131" s="1"/>
      <c r="E131" s="1"/>
      <c r="F131" s="1"/>
      <c r="G131" s="1"/>
      <c r="H131" s="1"/>
    </row>
    <row r="132" spans="3:8" ht="15.75" customHeight="1">
      <c r="C132" s="1"/>
      <c r="D132" s="1"/>
      <c r="E132" s="1"/>
      <c r="F132" s="1"/>
      <c r="G132" s="1"/>
      <c r="H132" s="1"/>
    </row>
    <row r="133" spans="3:8" ht="15.75" customHeight="1">
      <c r="C133" s="1"/>
      <c r="D133" s="1"/>
      <c r="E133" s="1"/>
      <c r="F133" s="1"/>
      <c r="G133" s="1"/>
      <c r="H133" s="1"/>
    </row>
    <row r="134" spans="3:8" ht="15.75" customHeight="1">
      <c r="C134" s="1"/>
      <c r="D134" s="1"/>
      <c r="E134" s="1"/>
      <c r="F134" s="1"/>
      <c r="G134" s="1"/>
      <c r="H134" s="1"/>
    </row>
    <row r="135" spans="3:8" ht="15.75" customHeight="1">
      <c r="C135" s="1"/>
      <c r="D135" s="1"/>
      <c r="E135" s="1"/>
      <c r="F135" s="1"/>
      <c r="G135" s="1"/>
      <c r="H135" s="1"/>
    </row>
    <row r="136" spans="3:8" ht="15.75" customHeight="1">
      <c r="C136" s="1"/>
      <c r="D136" s="1"/>
      <c r="E136" s="1"/>
      <c r="F136" s="1"/>
      <c r="G136" s="1"/>
      <c r="H136" s="1"/>
    </row>
    <row r="137" spans="3:8" ht="15.75" customHeight="1">
      <c r="C137" s="1"/>
      <c r="D137" s="1"/>
      <c r="E137" s="1"/>
      <c r="F137" s="1"/>
      <c r="G137" s="1"/>
      <c r="H137" s="1"/>
    </row>
    <row r="138" spans="3:8" ht="15.75" customHeight="1">
      <c r="C138" s="1"/>
      <c r="D138" s="1"/>
      <c r="E138" s="1"/>
      <c r="F138" s="1"/>
      <c r="G138" s="1"/>
      <c r="H138" s="1"/>
    </row>
    <row r="139" spans="3:8" ht="15.75" customHeight="1">
      <c r="C139" s="1"/>
      <c r="D139" s="1"/>
      <c r="E139" s="1"/>
      <c r="F139" s="1"/>
      <c r="G139" s="1"/>
      <c r="H139" s="1"/>
    </row>
    <row r="140" spans="3:8" ht="15.75" customHeight="1">
      <c r="C140" s="1"/>
      <c r="D140" s="1"/>
      <c r="E140" s="1"/>
      <c r="F140" s="1"/>
      <c r="G140" s="1"/>
      <c r="H140" s="1"/>
    </row>
    <row r="141" spans="3:8" ht="15.75" customHeight="1">
      <c r="C141" s="1"/>
      <c r="D141" s="1"/>
      <c r="E141" s="1"/>
      <c r="F141" s="1"/>
      <c r="G141" s="1"/>
      <c r="H141" s="1"/>
    </row>
    <row r="142" spans="3:8" ht="15.75" customHeight="1">
      <c r="C142" s="1"/>
      <c r="D142" s="1"/>
      <c r="E142" s="1"/>
      <c r="F142" s="1"/>
      <c r="G142" s="1"/>
      <c r="H142" s="1"/>
    </row>
    <row r="143" spans="3:8" ht="15.75" customHeight="1">
      <c r="C143" s="1"/>
      <c r="D143" s="1"/>
      <c r="E143" s="1"/>
      <c r="F143" s="1"/>
      <c r="G143" s="1"/>
      <c r="H143" s="1"/>
    </row>
    <row r="144" spans="3:8" ht="15.75" customHeight="1">
      <c r="C144" s="1"/>
      <c r="D144" s="1"/>
      <c r="E144" s="1"/>
      <c r="F144" s="1"/>
      <c r="G144" s="1"/>
      <c r="H144" s="1"/>
    </row>
    <row r="145" spans="3:8" ht="15.75" customHeight="1">
      <c r="C145" s="1"/>
      <c r="D145" s="1"/>
      <c r="E145" s="1"/>
      <c r="F145" s="1"/>
      <c r="G145" s="1"/>
      <c r="H145" s="1"/>
    </row>
    <row r="146" spans="3:8" ht="15.75" customHeight="1">
      <c r="C146" s="1"/>
      <c r="D146" s="1"/>
      <c r="E146" s="1"/>
      <c r="F146" s="1"/>
      <c r="G146" s="1"/>
      <c r="H146" s="1"/>
    </row>
    <row r="147" spans="3:8" ht="15.75" customHeight="1">
      <c r="C147" s="1"/>
      <c r="D147" s="1"/>
      <c r="E147" s="1"/>
      <c r="F147" s="1"/>
      <c r="G147" s="1"/>
      <c r="H147" s="1"/>
    </row>
    <row r="148" spans="3:8" ht="15.75" customHeight="1">
      <c r="C148" s="1"/>
      <c r="D148" s="1"/>
      <c r="E148" s="1"/>
      <c r="F148" s="1"/>
      <c r="G148" s="1"/>
      <c r="H148" s="1"/>
    </row>
    <row r="149" spans="3:8" ht="15.75" customHeight="1">
      <c r="C149" s="1"/>
      <c r="D149" s="1"/>
      <c r="E149" s="1"/>
      <c r="F149" s="1"/>
      <c r="G149" s="1"/>
      <c r="H149" s="1"/>
    </row>
    <row r="150" spans="3:8" ht="15.75" customHeight="1">
      <c r="C150" s="1"/>
      <c r="D150" s="1"/>
      <c r="E150" s="1"/>
      <c r="F150" s="1"/>
      <c r="G150" s="1"/>
      <c r="H150" s="1"/>
    </row>
    <row r="151" spans="3:8" ht="15.75" customHeight="1">
      <c r="C151" s="1"/>
      <c r="D151" s="1"/>
      <c r="E151" s="1"/>
      <c r="F151" s="1"/>
      <c r="G151" s="1"/>
      <c r="H151" s="1"/>
    </row>
    <row r="152" spans="3:8" ht="15.75" customHeight="1">
      <c r="C152" s="1"/>
      <c r="D152" s="1"/>
      <c r="E152" s="1"/>
      <c r="F152" s="1"/>
      <c r="G152" s="1"/>
      <c r="H152" s="1"/>
    </row>
    <row r="153" spans="3:8" ht="15.75" customHeight="1">
      <c r="C153" s="1"/>
      <c r="D153" s="1"/>
      <c r="E153" s="1"/>
      <c r="F153" s="1"/>
      <c r="G153" s="1"/>
      <c r="H153" s="1"/>
    </row>
    <row r="154" spans="3:8" ht="15.75" customHeight="1">
      <c r="C154" s="1"/>
      <c r="D154" s="1"/>
      <c r="E154" s="1"/>
      <c r="F154" s="1"/>
      <c r="G154" s="1"/>
      <c r="H154" s="1"/>
    </row>
    <row r="155" spans="3:8" ht="15.75" customHeight="1">
      <c r="C155" s="1"/>
      <c r="D155" s="1"/>
      <c r="E155" s="1"/>
      <c r="F155" s="1"/>
      <c r="G155" s="1"/>
      <c r="H155" s="1"/>
    </row>
    <row r="156" spans="3:8" ht="15.75" customHeight="1">
      <c r="C156" s="1"/>
      <c r="D156" s="1"/>
      <c r="E156" s="1"/>
      <c r="F156" s="1"/>
      <c r="G156" s="1"/>
      <c r="H156" s="1"/>
    </row>
    <row r="157" spans="3:8" ht="15.75" customHeight="1">
      <c r="C157" s="1"/>
      <c r="D157" s="1"/>
      <c r="E157" s="1"/>
      <c r="F157" s="1"/>
      <c r="G157" s="1"/>
      <c r="H157" s="1"/>
    </row>
    <row r="158" spans="3:8" ht="15.75" customHeight="1">
      <c r="C158" s="1"/>
      <c r="D158" s="1"/>
      <c r="E158" s="1"/>
      <c r="F158" s="1"/>
      <c r="G158" s="1"/>
      <c r="H158" s="1"/>
    </row>
    <row r="159" spans="3:8" ht="15.75" customHeight="1">
      <c r="C159" s="1"/>
      <c r="D159" s="1"/>
      <c r="E159" s="1"/>
      <c r="F159" s="1"/>
      <c r="G159" s="1"/>
      <c r="H159" s="1"/>
    </row>
    <row r="160" spans="3:8" ht="15.75" customHeight="1">
      <c r="C160" s="1"/>
      <c r="D160" s="1"/>
      <c r="E160" s="1"/>
      <c r="F160" s="1"/>
      <c r="G160" s="1"/>
      <c r="H160" s="1"/>
    </row>
    <row r="161" spans="3:8" ht="15.75" customHeight="1">
      <c r="C161" s="1"/>
      <c r="D161" s="1"/>
      <c r="E161" s="1"/>
      <c r="F161" s="1"/>
      <c r="G161" s="1"/>
      <c r="H161" s="1"/>
    </row>
    <row r="162" spans="3:8" ht="15.75" customHeight="1">
      <c r="C162" s="1"/>
      <c r="D162" s="1"/>
      <c r="E162" s="1"/>
      <c r="F162" s="1"/>
      <c r="G162" s="1"/>
      <c r="H162" s="1"/>
    </row>
    <row r="163" spans="3:8" ht="15.75" customHeight="1">
      <c r="C163" s="1"/>
      <c r="D163" s="1"/>
      <c r="E163" s="1"/>
      <c r="F163" s="1"/>
      <c r="G163" s="1"/>
      <c r="H163" s="1"/>
    </row>
    <row r="164" spans="3:8" ht="15.75" customHeight="1">
      <c r="C164" s="1"/>
      <c r="D164" s="1"/>
      <c r="E164" s="1"/>
      <c r="F164" s="1"/>
      <c r="G164" s="1"/>
      <c r="H164" s="1"/>
    </row>
    <row r="165" spans="3:8" ht="15.75" customHeight="1">
      <c r="C165" s="1"/>
      <c r="D165" s="1"/>
      <c r="E165" s="1"/>
      <c r="F165" s="1"/>
      <c r="G165" s="1"/>
      <c r="H165" s="1"/>
    </row>
    <row r="166" spans="3:8" ht="15.75" customHeight="1">
      <c r="C166" s="1"/>
      <c r="D166" s="1"/>
      <c r="E166" s="1"/>
      <c r="F166" s="1"/>
      <c r="G166" s="1"/>
      <c r="H166" s="1"/>
    </row>
    <row r="167" spans="3:8" ht="15.75" customHeight="1">
      <c r="C167" s="1"/>
      <c r="D167" s="1"/>
      <c r="E167" s="1"/>
      <c r="F167" s="1"/>
      <c r="G167" s="1"/>
      <c r="H167" s="1"/>
    </row>
    <row r="168" spans="3:8" ht="15.75" customHeight="1">
      <c r="C168" s="1"/>
      <c r="D168" s="1"/>
      <c r="E168" s="1"/>
      <c r="F168" s="1"/>
      <c r="G168" s="1"/>
      <c r="H168" s="1"/>
    </row>
    <row r="169" spans="3:8" ht="15.75" customHeight="1">
      <c r="C169" s="1"/>
      <c r="D169" s="1"/>
      <c r="E169" s="1"/>
      <c r="F169" s="1"/>
      <c r="G169" s="1"/>
      <c r="H169" s="1"/>
    </row>
    <row r="170" spans="3:8" ht="15.75" customHeight="1">
      <c r="C170" s="1"/>
      <c r="D170" s="1"/>
      <c r="E170" s="1"/>
      <c r="F170" s="1"/>
      <c r="G170" s="1"/>
      <c r="H170" s="1"/>
    </row>
    <row r="171" spans="3:8" ht="15.75" customHeight="1">
      <c r="C171" s="1"/>
      <c r="D171" s="1"/>
      <c r="E171" s="1"/>
      <c r="F171" s="1"/>
      <c r="G171" s="1"/>
      <c r="H171" s="1"/>
    </row>
    <row r="172" spans="3:8" ht="15.75" customHeight="1">
      <c r="C172" s="1"/>
      <c r="D172" s="1"/>
      <c r="E172" s="1"/>
      <c r="F172" s="1"/>
      <c r="G172" s="1"/>
      <c r="H172" s="1"/>
    </row>
    <row r="173" spans="3:8" ht="15.75" customHeight="1">
      <c r="C173" s="1"/>
      <c r="D173" s="1"/>
      <c r="E173" s="1"/>
      <c r="F173" s="1"/>
      <c r="G173" s="1"/>
      <c r="H173" s="1"/>
    </row>
    <row r="174" spans="3:8" ht="15.75" customHeight="1">
      <c r="C174" s="1"/>
      <c r="D174" s="1"/>
      <c r="E174" s="1"/>
      <c r="F174" s="1"/>
      <c r="G174" s="1"/>
      <c r="H174" s="1"/>
    </row>
    <row r="175" spans="3:8" ht="15.75" customHeight="1">
      <c r="C175" s="1"/>
      <c r="D175" s="1"/>
      <c r="E175" s="1"/>
      <c r="F175" s="1"/>
      <c r="G175" s="1"/>
      <c r="H175" s="1"/>
    </row>
    <row r="176" spans="3:8" ht="15.75" customHeight="1">
      <c r="C176" s="1"/>
      <c r="D176" s="1"/>
      <c r="E176" s="1"/>
      <c r="F176" s="1"/>
      <c r="G176" s="1"/>
      <c r="H176" s="1"/>
    </row>
    <row r="177" spans="3:8" ht="15.75" customHeight="1">
      <c r="C177" s="1"/>
      <c r="D177" s="1"/>
      <c r="E177" s="1"/>
      <c r="F177" s="1"/>
      <c r="G177" s="1"/>
      <c r="H177" s="1"/>
    </row>
    <row r="178" spans="3:8" ht="15.75" customHeight="1">
      <c r="C178" s="1"/>
      <c r="D178" s="1"/>
      <c r="E178" s="1"/>
      <c r="F178" s="1"/>
      <c r="G178" s="1"/>
      <c r="H178" s="1"/>
    </row>
    <row r="179" spans="3:8" ht="15.75" customHeight="1">
      <c r="C179" s="1"/>
      <c r="D179" s="1"/>
      <c r="E179" s="1"/>
      <c r="F179" s="1"/>
      <c r="G179" s="1"/>
      <c r="H179" s="1"/>
    </row>
    <row r="180" spans="3:8" ht="15.75" customHeight="1">
      <c r="C180" s="1"/>
      <c r="D180" s="1"/>
      <c r="E180" s="1"/>
      <c r="F180" s="1"/>
      <c r="G180" s="1"/>
      <c r="H180" s="1"/>
    </row>
    <row r="181" spans="3:8" ht="15.75" customHeight="1">
      <c r="C181" s="1"/>
      <c r="D181" s="1"/>
      <c r="E181" s="1"/>
      <c r="F181" s="1"/>
      <c r="G181" s="1"/>
      <c r="H181" s="1"/>
    </row>
    <row r="182" spans="3:8" ht="15.75" customHeight="1">
      <c r="C182" s="1"/>
      <c r="D182" s="1"/>
      <c r="E182" s="1"/>
      <c r="F182" s="1"/>
      <c r="G182" s="1"/>
      <c r="H182" s="1"/>
    </row>
    <row r="183" spans="3:8" ht="15.75" customHeight="1">
      <c r="C183" s="1"/>
      <c r="D183" s="1"/>
      <c r="E183" s="1"/>
      <c r="F183" s="1"/>
      <c r="G183" s="1"/>
      <c r="H183" s="1"/>
    </row>
    <row r="184" spans="3:8" ht="15.75" customHeight="1">
      <c r="C184" s="1"/>
      <c r="D184" s="1"/>
      <c r="E184" s="1"/>
      <c r="F184" s="1"/>
      <c r="G184" s="1"/>
      <c r="H184" s="1"/>
    </row>
    <row r="185" spans="3:8" ht="15.75" customHeight="1">
      <c r="C185" s="1"/>
      <c r="D185" s="1"/>
      <c r="E185" s="1"/>
      <c r="F185" s="1"/>
      <c r="G185" s="1"/>
      <c r="H185" s="1"/>
    </row>
    <row r="186" spans="3:8" ht="15.75" customHeight="1">
      <c r="C186" s="1"/>
      <c r="D186" s="1"/>
      <c r="E186" s="1"/>
      <c r="F186" s="1"/>
      <c r="G186" s="1"/>
      <c r="H186" s="1"/>
    </row>
    <row r="187" spans="3:8" ht="15.75" customHeight="1">
      <c r="C187" s="1"/>
      <c r="D187" s="1"/>
      <c r="E187" s="1"/>
      <c r="F187" s="1"/>
      <c r="G187" s="1"/>
      <c r="H187" s="1"/>
    </row>
    <row r="188" spans="3:8" ht="15.75" customHeight="1">
      <c r="C188" s="1"/>
      <c r="D188" s="1"/>
      <c r="E188" s="1"/>
      <c r="F188" s="1"/>
      <c r="G188" s="1"/>
      <c r="H188" s="1"/>
    </row>
    <row r="189" spans="3:8" ht="15.75" customHeight="1">
      <c r="C189" s="1"/>
      <c r="D189" s="1"/>
      <c r="E189" s="1"/>
      <c r="F189" s="1"/>
      <c r="G189" s="1"/>
      <c r="H189" s="1"/>
    </row>
    <row r="190" spans="3:8" ht="15.75" customHeight="1">
      <c r="C190" s="1"/>
      <c r="D190" s="1"/>
      <c r="E190" s="1"/>
      <c r="F190" s="1"/>
      <c r="G190" s="1"/>
      <c r="H190" s="1"/>
    </row>
    <row r="191" spans="3:8" ht="15.75" customHeight="1">
      <c r="C191" s="1"/>
      <c r="D191" s="1"/>
      <c r="E191" s="1"/>
      <c r="F191" s="1"/>
      <c r="G191" s="1"/>
      <c r="H191" s="1"/>
    </row>
    <row r="192" spans="3:8" ht="15.75" customHeight="1">
      <c r="C192" s="1"/>
      <c r="D192" s="1"/>
      <c r="E192" s="1"/>
      <c r="F192" s="1"/>
      <c r="G192" s="1"/>
      <c r="H192" s="1"/>
    </row>
    <row r="193" spans="3:8" ht="15.75" customHeight="1">
      <c r="C193" s="1"/>
      <c r="D193" s="1"/>
      <c r="E193" s="1"/>
      <c r="F193" s="1"/>
      <c r="G193" s="1"/>
      <c r="H193" s="1"/>
    </row>
    <row r="194" spans="3:8" ht="15.75" customHeight="1">
      <c r="C194" s="1"/>
      <c r="D194" s="1"/>
      <c r="E194" s="1"/>
      <c r="F194" s="1"/>
      <c r="G194" s="1"/>
      <c r="H194" s="1"/>
    </row>
    <row r="195" spans="3:8" ht="15.75" customHeight="1">
      <c r="C195" s="1"/>
      <c r="D195" s="1"/>
      <c r="E195" s="1"/>
      <c r="F195" s="1"/>
      <c r="G195" s="1"/>
      <c r="H195" s="1"/>
    </row>
    <row r="196" spans="3:8" ht="15.75" customHeight="1">
      <c r="C196" s="1"/>
      <c r="D196" s="1"/>
      <c r="E196" s="1"/>
      <c r="F196" s="1"/>
      <c r="G196" s="1"/>
      <c r="H196" s="1"/>
    </row>
    <row r="197" spans="3:8" ht="15.75" customHeight="1">
      <c r="C197" s="1"/>
      <c r="D197" s="1"/>
      <c r="E197" s="1"/>
      <c r="F197" s="1"/>
      <c r="G197" s="1"/>
      <c r="H197" s="1"/>
    </row>
    <row r="198" spans="3:8" ht="15.75" customHeight="1">
      <c r="C198" s="1"/>
      <c r="D198" s="1"/>
      <c r="E198" s="1"/>
      <c r="F198" s="1"/>
      <c r="G198" s="1"/>
      <c r="H198" s="1"/>
    </row>
    <row r="199" spans="3:8" ht="15.75" customHeight="1">
      <c r="C199" s="1"/>
      <c r="D199" s="1"/>
      <c r="E199" s="1"/>
      <c r="F199" s="1"/>
      <c r="G199" s="1"/>
      <c r="H199" s="1"/>
    </row>
    <row r="200" spans="3:8" ht="15.75" customHeight="1">
      <c r="C200" s="1"/>
      <c r="D200" s="1"/>
      <c r="E200" s="1"/>
      <c r="F200" s="1"/>
      <c r="G200" s="1"/>
      <c r="H200" s="1"/>
    </row>
    <row r="201" spans="3:8" ht="15.75" customHeight="1">
      <c r="C201" s="1"/>
      <c r="D201" s="1"/>
      <c r="E201" s="1"/>
      <c r="F201" s="1"/>
      <c r="G201" s="1"/>
      <c r="H201" s="1"/>
    </row>
    <row r="202" spans="3:8" ht="15.75" customHeight="1">
      <c r="C202" s="1"/>
      <c r="D202" s="1"/>
      <c r="E202" s="1"/>
      <c r="F202" s="1"/>
      <c r="G202" s="1"/>
      <c r="H202" s="1"/>
    </row>
    <row r="203" spans="3:8" ht="15.75" customHeight="1">
      <c r="C203" s="1"/>
      <c r="D203" s="1"/>
      <c r="E203" s="1"/>
      <c r="F203" s="1"/>
      <c r="G203" s="1"/>
      <c r="H203" s="1"/>
    </row>
    <row r="204" spans="3:8" ht="15.75" customHeight="1">
      <c r="C204" s="1"/>
      <c r="D204" s="1"/>
      <c r="E204" s="1"/>
      <c r="F204" s="1"/>
      <c r="G204" s="1"/>
      <c r="H204" s="1"/>
    </row>
    <row r="205" spans="3:8" ht="15.75" customHeight="1">
      <c r="C205" s="1"/>
      <c r="D205" s="1"/>
      <c r="E205" s="1"/>
      <c r="F205" s="1"/>
      <c r="G205" s="1"/>
      <c r="H205" s="1"/>
    </row>
    <row r="206" spans="3:8" ht="15.75" customHeight="1">
      <c r="C206" s="1"/>
      <c r="D206" s="1"/>
      <c r="E206" s="1"/>
      <c r="F206" s="1"/>
      <c r="G206" s="1"/>
      <c r="H206" s="1"/>
    </row>
    <row r="207" spans="3:8" ht="15.75" customHeight="1">
      <c r="C207" s="1"/>
      <c r="D207" s="1"/>
      <c r="E207" s="1"/>
      <c r="F207" s="1"/>
      <c r="G207" s="1"/>
      <c r="H207" s="1"/>
    </row>
    <row r="208" spans="3:8" ht="15.75" customHeight="1">
      <c r="C208" s="1"/>
      <c r="D208" s="1"/>
      <c r="E208" s="1"/>
      <c r="F208" s="1"/>
      <c r="G208" s="1"/>
      <c r="H208" s="1"/>
    </row>
    <row r="209" spans="3:8" ht="15.75" customHeight="1">
      <c r="C209" s="1"/>
      <c r="D209" s="1"/>
      <c r="E209" s="1"/>
      <c r="F209" s="1"/>
      <c r="G209" s="1"/>
      <c r="H209" s="1"/>
    </row>
    <row r="210" spans="3:8" ht="15.75" customHeight="1">
      <c r="C210" s="1"/>
      <c r="D210" s="1"/>
      <c r="E210" s="1"/>
      <c r="F210" s="1"/>
      <c r="G210" s="1"/>
      <c r="H210" s="1"/>
    </row>
    <row r="211" spans="3:8" ht="15.75" customHeight="1">
      <c r="C211" s="1"/>
      <c r="D211" s="1"/>
      <c r="E211" s="1"/>
      <c r="F211" s="1"/>
      <c r="G211" s="1"/>
      <c r="H211" s="1"/>
    </row>
    <row r="212" spans="3:8" ht="15.75" customHeight="1">
      <c r="C212" s="1"/>
      <c r="D212" s="1"/>
      <c r="E212" s="1"/>
      <c r="F212" s="1"/>
      <c r="G212" s="1"/>
      <c r="H212" s="1"/>
    </row>
    <row r="213" spans="3:8" ht="15.75" customHeight="1">
      <c r="C213" s="1"/>
      <c r="D213" s="1"/>
      <c r="E213" s="1"/>
      <c r="F213" s="1"/>
      <c r="G213" s="1"/>
      <c r="H213" s="1"/>
    </row>
    <row r="214" spans="3:8" ht="15.75" customHeight="1">
      <c r="C214" s="1"/>
      <c r="D214" s="1"/>
      <c r="E214" s="1"/>
      <c r="F214" s="1"/>
      <c r="G214" s="1"/>
      <c r="H214" s="1"/>
    </row>
    <row r="215" spans="3:8" ht="15.75" customHeight="1">
      <c r="C215" s="1"/>
      <c r="D215" s="1"/>
      <c r="E215" s="1"/>
      <c r="F215" s="1"/>
      <c r="G215" s="1"/>
      <c r="H215" s="1"/>
    </row>
    <row r="216" spans="3:8" ht="15.75" customHeight="1">
      <c r="C216" s="1"/>
      <c r="D216" s="1"/>
      <c r="E216" s="1"/>
      <c r="F216" s="1"/>
      <c r="G216" s="1"/>
      <c r="H216" s="1"/>
    </row>
    <row r="217" spans="3:8" ht="15.75" customHeight="1">
      <c r="C217" s="1"/>
      <c r="D217" s="1"/>
      <c r="E217" s="1"/>
      <c r="F217" s="1"/>
      <c r="G217" s="1"/>
      <c r="H217" s="1"/>
    </row>
    <row r="218" spans="3:8" ht="15.75" customHeight="1">
      <c r="C218" s="1"/>
      <c r="D218" s="1"/>
      <c r="E218" s="1"/>
      <c r="F218" s="1"/>
      <c r="G218" s="1"/>
      <c r="H218" s="1"/>
    </row>
    <row r="219" spans="3:8" ht="15.75" customHeight="1">
      <c r="C219" s="1"/>
      <c r="D219" s="1"/>
      <c r="E219" s="1"/>
      <c r="F219" s="1"/>
      <c r="G219" s="1"/>
      <c r="H219" s="1"/>
    </row>
    <row r="220" spans="3:8" ht="15.75" customHeight="1">
      <c r="C220" s="1"/>
      <c r="D220" s="1"/>
      <c r="E220" s="1"/>
      <c r="F220" s="1"/>
      <c r="G220" s="1"/>
      <c r="H220" s="1"/>
    </row>
    <row r="221" spans="3:8" ht="15.75" customHeight="1">
      <c r="C221" s="1"/>
      <c r="D221" s="1"/>
      <c r="E221" s="1"/>
      <c r="F221" s="1"/>
      <c r="G221" s="1"/>
      <c r="H221" s="1"/>
    </row>
    <row r="222" spans="3:8" ht="15.75" customHeight="1">
      <c r="C222" s="1"/>
      <c r="D222" s="1"/>
      <c r="E222" s="1"/>
      <c r="F222" s="1"/>
      <c r="G222" s="1"/>
      <c r="H222" s="1"/>
    </row>
    <row r="223" spans="3:8" ht="15.75" customHeight="1">
      <c r="C223" s="1"/>
      <c r="D223" s="1"/>
      <c r="E223" s="1"/>
      <c r="F223" s="1"/>
      <c r="G223" s="1"/>
      <c r="H223" s="1"/>
    </row>
    <row r="224" spans="3:8" ht="15.75" customHeight="1">
      <c r="C224" s="1"/>
      <c r="D224" s="1"/>
      <c r="E224" s="1"/>
      <c r="F224" s="1"/>
      <c r="G224" s="1"/>
      <c r="H224" s="1"/>
    </row>
    <row r="225" spans="3:8" ht="15.75" customHeight="1">
      <c r="C225" s="1"/>
      <c r="D225" s="1"/>
      <c r="E225" s="1"/>
      <c r="F225" s="1"/>
      <c r="G225" s="1"/>
      <c r="H225" s="1"/>
    </row>
    <row r="226" spans="3:8" ht="15.75" customHeight="1">
      <c r="C226" s="1"/>
      <c r="D226" s="1"/>
      <c r="E226" s="1"/>
      <c r="F226" s="1"/>
      <c r="G226" s="1"/>
      <c r="H226" s="1"/>
    </row>
    <row r="227" spans="3:8" ht="15.75" customHeight="1">
      <c r="C227" s="1"/>
      <c r="D227" s="1"/>
      <c r="E227" s="1"/>
      <c r="F227" s="1"/>
      <c r="G227" s="1"/>
      <c r="H227" s="1"/>
    </row>
    <row r="228" spans="3:8" ht="15.75" customHeight="1">
      <c r="C228" s="1"/>
      <c r="D228" s="1"/>
      <c r="E228" s="1"/>
      <c r="F228" s="1"/>
      <c r="G228" s="1"/>
      <c r="H228" s="1"/>
    </row>
    <row r="229" spans="3:8" ht="15.75" customHeight="1">
      <c r="C229" s="1"/>
      <c r="D229" s="1"/>
      <c r="E229" s="1"/>
      <c r="F229" s="1"/>
      <c r="G229" s="1"/>
      <c r="H229" s="1"/>
    </row>
    <row r="230" spans="3:8" ht="15.75" customHeight="1">
      <c r="C230" s="1"/>
      <c r="D230" s="1"/>
      <c r="E230" s="1"/>
      <c r="F230" s="1"/>
      <c r="G230" s="1"/>
      <c r="H230" s="1"/>
    </row>
    <row r="231" spans="3:8" ht="15.75" customHeight="1">
      <c r="C231" s="1"/>
      <c r="D231" s="1"/>
      <c r="E231" s="1"/>
      <c r="F231" s="1"/>
      <c r="G231" s="1"/>
      <c r="H231" s="1"/>
    </row>
    <row r="232" spans="3:8" ht="15.75" customHeight="1">
      <c r="C232" s="1"/>
      <c r="D232" s="1"/>
      <c r="E232" s="1"/>
      <c r="F232" s="1"/>
      <c r="G232" s="1"/>
      <c r="H232" s="1"/>
    </row>
    <row r="233" spans="3:8" ht="15.75" customHeight="1">
      <c r="C233" s="1"/>
      <c r="D233" s="1"/>
      <c r="E233" s="1"/>
      <c r="F233" s="1"/>
      <c r="G233" s="1"/>
      <c r="H233" s="1"/>
    </row>
    <row r="234" spans="3:8" ht="15.75" customHeight="1">
      <c r="C234" s="1"/>
      <c r="D234" s="1"/>
      <c r="E234" s="1"/>
      <c r="F234" s="1"/>
      <c r="G234" s="1"/>
      <c r="H234" s="1"/>
    </row>
    <row r="235" spans="3:8" ht="15.75" customHeight="1">
      <c r="C235" s="1"/>
      <c r="D235" s="1"/>
      <c r="E235" s="1"/>
      <c r="F235" s="1"/>
      <c r="G235" s="1"/>
      <c r="H235" s="1"/>
    </row>
    <row r="236" spans="3:8" ht="15.75" customHeight="1">
      <c r="C236" s="1"/>
      <c r="D236" s="1"/>
      <c r="E236" s="1"/>
      <c r="F236" s="1"/>
      <c r="G236" s="1"/>
      <c r="H236" s="1"/>
    </row>
    <row r="237" spans="3:8" ht="15.75" customHeight="1">
      <c r="C237" s="1"/>
      <c r="D237" s="1"/>
      <c r="E237" s="1"/>
      <c r="F237" s="1"/>
      <c r="G237" s="1"/>
      <c r="H237" s="1"/>
    </row>
    <row r="238" spans="3:8" ht="15.75" customHeight="1">
      <c r="C238" s="1"/>
      <c r="D238" s="1"/>
      <c r="E238" s="1"/>
      <c r="F238" s="1"/>
      <c r="G238" s="1"/>
      <c r="H238" s="1"/>
    </row>
    <row r="239" spans="3:8" ht="15.75" customHeight="1">
      <c r="C239" s="1"/>
      <c r="D239" s="1"/>
      <c r="E239" s="1"/>
      <c r="F239" s="1"/>
      <c r="G239" s="1"/>
      <c r="H239" s="1"/>
    </row>
    <row r="240" spans="3:8" ht="15.75" customHeight="1">
      <c r="C240" s="1"/>
      <c r="D240" s="1"/>
      <c r="E240" s="1"/>
      <c r="F240" s="1"/>
      <c r="G240" s="1"/>
      <c r="H240" s="1"/>
    </row>
    <row r="241" spans="3:8" ht="15.75" customHeight="1">
      <c r="C241" s="1"/>
      <c r="D241" s="1"/>
      <c r="E241" s="1"/>
      <c r="F241" s="1"/>
      <c r="G241" s="1"/>
      <c r="H241" s="1"/>
    </row>
    <row r="242" spans="3:8" ht="15.75" customHeight="1">
      <c r="C242" s="1"/>
      <c r="D242" s="1"/>
      <c r="E242" s="1"/>
      <c r="F242" s="1"/>
      <c r="G242" s="1"/>
      <c r="H242" s="1"/>
    </row>
    <row r="243" spans="3:8" ht="15.75" customHeight="1">
      <c r="C243" s="1"/>
      <c r="D243" s="1"/>
      <c r="E243" s="1"/>
      <c r="F243" s="1"/>
      <c r="G243" s="1"/>
      <c r="H243" s="1"/>
    </row>
    <row r="244" spans="3:8" ht="15.75" customHeight="1">
      <c r="C244" s="1"/>
      <c r="D244" s="1"/>
      <c r="E244" s="1"/>
      <c r="F244" s="1"/>
      <c r="G244" s="1"/>
      <c r="H244" s="1"/>
    </row>
    <row r="245" spans="3:8" ht="15.75" customHeight="1">
      <c r="C245" s="1"/>
      <c r="D245" s="1"/>
      <c r="E245" s="1"/>
      <c r="F245" s="1"/>
      <c r="G245" s="1"/>
      <c r="H245" s="1"/>
    </row>
    <row r="246" spans="3:8" ht="15.75" customHeight="1">
      <c r="C246" s="1"/>
      <c r="D246" s="1"/>
      <c r="E246" s="1"/>
      <c r="F246" s="1"/>
      <c r="G246" s="1"/>
      <c r="H246" s="1"/>
    </row>
    <row r="247" spans="3:8" ht="15.75" customHeight="1">
      <c r="C247" s="1"/>
      <c r="D247" s="1"/>
      <c r="E247" s="1"/>
      <c r="F247" s="1"/>
      <c r="G247" s="1"/>
      <c r="H247" s="1"/>
    </row>
    <row r="248" spans="3:8" ht="15.75" customHeight="1">
      <c r="C248" s="1"/>
      <c r="D248" s="1"/>
      <c r="E248" s="1"/>
      <c r="F248" s="1"/>
      <c r="G248" s="1"/>
      <c r="H248" s="1"/>
    </row>
    <row r="249" spans="3:8" ht="15.75" customHeight="1">
      <c r="C249" s="1"/>
      <c r="D249" s="1"/>
      <c r="E249" s="1"/>
      <c r="F249" s="1"/>
      <c r="G249" s="1"/>
      <c r="H249" s="1"/>
    </row>
    <row r="250" spans="3:8" ht="15.75" customHeight="1">
      <c r="C250" s="1"/>
      <c r="D250" s="1"/>
      <c r="E250" s="1"/>
      <c r="F250" s="1"/>
      <c r="G250" s="1"/>
      <c r="H250" s="1"/>
    </row>
    <row r="251" spans="3:8" ht="15.75" customHeight="1">
      <c r="C251" s="1"/>
      <c r="D251" s="1"/>
      <c r="E251" s="1"/>
      <c r="F251" s="1"/>
      <c r="G251" s="1"/>
      <c r="H251" s="1"/>
    </row>
    <row r="252" spans="3:8" ht="15.75" customHeight="1">
      <c r="C252" s="1"/>
      <c r="D252" s="1"/>
      <c r="E252" s="1"/>
      <c r="F252" s="1"/>
      <c r="G252" s="1"/>
      <c r="H252" s="1"/>
    </row>
    <row r="253" spans="3:8" ht="15.75" customHeight="1">
      <c r="C253" s="1"/>
      <c r="D253" s="1"/>
      <c r="E253" s="1"/>
      <c r="F253" s="1"/>
      <c r="G253" s="1"/>
      <c r="H253" s="1"/>
    </row>
    <row r="254" spans="3:8" ht="15.75" customHeight="1">
      <c r="C254" s="1"/>
      <c r="D254" s="1"/>
      <c r="E254" s="1"/>
      <c r="F254" s="1"/>
      <c r="G254" s="1"/>
      <c r="H254" s="1"/>
    </row>
    <row r="255" spans="3:8" ht="15.75" customHeight="1">
      <c r="C255" s="1"/>
      <c r="D255" s="1"/>
      <c r="E255" s="1"/>
      <c r="F255" s="1"/>
      <c r="G255" s="1"/>
      <c r="H255" s="1"/>
    </row>
    <row r="256" spans="3:8" ht="15.75" customHeight="1">
      <c r="C256" s="1"/>
      <c r="D256" s="1"/>
      <c r="E256" s="1"/>
      <c r="F256" s="1"/>
      <c r="G256" s="1"/>
      <c r="H256" s="1"/>
    </row>
    <row r="257" spans="3:8" ht="15.75" customHeight="1">
      <c r="C257" s="1"/>
      <c r="D257" s="1"/>
      <c r="E257" s="1"/>
      <c r="F257" s="1"/>
      <c r="G257" s="1"/>
      <c r="H257" s="1"/>
    </row>
    <row r="258" spans="3:8" ht="15.75" customHeight="1">
      <c r="C258" s="1"/>
      <c r="D258" s="1"/>
      <c r="E258" s="1"/>
      <c r="F258" s="1"/>
      <c r="G258" s="1"/>
      <c r="H258" s="1"/>
    </row>
    <row r="259" spans="3:8" ht="15.75" customHeight="1">
      <c r="C259" s="1"/>
      <c r="D259" s="1"/>
      <c r="E259" s="1"/>
      <c r="F259" s="1"/>
      <c r="G259" s="1"/>
      <c r="H259" s="1"/>
    </row>
    <row r="260" spans="3:8" ht="15.75" customHeight="1">
      <c r="C260" s="1"/>
      <c r="D260" s="1"/>
      <c r="E260" s="1"/>
      <c r="F260" s="1"/>
      <c r="G260" s="1"/>
      <c r="H260" s="1"/>
    </row>
    <row r="261" spans="3:8" ht="15.75" customHeight="1">
      <c r="C261" s="1"/>
      <c r="D261" s="1"/>
      <c r="E261" s="1"/>
      <c r="F261" s="1"/>
      <c r="G261" s="1"/>
      <c r="H261" s="1"/>
    </row>
    <row r="262" spans="3:8" ht="15.75" customHeight="1">
      <c r="C262" s="1"/>
      <c r="D262" s="1"/>
      <c r="E262" s="1"/>
      <c r="F262" s="1"/>
      <c r="G262" s="1"/>
      <c r="H262" s="1"/>
    </row>
    <row r="263" spans="3:8" ht="15.75" customHeight="1">
      <c r="C263" s="1"/>
      <c r="D263" s="1"/>
      <c r="E263" s="1"/>
      <c r="F263" s="1"/>
      <c r="G263" s="1"/>
      <c r="H263" s="1"/>
    </row>
    <row r="264" spans="3:8" ht="15.75" customHeight="1">
      <c r="C264" s="1"/>
      <c r="D264" s="1"/>
      <c r="E264" s="1"/>
      <c r="F264" s="1"/>
      <c r="G264" s="1"/>
      <c r="H264" s="1"/>
    </row>
    <row r="265" spans="3:8" ht="15.75" customHeight="1">
      <c r="C265" s="1"/>
      <c r="D265" s="1"/>
      <c r="E265" s="1"/>
      <c r="F265" s="1"/>
      <c r="G265" s="1"/>
      <c r="H265" s="1"/>
    </row>
    <row r="266" spans="3:8" ht="15.75" customHeight="1">
      <c r="C266" s="1"/>
      <c r="D266" s="1"/>
      <c r="E266" s="1"/>
      <c r="F266" s="1"/>
      <c r="G266" s="1"/>
      <c r="H266" s="1"/>
    </row>
    <row r="267" spans="3:8" ht="15.75" customHeight="1">
      <c r="C267" s="1"/>
      <c r="D267" s="1"/>
      <c r="E267" s="1"/>
      <c r="F267" s="1"/>
      <c r="G267" s="1"/>
      <c r="H267" s="1"/>
    </row>
    <row r="268" spans="3:8" ht="15.75" customHeight="1">
      <c r="C268" s="1"/>
      <c r="D268" s="1"/>
      <c r="E268" s="1"/>
      <c r="F268" s="1"/>
      <c r="G268" s="1"/>
      <c r="H268" s="1"/>
    </row>
    <row r="269" spans="3:8" ht="15.75" customHeight="1">
      <c r="C269" s="1"/>
      <c r="D269" s="1"/>
      <c r="E269" s="1"/>
      <c r="F269" s="1"/>
      <c r="G269" s="1"/>
      <c r="H269" s="1"/>
    </row>
    <row r="270" spans="3:8" ht="15.75" customHeight="1">
      <c r="C270" s="1"/>
      <c r="D270" s="1"/>
      <c r="E270" s="1"/>
      <c r="F270" s="1"/>
      <c r="G270" s="1"/>
      <c r="H270" s="1"/>
    </row>
    <row r="271" spans="3:8" ht="15.75" customHeight="1">
      <c r="C271" s="1"/>
      <c r="D271" s="1"/>
      <c r="E271" s="1"/>
      <c r="F271" s="1"/>
      <c r="G271" s="1"/>
      <c r="H271" s="1"/>
    </row>
    <row r="272" spans="3:8" ht="15.75" customHeight="1">
      <c r="C272" s="1"/>
      <c r="D272" s="1"/>
      <c r="E272" s="1"/>
      <c r="F272" s="1"/>
      <c r="G272" s="1"/>
      <c r="H272" s="1"/>
    </row>
    <row r="273" spans="3:8" ht="15.75" customHeight="1">
      <c r="C273" s="1"/>
      <c r="D273" s="1"/>
      <c r="E273" s="1"/>
      <c r="F273" s="1"/>
      <c r="G273" s="1"/>
      <c r="H273" s="1"/>
    </row>
    <row r="274" spans="3:8" ht="15.75" customHeight="1">
      <c r="C274" s="1"/>
      <c r="D274" s="1"/>
      <c r="E274" s="1"/>
      <c r="F274" s="1"/>
      <c r="G274" s="1"/>
      <c r="H274" s="1"/>
    </row>
    <row r="275" spans="3:8" ht="15.75" customHeight="1">
      <c r="C275" s="1"/>
      <c r="D275" s="1"/>
      <c r="E275" s="1"/>
      <c r="F275" s="1"/>
      <c r="G275" s="1"/>
      <c r="H275" s="1"/>
    </row>
    <row r="276" spans="3:8" ht="15.75" customHeight="1">
      <c r="C276" s="1"/>
      <c r="D276" s="1"/>
      <c r="E276" s="1"/>
      <c r="F276" s="1"/>
      <c r="G276" s="1"/>
      <c r="H276" s="1"/>
    </row>
    <row r="277" spans="3:8" ht="15.75" customHeight="1">
      <c r="C277" s="1"/>
      <c r="D277" s="1"/>
      <c r="E277" s="1"/>
      <c r="F277" s="1"/>
      <c r="G277" s="1"/>
      <c r="H277" s="1"/>
    </row>
    <row r="278" spans="3:8" ht="15.75" customHeight="1">
      <c r="C278" s="1"/>
      <c r="D278" s="1"/>
      <c r="E278" s="1"/>
      <c r="F278" s="1"/>
      <c r="G278" s="1"/>
      <c r="H278" s="1"/>
    </row>
    <row r="279" spans="3:8" ht="15.75" customHeight="1">
      <c r="C279" s="1"/>
      <c r="D279" s="1"/>
      <c r="E279" s="1"/>
      <c r="F279" s="1"/>
      <c r="G279" s="1"/>
      <c r="H279" s="1"/>
    </row>
    <row r="280" spans="3:8" ht="15.75" customHeight="1">
      <c r="C280" s="1"/>
      <c r="D280" s="1"/>
      <c r="E280" s="1"/>
      <c r="F280" s="1"/>
      <c r="G280" s="1"/>
      <c r="H280" s="1"/>
    </row>
    <row r="281" spans="3:8" ht="15.75" customHeight="1">
      <c r="C281" s="1"/>
      <c r="D281" s="1"/>
      <c r="E281" s="1"/>
      <c r="F281" s="1"/>
      <c r="G281" s="1"/>
      <c r="H281" s="1"/>
    </row>
    <row r="282" spans="3:8" ht="15.75" customHeight="1">
      <c r="C282" s="1"/>
      <c r="D282" s="1"/>
      <c r="E282" s="1"/>
      <c r="F282" s="1"/>
      <c r="G282" s="1"/>
      <c r="H282" s="1"/>
    </row>
    <row r="283" spans="3:8" ht="15.75" customHeight="1">
      <c r="C283" s="1"/>
      <c r="D283" s="1"/>
      <c r="E283" s="1"/>
      <c r="F283" s="1"/>
      <c r="G283" s="1"/>
      <c r="H283" s="1"/>
    </row>
    <row r="284" spans="3:8" ht="15.75" customHeight="1">
      <c r="C284" s="1"/>
      <c r="D284" s="1"/>
      <c r="E284" s="1"/>
      <c r="F284" s="1"/>
      <c r="G284" s="1"/>
      <c r="H284" s="1"/>
    </row>
    <row r="285" spans="3:8" ht="15.75" customHeight="1">
      <c r="C285" s="1"/>
      <c r="D285" s="1"/>
      <c r="E285" s="1"/>
      <c r="F285" s="1"/>
      <c r="G285" s="1"/>
      <c r="H285" s="1"/>
    </row>
    <row r="286" spans="3:8" ht="15.75" customHeight="1">
      <c r="C286" s="1"/>
      <c r="D286" s="1"/>
      <c r="E286" s="1"/>
      <c r="F286" s="1"/>
      <c r="G286" s="1"/>
      <c r="H286" s="1"/>
    </row>
    <row r="287" spans="3:8" ht="15.75" customHeight="1">
      <c r="C287" s="1"/>
      <c r="D287" s="1"/>
      <c r="E287" s="1"/>
      <c r="F287" s="1"/>
      <c r="G287" s="1"/>
      <c r="H287" s="1"/>
    </row>
    <row r="288" spans="3:8" ht="15.75" customHeight="1">
      <c r="C288" s="1"/>
      <c r="D288" s="1"/>
      <c r="E288" s="1"/>
      <c r="F288" s="1"/>
      <c r="G288" s="1"/>
      <c r="H288" s="1"/>
    </row>
    <row r="289" spans="3:8" ht="15.75" customHeight="1">
      <c r="C289" s="1"/>
      <c r="D289" s="1"/>
      <c r="E289" s="1"/>
      <c r="F289" s="1"/>
      <c r="G289" s="1"/>
      <c r="H289" s="1"/>
    </row>
    <row r="290" spans="3:8" ht="15.75" customHeight="1">
      <c r="C290" s="1"/>
      <c r="D290" s="1"/>
      <c r="E290" s="1"/>
      <c r="F290" s="1"/>
      <c r="G290" s="1"/>
      <c r="H290" s="1"/>
    </row>
    <row r="291" spans="3:8" ht="15.75" customHeight="1">
      <c r="C291" s="1"/>
      <c r="D291" s="1"/>
      <c r="E291" s="1"/>
      <c r="F291" s="1"/>
      <c r="G291" s="1"/>
      <c r="H291" s="1"/>
    </row>
    <row r="292" spans="3:8" ht="15.75" customHeight="1">
      <c r="C292" s="1"/>
      <c r="D292" s="1"/>
      <c r="E292" s="1"/>
      <c r="F292" s="1"/>
      <c r="G292" s="1"/>
      <c r="H292" s="1"/>
    </row>
    <row r="293" spans="3:8" ht="15.75" customHeight="1">
      <c r="C293" s="1"/>
      <c r="D293" s="1"/>
      <c r="E293" s="1"/>
      <c r="F293" s="1"/>
      <c r="G293" s="1"/>
      <c r="H293" s="1"/>
    </row>
    <row r="294" spans="3:8" ht="15.75" customHeight="1">
      <c r="C294" s="1"/>
      <c r="D294" s="1"/>
      <c r="E294" s="1"/>
      <c r="F294" s="1"/>
      <c r="G294" s="1"/>
      <c r="H294" s="1"/>
    </row>
    <row r="295" spans="3:8" ht="15.75" customHeight="1">
      <c r="C295" s="1"/>
      <c r="D295" s="1"/>
      <c r="E295" s="1"/>
      <c r="F295" s="1"/>
      <c r="G295" s="1"/>
      <c r="H295" s="1"/>
    </row>
    <row r="296" spans="3:8" ht="15.75" customHeight="1">
      <c r="C296" s="1"/>
      <c r="D296" s="1"/>
      <c r="E296" s="1"/>
      <c r="F296" s="1"/>
      <c r="G296" s="1"/>
      <c r="H296" s="1"/>
    </row>
    <row r="297" spans="3:8" ht="15.75" customHeight="1">
      <c r="C297" s="1"/>
      <c r="D297" s="1"/>
      <c r="E297" s="1"/>
      <c r="F297" s="1"/>
      <c r="G297" s="1"/>
      <c r="H297" s="1"/>
    </row>
    <row r="298" spans="3:8" ht="15.75" customHeight="1">
      <c r="C298" s="1"/>
      <c r="D298" s="1"/>
      <c r="E298" s="1"/>
      <c r="F298" s="1"/>
      <c r="G298" s="1"/>
      <c r="H298" s="1"/>
    </row>
    <row r="299" spans="3:8" ht="15.75" customHeight="1">
      <c r="C299" s="1"/>
      <c r="D299" s="1"/>
      <c r="E299" s="1"/>
      <c r="F299" s="1"/>
      <c r="G299" s="1"/>
      <c r="H299" s="1"/>
    </row>
    <row r="300" spans="3:8" ht="15.75" customHeight="1">
      <c r="C300" s="1"/>
      <c r="D300" s="1"/>
      <c r="E300" s="1"/>
      <c r="F300" s="1"/>
      <c r="G300" s="1"/>
      <c r="H300" s="1"/>
    </row>
    <row r="301" spans="3:8" ht="15.75" customHeight="1">
      <c r="C301" s="1"/>
      <c r="D301" s="1"/>
      <c r="E301" s="1"/>
      <c r="F301" s="1"/>
      <c r="G301" s="1"/>
      <c r="H301" s="1"/>
    </row>
    <row r="302" spans="3:8" ht="15.75" customHeight="1">
      <c r="C302" s="1"/>
      <c r="D302" s="1"/>
      <c r="E302" s="1"/>
      <c r="F302" s="1"/>
      <c r="G302" s="1"/>
      <c r="H302" s="1"/>
    </row>
    <row r="303" spans="3:8" ht="15.75" customHeight="1">
      <c r="C303" s="1"/>
      <c r="D303" s="1"/>
      <c r="E303" s="1"/>
      <c r="F303" s="1"/>
      <c r="G303" s="1"/>
      <c r="H303" s="1"/>
    </row>
    <row r="304" spans="3:8" ht="15.75" customHeight="1">
      <c r="C304" s="1"/>
      <c r="D304" s="1"/>
      <c r="E304" s="1"/>
      <c r="F304" s="1"/>
      <c r="G304" s="1"/>
      <c r="H304" s="1"/>
    </row>
    <row r="305" spans="3:8" ht="15.75" customHeight="1">
      <c r="C305" s="1"/>
      <c r="D305" s="1"/>
      <c r="E305" s="1"/>
      <c r="F305" s="1"/>
      <c r="G305" s="1"/>
      <c r="H305" s="1"/>
    </row>
    <row r="306" spans="3:8" ht="15.75" customHeight="1">
      <c r="C306" s="1"/>
      <c r="D306" s="1"/>
      <c r="E306" s="1"/>
      <c r="F306" s="1"/>
      <c r="G306" s="1"/>
      <c r="H306" s="1"/>
    </row>
    <row r="307" spans="3:8" ht="15.75" customHeight="1">
      <c r="C307" s="1"/>
      <c r="D307" s="1"/>
      <c r="E307" s="1"/>
      <c r="F307" s="1"/>
      <c r="G307" s="1"/>
      <c r="H307" s="1"/>
    </row>
    <row r="308" spans="3:8" ht="15.75" customHeight="1">
      <c r="C308" s="1"/>
      <c r="D308" s="1"/>
      <c r="E308" s="1"/>
      <c r="F308" s="1"/>
      <c r="G308" s="1"/>
      <c r="H308" s="1"/>
    </row>
    <row r="309" spans="3:8" ht="15.75" customHeight="1">
      <c r="C309" s="1"/>
      <c r="D309" s="1"/>
      <c r="E309" s="1"/>
      <c r="F309" s="1"/>
      <c r="G309" s="1"/>
      <c r="H309" s="1"/>
    </row>
    <row r="310" spans="3:8" ht="15.75" customHeight="1">
      <c r="C310" s="1"/>
      <c r="D310" s="1"/>
      <c r="E310" s="1"/>
      <c r="F310" s="1"/>
      <c r="G310" s="1"/>
      <c r="H310" s="1"/>
    </row>
    <row r="311" spans="3:8" ht="15.75" customHeight="1">
      <c r="C311" s="1"/>
      <c r="D311" s="1"/>
      <c r="E311" s="1"/>
      <c r="F311" s="1"/>
      <c r="G311" s="1"/>
      <c r="H311" s="1"/>
    </row>
    <row r="312" spans="3:8" ht="15.75" customHeight="1">
      <c r="C312" s="1"/>
      <c r="D312" s="1"/>
      <c r="E312" s="1"/>
      <c r="F312" s="1"/>
      <c r="G312" s="1"/>
      <c r="H312" s="1"/>
    </row>
    <row r="313" spans="3:8" ht="15.75" customHeight="1">
      <c r="C313" s="1"/>
      <c r="D313" s="1"/>
      <c r="E313" s="1"/>
      <c r="F313" s="1"/>
      <c r="G313" s="1"/>
      <c r="H313" s="1"/>
    </row>
    <row r="314" spans="3:8" ht="15.75" customHeight="1">
      <c r="C314" s="1"/>
      <c r="D314" s="1"/>
      <c r="E314" s="1"/>
      <c r="F314" s="1"/>
      <c r="G314" s="1"/>
      <c r="H314" s="1"/>
    </row>
    <row r="315" spans="3:8" ht="15.75" customHeight="1">
      <c r="C315" s="1"/>
      <c r="D315" s="1"/>
      <c r="E315" s="1"/>
      <c r="F315" s="1"/>
      <c r="G315" s="1"/>
      <c r="H315" s="1"/>
    </row>
    <row r="316" spans="3:8" ht="15.75" customHeight="1">
      <c r="C316" s="1"/>
      <c r="D316" s="1"/>
      <c r="E316" s="1"/>
      <c r="F316" s="1"/>
      <c r="G316" s="1"/>
      <c r="H316" s="1"/>
    </row>
    <row r="317" spans="3:8" ht="15.75" customHeight="1">
      <c r="C317" s="1"/>
      <c r="D317" s="1"/>
      <c r="E317" s="1"/>
      <c r="F317" s="1"/>
      <c r="G317" s="1"/>
      <c r="H317" s="1"/>
    </row>
    <row r="318" spans="3:8" ht="15.75" customHeight="1">
      <c r="C318" s="1"/>
      <c r="D318" s="1"/>
      <c r="E318" s="1"/>
      <c r="F318" s="1"/>
      <c r="G318" s="1"/>
      <c r="H318" s="1"/>
    </row>
    <row r="319" spans="3:8" ht="15.75" customHeight="1">
      <c r="C319" s="1"/>
      <c r="D319" s="1"/>
      <c r="E319" s="1"/>
      <c r="F319" s="1"/>
      <c r="G319" s="1"/>
      <c r="H319" s="1"/>
    </row>
    <row r="320" spans="3:8" ht="15.75" customHeight="1">
      <c r="C320" s="1"/>
      <c r="D320" s="1"/>
      <c r="E320" s="1"/>
      <c r="F320" s="1"/>
      <c r="G320" s="1"/>
      <c r="H320" s="1"/>
    </row>
    <row r="321" spans="3:8" ht="15.75" customHeight="1">
      <c r="C321" s="1"/>
      <c r="D321" s="1"/>
      <c r="E321" s="1"/>
      <c r="F321" s="1"/>
      <c r="G321" s="1"/>
      <c r="H321" s="1"/>
    </row>
    <row r="322" spans="3:8" ht="15.75" customHeight="1">
      <c r="C322" s="1"/>
      <c r="D322" s="1"/>
      <c r="E322" s="1"/>
      <c r="F322" s="1"/>
      <c r="G322" s="1"/>
      <c r="H322" s="1"/>
    </row>
    <row r="323" spans="3:8" ht="15.75" customHeight="1">
      <c r="C323" s="1"/>
      <c r="D323" s="1"/>
      <c r="E323" s="1"/>
      <c r="F323" s="1"/>
      <c r="G323" s="1"/>
      <c r="H323" s="1"/>
    </row>
    <row r="324" spans="3:8" ht="15.75" customHeight="1">
      <c r="C324" s="1"/>
      <c r="D324" s="1"/>
      <c r="E324" s="1"/>
      <c r="F324" s="1"/>
      <c r="G324" s="1"/>
      <c r="H324" s="1"/>
    </row>
    <row r="325" spans="3:8" ht="15.75" customHeight="1">
      <c r="C325" s="1"/>
      <c r="D325" s="1"/>
      <c r="E325" s="1"/>
      <c r="F325" s="1"/>
      <c r="G325" s="1"/>
      <c r="H325" s="1"/>
    </row>
    <row r="326" spans="3:8" ht="15.75" customHeight="1">
      <c r="C326" s="1"/>
      <c r="D326" s="1"/>
      <c r="E326" s="1"/>
      <c r="F326" s="1"/>
      <c r="G326" s="1"/>
      <c r="H326" s="1"/>
    </row>
    <row r="327" spans="3:8" ht="15.75" customHeight="1">
      <c r="C327" s="1"/>
      <c r="D327" s="1"/>
      <c r="E327" s="1"/>
      <c r="F327" s="1"/>
      <c r="G327" s="1"/>
      <c r="H327" s="1"/>
    </row>
    <row r="328" spans="3:8" ht="15.75" customHeight="1">
      <c r="C328" s="1"/>
      <c r="D328" s="1"/>
      <c r="E328" s="1"/>
      <c r="F328" s="1"/>
      <c r="G328" s="1"/>
      <c r="H328" s="1"/>
    </row>
    <row r="329" spans="3:8" ht="15.75" customHeight="1">
      <c r="C329" s="1"/>
      <c r="D329" s="1"/>
      <c r="E329" s="1"/>
      <c r="F329" s="1"/>
      <c r="G329" s="1"/>
      <c r="H329" s="1"/>
    </row>
    <row r="330" spans="3:8" ht="15.75" customHeight="1">
      <c r="C330" s="1"/>
      <c r="D330" s="1"/>
      <c r="E330" s="1"/>
      <c r="F330" s="1"/>
      <c r="G330" s="1"/>
      <c r="H330" s="1"/>
    </row>
    <row r="331" spans="3:8" ht="15.75" customHeight="1">
      <c r="C331" s="1"/>
      <c r="D331" s="1"/>
      <c r="E331" s="1"/>
      <c r="F331" s="1"/>
      <c r="G331" s="1"/>
      <c r="H331" s="1"/>
    </row>
    <row r="332" spans="3:8" ht="15.75" customHeight="1">
      <c r="C332" s="1"/>
      <c r="D332" s="1"/>
      <c r="E332" s="1"/>
      <c r="F332" s="1"/>
      <c r="G332" s="1"/>
      <c r="H332" s="1"/>
    </row>
    <row r="333" spans="3:8" ht="15.75" customHeight="1">
      <c r="C333" s="1"/>
      <c r="D333" s="1"/>
      <c r="E333" s="1"/>
      <c r="F333" s="1"/>
      <c r="G333" s="1"/>
      <c r="H333" s="1"/>
    </row>
    <row r="334" spans="3:8" ht="15.75" customHeight="1">
      <c r="C334" s="1"/>
      <c r="D334" s="1"/>
      <c r="E334" s="1"/>
      <c r="F334" s="1"/>
      <c r="G334" s="1"/>
      <c r="H334" s="1"/>
    </row>
    <row r="335" spans="3:8" ht="15.75" customHeight="1">
      <c r="C335" s="1"/>
      <c r="D335" s="1"/>
      <c r="E335" s="1"/>
      <c r="F335" s="1"/>
      <c r="G335" s="1"/>
      <c r="H335" s="1"/>
    </row>
    <row r="336" spans="3:8" ht="15.75" customHeight="1">
      <c r="C336" s="1"/>
      <c r="D336" s="1"/>
      <c r="E336" s="1"/>
      <c r="F336" s="1"/>
      <c r="G336" s="1"/>
      <c r="H336" s="1"/>
    </row>
    <row r="337" spans="3:8" ht="15.75" customHeight="1">
      <c r="C337" s="1"/>
      <c r="D337" s="1"/>
      <c r="E337" s="1"/>
      <c r="F337" s="1"/>
      <c r="G337" s="1"/>
      <c r="H337" s="1"/>
    </row>
    <row r="338" spans="3:8" ht="15.75" customHeight="1">
      <c r="C338" s="1"/>
      <c r="D338" s="1"/>
      <c r="E338" s="1"/>
      <c r="F338" s="1"/>
      <c r="G338" s="1"/>
      <c r="H338" s="1"/>
    </row>
    <row r="339" spans="3:8" ht="15.75" customHeight="1">
      <c r="C339" s="1"/>
      <c r="D339" s="1"/>
      <c r="E339" s="1"/>
      <c r="F339" s="1"/>
      <c r="G339" s="1"/>
      <c r="H339" s="1"/>
    </row>
    <row r="340" spans="3:8" ht="15.75" customHeight="1">
      <c r="C340" s="1"/>
      <c r="D340" s="1"/>
      <c r="E340" s="1"/>
      <c r="F340" s="1"/>
      <c r="G340" s="1"/>
      <c r="H340" s="1"/>
    </row>
    <row r="341" spans="3:8" ht="15.75" customHeight="1">
      <c r="C341" s="1"/>
      <c r="D341" s="1"/>
      <c r="E341" s="1"/>
      <c r="F341" s="1"/>
      <c r="G341" s="1"/>
      <c r="H341" s="1"/>
    </row>
    <row r="342" spans="3:8" ht="15.75" customHeight="1">
      <c r="C342" s="1"/>
      <c r="D342" s="1"/>
      <c r="E342" s="1"/>
      <c r="F342" s="1"/>
      <c r="G342" s="1"/>
      <c r="H342" s="1"/>
    </row>
    <row r="343" spans="3:8" ht="15.75" customHeight="1">
      <c r="C343" s="1"/>
      <c r="D343" s="1"/>
      <c r="E343" s="1"/>
      <c r="F343" s="1"/>
      <c r="G343" s="1"/>
      <c r="H343" s="1"/>
    </row>
    <row r="344" spans="3:8" ht="15.75" customHeight="1">
      <c r="C344" s="1"/>
      <c r="D344" s="1"/>
      <c r="E344" s="1"/>
      <c r="F344" s="1"/>
      <c r="G344" s="1"/>
      <c r="H344" s="1"/>
    </row>
    <row r="345" spans="3:8" ht="15.75" customHeight="1">
      <c r="C345" s="1"/>
      <c r="D345" s="1"/>
      <c r="E345" s="1"/>
      <c r="F345" s="1"/>
      <c r="G345" s="1"/>
      <c r="H345" s="1"/>
    </row>
    <row r="346" spans="3:8" ht="15.75" customHeight="1">
      <c r="C346" s="1"/>
      <c r="D346" s="1"/>
      <c r="E346" s="1"/>
      <c r="F346" s="1"/>
      <c r="G346" s="1"/>
      <c r="H346" s="1"/>
    </row>
    <row r="347" spans="3:8" ht="15.75" customHeight="1">
      <c r="C347" s="1"/>
      <c r="D347" s="1"/>
      <c r="E347" s="1"/>
      <c r="F347" s="1"/>
      <c r="G347" s="1"/>
      <c r="H347" s="1"/>
    </row>
    <row r="348" spans="3:8" ht="15.75" customHeight="1">
      <c r="C348" s="1"/>
      <c r="D348" s="1"/>
      <c r="E348" s="1"/>
      <c r="F348" s="1"/>
      <c r="G348" s="1"/>
      <c r="H348" s="1"/>
    </row>
    <row r="349" spans="3:8" ht="15.75" customHeight="1">
      <c r="C349" s="1"/>
      <c r="D349" s="1"/>
      <c r="E349" s="1"/>
      <c r="F349" s="1"/>
      <c r="G349" s="1"/>
      <c r="H349" s="1"/>
    </row>
    <row r="350" spans="3:8" ht="15.75" customHeight="1">
      <c r="C350" s="1"/>
      <c r="D350" s="1"/>
      <c r="E350" s="1"/>
      <c r="F350" s="1"/>
      <c r="G350" s="1"/>
      <c r="H350" s="1"/>
    </row>
    <row r="351" spans="3:8" ht="15.75" customHeight="1">
      <c r="C351" s="1"/>
      <c r="D351" s="1"/>
      <c r="E351" s="1"/>
      <c r="F351" s="1"/>
      <c r="G351" s="1"/>
      <c r="H351" s="1"/>
    </row>
    <row r="352" spans="3:8" ht="15.75" customHeight="1">
      <c r="C352" s="1"/>
      <c r="D352" s="1"/>
      <c r="E352" s="1"/>
      <c r="F352" s="1"/>
      <c r="G352" s="1"/>
      <c r="H352" s="1"/>
    </row>
    <row r="353" spans="3:8" ht="15.75" customHeight="1">
      <c r="C353" s="1"/>
      <c r="D353" s="1"/>
      <c r="E353" s="1"/>
      <c r="F353" s="1"/>
      <c r="G353" s="1"/>
      <c r="H353" s="1"/>
    </row>
    <row r="354" spans="3:8" ht="15.75" customHeight="1">
      <c r="C354" s="1"/>
      <c r="D354" s="1"/>
      <c r="E354" s="1"/>
      <c r="F354" s="1"/>
      <c r="G354" s="1"/>
      <c r="H354" s="1"/>
    </row>
    <row r="355" spans="3:8" ht="15.75" customHeight="1">
      <c r="C355" s="1"/>
      <c r="D355" s="1"/>
      <c r="E355" s="1"/>
      <c r="F355" s="1"/>
      <c r="G355" s="1"/>
      <c r="H355" s="1"/>
    </row>
    <row r="356" spans="3:8" ht="15.75" customHeight="1">
      <c r="C356" s="1"/>
      <c r="D356" s="1"/>
      <c r="E356" s="1"/>
      <c r="F356" s="1"/>
      <c r="G356" s="1"/>
      <c r="H356" s="1"/>
    </row>
    <row r="357" spans="3:8" ht="15.75" customHeight="1">
      <c r="C357" s="1"/>
      <c r="D357" s="1"/>
      <c r="E357" s="1"/>
      <c r="F357" s="1"/>
      <c r="G357" s="1"/>
      <c r="H357" s="1"/>
    </row>
    <row r="358" spans="3:8" ht="15.75" customHeight="1">
      <c r="C358" s="1"/>
      <c r="D358" s="1"/>
      <c r="E358" s="1"/>
      <c r="F358" s="1"/>
      <c r="G358" s="1"/>
      <c r="H358" s="1"/>
    </row>
    <row r="359" spans="3:8" ht="15.75" customHeight="1">
      <c r="C359" s="1"/>
      <c r="D359" s="1"/>
      <c r="E359" s="1"/>
      <c r="F359" s="1"/>
      <c r="G359" s="1"/>
      <c r="H359" s="1"/>
    </row>
    <row r="360" spans="3:8" ht="15.75" customHeight="1">
      <c r="C360" s="1"/>
      <c r="D360" s="1"/>
      <c r="E360" s="1"/>
      <c r="F360" s="1"/>
      <c r="G360" s="1"/>
      <c r="H360" s="1"/>
    </row>
    <row r="361" spans="3:8" ht="15.75" customHeight="1">
      <c r="C361" s="1"/>
      <c r="D361" s="1"/>
      <c r="E361" s="1"/>
      <c r="F361" s="1"/>
      <c r="G361" s="1"/>
      <c r="H361" s="1"/>
    </row>
    <row r="362" spans="3:8" ht="15.75" customHeight="1">
      <c r="C362" s="1"/>
      <c r="D362" s="1"/>
      <c r="E362" s="1"/>
      <c r="F362" s="1"/>
      <c r="G362" s="1"/>
      <c r="H362" s="1"/>
    </row>
    <row r="363" spans="3:8" ht="15.75" customHeight="1">
      <c r="C363" s="1"/>
      <c r="D363" s="1"/>
      <c r="E363" s="1"/>
      <c r="F363" s="1"/>
      <c r="G363" s="1"/>
      <c r="H363" s="1"/>
    </row>
    <row r="364" spans="3:8" ht="15.75" customHeight="1">
      <c r="C364" s="1"/>
      <c r="D364" s="1"/>
      <c r="E364" s="1"/>
      <c r="F364" s="1"/>
      <c r="G364" s="1"/>
      <c r="H364" s="1"/>
    </row>
    <row r="365" spans="3:8" ht="15.75" customHeight="1">
      <c r="C365" s="1"/>
      <c r="D365" s="1"/>
      <c r="E365" s="1"/>
      <c r="F365" s="1"/>
      <c r="G365" s="1"/>
      <c r="H365" s="1"/>
    </row>
    <row r="366" spans="3:8" ht="15.75" customHeight="1">
      <c r="C366" s="1"/>
      <c r="D366" s="1"/>
      <c r="E366" s="1"/>
      <c r="F366" s="1"/>
      <c r="G366" s="1"/>
      <c r="H366" s="1"/>
    </row>
    <row r="367" spans="3:8" ht="15.75" customHeight="1">
      <c r="C367" s="1"/>
      <c r="D367" s="1"/>
      <c r="E367" s="1"/>
      <c r="F367" s="1"/>
      <c r="G367" s="1"/>
      <c r="H367" s="1"/>
    </row>
    <row r="368" spans="3:8" ht="15.75" customHeight="1">
      <c r="C368" s="1"/>
      <c r="D368" s="1"/>
      <c r="E368" s="1"/>
      <c r="F368" s="1"/>
      <c r="G368" s="1"/>
      <c r="H368" s="1"/>
    </row>
    <row r="369" spans="3:8" ht="15.75" customHeight="1">
      <c r="C369" s="1"/>
      <c r="D369" s="1"/>
      <c r="E369" s="1"/>
      <c r="F369" s="1"/>
      <c r="G369" s="1"/>
      <c r="H369" s="1"/>
    </row>
    <row r="370" spans="3:8" ht="15.75" customHeight="1">
      <c r="C370" s="1"/>
      <c r="D370" s="1"/>
      <c r="E370" s="1"/>
      <c r="F370" s="1"/>
      <c r="G370" s="1"/>
      <c r="H370" s="1"/>
    </row>
    <row r="371" spans="3:8" ht="15.75" customHeight="1">
      <c r="C371" s="1"/>
      <c r="D371" s="1"/>
      <c r="E371" s="1"/>
      <c r="F371" s="1"/>
      <c r="G371" s="1"/>
      <c r="H371" s="1"/>
    </row>
    <row r="372" spans="3:8" ht="15.75" customHeight="1">
      <c r="C372" s="1"/>
      <c r="D372" s="1"/>
      <c r="E372" s="1"/>
      <c r="F372" s="1"/>
      <c r="G372" s="1"/>
      <c r="H372" s="1"/>
    </row>
    <row r="373" spans="3:8" ht="15.75" customHeight="1">
      <c r="C373" s="1"/>
      <c r="D373" s="1"/>
      <c r="E373" s="1"/>
      <c r="F373" s="1"/>
      <c r="G373" s="1"/>
      <c r="H373" s="1"/>
    </row>
    <row r="374" spans="3:8" ht="15.75" customHeight="1">
      <c r="C374" s="1"/>
      <c r="D374" s="1"/>
      <c r="E374" s="1"/>
      <c r="F374" s="1"/>
      <c r="G374" s="1"/>
      <c r="H374" s="1"/>
    </row>
    <row r="375" spans="3:8" ht="15.75" customHeight="1">
      <c r="C375" s="1"/>
      <c r="D375" s="1"/>
      <c r="E375" s="1"/>
      <c r="F375" s="1"/>
      <c r="G375" s="1"/>
      <c r="H375" s="1"/>
    </row>
    <row r="376" spans="3:8" ht="15.75" customHeight="1">
      <c r="C376" s="1"/>
      <c r="D376" s="1"/>
      <c r="E376" s="1"/>
      <c r="F376" s="1"/>
      <c r="G376" s="1"/>
      <c r="H376" s="1"/>
    </row>
    <row r="377" spans="3:8" ht="15.75" customHeight="1">
      <c r="C377" s="1"/>
      <c r="D377" s="1"/>
      <c r="E377" s="1"/>
      <c r="F377" s="1"/>
      <c r="G377" s="1"/>
      <c r="H377" s="1"/>
    </row>
    <row r="378" spans="3:8" ht="15.75" customHeight="1">
      <c r="C378" s="1"/>
      <c r="D378" s="1"/>
      <c r="E378" s="1"/>
      <c r="F378" s="1"/>
      <c r="G378" s="1"/>
      <c r="H378" s="1"/>
    </row>
    <row r="379" spans="3:8" ht="15.75" customHeight="1">
      <c r="C379" s="1"/>
      <c r="D379" s="1"/>
      <c r="E379" s="1"/>
      <c r="F379" s="1"/>
      <c r="G379" s="1"/>
      <c r="H379" s="1"/>
    </row>
    <row r="380" spans="3:8" ht="15.75" customHeight="1">
      <c r="C380" s="1"/>
      <c r="D380" s="1"/>
      <c r="E380" s="1"/>
      <c r="F380" s="1"/>
      <c r="G380" s="1"/>
      <c r="H380" s="1"/>
    </row>
    <row r="381" spans="3:8" ht="15.75" customHeight="1">
      <c r="C381" s="1"/>
      <c r="D381" s="1"/>
      <c r="E381" s="1"/>
      <c r="F381" s="1"/>
      <c r="G381" s="1"/>
      <c r="H381" s="1"/>
    </row>
    <row r="382" spans="3:8" ht="15.75" customHeight="1">
      <c r="C382" s="1"/>
      <c r="D382" s="1"/>
      <c r="E382" s="1"/>
      <c r="F382" s="1"/>
      <c r="G382" s="1"/>
      <c r="H382" s="1"/>
    </row>
    <row r="383" spans="3:8" ht="15.75" customHeight="1">
      <c r="C383" s="1"/>
      <c r="D383" s="1"/>
      <c r="E383" s="1"/>
      <c r="F383" s="1"/>
      <c r="G383" s="1"/>
      <c r="H383" s="1"/>
    </row>
    <row r="384" spans="3:8" ht="15.75" customHeight="1">
      <c r="C384" s="1"/>
      <c r="D384" s="1"/>
      <c r="E384" s="1"/>
      <c r="F384" s="1"/>
      <c r="G384" s="1"/>
      <c r="H384" s="1"/>
    </row>
    <row r="385" spans="3:8" ht="15.75" customHeight="1">
      <c r="C385" s="1"/>
      <c r="D385" s="1"/>
      <c r="E385" s="1"/>
      <c r="F385" s="1"/>
      <c r="G385" s="1"/>
      <c r="H385" s="1"/>
    </row>
    <row r="386" spans="3:8" ht="15.75" customHeight="1">
      <c r="C386" s="1"/>
      <c r="D386" s="1"/>
      <c r="E386" s="1"/>
      <c r="F386" s="1"/>
      <c r="G386" s="1"/>
      <c r="H386" s="1"/>
    </row>
    <row r="387" spans="3:8" ht="15.75" customHeight="1">
      <c r="C387" s="1"/>
      <c r="D387" s="1"/>
      <c r="E387" s="1"/>
      <c r="F387" s="1"/>
      <c r="G387" s="1"/>
      <c r="H387" s="1"/>
    </row>
    <row r="388" spans="3:8" ht="15.75" customHeight="1">
      <c r="C388" s="1"/>
      <c r="D388" s="1"/>
      <c r="E388" s="1"/>
      <c r="F388" s="1"/>
      <c r="G388" s="1"/>
      <c r="H388" s="1"/>
    </row>
    <row r="389" spans="3:8" ht="15.75" customHeight="1">
      <c r="C389" s="1"/>
      <c r="D389" s="1"/>
      <c r="E389" s="1"/>
      <c r="F389" s="1"/>
      <c r="G389" s="1"/>
      <c r="H389" s="1"/>
    </row>
    <row r="390" spans="3:8" ht="15.75" customHeight="1">
      <c r="C390" s="1"/>
      <c r="D390" s="1"/>
      <c r="E390" s="1"/>
      <c r="F390" s="1"/>
      <c r="G390" s="1"/>
      <c r="H390" s="1"/>
    </row>
    <row r="391" spans="3:8" ht="15.75" customHeight="1">
      <c r="C391" s="1"/>
      <c r="D391" s="1"/>
      <c r="E391" s="1"/>
      <c r="F391" s="1"/>
      <c r="G391" s="1"/>
      <c r="H391" s="1"/>
    </row>
    <row r="392" spans="3:8" ht="15.75" customHeight="1">
      <c r="C392" s="1"/>
      <c r="D392" s="1"/>
      <c r="E392" s="1"/>
      <c r="F392" s="1"/>
      <c r="G392" s="1"/>
      <c r="H392" s="1"/>
    </row>
    <row r="393" spans="3:8" ht="15.75" customHeight="1">
      <c r="C393" s="1"/>
      <c r="D393" s="1"/>
      <c r="E393" s="1"/>
      <c r="F393" s="1"/>
      <c r="G393" s="1"/>
      <c r="H393" s="1"/>
    </row>
    <row r="394" spans="3:8" ht="15.75" customHeight="1">
      <c r="C394" s="1"/>
      <c r="D394" s="1"/>
      <c r="E394" s="1"/>
      <c r="F394" s="1"/>
      <c r="G394" s="1"/>
      <c r="H394" s="1"/>
    </row>
    <row r="395" spans="3:8" ht="15.75" customHeight="1">
      <c r="C395" s="1"/>
      <c r="D395" s="1"/>
      <c r="E395" s="1"/>
      <c r="F395" s="1"/>
      <c r="G395" s="1"/>
      <c r="H395" s="1"/>
    </row>
    <row r="396" spans="3:8" ht="15.75" customHeight="1">
      <c r="C396" s="1"/>
      <c r="D396" s="1"/>
      <c r="E396" s="1"/>
      <c r="F396" s="1"/>
      <c r="G396" s="1"/>
      <c r="H396" s="1"/>
    </row>
    <row r="397" spans="3:8" ht="15.75" customHeight="1">
      <c r="C397" s="1"/>
      <c r="D397" s="1"/>
      <c r="E397" s="1"/>
      <c r="F397" s="1"/>
      <c r="G397" s="1"/>
      <c r="H397" s="1"/>
    </row>
    <row r="398" spans="3:8" ht="15.75" customHeight="1">
      <c r="C398" s="1"/>
      <c r="D398" s="1"/>
      <c r="E398" s="1"/>
      <c r="F398" s="1"/>
      <c r="G398" s="1"/>
      <c r="H398" s="1"/>
    </row>
    <row r="399" spans="3:8" ht="15.75" customHeight="1">
      <c r="C399" s="1"/>
      <c r="D399" s="1"/>
      <c r="E399" s="1"/>
      <c r="F399" s="1"/>
      <c r="G399" s="1"/>
      <c r="H399" s="1"/>
    </row>
    <row r="400" spans="3:8" ht="15.75" customHeight="1">
      <c r="C400" s="1"/>
      <c r="D400" s="1"/>
      <c r="E400" s="1"/>
      <c r="F400" s="1"/>
      <c r="G400" s="1"/>
      <c r="H400" s="1"/>
    </row>
    <row r="401" spans="3:8" ht="15.75" customHeight="1">
      <c r="C401" s="1"/>
      <c r="D401" s="1"/>
      <c r="E401" s="1"/>
      <c r="F401" s="1"/>
      <c r="G401" s="1"/>
      <c r="H401" s="1"/>
    </row>
    <row r="402" spans="3:8" ht="15.75" customHeight="1">
      <c r="C402" s="1"/>
      <c r="D402" s="1"/>
      <c r="E402" s="1"/>
      <c r="F402" s="1"/>
      <c r="G402" s="1"/>
      <c r="H402" s="1"/>
    </row>
    <row r="403" spans="3:8" ht="15.75" customHeight="1">
      <c r="C403" s="1"/>
      <c r="D403" s="1"/>
      <c r="E403" s="1"/>
      <c r="F403" s="1"/>
      <c r="G403" s="1"/>
      <c r="H403" s="1"/>
    </row>
    <row r="404" spans="3:8" ht="15.75" customHeight="1">
      <c r="C404" s="1"/>
      <c r="D404" s="1"/>
      <c r="E404" s="1"/>
      <c r="F404" s="1"/>
      <c r="G404" s="1"/>
      <c r="H404" s="1"/>
    </row>
    <row r="405" spans="3:8" ht="15.75" customHeight="1">
      <c r="C405" s="1"/>
      <c r="D405" s="1"/>
      <c r="E405" s="1"/>
      <c r="F405" s="1"/>
      <c r="G405" s="1"/>
      <c r="H405" s="1"/>
    </row>
    <row r="406" spans="3:8" ht="15.75" customHeight="1">
      <c r="C406" s="1"/>
      <c r="D406" s="1"/>
      <c r="E406" s="1"/>
      <c r="F406" s="1"/>
      <c r="G406" s="1"/>
      <c r="H406" s="1"/>
    </row>
    <row r="407" spans="3:8" ht="15.75" customHeight="1">
      <c r="C407" s="1"/>
      <c r="D407" s="1"/>
      <c r="E407" s="1"/>
      <c r="F407" s="1"/>
      <c r="G407" s="1"/>
      <c r="H407" s="1"/>
    </row>
    <row r="408" spans="3:8" ht="15.75" customHeight="1">
      <c r="C408" s="1"/>
      <c r="D408" s="1"/>
      <c r="E408" s="1"/>
      <c r="F408" s="1"/>
      <c r="G408" s="1"/>
      <c r="H408" s="1"/>
    </row>
    <row r="409" spans="3:8" ht="15.75" customHeight="1">
      <c r="C409" s="1"/>
      <c r="D409" s="1"/>
      <c r="E409" s="1"/>
      <c r="F409" s="1"/>
      <c r="G409" s="1"/>
      <c r="H409" s="1"/>
    </row>
    <row r="410" spans="3:8" ht="15.75" customHeight="1">
      <c r="C410" s="1"/>
      <c r="D410" s="1"/>
      <c r="E410" s="1"/>
      <c r="F410" s="1"/>
      <c r="G410" s="1"/>
      <c r="H410" s="1"/>
    </row>
    <row r="411" spans="3:8" ht="15.75" customHeight="1">
      <c r="C411" s="1"/>
      <c r="D411" s="1"/>
      <c r="E411" s="1"/>
      <c r="F411" s="1"/>
      <c r="G411" s="1"/>
      <c r="H411" s="1"/>
    </row>
    <row r="412" spans="3:8" ht="15.75" customHeight="1">
      <c r="C412" s="1"/>
      <c r="D412" s="1"/>
      <c r="E412" s="1"/>
      <c r="F412" s="1"/>
      <c r="G412" s="1"/>
      <c r="H412" s="1"/>
    </row>
    <row r="413" spans="3:8" ht="15.75" customHeight="1">
      <c r="C413" s="1"/>
      <c r="D413" s="1"/>
      <c r="E413" s="1"/>
      <c r="F413" s="1"/>
      <c r="G413" s="1"/>
      <c r="H413" s="1"/>
    </row>
    <row r="414" spans="3:8" ht="15.75" customHeight="1">
      <c r="C414" s="1"/>
      <c r="D414" s="1"/>
      <c r="E414" s="1"/>
      <c r="F414" s="1"/>
      <c r="G414" s="1"/>
      <c r="H414" s="1"/>
    </row>
    <row r="415" spans="3:8" ht="15.75" customHeight="1">
      <c r="C415" s="1"/>
      <c r="D415" s="1"/>
      <c r="E415" s="1"/>
      <c r="F415" s="1"/>
      <c r="G415" s="1"/>
      <c r="H415" s="1"/>
    </row>
    <row r="416" spans="3:8" ht="15.75" customHeight="1">
      <c r="C416" s="1"/>
      <c r="D416" s="1"/>
      <c r="E416" s="1"/>
      <c r="F416" s="1"/>
      <c r="G416" s="1"/>
      <c r="H416" s="1"/>
    </row>
    <row r="417" spans="3:8" ht="15.75" customHeight="1">
      <c r="C417" s="1"/>
      <c r="D417" s="1"/>
      <c r="E417" s="1"/>
      <c r="F417" s="1"/>
      <c r="G417" s="1"/>
      <c r="H417" s="1"/>
    </row>
    <row r="418" spans="3:8" ht="15.75" customHeight="1">
      <c r="C418" s="1"/>
      <c r="D418" s="1"/>
      <c r="E418" s="1"/>
      <c r="F418" s="1"/>
      <c r="G418" s="1"/>
      <c r="H418" s="1"/>
    </row>
    <row r="419" spans="3:8" ht="15.75" customHeight="1">
      <c r="C419" s="1"/>
      <c r="D419" s="1"/>
      <c r="E419" s="1"/>
      <c r="F419" s="1"/>
      <c r="G419" s="1"/>
      <c r="H419" s="1"/>
    </row>
    <row r="420" spans="3:8" ht="15.75" customHeight="1">
      <c r="C420" s="1"/>
      <c r="D420" s="1"/>
      <c r="E420" s="1"/>
      <c r="F420" s="1"/>
      <c r="G420" s="1"/>
      <c r="H420" s="1"/>
    </row>
    <row r="421" spans="3:8" ht="15.75" customHeight="1">
      <c r="C421" s="1"/>
      <c r="D421" s="1"/>
      <c r="E421" s="1"/>
      <c r="F421" s="1"/>
      <c r="G421" s="1"/>
      <c r="H421" s="1"/>
    </row>
    <row r="422" spans="3:8" ht="15.75" customHeight="1">
      <c r="C422" s="1"/>
      <c r="D422" s="1"/>
      <c r="E422" s="1"/>
      <c r="F422" s="1"/>
      <c r="G422" s="1"/>
      <c r="H422" s="1"/>
    </row>
    <row r="423" spans="3:8" ht="15.75" customHeight="1">
      <c r="C423" s="1"/>
      <c r="D423" s="1"/>
      <c r="E423" s="1"/>
      <c r="F423" s="1"/>
      <c r="G423" s="1"/>
      <c r="H423" s="1"/>
    </row>
    <row r="424" spans="3:8" ht="15.75" customHeight="1">
      <c r="C424" s="1"/>
      <c r="D424" s="1"/>
      <c r="E424" s="1"/>
      <c r="F424" s="1"/>
      <c r="G424" s="1"/>
      <c r="H424" s="1"/>
    </row>
    <row r="425" spans="3:8" ht="15.75" customHeight="1">
      <c r="C425" s="1"/>
      <c r="D425" s="1"/>
      <c r="E425" s="1"/>
      <c r="F425" s="1"/>
      <c r="G425" s="1"/>
      <c r="H425" s="1"/>
    </row>
    <row r="426" spans="3:8" ht="15.75" customHeight="1">
      <c r="C426" s="1"/>
      <c r="D426" s="1"/>
      <c r="E426" s="1"/>
      <c r="F426" s="1"/>
      <c r="G426" s="1"/>
      <c r="H426" s="1"/>
    </row>
    <row r="427" spans="3:8" ht="15.75" customHeight="1">
      <c r="C427" s="1"/>
      <c r="D427" s="1"/>
      <c r="E427" s="1"/>
      <c r="F427" s="1"/>
      <c r="G427" s="1"/>
      <c r="H427" s="1"/>
    </row>
    <row r="428" spans="3:8" ht="15.75" customHeight="1">
      <c r="C428" s="1"/>
      <c r="D428" s="1"/>
      <c r="E428" s="1"/>
      <c r="F428" s="1"/>
      <c r="G428" s="1"/>
      <c r="H428" s="1"/>
    </row>
    <row r="429" spans="3:8" ht="15.75" customHeight="1">
      <c r="C429" s="1"/>
      <c r="D429" s="1"/>
      <c r="E429" s="1"/>
      <c r="F429" s="1"/>
      <c r="G429" s="1"/>
      <c r="H429" s="1"/>
    </row>
    <row r="430" spans="3:8" ht="15.75" customHeight="1">
      <c r="C430" s="1"/>
      <c r="D430" s="1"/>
      <c r="E430" s="1"/>
      <c r="F430" s="1"/>
      <c r="G430" s="1"/>
      <c r="H430" s="1"/>
    </row>
    <row r="431" spans="3:8" ht="15.75" customHeight="1">
      <c r="C431" s="1"/>
      <c r="D431" s="1"/>
      <c r="E431" s="1"/>
      <c r="F431" s="1"/>
      <c r="G431" s="1"/>
      <c r="H431" s="1"/>
    </row>
    <row r="432" spans="3:8" ht="15.75" customHeight="1">
      <c r="C432" s="1"/>
      <c r="D432" s="1"/>
      <c r="E432" s="1"/>
      <c r="F432" s="1"/>
      <c r="G432" s="1"/>
      <c r="H432" s="1"/>
    </row>
    <row r="433" spans="3:8" ht="15.75" customHeight="1">
      <c r="C433" s="1"/>
      <c r="D433" s="1"/>
      <c r="E433" s="1"/>
      <c r="F433" s="1"/>
      <c r="G433" s="1"/>
      <c r="H433" s="1"/>
    </row>
    <row r="434" spans="3:8" ht="15.75" customHeight="1">
      <c r="C434" s="1"/>
      <c r="D434" s="1"/>
      <c r="E434" s="1"/>
      <c r="F434" s="1"/>
      <c r="G434" s="1"/>
      <c r="H434" s="1"/>
    </row>
    <row r="435" spans="3:8" ht="15.75" customHeight="1">
      <c r="C435" s="1"/>
      <c r="D435" s="1"/>
      <c r="E435" s="1"/>
      <c r="F435" s="1"/>
      <c r="G435" s="1"/>
      <c r="H435" s="1"/>
    </row>
    <row r="436" spans="3:8" ht="15.75" customHeight="1">
      <c r="C436" s="1"/>
      <c r="D436" s="1"/>
      <c r="E436" s="1"/>
      <c r="F436" s="1"/>
      <c r="G436" s="1"/>
      <c r="H436" s="1"/>
    </row>
    <row r="437" spans="3:8" ht="15.75" customHeight="1">
      <c r="C437" s="1"/>
      <c r="D437" s="1"/>
      <c r="E437" s="1"/>
      <c r="F437" s="1"/>
      <c r="G437" s="1"/>
      <c r="H437" s="1"/>
    </row>
    <row r="438" spans="3:8" ht="15.75" customHeight="1">
      <c r="C438" s="1"/>
      <c r="D438" s="1"/>
      <c r="E438" s="1"/>
      <c r="F438" s="1"/>
      <c r="G438" s="1"/>
      <c r="H438" s="1"/>
    </row>
    <row r="439" spans="3:8" ht="15.75" customHeight="1">
      <c r="C439" s="1"/>
      <c r="D439" s="1"/>
      <c r="E439" s="1"/>
      <c r="F439" s="1"/>
      <c r="G439" s="1"/>
      <c r="H439" s="1"/>
    </row>
    <row r="440" spans="3:8" ht="15.75" customHeight="1">
      <c r="C440" s="1"/>
      <c r="D440" s="1"/>
      <c r="E440" s="1"/>
      <c r="F440" s="1"/>
      <c r="G440" s="1"/>
      <c r="H440" s="1"/>
    </row>
    <row r="441" spans="3:8" ht="15.75" customHeight="1">
      <c r="C441" s="1"/>
      <c r="D441" s="1"/>
      <c r="E441" s="1"/>
      <c r="F441" s="1"/>
      <c r="G441" s="1"/>
      <c r="H441" s="1"/>
    </row>
    <row r="442" spans="3:8" ht="15.75" customHeight="1">
      <c r="C442" s="1"/>
      <c r="D442" s="1"/>
      <c r="E442" s="1"/>
      <c r="F442" s="1"/>
      <c r="G442" s="1"/>
      <c r="H442" s="1"/>
    </row>
    <row r="443" spans="3:8" ht="15.75" customHeight="1">
      <c r="C443" s="1"/>
      <c r="D443" s="1"/>
      <c r="E443" s="1"/>
      <c r="F443" s="1"/>
      <c r="G443" s="1"/>
      <c r="H443" s="1"/>
    </row>
    <row r="444" spans="3:8" ht="15.75" customHeight="1">
      <c r="C444" s="1"/>
      <c r="D444" s="1"/>
      <c r="E444" s="1"/>
      <c r="F444" s="1"/>
      <c r="G444" s="1"/>
      <c r="H444" s="1"/>
    </row>
    <row r="445" spans="3:8" ht="15.75" customHeight="1">
      <c r="C445" s="1"/>
      <c r="D445" s="1"/>
      <c r="E445" s="1"/>
      <c r="F445" s="1"/>
      <c r="G445" s="1"/>
      <c r="H445" s="1"/>
    </row>
    <row r="446" spans="3:8" ht="15.75" customHeight="1">
      <c r="C446" s="1"/>
      <c r="D446" s="1"/>
      <c r="E446" s="1"/>
      <c r="F446" s="1"/>
      <c r="G446" s="1"/>
      <c r="H446" s="1"/>
    </row>
    <row r="447" spans="3:8" ht="15.75" customHeight="1">
      <c r="C447" s="1"/>
      <c r="D447" s="1"/>
      <c r="E447" s="1"/>
      <c r="F447" s="1"/>
      <c r="G447" s="1"/>
      <c r="H447" s="1"/>
    </row>
    <row r="448" spans="3:8" ht="15.75" customHeight="1">
      <c r="C448" s="1"/>
      <c r="D448" s="1"/>
      <c r="E448" s="1"/>
      <c r="F448" s="1"/>
      <c r="G448" s="1"/>
      <c r="H448" s="1"/>
    </row>
    <row r="449" spans="3:8" ht="15.75" customHeight="1">
      <c r="C449" s="1"/>
      <c r="D449" s="1"/>
      <c r="E449" s="1"/>
      <c r="F449" s="1"/>
      <c r="G449" s="1"/>
      <c r="H449" s="1"/>
    </row>
    <row r="450" spans="3:8" ht="15.75" customHeight="1">
      <c r="C450" s="1"/>
      <c r="D450" s="1"/>
      <c r="E450" s="1"/>
      <c r="F450" s="1"/>
      <c r="G450" s="1"/>
      <c r="H450" s="1"/>
    </row>
    <row r="451" spans="3:8" ht="15.75" customHeight="1">
      <c r="C451" s="1"/>
      <c r="D451" s="1"/>
      <c r="E451" s="1"/>
      <c r="F451" s="1"/>
      <c r="G451" s="1"/>
      <c r="H451" s="1"/>
    </row>
    <row r="452" spans="3:8" ht="15.75" customHeight="1">
      <c r="C452" s="1"/>
      <c r="D452" s="1"/>
      <c r="E452" s="1"/>
      <c r="F452" s="1"/>
      <c r="G452" s="1"/>
      <c r="H452" s="1"/>
    </row>
    <row r="453" spans="3:8" ht="15.75" customHeight="1">
      <c r="C453" s="1"/>
      <c r="D453" s="1"/>
      <c r="E453" s="1"/>
      <c r="F453" s="1"/>
      <c r="G453" s="1"/>
      <c r="H453" s="1"/>
    </row>
    <row r="454" spans="3:8" ht="15.75" customHeight="1">
      <c r="C454" s="1"/>
      <c r="D454" s="1"/>
      <c r="E454" s="1"/>
      <c r="F454" s="1"/>
      <c r="G454" s="1"/>
      <c r="H454" s="1"/>
    </row>
    <row r="455" spans="3:8" ht="15.75" customHeight="1">
      <c r="C455" s="1"/>
      <c r="D455" s="1"/>
      <c r="E455" s="1"/>
      <c r="F455" s="1"/>
      <c r="G455" s="1"/>
      <c r="H455" s="1"/>
    </row>
    <row r="456" spans="3:8" ht="15.75" customHeight="1">
      <c r="C456" s="1"/>
      <c r="D456" s="1"/>
      <c r="E456" s="1"/>
      <c r="F456" s="1"/>
      <c r="G456" s="1"/>
      <c r="H456" s="1"/>
    </row>
    <row r="457" spans="3:8" ht="15.75" customHeight="1">
      <c r="C457" s="1"/>
      <c r="D457" s="1"/>
      <c r="E457" s="1"/>
      <c r="F457" s="1"/>
      <c r="G457" s="1"/>
      <c r="H457" s="1"/>
    </row>
    <row r="458" spans="3:8" ht="15.75" customHeight="1">
      <c r="C458" s="1"/>
      <c r="D458" s="1"/>
      <c r="E458" s="1"/>
      <c r="F458" s="1"/>
      <c r="G458" s="1"/>
      <c r="H458" s="1"/>
    </row>
    <row r="459" spans="3:8" ht="15.75" customHeight="1">
      <c r="C459" s="1"/>
      <c r="D459" s="1"/>
      <c r="E459" s="1"/>
      <c r="F459" s="1"/>
      <c r="G459" s="1"/>
      <c r="H459" s="1"/>
    </row>
    <row r="460" spans="3:8" ht="15.75" customHeight="1">
      <c r="C460" s="1"/>
      <c r="D460" s="1"/>
      <c r="E460" s="1"/>
      <c r="F460" s="1"/>
      <c r="G460" s="1"/>
      <c r="H460" s="1"/>
    </row>
    <row r="461" spans="3:8" ht="15.75" customHeight="1">
      <c r="C461" s="1"/>
      <c r="D461" s="1"/>
      <c r="E461" s="1"/>
      <c r="F461" s="1"/>
      <c r="G461" s="1"/>
      <c r="H461" s="1"/>
    </row>
    <row r="462" spans="3:8" ht="15.75" customHeight="1">
      <c r="C462" s="1"/>
      <c r="D462" s="1"/>
      <c r="E462" s="1"/>
      <c r="F462" s="1"/>
      <c r="G462" s="1"/>
      <c r="H462" s="1"/>
    </row>
    <row r="463" spans="3:8" ht="15.75" customHeight="1">
      <c r="C463" s="1"/>
      <c r="D463" s="1"/>
      <c r="E463" s="1"/>
      <c r="F463" s="1"/>
      <c r="G463" s="1"/>
      <c r="H463" s="1"/>
    </row>
    <row r="464" spans="3:8" ht="15.75" customHeight="1">
      <c r="C464" s="1"/>
      <c r="D464" s="1"/>
      <c r="E464" s="1"/>
      <c r="F464" s="1"/>
      <c r="G464" s="1"/>
      <c r="H464" s="1"/>
    </row>
    <row r="465" spans="3:8" ht="15.75" customHeight="1">
      <c r="C465" s="1"/>
      <c r="D465" s="1"/>
      <c r="E465" s="1"/>
      <c r="F465" s="1"/>
      <c r="G465" s="1"/>
      <c r="H465" s="1"/>
    </row>
    <row r="466" spans="3:8" ht="15.75" customHeight="1">
      <c r="C466" s="1"/>
      <c r="D466" s="1"/>
      <c r="E466" s="1"/>
      <c r="F466" s="1"/>
      <c r="G466" s="1"/>
      <c r="H466" s="1"/>
    </row>
    <row r="467" spans="3:8" ht="15.75" customHeight="1">
      <c r="C467" s="1"/>
      <c r="D467" s="1"/>
      <c r="E467" s="1"/>
      <c r="F467" s="1"/>
      <c r="G467" s="1"/>
      <c r="H467" s="1"/>
    </row>
    <row r="468" spans="3:8" ht="15.75" customHeight="1">
      <c r="C468" s="1"/>
      <c r="D468" s="1"/>
      <c r="E468" s="1"/>
      <c r="F468" s="1"/>
      <c r="G468" s="1"/>
      <c r="H468" s="1"/>
    </row>
    <row r="469" spans="3:8" ht="15.75" customHeight="1">
      <c r="C469" s="1"/>
      <c r="D469" s="1"/>
      <c r="E469" s="1"/>
      <c r="F469" s="1"/>
      <c r="G469" s="1"/>
      <c r="H469" s="1"/>
    </row>
    <row r="470" spans="3:8" ht="15.75" customHeight="1">
      <c r="C470" s="1"/>
      <c r="D470" s="1"/>
      <c r="E470" s="1"/>
      <c r="F470" s="1"/>
      <c r="G470" s="1"/>
      <c r="H470" s="1"/>
    </row>
    <row r="471" spans="3:8" ht="15.75" customHeight="1">
      <c r="C471" s="1"/>
      <c r="D471" s="1"/>
      <c r="E471" s="1"/>
      <c r="F471" s="1"/>
      <c r="G471" s="1"/>
      <c r="H471" s="1"/>
    </row>
    <row r="472" spans="3:8" ht="15.75" customHeight="1">
      <c r="C472" s="1"/>
      <c r="D472" s="1"/>
      <c r="E472" s="1"/>
      <c r="F472" s="1"/>
      <c r="G472" s="1"/>
      <c r="H472" s="1"/>
    </row>
    <row r="473" spans="3:8" ht="15.75" customHeight="1">
      <c r="C473" s="1"/>
      <c r="D473" s="1"/>
      <c r="E473" s="1"/>
      <c r="F473" s="1"/>
      <c r="G473" s="1"/>
      <c r="H473" s="1"/>
    </row>
    <row r="474" spans="3:8" ht="15.75" customHeight="1">
      <c r="C474" s="1"/>
      <c r="D474" s="1"/>
      <c r="E474" s="1"/>
      <c r="F474" s="1"/>
      <c r="G474" s="1"/>
      <c r="H474" s="1"/>
    </row>
    <row r="475" spans="3:8" ht="15.75" customHeight="1">
      <c r="C475" s="1"/>
      <c r="D475" s="1"/>
      <c r="E475" s="1"/>
      <c r="F475" s="1"/>
      <c r="G475" s="1"/>
      <c r="H475" s="1"/>
    </row>
    <row r="476" spans="3:8" ht="15.75" customHeight="1">
      <c r="C476" s="1"/>
      <c r="D476" s="1"/>
      <c r="E476" s="1"/>
      <c r="F476" s="1"/>
      <c r="G476" s="1"/>
      <c r="H476" s="1"/>
    </row>
    <row r="477" spans="3:8" ht="15.75" customHeight="1">
      <c r="C477" s="1"/>
      <c r="D477" s="1"/>
      <c r="E477" s="1"/>
      <c r="F477" s="1"/>
      <c r="G477" s="1"/>
      <c r="H477" s="1"/>
    </row>
    <row r="478" spans="3:8" ht="15.75" customHeight="1">
      <c r="C478" s="1"/>
      <c r="D478" s="1"/>
      <c r="E478" s="1"/>
      <c r="F478" s="1"/>
      <c r="G478" s="1"/>
      <c r="H478" s="1"/>
    </row>
    <row r="479" spans="3:8" ht="15.75" customHeight="1">
      <c r="C479" s="1"/>
      <c r="D479" s="1"/>
      <c r="E479" s="1"/>
      <c r="F479" s="1"/>
      <c r="G479" s="1"/>
      <c r="H479" s="1"/>
    </row>
    <row r="480" spans="3:8" ht="15.75" customHeight="1">
      <c r="C480" s="1"/>
      <c r="D480" s="1"/>
      <c r="E480" s="1"/>
      <c r="F480" s="1"/>
      <c r="G480" s="1"/>
      <c r="H480" s="1"/>
    </row>
    <row r="481" spans="3:8" ht="15.75" customHeight="1">
      <c r="C481" s="1"/>
      <c r="D481" s="1"/>
      <c r="E481" s="1"/>
      <c r="F481" s="1"/>
      <c r="G481" s="1"/>
      <c r="H481" s="1"/>
    </row>
    <row r="482" spans="3:8" ht="15.75" customHeight="1">
      <c r="C482" s="1"/>
      <c r="D482" s="1"/>
      <c r="E482" s="1"/>
      <c r="F482" s="1"/>
      <c r="G482" s="1"/>
      <c r="H482" s="1"/>
    </row>
    <row r="483" spans="3:8" ht="15.75" customHeight="1">
      <c r="C483" s="1"/>
      <c r="D483" s="1"/>
      <c r="E483" s="1"/>
      <c r="F483" s="1"/>
      <c r="G483" s="1"/>
      <c r="H483" s="1"/>
    </row>
    <row r="484" spans="3:8" ht="15.75" customHeight="1">
      <c r="C484" s="1"/>
      <c r="D484" s="1"/>
      <c r="E484" s="1"/>
      <c r="F484" s="1"/>
      <c r="G484" s="1"/>
      <c r="H484" s="1"/>
    </row>
    <row r="485" spans="3:8" ht="15.75" customHeight="1">
      <c r="C485" s="1"/>
      <c r="D485" s="1"/>
      <c r="E485" s="1"/>
      <c r="F485" s="1"/>
      <c r="G485" s="1"/>
      <c r="H485" s="1"/>
    </row>
    <row r="486" spans="3:8" ht="15.75" customHeight="1">
      <c r="C486" s="1"/>
      <c r="D486" s="1"/>
      <c r="E486" s="1"/>
      <c r="F486" s="1"/>
      <c r="G486" s="1"/>
      <c r="H486" s="1"/>
    </row>
    <row r="487" spans="3:8" ht="15.75" customHeight="1">
      <c r="C487" s="1"/>
      <c r="D487" s="1"/>
      <c r="E487" s="1"/>
      <c r="F487" s="1"/>
      <c r="G487" s="1"/>
      <c r="H487" s="1"/>
    </row>
    <row r="488" spans="3:8" ht="15.75" customHeight="1">
      <c r="C488" s="1"/>
      <c r="D488" s="1"/>
      <c r="E488" s="1"/>
      <c r="F488" s="1"/>
      <c r="G488" s="1"/>
      <c r="H488" s="1"/>
    </row>
    <row r="489" spans="3:8" ht="15.75" customHeight="1">
      <c r="C489" s="1"/>
      <c r="D489" s="1"/>
      <c r="E489" s="1"/>
      <c r="F489" s="1"/>
      <c r="G489" s="1"/>
      <c r="H489" s="1"/>
    </row>
    <row r="490" spans="3:8" ht="15.75" customHeight="1">
      <c r="C490" s="1"/>
      <c r="D490" s="1"/>
      <c r="E490" s="1"/>
      <c r="F490" s="1"/>
      <c r="G490" s="1"/>
      <c r="H490" s="1"/>
    </row>
    <row r="491" spans="3:8" ht="15.75" customHeight="1">
      <c r="C491" s="1"/>
      <c r="D491" s="1"/>
      <c r="E491" s="1"/>
      <c r="F491" s="1"/>
      <c r="G491" s="1"/>
      <c r="H491" s="1"/>
    </row>
    <row r="492" spans="3:8" ht="15.75" customHeight="1">
      <c r="C492" s="1"/>
      <c r="D492" s="1"/>
      <c r="E492" s="1"/>
      <c r="F492" s="1"/>
      <c r="G492" s="1"/>
      <c r="H492" s="1"/>
    </row>
    <row r="493" spans="3:8" ht="15.75" customHeight="1">
      <c r="C493" s="1"/>
      <c r="D493" s="1"/>
      <c r="E493" s="1"/>
      <c r="F493" s="1"/>
      <c r="G493" s="1"/>
      <c r="H493" s="1"/>
    </row>
    <row r="494" spans="3:8" ht="15.75" customHeight="1">
      <c r="C494" s="1"/>
      <c r="D494" s="1"/>
      <c r="E494" s="1"/>
      <c r="F494" s="1"/>
      <c r="G494" s="1"/>
      <c r="H494" s="1"/>
    </row>
    <row r="495" spans="3:8" ht="15.75" customHeight="1">
      <c r="C495" s="1"/>
      <c r="D495" s="1"/>
      <c r="E495" s="1"/>
      <c r="F495" s="1"/>
      <c r="G495" s="1"/>
      <c r="H495" s="1"/>
    </row>
    <row r="496" spans="3:8" ht="15.75" customHeight="1">
      <c r="C496" s="1"/>
      <c r="D496" s="1"/>
      <c r="E496" s="1"/>
      <c r="F496" s="1"/>
      <c r="G496" s="1"/>
      <c r="H496" s="1"/>
    </row>
    <row r="497" spans="3:8" ht="15.75" customHeight="1">
      <c r="C497" s="1"/>
      <c r="D497" s="1"/>
      <c r="E497" s="1"/>
      <c r="F497" s="1"/>
      <c r="G497" s="1"/>
      <c r="H497" s="1"/>
    </row>
    <row r="498" spans="3:8" ht="15.75" customHeight="1">
      <c r="C498" s="1"/>
      <c r="D498" s="1"/>
      <c r="E498" s="1"/>
      <c r="F498" s="1"/>
      <c r="G498" s="1"/>
      <c r="H498" s="1"/>
    </row>
    <row r="499" spans="3:8" ht="15.75" customHeight="1">
      <c r="C499" s="1"/>
      <c r="D499" s="1"/>
      <c r="E499" s="1"/>
      <c r="F499" s="1"/>
      <c r="G499" s="1"/>
      <c r="H499" s="1"/>
    </row>
    <row r="500" spans="3:8" ht="15.75" customHeight="1">
      <c r="C500" s="1"/>
      <c r="D500" s="1"/>
      <c r="E500" s="1"/>
      <c r="F500" s="1"/>
      <c r="G500" s="1"/>
      <c r="H500" s="1"/>
    </row>
    <row r="501" spans="3:8" ht="15.75" customHeight="1">
      <c r="C501" s="1"/>
      <c r="D501" s="1"/>
      <c r="E501" s="1"/>
      <c r="F501" s="1"/>
      <c r="G501" s="1"/>
      <c r="H501" s="1"/>
    </row>
    <row r="502" spans="3:8" ht="15.75" customHeight="1">
      <c r="C502" s="1"/>
      <c r="D502" s="1"/>
      <c r="E502" s="1"/>
      <c r="F502" s="1"/>
      <c r="G502" s="1"/>
      <c r="H502" s="1"/>
    </row>
    <row r="503" spans="3:8" ht="15.75" customHeight="1">
      <c r="C503" s="1"/>
      <c r="D503" s="1"/>
      <c r="E503" s="1"/>
      <c r="F503" s="1"/>
      <c r="G503" s="1"/>
      <c r="H503" s="1"/>
    </row>
    <row r="504" spans="3:8" ht="15.75" customHeight="1">
      <c r="C504" s="1"/>
      <c r="D504" s="1"/>
      <c r="E504" s="1"/>
      <c r="F504" s="1"/>
      <c r="G504" s="1"/>
      <c r="H504" s="1"/>
    </row>
    <row r="505" spans="3:8" ht="15.75" customHeight="1">
      <c r="C505" s="1"/>
      <c r="D505" s="1"/>
      <c r="E505" s="1"/>
      <c r="F505" s="1"/>
      <c r="G505" s="1"/>
      <c r="H505" s="1"/>
    </row>
    <row r="506" spans="3:8" ht="15.75" customHeight="1">
      <c r="C506" s="1"/>
      <c r="D506" s="1"/>
      <c r="E506" s="1"/>
      <c r="F506" s="1"/>
      <c r="G506" s="1"/>
      <c r="H506" s="1"/>
    </row>
    <row r="507" spans="3:8" ht="15.75" customHeight="1">
      <c r="C507" s="1"/>
      <c r="D507" s="1"/>
      <c r="E507" s="1"/>
      <c r="F507" s="1"/>
      <c r="G507" s="1"/>
      <c r="H507" s="1"/>
    </row>
    <row r="508" spans="3:8" ht="15.75" customHeight="1">
      <c r="C508" s="1"/>
      <c r="D508" s="1"/>
      <c r="E508" s="1"/>
      <c r="F508" s="1"/>
      <c r="G508" s="1"/>
      <c r="H508" s="1"/>
    </row>
    <row r="509" spans="3:8" ht="15.75" customHeight="1">
      <c r="C509" s="1"/>
      <c r="D509" s="1"/>
      <c r="E509" s="1"/>
      <c r="F509" s="1"/>
      <c r="G509" s="1"/>
      <c r="H509" s="1"/>
    </row>
    <row r="510" spans="3:8" ht="15.75" customHeight="1">
      <c r="C510" s="1"/>
      <c r="D510" s="1"/>
      <c r="E510" s="1"/>
      <c r="F510" s="1"/>
      <c r="G510" s="1"/>
      <c r="H510" s="1"/>
    </row>
    <row r="511" spans="3:8" ht="15.75" customHeight="1">
      <c r="C511" s="1"/>
      <c r="D511" s="1"/>
      <c r="E511" s="1"/>
      <c r="F511" s="1"/>
      <c r="G511" s="1"/>
      <c r="H511" s="1"/>
    </row>
    <row r="512" spans="3:8" ht="15.75" customHeight="1">
      <c r="C512" s="1"/>
      <c r="D512" s="1"/>
      <c r="E512" s="1"/>
      <c r="F512" s="1"/>
      <c r="G512" s="1"/>
      <c r="H512" s="1"/>
    </row>
    <row r="513" spans="3:8" ht="15.75" customHeight="1">
      <c r="C513" s="1"/>
      <c r="D513" s="1"/>
      <c r="E513" s="1"/>
      <c r="F513" s="1"/>
      <c r="G513" s="1"/>
      <c r="H513" s="1"/>
    </row>
    <row r="514" spans="3:8" ht="15.75" customHeight="1">
      <c r="C514" s="1"/>
      <c r="D514" s="1"/>
      <c r="E514" s="1"/>
      <c r="F514" s="1"/>
      <c r="G514" s="1"/>
      <c r="H514" s="1"/>
    </row>
    <row r="515" spans="3:8" ht="15.75" customHeight="1">
      <c r="C515" s="1"/>
      <c r="D515" s="1"/>
      <c r="E515" s="1"/>
      <c r="F515" s="1"/>
      <c r="G515" s="1"/>
      <c r="H515" s="1"/>
    </row>
    <row r="516" spans="3:8" ht="15.75" customHeight="1">
      <c r="C516" s="1"/>
      <c r="D516" s="1"/>
      <c r="E516" s="1"/>
      <c r="F516" s="1"/>
      <c r="G516" s="1"/>
      <c r="H516" s="1"/>
    </row>
    <row r="517" spans="3:8" ht="15.75" customHeight="1">
      <c r="C517" s="1"/>
      <c r="D517" s="1"/>
      <c r="E517" s="1"/>
      <c r="F517" s="1"/>
      <c r="G517" s="1"/>
      <c r="H517" s="1"/>
    </row>
    <row r="518" spans="3:8" ht="15.75" customHeight="1">
      <c r="C518" s="1"/>
      <c r="D518" s="1"/>
      <c r="E518" s="1"/>
      <c r="F518" s="1"/>
      <c r="G518" s="1"/>
      <c r="H518" s="1"/>
    </row>
    <row r="519" spans="3:8" ht="15.75" customHeight="1">
      <c r="C519" s="1"/>
      <c r="D519" s="1"/>
      <c r="E519" s="1"/>
      <c r="F519" s="1"/>
      <c r="G519" s="1"/>
      <c r="H519" s="1"/>
    </row>
    <row r="520" spans="3:8" ht="15.75" customHeight="1">
      <c r="C520" s="1"/>
      <c r="D520" s="1"/>
      <c r="E520" s="1"/>
      <c r="F520" s="1"/>
      <c r="G520" s="1"/>
      <c r="H520" s="1"/>
    </row>
    <row r="521" spans="3:8" ht="15.75" customHeight="1">
      <c r="C521" s="1"/>
      <c r="D521" s="1"/>
      <c r="E521" s="1"/>
      <c r="F521" s="1"/>
      <c r="G521" s="1"/>
      <c r="H521" s="1"/>
    </row>
    <row r="522" spans="3:8" ht="15.75" customHeight="1">
      <c r="C522" s="1"/>
      <c r="D522" s="1"/>
      <c r="E522" s="1"/>
      <c r="F522" s="1"/>
      <c r="G522" s="1"/>
      <c r="H522" s="1"/>
    </row>
    <row r="523" spans="3:8" ht="15.75" customHeight="1">
      <c r="C523" s="1"/>
      <c r="D523" s="1"/>
      <c r="E523" s="1"/>
      <c r="F523" s="1"/>
      <c r="G523" s="1"/>
      <c r="H523" s="1"/>
    </row>
    <row r="524" spans="3:8" ht="15.75" customHeight="1">
      <c r="C524" s="1"/>
      <c r="D524" s="1"/>
      <c r="E524" s="1"/>
      <c r="F524" s="1"/>
      <c r="G524" s="1"/>
      <c r="H524" s="1"/>
    </row>
    <row r="525" spans="3:8" ht="15.75" customHeight="1">
      <c r="C525" s="1"/>
      <c r="D525" s="1"/>
      <c r="E525" s="1"/>
      <c r="F525" s="1"/>
      <c r="G525" s="1"/>
      <c r="H525" s="1"/>
    </row>
    <row r="526" spans="3:8" ht="15.75" customHeight="1">
      <c r="C526" s="1"/>
      <c r="D526" s="1"/>
      <c r="E526" s="1"/>
      <c r="F526" s="1"/>
      <c r="G526" s="1"/>
      <c r="H526" s="1"/>
    </row>
    <row r="527" spans="3:8" ht="15.75" customHeight="1">
      <c r="C527" s="1"/>
      <c r="D527" s="1"/>
      <c r="E527" s="1"/>
      <c r="F527" s="1"/>
      <c r="G527" s="1"/>
      <c r="H527" s="1"/>
    </row>
    <row r="528" spans="3:8" ht="15.75" customHeight="1">
      <c r="C528" s="1"/>
      <c r="D528" s="1"/>
      <c r="E528" s="1"/>
      <c r="F528" s="1"/>
      <c r="G528" s="1"/>
      <c r="H528" s="1"/>
    </row>
    <row r="529" spans="3:8" ht="15.75" customHeight="1">
      <c r="C529" s="1"/>
      <c r="D529" s="1"/>
      <c r="E529" s="1"/>
      <c r="F529" s="1"/>
      <c r="G529" s="1"/>
      <c r="H529" s="1"/>
    </row>
    <row r="530" spans="3:8" ht="15.75" customHeight="1">
      <c r="C530" s="1"/>
      <c r="D530" s="1"/>
      <c r="E530" s="1"/>
      <c r="F530" s="1"/>
      <c r="G530" s="1"/>
      <c r="H530" s="1"/>
    </row>
    <row r="531" spans="3:8" ht="15.75" customHeight="1">
      <c r="C531" s="1"/>
      <c r="D531" s="1"/>
      <c r="E531" s="1"/>
      <c r="F531" s="1"/>
      <c r="G531" s="1"/>
      <c r="H531" s="1"/>
    </row>
    <row r="532" spans="3:8" ht="15.75" customHeight="1">
      <c r="C532" s="1"/>
      <c r="D532" s="1"/>
      <c r="E532" s="1"/>
      <c r="F532" s="1"/>
      <c r="G532" s="1"/>
      <c r="H532" s="1"/>
    </row>
    <row r="533" spans="3:8" ht="15.75" customHeight="1">
      <c r="C533" s="1"/>
      <c r="D533" s="1"/>
      <c r="E533" s="1"/>
      <c r="F533" s="1"/>
      <c r="G533" s="1"/>
      <c r="H533" s="1"/>
    </row>
    <row r="534" spans="3:8" ht="15.75" customHeight="1">
      <c r="C534" s="1"/>
      <c r="D534" s="1"/>
      <c r="E534" s="1"/>
      <c r="F534" s="1"/>
      <c r="G534" s="1"/>
      <c r="H534" s="1"/>
    </row>
    <row r="535" spans="3:8" ht="15.75" customHeight="1">
      <c r="C535" s="1"/>
      <c r="D535" s="1"/>
      <c r="E535" s="1"/>
      <c r="F535" s="1"/>
      <c r="G535" s="1"/>
      <c r="H535" s="1"/>
    </row>
    <row r="536" spans="3:8" ht="15.75" customHeight="1">
      <c r="C536" s="1"/>
      <c r="D536" s="1"/>
      <c r="E536" s="1"/>
      <c r="F536" s="1"/>
      <c r="G536" s="1"/>
      <c r="H536" s="1"/>
    </row>
    <row r="537" spans="3:8" ht="15.75" customHeight="1">
      <c r="C537" s="1"/>
      <c r="D537" s="1"/>
      <c r="E537" s="1"/>
      <c r="F537" s="1"/>
      <c r="G537" s="1"/>
      <c r="H537" s="1"/>
    </row>
    <row r="538" spans="3:8" ht="15.75" customHeight="1">
      <c r="C538" s="1"/>
      <c r="D538" s="1"/>
      <c r="E538" s="1"/>
      <c r="F538" s="1"/>
      <c r="G538" s="1"/>
      <c r="H538" s="1"/>
    </row>
    <row r="539" spans="3:8" ht="15.75" customHeight="1">
      <c r="C539" s="1"/>
      <c r="D539" s="1"/>
      <c r="E539" s="1"/>
      <c r="F539" s="1"/>
      <c r="G539" s="1"/>
      <c r="H539" s="1"/>
    </row>
    <row r="540" spans="3:8" ht="15.75" customHeight="1">
      <c r="C540" s="1"/>
      <c r="D540" s="1"/>
      <c r="E540" s="1"/>
      <c r="F540" s="1"/>
      <c r="G540" s="1"/>
      <c r="H540" s="1"/>
    </row>
    <row r="541" spans="3:8" ht="15.75" customHeight="1">
      <c r="C541" s="1"/>
      <c r="D541" s="1"/>
      <c r="E541" s="1"/>
      <c r="F541" s="1"/>
      <c r="G541" s="1"/>
      <c r="H541" s="1"/>
    </row>
    <row r="542" spans="3:8" ht="15.75" customHeight="1">
      <c r="C542" s="1"/>
      <c r="D542" s="1"/>
      <c r="E542" s="1"/>
      <c r="F542" s="1"/>
      <c r="G542" s="1"/>
      <c r="H542" s="1"/>
    </row>
    <row r="543" spans="3:8" ht="15.75" customHeight="1">
      <c r="C543" s="1"/>
      <c r="D543" s="1"/>
      <c r="E543" s="1"/>
      <c r="F543" s="1"/>
      <c r="G543" s="1"/>
      <c r="H543" s="1"/>
    </row>
    <row r="544" spans="3:8" ht="15.75" customHeight="1">
      <c r="C544" s="1"/>
      <c r="D544" s="1"/>
      <c r="E544" s="1"/>
      <c r="F544" s="1"/>
      <c r="G544" s="1"/>
      <c r="H544" s="1"/>
    </row>
    <row r="545" spans="3:8" ht="15.75" customHeight="1">
      <c r="C545" s="1"/>
      <c r="D545" s="1"/>
      <c r="E545" s="1"/>
      <c r="F545" s="1"/>
      <c r="G545" s="1"/>
      <c r="H545" s="1"/>
    </row>
    <row r="546" spans="3:8" ht="15.75" customHeight="1">
      <c r="C546" s="1"/>
      <c r="D546" s="1"/>
      <c r="E546" s="1"/>
      <c r="F546" s="1"/>
      <c r="G546" s="1"/>
      <c r="H546" s="1"/>
    </row>
    <row r="547" spans="3:8" ht="15.75" customHeight="1">
      <c r="C547" s="1"/>
      <c r="D547" s="1"/>
      <c r="E547" s="1"/>
      <c r="F547" s="1"/>
      <c r="G547" s="1"/>
      <c r="H547" s="1"/>
    </row>
    <row r="548" spans="3:8" ht="15.75" customHeight="1">
      <c r="C548" s="1"/>
      <c r="D548" s="1"/>
      <c r="E548" s="1"/>
      <c r="F548" s="1"/>
      <c r="G548" s="1"/>
      <c r="H548" s="1"/>
    </row>
    <row r="549" spans="3:8" ht="15.75" customHeight="1">
      <c r="C549" s="1"/>
      <c r="D549" s="1"/>
      <c r="E549" s="1"/>
      <c r="F549" s="1"/>
      <c r="G549" s="1"/>
      <c r="H549" s="1"/>
    </row>
    <row r="550" spans="3:8" ht="15.75" customHeight="1">
      <c r="C550" s="1"/>
      <c r="D550" s="1"/>
      <c r="E550" s="1"/>
      <c r="F550" s="1"/>
      <c r="G550" s="1"/>
      <c r="H550" s="1"/>
    </row>
    <row r="551" spans="3:8" ht="15.75" customHeight="1">
      <c r="C551" s="1"/>
      <c r="D551" s="1"/>
      <c r="E551" s="1"/>
      <c r="F551" s="1"/>
      <c r="G551" s="1"/>
      <c r="H551" s="1"/>
    </row>
    <row r="552" spans="3:8" ht="15.75" customHeight="1">
      <c r="C552" s="1"/>
      <c r="D552" s="1"/>
      <c r="E552" s="1"/>
      <c r="F552" s="1"/>
      <c r="G552" s="1"/>
      <c r="H552" s="1"/>
    </row>
    <row r="553" spans="3:8" ht="15.75" customHeight="1">
      <c r="C553" s="1"/>
      <c r="D553" s="1"/>
      <c r="E553" s="1"/>
      <c r="F553" s="1"/>
      <c r="G553" s="1"/>
      <c r="H553" s="1"/>
    </row>
    <row r="554" spans="3:8" ht="15.75" customHeight="1">
      <c r="C554" s="1"/>
      <c r="D554" s="1"/>
      <c r="E554" s="1"/>
      <c r="F554" s="1"/>
      <c r="G554" s="1"/>
      <c r="H554" s="1"/>
    </row>
    <row r="555" spans="3:8" ht="15.75" customHeight="1">
      <c r="C555" s="1"/>
      <c r="D555" s="1"/>
      <c r="E555" s="1"/>
      <c r="F555" s="1"/>
      <c r="G555" s="1"/>
      <c r="H555" s="1"/>
    </row>
    <row r="556" spans="3:8" ht="15.75" customHeight="1">
      <c r="C556" s="1"/>
      <c r="D556" s="1"/>
      <c r="E556" s="1"/>
      <c r="F556" s="1"/>
      <c r="G556" s="1"/>
      <c r="H556" s="1"/>
    </row>
    <row r="557" spans="3:8" ht="15.75" customHeight="1">
      <c r="C557" s="1"/>
      <c r="D557" s="1"/>
      <c r="E557" s="1"/>
      <c r="F557" s="1"/>
      <c r="G557" s="1"/>
      <c r="H557" s="1"/>
    </row>
    <row r="558" spans="3:8" ht="15.75" customHeight="1">
      <c r="C558" s="1"/>
      <c r="D558" s="1"/>
      <c r="E558" s="1"/>
      <c r="F558" s="1"/>
      <c r="G558" s="1"/>
      <c r="H558" s="1"/>
    </row>
    <row r="559" spans="3:8" ht="15.75" customHeight="1">
      <c r="C559" s="1"/>
      <c r="D559" s="1"/>
      <c r="E559" s="1"/>
      <c r="F559" s="1"/>
      <c r="G559" s="1"/>
      <c r="H559" s="1"/>
    </row>
    <row r="560" spans="3:8" ht="15.75" customHeight="1">
      <c r="C560" s="1"/>
      <c r="D560" s="1"/>
      <c r="E560" s="1"/>
      <c r="F560" s="1"/>
      <c r="G560" s="1"/>
      <c r="H560" s="1"/>
    </row>
    <row r="561" spans="3:8" ht="15.75" customHeight="1">
      <c r="C561" s="1"/>
      <c r="D561" s="1"/>
      <c r="E561" s="1"/>
      <c r="F561" s="1"/>
      <c r="G561" s="1"/>
      <c r="H561" s="1"/>
    </row>
    <row r="562" spans="3:8" ht="15.75" customHeight="1">
      <c r="C562" s="1"/>
      <c r="D562" s="1"/>
      <c r="E562" s="1"/>
      <c r="F562" s="1"/>
      <c r="G562" s="1"/>
      <c r="H562" s="1"/>
    </row>
    <row r="563" spans="3:8" ht="15.75" customHeight="1">
      <c r="C563" s="1"/>
      <c r="D563" s="1"/>
      <c r="E563" s="1"/>
      <c r="F563" s="1"/>
      <c r="G563" s="1"/>
      <c r="H563" s="1"/>
    </row>
    <row r="564" spans="3:8" ht="15.75" customHeight="1">
      <c r="C564" s="1"/>
      <c r="D564" s="1"/>
      <c r="E564" s="1"/>
      <c r="F564" s="1"/>
      <c r="G564" s="1"/>
      <c r="H564" s="1"/>
    </row>
    <row r="565" spans="3:8" ht="15.75" customHeight="1">
      <c r="C565" s="1"/>
      <c r="D565" s="1"/>
      <c r="E565" s="1"/>
      <c r="F565" s="1"/>
      <c r="G565" s="1"/>
      <c r="H565" s="1"/>
    </row>
    <row r="566" spans="3:8" ht="15.75" customHeight="1">
      <c r="C566" s="1"/>
      <c r="D566" s="1"/>
      <c r="E566" s="1"/>
      <c r="F566" s="1"/>
      <c r="G566" s="1"/>
      <c r="H566" s="1"/>
    </row>
    <row r="567" spans="3:8" ht="15.75" customHeight="1">
      <c r="C567" s="1"/>
      <c r="D567" s="1"/>
      <c r="E567" s="1"/>
      <c r="F567" s="1"/>
      <c r="G567" s="1"/>
      <c r="H567" s="1"/>
    </row>
    <row r="568" spans="3:8" ht="15.75" customHeight="1">
      <c r="C568" s="1"/>
      <c r="D568" s="1"/>
      <c r="E568" s="1"/>
      <c r="F568" s="1"/>
      <c r="G568" s="1"/>
      <c r="H568" s="1"/>
    </row>
    <row r="569" spans="3:8" ht="15.75" customHeight="1">
      <c r="C569" s="1"/>
      <c r="D569" s="1"/>
      <c r="E569" s="1"/>
      <c r="F569" s="1"/>
      <c r="G569" s="1"/>
      <c r="H569" s="1"/>
    </row>
    <row r="570" spans="3:8" ht="15.75" customHeight="1">
      <c r="C570" s="1"/>
      <c r="D570" s="1"/>
      <c r="E570" s="1"/>
      <c r="F570" s="1"/>
      <c r="G570" s="1"/>
      <c r="H570" s="1"/>
    </row>
    <row r="571" spans="3:8" ht="15.75" customHeight="1">
      <c r="C571" s="1"/>
      <c r="D571" s="1"/>
      <c r="E571" s="1"/>
      <c r="F571" s="1"/>
      <c r="G571" s="1"/>
      <c r="H571" s="1"/>
    </row>
    <row r="572" spans="3:8" ht="15.75" customHeight="1">
      <c r="C572" s="1"/>
      <c r="D572" s="1"/>
      <c r="E572" s="1"/>
      <c r="F572" s="1"/>
      <c r="G572" s="1"/>
      <c r="H572" s="1"/>
    </row>
    <row r="573" spans="3:8" ht="15.75" customHeight="1">
      <c r="C573" s="1"/>
      <c r="D573" s="1"/>
      <c r="E573" s="1"/>
      <c r="F573" s="1"/>
      <c r="G573" s="1"/>
      <c r="H573" s="1"/>
    </row>
    <row r="574" spans="3:8" ht="15.75" customHeight="1">
      <c r="C574" s="1"/>
      <c r="D574" s="1"/>
      <c r="E574" s="1"/>
      <c r="F574" s="1"/>
      <c r="G574" s="1"/>
      <c r="H574" s="1"/>
    </row>
    <row r="575" spans="3:8" ht="15.75" customHeight="1">
      <c r="C575" s="1"/>
      <c r="D575" s="1"/>
      <c r="E575" s="1"/>
      <c r="F575" s="1"/>
      <c r="G575" s="1"/>
      <c r="H575" s="1"/>
    </row>
    <row r="576" spans="3:8" ht="15.75" customHeight="1">
      <c r="C576" s="1"/>
      <c r="D576" s="1"/>
      <c r="E576" s="1"/>
      <c r="F576" s="1"/>
      <c r="G576" s="1"/>
      <c r="H576" s="1"/>
    </row>
    <row r="577" spans="3:8" ht="15.75" customHeight="1">
      <c r="C577" s="1"/>
      <c r="D577" s="1"/>
      <c r="E577" s="1"/>
      <c r="F577" s="1"/>
      <c r="G577" s="1"/>
      <c r="H577" s="1"/>
    </row>
    <row r="578" spans="3:8" ht="15.75" customHeight="1">
      <c r="C578" s="1"/>
      <c r="D578" s="1"/>
      <c r="E578" s="1"/>
      <c r="F578" s="1"/>
      <c r="G578" s="1"/>
      <c r="H578" s="1"/>
    </row>
    <row r="579" spans="3:8" ht="15.75" customHeight="1">
      <c r="C579" s="1"/>
      <c r="D579" s="1"/>
      <c r="E579" s="1"/>
      <c r="F579" s="1"/>
      <c r="G579" s="1"/>
      <c r="H579" s="1"/>
    </row>
    <row r="580" spans="3:8" ht="15.75" customHeight="1">
      <c r="C580" s="1"/>
      <c r="D580" s="1"/>
      <c r="E580" s="1"/>
      <c r="F580" s="1"/>
      <c r="G580" s="1"/>
      <c r="H580" s="1"/>
    </row>
    <row r="581" spans="3:8" ht="15.75" customHeight="1">
      <c r="C581" s="1"/>
      <c r="D581" s="1"/>
      <c r="E581" s="1"/>
      <c r="F581" s="1"/>
      <c r="G581" s="1"/>
      <c r="H581" s="1"/>
    </row>
    <row r="582" spans="3:8" ht="15.75" customHeight="1">
      <c r="C582" s="1"/>
      <c r="D582" s="1"/>
      <c r="E582" s="1"/>
      <c r="F582" s="1"/>
      <c r="G582" s="1"/>
      <c r="H582" s="1"/>
    </row>
    <row r="583" spans="3:8" ht="15.75" customHeight="1">
      <c r="C583" s="1"/>
      <c r="D583" s="1"/>
      <c r="E583" s="1"/>
      <c r="F583" s="1"/>
      <c r="G583" s="1"/>
      <c r="H583" s="1"/>
    </row>
    <row r="584" spans="3:8" ht="15.75" customHeight="1">
      <c r="C584" s="1"/>
      <c r="D584" s="1"/>
      <c r="E584" s="1"/>
      <c r="F584" s="1"/>
      <c r="G584" s="1"/>
      <c r="H584" s="1"/>
    </row>
    <row r="585" spans="3:8" ht="15.75" customHeight="1">
      <c r="C585" s="1"/>
      <c r="D585" s="1"/>
      <c r="E585" s="1"/>
      <c r="F585" s="1"/>
      <c r="G585" s="1"/>
      <c r="H585" s="1"/>
    </row>
    <row r="586" spans="3:8" ht="15.75" customHeight="1">
      <c r="C586" s="1"/>
      <c r="D586" s="1"/>
      <c r="E586" s="1"/>
      <c r="F586" s="1"/>
      <c r="G586" s="1"/>
      <c r="H586" s="1"/>
    </row>
    <row r="587" spans="3:8" ht="15.75" customHeight="1">
      <c r="C587" s="1"/>
      <c r="D587" s="1"/>
      <c r="E587" s="1"/>
      <c r="F587" s="1"/>
      <c r="G587" s="1"/>
      <c r="H587" s="1"/>
    </row>
    <row r="588" spans="3:8" ht="15.75" customHeight="1">
      <c r="C588" s="1"/>
      <c r="D588" s="1"/>
      <c r="E588" s="1"/>
      <c r="F588" s="1"/>
      <c r="G588" s="1"/>
      <c r="H588" s="1"/>
    </row>
    <row r="589" spans="3:8" ht="15.75" customHeight="1">
      <c r="C589" s="1"/>
      <c r="D589" s="1"/>
      <c r="E589" s="1"/>
      <c r="F589" s="1"/>
      <c r="G589" s="1"/>
      <c r="H589" s="1"/>
    </row>
    <row r="590" spans="3:8" ht="15.75" customHeight="1">
      <c r="C590" s="1"/>
      <c r="D590" s="1"/>
      <c r="E590" s="1"/>
      <c r="F590" s="1"/>
      <c r="G590" s="1"/>
      <c r="H590" s="1"/>
    </row>
    <row r="591" spans="3:8" ht="15.75" customHeight="1">
      <c r="C591" s="1"/>
      <c r="D591" s="1"/>
      <c r="E591" s="1"/>
      <c r="F591" s="1"/>
      <c r="G591" s="1"/>
      <c r="H591" s="1"/>
    </row>
    <row r="592" spans="3:8" ht="15.75" customHeight="1">
      <c r="C592" s="1"/>
      <c r="D592" s="1"/>
      <c r="E592" s="1"/>
      <c r="F592" s="1"/>
      <c r="G592" s="1"/>
      <c r="H592" s="1"/>
    </row>
    <row r="593" spans="3:8" ht="15.75" customHeight="1">
      <c r="C593" s="1"/>
      <c r="D593" s="1"/>
      <c r="E593" s="1"/>
      <c r="F593" s="1"/>
      <c r="G593" s="1"/>
      <c r="H593" s="1"/>
    </row>
    <row r="594" spans="3:8" ht="15.75" customHeight="1">
      <c r="C594" s="1"/>
      <c r="D594" s="1"/>
      <c r="E594" s="1"/>
      <c r="F594" s="1"/>
      <c r="G594" s="1"/>
      <c r="H594" s="1"/>
    </row>
    <row r="595" spans="3:8" ht="15.75" customHeight="1">
      <c r="C595" s="1"/>
      <c r="D595" s="1"/>
      <c r="E595" s="1"/>
      <c r="F595" s="1"/>
      <c r="G595" s="1"/>
      <c r="H595" s="1"/>
    </row>
    <row r="596" spans="3:8" ht="15.75" customHeight="1">
      <c r="C596" s="1"/>
      <c r="D596" s="1"/>
      <c r="E596" s="1"/>
      <c r="F596" s="1"/>
      <c r="G596" s="1"/>
      <c r="H596" s="1"/>
    </row>
    <row r="597" spans="3:8" ht="15.75" customHeight="1">
      <c r="C597" s="1"/>
      <c r="D597" s="1"/>
      <c r="E597" s="1"/>
      <c r="F597" s="1"/>
      <c r="G597" s="1"/>
      <c r="H597" s="1"/>
    </row>
    <row r="598" spans="3:8" ht="15.75" customHeight="1">
      <c r="C598" s="1"/>
      <c r="D598" s="1"/>
      <c r="E598" s="1"/>
      <c r="F598" s="1"/>
      <c r="G598" s="1"/>
      <c r="H598" s="1"/>
    </row>
    <row r="599" spans="3:8" ht="15.75" customHeight="1">
      <c r="C599" s="1"/>
      <c r="D599" s="1"/>
      <c r="E599" s="1"/>
      <c r="F599" s="1"/>
      <c r="G599" s="1"/>
      <c r="H599" s="1"/>
    </row>
    <row r="600" spans="3:8" ht="15.75" customHeight="1">
      <c r="C600" s="1"/>
      <c r="D600" s="1"/>
      <c r="E600" s="1"/>
      <c r="F600" s="1"/>
      <c r="G600" s="1"/>
      <c r="H600" s="1"/>
    </row>
    <row r="601" spans="3:8" ht="15.75" customHeight="1">
      <c r="C601" s="1"/>
      <c r="D601" s="1"/>
      <c r="E601" s="1"/>
      <c r="F601" s="1"/>
      <c r="G601" s="1"/>
      <c r="H601" s="1"/>
    </row>
    <row r="602" spans="3:8" ht="15.75" customHeight="1">
      <c r="C602" s="1"/>
      <c r="D602" s="1"/>
      <c r="E602" s="1"/>
      <c r="F602" s="1"/>
      <c r="G602" s="1"/>
      <c r="H602" s="1"/>
    </row>
    <row r="603" spans="3:8" ht="15.75" customHeight="1">
      <c r="C603" s="1"/>
      <c r="D603" s="1"/>
      <c r="E603" s="1"/>
      <c r="F603" s="1"/>
      <c r="G603" s="1"/>
      <c r="H603" s="1"/>
    </row>
    <row r="604" spans="3:8" ht="15.75" customHeight="1">
      <c r="C604" s="1"/>
      <c r="D604" s="1"/>
      <c r="E604" s="1"/>
      <c r="F604" s="1"/>
      <c r="G604" s="1"/>
      <c r="H604" s="1"/>
    </row>
    <row r="605" spans="3:8" ht="15.75" customHeight="1">
      <c r="C605" s="1"/>
      <c r="D605" s="1"/>
      <c r="E605" s="1"/>
      <c r="F605" s="1"/>
      <c r="G605" s="1"/>
      <c r="H605" s="1"/>
    </row>
    <row r="606" spans="3:8" ht="15.75" customHeight="1">
      <c r="C606" s="1"/>
      <c r="D606" s="1"/>
      <c r="E606" s="1"/>
      <c r="F606" s="1"/>
      <c r="G606" s="1"/>
      <c r="H606" s="1"/>
    </row>
    <row r="607" spans="3:8" ht="15.75" customHeight="1">
      <c r="C607" s="1"/>
      <c r="D607" s="1"/>
      <c r="E607" s="1"/>
      <c r="F607" s="1"/>
      <c r="G607" s="1"/>
      <c r="H607" s="1"/>
    </row>
    <row r="608" spans="3:8" ht="15.75" customHeight="1">
      <c r="C608" s="1"/>
      <c r="D608" s="1"/>
      <c r="E608" s="1"/>
      <c r="F608" s="1"/>
      <c r="G608" s="1"/>
      <c r="H608" s="1"/>
    </row>
    <row r="609" spans="3:8" ht="15.75" customHeight="1">
      <c r="C609" s="1"/>
      <c r="D609" s="1"/>
      <c r="E609" s="1"/>
      <c r="F609" s="1"/>
      <c r="G609" s="1"/>
      <c r="H609" s="1"/>
    </row>
    <row r="610" spans="3:8" ht="15.75" customHeight="1">
      <c r="C610" s="1"/>
      <c r="D610" s="1"/>
      <c r="E610" s="1"/>
      <c r="F610" s="1"/>
      <c r="G610" s="1"/>
      <c r="H610" s="1"/>
    </row>
    <row r="611" spans="3:8" ht="15.75" customHeight="1">
      <c r="C611" s="1"/>
      <c r="D611" s="1"/>
      <c r="E611" s="1"/>
      <c r="F611" s="1"/>
      <c r="G611" s="1"/>
      <c r="H611" s="1"/>
    </row>
    <row r="612" spans="3:8" ht="15.75" customHeight="1">
      <c r="C612" s="1"/>
      <c r="D612" s="1"/>
      <c r="E612" s="1"/>
      <c r="F612" s="1"/>
      <c r="G612" s="1"/>
      <c r="H612" s="1"/>
    </row>
    <row r="613" spans="3:8" ht="15.75" customHeight="1">
      <c r="C613" s="1"/>
      <c r="D613" s="1"/>
      <c r="E613" s="1"/>
      <c r="F613" s="1"/>
      <c r="G613" s="1"/>
      <c r="H613" s="1"/>
    </row>
    <row r="614" spans="3:8" ht="15.75" customHeight="1">
      <c r="C614" s="1"/>
      <c r="D614" s="1"/>
      <c r="E614" s="1"/>
      <c r="F614" s="1"/>
      <c r="G614" s="1"/>
      <c r="H614" s="1"/>
    </row>
    <row r="615" spans="3:8" ht="15.75" customHeight="1">
      <c r="C615" s="1"/>
      <c r="D615" s="1"/>
      <c r="E615" s="1"/>
      <c r="F615" s="1"/>
      <c r="G615" s="1"/>
      <c r="H615" s="1"/>
    </row>
    <row r="616" spans="3:8" ht="15.75" customHeight="1">
      <c r="C616" s="1"/>
      <c r="D616" s="1"/>
      <c r="E616" s="1"/>
      <c r="F616" s="1"/>
      <c r="G616" s="1"/>
      <c r="H616" s="1"/>
    </row>
    <row r="617" spans="3:8" ht="15.75" customHeight="1">
      <c r="C617" s="1"/>
      <c r="D617" s="1"/>
      <c r="E617" s="1"/>
      <c r="F617" s="1"/>
      <c r="G617" s="1"/>
      <c r="H617" s="1"/>
    </row>
    <row r="618" spans="3:8" ht="15.75" customHeight="1">
      <c r="C618" s="1"/>
      <c r="D618" s="1"/>
      <c r="E618" s="1"/>
      <c r="F618" s="1"/>
      <c r="G618" s="1"/>
      <c r="H618" s="1"/>
    </row>
    <row r="619" spans="3:8" ht="15.75" customHeight="1">
      <c r="C619" s="1"/>
      <c r="D619" s="1"/>
      <c r="E619" s="1"/>
      <c r="F619" s="1"/>
      <c r="G619" s="1"/>
      <c r="H619" s="1"/>
    </row>
    <row r="620" spans="3:8" ht="15.75" customHeight="1">
      <c r="C620" s="1"/>
      <c r="D620" s="1"/>
      <c r="E620" s="1"/>
      <c r="F620" s="1"/>
      <c r="G620" s="1"/>
      <c r="H620" s="1"/>
    </row>
    <row r="621" spans="3:8" ht="15.75" customHeight="1">
      <c r="C621" s="1"/>
      <c r="D621" s="1"/>
      <c r="E621" s="1"/>
      <c r="F621" s="1"/>
      <c r="G621" s="1"/>
      <c r="H621" s="1"/>
    </row>
    <row r="622" spans="3:8" ht="15.75" customHeight="1">
      <c r="C622" s="1"/>
      <c r="D622" s="1"/>
      <c r="E622" s="1"/>
      <c r="F622" s="1"/>
      <c r="G622" s="1"/>
      <c r="H622" s="1"/>
    </row>
    <row r="623" spans="3:8" ht="15.75" customHeight="1">
      <c r="C623" s="1"/>
      <c r="D623" s="1"/>
      <c r="E623" s="1"/>
      <c r="F623" s="1"/>
      <c r="G623" s="1"/>
      <c r="H623" s="1"/>
    </row>
    <row r="624" spans="3:8" ht="15.75" customHeight="1">
      <c r="C624" s="1"/>
      <c r="D624" s="1"/>
      <c r="E624" s="1"/>
      <c r="F624" s="1"/>
      <c r="G624" s="1"/>
      <c r="H624" s="1"/>
    </row>
    <row r="625" spans="3:8" ht="15.75" customHeight="1">
      <c r="C625" s="1"/>
      <c r="D625" s="1"/>
      <c r="E625" s="1"/>
      <c r="F625" s="1"/>
      <c r="G625" s="1"/>
      <c r="H625" s="1"/>
    </row>
    <row r="626" spans="3:8" ht="15.75" customHeight="1">
      <c r="C626" s="1"/>
      <c r="D626" s="1"/>
      <c r="E626" s="1"/>
      <c r="F626" s="1"/>
      <c r="G626" s="1"/>
      <c r="H626" s="1"/>
    </row>
    <row r="627" spans="3:8" ht="15.75" customHeight="1">
      <c r="C627" s="1"/>
      <c r="D627" s="1"/>
      <c r="E627" s="1"/>
      <c r="F627" s="1"/>
      <c r="G627" s="1"/>
      <c r="H627" s="1"/>
    </row>
    <row r="628" spans="3:8" ht="15.75" customHeight="1">
      <c r="C628" s="1"/>
      <c r="D628" s="1"/>
      <c r="E628" s="1"/>
      <c r="F628" s="1"/>
      <c r="G628" s="1"/>
      <c r="H628" s="1"/>
    </row>
    <row r="629" spans="3:8" ht="15.75" customHeight="1">
      <c r="C629" s="1"/>
      <c r="D629" s="1"/>
      <c r="E629" s="1"/>
      <c r="F629" s="1"/>
      <c r="G629" s="1"/>
      <c r="H629" s="1"/>
    </row>
    <row r="630" spans="3:8" ht="15.75" customHeight="1">
      <c r="C630" s="1"/>
      <c r="D630" s="1"/>
      <c r="E630" s="1"/>
      <c r="F630" s="1"/>
      <c r="G630" s="1"/>
      <c r="H630" s="1"/>
    </row>
    <row r="631" spans="3:8" ht="15.75" customHeight="1">
      <c r="C631" s="1"/>
      <c r="D631" s="1"/>
      <c r="E631" s="1"/>
      <c r="F631" s="1"/>
      <c r="G631" s="1"/>
      <c r="H631" s="1"/>
    </row>
    <row r="632" spans="3:8" ht="15.75" customHeight="1">
      <c r="C632" s="1"/>
      <c r="D632" s="1"/>
      <c r="E632" s="1"/>
      <c r="F632" s="1"/>
      <c r="G632" s="1"/>
      <c r="H632" s="1"/>
    </row>
    <row r="633" spans="3:8" ht="15.75" customHeight="1">
      <c r="C633" s="1"/>
      <c r="D633" s="1"/>
      <c r="E633" s="1"/>
      <c r="F633" s="1"/>
      <c r="G633" s="1"/>
      <c r="H633" s="1"/>
    </row>
    <row r="634" spans="3:8" ht="15.75" customHeight="1">
      <c r="C634" s="1"/>
      <c r="D634" s="1"/>
      <c r="E634" s="1"/>
      <c r="F634" s="1"/>
      <c r="G634" s="1"/>
      <c r="H634" s="1"/>
    </row>
    <row r="635" spans="3:8" ht="15.75" customHeight="1">
      <c r="C635" s="1"/>
      <c r="D635" s="1"/>
      <c r="E635" s="1"/>
      <c r="F635" s="1"/>
      <c r="G635" s="1"/>
      <c r="H635" s="1"/>
    </row>
    <row r="636" spans="3:8" ht="15.75" customHeight="1">
      <c r="C636" s="1"/>
      <c r="D636" s="1"/>
      <c r="E636" s="1"/>
      <c r="F636" s="1"/>
      <c r="G636" s="1"/>
      <c r="H636" s="1"/>
    </row>
    <row r="637" spans="3:8" ht="15.75" customHeight="1">
      <c r="C637" s="1"/>
      <c r="D637" s="1"/>
      <c r="E637" s="1"/>
      <c r="F637" s="1"/>
      <c r="G637" s="1"/>
      <c r="H637" s="1"/>
    </row>
    <row r="638" spans="3:8" ht="15.75" customHeight="1">
      <c r="C638" s="1"/>
      <c r="D638" s="1"/>
      <c r="E638" s="1"/>
      <c r="F638" s="1"/>
      <c r="G638" s="1"/>
      <c r="H638" s="1"/>
    </row>
    <row r="639" spans="3:8" ht="15.75" customHeight="1">
      <c r="C639" s="1"/>
      <c r="D639" s="1"/>
      <c r="E639" s="1"/>
      <c r="F639" s="1"/>
      <c r="G639" s="1"/>
      <c r="H639" s="1"/>
    </row>
    <row r="640" spans="3:8" ht="15.75" customHeight="1">
      <c r="C640" s="1"/>
      <c r="D640" s="1"/>
      <c r="E640" s="1"/>
      <c r="F640" s="1"/>
      <c r="G640" s="1"/>
      <c r="H640" s="1"/>
    </row>
    <row r="641" spans="3:8" ht="15.75" customHeight="1">
      <c r="C641" s="1"/>
      <c r="D641" s="1"/>
      <c r="E641" s="1"/>
      <c r="F641" s="1"/>
      <c r="G641" s="1"/>
      <c r="H641" s="1"/>
    </row>
    <row r="642" spans="3:8" ht="15.75" customHeight="1">
      <c r="C642" s="1"/>
      <c r="D642" s="1"/>
      <c r="E642" s="1"/>
      <c r="F642" s="1"/>
      <c r="G642" s="1"/>
      <c r="H642" s="1"/>
    </row>
    <row r="643" spans="3:8" ht="15.75" customHeight="1">
      <c r="C643" s="1"/>
      <c r="D643" s="1"/>
      <c r="E643" s="1"/>
      <c r="F643" s="1"/>
      <c r="G643" s="1"/>
      <c r="H643" s="1"/>
    </row>
    <row r="644" spans="3:8" ht="15.75" customHeight="1">
      <c r="C644" s="1"/>
      <c r="D644" s="1"/>
      <c r="E644" s="1"/>
      <c r="F644" s="1"/>
      <c r="G644" s="1"/>
      <c r="H644" s="1"/>
    </row>
    <row r="645" spans="3:8" ht="15.75" customHeight="1">
      <c r="C645" s="1"/>
      <c r="D645" s="1"/>
      <c r="E645" s="1"/>
      <c r="F645" s="1"/>
      <c r="G645" s="1"/>
      <c r="H645" s="1"/>
    </row>
    <row r="646" spans="3:8" ht="15.75" customHeight="1">
      <c r="C646" s="1"/>
      <c r="D646" s="1"/>
      <c r="E646" s="1"/>
      <c r="F646" s="1"/>
      <c r="G646" s="1"/>
      <c r="H646" s="1"/>
    </row>
    <row r="647" spans="3:8" ht="15.75" customHeight="1">
      <c r="C647" s="1"/>
      <c r="D647" s="1"/>
      <c r="E647" s="1"/>
      <c r="F647" s="1"/>
      <c r="G647" s="1"/>
      <c r="H647" s="1"/>
    </row>
    <row r="648" spans="3:8" ht="15.75" customHeight="1">
      <c r="C648" s="1"/>
      <c r="D648" s="1"/>
      <c r="E648" s="1"/>
      <c r="F648" s="1"/>
      <c r="G648" s="1"/>
      <c r="H648" s="1"/>
    </row>
    <row r="649" spans="3:8" ht="15.75" customHeight="1">
      <c r="C649" s="1"/>
      <c r="D649" s="1"/>
      <c r="E649" s="1"/>
      <c r="F649" s="1"/>
      <c r="G649" s="1"/>
      <c r="H649" s="1"/>
    </row>
    <row r="650" spans="3:8" ht="15.75" customHeight="1">
      <c r="C650" s="1"/>
      <c r="D650" s="1"/>
      <c r="E650" s="1"/>
      <c r="F650" s="1"/>
      <c r="G650" s="1"/>
      <c r="H650" s="1"/>
    </row>
    <row r="651" spans="3:8" ht="15.75" customHeight="1">
      <c r="C651" s="1"/>
      <c r="D651" s="1"/>
      <c r="E651" s="1"/>
      <c r="F651" s="1"/>
      <c r="G651" s="1"/>
      <c r="H651" s="1"/>
    </row>
    <row r="652" spans="3:8" ht="15.75" customHeight="1">
      <c r="C652" s="1"/>
      <c r="D652" s="1"/>
      <c r="E652" s="1"/>
      <c r="F652" s="1"/>
      <c r="G652" s="1"/>
      <c r="H652" s="1"/>
    </row>
    <row r="653" spans="3:8" ht="15.75" customHeight="1">
      <c r="C653" s="1"/>
      <c r="D653" s="1"/>
      <c r="E653" s="1"/>
      <c r="F653" s="1"/>
      <c r="G653" s="1"/>
      <c r="H653" s="1"/>
    </row>
    <row r="654" spans="3:8" ht="15.75" customHeight="1">
      <c r="C654" s="1"/>
      <c r="D654" s="1"/>
      <c r="E654" s="1"/>
      <c r="F654" s="1"/>
      <c r="G654" s="1"/>
      <c r="H654" s="1"/>
    </row>
    <row r="655" spans="3:8" ht="15.75" customHeight="1">
      <c r="C655" s="1"/>
      <c r="D655" s="1"/>
      <c r="E655" s="1"/>
      <c r="F655" s="1"/>
      <c r="G655" s="1"/>
      <c r="H655" s="1"/>
    </row>
    <row r="656" spans="3:8" ht="15.75" customHeight="1">
      <c r="C656" s="1"/>
      <c r="D656" s="1"/>
      <c r="E656" s="1"/>
      <c r="F656" s="1"/>
      <c r="G656" s="1"/>
      <c r="H656" s="1"/>
    </row>
    <row r="657" spans="3:8" ht="15.75" customHeight="1">
      <c r="C657" s="1"/>
      <c r="D657" s="1"/>
      <c r="E657" s="1"/>
      <c r="F657" s="1"/>
      <c r="G657" s="1"/>
      <c r="H657" s="1"/>
    </row>
    <row r="658" spans="3:8" ht="15.75" customHeight="1">
      <c r="C658" s="1"/>
      <c r="D658" s="1"/>
      <c r="E658" s="1"/>
      <c r="F658" s="1"/>
      <c r="G658" s="1"/>
      <c r="H658" s="1"/>
    </row>
    <row r="659" spans="3:8" ht="15.75" customHeight="1">
      <c r="C659" s="1"/>
      <c r="D659" s="1"/>
      <c r="E659" s="1"/>
      <c r="F659" s="1"/>
      <c r="G659" s="1"/>
      <c r="H659" s="1"/>
    </row>
    <row r="660" spans="3:8" ht="15.75" customHeight="1">
      <c r="C660" s="1"/>
      <c r="D660" s="1"/>
      <c r="E660" s="1"/>
      <c r="F660" s="1"/>
      <c r="G660" s="1"/>
      <c r="H660" s="1"/>
    </row>
    <row r="661" spans="3:8" ht="15.75" customHeight="1">
      <c r="C661" s="1"/>
      <c r="D661" s="1"/>
      <c r="E661" s="1"/>
      <c r="F661" s="1"/>
      <c r="G661" s="1"/>
      <c r="H661" s="1"/>
    </row>
    <row r="662" spans="3:8" ht="15.75" customHeight="1">
      <c r="C662" s="1"/>
      <c r="D662" s="1"/>
      <c r="E662" s="1"/>
      <c r="F662" s="1"/>
      <c r="G662" s="1"/>
      <c r="H662" s="1"/>
    </row>
    <row r="663" spans="3:8" ht="15.75" customHeight="1">
      <c r="C663" s="1"/>
      <c r="D663" s="1"/>
      <c r="E663" s="1"/>
      <c r="F663" s="1"/>
      <c r="G663" s="1"/>
      <c r="H663" s="1"/>
    </row>
    <row r="664" spans="3:8" ht="15.75" customHeight="1">
      <c r="C664" s="1"/>
      <c r="D664" s="1"/>
      <c r="E664" s="1"/>
      <c r="F664" s="1"/>
      <c r="G664" s="1"/>
      <c r="H664" s="1"/>
    </row>
    <row r="665" spans="3:8" ht="15.75" customHeight="1">
      <c r="C665" s="1"/>
      <c r="D665" s="1"/>
      <c r="E665" s="1"/>
      <c r="F665" s="1"/>
      <c r="G665" s="1"/>
      <c r="H665" s="1"/>
    </row>
    <row r="666" spans="3:8" ht="15.75" customHeight="1">
      <c r="C666" s="1"/>
      <c r="D666" s="1"/>
      <c r="E666" s="1"/>
      <c r="F666" s="1"/>
      <c r="G666" s="1"/>
      <c r="H666" s="1"/>
    </row>
    <row r="667" spans="3:8" ht="15.75" customHeight="1">
      <c r="C667" s="1"/>
      <c r="D667" s="1"/>
      <c r="E667" s="1"/>
      <c r="F667" s="1"/>
      <c r="G667" s="1"/>
      <c r="H667" s="1"/>
    </row>
    <row r="668" spans="3:8" ht="15.75" customHeight="1">
      <c r="C668" s="1"/>
      <c r="D668" s="1"/>
      <c r="E668" s="1"/>
      <c r="F668" s="1"/>
      <c r="G668" s="1"/>
      <c r="H668" s="1"/>
    </row>
    <row r="669" spans="3:8" ht="15.75" customHeight="1">
      <c r="C669" s="1"/>
      <c r="D669" s="1"/>
      <c r="E669" s="1"/>
      <c r="F669" s="1"/>
      <c r="G669" s="1"/>
      <c r="H669" s="1"/>
    </row>
    <row r="670" spans="3:8" ht="15.75" customHeight="1">
      <c r="C670" s="1"/>
      <c r="D670" s="1"/>
      <c r="E670" s="1"/>
      <c r="F670" s="1"/>
      <c r="G670" s="1"/>
      <c r="H670" s="1"/>
    </row>
    <row r="671" spans="3:8" ht="15.75" customHeight="1">
      <c r="C671" s="1"/>
      <c r="D671" s="1"/>
      <c r="E671" s="1"/>
      <c r="F671" s="1"/>
      <c r="G671" s="1"/>
      <c r="H671" s="1"/>
    </row>
    <row r="672" spans="3:8" ht="15.75" customHeight="1">
      <c r="C672" s="1"/>
      <c r="D672" s="1"/>
      <c r="E672" s="1"/>
      <c r="F672" s="1"/>
      <c r="G672" s="1"/>
      <c r="H672" s="1"/>
    </row>
    <row r="673" spans="3:8" ht="15.75" customHeight="1">
      <c r="C673" s="1"/>
      <c r="D673" s="1"/>
      <c r="E673" s="1"/>
      <c r="F673" s="1"/>
      <c r="G673" s="1"/>
      <c r="H673" s="1"/>
    </row>
    <row r="674" spans="3:8" ht="15.75" customHeight="1">
      <c r="C674" s="1"/>
      <c r="D674" s="1"/>
      <c r="E674" s="1"/>
      <c r="F674" s="1"/>
      <c r="G674" s="1"/>
      <c r="H674" s="1"/>
    </row>
    <row r="675" spans="3:8" ht="15.75" customHeight="1">
      <c r="C675" s="1"/>
      <c r="D675" s="1"/>
      <c r="E675" s="1"/>
      <c r="F675" s="1"/>
      <c r="G675" s="1"/>
      <c r="H675" s="1"/>
    </row>
    <row r="676" spans="3:8" ht="15.75" customHeight="1">
      <c r="C676" s="1"/>
      <c r="D676" s="1"/>
      <c r="E676" s="1"/>
      <c r="F676" s="1"/>
      <c r="G676" s="1"/>
      <c r="H676" s="1"/>
    </row>
    <row r="677" spans="3:8" ht="15.75" customHeight="1">
      <c r="C677" s="1"/>
      <c r="D677" s="1"/>
      <c r="E677" s="1"/>
      <c r="F677" s="1"/>
      <c r="G677" s="1"/>
      <c r="H677" s="1"/>
    </row>
    <row r="678" spans="3:8" ht="15.75" customHeight="1">
      <c r="C678" s="1"/>
      <c r="D678" s="1"/>
      <c r="E678" s="1"/>
      <c r="F678" s="1"/>
      <c r="G678" s="1"/>
      <c r="H678" s="1"/>
    </row>
    <row r="679" spans="3:8" ht="15.75" customHeight="1">
      <c r="C679" s="1"/>
      <c r="D679" s="1"/>
      <c r="E679" s="1"/>
      <c r="F679" s="1"/>
      <c r="G679" s="1"/>
      <c r="H679" s="1"/>
    </row>
    <row r="680" spans="3:8" ht="15.75" customHeight="1">
      <c r="C680" s="1"/>
      <c r="D680" s="1"/>
      <c r="E680" s="1"/>
      <c r="F680" s="1"/>
      <c r="G680" s="1"/>
      <c r="H680" s="1"/>
    </row>
    <row r="681" spans="3:8" ht="15.75" customHeight="1">
      <c r="C681" s="1"/>
      <c r="D681" s="1"/>
      <c r="E681" s="1"/>
      <c r="F681" s="1"/>
      <c r="G681" s="1"/>
      <c r="H681" s="1"/>
    </row>
    <row r="682" spans="3:8" ht="15.75" customHeight="1">
      <c r="C682" s="1"/>
      <c r="D682" s="1"/>
      <c r="E682" s="1"/>
      <c r="F682" s="1"/>
      <c r="G682" s="1"/>
      <c r="H682" s="1"/>
    </row>
    <row r="683" spans="3:8" ht="15.75" customHeight="1">
      <c r="C683" s="1"/>
      <c r="D683" s="1"/>
      <c r="E683" s="1"/>
      <c r="F683" s="1"/>
      <c r="G683" s="1"/>
      <c r="H683" s="1"/>
    </row>
    <row r="684" spans="3:8" ht="15.75" customHeight="1">
      <c r="C684" s="1"/>
      <c r="D684" s="1"/>
      <c r="E684" s="1"/>
      <c r="F684" s="1"/>
      <c r="G684" s="1"/>
      <c r="H684" s="1"/>
    </row>
    <row r="685" spans="3:8" ht="15.75" customHeight="1">
      <c r="C685" s="1"/>
      <c r="D685" s="1"/>
      <c r="E685" s="1"/>
      <c r="F685" s="1"/>
      <c r="G685" s="1"/>
      <c r="H685" s="1"/>
    </row>
    <row r="686" spans="3:8" ht="15.75" customHeight="1">
      <c r="C686" s="1"/>
      <c r="D686" s="1"/>
      <c r="E686" s="1"/>
      <c r="F686" s="1"/>
      <c r="G686" s="1"/>
      <c r="H686" s="1"/>
    </row>
    <row r="687" spans="3:8" ht="15.75" customHeight="1">
      <c r="C687" s="1"/>
      <c r="D687" s="1"/>
      <c r="E687" s="1"/>
      <c r="F687" s="1"/>
      <c r="G687" s="1"/>
      <c r="H687" s="1"/>
    </row>
    <row r="688" spans="3:8" ht="15.75" customHeight="1">
      <c r="C688" s="1"/>
      <c r="D688" s="1"/>
      <c r="E688" s="1"/>
      <c r="F688" s="1"/>
      <c r="G688" s="1"/>
      <c r="H688" s="1"/>
    </row>
    <row r="689" spans="3:8" ht="15.75" customHeight="1">
      <c r="C689" s="1"/>
      <c r="D689" s="1"/>
      <c r="E689" s="1"/>
      <c r="F689" s="1"/>
      <c r="G689" s="1"/>
      <c r="H689" s="1"/>
    </row>
    <row r="690" spans="3:8" ht="15.75" customHeight="1">
      <c r="C690" s="1"/>
      <c r="D690" s="1"/>
      <c r="E690" s="1"/>
      <c r="F690" s="1"/>
      <c r="G690" s="1"/>
      <c r="H690" s="1"/>
    </row>
    <row r="691" spans="3:8" ht="15.75" customHeight="1">
      <c r="C691" s="1"/>
      <c r="D691" s="1"/>
      <c r="E691" s="1"/>
      <c r="F691" s="1"/>
      <c r="G691" s="1"/>
      <c r="H691" s="1"/>
    </row>
    <row r="692" spans="3:8" ht="15.75" customHeight="1">
      <c r="C692" s="1"/>
      <c r="D692" s="1"/>
      <c r="E692" s="1"/>
      <c r="F692" s="1"/>
      <c r="G692" s="1"/>
      <c r="H692" s="1"/>
    </row>
    <row r="693" spans="3:8" ht="15.75" customHeight="1">
      <c r="C693" s="1"/>
      <c r="D693" s="1"/>
      <c r="E693" s="1"/>
      <c r="F693" s="1"/>
      <c r="G693" s="1"/>
      <c r="H693" s="1"/>
    </row>
    <row r="694" spans="3:8" ht="15.75" customHeight="1">
      <c r="C694" s="1"/>
      <c r="D694" s="1"/>
      <c r="E694" s="1"/>
      <c r="F694" s="1"/>
      <c r="G694" s="1"/>
      <c r="H694" s="1"/>
    </row>
    <row r="695" spans="3:8" ht="15.75" customHeight="1">
      <c r="C695" s="1"/>
      <c r="D695" s="1"/>
      <c r="E695" s="1"/>
      <c r="F695" s="1"/>
      <c r="G695" s="1"/>
      <c r="H695" s="1"/>
    </row>
    <row r="696" spans="3:8" ht="15.75" customHeight="1">
      <c r="C696" s="1"/>
      <c r="D696" s="1"/>
      <c r="E696" s="1"/>
      <c r="F696" s="1"/>
      <c r="G696" s="1"/>
      <c r="H696" s="1"/>
    </row>
    <row r="697" spans="3:8" ht="15.75" customHeight="1">
      <c r="C697" s="1"/>
      <c r="D697" s="1"/>
      <c r="E697" s="1"/>
      <c r="F697" s="1"/>
      <c r="G697" s="1"/>
      <c r="H697" s="1"/>
    </row>
    <row r="698" spans="3:8" ht="15.75" customHeight="1">
      <c r="C698" s="1"/>
      <c r="D698" s="1"/>
      <c r="E698" s="1"/>
      <c r="F698" s="1"/>
      <c r="G698" s="1"/>
      <c r="H698" s="1"/>
    </row>
    <row r="699" spans="3:8" ht="15.75" customHeight="1">
      <c r="C699" s="1"/>
      <c r="D699" s="1"/>
      <c r="E699" s="1"/>
      <c r="F699" s="1"/>
      <c r="G699" s="1"/>
      <c r="H699" s="1"/>
    </row>
    <row r="700" spans="3:8" ht="15.75" customHeight="1">
      <c r="C700" s="1"/>
      <c r="D700" s="1"/>
      <c r="E700" s="1"/>
      <c r="F700" s="1"/>
      <c r="G700" s="1"/>
      <c r="H700" s="1"/>
    </row>
    <row r="701" spans="3:8" ht="15.75" customHeight="1">
      <c r="C701" s="1"/>
      <c r="D701" s="1"/>
      <c r="E701" s="1"/>
      <c r="F701" s="1"/>
      <c r="G701" s="1"/>
      <c r="H701" s="1"/>
    </row>
    <row r="702" spans="3:8" ht="15.75" customHeight="1">
      <c r="C702" s="1"/>
      <c r="D702" s="1"/>
      <c r="E702" s="1"/>
      <c r="F702" s="1"/>
      <c r="G702" s="1"/>
      <c r="H702" s="1"/>
    </row>
    <row r="703" spans="3:8" ht="15.75" customHeight="1">
      <c r="C703" s="1"/>
      <c r="D703" s="1"/>
      <c r="E703" s="1"/>
      <c r="F703" s="1"/>
      <c r="G703" s="1"/>
      <c r="H703" s="1"/>
    </row>
    <row r="704" spans="3:8" ht="15.75" customHeight="1">
      <c r="C704" s="1"/>
      <c r="D704" s="1"/>
      <c r="E704" s="1"/>
      <c r="F704" s="1"/>
      <c r="G704" s="1"/>
      <c r="H704" s="1"/>
    </row>
    <row r="705" spans="3:8" ht="15.75" customHeight="1">
      <c r="C705" s="1"/>
      <c r="D705" s="1"/>
      <c r="E705" s="1"/>
      <c r="F705" s="1"/>
      <c r="G705" s="1"/>
      <c r="H705" s="1"/>
    </row>
    <row r="706" spans="3:8" ht="15.75" customHeight="1">
      <c r="C706" s="1"/>
      <c r="D706" s="1"/>
      <c r="E706" s="1"/>
      <c r="F706" s="1"/>
      <c r="G706" s="1"/>
      <c r="H706" s="1"/>
    </row>
    <row r="707" spans="3:8" ht="15.75" customHeight="1">
      <c r="C707" s="1"/>
      <c r="D707" s="1"/>
      <c r="E707" s="1"/>
      <c r="F707" s="1"/>
      <c r="G707" s="1"/>
      <c r="H707" s="1"/>
    </row>
    <row r="708" spans="3:8" ht="15.75" customHeight="1">
      <c r="C708" s="1"/>
      <c r="D708" s="1"/>
      <c r="E708" s="1"/>
      <c r="F708" s="1"/>
      <c r="G708" s="1"/>
      <c r="H708" s="1"/>
    </row>
    <row r="709" spans="3:8" ht="15.75" customHeight="1">
      <c r="C709" s="1"/>
      <c r="D709" s="1"/>
      <c r="E709" s="1"/>
      <c r="F709" s="1"/>
      <c r="G709" s="1"/>
      <c r="H709" s="1"/>
    </row>
    <row r="710" spans="3:8" ht="15.75" customHeight="1">
      <c r="C710" s="1"/>
      <c r="D710" s="1"/>
      <c r="E710" s="1"/>
      <c r="F710" s="1"/>
      <c r="G710" s="1"/>
      <c r="H710" s="1"/>
    </row>
    <row r="711" spans="3:8" ht="15.75" customHeight="1">
      <c r="C711" s="1"/>
      <c r="D711" s="1"/>
      <c r="E711" s="1"/>
      <c r="F711" s="1"/>
      <c r="G711" s="1"/>
      <c r="H711" s="1"/>
    </row>
    <row r="712" spans="3:8" ht="15.75" customHeight="1">
      <c r="C712" s="1"/>
      <c r="D712" s="1"/>
      <c r="E712" s="1"/>
      <c r="F712" s="1"/>
      <c r="G712" s="1"/>
      <c r="H712" s="1"/>
    </row>
    <row r="713" spans="3:8" ht="15.75" customHeight="1">
      <c r="C713" s="1"/>
      <c r="D713" s="1"/>
      <c r="E713" s="1"/>
      <c r="F713" s="1"/>
      <c r="G713" s="1"/>
      <c r="H713" s="1"/>
    </row>
    <row r="714" spans="3:8" ht="15.75" customHeight="1">
      <c r="C714" s="1"/>
      <c r="D714" s="1"/>
      <c r="E714" s="1"/>
      <c r="F714" s="1"/>
      <c r="G714" s="1"/>
      <c r="H714" s="1"/>
    </row>
    <row r="715" spans="3:8" ht="15.75" customHeight="1">
      <c r="C715" s="1"/>
      <c r="D715" s="1"/>
      <c r="E715" s="1"/>
      <c r="F715" s="1"/>
      <c r="G715" s="1"/>
      <c r="H715" s="1"/>
    </row>
    <row r="716" spans="3:8" ht="15.75" customHeight="1">
      <c r="C716" s="1"/>
      <c r="D716" s="1"/>
      <c r="E716" s="1"/>
      <c r="F716" s="1"/>
      <c r="G716" s="1"/>
      <c r="H716" s="1"/>
    </row>
    <row r="717" spans="3:8" ht="15.75" customHeight="1">
      <c r="C717" s="1"/>
      <c r="D717" s="1"/>
      <c r="E717" s="1"/>
      <c r="F717" s="1"/>
      <c r="G717" s="1"/>
      <c r="H717" s="1"/>
    </row>
    <row r="718" spans="3:8" ht="15.75" customHeight="1">
      <c r="C718" s="1"/>
      <c r="D718" s="1"/>
      <c r="E718" s="1"/>
      <c r="F718" s="1"/>
      <c r="G718" s="1"/>
      <c r="H718" s="1"/>
    </row>
    <row r="719" spans="3:8" ht="15.75" customHeight="1">
      <c r="C719" s="1"/>
      <c r="D719" s="1"/>
      <c r="E719" s="1"/>
      <c r="F719" s="1"/>
      <c r="G719" s="1"/>
      <c r="H719" s="1"/>
    </row>
    <row r="720" spans="3:8" ht="15.75" customHeight="1">
      <c r="C720" s="1"/>
      <c r="D720" s="1"/>
      <c r="E720" s="1"/>
      <c r="F720" s="1"/>
      <c r="G720" s="1"/>
      <c r="H720" s="1"/>
    </row>
    <row r="721" spans="3:8" ht="15.75" customHeight="1">
      <c r="C721" s="1"/>
      <c r="D721" s="1"/>
      <c r="E721" s="1"/>
      <c r="F721" s="1"/>
      <c r="G721" s="1"/>
      <c r="H721" s="1"/>
    </row>
    <row r="722" spans="3:8" ht="15.75" customHeight="1">
      <c r="C722" s="1"/>
      <c r="D722" s="1"/>
      <c r="E722" s="1"/>
      <c r="F722" s="1"/>
      <c r="G722" s="1"/>
      <c r="H722" s="1"/>
    </row>
    <row r="723" spans="3:8" ht="15.75" customHeight="1">
      <c r="C723" s="1"/>
      <c r="D723" s="1"/>
      <c r="E723" s="1"/>
      <c r="F723" s="1"/>
      <c r="G723" s="1"/>
      <c r="H723" s="1"/>
    </row>
    <row r="724" spans="3:8" ht="15.75" customHeight="1">
      <c r="C724" s="1"/>
      <c r="D724" s="1"/>
      <c r="E724" s="1"/>
      <c r="F724" s="1"/>
      <c r="G724" s="1"/>
      <c r="H724" s="1"/>
    </row>
    <row r="725" spans="3:8" ht="15.75" customHeight="1">
      <c r="C725" s="1"/>
      <c r="D725" s="1"/>
      <c r="E725" s="1"/>
      <c r="F725" s="1"/>
      <c r="G725" s="1"/>
      <c r="H725" s="1"/>
    </row>
    <row r="726" spans="3:8" ht="15.75" customHeight="1">
      <c r="C726" s="1"/>
      <c r="D726" s="1"/>
      <c r="E726" s="1"/>
      <c r="F726" s="1"/>
      <c r="G726" s="1"/>
      <c r="H726" s="1"/>
    </row>
    <row r="727" spans="3:8" ht="15.75" customHeight="1">
      <c r="C727" s="1"/>
      <c r="D727" s="1"/>
      <c r="E727" s="1"/>
      <c r="F727" s="1"/>
      <c r="G727" s="1"/>
      <c r="H727" s="1"/>
    </row>
    <row r="728" spans="3:8" ht="15.75" customHeight="1">
      <c r="C728" s="1"/>
      <c r="D728" s="1"/>
      <c r="E728" s="1"/>
      <c r="F728" s="1"/>
      <c r="G728" s="1"/>
      <c r="H728" s="1"/>
    </row>
    <row r="729" spans="3:8" ht="15.75" customHeight="1">
      <c r="C729" s="1"/>
      <c r="D729" s="1"/>
      <c r="E729" s="1"/>
      <c r="F729" s="1"/>
      <c r="G729" s="1"/>
      <c r="H729" s="1"/>
    </row>
    <row r="730" spans="3:8" ht="15.75" customHeight="1">
      <c r="C730" s="1"/>
      <c r="D730" s="1"/>
      <c r="E730" s="1"/>
      <c r="F730" s="1"/>
      <c r="G730" s="1"/>
      <c r="H730" s="1"/>
    </row>
    <row r="731" spans="3:8" ht="15.75" customHeight="1">
      <c r="C731" s="1"/>
      <c r="D731" s="1"/>
      <c r="E731" s="1"/>
      <c r="F731" s="1"/>
      <c r="G731" s="1"/>
      <c r="H731" s="1"/>
    </row>
    <row r="732" spans="3:8" ht="15.75" customHeight="1">
      <c r="C732" s="1"/>
      <c r="D732" s="1"/>
      <c r="E732" s="1"/>
      <c r="F732" s="1"/>
      <c r="G732" s="1"/>
      <c r="H732" s="1"/>
    </row>
    <row r="733" spans="3:8" ht="15.75" customHeight="1">
      <c r="C733" s="1"/>
      <c r="D733" s="1"/>
      <c r="E733" s="1"/>
      <c r="F733" s="1"/>
      <c r="G733" s="1"/>
      <c r="H733" s="1"/>
    </row>
    <row r="734" spans="3:8" ht="15.75" customHeight="1">
      <c r="C734" s="1"/>
      <c r="D734" s="1"/>
      <c r="E734" s="1"/>
      <c r="F734" s="1"/>
      <c r="G734" s="1"/>
      <c r="H734" s="1"/>
    </row>
    <row r="735" spans="3:8" ht="15.75" customHeight="1">
      <c r="C735" s="1"/>
      <c r="D735" s="1"/>
      <c r="E735" s="1"/>
      <c r="F735" s="1"/>
      <c r="G735" s="1"/>
      <c r="H735" s="1"/>
    </row>
    <row r="736" spans="3:8" ht="15.75" customHeight="1">
      <c r="C736" s="1"/>
      <c r="D736" s="1"/>
      <c r="E736" s="1"/>
      <c r="F736" s="1"/>
      <c r="G736" s="1"/>
      <c r="H736" s="1"/>
    </row>
    <row r="737" spans="3:8" ht="15.75" customHeight="1">
      <c r="C737" s="1"/>
      <c r="D737" s="1"/>
      <c r="E737" s="1"/>
      <c r="F737" s="1"/>
      <c r="G737" s="1"/>
      <c r="H737" s="1"/>
    </row>
    <row r="738" spans="3:8" ht="15.75" customHeight="1">
      <c r="C738" s="1"/>
      <c r="D738" s="1"/>
      <c r="E738" s="1"/>
      <c r="F738" s="1"/>
      <c r="G738" s="1"/>
      <c r="H738" s="1"/>
    </row>
    <row r="739" spans="3:8" ht="15.75" customHeight="1">
      <c r="C739" s="1"/>
      <c r="D739" s="1"/>
      <c r="E739" s="1"/>
      <c r="F739" s="1"/>
      <c r="G739" s="1"/>
      <c r="H739" s="1"/>
    </row>
    <row r="740" spans="3:8" ht="15.75" customHeight="1">
      <c r="C740" s="1"/>
      <c r="D740" s="1"/>
      <c r="E740" s="1"/>
      <c r="F740" s="1"/>
      <c r="G740" s="1"/>
      <c r="H740" s="1"/>
    </row>
    <row r="741" spans="3:8" ht="15.75" customHeight="1">
      <c r="C741" s="1"/>
      <c r="D741" s="1"/>
      <c r="E741" s="1"/>
      <c r="F741" s="1"/>
      <c r="G741" s="1"/>
      <c r="H741" s="1"/>
    </row>
    <row r="742" spans="3:8" ht="15.75" customHeight="1">
      <c r="C742" s="1"/>
      <c r="D742" s="1"/>
      <c r="E742" s="1"/>
      <c r="F742" s="1"/>
      <c r="G742" s="1"/>
      <c r="H742" s="1"/>
    </row>
    <row r="743" spans="3:8" ht="15.75" customHeight="1">
      <c r="C743" s="1"/>
      <c r="D743" s="1"/>
      <c r="E743" s="1"/>
      <c r="F743" s="1"/>
      <c r="G743" s="1"/>
      <c r="H743" s="1"/>
    </row>
    <row r="744" spans="3:8" ht="15.75" customHeight="1">
      <c r="C744" s="1"/>
      <c r="D744" s="1"/>
      <c r="E744" s="1"/>
      <c r="F744" s="1"/>
      <c r="G744" s="1"/>
      <c r="H744" s="1"/>
    </row>
    <row r="745" spans="3:8" ht="15.75" customHeight="1">
      <c r="C745" s="1"/>
      <c r="D745" s="1"/>
      <c r="E745" s="1"/>
      <c r="F745" s="1"/>
      <c r="G745" s="1"/>
      <c r="H745" s="1"/>
    </row>
    <row r="746" spans="3:8" ht="15.75" customHeight="1">
      <c r="C746" s="1"/>
      <c r="D746" s="1"/>
      <c r="E746" s="1"/>
      <c r="F746" s="1"/>
      <c r="G746" s="1"/>
      <c r="H746" s="1"/>
    </row>
    <row r="747" spans="3:8" ht="15.75" customHeight="1">
      <c r="C747" s="1"/>
      <c r="D747" s="1"/>
      <c r="E747" s="1"/>
      <c r="F747" s="1"/>
      <c r="G747" s="1"/>
      <c r="H747" s="1"/>
    </row>
    <row r="748" spans="3:8" ht="15.75" customHeight="1">
      <c r="C748" s="1"/>
      <c r="D748" s="1"/>
      <c r="E748" s="1"/>
      <c r="F748" s="1"/>
      <c r="G748" s="1"/>
      <c r="H748" s="1"/>
    </row>
    <row r="749" spans="3:8" ht="15.75" customHeight="1">
      <c r="C749" s="1"/>
      <c r="D749" s="1"/>
      <c r="E749" s="1"/>
      <c r="F749" s="1"/>
      <c r="G749" s="1"/>
      <c r="H749" s="1"/>
    </row>
    <row r="750" spans="3:8" ht="15.75" customHeight="1">
      <c r="C750" s="1"/>
      <c r="D750" s="1"/>
      <c r="E750" s="1"/>
      <c r="F750" s="1"/>
      <c r="G750" s="1"/>
      <c r="H750" s="1"/>
    </row>
    <row r="751" spans="3:8" ht="15.75" customHeight="1">
      <c r="C751" s="1"/>
      <c r="D751" s="1"/>
      <c r="E751" s="1"/>
      <c r="F751" s="1"/>
      <c r="G751" s="1"/>
      <c r="H751" s="1"/>
    </row>
    <row r="752" spans="3:8" ht="15.75" customHeight="1">
      <c r="C752" s="1"/>
      <c r="D752" s="1"/>
      <c r="E752" s="1"/>
      <c r="F752" s="1"/>
      <c r="G752" s="1"/>
      <c r="H752" s="1"/>
    </row>
    <row r="753" spans="3:8" ht="15.75" customHeight="1">
      <c r="C753" s="1"/>
      <c r="D753" s="1"/>
      <c r="E753" s="1"/>
      <c r="F753" s="1"/>
      <c r="G753" s="1"/>
      <c r="H753" s="1"/>
    </row>
    <row r="754" spans="3:8" ht="15.75" customHeight="1">
      <c r="C754" s="1"/>
      <c r="D754" s="1"/>
      <c r="E754" s="1"/>
      <c r="F754" s="1"/>
      <c r="G754" s="1"/>
      <c r="H754" s="1"/>
    </row>
    <row r="755" spans="3:8" ht="15.75" customHeight="1">
      <c r="C755" s="1"/>
      <c r="D755" s="1"/>
      <c r="E755" s="1"/>
      <c r="F755" s="1"/>
      <c r="G755" s="1"/>
      <c r="H755" s="1"/>
    </row>
    <row r="756" spans="3:8" ht="15.75" customHeight="1">
      <c r="C756" s="1"/>
      <c r="D756" s="1"/>
      <c r="E756" s="1"/>
      <c r="F756" s="1"/>
      <c r="G756" s="1"/>
      <c r="H756" s="1"/>
    </row>
    <row r="757" spans="3:8" ht="15.75" customHeight="1">
      <c r="C757" s="1"/>
      <c r="D757" s="1"/>
      <c r="E757" s="1"/>
      <c r="F757" s="1"/>
      <c r="G757" s="1"/>
      <c r="H757" s="1"/>
    </row>
    <row r="758" spans="3:8" ht="15.75" customHeight="1">
      <c r="C758" s="1"/>
      <c r="D758" s="1"/>
      <c r="E758" s="1"/>
      <c r="F758" s="1"/>
      <c r="G758" s="1"/>
      <c r="H758" s="1"/>
    </row>
    <row r="759" spans="3:8" ht="15.75" customHeight="1">
      <c r="C759" s="1"/>
      <c r="D759" s="1"/>
      <c r="E759" s="1"/>
      <c r="F759" s="1"/>
      <c r="G759" s="1"/>
      <c r="H759" s="1"/>
    </row>
    <row r="760" spans="3:8" ht="15.75" customHeight="1">
      <c r="C760" s="1"/>
      <c r="D760" s="1"/>
      <c r="E760" s="1"/>
      <c r="F760" s="1"/>
      <c r="G760" s="1"/>
      <c r="H760" s="1"/>
    </row>
    <row r="761" spans="3:8" ht="15.75" customHeight="1">
      <c r="C761" s="1"/>
      <c r="D761" s="1"/>
      <c r="E761" s="1"/>
      <c r="F761" s="1"/>
      <c r="G761" s="1"/>
      <c r="H761" s="1"/>
    </row>
    <row r="762" spans="3:8" ht="15.75" customHeight="1">
      <c r="C762" s="1"/>
      <c r="D762" s="1"/>
      <c r="E762" s="1"/>
      <c r="F762" s="1"/>
      <c r="G762" s="1"/>
      <c r="H762" s="1"/>
    </row>
    <row r="763" spans="3:8" ht="15.75" customHeight="1">
      <c r="C763" s="1"/>
      <c r="D763" s="1"/>
      <c r="E763" s="1"/>
      <c r="F763" s="1"/>
      <c r="G763" s="1"/>
      <c r="H763" s="1"/>
    </row>
    <row r="764" spans="3:8" ht="15.75" customHeight="1">
      <c r="C764" s="1"/>
      <c r="D764" s="1"/>
      <c r="E764" s="1"/>
      <c r="F764" s="1"/>
      <c r="G764" s="1"/>
      <c r="H764" s="1"/>
    </row>
    <row r="765" spans="3:8" ht="15.75" customHeight="1">
      <c r="C765" s="1"/>
      <c r="D765" s="1"/>
      <c r="E765" s="1"/>
      <c r="F765" s="1"/>
      <c r="G765" s="1"/>
      <c r="H765" s="1"/>
    </row>
    <row r="766" spans="3:8" ht="15.75" customHeight="1">
      <c r="C766" s="1"/>
      <c r="D766" s="1"/>
      <c r="E766" s="1"/>
      <c r="F766" s="1"/>
      <c r="G766" s="1"/>
      <c r="H766" s="1"/>
    </row>
    <row r="767" spans="3:8" ht="15.75" customHeight="1">
      <c r="C767" s="1"/>
      <c r="D767" s="1"/>
      <c r="E767" s="1"/>
      <c r="F767" s="1"/>
      <c r="G767" s="1"/>
      <c r="H767" s="1"/>
    </row>
    <row r="768" spans="3:8" ht="15.75" customHeight="1">
      <c r="C768" s="1"/>
      <c r="D768" s="1"/>
      <c r="E768" s="1"/>
      <c r="F768" s="1"/>
      <c r="G768" s="1"/>
      <c r="H768" s="1"/>
    </row>
    <row r="769" spans="3:8" ht="15.75" customHeight="1">
      <c r="C769" s="1"/>
      <c r="D769" s="1"/>
      <c r="E769" s="1"/>
      <c r="F769" s="1"/>
      <c r="G769" s="1"/>
      <c r="H769" s="1"/>
    </row>
    <row r="770" spans="3:8" ht="15.75" customHeight="1">
      <c r="C770" s="1"/>
      <c r="D770" s="1"/>
      <c r="E770" s="1"/>
      <c r="F770" s="1"/>
      <c r="G770" s="1"/>
      <c r="H770" s="1"/>
    </row>
    <row r="771" spans="3:8" ht="15.75" customHeight="1">
      <c r="C771" s="1"/>
      <c r="D771" s="1"/>
      <c r="E771" s="1"/>
      <c r="F771" s="1"/>
      <c r="G771" s="1"/>
      <c r="H771" s="1"/>
    </row>
    <row r="772" spans="3:8" ht="15.75" customHeight="1">
      <c r="C772" s="1"/>
      <c r="D772" s="1"/>
      <c r="E772" s="1"/>
      <c r="F772" s="1"/>
      <c r="G772" s="1"/>
      <c r="H772" s="1"/>
    </row>
    <row r="773" spans="3:8" ht="15.75" customHeight="1">
      <c r="C773" s="1"/>
      <c r="D773" s="1"/>
      <c r="E773" s="1"/>
      <c r="F773" s="1"/>
      <c r="G773" s="1"/>
      <c r="H773" s="1"/>
    </row>
    <row r="774" spans="3:8" ht="15.75" customHeight="1">
      <c r="C774" s="1"/>
      <c r="D774" s="1"/>
      <c r="E774" s="1"/>
      <c r="F774" s="1"/>
      <c r="G774" s="1"/>
      <c r="H774" s="1"/>
    </row>
    <row r="775" spans="3:8" ht="15.75" customHeight="1">
      <c r="C775" s="1"/>
      <c r="D775" s="1"/>
      <c r="E775" s="1"/>
      <c r="F775" s="1"/>
      <c r="G775" s="1"/>
      <c r="H775" s="1"/>
    </row>
    <row r="776" spans="3:8" ht="15.75" customHeight="1">
      <c r="C776" s="1"/>
      <c r="D776" s="1"/>
      <c r="E776" s="1"/>
      <c r="F776" s="1"/>
      <c r="G776" s="1"/>
      <c r="H776" s="1"/>
    </row>
    <row r="777" spans="3:8" ht="15.75" customHeight="1">
      <c r="C777" s="1"/>
      <c r="D777" s="1"/>
      <c r="E777" s="1"/>
      <c r="F777" s="1"/>
      <c r="G777" s="1"/>
      <c r="H777" s="1"/>
    </row>
    <row r="778" spans="3:8" ht="15.75" customHeight="1">
      <c r="C778" s="1"/>
      <c r="D778" s="1"/>
      <c r="E778" s="1"/>
      <c r="F778" s="1"/>
      <c r="G778" s="1"/>
      <c r="H778" s="1"/>
    </row>
    <row r="779" spans="3:8" ht="15.75" customHeight="1">
      <c r="C779" s="1"/>
      <c r="D779" s="1"/>
      <c r="E779" s="1"/>
      <c r="F779" s="1"/>
      <c r="G779" s="1"/>
      <c r="H779" s="1"/>
    </row>
    <row r="780" spans="3:8" ht="15.75" customHeight="1">
      <c r="C780" s="1"/>
      <c r="D780" s="1"/>
      <c r="E780" s="1"/>
      <c r="F780" s="1"/>
      <c r="G780" s="1"/>
      <c r="H780" s="1"/>
    </row>
    <row r="781" spans="3:8" ht="15.75" customHeight="1">
      <c r="C781" s="1"/>
      <c r="D781" s="1"/>
      <c r="E781" s="1"/>
      <c r="F781" s="1"/>
      <c r="G781" s="1"/>
      <c r="H781" s="1"/>
    </row>
    <row r="782" spans="3:8" ht="15.75" customHeight="1">
      <c r="C782" s="1"/>
      <c r="D782" s="1"/>
      <c r="E782" s="1"/>
      <c r="F782" s="1"/>
      <c r="G782" s="1"/>
      <c r="H782" s="1"/>
    </row>
    <row r="783" spans="3:8" ht="15.75" customHeight="1">
      <c r="C783" s="1"/>
      <c r="D783" s="1"/>
      <c r="E783" s="1"/>
      <c r="F783" s="1"/>
      <c r="G783" s="1"/>
      <c r="H783" s="1"/>
    </row>
    <row r="784" spans="3:8" ht="15.75" customHeight="1">
      <c r="C784" s="1"/>
      <c r="D784" s="1"/>
      <c r="E784" s="1"/>
      <c r="F784" s="1"/>
      <c r="G784" s="1"/>
      <c r="H784" s="1"/>
    </row>
    <row r="785" spans="3:8" ht="15.75" customHeight="1">
      <c r="C785" s="1"/>
      <c r="D785" s="1"/>
      <c r="E785" s="1"/>
      <c r="F785" s="1"/>
      <c r="G785" s="1"/>
      <c r="H785" s="1"/>
    </row>
    <row r="786" spans="3:8" ht="15.75" customHeight="1">
      <c r="C786" s="1"/>
      <c r="D786" s="1"/>
      <c r="E786" s="1"/>
      <c r="F786" s="1"/>
      <c r="G786" s="1"/>
      <c r="H786" s="1"/>
    </row>
    <row r="787" spans="3:8" ht="15.75" customHeight="1">
      <c r="C787" s="1"/>
      <c r="D787" s="1"/>
      <c r="E787" s="1"/>
      <c r="F787" s="1"/>
      <c r="G787" s="1"/>
      <c r="H787" s="1"/>
    </row>
    <row r="788" spans="3:8" ht="15.75" customHeight="1">
      <c r="C788" s="1"/>
      <c r="D788" s="1"/>
      <c r="E788" s="1"/>
      <c r="F788" s="1"/>
      <c r="G788" s="1"/>
      <c r="H788" s="1"/>
    </row>
    <row r="789" spans="3:8" ht="15.75" customHeight="1">
      <c r="C789" s="1"/>
      <c r="D789" s="1"/>
      <c r="E789" s="1"/>
      <c r="F789" s="1"/>
      <c r="G789" s="1"/>
      <c r="H789" s="1"/>
    </row>
    <row r="790" spans="3:8" ht="15.75" customHeight="1">
      <c r="C790" s="1"/>
      <c r="D790" s="1"/>
      <c r="E790" s="1"/>
      <c r="F790" s="1"/>
      <c r="G790" s="1"/>
      <c r="H790" s="1"/>
    </row>
    <row r="791" spans="3:8" ht="15.75" customHeight="1">
      <c r="C791" s="1"/>
      <c r="D791" s="1"/>
      <c r="E791" s="1"/>
      <c r="F791" s="1"/>
      <c r="G791" s="1"/>
      <c r="H791" s="1"/>
    </row>
    <row r="792" spans="3:8" ht="15.75" customHeight="1">
      <c r="C792" s="1"/>
      <c r="D792" s="1"/>
      <c r="E792" s="1"/>
      <c r="F792" s="1"/>
      <c r="G792" s="1"/>
      <c r="H792" s="1"/>
    </row>
    <row r="793" spans="3:8" ht="15.75" customHeight="1">
      <c r="C793" s="1"/>
      <c r="D793" s="1"/>
      <c r="E793" s="1"/>
      <c r="F793" s="1"/>
      <c r="G793" s="1"/>
      <c r="H793" s="1"/>
    </row>
    <row r="794" spans="3:8" ht="15.75" customHeight="1">
      <c r="C794" s="1"/>
      <c r="D794" s="1"/>
      <c r="E794" s="1"/>
      <c r="F794" s="1"/>
      <c r="G794" s="1"/>
      <c r="H794" s="1"/>
    </row>
    <row r="795" spans="3:8" ht="15.75" customHeight="1">
      <c r="C795" s="1"/>
      <c r="D795" s="1"/>
      <c r="E795" s="1"/>
      <c r="F795" s="1"/>
      <c r="G795" s="1"/>
      <c r="H795" s="1"/>
    </row>
    <row r="796" spans="3:8" ht="15.75" customHeight="1">
      <c r="C796" s="1"/>
      <c r="D796" s="1"/>
      <c r="E796" s="1"/>
      <c r="F796" s="1"/>
      <c r="G796" s="1"/>
      <c r="H796" s="1"/>
    </row>
    <row r="797" spans="3:8" ht="15.75" customHeight="1">
      <c r="C797" s="1"/>
      <c r="D797" s="1"/>
      <c r="E797" s="1"/>
      <c r="F797" s="1"/>
      <c r="G797" s="1"/>
      <c r="H797" s="1"/>
    </row>
    <row r="798" spans="3:8" ht="15.75" customHeight="1">
      <c r="C798" s="1"/>
      <c r="D798" s="1"/>
      <c r="E798" s="1"/>
      <c r="F798" s="1"/>
      <c r="G798" s="1"/>
      <c r="H798" s="1"/>
    </row>
    <row r="799" spans="3:8" ht="15.75" customHeight="1">
      <c r="C799" s="1"/>
      <c r="D799" s="1"/>
      <c r="E799" s="1"/>
      <c r="F799" s="1"/>
      <c r="G799" s="1"/>
      <c r="H799" s="1"/>
    </row>
    <row r="800" spans="3:8" ht="15.75" customHeight="1">
      <c r="C800" s="1"/>
      <c r="D800" s="1"/>
      <c r="E800" s="1"/>
      <c r="F800" s="1"/>
      <c r="G800" s="1"/>
      <c r="H800" s="1"/>
    </row>
    <row r="801" spans="3:8" ht="15.75" customHeight="1">
      <c r="C801" s="1"/>
      <c r="D801" s="1"/>
      <c r="E801" s="1"/>
      <c r="F801" s="1"/>
      <c r="G801" s="1"/>
      <c r="H801" s="1"/>
    </row>
    <row r="802" spans="3:8" ht="15.75" customHeight="1">
      <c r="C802" s="1"/>
      <c r="D802" s="1"/>
      <c r="E802" s="1"/>
      <c r="F802" s="1"/>
      <c r="G802" s="1"/>
      <c r="H802" s="1"/>
    </row>
    <row r="803" spans="3:8" ht="15.75" customHeight="1">
      <c r="C803" s="1"/>
      <c r="D803" s="1"/>
      <c r="E803" s="1"/>
      <c r="F803" s="1"/>
      <c r="G803" s="1"/>
      <c r="H803" s="1"/>
    </row>
    <row r="804" spans="3:8" ht="15.75" customHeight="1">
      <c r="C804" s="1"/>
      <c r="D804" s="1"/>
      <c r="E804" s="1"/>
      <c r="F804" s="1"/>
      <c r="G804" s="1"/>
      <c r="H804" s="1"/>
    </row>
    <row r="805" spans="3:8" ht="15.75" customHeight="1">
      <c r="C805" s="1"/>
      <c r="D805" s="1"/>
      <c r="E805" s="1"/>
      <c r="F805" s="1"/>
      <c r="G805" s="1"/>
      <c r="H805" s="1"/>
    </row>
    <row r="806" spans="3:8" ht="15.75" customHeight="1">
      <c r="C806" s="1"/>
      <c r="D806" s="1"/>
      <c r="E806" s="1"/>
      <c r="F806" s="1"/>
      <c r="G806" s="1"/>
      <c r="H806" s="1"/>
    </row>
    <row r="807" spans="3:8" ht="15.75" customHeight="1">
      <c r="C807" s="1"/>
      <c r="D807" s="1"/>
      <c r="E807" s="1"/>
      <c r="F807" s="1"/>
      <c r="G807" s="1"/>
      <c r="H807" s="1"/>
    </row>
    <row r="808" spans="3:8" ht="15.75" customHeight="1">
      <c r="C808" s="1"/>
      <c r="D808" s="1"/>
      <c r="E808" s="1"/>
      <c r="F808" s="1"/>
      <c r="G808" s="1"/>
      <c r="H808" s="1"/>
    </row>
    <row r="809" spans="3:8" ht="15.75" customHeight="1">
      <c r="C809" s="1"/>
      <c r="D809" s="1"/>
      <c r="E809" s="1"/>
      <c r="F809" s="1"/>
      <c r="G809" s="1"/>
      <c r="H809" s="1"/>
    </row>
    <row r="810" spans="3:8" ht="15.75" customHeight="1">
      <c r="C810" s="1"/>
      <c r="D810" s="1"/>
      <c r="E810" s="1"/>
      <c r="F810" s="1"/>
      <c r="G810" s="1"/>
      <c r="H810" s="1"/>
    </row>
    <row r="811" spans="3:8" ht="15.75" customHeight="1">
      <c r="C811" s="1"/>
      <c r="D811" s="1"/>
      <c r="E811" s="1"/>
      <c r="F811" s="1"/>
      <c r="G811" s="1"/>
      <c r="H811" s="1"/>
    </row>
    <row r="812" spans="3:8" ht="15.75" customHeight="1">
      <c r="C812" s="1"/>
      <c r="D812" s="1"/>
      <c r="E812" s="1"/>
      <c r="F812" s="1"/>
      <c r="G812" s="1"/>
      <c r="H812" s="1"/>
    </row>
    <row r="813" spans="3:8" ht="15.75" customHeight="1">
      <c r="C813" s="1"/>
      <c r="D813" s="1"/>
      <c r="E813" s="1"/>
      <c r="F813" s="1"/>
      <c r="G813" s="1"/>
      <c r="H813" s="1"/>
    </row>
    <row r="814" spans="3:8" ht="15.75" customHeight="1">
      <c r="C814" s="1"/>
      <c r="D814" s="1"/>
      <c r="E814" s="1"/>
      <c r="F814" s="1"/>
      <c r="G814" s="1"/>
      <c r="H814" s="1"/>
    </row>
    <row r="815" spans="3:8" ht="15.75" customHeight="1">
      <c r="C815" s="1"/>
      <c r="D815" s="1"/>
      <c r="E815" s="1"/>
      <c r="F815" s="1"/>
      <c r="G815" s="1"/>
      <c r="H815" s="1"/>
    </row>
    <row r="816" spans="3:8" ht="15.75" customHeight="1">
      <c r="C816" s="1"/>
      <c r="D816" s="1"/>
      <c r="E816" s="1"/>
      <c r="F816" s="1"/>
      <c r="G816" s="1"/>
      <c r="H816" s="1"/>
    </row>
    <row r="817" spans="3:8" ht="15.75" customHeight="1">
      <c r="C817" s="1"/>
      <c r="D817" s="1"/>
      <c r="E817" s="1"/>
      <c r="F817" s="1"/>
      <c r="G817" s="1"/>
      <c r="H817" s="1"/>
    </row>
    <row r="818" spans="3:8" ht="15.75" customHeight="1">
      <c r="C818" s="1"/>
      <c r="D818" s="1"/>
      <c r="E818" s="1"/>
      <c r="F818" s="1"/>
      <c r="G818" s="1"/>
      <c r="H818" s="1"/>
    </row>
    <row r="819" spans="3:8" ht="15.75" customHeight="1">
      <c r="C819" s="1"/>
      <c r="D819" s="1"/>
      <c r="E819" s="1"/>
      <c r="F819" s="1"/>
      <c r="G819" s="1"/>
      <c r="H819" s="1"/>
    </row>
    <row r="820" spans="3:8" ht="15.75" customHeight="1">
      <c r="C820" s="1"/>
      <c r="D820" s="1"/>
      <c r="E820" s="1"/>
      <c r="F820" s="1"/>
      <c r="G820" s="1"/>
      <c r="H820" s="1"/>
    </row>
    <row r="821" spans="3:8" ht="15.75" customHeight="1">
      <c r="C821" s="1"/>
      <c r="D821" s="1"/>
      <c r="E821" s="1"/>
      <c r="F821" s="1"/>
      <c r="G821" s="1"/>
      <c r="H821" s="1"/>
    </row>
    <row r="822" spans="3:8" ht="15.75" customHeight="1">
      <c r="C822" s="1"/>
      <c r="D822" s="1"/>
      <c r="E822" s="1"/>
      <c r="F822" s="1"/>
      <c r="G822" s="1"/>
      <c r="H822" s="1"/>
    </row>
    <row r="823" spans="3:8" ht="15.75" customHeight="1">
      <c r="C823" s="1"/>
      <c r="D823" s="1"/>
      <c r="E823" s="1"/>
      <c r="F823" s="1"/>
      <c r="G823" s="1"/>
      <c r="H823" s="1"/>
    </row>
    <row r="824" spans="3:8" ht="15.75" customHeight="1">
      <c r="C824" s="1"/>
      <c r="D824" s="1"/>
      <c r="E824" s="1"/>
      <c r="F824" s="1"/>
      <c r="G824" s="1"/>
      <c r="H824" s="1"/>
    </row>
    <row r="825" spans="3:8" ht="15.75" customHeight="1">
      <c r="C825" s="1"/>
      <c r="D825" s="1"/>
      <c r="E825" s="1"/>
      <c r="F825" s="1"/>
      <c r="G825" s="1"/>
      <c r="H825" s="1"/>
    </row>
    <row r="826" spans="3:8" ht="15.75" customHeight="1">
      <c r="C826" s="1"/>
      <c r="D826" s="1"/>
      <c r="E826" s="1"/>
      <c r="F826" s="1"/>
      <c r="G826" s="1"/>
      <c r="H826" s="1"/>
    </row>
    <row r="827" spans="3:8" ht="15.75" customHeight="1">
      <c r="C827" s="1"/>
      <c r="D827" s="1"/>
      <c r="E827" s="1"/>
      <c r="F827" s="1"/>
      <c r="G827" s="1"/>
      <c r="H827" s="1"/>
    </row>
    <row r="828" spans="3:8" ht="15.75" customHeight="1">
      <c r="C828" s="1"/>
      <c r="D828" s="1"/>
      <c r="E828" s="1"/>
      <c r="F828" s="1"/>
      <c r="G828" s="1"/>
      <c r="H828" s="1"/>
    </row>
    <row r="829" spans="3:8" ht="15.75" customHeight="1">
      <c r="C829" s="1"/>
      <c r="D829" s="1"/>
      <c r="E829" s="1"/>
      <c r="F829" s="1"/>
      <c r="G829" s="1"/>
      <c r="H829" s="1"/>
    </row>
    <row r="830" spans="3:8" ht="15.75" customHeight="1">
      <c r="C830" s="1"/>
      <c r="D830" s="1"/>
      <c r="E830" s="1"/>
      <c r="F830" s="1"/>
      <c r="G830" s="1"/>
      <c r="H830" s="1"/>
    </row>
    <row r="831" spans="3:8" ht="15.75" customHeight="1">
      <c r="C831" s="1"/>
      <c r="D831" s="1"/>
      <c r="E831" s="1"/>
      <c r="F831" s="1"/>
      <c r="G831" s="1"/>
      <c r="H831" s="1"/>
    </row>
    <row r="832" spans="3:8" ht="15.75" customHeight="1">
      <c r="C832" s="1"/>
      <c r="D832" s="1"/>
      <c r="E832" s="1"/>
      <c r="F832" s="1"/>
      <c r="G832" s="1"/>
      <c r="H832" s="1"/>
    </row>
    <row r="833" spans="3:8" ht="15.75" customHeight="1">
      <c r="C833" s="1"/>
      <c r="D833" s="1"/>
      <c r="E833" s="1"/>
      <c r="F833" s="1"/>
      <c r="G833" s="1"/>
      <c r="H833" s="1"/>
    </row>
    <row r="834" spans="3:8" ht="15.75" customHeight="1">
      <c r="C834" s="1"/>
      <c r="D834" s="1"/>
      <c r="E834" s="1"/>
      <c r="F834" s="1"/>
      <c r="G834" s="1"/>
      <c r="H834" s="1"/>
    </row>
    <row r="835" spans="3:8" ht="15.75" customHeight="1">
      <c r="C835" s="1"/>
      <c r="D835" s="1"/>
      <c r="E835" s="1"/>
      <c r="F835" s="1"/>
      <c r="G835" s="1"/>
      <c r="H835" s="1"/>
    </row>
    <row r="836" spans="3:8" ht="15.75" customHeight="1">
      <c r="C836" s="1"/>
      <c r="D836" s="1"/>
      <c r="E836" s="1"/>
      <c r="F836" s="1"/>
      <c r="G836" s="1"/>
      <c r="H836" s="1"/>
    </row>
    <row r="837" spans="3:8" ht="15.75" customHeight="1">
      <c r="C837" s="1"/>
      <c r="D837" s="1"/>
      <c r="E837" s="1"/>
      <c r="F837" s="1"/>
      <c r="G837" s="1"/>
      <c r="H837" s="1"/>
    </row>
    <row r="838" spans="3:8" ht="15.75" customHeight="1">
      <c r="C838" s="1"/>
      <c r="D838" s="1"/>
      <c r="E838" s="1"/>
      <c r="F838" s="1"/>
      <c r="G838" s="1"/>
      <c r="H838" s="1"/>
    </row>
    <row r="839" spans="3:8" ht="15.75" customHeight="1">
      <c r="C839" s="1"/>
      <c r="D839" s="1"/>
      <c r="E839" s="1"/>
      <c r="F839" s="1"/>
      <c r="G839" s="1"/>
      <c r="H839" s="1"/>
    </row>
    <row r="840" spans="3:8" ht="15.75" customHeight="1">
      <c r="C840" s="1"/>
      <c r="D840" s="1"/>
      <c r="E840" s="1"/>
      <c r="F840" s="1"/>
      <c r="G840" s="1"/>
      <c r="H840" s="1"/>
    </row>
    <row r="841" spans="3:8" ht="15.75" customHeight="1">
      <c r="C841" s="1"/>
      <c r="D841" s="1"/>
      <c r="E841" s="1"/>
      <c r="F841" s="1"/>
      <c r="G841" s="1"/>
      <c r="H841" s="1"/>
    </row>
    <row r="842" spans="3:8" ht="15.75" customHeight="1">
      <c r="C842" s="1"/>
      <c r="D842" s="1"/>
      <c r="E842" s="1"/>
      <c r="F842" s="1"/>
      <c r="G842" s="1"/>
      <c r="H842" s="1"/>
    </row>
    <row r="843" spans="3:8" ht="15.75" customHeight="1">
      <c r="C843" s="1"/>
      <c r="D843" s="1"/>
      <c r="E843" s="1"/>
      <c r="F843" s="1"/>
      <c r="G843" s="1"/>
      <c r="H843" s="1"/>
    </row>
    <row r="844" spans="3:8" ht="15.75" customHeight="1">
      <c r="C844" s="1"/>
      <c r="D844" s="1"/>
      <c r="E844" s="1"/>
      <c r="F844" s="1"/>
      <c r="G844" s="1"/>
      <c r="H844" s="1"/>
    </row>
    <row r="845" spans="3:8" ht="15.75" customHeight="1">
      <c r="C845" s="1"/>
      <c r="D845" s="1"/>
      <c r="E845" s="1"/>
      <c r="F845" s="1"/>
      <c r="G845" s="1"/>
      <c r="H845" s="1"/>
    </row>
    <row r="846" spans="3:8" ht="15.75" customHeight="1">
      <c r="C846" s="1"/>
      <c r="D846" s="1"/>
      <c r="E846" s="1"/>
      <c r="F846" s="1"/>
      <c r="G846" s="1"/>
      <c r="H846" s="1"/>
    </row>
    <row r="847" spans="3:8" ht="15.75" customHeight="1">
      <c r="C847" s="1"/>
      <c r="D847" s="1"/>
      <c r="E847" s="1"/>
      <c r="F847" s="1"/>
      <c r="G847" s="1"/>
      <c r="H847" s="1"/>
    </row>
    <row r="848" spans="3:8" ht="15.75" customHeight="1">
      <c r="C848" s="1"/>
      <c r="D848" s="1"/>
      <c r="E848" s="1"/>
      <c r="F848" s="1"/>
      <c r="G848" s="1"/>
      <c r="H848" s="1"/>
    </row>
    <row r="849" spans="3:8" ht="15.75" customHeight="1">
      <c r="C849" s="1"/>
      <c r="D849" s="1"/>
      <c r="E849" s="1"/>
      <c r="F849" s="1"/>
      <c r="G849" s="1"/>
      <c r="H849" s="1"/>
    </row>
    <row r="850" spans="3:8" ht="15.75" customHeight="1">
      <c r="C850" s="1"/>
      <c r="D850" s="1"/>
      <c r="E850" s="1"/>
      <c r="F850" s="1"/>
      <c r="G850" s="1"/>
      <c r="H850" s="1"/>
    </row>
    <row r="851" spans="3:8" ht="15.75" customHeight="1">
      <c r="C851" s="1"/>
      <c r="D851" s="1"/>
      <c r="E851" s="1"/>
      <c r="F851" s="1"/>
      <c r="G851" s="1"/>
      <c r="H851" s="1"/>
    </row>
    <row r="852" spans="3:8" ht="15.75" customHeight="1">
      <c r="C852" s="1"/>
      <c r="D852" s="1"/>
      <c r="E852" s="1"/>
      <c r="F852" s="1"/>
      <c r="G852" s="1"/>
      <c r="H852" s="1"/>
    </row>
    <row r="853" spans="3:8" ht="15.75" customHeight="1">
      <c r="C853" s="1"/>
      <c r="D853" s="1"/>
      <c r="E853" s="1"/>
      <c r="F853" s="1"/>
      <c r="G853" s="1"/>
      <c r="H853" s="1"/>
    </row>
    <row r="854" spans="3:8" ht="15.75" customHeight="1">
      <c r="C854" s="1"/>
      <c r="D854" s="1"/>
      <c r="E854" s="1"/>
      <c r="F854" s="1"/>
      <c r="G854" s="1"/>
      <c r="H854" s="1"/>
    </row>
    <row r="855" spans="3:8" ht="15.75" customHeight="1">
      <c r="C855" s="1"/>
      <c r="D855" s="1"/>
      <c r="E855" s="1"/>
      <c r="F855" s="1"/>
      <c r="G855" s="1"/>
      <c r="H855" s="1"/>
    </row>
    <row r="856" spans="3:8" ht="15.75" customHeight="1">
      <c r="C856" s="1"/>
      <c r="D856" s="1"/>
      <c r="E856" s="1"/>
      <c r="F856" s="1"/>
      <c r="G856" s="1"/>
      <c r="H856" s="1"/>
    </row>
    <row r="857" spans="3:8" ht="15.75" customHeight="1">
      <c r="C857" s="1"/>
      <c r="D857" s="1"/>
      <c r="E857" s="1"/>
      <c r="F857" s="1"/>
      <c r="G857" s="1"/>
      <c r="H857" s="1"/>
    </row>
    <row r="858" spans="3:8" ht="15.75" customHeight="1">
      <c r="C858" s="1"/>
      <c r="D858" s="1"/>
      <c r="E858" s="1"/>
      <c r="F858" s="1"/>
      <c r="G858" s="1"/>
      <c r="H858" s="1"/>
    </row>
    <row r="859" spans="3:8" ht="15.75" customHeight="1">
      <c r="C859" s="1"/>
      <c r="D859" s="1"/>
      <c r="E859" s="1"/>
      <c r="F859" s="1"/>
      <c r="G859" s="1"/>
      <c r="H859" s="1"/>
    </row>
    <row r="860" spans="3:8" ht="15.75" customHeight="1">
      <c r="C860" s="1"/>
      <c r="D860" s="1"/>
      <c r="E860" s="1"/>
      <c r="F860" s="1"/>
      <c r="G860" s="1"/>
      <c r="H860" s="1"/>
    </row>
    <row r="861" spans="3:8" ht="15.75" customHeight="1">
      <c r="C861" s="1"/>
      <c r="D861" s="1"/>
      <c r="E861" s="1"/>
      <c r="F861" s="1"/>
      <c r="G861" s="1"/>
      <c r="H861" s="1"/>
    </row>
    <row r="862" spans="3:8" ht="15.75" customHeight="1">
      <c r="C862" s="1"/>
      <c r="D862" s="1"/>
      <c r="E862" s="1"/>
      <c r="F862" s="1"/>
      <c r="G862" s="1"/>
      <c r="H862" s="1"/>
    </row>
    <row r="863" spans="3:8" ht="15.75" customHeight="1">
      <c r="C863" s="1"/>
      <c r="D863" s="1"/>
      <c r="E863" s="1"/>
      <c r="F863" s="1"/>
      <c r="G863" s="1"/>
      <c r="H863" s="1"/>
    </row>
    <row r="864" spans="3:8" ht="15.75" customHeight="1">
      <c r="C864" s="1"/>
      <c r="D864" s="1"/>
      <c r="E864" s="1"/>
      <c r="F864" s="1"/>
      <c r="G864" s="1"/>
      <c r="H864" s="1"/>
    </row>
    <row r="865" spans="3:8" ht="15.75" customHeight="1">
      <c r="C865" s="1"/>
      <c r="D865" s="1"/>
      <c r="E865" s="1"/>
      <c r="F865" s="1"/>
      <c r="G865" s="1"/>
      <c r="H865" s="1"/>
    </row>
    <row r="866" spans="3:8" ht="15.75" customHeight="1">
      <c r="C866" s="1"/>
      <c r="D866" s="1"/>
      <c r="E866" s="1"/>
      <c r="F866" s="1"/>
      <c r="G866" s="1"/>
      <c r="H866" s="1"/>
    </row>
    <row r="867" spans="3:8" ht="15.75" customHeight="1">
      <c r="C867" s="1"/>
      <c r="D867" s="1"/>
      <c r="E867" s="1"/>
      <c r="F867" s="1"/>
      <c r="G867" s="1"/>
      <c r="H867" s="1"/>
    </row>
    <row r="868" spans="3:8" ht="15.75" customHeight="1">
      <c r="C868" s="1"/>
      <c r="D868" s="1"/>
      <c r="E868" s="1"/>
      <c r="F868" s="1"/>
      <c r="G868" s="1"/>
      <c r="H868" s="1"/>
    </row>
    <row r="869" spans="3:8" ht="15.75" customHeight="1">
      <c r="C869" s="1"/>
      <c r="D869" s="1"/>
      <c r="E869" s="1"/>
      <c r="F869" s="1"/>
      <c r="G869" s="1"/>
      <c r="H869" s="1"/>
    </row>
    <row r="870" spans="3:8" ht="15.75" customHeight="1">
      <c r="C870" s="1"/>
      <c r="D870" s="1"/>
      <c r="E870" s="1"/>
      <c r="F870" s="1"/>
      <c r="G870" s="1"/>
      <c r="H870" s="1"/>
    </row>
    <row r="871" spans="3:8" ht="15.75" customHeight="1">
      <c r="C871" s="1"/>
      <c r="D871" s="1"/>
      <c r="E871" s="1"/>
      <c r="F871" s="1"/>
      <c r="G871" s="1"/>
      <c r="H871" s="1"/>
    </row>
    <row r="872" spans="3:8" ht="15.75" customHeight="1">
      <c r="C872" s="1"/>
      <c r="D872" s="1"/>
      <c r="E872" s="1"/>
      <c r="F872" s="1"/>
      <c r="G872" s="1"/>
      <c r="H872" s="1"/>
    </row>
    <row r="873" spans="3:8" ht="15.75" customHeight="1">
      <c r="C873" s="1"/>
      <c r="D873" s="1"/>
      <c r="E873" s="1"/>
      <c r="F873" s="1"/>
      <c r="G873" s="1"/>
      <c r="H873" s="1"/>
    </row>
    <row r="874" spans="3:8" ht="15.75" customHeight="1">
      <c r="C874" s="1"/>
      <c r="D874" s="1"/>
      <c r="E874" s="1"/>
      <c r="F874" s="1"/>
      <c r="G874" s="1"/>
      <c r="H874" s="1"/>
    </row>
    <row r="875" spans="3:8" ht="15.75" customHeight="1">
      <c r="C875" s="1"/>
      <c r="D875" s="1"/>
      <c r="E875" s="1"/>
      <c r="F875" s="1"/>
      <c r="G875" s="1"/>
      <c r="H875" s="1"/>
    </row>
    <row r="876" spans="3:8" ht="15.75" customHeight="1">
      <c r="C876" s="1"/>
      <c r="D876" s="1"/>
      <c r="E876" s="1"/>
      <c r="F876" s="1"/>
      <c r="G876" s="1"/>
      <c r="H876" s="1"/>
    </row>
    <row r="877" spans="3:8" ht="15.75" customHeight="1">
      <c r="C877" s="1"/>
      <c r="D877" s="1"/>
      <c r="E877" s="1"/>
      <c r="F877" s="1"/>
      <c r="G877" s="1"/>
      <c r="H877" s="1"/>
    </row>
    <row r="878" spans="3:8" ht="15.75" customHeight="1">
      <c r="C878" s="1"/>
      <c r="D878" s="1"/>
      <c r="E878" s="1"/>
      <c r="F878" s="1"/>
      <c r="G878" s="1"/>
      <c r="H878" s="1"/>
    </row>
    <row r="879" spans="3:8" ht="15.75" customHeight="1">
      <c r="C879" s="1"/>
      <c r="D879" s="1"/>
      <c r="E879" s="1"/>
      <c r="F879" s="1"/>
      <c r="G879" s="1"/>
      <c r="H879" s="1"/>
    </row>
    <row r="880" spans="3:8" ht="15.75" customHeight="1">
      <c r="C880" s="1"/>
      <c r="D880" s="1"/>
      <c r="E880" s="1"/>
      <c r="F880" s="1"/>
      <c r="G880" s="1"/>
      <c r="H880" s="1"/>
    </row>
    <row r="881" spans="3:8" ht="15.75" customHeight="1">
      <c r="C881" s="1"/>
      <c r="D881" s="1"/>
      <c r="E881" s="1"/>
      <c r="F881" s="1"/>
      <c r="G881" s="1"/>
      <c r="H881" s="1"/>
    </row>
    <row r="882" spans="3:8" ht="15.75" customHeight="1">
      <c r="C882" s="1"/>
      <c r="D882" s="1"/>
      <c r="E882" s="1"/>
      <c r="F882" s="1"/>
      <c r="G882" s="1"/>
      <c r="H882" s="1"/>
    </row>
    <row r="883" spans="3:8" ht="15.75" customHeight="1">
      <c r="C883" s="1"/>
      <c r="D883" s="1"/>
      <c r="E883" s="1"/>
      <c r="F883" s="1"/>
      <c r="G883" s="1"/>
      <c r="H883" s="1"/>
    </row>
    <row r="884" spans="3:8" ht="15.75" customHeight="1">
      <c r="C884" s="1"/>
      <c r="D884" s="1"/>
      <c r="E884" s="1"/>
      <c r="F884" s="1"/>
      <c r="G884" s="1"/>
      <c r="H884" s="1"/>
    </row>
    <row r="885" spans="3:8" ht="15.75" customHeight="1">
      <c r="C885" s="1"/>
      <c r="D885" s="1"/>
      <c r="E885" s="1"/>
      <c r="F885" s="1"/>
      <c r="G885" s="1"/>
      <c r="H885" s="1"/>
    </row>
    <row r="886" spans="3:8" ht="15.75" customHeight="1">
      <c r="C886" s="1"/>
      <c r="D886" s="1"/>
      <c r="E886" s="1"/>
      <c r="F886" s="1"/>
      <c r="G886" s="1"/>
      <c r="H886" s="1"/>
    </row>
    <row r="887" spans="3:8" ht="15.75" customHeight="1">
      <c r="C887" s="1"/>
      <c r="D887" s="1"/>
      <c r="E887" s="1"/>
      <c r="F887" s="1"/>
      <c r="G887" s="1"/>
      <c r="H887" s="1"/>
    </row>
    <row r="888" spans="3:8" ht="15.75" customHeight="1">
      <c r="C888" s="1"/>
      <c r="D888" s="1"/>
      <c r="E888" s="1"/>
      <c r="F888" s="1"/>
      <c r="G888" s="1"/>
      <c r="H888" s="1"/>
    </row>
    <row r="889" spans="3:8" ht="15.75" customHeight="1">
      <c r="C889" s="1"/>
      <c r="D889" s="1"/>
      <c r="E889" s="1"/>
      <c r="F889" s="1"/>
      <c r="G889" s="1"/>
      <c r="H889" s="1"/>
    </row>
    <row r="890" spans="3:8" ht="15.75" customHeight="1">
      <c r="C890" s="1"/>
      <c r="D890" s="1"/>
      <c r="E890" s="1"/>
      <c r="F890" s="1"/>
      <c r="G890" s="1"/>
      <c r="H890" s="1"/>
    </row>
    <row r="891" spans="3:8" ht="15.75" customHeight="1">
      <c r="C891" s="1"/>
      <c r="D891" s="1"/>
      <c r="E891" s="1"/>
      <c r="F891" s="1"/>
      <c r="G891" s="1"/>
      <c r="H891" s="1"/>
    </row>
    <row r="892" spans="3:8" ht="15.75" customHeight="1">
      <c r="C892" s="1"/>
      <c r="D892" s="1"/>
      <c r="E892" s="1"/>
      <c r="F892" s="1"/>
      <c r="G892" s="1"/>
      <c r="H892" s="1"/>
    </row>
    <row r="893" spans="3:8" ht="15.75" customHeight="1">
      <c r="C893" s="1"/>
      <c r="D893" s="1"/>
      <c r="E893" s="1"/>
      <c r="F893" s="1"/>
      <c r="G893" s="1"/>
      <c r="H893" s="1"/>
    </row>
    <row r="894" spans="3:8" ht="15.75" customHeight="1">
      <c r="C894" s="1"/>
      <c r="D894" s="1"/>
      <c r="E894" s="1"/>
      <c r="F894" s="1"/>
      <c r="G894" s="1"/>
      <c r="H894" s="1"/>
    </row>
    <row r="895" spans="3:8" ht="15.75" customHeight="1">
      <c r="C895" s="1"/>
      <c r="D895" s="1"/>
      <c r="E895" s="1"/>
      <c r="F895" s="1"/>
      <c r="G895" s="1"/>
      <c r="H895" s="1"/>
    </row>
    <row r="896" spans="3:8" ht="15.75" customHeight="1">
      <c r="C896" s="1"/>
      <c r="D896" s="1"/>
      <c r="E896" s="1"/>
      <c r="F896" s="1"/>
      <c r="G896" s="1"/>
      <c r="H896" s="1"/>
    </row>
    <row r="897" spans="3:8" ht="15.75" customHeight="1">
      <c r="C897" s="1"/>
      <c r="D897" s="1"/>
      <c r="E897" s="1"/>
      <c r="F897" s="1"/>
      <c r="G897" s="1"/>
      <c r="H897" s="1"/>
    </row>
    <row r="898" spans="3:8" ht="15.75" customHeight="1">
      <c r="C898" s="1"/>
      <c r="D898" s="1"/>
      <c r="E898" s="1"/>
      <c r="F898" s="1"/>
      <c r="G898" s="1"/>
      <c r="H898" s="1"/>
    </row>
    <row r="899" spans="3:8" ht="15.75" customHeight="1">
      <c r="C899" s="1"/>
      <c r="D899" s="1"/>
      <c r="E899" s="1"/>
      <c r="F899" s="1"/>
      <c r="G899" s="1"/>
      <c r="H899" s="1"/>
    </row>
    <row r="900" spans="3:8" ht="15.75" customHeight="1">
      <c r="C900" s="1"/>
      <c r="D900" s="1"/>
      <c r="E900" s="1"/>
      <c r="F900" s="1"/>
      <c r="G900" s="1"/>
      <c r="H900" s="1"/>
    </row>
    <row r="901" spans="3:8" ht="15.75" customHeight="1">
      <c r="C901" s="1"/>
      <c r="D901" s="1"/>
      <c r="E901" s="1"/>
      <c r="F901" s="1"/>
      <c r="G901" s="1"/>
      <c r="H901" s="1"/>
    </row>
    <row r="902" spans="3:8" ht="15.75" customHeight="1">
      <c r="C902" s="1"/>
      <c r="D902" s="1"/>
      <c r="E902" s="1"/>
      <c r="F902" s="1"/>
      <c r="G902" s="1"/>
      <c r="H902" s="1"/>
    </row>
    <row r="903" spans="3:8" ht="15.75" customHeight="1">
      <c r="C903" s="1"/>
      <c r="D903" s="1"/>
      <c r="E903" s="1"/>
      <c r="F903" s="1"/>
      <c r="G903" s="1"/>
      <c r="H903" s="1"/>
    </row>
    <row r="904" spans="3:8" ht="15.75" customHeight="1">
      <c r="C904" s="1"/>
      <c r="D904" s="1"/>
      <c r="E904" s="1"/>
      <c r="F904" s="1"/>
      <c r="G904" s="1"/>
      <c r="H904" s="1"/>
    </row>
    <row r="905" spans="3:8" ht="15.75" customHeight="1">
      <c r="C905" s="1"/>
      <c r="D905" s="1"/>
      <c r="E905" s="1"/>
      <c r="F905" s="1"/>
      <c r="G905" s="1"/>
      <c r="H905" s="1"/>
    </row>
    <row r="906" spans="3:8" ht="15.75" customHeight="1">
      <c r="C906" s="1"/>
      <c r="D906" s="1"/>
      <c r="E906" s="1"/>
      <c r="F906" s="1"/>
      <c r="G906" s="1"/>
      <c r="H906" s="1"/>
    </row>
    <row r="907" spans="3:8" ht="15.75" customHeight="1">
      <c r="C907" s="1"/>
      <c r="D907" s="1"/>
      <c r="E907" s="1"/>
      <c r="F907" s="1"/>
      <c r="G907" s="1"/>
      <c r="H907" s="1"/>
    </row>
    <row r="908" spans="3:8" ht="15.75" customHeight="1">
      <c r="C908" s="1"/>
      <c r="D908" s="1"/>
      <c r="E908" s="1"/>
      <c r="F908" s="1"/>
      <c r="G908" s="1"/>
      <c r="H908" s="1"/>
    </row>
    <row r="909" spans="3:8" ht="15.75" customHeight="1">
      <c r="C909" s="1"/>
      <c r="D909" s="1"/>
      <c r="E909" s="1"/>
      <c r="F909" s="1"/>
      <c r="G909" s="1"/>
      <c r="H909" s="1"/>
    </row>
    <row r="910" spans="3:8" ht="15.75" customHeight="1">
      <c r="C910" s="1"/>
      <c r="D910" s="1"/>
      <c r="E910" s="1"/>
      <c r="F910" s="1"/>
      <c r="G910" s="1"/>
      <c r="H910" s="1"/>
    </row>
    <row r="911" spans="3:8" ht="15.75" customHeight="1">
      <c r="C911" s="1"/>
      <c r="D911" s="1"/>
      <c r="E911" s="1"/>
      <c r="F911" s="1"/>
      <c r="G911" s="1"/>
      <c r="H911" s="1"/>
    </row>
    <row r="912" spans="3:8" ht="15.75" customHeight="1">
      <c r="C912" s="1"/>
      <c r="D912" s="1"/>
      <c r="E912" s="1"/>
      <c r="F912" s="1"/>
      <c r="G912" s="1"/>
      <c r="H912" s="1"/>
    </row>
    <row r="913" spans="3:8" ht="15.75" customHeight="1">
      <c r="C913" s="1"/>
      <c r="D913" s="1"/>
      <c r="E913" s="1"/>
      <c r="F913" s="1"/>
      <c r="G913" s="1"/>
      <c r="H913" s="1"/>
    </row>
    <row r="914" spans="3:8" ht="15.75" customHeight="1">
      <c r="C914" s="1"/>
      <c r="D914" s="1"/>
      <c r="E914" s="1"/>
      <c r="F914" s="1"/>
      <c r="G914" s="1"/>
      <c r="H914" s="1"/>
    </row>
    <row r="915" spans="3:8" ht="15.75" customHeight="1">
      <c r="C915" s="1"/>
      <c r="D915" s="1"/>
      <c r="E915" s="1"/>
      <c r="F915" s="1"/>
      <c r="G915" s="1"/>
      <c r="H915" s="1"/>
    </row>
    <row r="916" spans="3:8" ht="15.75" customHeight="1">
      <c r="C916" s="1"/>
      <c r="D916" s="1"/>
      <c r="E916" s="1"/>
      <c r="F916" s="1"/>
      <c r="G916" s="1"/>
      <c r="H916" s="1"/>
    </row>
    <row r="917" spans="3:8" ht="15.75" customHeight="1">
      <c r="C917" s="1"/>
      <c r="D917" s="1"/>
      <c r="E917" s="1"/>
      <c r="F917" s="1"/>
      <c r="G917" s="1"/>
      <c r="H917" s="1"/>
    </row>
    <row r="918" spans="3:8" ht="15.75" customHeight="1">
      <c r="C918" s="1"/>
      <c r="D918" s="1"/>
      <c r="E918" s="1"/>
      <c r="F918" s="1"/>
      <c r="G918" s="1"/>
      <c r="H918" s="1"/>
    </row>
    <row r="919" spans="3:8" ht="15.75" customHeight="1">
      <c r="C919" s="1"/>
      <c r="D919" s="1"/>
      <c r="E919" s="1"/>
      <c r="F919" s="1"/>
      <c r="G919" s="1"/>
      <c r="H919" s="1"/>
    </row>
    <row r="920" spans="3:8" ht="15.75" customHeight="1">
      <c r="C920" s="1"/>
      <c r="D920" s="1"/>
      <c r="E920" s="1"/>
      <c r="F920" s="1"/>
      <c r="G920" s="1"/>
      <c r="H920" s="1"/>
    </row>
    <row r="921" spans="3:8" ht="15.75" customHeight="1">
      <c r="C921" s="1"/>
      <c r="D921" s="1"/>
      <c r="E921" s="1"/>
      <c r="F921" s="1"/>
      <c r="G921" s="1"/>
      <c r="H921" s="1"/>
    </row>
    <row r="922" spans="3:8" ht="15.75" customHeight="1">
      <c r="C922" s="1"/>
      <c r="D922" s="1"/>
      <c r="E922" s="1"/>
      <c r="F922" s="1"/>
      <c r="G922" s="1"/>
      <c r="H922" s="1"/>
    </row>
    <row r="923" spans="3:8" ht="15.75" customHeight="1">
      <c r="C923" s="1"/>
      <c r="D923" s="1"/>
      <c r="E923" s="1"/>
      <c r="F923" s="1"/>
      <c r="G923" s="1"/>
      <c r="H923" s="1"/>
    </row>
    <row r="924" spans="3:8" ht="15.75" customHeight="1">
      <c r="C924" s="1"/>
      <c r="D924" s="1"/>
      <c r="E924" s="1"/>
      <c r="F924" s="1"/>
      <c r="G924" s="1"/>
      <c r="H924" s="1"/>
    </row>
    <row r="925" spans="3:8" ht="15.75" customHeight="1">
      <c r="C925" s="1"/>
      <c r="D925" s="1"/>
      <c r="E925" s="1"/>
      <c r="F925" s="1"/>
      <c r="G925" s="1"/>
      <c r="H925" s="1"/>
    </row>
    <row r="926" spans="3:8" ht="15.75" customHeight="1">
      <c r="C926" s="1"/>
      <c r="D926" s="1"/>
      <c r="E926" s="1"/>
      <c r="F926" s="1"/>
      <c r="G926" s="1"/>
      <c r="H926" s="1"/>
    </row>
    <row r="927" spans="3:8" ht="15.75" customHeight="1">
      <c r="C927" s="1"/>
      <c r="D927" s="1"/>
      <c r="E927" s="1"/>
      <c r="F927" s="1"/>
      <c r="G927" s="1"/>
      <c r="H927" s="1"/>
    </row>
    <row r="928" spans="3:8" ht="15.75" customHeight="1">
      <c r="C928" s="1"/>
      <c r="D928" s="1"/>
      <c r="E928" s="1"/>
      <c r="F928" s="1"/>
      <c r="G928" s="1"/>
      <c r="H928" s="1"/>
    </row>
    <row r="929" spans="3:8" ht="15.75" customHeight="1">
      <c r="C929" s="1"/>
      <c r="D929" s="1"/>
      <c r="E929" s="1"/>
      <c r="F929" s="1"/>
      <c r="G929" s="1"/>
      <c r="H929" s="1"/>
    </row>
    <row r="930" spans="3:8" ht="15.75" customHeight="1">
      <c r="C930" s="1"/>
      <c r="D930" s="1"/>
      <c r="E930" s="1"/>
      <c r="F930" s="1"/>
      <c r="G930" s="1"/>
      <c r="H930" s="1"/>
    </row>
    <row r="931" spans="3:8" ht="15.75" customHeight="1">
      <c r="C931" s="1"/>
      <c r="D931" s="1"/>
      <c r="E931" s="1"/>
      <c r="F931" s="1"/>
      <c r="G931" s="1"/>
      <c r="H931" s="1"/>
    </row>
    <row r="932" spans="3:8" ht="15.75" customHeight="1">
      <c r="C932" s="1"/>
      <c r="D932" s="1"/>
      <c r="E932" s="1"/>
      <c r="F932" s="1"/>
      <c r="G932" s="1"/>
      <c r="H932" s="1"/>
    </row>
    <row r="933" spans="3:8" ht="15.75" customHeight="1">
      <c r="C933" s="1"/>
      <c r="D933" s="1"/>
      <c r="E933" s="1"/>
      <c r="F933" s="1"/>
      <c r="G933" s="1"/>
      <c r="H933" s="1"/>
    </row>
    <row r="934" spans="3:8" ht="15.75" customHeight="1">
      <c r="C934" s="1"/>
      <c r="D934" s="1"/>
      <c r="E934" s="1"/>
      <c r="F934" s="1"/>
      <c r="G934" s="1"/>
      <c r="H934" s="1"/>
    </row>
    <row r="935" spans="3:8" ht="15.75" customHeight="1">
      <c r="C935" s="1"/>
      <c r="D935" s="1"/>
      <c r="E935" s="1"/>
      <c r="F935" s="1"/>
      <c r="G935" s="1"/>
      <c r="H935" s="1"/>
    </row>
    <row r="936" spans="3:8" ht="15.75" customHeight="1">
      <c r="C936" s="1"/>
      <c r="D936" s="1"/>
      <c r="E936" s="1"/>
      <c r="F936" s="1"/>
      <c r="G936" s="1"/>
      <c r="H936" s="1"/>
    </row>
    <row r="937" spans="3:8" ht="15.75" customHeight="1">
      <c r="C937" s="1"/>
      <c r="D937" s="1"/>
      <c r="E937" s="1"/>
      <c r="F937" s="1"/>
      <c r="G937" s="1"/>
      <c r="H937" s="1"/>
    </row>
    <row r="938" spans="3:8" ht="15.75" customHeight="1">
      <c r="C938" s="1"/>
      <c r="D938" s="1"/>
      <c r="E938" s="1"/>
      <c r="F938" s="1"/>
      <c r="G938" s="1"/>
      <c r="H938" s="1"/>
    </row>
    <row r="939" spans="3:8" ht="15.75" customHeight="1">
      <c r="C939" s="1"/>
      <c r="D939" s="1"/>
      <c r="E939" s="1"/>
      <c r="F939" s="1"/>
      <c r="G939" s="1"/>
      <c r="H939" s="1"/>
    </row>
    <row r="940" spans="3:8" ht="15.75" customHeight="1">
      <c r="C940" s="1"/>
      <c r="D940" s="1"/>
      <c r="E940" s="1"/>
      <c r="F940" s="1"/>
      <c r="G940" s="1"/>
      <c r="H940" s="1"/>
    </row>
    <row r="941" spans="3:8" ht="15.75" customHeight="1">
      <c r="C941" s="1"/>
      <c r="D941" s="1"/>
      <c r="E941" s="1"/>
      <c r="F941" s="1"/>
      <c r="G941" s="1"/>
      <c r="H941" s="1"/>
    </row>
    <row r="942" spans="3:8" ht="15.75" customHeight="1">
      <c r="C942" s="1"/>
      <c r="D942" s="1"/>
      <c r="E942" s="1"/>
      <c r="F942" s="1"/>
      <c r="G942" s="1"/>
      <c r="H942" s="1"/>
    </row>
    <row r="943" spans="3:8" ht="15.75" customHeight="1">
      <c r="C943" s="1"/>
      <c r="D943" s="1"/>
      <c r="E943" s="1"/>
      <c r="F943" s="1"/>
      <c r="G943" s="1"/>
      <c r="H943" s="1"/>
    </row>
    <row r="944" spans="3:8" ht="15.75" customHeight="1">
      <c r="C944" s="1"/>
      <c r="D944" s="1"/>
      <c r="E944" s="1"/>
      <c r="F944" s="1"/>
      <c r="G944" s="1"/>
      <c r="H944" s="1"/>
    </row>
    <row r="945" spans="3:8" ht="15.75" customHeight="1">
      <c r="C945" s="1"/>
      <c r="D945" s="1"/>
      <c r="E945" s="1"/>
      <c r="F945" s="1"/>
      <c r="G945" s="1"/>
      <c r="H945" s="1"/>
    </row>
    <row r="946" spans="3:8" ht="15.75" customHeight="1">
      <c r="C946" s="1"/>
      <c r="D946" s="1"/>
      <c r="E946" s="1"/>
      <c r="F946" s="1"/>
      <c r="G946" s="1"/>
      <c r="H946" s="1"/>
    </row>
    <row r="947" spans="3:8" ht="15.75" customHeight="1">
      <c r="C947" s="1"/>
      <c r="D947" s="1"/>
      <c r="E947" s="1"/>
      <c r="F947" s="1"/>
      <c r="G947" s="1"/>
      <c r="H947" s="1"/>
    </row>
    <row r="948" spans="3:8" ht="15.75" customHeight="1">
      <c r="C948" s="1"/>
      <c r="D948" s="1"/>
      <c r="E948" s="1"/>
      <c r="F948" s="1"/>
      <c r="G948" s="1"/>
      <c r="H948" s="1"/>
    </row>
    <row r="949" spans="3:8" ht="15.75" customHeight="1">
      <c r="C949" s="1"/>
      <c r="D949" s="1"/>
      <c r="E949" s="1"/>
      <c r="F949" s="1"/>
      <c r="G949" s="1"/>
      <c r="H949" s="1"/>
    </row>
    <row r="950" spans="3:8" ht="15.75" customHeight="1">
      <c r="C950" s="1"/>
      <c r="D950" s="1"/>
      <c r="E950" s="1"/>
      <c r="F950" s="1"/>
      <c r="G950" s="1"/>
      <c r="H950" s="1"/>
    </row>
    <row r="951" spans="3:8" ht="15.75" customHeight="1">
      <c r="C951" s="1"/>
      <c r="D951" s="1"/>
      <c r="E951" s="1"/>
      <c r="F951" s="1"/>
      <c r="G951" s="1"/>
      <c r="H951" s="1"/>
    </row>
    <row r="952" spans="3:8" ht="15.75" customHeight="1">
      <c r="C952" s="1"/>
      <c r="D952" s="1"/>
      <c r="E952" s="1"/>
      <c r="F952" s="1"/>
      <c r="G952" s="1"/>
      <c r="H952" s="1"/>
    </row>
    <row r="953" spans="3:8" ht="15.75" customHeight="1">
      <c r="C953" s="1"/>
      <c r="D953" s="1"/>
      <c r="E953" s="1"/>
      <c r="F953" s="1"/>
      <c r="G953" s="1"/>
      <c r="H953" s="1"/>
    </row>
    <row r="954" spans="3:8" ht="15.75" customHeight="1">
      <c r="C954" s="1"/>
      <c r="D954" s="1"/>
      <c r="E954" s="1"/>
      <c r="F954" s="1"/>
      <c r="G954" s="1"/>
      <c r="H954" s="1"/>
    </row>
    <row r="955" spans="3:8" ht="15.75" customHeight="1">
      <c r="C955" s="1"/>
      <c r="D955" s="1"/>
      <c r="E955" s="1"/>
      <c r="F955" s="1"/>
      <c r="G955" s="1"/>
      <c r="H955" s="1"/>
    </row>
    <row r="956" spans="3:8" ht="15.75" customHeight="1">
      <c r="C956" s="1"/>
      <c r="D956" s="1"/>
      <c r="E956" s="1"/>
      <c r="F956" s="1"/>
      <c r="G956" s="1"/>
      <c r="H956" s="1"/>
    </row>
    <row r="957" spans="3:8" ht="15.75" customHeight="1">
      <c r="C957" s="1"/>
      <c r="D957" s="1"/>
      <c r="E957" s="1"/>
      <c r="F957" s="1"/>
      <c r="G957" s="1"/>
      <c r="H957" s="1"/>
    </row>
    <row r="958" spans="3:8" ht="15.75" customHeight="1">
      <c r="C958" s="1"/>
      <c r="D958" s="1"/>
      <c r="E958" s="1"/>
      <c r="F958" s="1"/>
      <c r="G958" s="1"/>
      <c r="H958" s="1"/>
    </row>
    <row r="959" spans="3:8" ht="15.75" customHeight="1">
      <c r="C959" s="1"/>
      <c r="D959" s="1"/>
      <c r="E959" s="1"/>
      <c r="F959" s="1"/>
      <c r="G959" s="1"/>
      <c r="H959" s="1"/>
    </row>
    <row r="960" spans="3:8" ht="15.75" customHeight="1">
      <c r="C960" s="1"/>
      <c r="D960" s="1"/>
      <c r="E960" s="1"/>
      <c r="F960" s="1"/>
      <c r="G960" s="1"/>
      <c r="H960" s="1"/>
    </row>
    <row r="961" spans="3:8" ht="15.75" customHeight="1">
      <c r="C961" s="1"/>
      <c r="D961" s="1"/>
      <c r="E961" s="1"/>
      <c r="F961" s="1"/>
      <c r="G961" s="1"/>
      <c r="H961" s="1"/>
    </row>
    <row r="962" spans="3:8" ht="15.75" customHeight="1">
      <c r="C962" s="1"/>
      <c r="D962" s="1"/>
      <c r="E962" s="1"/>
      <c r="F962" s="1"/>
      <c r="G962" s="1"/>
      <c r="H962" s="1"/>
    </row>
    <row r="963" spans="3:8" ht="15.75" customHeight="1">
      <c r="C963" s="1"/>
      <c r="D963" s="1"/>
      <c r="E963" s="1"/>
      <c r="F963" s="1"/>
      <c r="G963" s="1"/>
      <c r="H963" s="1"/>
    </row>
    <row r="964" spans="3:8" ht="15.75" customHeight="1">
      <c r="C964" s="1"/>
      <c r="D964" s="1"/>
      <c r="E964" s="1"/>
      <c r="F964" s="1"/>
      <c r="G964" s="1"/>
      <c r="H964" s="1"/>
    </row>
    <row r="965" spans="3:8" ht="15.75" customHeight="1">
      <c r="C965" s="1"/>
      <c r="D965" s="1"/>
      <c r="E965" s="1"/>
      <c r="F965" s="1"/>
      <c r="G965" s="1"/>
      <c r="H965" s="1"/>
    </row>
    <row r="966" spans="3:8" ht="15.75" customHeight="1">
      <c r="C966" s="1"/>
      <c r="D966" s="1"/>
      <c r="E966" s="1"/>
      <c r="F966" s="1"/>
      <c r="G966" s="1"/>
      <c r="H966" s="1"/>
    </row>
    <row r="967" spans="3:8" ht="15.75" customHeight="1">
      <c r="C967" s="1"/>
      <c r="D967" s="1"/>
      <c r="E967" s="1"/>
      <c r="F967" s="1"/>
      <c r="G967" s="1"/>
      <c r="H967" s="1"/>
    </row>
    <row r="968" spans="3:8" ht="15.75" customHeight="1">
      <c r="C968" s="1"/>
      <c r="D968" s="1"/>
      <c r="E968" s="1"/>
      <c r="F968" s="1"/>
      <c r="G968" s="1"/>
      <c r="H968" s="1"/>
    </row>
    <row r="969" spans="3:8" ht="15.75" customHeight="1">
      <c r="C969" s="1"/>
      <c r="D969" s="1"/>
      <c r="E969" s="1"/>
      <c r="F969" s="1"/>
      <c r="G969" s="1"/>
      <c r="H969" s="1"/>
    </row>
    <row r="970" spans="3:8" ht="15.75" customHeight="1">
      <c r="C970" s="1"/>
      <c r="D970" s="1"/>
      <c r="E970" s="1"/>
      <c r="F970" s="1"/>
      <c r="G970" s="1"/>
      <c r="H970" s="1"/>
    </row>
    <row r="971" spans="3:8" ht="15.75" customHeight="1">
      <c r="C971" s="1"/>
      <c r="D971" s="1"/>
      <c r="E971" s="1"/>
      <c r="F971" s="1"/>
      <c r="G971" s="1"/>
      <c r="H971" s="1"/>
    </row>
    <row r="972" spans="3:8" ht="15.75" customHeight="1">
      <c r="C972" s="1"/>
      <c r="D972" s="1"/>
      <c r="E972" s="1"/>
      <c r="F972" s="1"/>
      <c r="G972" s="1"/>
      <c r="H972" s="1"/>
    </row>
    <row r="973" spans="3:8" ht="15.75" customHeight="1">
      <c r="C973" s="1"/>
      <c r="D973" s="1"/>
      <c r="E973" s="1"/>
      <c r="F973" s="1"/>
      <c r="G973" s="1"/>
      <c r="H973" s="1"/>
    </row>
    <row r="974" spans="3:8" ht="15.75" customHeight="1">
      <c r="C974" s="1"/>
      <c r="D974" s="1"/>
      <c r="E974" s="1"/>
      <c r="F974" s="1"/>
      <c r="G974" s="1"/>
      <c r="H974" s="1"/>
    </row>
    <row r="975" spans="3:8" ht="15.75" customHeight="1">
      <c r="C975" s="1"/>
      <c r="D975" s="1"/>
      <c r="E975" s="1"/>
      <c r="F975" s="1"/>
      <c r="G975" s="1"/>
      <c r="H975" s="1"/>
    </row>
    <row r="976" spans="3:8" ht="15.75" customHeight="1">
      <c r="C976" s="1"/>
      <c r="D976" s="1"/>
      <c r="E976" s="1"/>
      <c r="F976" s="1"/>
      <c r="G976" s="1"/>
      <c r="H976" s="1"/>
    </row>
    <row r="977" spans="3:8" ht="15.75" customHeight="1">
      <c r="C977" s="1"/>
      <c r="D977" s="1"/>
      <c r="E977" s="1"/>
      <c r="F977" s="1"/>
      <c r="G977" s="1"/>
      <c r="H977" s="1"/>
    </row>
    <row r="978" spans="3:8" ht="15.75" customHeight="1">
      <c r="C978" s="1"/>
      <c r="D978" s="1"/>
      <c r="E978" s="1"/>
      <c r="F978" s="1"/>
      <c r="G978" s="1"/>
      <c r="H978" s="1"/>
    </row>
    <row r="979" spans="3:8" ht="15.75" customHeight="1">
      <c r="C979" s="1"/>
      <c r="D979" s="1"/>
      <c r="E979" s="1"/>
      <c r="F979" s="1"/>
      <c r="G979" s="1"/>
      <c r="H979" s="1"/>
    </row>
    <row r="980" spans="3:8" ht="15.75" customHeight="1">
      <c r="C980" s="1"/>
      <c r="D980" s="1"/>
      <c r="E980" s="1"/>
      <c r="F980" s="1"/>
      <c r="G980" s="1"/>
      <c r="H980" s="1"/>
    </row>
    <row r="981" spans="3:8" ht="15.75" customHeight="1">
      <c r="C981" s="1"/>
      <c r="D981" s="1"/>
      <c r="E981" s="1"/>
      <c r="F981" s="1"/>
      <c r="G981" s="1"/>
      <c r="H981" s="1"/>
    </row>
    <row r="982" spans="3:8" ht="15.75" customHeight="1">
      <c r="C982" s="1"/>
      <c r="D982" s="1"/>
      <c r="E982" s="1"/>
      <c r="F982" s="1"/>
      <c r="G982" s="1"/>
      <c r="H982" s="1"/>
    </row>
    <row r="983" spans="3:8" ht="15.75" customHeight="1">
      <c r="C983" s="1"/>
      <c r="D983" s="1"/>
      <c r="E983" s="1"/>
      <c r="F983" s="1"/>
      <c r="G983" s="1"/>
      <c r="H983" s="1"/>
    </row>
    <row r="984" spans="3:8" ht="15.75" customHeight="1">
      <c r="C984" s="1"/>
      <c r="D984" s="1"/>
      <c r="E984" s="1"/>
      <c r="F984" s="1"/>
      <c r="G984" s="1"/>
      <c r="H984" s="1"/>
    </row>
    <row r="985" spans="3:8" ht="15.75" customHeight="1">
      <c r="C985" s="1"/>
      <c r="D985" s="1"/>
      <c r="E985" s="1"/>
      <c r="F985" s="1"/>
      <c r="G985" s="1"/>
      <c r="H985" s="1"/>
    </row>
    <row r="986" spans="3:8" ht="15.75" customHeight="1">
      <c r="C986" s="1"/>
      <c r="D986" s="1"/>
      <c r="E986" s="1"/>
      <c r="F986" s="1"/>
      <c r="G986" s="1"/>
      <c r="H986" s="1"/>
    </row>
    <row r="987" spans="3:8" ht="15.75" customHeight="1">
      <c r="C987" s="1"/>
      <c r="D987" s="1"/>
      <c r="E987" s="1"/>
      <c r="F987" s="1"/>
      <c r="G987" s="1"/>
      <c r="H987" s="1"/>
    </row>
    <row r="988" spans="3:8" ht="15.75" customHeight="1">
      <c r="C988" s="1"/>
      <c r="D988" s="1"/>
      <c r="E988" s="1"/>
      <c r="F988" s="1"/>
      <c r="G988" s="1"/>
      <c r="H988" s="1"/>
    </row>
    <row r="989" spans="3:8" ht="15.75" customHeight="1">
      <c r="C989" s="1"/>
      <c r="D989" s="1"/>
      <c r="E989" s="1"/>
      <c r="F989" s="1"/>
      <c r="G989" s="1"/>
      <c r="H989" s="1"/>
    </row>
    <row r="990" spans="3:8" ht="15.75" customHeight="1">
      <c r="C990" s="1"/>
      <c r="D990" s="1"/>
      <c r="E990" s="1"/>
      <c r="F990" s="1"/>
      <c r="G990" s="1"/>
      <c r="H990" s="1"/>
    </row>
    <row r="991" spans="3:8" ht="15.75" customHeight="1">
      <c r="C991" s="1"/>
      <c r="D991" s="1"/>
      <c r="E991" s="1"/>
      <c r="F991" s="1"/>
      <c r="G991" s="1"/>
      <c r="H991" s="1"/>
    </row>
    <row r="992" spans="3:8" ht="15.75" customHeight="1">
      <c r="C992" s="1"/>
      <c r="D992" s="1"/>
      <c r="E992" s="1"/>
      <c r="F992" s="1"/>
      <c r="G992" s="1"/>
      <c r="H992" s="1"/>
    </row>
    <row r="993" spans="3:8" ht="15.75" customHeight="1">
      <c r="C993" s="1"/>
      <c r="D993" s="1"/>
      <c r="E993" s="1"/>
      <c r="F993" s="1"/>
      <c r="G993" s="1"/>
      <c r="H993" s="1"/>
    </row>
    <row r="994" spans="3:8" ht="15.75" customHeight="1">
      <c r="C994" s="1"/>
      <c r="D994" s="1"/>
      <c r="E994" s="1"/>
      <c r="F994" s="1"/>
      <c r="G994" s="1"/>
      <c r="H994" s="1"/>
    </row>
    <row r="995" spans="3:8" ht="15.75" customHeight="1">
      <c r="C995" s="1"/>
      <c r="D995" s="1"/>
      <c r="E995" s="1"/>
      <c r="F995" s="1"/>
      <c r="G995" s="1"/>
      <c r="H995" s="1"/>
    </row>
    <row r="996" spans="3:8" ht="15.75" customHeight="1">
      <c r="C996" s="1"/>
      <c r="D996" s="1"/>
      <c r="E996" s="1"/>
      <c r="F996" s="1"/>
      <c r="G996" s="1"/>
      <c r="H996" s="1"/>
    </row>
    <row r="997" spans="3:8" ht="15.75" customHeight="1">
      <c r="C997" s="1"/>
      <c r="D997" s="1"/>
      <c r="E997" s="1"/>
      <c r="F997" s="1"/>
      <c r="G997" s="1"/>
      <c r="H997" s="1"/>
    </row>
    <row r="998" spans="3:8" ht="15.75" customHeight="1">
      <c r="C998" s="1"/>
      <c r="D998" s="1"/>
      <c r="E998" s="1"/>
      <c r="F998" s="1"/>
      <c r="G998" s="1"/>
      <c r="H998" s="1"/>
    </row>
    <row r="999" spans="3:8" ht="15.75" customHeight="1">
      <c r="C999" s="1"/>
      <c r="D999" s="1"/>
      <c r="E999" s="1"/>
      <c r="F999" s="1"/>
      <c r="G999" s="1"/>
      <c r="H999" s="1"/>
    </row>
    <row r="1000" spans="3:8" ht="15.75" customHeight="1">
      <c r="C1000" s="1"/>
      <c r="D1000" s="1"/>
      <c r="E1000" s="1"/>
      <c r="F1000" s="1"/>
      <c r="G1000" s="1"/>
      <c r="H1000" s="1"/>
    </row>
  </sheetData>
  <autoFilter ref="B9:I57" xr:uid="{00000000-0009-0000-0000-00000E000000}"/>
  <mergeCells count="2">
    <mergeCell ref="C2:H2"/>
    <mergeCell ref="C3:H3"/>
  </mergeCells>
  <pageMargins left="0.7" right="0.7" top="0.75" bottom="0.75" header="0" footer="0"/>
  <pageSetup orientation="portrai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pageSetUpPr fitToPage="1"/>
  </sheetPr>
  <dimension ref="A1:AD1000"/>
  <sheetViews>
    <sheetView topLeftCell="X10" workbookViewId="0">
      <selection activeCell="AD85" sqref="AD85"/>
    </sheetView>
  </sheetViews>
  <sheetFormatPr defaultColWidth="11.25" defaultRowHeight="15" customHeight="1"/>
  <cols>
    <col min="1" max="1" width="3.125" style="1" customWidth="1"/>
    <col min="2" max="3" width="12.375" customWidth="1"/>
    <col min="4" max="4" width="63.625" customWidth="1"/>
    <col min="5" max="5" width="14.5" customWidth="1"/>
    <col min="6" max="6" width="12.375" customWidth="1"/>
    <col min="7" max="7" width="9.625" customWidth="1"/>
    <col min="8" max="8" width="26.625" customWidth="1"/>
    <col min="9" max="9" width="21.125" customWidth="1"/>
    <col min="10" max="10" width="13.625" customWidth="1"/>
    <col min="11" max="11" width="151.375" customWidth="1"/>
    <col min="12" max="12" width="10.875" customWidth="1"/>
    <col min="13" max="13" width="13.875" customWidth="1"/>
    <col min="14" max="14" width="16.125" customWidth="1"/>
    <col min="15" max="15" width="17.875" customWidth="1"/>
    <col min="16" max="17" width="17.125" customWidth="1"/>
    <col min="18" max="27" width="11.375" customWidth="1"/>
    <col min="28" max="28" width="11" customWidth="1"/>
    <col min="29" max="29" width="12.125" customWidth="1"/>
    <col min="30" max="30" width="39.375" customWidth="1"/>
  </cols>
  <sheetData>
    <row r="1" spans="2:30" ht="18.75" customHeight="1">
      <c r="B1" s="1"/>
      <c r="C1" s="1"/>
      <c r="D1" s="1"/>
      <c r="E1" s="1"/>
      <c r="F1" s="11"/>
      <c r="G1" s="11"/>
      <c r="H1" s="11"/>
      <c r="I1" s="11"/>
      <c r="J1" s="420"/>
      <c r="K1" s="422"/>
      <c r="L1" s="1"/>
      <c r="M1" s="1"/>
      <c r="N1" s="1"/>
      <c r="O1" s="1"/>
      <c r="P1" s="1"/>
      <c r="Q1" s="1"/>
      <c r="R1" s="1"/>
      <c r="S1" s="1"/>
      <c r="T1" s="1"/>
      <c r="U1" s="1"/>
      <c r="V1" s="1"/>
      <c r="W1" s="1"/>
      <c r="X1" s="1"/>
      <c r="Y1" s="1"/>
      <c r="Z1" s="1"/>
      <c r="AA1" s="1"/>
      <c r="AB1" s="1"/>
      <c r="AC1" s="1"/>
      <c r="AD1" s="1"/>
    </row>
    <row r="2" spans="2:30" ht="17.25" customHeight="1">
      <c r="B2" s="7" t="s">
        <v>59</v>
      </c>
      <c r="C2" s="574"/>
      <c r="D2" s="660" t="s">
        <v>678</v>
      </c>
      <c r="E2" s="598"/>
      <c r="F2" s="598"/>
      <c r="G2" s="598"/>
      <c r="H2" s="598"/>
      <c r="I2" s="599"/>
      <c r="J2" s="11"/>
      <c r="K2" s="422"/>
      <c r="L2" s="1"/>
      <c r="M2" s="1"/>
      <c r="N2" s="1"/>
      <c r="O2" s="1"/>
      <c r="P2" s="1"/>
      <c r="Q2" s="1"/>
      <c r="R2" s="1"/>
      <c r="S2" s="1"/>
      <c r="T2" s="1"/>
      <c r="U2" s="1"/>
      <c r="V2" s="1"/>
      <c r="W2" s="1"/>
      <c r="X2" s="1"/>
      <c r="Y2" s="1"/>
      <c r="Z2" s="1"/>
      <c r="AA2" s="1"/>
      <c r="AB2" s="1"/>
      <c r="AC2" s="1"/>
      <c r="AD2" s="1"/>
    </row>
    <row r="3" spans="2:30" ht="394.5" customHeight="1">
      <c r="B3" s="21" t="s">
        <v>103</v>
      </c>
      <c r="C3" s="425"/>
      <c r="D3" s="661" t="s">
        <v>679</v>
      </c>
      <c r="E3" s="588"/>
      <c r="F3" s="588"/>
      <c r="G3" s="588"/>
      <c r="H3" s="588"/>
      <c r="I3" s="589"/>
      <c r="J3" s="11"/>
      <c r="K3" s="422"/>
      <c r="L3" s="1"/>
      <c r="M3" s="1"/>
      <c r="N3" s="1"/>
      <c r="O3" s="1"/>
      <c r="P3" s="1"/>
      <c r="Q3" s="1"/>
      <c r="R3" s="1"/>
      <c r="S3" s="1"/>
      <c r="T3" s="1"/>
      <c r="U3" s="1"/>
      <c r="V3" s="1"/>
      <c r="W3" s="1"/>
      <c r="X3" s="1"/>
      <c r="Y3" s="1"/>
      <c r="Z3" s="1"/>
      <c r="AA3" s="1"/>
      <c r="AB3" s="1"/>
      <c r="AC3" s="1"/>
      <c r="AD3" s="1"/>
    </row>
    <row r="4" spans="2:30" ht="18.75" customHeight="1">
      <c r="B4" s="1"/>
      <c r="C4" s="1"/>
      <c r="D4" s="1"/>
      <c r="E4" s="1"/>
      <c r="F4" s="11"/>
      <c r="G4" s="11"/>
      <c r="H4" s="11"/>
      <c r="I4" s="11"/>
      <c r="J4" s="420"/>
      <c r="K4" s="422"/>
      <c r="L4" s="1"/>
      <c r="M4" s="1"/>
      <c r="N4" s="1"/>
      <c r="O4" s="1"/>
      <c r="P4" s="1"/>
      <c r="Q4" s="1"/>
      <c r="R4" s="1"/>
      <c r="S4" s="1"/>
      <c r="T4" s="1"/>
      <c r="U4" s="1"/>
      <c r="V4" s="1"/>
      <c r="W4" s="1"/>
      <c r="X4" s="1"/>
      <c r="Y4" s="1"/>
      <c r="Z4" s="1"/>
      <c r="AA4" s="1"/>
      <c r="AB4" s="1"/>
      <c r="AC4" s="1"/>
      <c r="AD4" s="1"/>
    </row>
    <row r="5" spans="2:30" ht="18.75" customHeight="1">
      <c r="B5" s="19" t="s">
        <v>105</v>
      </c>
      <c r="C5" s="428"/>
      <c r="D5" s="662" t="str">
        <f>'0 Validations'!C6</f>
        <v>WestLight Energy</v>
      </c>
      <c r="E5" s="585"/>
      <c r="F5" s="586"/>
      <c r="G5" s="429"/>
      <c r="H5" s="11"/>
      <c r="I5" s="85"/>
      <c r="J5" s="420"/>
      <c r="K5" s="422"/>
      <c r="L5" s="1"/>
      <c r="M5" s="1"/>
      <c r="N5" s="1"/>
      <c r="O5" s="1"/>
      <c r="P5" s="1"/>
      <c r="Q5" s="1"/>
      <c r="R5" s="1"/>
      <c r="S5" s="1"/>
      <c r="T5" s="1"/>
      <c r="U5" s="1"/>
      <c r="V5" s="1"/>
      <c r="W5" s="1"/>
      <c r="X5" s="1"/>
      <c r="Y5" s="1"/>
      <c r="Z5" s="1"/>
      <c r="AA5" s="1"/>
      <c r="AB5" s="1"/>
      <c r="AC5" s="1"/>
      <c r="AD5" s="1"/>
    </row>
    <row r="6" spans="2:30" ht="18.75" customHeight="1">
      <c r="B6" s="26" t="s">
        <v>106</v>
      </c>
      <c r="C6" s="430"/>
      <c r="D6" s="664" t="str">
        <f>'0 Validations'!C7</f>
        <v>2028-2035</v>
      </c>
      <c r="E6" s="588"/>
      <c r="F6" s="589"/>
      <c r="G6" s="11"/>
      <c r="H6" s="11"/>
      <c r="I6" s="11"/>
      <c r="J6" s="420"/>
      <c r="K6" s="422"/>
      <c r="L6" s="1"/>
      <c r="M6" s="1"/>
      <c r="N6" s="1"/>
      <c r="O6" s="1"/>
      <c r="P6" s="1"/>
      <c r="Q6" s="1"/>
      <c r="R6" s="1"/>
      <c r="S6" s="1"/>
      <c r="T6" s="1"/>
      <c r="U6" s="1"/>
      <c r="V6" s="1"/>
      <c r="W6" s="1"/>
      <c r="X6" s="1"/>
      <c r="Y6" s="1"/>
      <c r="Z6" s="1"/>
      <c r="AA6" s="1"/>
      <c r="AB6" s="1"/>
      <c r="AC6" s="1"/>
      <c r="AD6" s="1"/>
    </row>
    <row r="7" spans="2:30" ht="18.75" customHeight="1">
      <c r="B7" s="37" t="s">
        <v>680</v>
      </c>
      <c r="C7" s="37"/>
      <c r="D7" s="11"/>
      <c r="E7" s="11"/>
      <c r="F7" s="11"/>
      <c r="G7" s="11"/>
      <c r="H7" s="11"/>
      <c r="I7" s="11"/>
      <c r="J7" s="420"/>
      <c r="K7" s="422"/>
      <c r="L7" s="1"/>
      <c r="M7" s="1"/>
      <c r="N7" s="1"/>
      <c r="O7" s="1"/>
      <c r="P7" s="1"/>
      <c r="Q7" s="1"/>
      <c r="R7" s="1"/>
      <c r="S7" s="1"/>
      <c r="T7" s="1"/>
      <c r="U7" s="1"/>
      <c r="V7" s="1"/>
      <c r="W7" s="1"/>
      <c r="X7" s="1"/>
      <c r="Y7" s="1"/>
      <c r="Z7" s="1"/>
      <c r="AA7" s="1"/>
      <c r="AB7" s="1"/>
      <c r="AC7" s="1"/>
      <c r="AD7" s="1"/>
    </row>
    <row r="8" spans="2:30" ht="9" customHeight="1">
      <c r="B8" s="11"/>
      <c r="C8" s="11"/>
      <c r="D8" s="1"/>
      <c r="E8" s="1"/>
      <c r="F8" s="11"/>
      <c r="G8" s="11"/>
      <c r="H8" s="11"/>
      <c r="I8" s="11"/>
      <c r="J8" s="420"/>
      <c r="K8" s="422"/>
      <c r="L8" s="1"/>
      <c r="M8" s="1"/>
      <c r="N8" s="1"/>
      <c r="O8" s="1"/>
      <c r="P8" s="1"/>
      <c r="Q8" s="1"/>
      <c r="R8" s="1"/>
      <c r="S8" s="1"/>
      <c r="T8" s="1"/>
      <c r="U8" s="1"/>
      <c r="V8" s="1"/>
      <c r="W8" s="1"/>
      <c r="X8" s="1"/>
      <c r="Y8" s="1"/>
      <c r="Z8" s="1"/>
      <c r="AA8" s="1"/>
      <c r="AB8" s="1"/>
      <c r="AC8" s="1"/>
      <c r="AD8" s="1"/>
    </row>
    <row r="9" spans="2:30" ht="27" customHeight="1">
      <c r="B9" s="663" t="s">
        <v>681</v>
      </c>
      <c r="C9" s="601"/>
      <c r="D9" s="601"/>
      <c r="E9" s="601"/>
      <c r="F9" s="601"/>
      <c r="G9" s="601"/>
      <c r="H9" s="601"/>
      <c r="I9" s="601"/>
      <c r="J9" s="601"/>
      <c r="K9" s="601"/>
      <c r="L9" s="601"/>
      <c r="M9" s="601"/>
      <c r="N9" s="601"/>
      <c r="O9" s="601"/>
      <c r="P9" s="601"/>
      <c r="Q9" s="601"/>
      <c r="R9" s="601"/>
      <c r="S9" s="601"/>
      <c r="T9" s="601"/>
      <c r="U9" s="601"/>
      <c r="V9" s="601"/>
      <c r="W9" s="601"/>
      <c r="X9" s="601"/>
      <c r="Y9" s="601"/>
      <c r="Z9" s="601"/>
      <c r="AA9" s="601"/>
      <c r="AB9" s="601"/>
      <c r="AC9" s="601"/>
      <c r="AD9" s="601"/>
    </row>
    <row r="10" spans="2:30" ht="69" customHeight="1">
      <c r="B10" s="431" t="s">
        <v>682</v>
      </c>
      <c r="C10" s="431" t="s">
        <v>683</v>
      </c>
      <c r="D10" s="432" t="s">
        <v>684</v>
      </c>
      <c r="E10" s="433" t="s">
        <v>685</v>
      </c>
      <c r="F10" s="432" t="s">
        <v>686</v>
      </c>
      <c r="G10" s="432" t="s">
        <v>687</v>
      </c>
      <c r="H10" s="432" t="s">
        <v>254</v>
      </c>
      <c r="I10" s="431" t="s">
        <v>688</v>
      </c>
      <c r="J10" s="432" t="s">
        <v>689</v>
      </c>
      <c r="K10" s="434" t="s">
        <v>59</v>
      </c>
      <c r="L10" s="432" t="s">
        <v>690</v>
      </c>
      <c r="M10" s="432" t="s">
        <v>691</v>
      </c>
      <c r="N10" s="432" t="s">
        <v>692</v>
      </c>
      <c r="O10" s="432" t="s">
        <v>693</v>
      </c>
      <c r="P10" s="432" t="s">
        <v>694</v>
      </c>
      <c r="Q10" s="432" t="s">
        <v>695</v>
      </c>
      <c r="R10" s="432" t="s">
        <v>696</v>
      </c>
      <c r="S10" s="432" t="s">
        <v>697</v>
      </c>
      <c r="T10" s="432" t="s">
        <v>698</v>
      </c>
      <c r="U10" s="432" t="s">
        <v>699</v>
      </c>
      <c r="V10" s="432" t="s">
        <v>700</v>
      </c>
      <c r="W10" s="432" t="s">
        <v>701</v>
      </c>
      <c r="X10" s="432" t="s">
        <v>702</v>
      </c>
      <c r="Y10" s="432" t="s">
        <v>703</v>
      </c>
      <c r="Z10" s="432" t="s">
        <v>704</v>
      </c>
      <c r="AA10" s="432" t="s">
        <v>705</v>
      </c>
      <c r="AB10" s="432" t="s">
        <v>706</v>
      </c>
      <c r="AC10" s="432" t="s">
        <v>707</v>
      </c>
      <c r="AD10" s="432" t="s">
        <v>708</v>
      </c>
    </row>
    <row r="11" spans="2:30" ht="67.5" customHeight="1">
      <c r="B11" s="323">
        <v>1</v>
      </c>
      <c r="C11" s="323">
        <v>0</v>
      </c>
      <c r="D11" s="322" t="s">
        <v>709</v>
      </c>
      <c r="E11" s="435" t="s">
        <v>710</v>
      </c>
      <c r="F11" s="323" t="s">
        <v>711</v>
      </c>
      <c r="G11" s="323" t="s">
        <v>712</v>
      </c>
      <c r="H11" s="323" t="s">
        <v>713</v>
      </c>
      <c r="I11" s="323" t="s">
        <v>714</v>
      </c>
      <c r="J11" s="436" t="s">
        <v>715</v>
      </c>
      <c r="K11" s="437" t="s">
        <v>716</v>
      </c>
      <c r="L11" s="322" t="s">
        <v>717</v>
      </c>
      <c r="M11" s="322" t="s">
        <v>718</v>
      </c>
      <c r="N11" s="322" t="s">
        <v>718</v>
      </c>
      <c r="O11" s="322" t="s">
        <v>718</v>
      </c>
      <c r="P11" s="322" t="s">
        <v>718</v>
      </c>
      <c r="Q11" s="322" t="s">
        <v>718</v>
      </c>
      <c r="R11" s="322" t="s">
        <v>718</v>
      </c>
      <c r="S11" s="322" t="s">
        <v>718</v>
      </c>
      <c r="T11" s="322">
        <v>781.249277752892</v>
      </c>
      <c r="U11" s="438">
        <v>2053.0178590426249</v>
      </c>
      <c r="V11" s="438">
        <v>2056.4627793376058</v>
      </c>
      <c r="W11" s="438">
        <v>2242.9386056118369</v>
      </c>
      <c r="X11" s="438">
        <v>2281.9326581010832</v>
      </c>
      <c r="Y11" s="438">
        <v>2296.2008219064355</v>
      </c>
      <c r="Z11" s="438">
        <v>2418.5999638770386</v>
      </c>
      <c r="AA11" s="438">
        <v>2481.9360088401145</v>
      </c>
      <c r="AB11" s="322" t="s">
        <v>719</v>
      </c>
      <c r="AC11" s="322"/>
      <c r="AD11" s="322"/>
    </row>
    <row r="12" spans="2:30" ht="18.75" hidden="1" customHeight="1">
      <c r="B12" s="323">
        <v>2</v>
      </c>
      <c r="C12" s="323">
        <v>1</v>
      </c>
      <c r="D12" s="322" t="s">
        <v>720</v>
      </c>
      <c r="E12" s="322" t="s">
        <v>721</v>
      </c>
      <c r="F12" s="323" t="s">
        <v>711</v>
      </c>
      <c r="G12" s="323" t="s">
        <v>722</v>
      </c>
      <c r="H12" s="323" t="s">
        <v>713</v>
      </c>
      <c r="I12" s="323" t="s">
        <v>714</v>
      </c>
      <c r="J12" s="436" t="s">
        <v>720</v>
      </c>
      <c r="K12" s="323" t="s">
        <v>723</v>
      </c>
      <c r="L12" s="322" t="s">
        <v>717</v>
      </c>
      <c r="M12" s="322" t="s">
        <v>718</v>
      </c>
      <c r="N12" s="322" t="s">
        <v>718</v>
      </c>
      <c r="O12" s="322" t="s">
        <v>718</v>
      </c>
      <c r="P12" s="322" t="s">
        <v>718</v>
      </c>
      <c r="Q12" s="322" t="s">
        <v>718</v>
      </c>
      <c r="R12" s="322" t="s">
        <v>718</v>
      </c>
      <c r="S12" s="322" t="s">
        <v>718</v>
      </c>
      <c r="T12" s="322" t="s">
        <v>718</v>
      </c>
      <c r="U12" s="322" t="s">
        <v>718</v>
      </c>
      <c r="V12" s="322" t="s">
        <v>718</v>
      </c>
      <c r="W12" s="322" t="s">
        <v>718</v>
      </c>
      <c r="X12" s="322" t="s">
        <v>718</v>
      </c>
      <c r="Y12" s="322" t="s">
        <v>718</v>
      </c>
      <c r="Z12" s="322" t="s">
        <v>718</v>
      </c>
      <c r="AA12" s="322" t="s">
        <v>718</v>
      </c>
      <c r="AB12" s="322"/>
      <c r="AC12" s="322"/>
      <c r="AD12" s="322"/>
    </row>
    <row r="13" spans="2:30" ht="18.75" hidden="1" customHeight="1">
      <c r="B13" s="323">
        <v>3</v>
      </c>
      <c r="C13" s="323">
        <v>2</v>
      </c>
      <c r="D13" s="322" t="s">
        <v>724</v>
      </c>
      <c r="E13" s="322" t="s">
        <v>721</v>
      </c>
      <c r="F13" s="323" t="s">
        <v>711</v>
      </c>
      <c r="G13" s="323" t="s">
        <v>722</v>
      </c>
      <c r="H13" s="323" t="s">
        <v>713</v>
      </c>
      <c r="I13" s="323" t="s">
        <v>714</v>
      </c>
      <c r="J13" s="436" t="s">
        <v>724</v>
      </c>
      <c r="K13" s="323" t="s">
        <v>723</v>
      </c>
      <c r="L13" s="322" t="s">
        <v>717</v>
      </c>
      <c r="M13" s="322" t="s">
        <v>718</v>
      </c>
      <c r="N13" s="322" t="s">
        <v>718</v>
      </c>
      <c r="O13" s="322" t="s">
        <v>718</v>
      </c>
      <c r="P13" s="322" t="s">
        <v>718</v>
      </c>
      <c r="Q13" s="322" t="s">
        <v>718</v>
      </c>
      <c r="R13" s="322" t="s">
        <v>718</v>
      </c>
      <c r="S13" s="322" t="s">
        <v>718</v>
      </c>
      <c r="T13" s="322" t="s">
        <v>718</v>
      </c>
      <c r="U13" s="322" t="s">
        <v>718</v>
      </c>
      <c r="V13" s="322" t="s">
        <v>718</v>
      </c>
      <c r="W13" s="322" t="s">
        <v>718</v>
      </c>
      <c r="X13" s="322" t="s">
        <v>718</v>
      </c>
      <c r="Y13" s="322" t="s">
        <v>718</v>
      </c>
      <c r="Z13" s="322" t="s">
        <v>718</v>
      </c>
      <c r="AA13" s="322" t="s">
        <v>718</v>
      </c>
      <c r="AB13" s="322"/>
      <c r="AC13" s="322"/>
      <c r="AD13" s="322"/>
    </row>
    <row r="14" spans="2:30" ht="18.75" hidden="1" customHeight="1">
      <c r="B14" s="323">
        <v>4</v>
      </c>
      <c r="C14" s="323">
        <v>3</v>
      </c>
      <c r="D14" s="322" t="s">
        <v>725</v>
      </c>
      <c r="E14" s="322" t="s">
        <v>721</v>
      </c>
      <c r="F14" s="323" t="s">
        <v>711</v>
      </c>
      <c r="G14" s="323" t="s">
        <v>722</v>
      </c>
      <c r="H14" s="323" t="s">
        <v>713</v>
      </c>
      <c r="I14" s="323" t="s">
        <v>714</v>
      </c>
      <c r="J14" s="436" t="s">
        <v>725</v>
      </c>
      <c r="K14" s="323" t="s">
        <v>723</v>
      </c>
      <c r="L14" s="322" t="s">
        <v>717</v>
      </c>
      <c r="M14" s="322" t="s">
        <v>718</v>
      </c>
      <c r="N14" s="322" t="s">
        <v>718</v>
      </c>
      <c r="O14" s="322" t="s">
        <v>718</v>
      </c>
      <c r="P14" s="322" t="s">
        <v>718</v>
      </c>
      <c r="Q14" s="322" t="s">
        <v>718</v>
      </c>
      <c r="R14" s="322" t="s">
        <v>718</v>
      </c>
      <c r="S14" s="322" t="s">
        <v>718</v>
      </c>
      <c r="T14" s="322" t="s">
        <v>718</v>
      </c>
      <c r="U14" s="322" t="s">
        <v>718</v>
      </c>
      <c r="V14" s="322" t="s">
        <v>718</v>
      </c>
      <c r="W14" s="322" t="s">
        <v>718</v>
      </c>
      <c r="X14" s="322" t="s">
        <v>718</v>
      </c>
      <c r="Y14" s="322" t="s">
        <v>718</v>
      </c>
      <c r="Z14" s="322" t="s">
        <v>718</v>
      </c>
      <c r="AA14" s="322" t="s">
        <v>718</v>
      </c>
      <c r="AB14" s="322"/>
      <c r="AC14" s="322"/>
      <c r="AD14" s="322"/>
    </row>
    <row r="15" spans="2:30" ht="18.75" hidden="1" customHeight="1">
      <c r="B15" s="323">
        <v>5</v>
      </c>
      <c r="C15" s="323">
        <v>4</v>
      </c>
      <c r="D15" s="322" t="s">
        <v>726</v>
      </c>
      <c r="E15" s="322" t="s">
        <v>721</v>
      </c>
      <c r="F15" s="323" t="s">
        <v>711</v>
      </c>
      <c r="G15" s="323" t="s">
        <v>722</v>
      </c>
      <c r="H15" s="323" t="s">
        <v>713</v>
      </c>
      <c r="I15" s="323" t="s">
        <v>714</v>
      </c>
      <c r="J15" s="436" t="s">
        <v>726</v>
      </c>
      <c r="K15" s="323" t="s">
        <v>723</v>
      </c>
      <c r="L15" s="322" t="s">
        <v>717</v>
      </c>
      <c r="M15" s="322" t="s">
        <v>718</v>
      </c>
      <c r="N15" s="322" t="s">
        <v>718</v>
      </c>
      <c r="O15" s="322" t="s">
        <v>718</v>
      </c>
      <c r="P15" s="322" t="s">
        <v>718</v>
      </c>
      <c r="Q15" s="322" t="s">
        <v>718</v>
      </c>
      <c r="R15" s="322" t="s">
        <v>718</v>
      </c>
      <c r="S15" s="322" t="s">
        <v>718</v>
      </c>
      <c r="T15" s="322" t="s">
        <v>718</v>
      </c>
      <c r="U15" s="322" t="s">
        <v>718</v>
      </c>
      <c r="V15" s="322" t="s">
        <v>718</v>
      </c>
      <c r="W15" s="322" t="s">
        <v>718</v>
      </c>
      <c r="X15" s="322" t="s">
        <v>718</v>
      </c>
      <c r="Y15" s="322" t="s">
        <v>718</v>
      </c>
      <c r="Z15" s="322" t="s">
        <v>718</v>
      </c>
      <c r="AA15" s="322" t="s">
        <v>718</v>
      </c>
      <c r="AB15" s="322"/>
      <c r="AC15" s="322"/>
      <c r="AD15" s="322"/>
    </row>
    <row r="16" spans="2:30" ht="18.75" hidden="1" customHeight="1">
      <c r="B16" s="323">
        <v>6</v>
      </c>
      <c r="C16" s="323">
        <v>5</v>
      </c>
      <c r="D16" s="322" t="s">
        <v>727</v>
      </c>
      <c r="E16" s="322" t="s">
        <v>721</v>
      </c>
      <c r="F16" s="323" t="s">
        <v>711</v>
      </c>
      <c r="G16" s="323" t="s">
        <v>722</v>
      </c>
      <c r="H16" s="323" t="s">
        <v>713</v>
      </c>
      <c r="I16" s="323" t="s">
        <v>714</v>
      </c>
      <c r="J16" s="436" t="s">
        <v>727</v>
      </c>
      <c r="K16" s="323" t="s">
        <v>723</v>
      </c>
      <c r="L16" s="322" t="s">
        <v>717</v>
      </c>
      <c r="M16" s="322" t="s">
        <v>718</v>
      </c>
      <c r="N16" s="322" t="s">
        <v>718</v>
      </c>
      <c r="O16" s="322" t="s">
        <v>718</v>
      </c>
      <c r="P16" s="322" t="s">
        <v>718</v>
      </c>
      <c r="Q16" s="322" t="s">
        <v>718</v>
      </c>
      <c r="R16" s="322" t="s">
        <v>718</v>
      </c>
      <c r="S16" s="322" t="s">
        <v>718</v>
      </c>
      <c r="T16" s="322" t="s">
        <v>718</v>
      </c>
      <c r="U16" s="322" t="s">
        <v>718</v>
      </c>
      <c r="V16" s="322" t="s">
        <v>718</v>
      </c>
      <c r="W16" s="322" t="s">
        <v>718</v>
      </c>
      <c r="X16" s="322" t="s">
        <v>718</v>
      </c>
      <c r="Y16" s="322" t="s">
        <v>718</v>
      </c>
      <c r="Z16" s="322" t="s">
        <v>718</v>
      </c>
      <c r="AA16" s="322" t="s">
        <v>718</v>
      </c>
      <c r="AB16" s="322"/>
      <c r="AC16" s="322"/>
      <c r="AD16" s="322"/>
    </row>
    <row r="17" spans="2:30" ht="18.75" hidden="1" customHeight="1">
      <c r="B17" s="323">
        <v>7</v>
      </c>
      <c r="C17" s="323">
        <v>6</v>
      </c>
      <c r="D17" s="322" t="s">
        <v>728</v>
      </c>
      <c r="E17" s="322" t="s">
        <v>729</v>
      </c>
      <c r="F17" s="323" t="s">
        <v>711</v>
      </c>
      <c r="G17" s="323" t="s">
        <v>722</v>
      </c>
      <c r="H17" s="323" t="s">
        <v>713</v>
      </c>
      <c r="I17" s="323" t="s">
        <v>714</v>
      </c>
      <c r="J17" s="436" t="s">
        <v>728</v>
      </c>
      <c r="K17" s="437" t="s">
        <v>723</v>
      </c>
      <c r="L17" s="322" t="s">
        <v>717</v>
      </c>
      <c r="M17" s="322" t="s">
        <v>718</v>
      </c>
      <c r="N17" s="322" t="s">
        <v>718</v>
      </c>
      <c r="O17" s="322" t="s">
        <v>718</v>
      </c>
      <c r="P17" s="322" t="s">
        <v>718</v>
      </c>
      <c r="Q17" s="322" t="s">
        <v>718</v>
      </c>
      <c r="R17" s="322" t="s">
        <v>718</v>
      </c>
      <c r="S17" s="322" t="s">
        <v>718</v>
      </c>
      <c r="T17" s="322" t="s">
        <v>718</v>
      </c>
      <c r="U17" s="322" t="s">
        <v>718</v>
      </c>
      <c r="V17" s="322" t="s">
        <v>718</v>
      </c>
      <c r="W17" s="322" t="s">
        <v>718</v>
      </c>
      <c r="X17" s="322" t="s">
        <v>718</v>
      </c>
      <c r="Y17" s="322" t="s">
        <v>718</v>
      </c>
      <c r="Z17" s="322" t="s">
        <v>718</v>
      </c>
      <c r="AA17" s="322" t="s">
        <v>718</v>
      </c>
      <c r="AB17" s="322"/>
      <c r="AC17" s="322"/>
      <c r="AD17" s="322"/>
    </row>
    <row r="18" spans="2:30" ht="18.75" customHeight="1">
      <c r="B18" s="323">
        <v>8</v>
      </c>
      <c r="C18" s="323">
        <v>9</v>
      </c>
      <c r="D18" s="322" t="s">
        <v>730</v>
      </c>
      <c r="E18" s="322" t="s">
        <v>721</v>
      </c>
      <c r="F18" s="323" t="s">
        <v>711</v>
      </c>
      <c r="G18" s="323" t="s">
        <v>712</v>
      </c>
      <c r="H18" s="323" t="s">
        <v>713</v>
      </c>
      <c r="I18" s="323" t="s">
        <v>714</v>
      </c>
      <c r="J18" s="436" t="s">
        <v>730</v>
      </c>
      <c r="K18" s="323" t="s">
        <v>723</v>
      </c>
      <c r="L18" s="322" t="s">
        <v>717</v>
      </c>
      <c r="M18" s="322" t="s">
        <v>718</v>
      </c>
      <c r="N18" s="322" t="s">
        <v>718</v>
      </c>
      <c r="O18" s="322" t="s">
        <v>718</v>
      </c>
      <c r="P18" s="322" t="s">
        <v>718</v>
      </c>
      <c r="Q18" s="322" t="s">
        <v>718</v>
      </c>
      <c r="R18" s="322" t="s">
        <v>718</v>
      </c>
      <c r="S18" s="322" t="s">
        <v>718</v>
      </c>
      <c r="T18" s="438">
        <v>30178163</v>
      </c>
      <c r="U18" s="438">
        <v>67825891</v>
      </c>
      <c r="V18" s="438">
        <v>64925563</v>
      </c>
      <c r="W18" s="438">
        <v>68920990</v>
      </c>
      <c r="X18" s="438">
        <v>68920990</v>
      </c>
      <c r="Y18" s="438">
        <v>68920990</v>
      </c>
      <c r="Z18" s="438">
        <v>68920990</v>
      </c>
      <c r="AA18" s="438">
        <v>68920990</v>
      </c>
      <c r="AB18" s="322" t="s">
        <v>719</v>
      </c>
      <c r="AC18" s="322"/>
      <c r="AD18" s="322"/>
    </row>
    <row r="19" spans="2:30" ht="18.75" customHeight="1">
      <c r="B19" s="323">
        <v>9</v>
      </c>
      <c r="C19" s="323">
        <v>10</v>
      </c>
      <c r="D19" s="322" t="s">
        <v>731</v>
      </c>
      <c r="E19" s="322" t="s">
        <v>721</v>
      </c>
      <c r="F19" s="323" t="s">
        <v>711</v>
      </c>
      <c r="G19" s="323" t="s">
        <v>712</v>
      </c>
      <c r="H19" s="323" t="s">
        <v>713</v>
      </c>
      <c r="I19" s="323" t="s">
        <v>714</v>
      </c>
      <c r="J19" s="436" t="s">
        <v>731</v>
      </c>
      <c r="K19" s="323" t="s">
        <v>723</v>
      </c>
      <c r="L19" s="322" t="s">
        <v>717</v>
      </c>
      <c r="M19" s="322" t="s">
        <v>718</v>
      </c>
      <c r="N19" s="322" t="s">
        <v>718</v>
      </c>
      <c r="O19" s="322" t="s">
        <v>718</v>
      </c>
      <c r="P19" s="322" t="s">
        <v>718</v>
      </c>
      <c r="Q19" s="322" t="s">
        <v>718</v>
      </c>
      <c r="R19" s="322" t="s">
        <v>718</v>
      </c>
      <c r="S19" s="322" t="s">
        <v>718</v>
      </c>
      <c r="T19" s="438">
        <v>28814771</v>
      </c>
      <c r="U19" s="438">
        <v>64047045</v>
      </c>
      <c r="V19" s="438">
        <v>62415665</v>
      </c>
      <c r="W19" s="438">
        <v>65568592</v>
      </c>
      <c r="X19" s="438">
        <v>65568592</v>
      </c>
      <c r="Y19" s="438">
        <v>65568592</v>
      </c>
      <c r="Z19" s="438">
        <v>65568592</v>
      </c>
      <c r="AA19" s="438">
        <v>65568592</v>
      </c>
      <c r="AB19" s="322" t="s">
        <v>719</v>
      </c>
      <c r="AC19" s="322"/>
      <c r="AD19" s="322"/>
    </row>
    <row r="20" spans="2:30" ht="18.75" customHeight="1">
      <c r="B20" s="323">
        <v>10</v>
      </c>
      <c r="C20" s="323">
        <v>11</v>
      </c>
      <c r="D20" s="322" t="s">
        <v>732</v>
      </c>
      <c r="E20" s="322" t="s">
        <v>721</v>
      </c>
      <c r="F20" s="323" t="s">
        <v>711</v>
      </c>
      <c r="G20" s="323" t="s">
        <v>712</v>
      </c>
      <c r="H20" s="323" t="s">
        <v>713</v>
      </c>
      <c r="I20" s="323" t="s">
        <v>714</v>
      </c>
      <c r="J20" s="436" t="s">
        <v>732</v>
      </c>
      <c r="K20" s="323" t="s">
        <v>723</v>
      </c>
      <c r="L20" s="322" t="s">
        <v>717</v>
      </c>
      <c r="M20" s="322" t="s">
        <v>718</v>
      </c>
      <c r="N20" s="322" t="s">
        <v>718</v>
      </c>
      <c r="O20" s="322" t="s">
        <v>718</v>
      </c>
      <c r="P20" s="322" t="s">
        <v>718</v>
      </c>
      <c r="Q20" s="322" t="s">
        <v>718</v>
      </c>
      <c r="R20" s="322" t="s">
        <v>718</v>
      </c>
      <c r="S20" s="322" t="s">
        <v>718</v>
      </c>
      <c r="T20" s="438">
        <v>1394202</v>
      </c>
      <c r="U20" s="438">
        <v>2786822</v>
      </c>
      <c r="V20" s="438">
        <v>3203810</v>
      </c>
      <c r="W20" s="438">
        <v>3576939</v>
      </c>
      <c r="X20" s="438">
        <v>3576939</v>
      </c>
      <c r="Y20" s="438">
        <v>3576939</v>
      </c>
      <c r="Z20" s="438">
        <v>3576939</v>
      </c>
      <c r="AA20" s="438">
        <v>3576939</v>
      </c>
      <c r="AB20" s="322" t="s">
        <v>719</v>
      </c>
      <c r="AC20" s="322"/>
      <c r="AD20" s="322"/>
    </row>
    <row r="21" spans="2:30" ht="18.75" customHeight="1">
      <c r="B21" s="323">
        <v>11</v>
      </c>
      <c r="C21" s="323">
        <v>12</v>
      </c>
      <c r="D21" s="322" t="s">
        <v>733</v>
      </c>
      <c r="E21" s="322" t="s">
        <v>710</v>
      </c>
      <c r="F21" s="323" t="s">
        <v>711</v>
      </c>
      <c r="G21" s="323" t="s">
        <v>712</v>
      </c>
      <c r="H21" s="323" t="s">
        <v>713</v>
      </c>
      <c r="I21" s="323" t="s">
        <v>714</v>
      </c>
      <c r="J21" s="436" t="s">
        <v>733</v>
      </c>
      <c r="K21" s="437" t="s">
        <v>723</v>
      </c>
      <c r="L21" s="322" t="s">
        <v>717</v>
      </c>
      <c r="M21" s="322" t="s">
        <v>718</v>
      </c>
      <c r="N21" s="322" t="s">
        <v>718</v>
      </c>
      <c r="O21" s="322" t="s">
        <v>718</v>
      </c>
      <c r="P21" s="322" t="s">
        <v>718</v>
      </c>
      <c r="Q21" s="322" t="s">
        <v>718</v>
      </c>
      <c r="R21" s="322" t="s">
        <v>718</v>
      </c>
      <c r="S21" s="322" t="s">
        <v>718</v>
      </c>
      <c r="T21" s="438">
        <v>1188793</v>
      </c>
      <c r="U21" s="438">
        <v>2413200</v>
      </c>
      <c r="V21" s="438">
        <v>2884258</v>
      </c>
      <c r="W21" s="438">
        <v>3341719</v>
      </c>
      <c r="X21" s="438">
        <v>3341719</v>
      </c>
      <c r="Y21" s="438">
        <v>3341719</v>
      </c>
      <c r="Z21" s="438">
        <v>3341719</v>
      </c>
      <c r="AA21" s="438">
        <v>3341719</v>
      </c>
      <c r="AB21" s="322" t="s">
        <v>719</v>
      </c>
      <c r="AC21" s="322"/>
      <c r="AD21" s="322"/>
    </row>
    <row r="22" spans="2:30" ht="18.75" hidden="1" customHeight="1">
      <c r="B22" s="323">
        <v>12</v>
      </c>
      <c r="C22" s="323">
        <v>13</v>
      </c>
      <c r="D22" s="322" t="s">
        <v>734</v>
      </c>
      <c r="E22" s="322" t="s">
        <v>721</v>
      </c>
      <c r="F22" s="323" t="s">
        <v>711</v>
      </c>
      <c r="G22" s="323" t="s">
        <v>722</v>
      </c>
      <c r="H22" s="323" t="s">
        <v>713</v>
      </c>
      <c r="I22" s="323" t="s">
        <v>714</v>
      </c>
      <c r="J22" s="436" t="s">
        <v>720</v>
      </c>
      <c r="K22" s="323" t="s">
        <v>735</v>
      </c>
      <c r="L22" s="322" t="s">
        <v>717</v>
      </c>
      <c r="M22" s="322" t="s">
        <v>718</v>
      </c>
      <c r="N22" s="322" t="s">
        <v>718</v>
      </c>
      <c r="O22" s="322" t="s">
        <v>718</v>
      </c>
      <c r="P22" s="322" t="s">
        <v>718</v>
      </c>
      <c r="Q22" s="322" t="s">
        <v>718</v>
      </c>
      <c r="R22" s="322" t="s">
        <v>718</v>
      </c>
      <c r="S22" s="322" t="s">
        <v>718</v>
      </c>
      <c r="T22" s="322" t="s">
        <v>718</v>
      </c>
      <c r="U22" s="322" t="s">
        <v>718</v>
      </c>
      <c r="V22" s="322" t="s">
        <v>718</v>
      </c>
      <c r="W22" s="322" t="s">
        <v>718</v>
      </c>
      <c r="X22" s="322" t="s">
        <v>718</v>
      </c>
      <c r="Y22" s="322" t="s">
        <v>718</v>
      </c>
      <c r="Z22" s="322" t="s">
        <v>718</v>
      </c>
      <c r="AA22" s="322" t="s">
        <v>718</v>
      </c>
      <c r="AB22" s="322"/>
      <c r="AC22" s="322"/>
      <c r="AD22" s="322"/>
    </row>
    <row r="23" spans="2:30" ht="18.75" hidden="1" customHeight="1">
      <c r="B23" s="323">
        <v>13</v>
      </c>
      <c r="C23" s="323">
        <v>14</v>
      </c>
      <c r="D23" s="322" t="s">
        <v>736</v>
      </c>
      <c r="E23" s="322" t="s">
        <v>721</v>
      </c>
      <c r="F23" s="323" t="s">
        <v>711</v>
      </c>
      <c r="G23" s="323" t="s">
        <v>722</v>
      </c>
      <c r="H23" s="323" t="s">
        <v>713</v>
      </c>
      <c r="I23" s="323" t="s">
        <v>714</v>
      </c>
      <c r="J23" s="436" t="s">
        <v>724</v>
      </c>
      <c r="K23" s="323" t="s">
        <v>735</v>
      </c>
      <c r="L23" s="322" t="s">
        <v>717</v>
      </c>
      <c r="M23" s="322" t="s">
        <v>718</v>
      </c>
      <c r="N23" s="322" t="s">
        <v>718</v>
      </c>
      <c r="O23" s="322" t="s">
        <v>718</v>
      </c>
      <c r="P23" s="322" t="s">
        <v>718</v>
      </c>
      <c r="Q23" s="322" t="s">
        <v>718</v>
      </c>
      <c r="R23" s="322" t="s">
        <v>718</v>
      </c>
      <c r="S23" s="322" t="s">
        <v>718</v>
      </c>
      <c r="T23" s="322" t="s">
        <v>718</v>
      </c>
      <c r="U23" s="322" t="s">
        <v>718</v>
      </c>
      <c r="V23" s="322" t="s">
        <v>718</v>
      </c>
      <c r="W23" s="322" t="s">
        <v>718</v>
      </c>
      <c r="X23" s="322" t="s">
        <v>718</v>
      </c>
      <c r="Y23" s="322" t="s">
        <v>718</v>
      </c>
      <c r="Z23" s="322" t="s">
        <v>718</v>
      </c>
      <c r="AA23" s="322" t="s">
        <v>718</v>
      </c>
      <c r="AB23" s="322"/>
      <c r="AC23" s="322"/>
      <c r="AD23" s="322"/>
    </row>
    <row r="24" spans="2:30" ht="18.75" hidden="1" customHeight="1">
      <c r="B24" s="323">
        <v>14</v>
      </c>
      <c r="C24" s="323">
        <v>15</v>
      </c>
      <c r="D24" s="322" t="s">
        <v>737</v>
      </c>
      <c r="E24" s="322" t="s">
        <v>721</v>
      </c>
      <c r="F24" s="323" t="s">
        <v>711</v>
      </c>
      <c r="G24" s="323" t="s">
        <v>722</v>
      </c>
      <c r="H24" s="323" t="s">
        <v>713</v>
      </c>
      <c r="I24" s="323" t="s">
        <v>714</v>
      </c>
      <c r="J24" s="436" t="s">
        <v>725</v>
      </c>
      <c r="K24" s="323" t="s">
        <v>735</v>
      </c>
      <c r="L24" s="322" t="s">
        <v>717</v>
      </c>
      <c r="M24" s="322" t="s">
        <v>718</v>
      </c>
      <c r="N24" s="322" t="s">
        <v>718</v>
      </c>
      <c r="O24" s="322" t="s">
        <v>718</v>
      </c>
      <c r="P24" s="322" t="s">
        <v>718</v>
      </c>
      <c r="Q24" s="322" t="s">
        <v>718</v>
      </c>
      <c r="R24" s="322" t="s">
        <v>718</v>
      </c>
      <c r="S24" s="322" t="s">
        <v>718</v>
      </c>
      <c r="T24" s="322" t="s">
        <v>718</v>
      </c>
      <c r="U24" s="322" t="s">
        <v>718</v>
      </c>
      <c r="V24" s="322" t="s">
        <v>718</v>
      </c>
      <c r="W24" s="322" t="s">
        <v>718</v>
      </c>
      <c r="X24" s="322" t="s">
        <v>718</v>
      </c>
      <c r="Y24" s="322" t="s">
        <v>718</v>
      </c>
      <c r="Z24" s="322" t="s">
        <v>718</v>
      </c>
      <c r="AA24" s="322" t="s">
        <v>718</v>
      </c>
      <c r="AB24" s="322"/>
      <c r="AC24" s="322"/>
      <c r="AD24" s="322"/>
    </row>
    <row r="25" spans="2:30" ht="18.75" hidden="1" customHeight="1">
      <c r="B25" s="323">
        <v>15</v>
      </c>
      <c r="C25" s="323">
        <v>16</v>
      </c>
      <c r="D25" s="322" t="s">
        <v>738</v>
      </c>
      <c r="E25" s="322" t="s">
        <v>721</v>
      </c>
      <c r="F25" s="323" t="s">
        <v>711</v>
      </c>
      <c r="G25" s="323" t="s">
        <v>722</v>
      </c>
      <c r="H25" s="323" t="s">
        <v>713</v>
      </c>
      <c r="I25" s="323" t="s">
        <v>714</v>
      </c>
      <c r="J25" s="436" t="s">
        <v>726</v>
      </c>
      <c r="K25" s="323" t="s">
        <v>735</v>
      </c>
      <c r="L25" s="322" t="s">
        <v>717</v>
      </c>
      <c r="M25" s="322" t="s">
        <v>718</v>
      </c>
      <c r="N25" s="322" t="s">
        <v>718</v>
      </c>
      <c r="O25" s="322" t="s">
        <v>718</v>
      </c>
      <c r="P25" s="322" t="s">
        <v>718</v>
      </c>
      <c r="Q25" s="322" t="s">
        <v>718</v>
      </c>
      <c r="R25" s="322" t="s">
        <v>718</v>
      </c>
      <c r="S25" s="322" t="s">
        <v>718</v>
      </c>
      <c r="T25" s="322" t="s">
        <v>718</v>
      </c>
      <c r="U25" s="322" t="s">
        <v>718</v>
      </c>
      <c r="V25" s="322" t="s">
        <v>718</v>
      </c>
      <c r="W25" s="322" t="s">
        <v>718</v>
      </c>
      <c r="X25" s="322" t="s">
        <v>718</v>
      </c>
      <c r="Y25" s="322" t="s">
        <v>718</v>
      </c>
      <c r="Z25" s="322" t="s">
        <v>718</v>
      </c>
      <c r="AA25" s="322" t="s">
        <v>718</v>
      </c>
      <c r="AB25" s="322"/>
      <c r="AC25" s="322"/>
      <c r="AD25" s="322"/>
    </row>
    <row r="26" spans="2:30" ht="18.75" hidden="1" customHeight="1">
      <c r="B26" s="323">
        <v>16</v>
      </c>
      <c r="C26" s="323">
        <v>17</v>
      </c>
      <c r="D26" s="322" t="s">
        <v>739</v>
      </c>
      <c r="E26" s="322" t="s">
        <v>721</v>
      </c>
      <c r="F26" s="323" t="s">
        <v>711</v>
      </c>
      <c r="G26" s="323" t="s">
        <v>722</v>
      </c>
      <c r="H26" s="323" t="s">
        <v>713</v>
      </c>
      <c r="I26" s="323" t="s">
        <v>714</v>
      </c>
      <c r="J26" s="436" t="s">
        <v>727</v>
      </c>
      <c r="K26" s="323" t="s">
        <v>735</v>
      </c>
      <c r="L26" s="322" t="s">
        <v>717</v>
      </c>
      <c r="M26" s="322" t="s">
        <v>718</v>
      </c>
      <c r="N26" s="322" t="s">
        <v>718</v>
      </c>
      <c r="O26" s="322" t="s">
        <v>718</v>
      </c>
      <c r="P26" s="322" t="s">
        <v>718</v>
      </c>
      <c r="Q26" s="322" t="s">
        <v>718</v>
      </c>
      <c r="R26" s="322" t="s">
        <v>718</v>
      </c>
      <c r="S26" s="322" t="s">
        <v>718</v>
      </c>
      <c r="T26" s="322" t="s">
        <v>718</v>
      </c>
      <c r="U26" s="322" t="s">
        <v>718</v>
      </c>
      <c r="V26" s="322" t="s">
        <v>718</v>
      </c>
      <c r="W26" s="322" t="s">
        <v>718</v>
      </c>
      <c r="X26" s="322" t="s">
        <v>718</v>
      </c>
      <c r="Y26" s="322" t="s">
        <v>718</v>
      </c>
      <c r="Z26" s="322" t="s">
        <v>718</v>
      </c>
      <c r="AA26" s="322" t="s">
        <v>718</v>
      </c>
      <c r="AB26" s="322"/>
      <c r="AC26" s="322"/>
      <c r="AD26" s="322"/>
    </row>
    <row r="27" spans="2:30" ht="18.75" hidden="1" customHeight="1">
      <c r="B27" s="323">
        <v>17</v>
      </c>
      <c r="C27" s="323">
        <v>18</v>
      </c>
      <c r="D27" s="322" t="s">
        <v>740</v>
      </c>
      <c r="E27" s="322" t="s">
        <v>721</v>
      </c>
      <c r="F27" s="323" t="s">
        <v>711</v>
      </c>
      <c r="G27" s="323" t="s">
        <v>722</v>
      </c>
      <c r="H27" s="323" t="s">
        <v>713</v>
      </c>
      <c r="I27" s="323" t="s">
        <v>714</v>
      </c>
      <c r="J27" s="436" t="s">
        <v>728</v>
      </c>
      <c r="K27" s="323" t="s">
        <v>735</v>
      </c>
      <c r="L27" s="322" t="s">
        <v>717</v>
      </c>
      <c r="M27" s="322" t="s">
        <v>718</v>
      </c>
      <c r="N27" s="322" t="s">
        <v>718</v>
      </c>
      <c r="O27" s="322" t="s">
        <v>718</v>
      </c>
      <c r="P27" s="322" t="s">
        <v>718</v>
      </c>
      <c r="Q27" s="322" t="s">
        <v>718</v>
      </c>
      <c r="R27" s="322" t="s">
        <v>718</v>
      </c>
      <c r="S27" s="322" t="s">
        <v>718</v>
      </c>
      <c r="T27" s="322" t="s">
        <v>718</v>
      </c>
      <c r="U27" s="322" t="s">
        <v>718</v>
      </c>
      <c r="V27" s="322" t="s">
        <v>718</v>
      </c>
      <c r="W27" s="322" t="s">
        <v>718</v>
      </c>
      <c r="X27" s="322" t="s">
        <v>718</v>
      </c>
      <c r="Y27" s="322" t="s">
        <v>718</v>
      </c>
      <c r="Z27" s="322" t="s">
        <v>718</v>
      </c>
      <c r="AA27" s="322" t="s">
        <v>718</v>
      </c>
      <c r="AB27" s="322"/>
      <c r="AC27" s="322"/>
      <c r="AD27" s="322"/>
    </row>
    <row r="28" spans="2:30" ht="18.75" hidden="1" customHeight="1">
      <c r="B28" s="323">
        <v>18</v>
      </c>
      <c r="C28" s="323">
        <v>21</v>
      </c>
      <c r="D28" s="322" t="s">
        <v>741</v>
      </c>
      <c r="E28" s="322" t="s">
        <v>721</v>
      </c>
      <c r="F28" s="323" t="s">
        <v>711</v>
      </c>
      <c r="G28" s="323" t="s">
        <v>722</v>
      </c>
      <c r="H28" s="323" t="s">
        <v>713</v>
      </c>
      <c r="I28" s="323" t="s">
        <v>714</v>
      </c>
      <c r="J28" s="436" t="s">
        <v>730</v>
      </c>
      <c r="K28" s="323" t="s">
        <v>735</v>
      </c>
      <c r="L28" s="322" t="s">
        <v>717</v>
      </c>
      <c r="M28" s="322" t="s">
        <v>718</v>
      </c>
      <c r="N28" s="322" t="s">
        <v>718</v>
      </c>
      <c r="O28" s="322" t="s">
        <v>718</v>
      </c>
      <c r="P28" s="322" t="s">
        <v>718</v>
      </c>
      <c r="Q28" s="322" t="s">
        <v>718</v>
      </c>
      <c r="R28" s="322" t="s">
        <v>718</v>
      </c>
      <c r="S28" s="322" t="s">
        <v>718</v>
      </c>
      <c r="T28" s="322" t="s">
        <v>718</v>
      </c>
      <c r="U28" s="322" t="s">
        <v>718</v>
      </c>
      <c r="V28" s="322" t="s">
        <v>718</v>
      </c>
      <c r="W28" s="322" t="s">
        <v>718</v>
      </c>
      <c r="X28" s="322" t="s">
        <v>718</v>
      </c>
      <c r="Y28" s="322" t="s">
        <v>718</v>
      </c>
      <c r="Z28" s="322" t="s">
        <v>718</v>
      </c>
      <c r="AA28" s="322" t="s">
        <v>718</v>
      </c>
      <c r="AB28" s="322"/>
      <c r="AC28" s="322"/>
      <c r="AD28" s="322"/>
    </row>
    <row r="29" spans="2:30" ht="18.75" hidden="1" customHeight="1">
      <c r="B29" s="323">
        <v>19</v>
      </c>
      <c r="C29" s="323">
        <v>22</v>
      </c>
      <c r="D29" s="322" t="s">
        <v>742</v>
      </c>
      <c r="E29" s="322" t="s">
        <v>721</v>
      </c>
      <c r="F29" s="323" t="s">
        <v>711</v>
      </c>
      <c r="G29" s="323" t="s">
        <v>722</v>
      </c>
      <c r="H29" s="323" t="s">
        <v>713</v>
      </c>
      <c r="I29" s="323" t="s">
        <v>714</v>
      </c>
      <c r="J29" s="436" t="s">
        <v>731</v>
      </c>
      <c r="K29" s="323" t="s">
        <v>735</v>
      </c>
      <c r="L29" s="322" t="s">
        <v>717</v>
      </c>
      <c r="M29" s="322" t="s">
        <v>718</v>
      </c>
      <c r="N29" s="322" t="s">
        <v>718</v>
      </c>
      <c r="O29" s="322" t="s">
        <v>718</v>
      </c>
      <c r="P29" s="322" t="s">
        <v>718</v>
      </c>
      <c r="Q29" s="322" t="s">
        <v>718</v>
      </c>
      <c r="R29" s="322" t="s">
        <v>718</v>
      </c>
      <c r="S29" s="322" t="s">
        <v>718</v>
      </c>
      <c r="T29" s="322" t="s">
        <v>718</v>
      </c>
      <c r="U29" s="322" t="s">
        <v>718</v>
      </c>
      <c r="V29" s="322" t="s">
        <v>718</v>
      </c>
      <c r="W29" s="322" t="s">
        <v>718</v>
      </c>
      <c r="X29" s="322" t="s">
        <v>718</v>
      </c>
      <c r="Y29" s="322" t="s">
        <v>718</v>
      </c>
      <c r="Z29" s="322" t="s">
        <v>718</v>
      </c>
      <c r="AA29" s="322" t="s">
        <v>718</v>
      </c>
      <c r="AB29" s="322"/>
      <c r="AC29" s="322"/>
      <c r="AD29" s="322"/>
    </row>
    <row r="30" spans="2:30" ht="18.75" hidden="1" customHeight="1">
      <c r="B30" s="323">
        <v>20</v>
      </c>
      <c r="C30" s="323">
        <v>23</v>
      </c>
      <c r="D30" s="322" t="s">
        <v>743</v>
      </c>
      <c r="E30" s="322" t="s">
        <v>721</v>
      </c>
      <c r="F30" s="323" t="s">
        <v>711</v>
      </c>
      <c r="G30" s="323" t="s">
        <v>722</v>
      </c>
      <c r="H30" s="323" t="s">
        <v>713</v>
      </c>
      <c r="I30" s="323" t="s">
        <v>714</v>
      </c>
      <c r="J30" s="436" t="s">
        <v>732</v>
      </c>
      <c r="K30" s="323" t="s">
        <v>735</v>
      </c>
      <c r="L30" s="322" t="s">
        <v>717</v>
      </c>
      <c r="M30" s="322" t="s">
        <v>718</v>
      </c>
      <c r="N30" s="322" t="s">
        <v>718</v>
      </c>
      <c r="O30" s="322" t="s">
        <v>718</v>
      </c>
      <c r="P30" s="322" t="s">
        <v>718</v>
      </c>
      <c r="Q30" s="322" t="s">
        <v>718</v>
      </c>
      <c r="R30" s="322" t="s">
        <v>718</v>
      </c>
      <c r="S30" s="322" t="s">
        <v>718</v>
      </c>
      <c r="T30" s="322" t="s">
        <v>718</v>
      </c>
      <c r="U30" s="322" t="s">
        <v>718</v>
      </c>
      <c r="V30" s="322" t="s">
        <v>718</v>
      </c>
      <c r="W30" s="322" t="s">
        <v>718</v>
      </c>
      <c r="X30" s="322" t="s">
        <v>718</v>
      </c>
      <c r="Y30" s="322" t="s">
        <v>718</v>
      </c>
      <c r="Z30" s="322" t="s">
        <v>718</v>
      </c>
      <c r="AA30" s="322" t="s">
        <v>718</v>
      </c>
      <c r="AB30" s="322"/>
      <c r="AC30" s="322"/>
      <c r="AD30" s="322"/>
    </row>
    <row r="31" spans="2:30" ht="18.75" hidden="1" customHeight="1">
      <c r="B31" s="323">
        <v>21</v>
      </c>
      <c r="C31" s="323">
        <v>24</v>
      </c>
      <c r="D31" s="322" t="s">
        <v>744</v>
      </c>
      <c r="E31" s="322" t="s">
        <v>721</v>
      </c>
      <c r="F31" s="323" t="s">
        <v>711</v>
      </c>
      <c r="G31" s="323" t="s">
        <v>722</v>
      </c>
      <c r="H31" s="323" t="s">
        <v>713</v>
      </c>
      <c r="I31" s="323" t="s">
        <v>714</v>
      </c>
      <c r="J31" s="436" t="s">
        <v>733</v>
      </c>
      <c r="K31" s="323" t="s">
        <v>735</v>
      </c>
      <c r="L31" s="322" t="s">
        <v>717</v>
      </c>
      <c r="M31" s="322" t="s">
        <v>718</v>
      </c>
      <c r="N31" s="322" t="s">
        <v>718</v>
      </c>
      <c r="O31" s="322" t="s">
        <v>718</v>
      </c>
      <c r="P31" s="322" t="s">
        <v>718</v>
      </c>
      <c r="Q31" s="322" t="s">
        <v>718</v>
      </c>
      <c r="R31" s="322" t="s">
        <v>718</v>
      </c>
      <c r="S31" s="322" t="s">
        <v>718</v>
      </c>
      <c r="T31" s="322" t="s">
        <v>718</v>
      </c>
      <c r="U31" s="322" t="s">
        <v>718</v>
      </c>
      <c r="V31" s="322" t="s">
        <v>718</v>
      </c>
      <c r="W31" s="322" t="s">
        <v>718</v>
      </c>
      <c r="X31" s="322" t="s">
        <v>718</v>
      </c>
      <c r="Y31" s="322" t="s">
        <v>718</v>
      </c>
      <c r="Z31" s="322" t="s">
        <v>718</v>
      </c>
      <c r="AA31" s="322" t="s">
        <v>718</v>
      </c>
      <c r="AB31" s="322"/>
      <c r="AC31" s="322"/>
      <c r="AD31" s="322"/>
    </row>
    <row r="32" spans="2:30" ht="18.75" hidden="1" customHeight="1">
      <c r="B32" s="323">
        <v>22</v>
      </c>
      <c r="C32" s="323">
        <v>25</v>
      </c>
      <c r="D32" s="322" t="s">
        <v>745</v>
      </c>
      <c r="E32" s="322" t="s">
        <v>721</v>
      </c>
      <c r="F32" s="323" t="s">
        <v>711</v>
      </c>
      <c r="G32" s="323" t="s">
        <v>722</v>
      </c>
      <c r="H32" s="323" t="s">
        <v>713</v>
      </c>
      <c r="I32" s="323" t="s">
        <v>714</v>
      </c>
      <c r="J32" s="436" t="s">
        <v>720</v>
      </c>
      <c r="K32" s="323" t="s">
        <v>746</v>
      </c>
      <c r="L32" s="322" t="s">
        <v>717</v>
      </c>
      <c r="M32" s="322" t="s">
        <v>718</v>
      </c>
      <c r="N32" s="322" t="s">
        <v>718</v>
      </c>
      <c r="O32" s="322" t="s">
        <v>718</v>
      </c>
      <c r="P32" s="322" t="s">
        <v>718</v>
      </c>
      <c r="Q32" s="322" t="s">
        <v>718</v>
      </c>
      <c r="R32" s="322" t="s">
        <v>718</v>
      </c>
      <c r="S32" s="322" t="s">
        <v>718</v>
      </c>
      <c r="T32" s="322" t="s">
        <v>718</v>
      </c>
      <c r="U32" s="322" t="s">
        <v>718</v>
      </c>
      <c r="V32" s="322" t="s">
        <v>718</v>
      </c>
      <c r="W32" s="322" t="s">
        <v>718</v>
      </c>
      <c r="X32" s="322" t="s">
        <v>718</v>
      </c>
      <c r="Y32" s="322" t="s">
        <v>718</v>
      </c>
      <c r="Z32" s="322" t="s">
        <v>718</v>
      </c>
      <c r="AA32" s="322" t="s">
        <v>718</v>
      </c>
      <c r="AB32" s="322"/>
      <c r="AC32" s="322"/>
      <c r="AD32" s="322"/>
    </row>
    <row r="33" spans="2:30" ht="18.75" hidden="1" customHeight="1">
      <c r="B33" s="323">
        <v>23</v>
      </c>
      <c r="C33" s="323">
        <v>26</v>
      </c>
      <c r="D33" s="322" t="s">
        <v>747</v>
      </c>
      <c r="E33" s="322" t="s">
        <v>721</v>
      </c>
      <c r="F33" s="323" t="s">
        <v>711</v>
      </c>
      <c r="G33" s="323" t="s">
        <v>722</v>
      </c>
      <c r="H33" s="323" t="s">
        <v>713</v>
      </c>
      <c r="I33" s="323" t="s">
        <v>714</v>
      </c>
      <c r="J33" s="436" t="s">
        <v>724</v>
      </c>
      <c r="K33" s="323" t="s">
        <v>746</v>
      </c>
      <c r="L33" s="322" t="s">
        <v>717</v>
      </c>
      <c r="M33" s="322" t="s">
        <v>718</v>
      </c>
      <c r="N33" s="322" t="s">
        <v>718</v>
      </c>
      <c r="O33" s="322" t="s">
        <v>718</v>
      </c>
      <c r="P33" s="322" t="s">
        <v>718</v>
      </c>
      <c r="Q33" s="322" t="s">
        <v>718</v>
      </c>
      <c r="R33" s="322" t="s">
        <v>718</v>
      </c>
      <c r="S33" s="322" t="s">
        <v>718</v>
      </c>
      <c r="T33" s="322" t="s">
        <v>718</v>
      </c>
      <c r="U33" s="322" t="s">
        <v>718</v>
      </c>
      <c r="V33" s="322" t="s">
        <v>718</v>
      </c>
      <c r="W33" s="322" t="s">
        <v>718</v>
      </c>
      <c r="X33" s="322" t="s">
        <v>718</v>
      </c>
      <c r="Y33" s="322" t="s">
        <v>718</v>
      </c>
      <c r="Z33" s="322" t="s">
        <v>718</v>
      </c>
      <c r="AA33" s="322" t="s">
        <v>718</v>
      </c>
      <c r="AB33" s="322"/>
      <c r="AC33" s="322"/>
      <c r="AD33" s="322"/>
    </row>
    <row r="34" spans="2:30" ht="18.75" hidden="1" customHeight="1">
      <c r="B34" s="323">
        <v>24</v>
      </c>
      <c r="C34" s="323">
        <v>27</v>
      </c>
      <c r="D34" s="322" t="s">
        <v>748</v>
      </c>
      <c r="E34" s="322" t="s">
        <v>721</v>
      </c>
      <c r="F34" s="323" t="s">
        <v>711</v>
      </c>
      <c r="G34" s="323" t="s">
        <v>722</v>
      </c>
      <c r="H34" s="323" t="s">
        <v>713</v>
      </c>
      <c r="I34" s="323" t="s">
        <v>714</v>
      </c>
      <c r="J34" s="436" t="s">
        <v>725</v>
      </c>
      <c r="K34" s="323" t="s">
        <v>746</v>
      </c>
      <c r="L34" s="322" t="s">
        <v>717</v>
      </c>
      <c r="M34" s="322" t="s">
        <v>718</v>
      </c>
      <c r="N34" s="322" t="s">
        <v>718</v>
      </c>
      <c r="O34" s="322" t="s">
        <v>718</v>
      </c>
      <c r="P34" s="322" t="s">
        <v>718</v>
      </c>
      <c r="Q34" s="322" t="s">
        <v>718</v>
      </c>
      <c r="R34" s="322" t="s">
        <v>718</v>
      </c>
      <c r="S34" s="322" t="s">
        <v>718</v>
      </c>
      <c r="T34" s="322" t="s">
        <v>718</v>
      </c>
      <c r="U34" s="322" t="s">
        <v>718</v>
      </c>
      <c r="V34" s="322" t="s">
        <v>718</v>
      </c>
      <c r="W34" s="322" t="s">
        <v>718</v>
      </c>
      <c r="X34" s="322" t="s">
        <v>718</v>
      </c>
      <c r="Y34" s="322" t="s">
        <v>718</v>
      </c>
      <c r="Z34" s="322" t="s">
        <v>718</v>
      </c>
      <c r="AA34" s="322" t="s">
        <v>718</v>
      </c>
      <c r="AB34" s="322"/>
      <c r="AC34" s="322"/>
      <c r="AD34" s="322"/>
    </row>
    <row r="35" spans="2:30" ht="18.75" hidden="1" customHeight="1">
      <c r="B35" s="323">
        <v>25</v>
      </c>
      <c r="C35" s="323">
        <v>28</v>
      </c>
      <c r="D35" s="322" t="s">
        <v>749</v>
      </c>
      <c r="E35" s="322" t="s">
        <v>721</v>
      </c>
      <c r="F35" s="323" t="s">
        <v>711</v>
      </c>
      <c r="G35" s="323" t="s">
        <v>722</v>
      </c>
      <c r="H35" s="323" t="s">
        <v>713</v>
      </c>
      <c r="I35" s="323" t="s">
        <v>714</v>
      </c>
      <c r="J35" s="436" t="s">
        <v>726</v>
      </c>
      <c r="K35" s="323" t="s">
        <v>746</v>
      </c>
      <c r="L35" s="322" t="s">
        <v>717</v>
      </c>
      <c r="M35" s="322" t="s">
        <v>718</v>
      </c>
      <c r="N35" s="322" t="s">
        <v>718</v>
      </c>
      <c r="O35" s="322" t="s">
        <v>718</v>
      </c>
      <c r="P35" s="322" t="s">
        <v>718</v>
      </c>
      <c r="Q35" s="322" t="s">
        <v>718</v>
      </c>
      <c r="R35" s="322" t="s">
        <v>718</v>
      </c>
      <c r="S35" s="322" t="s">
        <v>718</v>
      </c>
      <c r="T35" s="322" t="s">
        <v>718</v>
      </c>
      <c r="U35" s="322" t="s">
        <v>718</v>
      </c>
      <c r="V35" s="322" t="s">
        <v>718</v>
      </c>
      <c r="W35" s="322" t="s">
        <v>718</v>
      </c>
      <c r="X35" s="322" t="s">
        <v>718</v>
      </c>
      <c r="Y35" s="322" t="s">
        <v>718</v>
      </c>
      <c r="Z35" s="322" t="s">
        <v>718</v>
      </c>
      <c r="AA35" s="322" t="s">
        <v>718</v>
      </c>
      <c r="AB35" s="322"/>
      <c r="AC35" s="322"/>
      <c r="AD35" s="322"/>
    </row>
    <row r="36" spans="2:30" ht="18.75" hidden="1" customHeight="1">
      <c r="B36" s="323">
        <v>26</v>
      </c>
      <c r="C36" s="323">
        <v>29</v>
      </c>
      <c r="D36" s="322" t="s">
        <v>750</v>
      </c>
      <c r="E36" s="322" t="s">
        <v>721</v>
      </c>
      <c r="F36" s="323" t="s">
        <v>711</v>
      </c>
      <c r="G36" s="323" t="s">
        <v>722</v>
      </c>
      <c r="H36" s="323" t="s">
        <v>713</v>
      </c>
      <c r="I36" s="323" t="s">
        <v>714</v>
      </c>
      <c r="J36" s="436" t="s">
        <v>727</v>
      </c>
      <c r="K36" s="323" t="s">
        <v>746</v>
      </c>
      <c r="L36" s="322" t="s">
        <v>717</v>
      </c>
      <c r="M36" s="322" t="s">
        <v>718</v>
      </c>
      <c r="N36" s="322" t="s">
        <v>718</v>
      </c>
      <c r="O36" s="322" t="s">
        <v>718</v>
      </c>
      <c r="P36" s="322" t="s">
        <v>718</v>
      </c>
      <c r="Q36" s="322" t="s">
        <v>718</v>
      </c>
      <c r="R36" s="322" t="s">
        <v>718</v>
      </c>
      <c r="S36" s="322" t="s">
        <v>718</v>
      </c>
      <c r="T36" s="322" t="s">
        <v>718</v>
      </c>
      <c r="U36" s="322" t="s">
        <v>718</v>
      </c>
      <c r="V36" s="322" t="s">
        <v>718</v>
      </c>
      <c r="W36" s="322" t="s">
        <v>718</v>
      </c>
      <c r="X36" s="322" t="s">
        <v>718</v>
      </c>
      <c r="Y36" s="322" t="s">
        <v>718</v>
      </c>
      <c r="Z36" s="322" t="s">
        <v>718</v>
      </c>
      <c r="AA36" s="322" t="s">
        <v>718</v>
      </c>
      <c r="AB36" s="322"/>
      <c r="AC36" s="322"/>
      <c r="AD36" s="322"/>
    </row>
    <row r="37" spans="2:30" ht="18.75" hidden="1" customHeight="1">
      <c r="B37" s="323">
        <v>27</v>
      </c>
      <c r="C37" s="323">
        <v>30</v>
      </c>
      <c r="D37" s="322" t="s">
        <v>751</v>
      </c>
      <c r="E37" s="322" t="s">
        <v>721</v>
      </c>
      <c r="F37" s="323" t="s">
        <v>711</v>
      </c>
      <c r="G37" s="323" t="s">
        <v>722</v>
      </c>
      <c r="H37" s="323" t="s">
        <v>713</v>
      </c>
      <c r="I37" s="323" t="s">
        <v>714</v>
      </c>
      <c r="J37" s="436" t="s">
        <v>728</v>
      </c>
      <c r="K37" s="323" t="s">
        <v>746</v>
      </c>
      <c r="L37" s="322" t="s">
        <v>717</v>
      </c>
      <c r="M37" s="322" t="s">
        <v>718</v>
      </c>
      <c r="N37" s="322" t="s">
        <v>718</v>
      </c>
      <c r="O37" s="322" t="s">
        <v>718</v>
      </c>
      <c r="P37" s="322" t="s">
        <v>718</v>
      </c>
      <c r="Q37" s="322" t="s">
        <v>718</v>
      </c>
      <c r="R37" s="322" t="s">
        <v>718</v>
      </c>
      <c r="S37" s="322" t="s">
        <v>718</v>
      </c>
      <c r="T37" s="322" t="s">
        <v>718</v>
      </c>
      <c r="U37" s="322" t="s">
        <v>718</v>
      </c>
      <c r="V37" s="322" t="s">
        <v>718</v>
      </c>
      <c r="W37" s="322" t="s">
        <v>718</v>
      </c>
      <c r="X37" s="322" t="s">
        <v>718</v>
      </c>
      <c r="Y37" s="322" t="s">
        <v>718</v>
      </c>
      <c r="Z37" s="322" t="s">
        <v>718</v>
      </c>
      <c r="AA37" s="322" t="s">
        <v>718</v>
      </c>
      <c r="AB37" s="322"/>
      <c r="AC37" s="322"/>
      <c r="AD37" s="322"/>
    </row>
    <row r="38" spans="2:30" ht="18.75" hidden="1" customHeight="1">
      <c r="B38" s="323">
        <v>28</v>
      </c>
      <c r="C38" s="323">
        <v>33</v>
      </c>
      <c r="D38" s="322" t="s">
        <v>752</v>
      </c>
      <c r="E38" s="322" t="s">
        <v>721</v>
      </c>
      <c r="F38" s="323" t="s">
        <v>711</v>
      </c>
      <c r="G38" s="323" t="s">
        <v>722</v>
      </c>
      <c r="H38" s="323" t="s">
        <v>713</v>
      </c>
      <c r="I38" s="323" t="s">
        <v>714</v>
      </c>
      <c r="J38" s="436" t="s">
        <v>730</v>
      </c>
      <c r="K38" s="323" t="s">
        <v>746</v>
      </c>
      <c r="L38" s="322" t="s">
        <v>717</v>
      </c>
      <c r="M38" s="322" t="s">
        <v>718</v>
      </c>
      <c r="N38" s="322" t="s">
        <v>718</v>
      </c>
      <c r="O38" s="322" t="s">
        <v>718</v>
      </c>
      <c r="P38" s="322" t="s">
        <v>718</v>
      </c>
      <c r="Q38" s="322" t="s">
        <v>718</v>
      </c>
      <c r="R38" s="322" t="s">
        <v>718</v>
      </c>
      <c r="S38" s="322" t="s">
        <v>718</v>
      </c>
      <c r="T38" s="322" t="s">
        <v>718</v>
      </c>
      <c r="U38" s="322" t="s">
        <v>718</v>
      </c>
      <c r="V38" s="322" t="s">
        <v>718</v>
      </c>
      <c r="W38" s="322" t="s">
        <v>718</v>
      </c>
      <c r="X38" s="322" t="s">
        <v>718</v>
      </c>
      <c r="Y38" s="322" t="s">
        <v>718</v>
      </c>
      <c r="Z38" s="322" t="s">
        <v>718</v>
      </c>
      <c r="AA38" s="322" t="s">
        <v>718</v>
      </c>
      <c r="AB38" s="322"/>
      <c r="AC38" s="322"/>
      <c r="AD38" s="322"/>
    </row>
    <row r="39" spans="2:30" ht="18.75" hidden="1" customHeight="1">
      <c r="B39" s="323">
        <v>29</v>
      </c>
      <c r="C39" s="323">
        <v>34</v>
      </c>
      <c r="D39" s="322" t="s">
        <v>753</v>
      </c>
      <c r="E39" s="322" t="s">
        <v>721</v>
      </c>
      <c r="F39" s="323" t="s">
        <v>711</v>
      </c>
      <c r="G39" s="323" t="s">
        <v>722</v>
      </c>
      <c r="H39" s="323" t="s">
        <v>713</v>
      </c>
      <c r="I39" s="323" t="s">
        <v>714</v>
      </c>
      <c r="J39" s="436" t="s">
        <v>731</v>
      </c>
      <c r="K39" s="323" t="s">
        <v>746</v>
      </c>
      <c r="L39" s="322" t="s">
        <v>717</v>
      </c>
      <c r="M39" s="322" t="s">
        <v>718</v>
      </c>
      <c r="N39" s="322" t="s">
        <v>718</v>
      </c>
      <c r="O39" s="322" t="s">
        <v>718</v>
      </c>
      <c r="P39" s="322" t="s">
        <v>718</v>
      </c>
      <c r="Q39" s="322" t="s">
        <v>718</v>
      </c>
      <c r="R39" s="322" t="s">
        <v>718</v>
      </c>
      <c r="S39" s="322" t="s">
        <v>718</v>
      </c>
      <c r="T39" s="322" t="s">
        <v>718</v>
      </c>
      <c r="U39" s="322" t="s">
        <v>718</v>
      </c>
      <c r="V39" s="322" t="s">
        <v>718</v>
      </c>
      <c r="W39" s="322" t="s">
        <v>718</v>
      </c>
      <c r="X39" s="322" t="s">
        <v>718</v>
      </c>
      <c r="Y39" s="322" t="s">
        <v>718</v>
      </c>
      <c r="Z39" s="322" t="s">
        <v>718</v>
      </c>
      <c r="AA39" s="322" t="s">
        <v>718</v>
      </c>
      <c r="AB39" s="322"/>
      <c r="AC39" s="322"/>
      <c r="AD39" s="322"/>
    </row>
    <row r="40" spans="2:30" ht="18.75" hidden="1" customHeight="1">
      <c r="B40" s="323">
        <v>30</v>
      </c>
      <c r="C40" s="323">
        <v>35</v>
      </c>
      <c r="D40" s="322" t="s">
        <v>754</v>
      </c>
      <c r="E40" s="322" t="s">
        <v>721</v>
      </c>
      <c r="F40" s="323" t="s">
        <v>711</v>
      </c>
      <c r="G40" s="323" t="s">
        <v>722</v>
      </c>
      <c r="H40" s="323" t="s">
        <v>713</v>
      </c>
      <c r="I40" s="323" t="s">
        <v>714</v>
      </c>
      <c r="J40" s="436" t="s">
        <v>732</v>
      </c>
      <c r="K40" s="323" t="s">
        <v>746</v>
      </c>
      <c r="L40" s="322" t="s">
        <v>717</v>
      </c>
      <c r="M40" s="322" t="s">
        <v>718</v>
      </c>
      <c r="N40" s="322" t="s">
        <v>718</v>
      </c>
      <c r="O40" s="322" t="s">
        <v>718</v>
      </c>
      <c r="P40" s="322" t="s">
        <v>718</v>
      </c>
      <c r="Q40" s="322" t="s">
        <v>718</v>
      </c>
      <c r="R40" s="322" t="s">
        <v>718</v>
      </c>
      <c r="S40" s="322" t="s">
        <v>718</v>
      </c>
      <c r="T40" s="322" t="s">
        <v>718</v>
      </c>
      <c r="U40" s="322" t="s">
        <v>718</v>
      </c>
      <c r="V40" s="322" t="s">
        <v>718</v>
      </c>
      <c r="W40" s="322" t="s">
        <v>718</v>
      </c>
      <c r="X40" s="322" t="s">
        <v>718</v>
      </c>
      <c r="Y40" s="322" t="s">
        <v>718</v>
      </c>
      <c r="Z40" s="322" t="s">
        <v>718</v>
      </c>
      <c r="AA40" s="322" t="s">
        <v>718</v>
      </c>
      <c r="AB40" s="322"/>
      <c r="AC40" s="322"/>
      <c r="AD40" s="322"/>
    </row>
    <row r="41" spans="2:30" ht="18.75" hidden="1" customHeight="1">
      <c r="B41" s="323">
        <v>31</v>
      </c>
      <c r="C41" s="323">
        <v>36</v>
      </c>
      <c r="D41" s="322" t="s">
        <v>755</v>
      </c>
      <c r="E41" s="322" t="s">
        <v>721</v>
      </c>
      <c r="F41" s="323" t="s">
        <v>711</v>
      </c>
      <c r="G41" s="323" t="s">
        <v>722</v>
      </c>
      <c r="H41" s="323" t="s">
        <v>713</v>
      </c>
      <c r="I41" s="323" t="s">
        <v>714</v>
      </c>
      <c r="J41" s="436" t="s">
        <v>733</v>
      </c>
      <c r="K41" s="323" t="s">
        <v>746</v>
      </c>
      <c r="L41" s="322" t="s">
        <v>717</v>
      </c>
      <c r="M41" s="322" t="s">
        <v>718</v>
      </c>
      <c r="N41" s="322" t="s">
        <v>718</v>
      </c>
      <c r="O41" s="322" t="s">
        <v>718</v>
      </c>
      <c r="P41" s="322" t="s">
        <v>718</v>
      </c>
      <c r="Q41" s="322" t="s">
        <v>718</v>
      </c>
      <c r="R41" s="322" t="s">
        <v>718</v>
      </c>
      <c r="S41" s="322" t="s">
        <v>718</v>
      </c>
      <c r="T41" s="322" t="s">
        <v>718</v>
      </c>
      <c r="U41" s="322" t="s">
        <v>718</v>
      </c>
      <c r="V41" s="322" t="s">
        <v>718</v>
      </c>
      <c r="W41" s="322" t="s">
        <v>718</v>
      </c>
      <c r="X41" s="322" t="s">
        <v>718</v>
      </c>
      <c r="Y41" s="322" t="s">
        <v>718</v>
      </c>
      <c r="Z41" s="322" t="s">
        <v>718</v>
      </c>
      <c r="AA41" s="322" t="s">
        <v>718</v>
      </c>
      <c r="AB41" s="322"/>
      <c r="AC41" s="322"/>
      <c r="AD41" s="322"/>
    </row>
    <row r="42" spans="2:30" ht="18.75" hidden="1" customHeight="1">
      <c r="B42" s="323">
        <v>32</v>
      </c>
      <c r="C42" s="323">
        <v>43</v>
      </c>
      <c r="D42" s="322" t="s">
        <v>720</v>
      </c>
      <c r="E42" s="322" t="s">
        <v>721</v>
      </c>
      <c r="F42" s="323" t="s">
        <v>711</v>
      </c>
      <c r="G42" s="323" t="s">
        <v>722</v>
      </c>
      <c r="H42" s="323" t="s">
        <v>756</v>
      </c>
      <c r="I42" s="323" t="s">
        <v>714</v>
      </c>
      <c r="J42" s="436" t="s">
        <v>720</v>
      </c>
      <c r="K42" s="323" t="s">
        <v>757</v>
      </c>
      <c r="L42" s="322" t="s">
        <v>717</v>
      </c>
      <c r="M42" s="322" t="s">
        <v>718</v>
      </c>
      <c r="N42" s="322" t="s">
        <v>718</v>
      </c>
      <c r="O42" s="322" t="s">
        <v>718</v>
      </c>
      <c r="P42" s="322" t="s">
        <v>718</v>
      </c>
      <c r="Q42" s="322" t="s">
        <v>718</v>
      </c>
      <c r="R42" s="322" t="s">
        <v>718</v>
      </c>
      <c r="S42" s="322" t="s">
        <v>718</v>
      </c>
      <c r="T42" s="322" t="s">
        <v>718</v>
      </c>
      <c r="U42" s="322" t="s">
        <v>718</v>
      </c>
      <c r="V42" s="322" t="s">
        <v>718</v>
      </c>
      <c r="W42" s="322" t="s">
        <v>718</v>
      </c>
      <c r="X42" s="322" t="s">
        <v>718</v>
      </c>
      <c r="Y42" s="322" t="s">
        <v>718</v>
      </c>
      <c r="Z42" s="322" t="s">
        <v>718</v>
      </c>
      <c r="AA42" s="322" t="s">
        <v>718</v>
      </c>
      <c r="AB42" s="322"/>
      <c r="AC42" s="322"/>
      <c r="AD42" s="322"/>
    </row>
    <row r="43" spans="2:30" ht="18.75" hidden="1" customHeight="1">
      <c r="B43" s="323">
        <v>33</v>
      </c>
      <c r="C43" s="323">
        <v>44</v>
      </c>
      <c r="D43" s="322" t="s">
        <v>724</v>
      </c>
      <c r="E43" s="322" t="s">
        <v>721</v>
      </c>
      <c r="F43" s="323" t="s">
        <v>711</v>
      </c>
      <c r="G43" s="323" t="s">
        <v>722</v>
      </c>
      <c r="H43" s="323" t="s">
        <v>756</v>
      </c>
      <c r="I43" s="323" t="s">
        <v>714</v>
      </c>
      <c r="J43" s="436" t="s">
        <v>724</v>
      </c>
      <c r="K43" s="323" t="s">
        <v>757</v>
      </c>
      <c r="L43" s="322" t="s">
        <v>717</v>
      </c>
      <c r="M43" s="322" t="s">
        <v>718</v>
      </c>
      <c r="N43" s="322" t="s">
        <v>718</v>
      </c>
      <c r="O43" s="322" t="s">
        <v>718</v>
      </c>
      <c r="P43" s="322" t="s">
        <v>718</v>
      </c>
      <c r="Q43" s="322" t="s">
        <v>718</v>
      </c>
      <c r="R43" s="322" t="s">
        <v>718</v>
      </c>
      <c r="S43" s="322" t="s">
        <v>718</v>
      </c>
      <c r="T43" s="322" t="s">
        <v>718</v>
      </c>
      <c r="U43" s="322" t="s">
        <v>718</v>
      </c>
      <c r="V43" s="322" t="s">
        <v>718</v>
      </c>
      <c r="W43" s="322" t="s">
        <v>718</v>
      </c>
      <c r="X43" s="322" t="s">
        <v>718</v>
      </c>
      <c r="Y43" s="322" t="s">
        <v>718</v>
      </c>
      <c r="Z43" s="322" t="s">
        <v>718</v>
      </c>
      <c r="AA43" s="322" t="s">
        <v>718</v>
      </c>
      <c r="AB43" s="322"/>
      <c r="AC43" s="322"/>
      <c r="AD43" s="322"/>
    </row>
    <row r="44" spans="2:30" ht="18.75" hidden="1" customHeight="1">
      <c r="B44" s="323">
        <v>34</v>
      </c>
      <c r="C44" s="323">
        <v>45</v>
      </c>
      <c r="D44" s="322" t="s">
        <v>725</v>
      </c>
      <c r="E44" s="322" t="s">
        <v>721</v>
      </c>
      <c r="F44" s="323" t="s">
        <v>711</v>
      </c>
      <c r="G44" s="323" t="s">
        <v>722</v>
      </c>
      <c r="H44" s="323" t="s">
        <v>756</v>
      </c>
      <c r="I44" s="323" t="s">
        <v>714</v>
      </c>
      <c r="J44" s="436" t="s">
        <v>725</v>
      </c>
      <c r="K44" s="323" t="s">
        <v>757</v>
      </c>
      <c r="L44" s="322" t="s">
        <v>717</v>
      </c>
      <c r="M44" s="322" t="s">
        <v>718</v>
      </c>
      <c r="N44" s="322" t="s">
        <v>718</v>
      </c>
      <c r="O44" s="322" t="s">
        <v>718</v>
      </c>
      <c r="P44" s="322" t="s">
        <v>718</v>
      </c>
      <c r="Q44" s="322" t="s">
        <v>718</v>
      </c>
      <c r="R44" s="322" t="s">
        <v>718</v>
      </c>
      <c r="S44" s="322" t="s">
        <v>718</v>
      </c>
      <c r="T44" s="322" t="s">
        <v>718</v>
      </c>
      <c r="U44" s="322" t="s">
        <v>718</v>
      </c>
      <c r="V44" s="322" t="s">
        <v>718</v>
      </c>
      <c r="W44" s="322" t="s">
        <v>718</v>
      </c>
      <c r="X44" s="322" t="s">
        <v>718</v>
      </c>
      <c r="Y44" s="322" t="s">
        <v>718</v>
      </c>
      <c r="Z44" s="322" t="s">
        <v>718</v>
      </c>
      <c r="AA44" s="322" t="s">
        <v>718</v>
      </c>
      <c r="AB44" s="322"/>
      <c r="AC44" s="322"/>
      <c r="AD44" s="322"/>
    </row>
    <row r="45" spans="2:30" ht="18.75" hidden="1" customHeight="1">
      <c r="B45" s="323">
        <v>35</v>
      </c>
      <c r="C45" s="323">
        <v>46</v>
      </c>
      <c r="D45" s="322" t="s">
        <v>726</v>
      </c>
      <c r="E45" s="322" t="s">
        <v>721</v>
      </c>
      <c r="F45" s="323" t="s">
        <v>711</v>
      </c>
      <c r="G45" s="323" t="s">
        <v>722</v>
      </c>
      <c r="H45" s="323" t="s">
        <v>756</v>
      </c>
      <c r="I45" s="323" t="s">
        <v>714</v>
      </c>
      <c r="J45" s="436" t="s">
        <v>726</v>
      </c>
      <c r="K45" s="323" t="s">
        <v>757</v>
      </c>
      <c r="L45" s="322" t="s">
        <v>717</v>
      </c>
      <c r="M45" s="322" t="s">
        <v>718</v>
      </c>
      <c r="N45" s="322" t="s">
        <v>718</v>
      </c>
      <c r="O45" s="322" t="s">
        <v>718</v>
      </c>
      <c r="P45" s="322" t="s">
        <v>718</v>
      </c>
      <c r="Q45" s="322" t="s">
        <v>718</v>
      </c>
      <c r="R45" s="322" t="s">
        <v>718</v>
      </c>
      <c r="S45" s="322" t="s">
        <v>718</v>
      </c>
      <c r="T45" s="322" t="s">
        <v>718</v>
      </c>
      <c r="U45" s="322" t="s">
        <v>718</v>
      </c>
      <c r="V45" s="322" t="s">
        <v>718</v>
      </c>
      <c r="W45" s="322" t="s">
        <v>718</v>
      </c>
      <c r="X45" s="322" t="s">
        <v>718</v>
      </c>
      <c r="Y45" s="322" t="s">
        <v>718</v>
      </c>
      <c r="Z45" s="322" t="s">
        <v>718</v>
      </c>
      <c r="AA45" s="322" t="s">
        <v>718</v>
      </c>
      <c r="AB45" s="322"/>
      <c r="AC45" s="322"/>
      <c r="AD45" s="322"/>
    </row>
    <row r="46" spans="2:30" ht="18.75" hidden="1" customHeight="1">
      <c r="B46" s="323">
        <v>36</v>
      </c>
      <c r="C46" s="323">
        <v>47</v>
      </c>
      <c r="D46" s="322" t="s">
        <v>727</v>
      </c>
      <c r="E46" s="322" t="s">
        <v>721</v>
      </c>
      <c r="F46" s="323" t="s">
        <v>711</v>
      </c>
      <c r="G46" s="323" t="s">
        <v>722</v>
      </c>
      <c r="H46" s="323" t="s">
        <v>756</v>
      </c>
      <c r="I46" s="323" t="s">
        <v>714</v>
      </c>
      <c r="J46" s="436" t="s">
        <v>727</v>
      </c>
      <c r="K46" s="323" t="s">
        <v>757</v>
      </c>
      <c r="L46" s="322" t="s">
        <v>717</v>
      </c>
      <c r="M46" s="322" t="s">
        <v>718</v>
      </c>
      <c r="N46" s="322" t="s">
        <v>718</v>
      </c>
      <c r="O46" s="322" t="s">
        <v>718</v>
      </c>
      <c r="P46" s="322" t="s">
        <v>718</v>
      </c>
      <c r="Q46" s="322" t="s">
        <v>718</v>
      </c>
      <c r="R46" s="322" t="s">
        <v>718</v>
      </c>
      <c r="S46" s="322" t="s">
        <v>718</v>
      </c>
      <c r="T46" s="322" t="s">
        <v>718</v>
      </c>
      <c r="U46" s="322" t="s">
        <v>718</v>
      </c>
      <c r="V46" s="322" t="s">
        <v>718</v>
      </c>
      <c r="W46" s="322" t="s">
        <v>718</v>
      </c>
      <c r="X46" s="322" t="s">
        <v>718</v>
      </c>
      <c r="Y46" s="322" t="s">
        <v>718</v>
      </c>
      <c r="Z46" s="322" t="s">
        <v>718</v>
      </c>
      <c r="AA46" s="322" t="s">
        <v>718</v>
      </c>
      <c r="AB46" s="322"/>
      <c r="AC46" s="322"/>
      <c r="AD46" s="322"/>
    </row>
    <row r="47" spans="2:30" ht="18.75" hidden="1" customHeight="1">
      <c r="B47" s="323">
        <v>37</v>
      </c>
      <c r="C47" s="323">
        <v>48</v>
      </c>
      <c r="D47" s="322" t="s">
        <v>728</v>
      </c>
      <c r="E47" s="322" t="s">
        <v>729</v>
      </c>
      <c r="F47" s="323" t="s">
        <v>711</v>
      </c>
      <c r="G47" s="323" t="s">
        <v>722</v>
      </c>
      <c r="H47" s="323" t="s">
        <v>756</v>
      </c>
      <c r="I47" s="323" t="s">
        <v>714</v>
      </c>
      <c r="J47" s="436" t="s">
        <v>728</v>
      </c>
      <c r="K47" s="437" t="s">
        <v>757</v>
      </c>
      <c r="L47" s="322" t="s">
        <v>717</v>
      </c>
      <c r="M47" s="322" t="s">
        <v>718</v>
      </c>
      <c r="N47" s="322" t="s">
        <v>718</v>
      </c>
      <c r="O47" s="322" t="s">
        <v>718</v>
      </c>
      <c r="P47" s="322" t="s">
        <v>718</v>
      </c>
      <c r="Q47" s="322" t="s">
        <v>718</v>
      </c>
      <c r="R47" s="322" t="s">
        <v>718</v>
      </c>
      <c r="S47" s="322" t="s">
        <v>718</v>
      </c>
      <c r="T47" s="322" t="s">
        <v>718</v>
      </c>
      <c r="U47" s="322" t="s">
        <v>718</v>
      </c>
      <c r="V47" s="322" t="s">
        <v>718</v>
      </c>
      <c r="W47" s="322" t="s">
        <v>718</v>
      </c>
      <c r="X47" s="322" t="s">
        <v>718</v>
      </c>
      <c r="Y47" s="322" t="s">
        <v>718</v>
      </c>
      <c r="Z47" s="322" t="s">
        <v>718</v>
      </c>
      <c r="AA47" s="322" t="s">
        <v>718</v>
      </c>
      <c r="AB47" s="322"/>
      <c r="AC47" s="322"/>
      <c r="AD47" s="322"/>
    </row>
    <row r="48" spans="2:30" ht="18.75" customHeight="1">
      <c r="B48" s="323">
        <v>38</v>
      </c>
      <c r="C48" s="323">
        <v>51</v>
      </c>
      <c r="D48" s="322" t="s">
        <v>730</v>
      </c>
      <c r="E48" s="322" t="s">
        <v>721</v>
      </c>
      <c r="F48" s="323" t="s">
        <v>711</v>
      </c>
      <c r="G48" s="323" t="s">
        <v>712</v>
      </c>
      <c r="H48" s="323" t="s">
        <v>756</v>
      </c>
      <c r="I48" s="323" t="s">
        <v>714</v>
      </c>
      <c r="J48" s="436" t="s">
        <v>730</v>
      </c>
      <c r="K48" s="323" t="s">
        <v>757</v>
      </c>
      <c r="L48" s="322" t="s">
        <v>717</v>
      </c>
      <c r="M48" s="322" t="s">
        <v>718</v>
      </c>
      <c r="N48" s="322" t="s">
        <v>718</v>
      </c>
      <c r="O48" s="322" t="s">
        <v>718</v>
      </c>
      <c r="P48" s="322" t="s">
        <v>718</v>
      </c>
      <c r="Q48" s="322" t="s">
        <v>718</v>
      </c>
      <c r="R48" s="322" t="s">
        <v>718</v>
      </c>
      <c r="S48" s="322" t="s">
        <v>718</v>
      </c>
      <c r="T48" s="438">
        <v>1729387</v>
      </c>
      <c r="U48" s="438">
        <v>2718046</v>
      </c>
      <c r="V48" s="438">
        <v>3153544</v>
      </c>
      <c r="W48" s="438">
        <v>3674290</v>
      </c>
      <c r="X48" s="438">
        <v>3674290</v>
      </c>
      <c r="Y48" s="438">
        <v>3674290</v>
      </c>
      <c r="Z48" s="438">
        <v>3674290</v>
      </c>
      <c r="AA48" s="438">
        <v>3674290</v>
      </c>
      <c r="AB48" s="322" t="s">
        <v>719</v>
      </c>
      <c r="AC48" s="322"/>
      <c r="AD48" s="322" t="s">
        <v>758</v>
      </c>
    </row>
    <row r="49" spans="2:30" ht="18.75" customHeight="1">
      <c r="B49" s="323">
        <v>39</v>
      </c>
      <c r="C49" s="323">
        <v>52</v>
      </c>
      <c r="D49" s="322" t="s">
        <v>731</v>
      </c>
      <c r="E49" s="322" t="s">
        <v>721</v>
      </c>
      <c r="F49" s="323" t="s">
        <v>711</v>
      </c>
      <c r="G49" s="323" t="s">
        <v>712</v>
      </c>
      <c r="H49" s="323" t="s">
        <v>756</v>
      </c>
      <c r="I49" s="323" t="s">
        <v>714</v>
      </c>
      <c r="J49" s="436" t="s">
        <v>731</v>
      </c>
      <c r="K49" s="323" t="s">
        <v>757</v>
      </c>
      <c r="L49" s="322" t="s">
        <v>717</v>
      </c>
      <c r="M49" s="322" t="s">
        <v>718</v>
      </c>
      <c r="N49" s="322" t="s">
        <v>718</v>
      </c>
      <c r="O49" s="322" t="s">
        <v>718</v>
      </c>
      <c r="P49" s="322" t="s">
        <v>718</v>
      </c>
      <c r="Q49" s="322" t="s">
        <v>718</v>
      </c>
      <c r="R49" s="322" t="s">
        <v>718</v>
      </c>
      <c r="S49" s="322" t="s">
        <v>718</v>
      </c>
      <c r="T49" s="438">
        <v>1710273</v>
      </c>
      <c r="U49" s="438">
        <v>2673171</v>
      </c>
      <c r="V49" s="438">
        <v>3114192</v>
      </c>
      <c r="W49" s="438">
        <v>3629416</v>
      </c>
      <c r="X49" s="438">
        <v>3629416</v>
      </c>
      <c r="Y49" s="438">
        <v>3629416</v>
      </c>
      <c r="Z49" s="438">
        <v>3629416</v>
      </c>
      <c r="AA49" s="438">
        <v>3629416</v>
      </c>
      <c r="AB49" s="322" t="s">
        <v>719</v>
      </c>
      <c r="AC49" s="322"/>
      <c r="AD49" s="322" t="s">
        <v>758</v>
      </c>
    </row>
    <row r="50" spans="2:30" ht="18.75" customHeight="1">
      <c r="B50" s="323">
        <v>40</v>
      </c>
      <c r="C50" s="323">
        <v>53</v>
      </c>
      <c r="D50" s="322" t="s">
        <v>732</v>
      </c>
      <c r="E50" s="322" t="s">
        <v>721</v>
      </c>
      <c r="F50" s="323" t="s">
        <v>711</v>
      </c>
      <c r="G50" s="323" t="s">
        <v>712</v>
      </c>
      <c r="H50" s="323" t="s">
        <v>756</v>
      </c>
      <c r="I50" s="323" t="s">
        <v>714</v>
      </c>
      <c r="J50" s="436" t="s">
        <v>732</v>
      </c>
      <c r="K50" s="323" t="s">
        <v>757</v>
      </c>
      <c r="L50" s="322" t="s">
        <v>717</v>
      </c>
      <c r="M50" s="322" t="s">
        <v>718</v>
      </c>
      <c r="N50" s="322" t="s">
        <v>718</v>
      </c>
      <c r="O50" s="322" t="s">
        <v>718</v>
      </c>
      <c r="P50" s="322" t="s">
        <v>718</v>
      </c>
      <c r="Q50" s="322" t="s">
        <v>718</v>
      </c>
      <c r="R50" s="322" t="s">
        <v>718</v>
      </c>
      <c r="S50" s="322" t="s">
        <v>718</v>
      </c>
      <c r="T50" s="438">
        <v>206236</v>
      </c>
      <c r="U50" s="438">
        <v>256082</v>
      </c>
      <c r="V50" s="438">
        <v>286741</v>
      </c>
      <c r="W50" s="438">
        <v>345580</v>
      </c>
      <c r="X50" s="438">
        <v>345580</v>
      </c>
      <c r="Y50" s="438">
        <v>345580</v>
      </c>
      <c r="Z50" s="438">
        <v>345580</v>
      </c>
      <c r="AA50" s="438">
        <v>345580</v>
      </c>
      <c r="AB50" s="322" t="s">
        <v>719</v>
      </c>
      <c r="AC50" s="322"/>
      <c r="AD50" s="322" t="s">
        <v>758</v>
      </c>
    </row>
    <row r="51" spans="2:30" ht="18.75" customHeight="1">
      <c r="B51" s="323">
        <v>41</v>
      </c>
      <c r="C51" s="323">
        <v>54</v>
      </c>
      <c r="D51" s="322" t="s">
        <v>733</v>
      </c>
      <c r="E51" s="322" t="s">
        <v>721</v>
      </c>
      <c r="F51" s="323" t="s">
        <v>711</v>
      </c>
      <c r="G51" s="323" t="s">
        <v>712</v>
      </c>
      <c r="H51" s="323" t="s">
        <v>756</v>
      </c>
      <c r="I51" s="323" t="s">
        <v>714</v>
      </c>
      <c r="J51" s="436" t="s">
        <v>733</v>
      </c>
      <c r="K51" s="323" t="s">
        <v>757</v>
      </c>
      <c r="L51" s="322" t="s">
        <v>717</v>
      </c>
      <c r="M51" s="322" t="s">
        <v>718</v>
      </c>
      <c r="N51" s="322" t="s">
        <v>718</v>
      </c>
      <c r="O51" s="322" t="s">
        <v>718</v>
      </c>
      <c r="P51" s="322" t="s">
        <v>718</v>
      </c>
      <c r="Q51" s="322" t="s">
        <v>718</v>
      </c>
      <c r="R51" s="322" t="s">
        <v>718</v>
      </c>
      <c r="S51" s="322" t="s">
        <v>718</v>
      </c>
      <c r="T51" s="438">
        <v>183186</v>
      </c>
      <c r="U51" s="438">
        <v>221611</v>
      </c>
      <c r="V51" s="438">
        <v>250734</v>
      </c>
      <c r="W51" s="438">
        <v>305374</v>
      </c>
      <c r="X51" s="438">
        <v>305374</v>
      </c>
      <c r="Y51" s="438">
        <v>305374</v>
      </c>
      <c r="Z51" s="438">
        <v>305374</v>
      </c>
      <c r="AA51" s="438">
        <v>305374</v>
      </c>
      <c r="AB51" s="322" t="s">
        <v>719</v>
      </c>
      <c r="AC51" s="322"/>
      <c r="AD51" s="322" t="s">
        <v>758</v>
      </c>
    </row>
    <row r="52" spans="2:30" ht="18.75" customHeight="1">
      <c r="B52" s="323">
        <v>42</v>
      </c>
      <c r="C52" s="323">
        <v>55</v>
      </c>
      <c r="D52" s="322" t="s">
        <v>709</v>
      </c>
      <c r="E52" s="322" t="s">
        <v>710</v>
      </c>
      <c r="F52" s="323" t="s">
        <v>711</v>
      </c>
      <c r="G52" s="323" t="s">
        <v>712</v>
      </c>
      <c r="H52" s="323" t="s">
        <v>756</v>
      </c>
      <c r="I52" s="323" t="s">
        <v>714</v>
      </c>
      <c r="J52" s="436" t="s">
        <v>715</v>
      </c>
      <c r="K52" s="437" t="s">
        <v>716</v>
      </c>
      <c r="L52" s="322" t="s">
        <v>717</v>
      </c>
      <c r="M52" s="322" t="s">
        <v>718</v>
      </c>
      <c r="N52" s="322" t="s">
        <v>718</v>
      </c>
      <c r="O52" s="322" t="s">
        <v>718</v>
      </c>
      <c r="P52" s="322" t="s">
        <v>718</v>
      </c>
      <c r="Q52" s="322" t="s">
        <v>718</v>
      </c>
      <c r="R52" s="322" t="s">
        <v>718</v>
      </c>
      <c r="S52" s="322" t="s">
        <v>718</v>
      </c>
      <c r="T52" s="439">
        <v>88.409485115228037</v>
      </c>
      <c r="U52" s="439">
        <v>92.419741724025499</v>
      </c>
      <c r="V52" s="439">
        <v>102.41235674494897</v>
      </c>
      <c r="W52" s="439">
        <v>119.47973805879724</v>
      </c>
      <c r="X52" s="439">
        <v>121.04166753219101</v>
      </c>
      <c r="Y52" s="439">
        <v>122.00504039212399</v>
      </c>
      <c r="Z52" s="439">
        <v>127.15467816476863</v>
      </c>
      <c r="AA52" s="439">
        <v>129.86943274861628</v>
      </c>
      <c r="AB52" s="322" t="s">
        <v>719</v>
      </c>
      <c r="AC52" s="322"/>
      <c r="AD52" s="322" t="s">
        <v>758</v>
      </c>
    </row>
    <row r="53" spans="2:30" ht="18.75" hidden="1" customHeight="1">
      <c r="B53" s="323">
        <v>43</v>
      </c>
      <c r="C53" s="323">
        <v>57</v>
      </c>
      <c r="D53" s="322" t="s">
        <v>759</v>
      </c>
      <c r="E53" s="322" t="s">
        <v>721</v>
      </c>
      <c r="F53" s="323" t="s">
        <v>711</v>
      </c>
      <c r="G53" s="323" t="s">
        <v>722</v>
      </c>
      <c r="H53" s="323" t="s">
        <v>756</v>
      </c>
      <c r="I53" s="323" t="s">
        <v>714</v>
      </c>
      <c r="J53" s="436" t="s">
        <v>760</v>
      </c>
      <c r="K53" s="323" t="s">
        <v>761</v>
      </c>
      <c r="L53" s="322" t="s">
        <v>717</v>
      </c>
      <c r="M53" s="322" t="s">
        <v>718</v>
      </c>
      <c r="N53" s="322" t="s">
        <v>718</v>
      </c>
      <c r="O53" s="322" t="s">
        <v>718</v>
      </c>
      <c r="P53" s="322" t="s">
        <v>718</v>
      </c>
      <c r="Q53" s="322" t="s">
        <v>718</v>
      </c>
      <c r="R53" s="322" t="s">
        <v>718</v>
      </c>
      <c r="S53" s="322" t="s">
        <v>718</v>
      </c>
      <c r="T53" s="322" t="s">
        <v>718</v>
      </c>
      <c r="U53" s="322" t="s">
        <v>718</v>
      </c>
      <c r="V53" s="322" t="s">
        <v>718</v>
      </c>
      <c r="W53" s="322" t="s">
        <v>718</v>
      </c>
      <c r="X53" s="322" t="s">
        <v>718</v>
      </c>
      <c r="Y53" s="322" t="s">
        <v>718</v>
      </c>
      <c r="Z53" s="322" t="s">
        <v>718</v>
      </c>
      <c r="AA53" s="322" t="s">
        <v>718</v>
      </c>
      <c r="AB53" s="322"/>
      <c r="AC53" s="322"/>
      <c r="AD53" s="322"/>
    </row>
    <row r="54" spans="2:30" ht="18.75" hidden="1" customHeight="1">
      <c r="B54" s="323">
        <v>44</v>
      </c>
      <c r="C54" s="323">
        <v>58</v>
      </c>
      <c r="D54" s="322" t="s">
        <v>762</v>
      </c>
      <c r="E54" s="322" t="s">
        <v>721</v>
      </c>
      <c r="F54" s="323" t="s">
        <v>711</v>
      </c>
      <c r="G54" s="323" t="s">
        <v>722</v>
      </c>
      <c r="H54" s="323" t="s">
        <v>756</v>
      </c>
      <c r="I54" s="323" t="s">
        <v>714</v>
      </c>
      <c r="J54" s="436" t="s">
        <v>763</v>
      </c>
      <c r="K54" s="323" t="s">
        <v>761</v>
      </c>
      <c r="L54" s="322" t="s">
        <v>717</v>
      </c>
      <c r="M54" s="322" t="s">
        <v>718</v>
      </c>
      <c r="N54" s="322" t="s">
        <v>718</v>
      </c>
      <c r="O54" s="322" t="s">
        <v>718</v>
      </c>
      <c r="P54" s="322" t="s">
        <v>718</v>
      </c>
      <c r="Q54" s="322" t="s">
        <v>718</v>
      </c>
      <c r="R54" s="322" t="s">
        <v>718</v>
      </c>
      <c r="S54" s="322" t="s">
        <v>718</v>
      </c>
      <c r="T54" s="322" t="s">
        <v>718</v>
      </c>
      <c r="U54" s="322" t="s">
        <v>718</v>
      </c>
      <c r="V54" s="322" t="s">
        <v>718</v>
      </c>
      <c r="W54" s="322" t="s">
        <v>718</v>
      </c>
      <c r="X54" s="322" t="s">
        <v>718</v>
      </c>
      <c r="Y54" s="322" t="s">
        <v>718</v>
      </c>
      <c r="Z54" s="322" t="s">
        <v>718</v>
      </c>
      <c r="AA54" s="322" t="s">
        <v>718</v>
      </c>
      <c r="AB54" s="322"/>
      <c r="AC54" s="322"/>
      <c r="AD54" s="322"/>
    </row>
    <row r="55" spans="2:30" ht="18.75" hidden="1" customHeight="1">
      <c r="B55" s="323">
        <v>45</v>
      </c>
      <c r="C55" s="323">
        <v>78</v>
      </c>
      <c r="D55" s="322" t="s">
        <v>764</v>
      </c>
      <c r="E55" s="322" t="s">
        <v>721</v>
      </c>
      <c r="F55" s="323" t="s">
        <v>711</v>
      </c>
      <c r="G55" s="323" t="s">
        <v>722</v>
      </c>
      <c r="H55" s="323" t="s">
        <v>765</v>
      </c>
      <c r="I55" s="323" t="s">
        <v>714</v>
      </c>
      <c r="J55" s="436" t="s">
        <v>720</v>
      </c>
      <c r="K55" s="323" t="s">
        <v>766</v>
      </c>
      <c r="L55" s="322" t="s">
        <v>717</v>
      </c>
      <c r="M55" s="322" t="s">
        <v>718</v>
      </c>
      <c r="N55" s="322" t="s">
        <v>718</v>
      </c>
      <c r="O55" s="322" t="s">
        <v>718</v>
      </c>
      <c r="P55" s="322" t="s">
        <v>718</v>
      </c>
      <c r="Q55" s="322" t="s">
        <v>718</v>
      </c>
      <c r="R55" s="322" t="s">
        <v>718</v>
      </c>
      <c r="S55" s="322" t="s">
        <v>718</v>
      </c>
      <c r="T55" s="322" t="s">
        <v>718</v>
      </c>
      <c r="U55" s="322" t="s">
        <v>718</v>
      </c>
      <c r="V55" s="322" t="s">
        <v>718</v>
      </c>
      <c r="W55" s="322" t="s">
        <v>718</v>
      </c>
      <c r="X55" s="322" t="s">
        <v>718</v>
      </c>
      <c r="Y55" s="322" t="s">
        <v>718</v>
      </c>
      <c r="Z55" s="322" t="s">
        <v>718</v>
      </c>
      <c r="AA55" s="322" t="s">
        <v>718</v>
      </c>
      <c r="AB55" s="322"/>
      <c r="AC55" s="322"/>
      <c r="AD55" s="322"/>
    </row>
    <row r="56" spans="2:30" ht="18.75" hidden="1" customHeight="1">
      <c r="B56" s="323">
        <v>46</v>
      </c>
      <c r="C56" s="323">
        <v>79</v>
      </c>
      <c r="D56" s="322" t="s">
        <v>767</v>
      </c>
      <c r="E56" s="322" t="s">
        <v>721</v>
      </c>
      <c r="F56" s="323" t="s">
        <v>711</v>
      </c>
      <c r="G56" s="323" t="s">
        <v>722</v>
      </c>
      <c r="H56" s="323" t="s">
        <v>765</v>
      </c>
      <c r="I56" s="323" t="s">
        <v>714</v>
      </c>
      <c r="J56" s="436" t="s">
        <v>724</v>
      </c>
      <c r="K56" s="323" t="s">
        <v>766</v>
      </c>
      <c r="L56" s="322" t="s">
        <v>717</v>
      </c>
      <c r="M56" s="322" t="s">
        <v>718</v>
      </c>
      <c r="N56" s="322" t="s">
        <v>718</v>
      </c>
      <c r="O56" s="322" t="s">
        <v>718</v>
      </c>
      <c r="P56" s="322" t="s">
        <v>718</v>
      </c>
      <c r="Q56" s="322" t="s">
        <v>718</v>
      </c>
      <c r="R56" s="322" t="s">
        <v>718</v>
      </c>
      <c r="S56" s="322" t="s">
        <v>718</v>
      </c>
      <c r="T56" s="322" t="s">
        <v>718</v>
      </c>
      <c r="U56" s="322" t="s">
        <v>718</v>
      </c>
      <c r="V56" s="322" t="s">
        <v>718</v>
      </c>
      <c r="W56" s="322" t="s">
        <v>718</v>
      </c>
      <c r="X56" s="322" t="s">
        <v>718</v>
      </c>
      <c r="Y56" s="322" t="s">
        <v>718</v>
      </c>
      <c r="Z56" s="322" t="s">
        <v>718</v>
      </c>
      <c r="AA56" s="322" t="s">
        <v>718</v>
      </c>
      <c r="AB56" s="322"/>
      <c r="AC56" s="322"/>
      <c r="AD56" s="322"/>
    </row>
    <row r="57" spans="2:30" ht="18.75" hidden="1" customHeight="1">
      <c r="B57" s="323">
        <v>47</v>
      </c>
      <c r="C57" s="323">
        <v>80</v>
      </c>
      <c r="D57" s="322" t="s">
        <v>768</v>
      </c>
      <c r="E57" s="322" t="s">
        <v>721</v>
      </c>
      <c r="F57" s="323" t="s">
        <v>711</v>
      </c>
      <c r="G57" s="323" t="s">
        <v>722</v>
      </c>
      <c r="H57" s="323" t="s">
        <v>765</v>
      </c>
      <c r="I57" s="323" t="s">
        <v>714</v>
      </c>
      <c r="J57" s="436" t="s">
        <v>725</v>
      </c>
      <c r="K57" s="323" t="s">
        <v>766</v>
      </c>
      <c r="L57" s="322" t="s">
        <v>717</v>
      </c>
      <c r="M57" s="322" t="s">
        <v>718</v>
      </c>
      <c r="N57" s="322" t="s">
        <v>718</v>
      </c>
      <c r="O57" s="322" t="s">
        <v>718</v>
      </c>
      <c r="P57" s="322" t="s">
        <v>718</v>
      </c>
      <c r="Q57" s="322" t="s">
        <v>718</v>
      </c>
      <c r="R57" s="322" t="s">
        <v>718</v>
      </c>
      <c r="S57" s="322" t="s">
        <v>718</v>
      </c>
      <c r="T57" s="322" t="s">
        <v>718</v>
      </c>
      <c r="U57" s="322" t="s">
        <v>718</v>
      </c>
      <c r="V57" s="322" t="s">
        <v>718</v>
      </c>
      <c r="W57" s="322" t="s">
        <v>718</v>
      </c>
      <c r="X57" s="322" t="s">
        <v>718</v>
      </c>
      <c r="Y57" s="322" t="s">
        <v>718</v>
      </c>
      <c r="Z57" s="322" t="s">
        <v>718</v>
      </c>
      <c r="AA57" s="322" t="s">
        <v>718</v>
      </c>
      <c r="AB57" s="322"/>
      <c r="AC57" s="322"/>
      <c r="AD57" s="322"/>
    </row>
    <row r="58" spans="2:30" ht="18.75" hidden="1" customHeight="1">
      <c r="B58" s="323">
        <v>48</v>
      </c>
      <c r="C58" s="323">
        <v>81</v>
      </c>
      <c r="D58" s="322" t="s">
        <v>769</v>
      </c>
      <c r="E58" s="322" t="s">
        <v>721</v>
      </c>
      <c r="F58" s="323" t="s">
        <v>711</v>
      </c>
      <c r="G58" s="323" t="s">
        <v>722</v>
      </c>
      <c r="H58" s="323" t="s">
        <v>765</v>
      </c>
      <c r="I58" s="323" t="s">
        <v>714</v>
      </c>
      <c r="J58" s="436" t="s">
        <v>726</v>
      </c>
      <c r="K58" s="323" t="s">
        <v>766</v>
      </c>
      <c r="L58" s="322" t="s">
        <v>717</v>
      </c>
      <c r="M58" s="322" t="s">
        <v>718</v>
      </c>
      <c r="N58" s="322" t="s">
        <v>718</v>
      </c>
      <c r="O58" s="322" t="s">
        <v>718</v>
      </c>
      <c r="P58" s="322" t="s">
        <v>718</v>
      </c>
      <c r="Q58" s="322" t="s">
        <v>718</v>
      </c>
      <c r="R58" s="322" t="s">
        <v>718</v>
      </c>
      <c r="S58" s="322" t="s">
        <v>718</v>
      </c>
      <c r="T58" s="322" t="s">
        <v>718</v>
      </c>
      <c r="U58" s="322" t="s">
        <v>718</v>
      </c>
      <c r="V58" s="322" t="s">
        <v>718</v>
      </c>
      <c r="W58" s="322" t="s">
        <v>718</v>
      </c>
      <c r="X58" s="322" t="s">
        <v>718</v>
      </c>
      <c r="Y58" s="322" t="s">
        <v>718</v>
      </c>
      <c r="Z58" s="322" t="s">
        <v>718</v>
      </c>
      <c r="AA58" s="322" t="s">
        <v>718</v>
      </c>
      <c r="AB58" s="322"/>
      <c r="AC58" s="322"/>
      <c r="AD58" s="322"/>
    </row>
    <row r="59" spans="2:30" ht="18.75" hidden="1" customHeight="1">
      <c r="B59" s="323">
        <v>49</v>
      </c>
      <c r="C59" s="323">
        <v>82</v>
      </c>
      <c r="D59" s="322" t="s">
        <v>770</v>
      </c>
      <c r="E59" s="322" t="s">
        <v>721</v>
      </c>
      <c r="F59" s="323" t="s">
        <v>711</v>
      </c>
      <c r="G59" s="323" t="s">
        <v>722</v>
      </c>
      <c r="H59" s="323" t="s">
        <v>765</v>
      </c>
      <c r="I59" s="323" t="s">
        <v>714</v>
      </c>
      <c r="J59" s="436" t="s">
        <v>727</v>
      </c>
      <c r="K59" s="323" t="s">
        <v>766</v>
      </c>
      <c r="L59" s="322" t="s">
        <v>717</v>
      </c>
      <c r="M59" s="322" t="s">
        <v>718</v>
      </c>
      <c r="N59" s="322" t="s">
        <v>718</v>
      </c>
      <c r="O59" s="322" t="s">
        <v>718</v>
      </c>
      <c r="P59" s="322" t="s">
        <v>718</v>
      </c>
      <c r="Q59" s="322" t="s">
        <v>718</v>
      </c>
      <c r="R59" s="322" t="s">
        <v>718</v>
      </c>
      <c r="S59" s="322" t="s">
        <v>718</v>
      </c>
      <c r="T59" s="322" t="s">
        <v>718</v>
      </c>
      <c r="U59" s="322" t="s">
        <v>718</v>
      </c>
      <c r="V59" s="322" t="s">
        <v>718</v>
      </c>
      <c r="W59" s="322" t="s">
        <v>718</v>
      </c>
      <c r="X59" s="322" t="s">
        <v>718</v>
      </c>
      <c r="Y59" s="322" t="s">
        <v>718</v>
      </c>
      <c r="Z59" s="322" t="s">
        <v>718</v>
      </c>
      <c r="AA59" s="322" t="s">
        <v>718</v>
      </c>
      <c r="AB59" s="322"/>
      <c r="AC59" s="322"/>
      <c r="AD59" s="322"/>
    </row>
    <row r="60" spans="2:30" ht="18.75" hidden="1" customHeight="1">
      <c r="B60" s="323">
        <v>50</v>
      </c>
      <c r="C60" s="323">
        <v>83</v>
      </c>
      <c r="D60" s="322" t="s">
        <v>771</v>
      </c>
      <c r="E60" s="322" t="s">
        <v>729</v>
      </c>
      <c r="F60" s="323" t="s">
        <v>711</v>
      </c>
      <c r="G60" s="323" t="s">
        <v>722</v>
      </c>
      <c r="H60" s="323" t="s">
        <v>765</v>
      </c>
      <c r="I60" s="323" t="s">
        <v>714</v>
      </c>
      <c r="J60" s="436" t="s">
        <v>728</v>
      </c>
      <c r="K60" s="437" t="s">
        <v>766</v>
      </c>
      <c r="L60" s="322" t="s">
        <v>717</v>
      </c>
      <c r="M60" s="322" t="s">
        <v>718</v>
      </c>
      <c r="N60" s="322" t="s">
        <v>718</v>
      </c>
      <c r="O60" s="322" t="s">
        <v>718</v>
      </c>
      <c r="P60" s="322" t="s">
        <v>718</v>
      </c>
      <c r="Q60" s="322" t="s">
        <v>718</v>
      </c>
      <c r="R60" s="322" t="s">
        <v>718</v>
      </c>
      <c r="S60" s="322" t="s">
        <v>718</v>
      </c>
      <c r="T60" s="322" t="s">
        <v>718</v>
      </c>
      <c r="U60" s="322" t="s">
        <v>718</v>
      </c>
      <c r="V60" s="322" t="s">
        <v>718</v>
      </c>
      <c r="W60" s="322" t="s">
        <v>718</v>
      </c>
      <c r="X60" s="322" t="s">
        <v>718</v>
      </c>
      <c r="Y60" s="322" t="s">
        <v>718</v>
      </c>
      <c r="Z60" s="322" t="s">
        <v>718</v>
      </c>
      <c r="AA60" s="322" t="s">
        <v>718</v>
      </c>
      <c r="AB60" s="322"/>
      <c r="AC60" s="322"/>
      <c r="AD60" s="322"/>
    </row>
    <row r="61" spans="2:30" ht="18.75" customHeight="1">
      <c r="B61" s="323">
        <v>51</v>
      </c>
      <c r="C61" s="323">
        <v>86</v>
      </c>
      <c r="D61" s="322" t="s">
        <v>772</v>
      </c>
      <c r="E61" s="322" t="s">
        <v>721</v>
      </c>
      <c r="F61" s="323" t="s">
        <v>711</v>
      </c>
      <c r="G61" s="323" t="s">
        <v>712</v>
      </c>
      <c r="H61" s="323" t="s">
        <v>765</v>
      </c>
      <c r="I61" s="323" t="s">
        <v>714</v>
      </c>
      <c r="J61" s="436" t="s">
        <v>730</v>
      </c>
      <c r="K61" s="323" t="s">
        <v>766</v>
      </c>
      <c r="L61" s="322" t="s">
        <v>717</v>
      </c>
      <c r="M61" s="322" t="s">
        <v>718</v>
      </c>
      <c r="N61" s="322" t="s">
        <v>718</v>
      </c>
      <c r="O61" s="322" t="s">
        <v>718</v>
      </c>
      <c r="P61" s="322" t="s">
        <v>718</v>
      </c>
      <c r="Q61" s="322" t="s">
        <v>718</v>
      </c>
      <c r="R61" s="322" t="s">
        <v>718</v>
      </c>
      <c r="S61" s="322" t="s">
        <v>718</v>
      </c>
      <c r="T61" s="438">
        <v>2002699</v>
      </c>
      <c r="U61" s="438">
        <v>2451343</v>
      </c>
      <c r="V61" s="438">
        <v>3459636</v>
      </c>
      <c r="W61" s="438">
        <v>4673953</v>
      </c>
      <c r="X61" s="438">
        <v>4673953</v>
      </c>
      <c r="Y61" s="438">
        <v>4673953</v>
      </c>
      <c r="Z61" s="438">
        <v>4673953</v>
      </c>
      <c r="AA61" s="438">
        <v>4673953</v>
      </c>
      <c r="AB61" s="322" t="s">
        <v>719</v>
      </c>
      <c r="AC61" s="322"/>
      <c r="AD61" s="322" t="s">
        <v>773</v>
      </c>
    </row>
    <row r="62" spans="2:30" ht="18.75" customHeight="1">
      <c r="B62" s="323">
        <v>52</v>
      </c>
      <c r="C62" s="323">
        <v>87</v>
      </c>
      <c r="D62" s="322" t="s">
        <v>774</v>
      </c>
      <c r="E62" s="322" t="s">
        <v>721</v>
      </c>
      <c r="F62" s="323" t="s">
        <v>711</v>
      </c>
      <c r="G62" s="323" t="s">
        <v>712</v>
      </c>
      <c r="H62" s="323" t="s">
        <v>765</v>
      </c>
      <c r="I62" s="323" t="s">
        <v>714</v>
      </c>
      <c r="J62" s="436" t="s">
        <v>731</v>
      </c>
      <c r="K62" s="323" t="s">
        <v>766</v>
      </c>
      <c r="L62" s="322" t="s">
        <v>717</v>
      </c>
      <c r="M62" s="322" t="s">
        <v>718</v>
      </c>
      <c r="N62" s="322" t="s">
        <v>718</v>
      </c>
      <c r="O62" s="322" t="s">
        <v>718</v>
      </c>
      <c r="P62" s="322" t="s">
        <v>718</v>
      </c>
      <c r="Q62" s="322" t="s">
        <v>718</v>
      </c>
      <c r="R62" s="322" t="s">
        <v>718</v>
      </c>
      <c r="S62" s="322" t="s">
        <v>718</v>
      </c>
      <c r="T62" s="438">
        <v>1995419</v>
      </c>
      <c r="U62" s="438">
        <v>2440290</v>
      </c>
      <c r="V62" s="438">
        <v>3448192</v>
      </c>
      <c r="W62" s="438">
        <v>4662113</v>
      </c>
      <c r="X62" s="438">
        <v>4662113</v>
      </c>
      <c r="Y62" s="438">
        <v>4662113</v>
      </c>
      <c r="Z62" s="438">
        <v>4662113</v>
      </c>
      <c r="AA62" s="438">
        <v>4662113</v>
      </c>
      <c r="AB62" s="322" t="s">
        <v>719</v>
      </c>
      <c r="AC62" s="322"/>
      <c r="AD62" s="322" t="s">
        <v>773</v>
      </c>
    </row>
    <row r="63" spans="2:30" ht="18.75" customHeight="1">
      <c r="B63" s="323">
        <v>53</v>
      </c>
      <c r="C63" s="323">
        <v>88</v>
      </c>
      <c r="D63" s="322" t="s">
        <v>775</v>
      </c>
      <c r="E63" s="322" t="s">
        <v>721</v>
      </c>
      <c r="F63" s="323" t="s">
        <v>711</v>
      </c>
      <c r="G63" s="323" t="s">
        <v>712</v>
      </c>
      <c r="H63" s="323" t="s">
        <v>765</v>
      </c>
      <c r="I63" s="323" t="s">
        <v>714</v>
      </c>
      <c r="J63" s="436" t="s">
        <v>732</v>
      </c>
      <c r="K63" s="323" t="s">
        <v>766</v>
      </c>
      <c r="L63" s="322" t="s">
        <v>717</v>
      </c>
      <c r="M63" s="322" t="s">
        <v>718</v>
      </c>
      <c r="N63" s="322" t="s">
        <v>718</v>
      </c>
      <c r="O63" s="322" t="s">
        <v>718</v>
      </c>
      <c r="P63" s="322" t="s">
        <v>718</v>
      </c>
      <c r="Q63" s="322" t="s">
        <v>718</v>
      </c>
      <c r="R63" s="322" t="s">
        <v>718</v>
      </c>
      <c r="S63" s="322" t="s">
        <v>718</v>
      </c>
      <c r="T63" s="438">
        <v>101240</v>
      </c>
      <c r="U63" s="438">
        <v>329415</v>
      </c>
      <c r="V63" s="438">
        <v>549692</v>
      </c>
      <c r="W63" s="438">
        <v>657214</v>
      </c>
      <c r="X63" s="438">
        <v>657214</v>
      </c>
      <c r="Y63" s="438">
        <v>657214</v>
      </c>
      <c r="Z63" s="438">
        <v>657214</v>
      </c>
      <c r="AA63" s="438">
        <v>657214</v>
      </c>
      <c r="AB63" s="322" t="s">
        <v>719</v>
      </c>
      <c r="AC63" s="322"/>
      <c r="AD63" s="322" t="s">
        <v>773</v>
      </c>
    </row>
    <row r="64" spans="2:30" ht="18.75" customHeight="1">
      <c r="B64" s="323">
        <v>54</v>
      </c>
      <c r="C64" s="323">
        <v>89</v>
      </c>
      <c r="D64" s="322" t="s">
        <v>776</v>
      </c>
      <c r="E64" s="322" t="s">
        <v>710</v>
      </c>
      <c r="F64" s="323" t="s">
        <v>711</v>
      </c>
      <c r="G64" s="323" t="s">
        <v>712</v>
      </c>
      <c r="H64" s="323" t="s">
        <v>765</v>
      </c>
      <c r="I64" s="323" t="s">
        <v>714</v>
      </c>
      <c r="J64" s="436" t="s">
        <v>733</v>
      </c>
      <c r="K64" s="437" t="s">
        <v>766</v>
      </c>
      <c r="L64" s="322" t="s">
        <v>717</v>
      </c>
      <c r="M64" s="322" t="s">
        <v>718</v>
      </c>
      <c r="N64" s="322" t="s">
        <v>718</v>
      </c>
      <c r="O64" s="322" t="s">
        <v>718</v>
      </c>
      <c r="P64" s="322" t="s">
        <v>718</v>
      </c>
      <c r="Q64" s="322" t="s">
        <v>718</v>
      </c>
      <c r="R64" s="322" t="s">
        <v>718</v>
      </c>
      <c r="S64" s="322" t="s">
        <v>718</v>
      </c>
      <c r="T64" s="438">
        <v>86241</v>
      </c>
      <c r="U64" s="438">
        <v>307809</v>
      </c>
      <c r="V64" s="438">
        <v>524633</v>
      </c>
      <c r="W64" s="438">
        <v>629849</v>
      </c>
      <c r="X64" s="438">
        <v>629849</v>
      </c>
      <c r="Y64" s="438">
        <v>629849</v>
      </c>
      <c r="Z64" s="438">
        <v>629849</v>
      </c>
      <c r="AA64" s="438">
        <v>629849</v>
      </c>
      <c r="AB64" s="322" t="s">
        <v>719</v>
      </c>
      <c r="AC64" s="322"/>
      <c r="AD64" s="322" t="s">
        <v>773</v>
      </c>
    </row>
    <row r="65" spans="2:30" ht="18.75" hidden="1" customHeight="1">
      <c r="B65" s="323">
        <v>55</v>
      </c>
      <c r="C65" s="323">
        <v>90</v>
      </c>
      <c r="D65" s="322" t="s">
        <v>777</v>
      </c>
      <c r="E65" s="322" t="s">
        <v>721</v>
      </c>
      <c r="F65" s="323" t="s">
        <v>711</v>
      </c>
      <c r="G65" s="323" t="s">
        <v>722</v>
      </c>
      <c r="H65" s="323" t="s">
        <v>765</v>
      </c>
      <c r="I65" s="323" t="s">
        <v>714</v>
      </c>
      <c r="J65" s="436" t="s">
        <v>720</v>
      </c>
      <c r="K65" s="323" t="s">
        <v>766</v>
      </c>
      <c r="L65" s="322" t="s">
        <v>717</v>
      </c>
      <c r="M65" s="322" t="s">
        <v>718</v>
      </c>
      <c r="N65" s="322" t="s">
        <v>718</v>
      </c>
      <c r="O65" s="322" t="s">
        <v>718</v>
      </c>
      <c r="P65" s="322" t="s">
        <v>718</v>
      </c>
      <c r="Q65" s="322" t="s">
        <v>718</v>
      </c>
      <c r="R65" s="322" t="s">
        <v>718</v>
      </c>
      <c r="S65" s="322" t="s">
        <v>718</v>
      </c>
      <c r="T65" s="322" t="s">
        <v>718</v>
      </c>
      <c r="U65" s="322" t="s">
        <v>718</v>
      </c>
      <c r="V65" s="322" t="s">
        <v>718</v>
      </c>
      <c r="W65" s="322" t="s">
        <v>718</v>
      </c>
      <c r="X65" s="322" t="s">
        <v>718</v>
      </c>
      <c r="Y65" s="322" t="s">
        <v>718</v>
      </c>
      <c r="Z65" s="322" t="s">
        <v>718</v>
      </c>
      <c r="AA65" s="322" t="s">
        <v>718</v>
      </c>
      <c r="AB65" s="322"/>
      <c r="AC65" s="322"/>
      <c r="AD65" s="322"/>
    </row>
    <row r="66" spans="2:30" ht="18.75" hidden="1" customHeight="1">
      <c r="B66" s="323">
        <v>56</v>
      </c>
      <c r="C66" s="323">
        <v>91</v>
      </c>
      <c r="D66" s="322" t="s">
        <v>778</v>
      </c>
      <c r="E66" s="322" t="s">
        <v>721</v>
      </c>
      <c r="F66" s="323" t="s">
        <v>711</v>
      </c>
      <c r="G66" s="323" t="s">
        <v>722</v>
      </c>
      <c r="H66" s="323" t="s">
        <v>765</v>
      </c>
      <c r="I66" s="323" t="s">
        <v>714</v>
      </c>
      <c r="J66" s="436" t="s">
        <v>724</v>
      </c>
      <c r="K66" s="323" t="s">
        <v>766</v>
      </c>
      <c r="L66" s="322" t="s">
        <v>717</v>
      </c>
      <c r="M66" s="322" t="s">
        <v>718</v>
      </c>
      <c r="N66" s="322" t="s">
        <v>718</v>
      </c>
      <c r="O66" s="322" t="s">
        <v>718</v>
      </c>
      <c r="P66" s="322" t="s">
        <v>718</v>
      </c>
      <c r="Q66" s="322" t="s">
        <v>718</v>
      </c>
      <c r="R66" s="322" t="s">
        <v>718</v>
      </c>
      <c r="S66" s="322" t="s">
        <v>718</v>
      </c>
      <c r="T66" s="322" t="s">
        <v>718</v>
      </c>
      <c r="U66" s="322" t="s">
        <v>718</v>
      </c>
      <c r="V66" s="322" t="s">
        <v>718</v>
      </c>
      <c r="W66" s="322" t="s">
        <v>718</v>
      </c>
      <c r="X66" s="322" t="s">
        <v>718</v>
      </c>
      <c r="Y66" s="322" t="s">
        <v>718</v>
      </c>
      <c r="Z66" s="322" t="s">
        <v>718</v>
      </c>
      <c r="AA66" s="322" t="s">
        <v>718</v>
      </c>
      <c r="AB66" s="322"/>
      <c r="AC66" s="322"/>
      <c r="AD66" s="322"/>
    </row>
    <row r="67" spans="2:30" ht="18.75" hidden="1" customHeight="1">
      <c r="B67" s="323">
        <v>57</v>
      </c>
      <c r="C67" s="323">
        <v>92</v>
      </c>
      <c r="D67" s="322" t="s">
        <v>779</v>
      </c>
      <c r="E67" s="322" t="s">
        <v>721</v>
      </c>
      <c r="F67" s="323" t="s">
        <v>711</v>
      </c>
      <c r="G67" s="323" t="s">
        <v>722</v>
      </c>
      <c r="H67" s="323" t="s">
        <v>765</v>
      </c>
      <c r="I67" s="323" t="s">
        <v>714</v>
      </c>
      <c r="J67" s="436" t="s">
        <v>725</v>
      </c>
      <c r="K67" s="323" t="s">
        <v>766</v>
      </c>
      <c r="L67" s="322" t="s">
        <v>717</v>
      </c>
      <c r="M67" s="322" t="s">
        <v>718</v>
      </c>
      <c r="N67" s="322" t="s">
        <v>718</v>
      </c>
      <c r="O67" s="322" t="s">
        <v>718</v>
      </c>
      <c r="P67" s="322" t="s">
        <v>718</v>
      </c>
      <c r="Q67" s="322" t="s">
        <v>718</v>
      </c>
      <c r="R67" s="322" t="s">
        <v>718</v>
      </c>
      <c r="S67" s="322" t="s">
        <v>718</v>
      </c>
      <c r="T67" s="322" t="s">
        <v>718</v>
      </c>
      <c r="U67" s="322" t="s">
        <v>718</v>
      </c>
      <c r="V67" s="322" t="s">
        <v>718</v>
      </c>
      <c r="W67" s="322" t="s">
        <v>718</v>
      </c>
      <c r="X67" s="322" t="s">
        <v>718</v>
      </c>
      <c r="Y67" s="322" t="s">
        <v>718</v>
      </c>
      <c r="Z67" s="322" t="s">
        <v>718</v>
      </c>
      <c r="AA67" s="322" t="s">
        <v>718</v>
      </c>
      <c r="AB67" s="322"/>
      <c r="AC67" s="322"/>
      <c r="AD67" s="322"/>
    </row>
    <row r="68" spans="2:30" ht="18.75" hidden="1" customHeight="1">
      <c r="B68" s="323">
        <v>58</v>
      </c>
      <c r="C68" s="323">
        <v>93</v>
      </c>
      <c r="D68" s="322" t="s">
        <v>780</v>
      </c>
      <c r="E68" s="322" t="s">
        <v>721</v>
      </c>
      <c r="F68" s="323" t="s">
        <v>711</v>
      </c>
      <c r="G68" s="323" t="s">
        <v>722</v>
      </c>
      <c r="H68" s="323" t="s">
        <v>765</v>
      </c>
      <c r="I68" s="323" t="s">
        <v>714</v>
      </c>
      <c r="J68" s="436" t="s">
        <v>726</v>
      </c>
      <c r="K68" s="323" t="s">
        <v>766</v>
      </c>
      <c r="L68" s="322" t="s">
        <v>717</v>
      </c>
      <c r="M68" s="322" t="s">
        <v>718</v>
      </c>
      <c r="N68" s="322" t="s">
        <v>718</v>
      </c>
      <c r="O68" s="322" t="s">
        <v>718</v>
      </c>
      <c r="P68" s="322" t="s">
        <v>718</v>
      </c>
      <c r="Q68" s="322" t="s">
        <v>718</v>
      </c>
      <c r="R68" s="322" t="s">
        <v>718</v>
      </c>
      <c r="S68" s="322" t="s">
        <v>718</v>
      </c>
      <c r="T68" s="322" t="s">
        <v>718</v>
      </c>
      <c r="U68" s="322" t="s">
        <v>718</v>
      </c>
      <c r="V68" s="322" t="s">
        <v>718</v>
      </c>
      <c r="W68" s="322" t="s">
        <v>718</v>
      </c>
      <c r="X68" s="322" t="s">
        <v>718</v>
      </c>
      <c r="Y68" s="322" t="s">
        <v>718</v>
      </c>
      <c r="Z68" s="322" t="s">
        <v>718</v>
      </c>
      <c r="AA68" s="322" t="s">
        <v>718</v>
      </c>
      <c r="AB68" s="322"/>
      <c r="AC68" s="322"/>
      <c r="AD68" s="322"/>
    </row>
    <row r="69" spans="2:30" ht="18.75" hidden="1" customHeight="1">
      <c r="B69" s="323">
        <v>59</v>
      </c>
      <c r="C69" s="323">
        <v>94</v>
      </c>
      <c r="D69" s="322" t="s">
        <v>781</v>
      </c>
      <c r="E69" s="322" t="s">
        <v>721</v>
      </c>
      <c r="F69" s="323" t="s">
        <v>711</v>
      </c>
      <c r="G69" s="323" t="s">
        <v>722</v>
      </c>
      <c r="H69" s="323" t="s">
        <v>765</v>
      </c>
      <c r="I69" s="323" t="s">
        <v>714</v>
      </c>
      <c r="J69" s="436" t="s">
        <v>727</v>
      </c>
      <c r="K69" s="323" t="s">
        <v>766</v>
      </c>
      <c r="L69" s="322" t="s">
        <v>717</v>
      </c>
      <c r="M69" s="322" t="s">
        <v>718</v>
      </c>
      <c r="N69" s="322" t="s">
        <v>718</v>
      </c>
      <c r="O69" s="322" t="s">
        <v>718</v>
      </c>
      <c r="P69" s="322" t="s">
        <v>718</v>
      </c>
      <c r="Q69" s="322" t="s">
        <v>718</v>
      </c>
      <c r="R69" s="322" t="s">
        <v>718</v>
      </c>
      <c r="S69" s="322" t="s">
        <v>718</v>
      </c>
      <c r="T69" s="322" t="s">
        <v>718</v>
      </c>
      <c r="U69" s="322" t="s">
        <v>718</v>
      </c>
      <c r="V69" s="322" t="s">
        <v>718</v>
      </c>
      <c r="W69" s="322" t="s">
        <v>718</v>
      </c>
      <c r="X69" s="322" t="s">
        <v>718</v>
      </c>
      <c r="Y69" s="322" t="s">
        <v>718</v>
      </c>
      <c r="Z69" s="322" t="s">
        <v>718</v>
      </c>
      <c r="AA69" s="322" t="s">
        <v>718</v>
      </c>
      <c r="AB69" s="322"/>
      <c r="AC69" s="322"/>
      <c r="AD69" s="322"/>
    </row>
    <row r="70" spans="2:30" ht="18.75" hidden="1" customHeight="1">
      <c r="B70" s="323">
        <v>60</v>
      </c>
      <c r="C70" s="323">
        <v>95</v>
      </c>
      <c r="D70" s="322" t="s">
        <v>782</v>
      </c>
      <c r="E70" s="322" t="s">
        <v>729</v>
      </c>
      <c r="F70" s="323" t="s">
        <v>711</v>
      </c>
      <c r="G70" s="323" t="s">
        <v>722</v>
      </c>
      <c r="H70" s="323" t="s">
        <v>765</v>
      </c>
      <c r="I70" s="323" t="s">
        <v>714</v>
      </c>
      <c r="J70" s="436" t="s">
        <v>728</v>
      </c>
      <c r="K70" s="437" t="s">
        <v>766</v>
      </c>
      <c r="L70" s="322" t="s">
        <v>717</v>
      </c>
      <c r="M70" s="322" t="s">
        <v>718</v>
      </c>
      <c r="N70" s="322" t="s">
        <v>718</v>
      </c>
      <c r="O70" s="322" t="s">
        <v>718</v>
      </c>
      <c r="P70" s="322" t="s">
        <v>718</v>
      </c>
      <c r="Q70" s="322" t="s">
        <v>718</v>
      </c>
      <c r="R70" s="322" t="s">
        <v>718</v>
      </c>
      <c r="S70" s="322" t="s">
        <v>718</v>
      </c>
      <c r="T70" s="322" t="s">
        <v>718</v>
      </c>
      <c r="U70" s="322" t="s">
        <v>718</v>
      </c>
      <c r="V70" s="322" t="s">
        <v>718</v>
      </c>
      <c r="W70" s="322" t="s">
        <v>718</v>
      </c>
      <c r="X70" s="322" t="s">
        <v>718</v>
      </c>
      <c r="Y70" s="322" t="s">
        <v>718</v>
      </c>
      <c r="Z70" s="322" t="s">
        <v>718</v>
      </c>
      <c r="AA70" s="322" t="s">
        <v>718</v>
      </c>
      <c r="AB70" s="322"/>
      <c r="AC70" s="322"/>
      <c r="AD70" s="322"/>
    </row>
    <row r="71" spans="2:30" ht="18.75" customHeight="1">
      <c r="B71" s="323">
        <v>61</v>
      </c>
      <c r="C71" s="323">
        <v>98</v>
      </c>
      <c r="D71" s="322" t="s">
        <v>783</v>
      </c>
      <c r="E71" s="322" t="s">
        <v>721</v>
      </c>
      <c r="F71" s="323" t="s">
        <v>711</v>
      </c>
      <c r="G71" s="323" t="s">
        <v>712</v>
      </c>
      <c r="H71" s="323" t="s">
        <v>765</v>
      </c>
      <c r="I71" s="323" t="s">
        <v>714</v>
      </c>
      <c r="J71" s="436" t="s">
        <v>730</v>
      </c>
      <c r="K71" s="323" t="s">
        <v>766</v>
      </c>
      <c r="L71" s="322" t="s">
        <v>717</v>
      </c>
      <c r="M71" s="322" t="s">
        <v>718</v>
      </c>
      <c r="N71" s="322" t="s">
        <v>718</v>
      </c>
      <c r="O71" s="322" t="s">
        <v>718</v>
      </c>
      <c r="P71" s="322" t="s">
        <v>718</v>
      </c>
      <c r="Q71" s="322" t="s">
        <v>718</v>
      </c>
      <c r="R71" s="322" t="s">
        <v>718</v>
      </c>
      <c r="S71" s="322" t="s">
        <v>718</v>
      </c>
      <c r="T71" s="322" t="s">
        <v>784</v>
      </c>
      <c r="U71" s="438">
        <v>-53806</v>
      </c>
      <c r="V71" s="438">
        <v>60821</v>
      </c>
      <c r="W71" s="438">
        <v>199467</v>
      </c>
      <c r="X71" s="438">
        <v>199467</v>
      </c>
      <c r="Y71" s="438">
        <v>199467</v>
      </c>
      <c r="Z71" s="438">
        <v>199467</v>
      </c>
      <c r="AA71" s="438">
        <v>199467</v>
      </c>
      <c r="AB71" s="322" t="s">
        <v>719</v>
      </c>
      <c r="AC71" s="322"/>
      <c r="AD71" s="322" t="s">
        <v>785</v>
      </c>
    </row>
    <row r="72" spans="2:30" ht="18.75" customHeight="1">
      <c r="B72" s="323">
        <v>62</v>
      </c>
      <c r="C72" s="323">
        <v>99</v>
      </c>
      <c r="D72" s="322" t="s">
        <v>786</v>
      </c>
      <c r="E72" s="322" t="s">
        <v>721</v>
      </c>
      <c r="F72" s="323" t="s">
        <v>711</v>
      </c>
      <c r="G72" s="323" t="s">
        <v>712</v>
      </c>
      <c r="H72" s="323" t="s">
        <v>765</v>
      </c>
      <c r="I72" s="323" t="s">
        <v>714</v>
      </c>
      <c r="J72" s="436" t="s">
        <v>731</v>
      </c>
      <c r="K72" s="323" t="s">
        <v>766</v>
      </c>
      <c r="L72" s="322" t="s">
        <v>717</v>
      </c>
      <c r="M72" s="322" t="s">
        <v>718</v>
      </c>
      <c r="N72" s="322" t="s">
        <v>718</v>
      </c>
      <c r="O72" s="322" t="s">
        <v>718</v>
      </c>
      <c r="P72" s="322" t="s">
        <v>718</v>
      </c>
      <c r="Q72" s="322" t="s">
        <v>718</v>
      </c>
      <c r="R72" s="322" t="s">
        <v>718</v>
      </c>
      <c r="S72" s="322" t="s">
        <v>718</v>
      </c>
      <c r="T72" s="322" t="s">
        <v>784</v>
      </c>
      <c r="U72" s="438">
        <v>-54561</v>
      </c>
      <c r="V72" s="438">
        <v>59989</v>
      </c>
      <c r="W72" s="438">
        <v>198555</v>
      </c>
      <c r="X72" s="438">
        <v>198555</v>
      </c>
      <c r="Y72" s="438">
        <v>198555</v>
      </c>
      <c r="Z72" s="438">
        <v>198555</v>
      </c>
      <c r="AA72" s="438">
        <v>198555</v>
      </c>
      <c r="AB72" s="322" t="s">
        <v>719</v>
      </c>
      <c r="AC72" s="322"/>
      <c r="AD72" s="322" t="s">
        <v>785</v>
      </c>
    </row>
    <row r="73" spans="2:30" ht="18.75" customHeight="1">
      <c r="B73" s="323">
        <v>63</v>
      </c>
      <c r="C73" s="323">
        <v>100</v>
      </c>
      <c r="D73" s="322" t="s">
        <v>787</v>
      </c>
      <c r="E73" s="322" t="s">
        <v>721</v>
      </c>
      <c r="F73" s="323" t="s">
        <v>711</v>
      </c>
      <c r="G73" s="323" t="s">
        <v>712</v>
      </c>
      <c r="H73" s="323" t="s">
        <v>765</v>
      </c>
      <c r="I73" s="323" t="s">
        <v>714</v>
      </c>
      <c r="J73" s="436" t="s">
        <v>732</v>
      </c>
      <c r="K73" s="323" t="s">
        <v>766</v>
      </c>
      <c r="L73" s="322" t="s">
        <v>717</v>
      </c>
      <c r="M73" s="322" t="s">
        <v>718</v>
      </c>
      <c r="N73" s="322" t="s">
        <v>718</v>
      </c>
      <c r="O73" s="322" t="s">
        <v>718</v>
      </c>
      <c r="P73" s="322" t="s">
        <v>718</v>
      </c>
      <c r="Q73" s="322" t="s">
        <v>718</v>
      </c>
      <c r="R73" s="322" t="s">
        <v>718</v>
      </c>
      <c r="S73" s="322" t="s">
        <v>718</v>
      </c>
      <c r="T73" s="322" t="s">
        <v>784</v>
      </c>
      <c r="U73" s="438">
        <v>44405</v>
      </c>
      <c r="V73" s="438">
        <v>77960</v>
      </c>
      <c r="W73" s="438">
        <v>92065</v>
      </c>
      <c r="X73" s="438">
        <v>92065</v>
      </c>
      <c r="Y73" s="438">
        <v>92065</v>
      </c>
      <c r="Z73" s="438">
        <v>92065</v>
      </c>
      <c r="AA73" s="438">
        <v>92065</v>
      </c>
      <c r="AB73" s="322" t="s">
        <v>719</v>
      </c>
      <c r="AC73" s="322"/>
      <c r="AD73" s="322" t="s">
        <v>785</v>
      </c>
    </row>
    <row r="74" spans="2:30" ht="18.75" customHeight="1">
      <c r="B74" s="323">
        <v>64</v>
      </c>
      <c r="C74" s="323">
        <v>101</v>
      </c>
      <c r="D74" s="322" t="s">
        <v>788</v>
      </c>
      <c r="E74" s="322" t="s">
        <v>710</v>
      </c>
      <c r="F74" s="323" t="s">
        <v>711</v>
      </c>
      <c r="G74" s="323" t="s">
        <v>712</v>
      </c>
      <c r="H74" s="323" t="s">
        <v>765</v>
      </c>
      <c r="I74" s="323" t="s">
        <v>714</v>
      </c>
      <c r="J74" s="436" t="s">
        <v>733</v>
      </c>
      <c r="K74" s="437" t="s">
        <v>766</v>
      </c>
      <c r="L74" s="322" t="s">
        <v>717</v>
      </c>
      <c r="M74" s="322" t="s">
        <v>718</v>
      </c>
      <c r="N74" s="322" t="s">
        <v>718</v>
      </c>
      <c r="O74" s="322" t="s">
        <v>718</v>
      </c>
      <c r="P74" s="322" t="s">
        <v>718</v>
      </c>
      <c r="Q74" s="322" t="s">
        <v>718</v>
      </c>
      <c r="R74" s="322" t="s">
        <v>718</v>
      </c>
      <c r="S74" s="322" t="s">
        <v>718</v>
      </c>
      <c r="T74" s="322" t="s">
        <v>784</v>
      </c>
      <c r="U74" s="438">
        <v>44383</v>
      </c>
      <c r="V74" s="438">
        <v>77936</v>
      </c>
      <c r="W74" s="438">
        <v>92039</v>
      </c>
      <c r="X74" s="438">
        <v>92039</v>
      </c>
      <c r="Y74" s="438">
        <v>92039</v>
      </c>
      <c r="Z74" s="438">
        <v>92039</v>
      </c>
      <c r="AA74" s="438">
        <v>92039</v>
      </c>
      <c r="AB74" s="322" t="s">
        <v>719</v>
      </c>
      <c r="AC74" s="322"/>
      <c r="AD74" s="322" t="s">
        <v>785</v>
      </c>
    </row>
    <row r="75" spans="2:30" ht="18.75" hidden="1" customHeight="1">
      <c r="B75" s="323">
        <v>65</v>
      </c>
      <c r="C75" s="323">
        <v>102</v>
      </c>
      <c r="D75" s="322" t="s">
        <v>789</v>
      </c>
      <c r="E75" s="322" t="s">
        <v>721</v>
      </c>
      <c r="F75" s="323" t="s">
        <v>711</v>
      </c>
      <c r="G75" s="323" t="s">
        <v>722</v>
      </c>
      <c r="H75" s="323" t="s">
        <v>765</v>
      </c>
      <c r="I75" s="323" t="s">
        <v>714</v>
      </c>
      <c r="J75" s="436" t="s">
        <v>720</v>
      </c>
      <c r="K75" s="323" t="s">
        <v>766</v>
      </c>
      <c r="L75" s="322" t="s">
        <v>717</v>
      </c>
      <c r="M75" s="322" t="s">
        <v>718</v>
      </c>
      <c r="N75" s="322" t="s">
        <v>718</v>
      </c>
      <c r="O75" s="322" t="s">
        <v>718</v>
      </c>
      <c r="P75" s="322" t="s">
        <v>718</v>
      </c>
      <c r="Q75" s="322" t="s">
        <v>718</v>
      </c>
      <c r="R75" s="322" t="s">
        <v>718</v>
      </c>
      <c r="S75" s="322" t="s">
        <v>718</v>
      </c>
      <c r="T75" s="322" t="s">
        <v>718</v>
      </c>
      <c r="U75" s="322" t="s">
        <v>718</v>
      </c>
      <c r="V75" s="322" t="s">
        <v>718</v>
      </c>
      <c r="W75" s="322" t="s">
        <v>718</v>
      </c>
      <c r="X75" s="322" t="s">
        <v>718</v>
      </c>
      <c r="Y75" s="322" t="s">
        <v>718</v>
      </c>
      <c r="Z75" s="322" t="s">
        <v>718</v>
      </c>
      <c r="AA75" s="322" t="s">
        <v>718</v>
      </c>
      <c r="AB75" s="322"/>
      <c r="AC75" s="322"/>
      <c r="AD75" s="322"/>
    </row>
    <row r="76" spans="2:30" ht="18.75" hidden="1" customHeight="1">
      <c r="B76" s="323">
        <v>66</v>
      </c>
      <c r="C76" s="323">
        <v>103</v>
      </c>
      <c r="D76" s="322" t="s">
        <v>790</v>
      </c>
      <c r="E76" s="322" t="s">
        <v>721</v>
      </c>
      <c r="F76" s="323" t="s">
        <v>711</v>
      </c>
      <c r="G76" s="323" t="s">
        <v>722</v>
      </c>
      <c r="H76" s="323" t="s">
        <v>765</v>
      </c>
      <c r="I76" s="323" t="s">
        <v>714</v>
      </c>
      <c r="J76" s="436" t="s">
        <v>724</v>
      </c>
      <c r="K76" s="323" t="s">
        <v>766</v>
      </c>
      <c r="L76" s="322" t="s">
        <v>717</v>
      </c>
      <c r="M76" s="322" t="s">
        <v>718</v>
      </c>
      <c r="N76" s="322" t="s">
        <v>718</v>
      </c>
      <c r="O76" s="322" t="s">
        <v>718</v>
      </c>
      <c r="P76" s="322" t="s">
        <v>718</v>
      </c>
      <c r="Q76" s="322" t="s">
        <v>718</v>
      </c>
      <c r="R76" s="322" t="s">
        <v>718</v>
      </c>
      <c r="S76" s="322" t="s">
        <v>718</v>
      </c>
      <c r="T76" s="322" t="s">
        <v>718</v>
      </c>
      <c r="U76" s="322" t="s">
        <v>718</v>
      </c>
      <c r="V76" s="322" t="s">
        <v>718</v>
      </c>
      <c r="W76" s="322" t="s">
        <v>718</v>
      </c>
      <c r="X76" s="322" t="s">
        <v>718</v>
      </c>
      <c r="Y76" s="322" t="s">
        <v>718</v>
      </c>
      <c r="Z76" s="322" t="s">
        <v>718</v>
      </c>
      <c r="AA76" s="322" t="s">
        <v>718</v>
      </c>
      <c r="AB76" s="322"/>
      <c r="AC76" s="322"/>
      <c r="AD76" s="322"/>
    </row>
    <row r="77" spans="2:30" ht="18.75" hidden="1" customHeight="1">
      <c r="B77" s="323">
        <v>67</v>
      </c>
      <c r="C77" s="323">
        <v>104</v>
      </c>
      <c r="D77" s="322" t="s">
        <v>791</v>
      </c>
      <c r="E77" s="322" t="s">
        <v>721</v>
      </c>
      <c r="F77" s="323" t="s">
        <v>711</v>
      </c>
      <c r="G77" s="323" t="s">
        <v>722</v>
      </c>
      <c r="H77" s="323" t="s">
        <v>765</v>
      </c>
      <c r="I77" s="323" t="s">
        <v>714</v>
      </c>
      <c r="J77" s="436" t="s">
        <v>725</v>
      </c>
      <c r="K77" s="323" t="s">
        <v>766</v>
      </c>
      <c r="L77" s="322" t="s">
        <v>717</v>
      </c>
      <c r="M77" s="322" t="s">
        <v>718</v>
      </c>
      <c r="N77" s="322" t="s">
        <v>718</v>
      </c>
      <c r="O77" s="322" t="s">
        <v>718</v>
      </c>
      <c r="P77" s="322" t="s">
        <v>718</v>
      </c>
      <c r="Q77" s="322" t="s">
        <v>718</v>
      </c>
      <c r="R77" s="322" t="s">
        <v>718</v>
      </c>
      <c r="S77" s="322" t="s">
        <v>718</v>
      </c>
      <c r="T77" s="322" t="s">
        <v>718</v>
      </c>
      <c r="U77" s="322" t="s">
        <v>718</v>
      </c>
      <c r="V77" s="322" t="s">
        <v>718</v>
      </c>
      <c r="W77" s="322" t="s">
        <v>718</v>
      </c>
      <c r="X77" s="322" t="s">
        <v>718</v>
      </c>
      <c r="Y77" s="322" t="s">
        <v>718</v>
      </c>
      <c r="Z77" s="322" t="s">
        <v>718</v>
      </c>
      <c r="AA77" s="322" t="s">
        <v>718</v>
      </c>
      <c r="AB77" s="322"/>
      <c r="AC77" s="322"/>
      <c r="AD77" s="322"/>
    </row>
    <row r="78" spans="2:30" ht="18.75" hidden="1" customHeight="1">
      <c r="B78" s="323">
        <v>68</v>
      </c>
      <c r="C78" s="323">
        <v>105</v>
      </c>
      <c r="D78" s="322" t="s">
        <v>792</v>
      </c>
      <c r="E78" s="322" t="s">
        <v>721</v>
      </c>
      <c r="F78" s="323" t="s">
        <v>711</v>
      </c>
      <c r="G78" s="323" t="s">
        <v>722</v>
      </c>
      <c r="H78" s="323" t="s">
        <v>765</v>
      </c>
      <c r="I78" s="323" t="s">
        <v>714</v>
      </c>
      <c r="J78" s="436" t="s">
        <v>726</v>
      </c>
      <c r="K78" s="323" t="s">
        <v>766</v>
      </c>
      <c r="L78" s="322" t="s">
        <v>717</v>
      </c>
      <c r="M78" s="322" t="s">
        <v>718</v>
      </c>
      <c r="N78" s="322" t="s">
        <v>718</v>
      </c>
      <c r="O78" s="322" t="s">
        <v>718</v>
      </c>
      <c r="P78" s="322" t="s">
        <v>718</v>
      </c>
      <c r="Q78" s="322" t="s">
        <v>718</v>
      </c>
      <c r="R78" s="322" t="s">
        <v>718</v>
      </c>
      <c r="S78" s="322" t="s">
        <v>718</v>
      </c>
      <c r="T78" s="322" t="s">
        <v>718</v>
      </c>
      <c r="U78" s="322" t="s">
        <v>718</v>
      </c>
      <c r="V78" s="322" t="s">
        <v>718</v>
      </c>
      <c r="W78" s="322" t="s">
        <v>718</v>
      </c>
      <c r="X78" s="322" t="s">
        <v>718</v>
      </c>
      <c r="Y78" s="322" t="s">
        <v>718</v>
      </c>
      <c r="Z78" s="322" t="s">
        <v>718</v>
      </c>
      <c r="AA78" s="322" t="s">
        <v>718</v>
      </c>
      <c r="AB78" s="322"/>
      <c r="AC78" s="322"/>
      <c r="AD78" s="322"/>
    </row>
    <row r="79" spans="2:30" ht="18.75" hidden="1" customHeight="1">
      <c r="B79" s="323">
        <v>69</v>
      </c>
      <c r="C79" s="323">
        <v>106</v>
      </c>
      <c r="D79" s="322" t="s">
        <v>793</v>
      </c>
      <c r="E79" s="322" t="s">
        <v>721</v>
      </c>
      <c r="F79" s="323" t="s">
        <v>711</v>
      </c>
      <c r="G79" s="323" t="s">
        <v>722</v>
      </c>
      <c r="H79" s="323" t="s">
        <v>765</v>
      </c>
      <c r="I79" s="323" t="s">
        <v>714</v>
      </c>
      <c r="J79" s="436" t="s">
        <v>727</v>
      </c>
      <c r="K79" s="323" t="s">
        <v>766</v>
      </c>
      <c r="L79" s="322" t="s">
        <v>717</v>
      </c>
      <c r="M79" s="322" t="s">
        <v>718</v>
      </c>
      <c r="N79" s="322" t="s">
        <v>718</v>
      </c>
      <c r="O79" s="322" t="s">
        <v>718</v>
      </c>
      <c r="P79" s="322" t="s">
        <v>718</v>
      </c>
      <c r="Q79" s="322" t="s">
        <v>718</v>
      </c>
      <c r="R79" s="322" t="s">
        <v>718</v>
      </c>
      <c r="S79" s="322" t="s">
        <v>718</v>
      </c>
      <c r="T79" s="322" t="s">
        <v>718</v>
      </c>
      <c r="U79" s="322" t="s">
        <v>718</v>
      </c>
      <c r="V79" s="322" t="s">
        <v>718</v>
      </c>
      <c r="W79" s="322" t="s">
        <v>718</v>
      </c>
      <c r="X79" s="322" t="s">
        <v>718</v>
      </c>
      <c r="Y79" s="322" t="s">
        <v>718</v>
      </c>
      <c r="Z79" s="322" t="s">
        <v>718</v>
      </c>
      <c r="AA79" s="322" t="s">
        <v>718</v>
      </c>
      <c r="AB79" s="322"/>
      <c r="AC79" s="322"/>
      <c r="AD79" s="322"/>
    </row>
    <row r="80" spans="2:30" ht="18.75" hidden="1" customHeight="1">
      <c r="B80" s="323">
        <v>70</v>
      </c>
      <c r="C80" s="323">
        <v>107</v>
      </c>
      <c r="D80" s="322" t="s">
        <v>794</v>
      </c>
      <c r="E80" s="322" t="s">
        <v>729</v>
      </c>
      <c r="F80" s="323" t="s">
        <v>711</v>
      </c>
      <c r="G80" s="323" t="s">
        <v>722</v>
      </c>
      <c r="H80" s="323" t="s">
        <v>765</v>
      </c>
      <c r="I80" s="323" t="s">
        <v>714</v>
      </c>
      <c r="J80" s="436" t="s">
        <v>728</v>
      </c>
      <c r="K80" s="437" t="s">
        <v>766</v>
      </c>
      <c r="L80" s="322" t="s">
        <v>717</v>
      </c>
      <c r="M80" s="322" t="s">
        <v>718</v>
      </c>
      <c r="N80" s="322" t="s">
        <v>718</v>
      </c>
      <c r="O80" s="322" t="s">
        <v>718</v>
      </c>
      <c r="P80" s="322" t="s">
        <v>718</v>
      </c>
      <c r="Q80" s="322" t="s">
        <v>718</v>
      </c>
      <c r="R80" s="322" t="s">
        <v>718</v>
      </c>
      <c r="S80" s="322" t="s">
        <v>718</v>
      </c>
      <c r="T80" s="322" t="s">
        <v>718</v>
      </c>
      <c r="U80" s="322" t="s">
        <v>718</v>
      </c>
      <c r="V80" s="322" t="s">
        <v>718</v>
      </c>
      <c r="W80" s="322" t="s">
        <v>718</v>
      </c>
      <c r="X80" s="322" t="s">
        <v>718</v>
      </c>
      <c r="Y80" s="322" t="s">
        <v>718</v>
      </c>
      <c r="Z80" s="322" t="s">
        <v>718</v>
      </c>
      <c r="AA80" s="322" t="s">
        <v>718</v>
      </c>
      <c r="AB80" s="322"/>
      <c r="AC80" s="322"/>
      <c r="AD80" s="322"/>
    </row>
    <row r="81" spans="2:30" ht="18.75" customHeight="1">
      <c r="B81" s="323">
        <v>71</v>
      </c>
      <c r="C81" s="323">
        <v>110</v>
      </c>
      <c r="D81" s="322" t="s">
        <v>795</v>
      </c>
      <c r="E81" s="322" t="s">
        <v>721</v>
      </c>
      <c r="F81" s="323" t="s">
        <v>711</v>
      </c>
      <c r="G81" s="323" t="s">
        <v>712</v>
      </c>
      <c r="H81" s="323" t="s">
        <v>765</v>
      </c>
      <c r="I81" s="323" t="s">
        <v>714</v>
      </c>
      <c r="J81" s="436" t="s">
        <v>730</v>
      </c>
      <c r="K81" s="323" t="s">
        <v>766</v>
      </c>
      <c r="L81" s="322" t="s">
        <v>717</v>
      </c>
      <c r="M81" s="322" t="s">
        <v>718</v>
      </c>
      <c r="N81" s="322" t="s">
        <v>718</v>
      </c>
      <c r="O81" s="322" t="s">
        <v>718</v>
      </c>
      <c r="P81" s="322" t="s">
        <v>718</v>
      </c>
      <c r="Q81" s="322" t="s">
        <v>718</v>
      </c>
      <c r="R81" s="322" t="s">
        <v>718</v>
      </c>
      <c r="S81" s="322" t="s">
        <v>718</v>
      </c>
      <c r="T81" s="322" t="s">
        <v>784</v>
      </c>
      <c r="U81" s="438">
        <v>-215225</v>
      </c>
      <c r="V81" s="438">
        <v>243285</v>
      </c>
      <c r="W81" s="438">
        <v>797868</v>
      </c>
      <c r="X81" s="438">
        <v>797868</v>
      </c>
      <c r="Y81" s="438">
        <v>797868</v>
      </c>
      <c r="Z81" s="438">
        <v>797868</v>
      </c>
      <c r="AA81" s="438">
        <v>797868</v>
      </c>
      <c r="AB81" s="322" t="s">
        <v>719</v>
      </c>
      <c r="AC81" s="322"/>
      <c r="AD81" s="322" t="s">
        <v>796</v>
      </c>
    </row>
    <row r="82" spans="2:30" ht="18.75" customHeight="1">
      <c r="B82" s="323">
        <v>72</v>
      </c>
      <c r="C82" s="323">
        <v>111</v>
      </c>
      <c r="D82" s="322" t="s">
        <v>797</v>
      </c>
      <c r="E82" s="322" t="s">
        <v>721</v>
      </c>
      <c r="F82" s="323" t="s">
        <v>711</v>
      </c>
      <c r="G82" s="323" t="s">
        <v>712</v>
      </c>
      <c r="H82" s="323" t="s">
        <v>765</v>
      </c>
      <c r="I82" s="323" t="s">
        <v>714</v>
      </c>
      <c r="J82" s="436" t="s">
        <v>731</v>
      </c>
      <c r="K82" s="323" t="s">
        <v>766</v>
      </c>
      <c r="L82" s="322" t="s">
        <v>717</v>
      </c>
      <c r="M82" s="322" t="s">
        <v>718</v>
      </c>
      <c r="N82" s="322" t="s">
        <v>718</v>
      </c>
      <c r="O82" s="322" t="s">
        <v>718</v>
      </c>
      <c r="P82" s="322" t="s">
        <v>718</v>
      </c>
      <c r="Q82" s="322" t="s">
        <v>718</v>
      </c>
      <c r="R82" s="322" t="s">
        <v>718</v>
      </c>
      <c r="S82" s="322" t="s">
        <v>718</v>
      </c>
      <c r="T82" s="322" t="s">
        <v>784</v>
      </c>
      <c r="U82" s="438">
        <v>-218243</v>
      </c>
      <c r="V82" s="438">
        <v>239954</v>
      </c>
      <c r="W82" s="438">
        <v>794220</v>
      </c>
      <c r="X82" s="438">
        <v>794220</v>
      </c>
      <c r="Y82" s="438">
        <v>794220</v>
      </c>
      <c r="Z82" s="438">
        <v>794220</v>
      </c>
      <c r="AA82" s="438">
        <v>794220</v>
      </c>
      <c r="AB82" s="322" t="s">
        <v>719</v>
      </c>
      <c r="AC82" s="322"/>
      <c r="AD82" s="322" t="s">
        <v>796</v>
      </c>
    </row>
    <row r="83" spans="2:30" ht="18.75" customHeight="1">
      <c r="B83" s="323">
        <v>73</v>
      </c>
      <c r="C83" s="323">
        <v>112</v>
      </c>
      <c r="D83" s="322" t="s">
        <v>798</v>
      </c>
      <c r="E83" s="322" t="s">
        <v>721</v>
      </c>
      <c r="F83" s="323" t="s">
        <v>711</v>
      </c>
      <c r="G83" s="323" t="s">
        <v>712</v>
      </c>
      <c r="H83" s="323" t="s">
        <v>765</v>
      </c>
      <c r="I83" s="323" t="s">
        <v>714</v>
      </c>
      <c r="J83" s="436" t="s">
        <v>732</v>
      </c>
      <c r="K83" s="323" t="s">
        <v>766</v>
      </c>
      <c r="L83" s="322" t="s">
        <v>717</v>
      </c>
      <c r="M83" s="322" t="s">
        <v>718</v>
      </c>
      <c r="N83" s="322" t="s">
        <v>718</v>
      </c>
      <c r="O83" s="322" t="s">
        <v>718</v>
      </c>
      <c r="P83" s="322" t="s">
        <v>718</v>
      </c>
      <c r="Q83" s="322" t="s">
        <v>718</v>
      </c>
      <c r="R83" s="322" t="s">
        <v>718</v>
      </c>
      <c r="S83" s="322" t="s">
        <v>718</v>
      </c>
      <c r="T83" s="322" t="s">
        <v>784</v>
      </c>
      <c r="U83" s="438">
        <v>177619</v>
      </c>
      <c r="V83" s="438">
        <v>311840</v>
      </c>
      <c r="W83" s="438">
        <v>368260</v>
      </c>
      <c r="X83" s="438">
        <v>368260</v>
      </c>
      <c r="Y83" s="438">
        <v>368260</v>
      </c>
      <c r="Z83" s="438">
        <v>368260</v>
      </c>
      <c r="AA83" s="438">
        <v>368260</v>
      </c>
      <c r="AB83" s="322" t="s">
        <v>719</v>
      </c>
      <c r="AC83" s="322"/>
      <c r="AD83" s="322" t="s">
        <v>796</v>
      </c>
    </row>
    <row r="84" spans="2:30" ht="18.75" customHeight="1">
      <c r="B84" s="323">
        <v>74</v>
      </c>
      <c r="C84" s="323">
        <v>113</v>
      </c>
      <c r="D84" s="322" t="s">
        <v>799</v>
      </c>
      <c r="E84" s="322" t="s">
        <v>721</v>
      </c>
      <c r="F84" s="323" t="s">
        <v>711</v>
      </c>
      <c r="G84" s="323" t="s">
        <v>712</v>
      </c>
      <c r="H84" s="323" t="s">
        <v>765</v>
      </c>
      <c r="I84" s="323" t="s">
        <v>714</v>
      </c>
      <c r="J84" s="436" t="s">
        <v>733</v>
      </c>
      <c r="K84" s="323" t="s">
        <v>766</v>
      </c>
      <c r="L84" s="322" t="s">
        <v>717</v>
      </c>
      <c r="M84" s="322" t="s">
        <v>718</v>
      </c>
      <c r="N84" s="322" t="s">
        <v>718</v>
      </c>
      <c r="O84" s="322" t="s">
        <v>718</v>
      </c>
      <c r="P84" s="322" t="s">
        <v>718</v>
      </c>
      <c r="Q84" s="322" t="s">
        <v>718</v>
      </c>
      <c r="R84" s="322" t="s">
        <v>718</v>
      </c>
      <c r="S84" s="322" t="s">
        <v>718</v>
      </c>
      <c r="T84" s="322" t="s">
        <v>784</v>
      </c>
      <c r="U84" s="438">
        <v>177533</v>
      </c>
      <c r="V84" s="438">
        <v>311745</v>
      </c>
      <c r="W84" s="438">
        <v>368155</v>
      </c>
      <c r="X84" s="438">
        <v>368155</v>
      </c>
      <c r="Y84" s="438">
        <v>368155</v>
      </c>
      <c r="Z84" s="438">
        <v>368155</v>
      </c>
      <c r="AA84" s="438">
        <v>368155</v>
      </c>
      <c r="AB84" s="322" t="s">
        <v>719</v>
      </c>
      <c r="AC84" s="322"/>
      <c r="AD84" s="322" t="s">
        <v>796</v>
      </c>
    </row>
    <row r="85" spans="2:30" ht="18.75" customHeight="1">
      <c r="B85" s="323">
        <v>75</v>
      </c>
      <c r="C85" s="323">
        <v>114</v>
      </c>
      <c r="D85" s="322" t="s">
        <v>709</v>
      </c>
      <c r="E85" s="322" t="s">
        <v>710</v>
      </c>
      <c r="F85" s="323" t="s">
        <v>711</v>
      </c>
      <c r="G85" s="323" t="s">
        <v>712</v>
      </c>
      <c r="H85" s="323" t="s">
        <v>765</v>
      </c>
      <c r="I85" s="323" t="s">
        <v>714</v>
      </c>
      <c r="J85" s="436" t="s">
        <v>715</v>
      </c>
      <c r="K85" s="437" t="s">
        <v>716</v>
      </c>
      <c r="L85" s="322" t="s">
        <v>717</v>
      </c>
      <c r="M85" s="322" t="s">
        <v>718</v>
      </c>
      <c r="N85" s="322" t="s">
        <v>718</v>
      </c>
      <c r="O85" s="322" t="s">
        <v>718</v>
      </c>
      <c r="P85" s="322" t="s">
        <v>718</v>
      </c>
      <c r="Q85" s="322" t="s">
        <v>718</v>
      </c>
      <c r="R85" s="322" t="s">
        <v>718</v>
      </c>
      <c r="S85" s="322" t="s">
        <v>718</v>
      </c>
      <c r="T85" s="439">
        <v>90.74332262787</v>
      </c>
      <c r="U85" s="439">
        <v>134.00079473297194</v>
      </c>
      <c r="V85" s="439">
        <v>230.88658348147388</v>
      </c>
      <c r="W85" s="439">
        <v>328.10106264583976</v>
      </c>
      <c r="X85" s="439">
        <v>333.74191115971371</v>
      </c>
      <c r="Y85" s="439">
        <v>333.74191115971371</v>
      </c>
      <c r="Z85" s="439">
        <v>333.74191115971371</v>
      </c>
      <c r="AA85" s="439">
        <v>333.74191115971371</v>
      </c>
      <c r="AB85" s="322" t="s">
        <v>719</v>
      </c>
      <c r="AC85" s="322"/>
      <c r="AD85" s="322" t="s">
        <v>800</v>
      </c>
    </row>
    <row r="86" spans="2:30" ht="18.75" hidden="1" customHeight="1">
      <c r="B86" s="323">
        <v>76</v>
      </c>
      <c r="C86" s="323">
        <v>116</v>
      </c>
      <c r="D86" s="322" t="s">
        <v>801</v>
      </c>
      <c r="E86" s="322" t="s">
        <v>721</v>
      </c>
      <c r="F86" s="323" t="s">
        <v>711</v>
      </c>
      <c r="G86" s="323" t="s">
        <v>722</v>
      </c>
      <c r="H86" s="323" t="s">
        <v>765</v>
      </c>
      <c r="I86" s="323" t="s">
        <v>714</v>
      </c>
      <c r="J86" s="436" t="s">
        <v>760</v>
      </c>
      <c r="K86" s="323" t="s">
        <v>802</v>
      </c>
      <c r="L86" s="322" t="s">
        <v>717</v>
      </c>
      <c r="M86" s="322" t="s">
        <v>718</v>
      </c>
      <c r="N86" s="322" t="s">
        <v>718</v>
      </c>
      <c r="O86" s="322" t="s">
        <v>718</v>
      </c>
      <c r="P86" s="322" t="s">
        <v>718</v>
      </c>
      <c r="Q86" s="322" t="s">
        <v>718</v>
      </c>
      <c r="R86" s="322" t="s">
        <v>718</v>
      </c>
      <c r="S86" s="322" t="s">
        <v>718</v>
      </c>
      <c r="T86" s="322" t="s">
        <v>718</v>
      </c>
      <c r="U86" s="322" t="s">
        <v>718</v>
      </c>
      <c r="V86" s="322" t="s">
        <v>718</v>
      </c>
      <c r="W86" s="322" t="s">
        <v>718</v>
      </c>
      <c r="X86" s="322" t="s">
        <v>718</v>
      </c>
      <c r="Y86" s="322" t="s">
        <v>718</v>
      </c>
      <c r="Z86" s="322" t="s">
        <v>718</v>
      </c>
      <c r="AA86" s="322" t="s">
        <v>718</v>
      </c>
      <c r="AB86" s="322"/>
      <c r="AC86" s="322"/>
      <c r="AD86" s="322"/>
    </row>
    <row r="87" spans="2:30" ht="18.75" hidden="1" customHeight="1">
      <c r="B87" s="323">
        <v>77</v>
      </c>
      <c r="C87" s="323">
        <v>117</v>
      </c>
      <c r="D87" s="322" t="s">
        <v>803</v>
      </c>
      <c r="E87" s="322" t="s">
        <v>721</v>
      </c>
      <c r="F87" s="323" t="s">
        <v>711</v>
      </c>
      <c r="G87" s="323" t="s">
        <v>722</v>
      </c>
      <c r="H87" s="323" t="s">
        <v>765</v>
      </c>
      <c r="I87" s="323" t="s">
        <v>714</v>
      </c>
      <c r="J87" s="436" t="s">
        <v>763</v>
      </c>
      <c r="K87" s="323" t="s">
        <v>802</v>
      </c>
      <c r="L87" s="322" t="s">
        <v>717</v>
      </c>
      <c r="M87" s="322" t="s">
        <v>718</v>
      </c>
      <c r="N87" s="322" t="s">
        <v>718</v>
      </c>
      <c r="O87" s="322" t="s">
        <v>718</v>
      </c>
      <c r="P87" s="322" t="s">
        <v>718</v>
      </c>
      <c r="Q87" s="322" t="s">
        <v>718</v>
      </c>
      <c r="R87" s="322" t="s">
        <v>718</v>
      </c>
      <c r="S87" s="322" t="s">
        <v>718</v>
      </c>
      <c r="T87" s="322" t="s">
        <v>718</v>
      </c>
      <c r="U87" s="322" t="s">
        <v>718</v>
      </c>
      <c r="V87" s="322" t="s">
        <v>718</v>
      </c>
      <c r="W87" s="322" t="s">
        <v>718</v>
      </c>
      <c r="X87" s="322" t="s">
        <v>718</v>
      </c>
      <c r="Y87" s="322" t="s">
        <v>718</v>
      </c>
      <c r="Z87" s="322" t="s">
        <v>718</v>
      </c>
      <c r="AA87" s="322" t="s">
        <v>718</v>
      </c>
      <c r="AB87" s="322"/>
      <c r="AC87" s="322"/>
      <c r="AD87" s="322"/>
    </row>
    <row r="88" spans="2:30" ht="18.75" hidden="1" customHeight="1">
      <c r="B88" s="323">
        <v>78</v>
      </c>
      <c r="C88" s="323">
        <v>119</v>
      </c>
      <c r="D88" s="322" t="s">
        <v>804</v>
      </c>
      <c r="E88" s="322" t="s">
        <v>721</v>
      </c>
      <c r="F88" s="323" t="s">
        <v>711</v>
      </c>
      <c r="G88" s="323" t="s">
        <v>722</v>
      </c>
      <c r="H88" s="323" t="s">
        <v>765</v>
      </c>
      <c r="I88" s="323" t="s">
        <v>714</v>
      </c>
      <c r="J88" s="436" t="s">
        <v>760</v>
      </c>
      <c r="K88" s="323" t="s">
        <v>805</v>
      </c>
      <c r="L88" s="322" t="s">
        <v>717</v>
      </c>
      <c r="M88" s="322" t="s">
        <v>718</v>
      </c>
      <c r="N88" s="322" t="s">
        <v>718</v>
      </c>
      <c r="O88" s="322" t="s">
        <v>718</v>
      </c>
      <c r="P88" s="322" t="s">
        <v>718</v>
      </c>
      <c r="Q88" s="322" t="s">
        <v>718</v>
      </c>
      <c r="R88" s="322" t="s">
        <v>718</v>
      </c>
      <c r="S88" s="322" t="s">
        <v>718</v>
      </c>
      <c r="T88" s="322" t="s">
        <v>718</v>
      </c>
      <c r="U88" s="322" t="s">
        <v>718</v>
      </c>
      <c r="V88" s="322" t="s">
        <v>718</v>
      </c>
      <c r="W88" s="322" t="s">
        <v>718</v>
      </c>
      <c r="X88" s="322" t="s">
        <v>718</v>
      </c>
      <c r="Y88" s="322" t="s">
        <v>718</v>
      </c>
      <c r="Z88" s="322" t="s">
        <v>718</v>
      </c>
      <c r="AA88" s="322" t="s">
        <v>718</v>
      </c>
      <c r="AB88" s="322"/>
      <c r="AC88" s="322"/>
      <c r="AD88" s="322"/>
    </row>
    <row r="89" spans="2:30" ht="18.75" hidden="1" customHeight="1">
      <c r="B89" s="323">
        <v>79</v>
      </c>
      <c r="C89" s="323">
        <v>120</v>
      </c>
      <c r="D89" s="322" t="s">
        <v>806</v>
      </c>
      <c r="E89" s="322" t="s">
        <v>721</v>
      </c>
      <c r="F89" s="323" t="s">
        <v>711</v>
      </c>
      <c r="G89" s="323" t="s">
        <v>722</v>
      </c>
      <c r="H89" s="323" t="s">
        <v>765</v>
      </c>
      <c r="I89" s="323" t="s">
        <v>714</v>
      </c>
      <c r="J89" s="436" t="s">
        <v>763</v>
      </c>
      <c r="K89" s="323" t="s">
        <v>805</v>
      </c>
      <c r="L89" s="322" t="s">
        <v>717</v>
      </c>
      <c r="M89" s="322" t="s">
        <v>718</v>
      </c>
      <c r="N89" s="322" t="s">
        <v>718</v>
      </c>
      <c r="O89" s="322" t="s">
        <v>718</v>
      </c>
      <c r="P89" s="322" t="s">
        <v>718</v>
      </c>
      <c r="Q89" s="322" t="s">
        <v>718</v>
      </c>
      <c r="R89" s="322" t="s">
        <v>718</v>
      </c>
      <c r="S89" s="322" t="s">
        <v>718</v>
      </c>
      <c r="T89" s="322" t="s">
        <v>718</v>
      </c>
      <c r="U89" s="322" t="s">
        <v>718</v>
      </c>
      <c r="V89" s="322" t="s">
        <v>718</v>
      </c>
      <c r="W89" s="322" t="s">
        <v>718</v>
      </c>
      <c r="X89" s="322" t="s">
        <v>718</v>
      </c>
      <c r="Y89" s="322" t="s">
        <v>718</v>
      </c>
      <c r="Z89" s="322" t="s">
        <v>718</v>
      </c>
      <c r="AA89" s="322" t="s">
        <v>718</v>
      </c>
      <c r="AB89" s="322"/>
      <c r="AC89" s="322"/>
      <c r="AD89" s="322"/>
    </row>
    <row r="90" spans="2:30" ht="18.75" hidden="1" customHeight="1">
      <c r="B90" s="323">
        <v>80</v>
      </c>
      <c r="C90" s="323">
        <v>139</v>
      </c>
      <c r="D90" s="322" t="s">
        <v>720</v>
      </c>
      <c r="E90" s="322" t="s">
        <v>721</v>
      </c>
      <c r="F90" s="323" t="s">
        <v>711</v>
      </c>
      <c r="G90" s="323" t="s">
        <v>722</v>
      </c>
      <c r="H90" s="323" t="s">
        <v>807</v>
      </c>
      <c r="I90" s="323" t="s">
        <v>714</v>
      </c>
      <c r="J90" s="436" t="s">
        <v>808</v>
      </c>
      <c r="K90" s="323" t="s">
        <v>723</v>
      </c>
      <c r="L90" s="322" t="s">
        <v>717</v>
      </c>
      <c r="M90" s="322" t="s">
        <v>718</v>
      </c>
      <c r="N90" s="322" t="s">
        <v>718</v>
      </c>
      <c r="O90" s="322" t="s">
        <v>718</v>
      </c>
      <c r="P90" s="322" t="s">
        <v>718</v>
      </c>
      <c r="Q90" s="322" t="s">
        <v>718</v>
      </c>
      <c r="R90" s="322" t="s">
        <v>718</v>
      </c>
      <c r="S90" s="322" t="s">
        <v>718</v>
      </c>
      <c r="T90" s="322" t="s">
        <v>718</v>
      </c>
      <c r="U90" s="322" t="s">
        <v>718</v>
      </c>
      <c r="V90" s="322" t="s">
        <v>718</v>
      </c>
      <c r="W90" s="322" t="s">
        <v>718</v>
      </c>
      <c r="X90" s="322" t="s">
        <v>718</v>
      </c>
      <c r="Y90" s="322" t="s">
        <v>718</v>
      </c>
      <c r="Z90" s="322" t="s">
        <v>718</v>
      </c>
      <c r="AA90" s="322" t="s">
        <v>718</v>
      </c>
      <c r="AB90" s="322"/>
      <c r="AC90" s="322"/>
      <c r="AD90" s="322"/>
    </row>
    <row r="91" spans="2:30" ht="18.75" hidden="1" customHeight="1">
      <c r="B91" s="323">
        <v>81</v>
      </c>
      <c r="C91" s="323">
        <v>140</v>
      </c>
      <c r="D91" s="322" t="s">
        <v>724</v>
      </c>
      <c r="E91" s="322" t="s">
        <v>721</v>
      </c>
      <c r="F91" s="323" t="s">
        <v>711</v>
      </c>
      <c r="G91" s="323" t="s">
        <v>722</v>
      </c>
      <c r="H91" s="323" t="s">
        <v>807</v>
      </c>
      <c r="I91" s="323" t="s">
        <v>714</v>
      </c>
      <c r="J91" s="436" t="s">
        <v>808</v>
      </c>
      <c r="K91" s="323" t="s">
        <v>723</v>
      </c>
      <c r="L91" s="322" t="s">
        <v>717</v>
      </c>
      <c r="M91" s="322" t="s">
        <v>718</v>
      </c>
      <c r="N91" s="322" t="s">
        <v>718</v>
      </c>
      <c r="O91" s="322" t="s">
        <v>718</v>
      </c>
      <c r="P91" s="322" t="s">
        <v>718</v>
      </c>
      <c r="Q91" s="322" t="s">
        <v>718</v>
      </c>
      <c r="R91" s="322" t="s">
        <v>718</v>
      </c>
      <c r="S91" s="322" t="s">
        <v>718</v>
      </c>
      <c r="T91" s="322" t="s">
        <v>718</v>
      </c>
      <c r="U91" s="322" t="s">
        <v>718</v>
      </c>
      <c r="V91" s="322" t="s">
        <v>718</v>
      </c>
      <c r="W91" s="322" t="s">
        <v>718</v>
      </c>
      <c r="X91" s="322" t="s">
        <v>718</v>
      </c>
      <c r="Y91" s="322" t="s">
        <v>718</v>
      </c>
      <c r="Z91" s="322" t="s">
        <v>718</v>
      </c>
      <c r="AA91" s="322" t="s">
        <v>718</v>
      </c>
      <c r="AB91" s="322"/>
      <c r="AC91" s="322"/>
      <c r="AD91" s="322"/>
    </row>
    <row r="92" spans="2:30" ht="18.75" hidden="1" customHeight="1">
      <c r="B92" s="323">
        <v>82</v>
      </c>
      <c r="C92" s="323">
        <v>141</v>
      </c>
      <c r="D92" s="322" t="s">
        <v>725</v>
      </c>
      <c r="E92" s="322" t="s">
        <v>721</v>
      </c>
      <c r="F92" s="323" t="s">
        <v>711</v>
      </c>
      <c r="G92" s="323" t="s">
        <v>722</v>
      </c>
      <c r="H92" s="323" t="s">
        <v>807</v>
      </c>
      <c r="I92" s="323" t="s">
        <v>714</v>
      </c>
      <c r="J92" s="436" t="s">
        <v>809</v>
      </c>
      <c r="K92" s="323" t="s">
        <v>723</v>
      </c>
      <c r="L92" s="322" t="s">
        <v>717</v>
      </c>
      <c r="M92" s="322" t="s">
        <v>718</v>
      </c>
      <c r="N92" s="322" t="s">
        <v>718</v>
      </c>
      <c r="O92" s="322" t="s">
        <v>718</v>
      </c>
      <c r="P92" s="322" t="s">
        <v>718</v>
      </c>
      <c r="Q92" s="322" t="s">
        <v>718</v>
      </c>
      <c r="R92" s="322" t="s">
        <v>718</v>
      </c>
      <c r="S92" s="322" t="s">
        <v>718</v>
      </c>
      <c r="T92" s="322" t="s">
        <v>718</v>
      </c>
      <c r="U92" s="322" t="s">
        <v>718</v>
      </c>
      <c r="V92" s="322" t="s">
        <v>718</v>
      </c>
      <c r="W92" s="322" t="s">
        <v>718</v>
      </c>
      <c r="X92" s="322" t="s">
        <v>718</v>
      </c>
      <c r="Y92" s="322" t="s">
        <v>718</v>
      </c>
      <c r="Z92" s="322" t="s">
        <v>718</v>
      </c>
      <c r="AA92" s="322" t="s">
        <v>718</v>
      </c>
      <c r="AB92" s="322"/>
      <c r="AC92" s="322"/>
      <c r="AD92" s="322"/>
    </row>
    <row r="93" spans="2:30" ht="18.75" hidden="1" customHeight="1">
      <c r="B93" s="323">
        <v>83</v>
      </c>
      <c r="C93" s="323">
        <v>142</v>
      </c>
      <c r="D93" s="322" t="s">
        <v>726</v>
      </c>
      <c r="E93" s="322" t="s">
        <v>721</v>
      </c>
      <c r="F93" s="323" t="s">
        <v>711</v>
      </c>
      <c r="G93" s="323" t="s">
        <v>722</v>
      </c>
      <c r="H93" s="323" t="s">
        <v>807</v>
      </c>
      <c r="I93" s="323" t="s">
        <v>714</v>
      </c>
      <c r="J93" s="436" t="s">
        <v>809</v>
      </c>
      <c r="K93" s="323" t="s">
        <v>723</v>
      </c>
      <c r="L93" s="322" t="s">
        <v>717</v>
      </c>
      <c r="M93" s="322" t="s">
        <v>718</v>
      </c>
      <c r="N93" s="322" t="s">
        <v>718</v>
      </c>
      <c r="O93" s="322" t="s">
        <v>718</v>
      </c>
      <c r="P93" s="322" t="s">
        <v>718</v>
      </c>
      <c r="Q93" s="322" t="s">
        <v>718</v>
      </c>
      <c r="R93" s="322" t="s">
        <v>718</v>
      </c>
      <c r="S93" s="322" t="s">
        <v>718</v>
      </c>
      <c r="T93" s="322" t="s">
        <v>718</v>
      </c>
      <c r="U93" s="322" t="s">
        <v>718</v>
      </c>
      <c r="V93" s="322" t="s">
        <v>718</v>
      </c>
      <c r="W93" s="322" t="s">
        <v>718</v>
      </c>
      <c r="X93" s="322" t="s">
        <v>718</v>
      </c>
      <c r="Y93" s="322" t="s">
        <v>718</v>
      </c>
      <c r="Z93" s="322" t="s">
        <v>718</v>
      </c>
      <c r="AA93" s="322" t="s">
        <v>718</v>
      </c>
      <c r="AB93" s="322"/>
      <c r="AC93" s="322"/>
      <c r="AD93" s="322"/>
    </row>
    <row r="94" spans="2:30" ht="18.75" hidden="1" customHeight="1">
      <c r="B94" s="323">
        <v>84</v>
      </c>
      <c r="C94" s="323">
        <v>143</v>
      </c>
      <c r="D94" s="322" t="s">
        <v>727</v>
      </c>
      <c r="E94" s="322" t="s">
        <v>721</v>
      </c>
      <c r="F94" s="323" t="s">
        <v>711</v>
      </c>
      <c r="G94" s="323" t="s">
        <v>722</v>
      </c>
      <c r="H94" s="323" t="s">
        <v>807</v>
      </c>
      <c r="I94" s="323" t="s">
        <v>714</v>
      </c>
      <c r="J94" s="436" t="s">
        <v>810</v>
      </c>
      <c r="K94" s="323" t="s">
        <v>723</v>
      </c>
      <c r="L94" s="322" t="s">
        <v>717</v>
      </c>
      <c r="M94" s="322" t="s">
        <v>718</v>
      </c>
      <c r="N94" s="322" t="s">
        <v>718</v>
      </c>
      <c r="O94" s="322" t="s">
        <v>718</v>
      </c>
      <c r="P94" s="322" t="s">
        <v>718</v>
      </c>
      <c r="Q94" s="322" t="s">
        <v>718</v>
      </c>
      <c r="R94" s="322" t="s">
        <v>718</v>
      </c>
      <c r="S94" s="322" t="s">
        <v>718</v>
      </c>
      <c r="T94" s="322" t="s">
        <v>718</v>
      </c>
      <c r="U94" s="322" t="s">
        <v>718</v>
      </c>
      <c r="V94" s="322" t="s">
        <v>718</v>
      </c>
      <c r="W94" s="322" t="s">
        <v>718</v>
      </c>
      <c r="X94" s="322" t="s">
        <v>718</v>
      </c>
      <c r="Y94" s="322" t="s">
        <v>718</v>
      </c>
      <c r="Z94" s="322" t="s">
        <v>718</v>
      </c>
      <c r="AA94" s="322" t="s">
        <v>718</v>
      </c>
      <c r="AB94" s="322"/>
      <c r="AC94" s="322"/>
      <c r="AD94" s="322"/>
    </row>
    <row r="95" spans="2:30" ht="18.75" hidden="1" customHeight="1">
      <c r="B95" s="323">
        <v>85</v>
      </c>
      <c r="C95" s="323">
        <v>144</v>
      </c>
      <c r="D95" s="322" t="s">
        <v>728</v>
      </c>
      <c r="E95" s="322" t="s">
        <v>729</v>
      </c>
      <c r="F95" s="323" t="s">
        <v>711</v>
      </c>
      <c r="G95" s="323" t="s">
        <v>722</v>
      </c>
      <c r="H95" s="323" t="s">
        <v>807</v>
      </c>
      <c r="I95" s="323" t="s">
        <v>714</v>
      </c>
      <c r="J95" s="436" t="s">
        <v>810</v>
      </c>
      <c r="K95" s="437" t="s">
        <v>723</v>
      </c>
      <c r="L95" s="322" t="s">
        <v>717</v>
      </c>
      <c r="M95" s="322" t="s">
        <v>718</v>
      </c>
      <c r="N95" s="322" t="s">
        <v>718</v>
      </c>
      <c r="O95" s="322" t="s">
        <v>718</v>
      </c>
      <c r="P95" s="322" t="s">
        <v>718</v>
      </c>
      <c r="Q95" s="322" t="s">
        <v>718</v>
      </c>
      <c r="R95" s="322" t="s">
        <v>718</v>
      </c>
      <c r="S95" s="322" t="s">
        <v>718</v>
      </c>
      <c r="T95" s="322" t="s">
        <v>718</v>
      </c>
      <c r="U95" s="322" t="s">
        <v>718</v>
      </c>
      <c r="V95" s="322" t="s">
        <v>718</v>
      </c>
      <c r="W95" s="322" t="s">
        <v>718</v>
      </c>
      <c r="X95" s="322" t="s">
        <v>718</v>
      </c>
      <c r="Y95" s="322" t="s">
        <v>718</v>
      </c>
      <c r="Z95" s="322" t="s">
        <v>718</v>
      </c>
      <c r="AA95" s="322" t="s">
        <v>718</v>
      </c>
      <c r="AB95" s="322"/>
      <c r="AC95" s="322"/>
      <c r="AD95" s="322"/>
    </row>
    <row r="96" spans="2:30" ht="18.75" customHeight="1">
      <c r="B96" s="323">
        <v>86</v>
      </c>
      <c r="C96" s="323">
        <v>147</v>
      </c>
      <c r="D96" s="322" t="s">
        <v>730</v>
      </c>
      <c r="E96" s="322" t="s">
        <v>721</v>
      </c>
      <c r="F96" s="323" t="s">
        <v>711</v>
      </c>
      <c r="G96" s="323" t="s">
        <v>712</v>
      </c>
      <c r="H96" s="323" t="s">
        <v>807</v>
      </c>
      <c r="I96" s="323" t="s">
        <v>714</v>
      </c>
      <c r="J96" s="436" t="s">
        <v>809</v>
      </c>
      <c r="K96" s="323" t="s">
        <v>723</v>
      </c>
      <c r="L96" s="322" t="s">
        <v>717</v>
      </c>
      <c r="M96" s="322" t="s">
        <v>718</v>
      </c>
      <c r="N96" s="322" t="s">
        <v>718</v>
      </c>
      <c r="O96" s="322" t="s">
        <v>718</v>
      </c>
      <c r="P96" s="322" t="s">
        <v>718</v>
      </c>
      <c r="Q96" s="322" t="s">
        <v>718</v>
      </c>
      <c r="R96" s="322" t="s">
        <v>718</v>
      </c>
      <c r="S96" s="322" t="s">
        <v>718</v>
      </c>
      <c r="T96" s="438">
        <v>26446077</v>
      </c>
      <c r="U96" s="438">
        <v>62925533</v>
      </c>
      <c r="V96" s="438">
        <v>58008277</v>
      </c>
      <c r="W96" s="438">
        <v>59575411</v>
      </c>
      <c r="X96" s="438">
        <v>59575411</v>
      </c>
      <c r="Y96" s="438">
        <v>59575411</v>
      </c>
      <c r="Z96" s="438">
        <v>59575411</v>
      </c>
      <c r="AA96" s="438">
        <v>59575411</v>
      </c>
      <c r="AB96" s="322" t="s">
        <v>719</v>
      </c>
      <c r="AC96" s="322"/>
      <c r="AD96" s="322"/>
    </row>
    <row r="97" spans="2:30" ht="18.75" customHeight="1">
      <c r="B97" s="323">
        <v>87</v>
      </c>
      <c r="C97" s="323">
        <v>148</v>
      </c>
      <c r="D97" s="322" t="s">
        <v>731</v>
      </c>
      <c r="E97" s="322" t="s">
        <v>721</v>
      </c>
      <c r="F97" s="323" t="s">
        <v>711</v>
      </c>
      <c r="G97" s="323" t="s">
        <v>712</v>
      </c>
      <c r="H97" s="323" t="s">
        <v>807</v>
      </c>
      <c r="I97" s="323" t="s">
        <v>714</v>
      </c>
      <c r="J97" s="436" t="s">
        <v>809</v>
      </c>
      <c r="K97" s="323" t="s">
        <v>723</v>
      </c>
      <c r="L97" s="322" t="s">
        <v>717</v>
      </c>
      <c r="M97" s="322" t="s">
        <v>718</v>
      </c>
      <c r="N97" s="322" t="s">
        <v>718</v>
      </c>
      <c r="O97" s="322" t="s">
        <v>718</v>
      </c>
      <c r="P97" s="322" t="s">
        <v>718</v>
      </c>
      <c r="Q97" s="322" t="s">
        <v>718</v>
      </c>
      <c r="R97" s="322" t="s">
        <v>718</v>
      </c>
      <c r="S97" s="322" t="s">
        <v>718</v>
      </c>
      <c r="T97" s="438">
        <v>25109078</v>
      </c>
      <c r="U97" s="438">
        <v>59206387</v>
      </c>
      <c r="V97" s="438">
        <v>55553338</v>
      </c>
      <c r="W97" s="438">
        <v>56284288</v>
      </c>
      <c r="X97" s="438">
        <v>56284288</v>
      </c>
      <c r="Y97" s="438">
        <v>56284288</v>
      </c>
      <c r="Z97" s="438">
        <v>56284288</v>
      </c>
      <c r="AA97" s="438">
        <v>56284288</v>
      </c>
      <c r="AB97" s="322" t="s">
        <v>719</v>
      </c>
      <c r="AC97" s="322"/>
      <c r="AD97" s="322"/>
    </row>
    <row r="98" spans="2:30" ht="18.75" customHeight="1">
      <c r="B98" s="323">
        <v>88</v>
      </c>
      <c r="C98" s="323">
        <v>149</v>
      </c>
      <c r="D98" s="322" t="s">
        <v>732</v>
      </c>
      <c r="E98" s="322" t="s">
        <v>721</v>
      </c>
      <c r="F98" s="323" t="s">
        <v>711</v>
      </c>
      <c r="G98" s="323" t="s">
        <v>712</v>
      </c>
      <c r="H98" s="323" t="s">
        <v>807</v>
      </c>
      <c r="I98" s="323" t="s">
        <v>714</v>
      </c>
      <c r="J98" s="436" t="s">
        <v>810</v>
      </c>
      <c r="K98" s="323" t="s">
        <v>723</v>
      </c>
      <c r="L98" s="322" t="s">
        <v>717</v>
      </c>
      <c r="M98" s="322" t="s">
        <v>718</v>
      </c>
      <c r="N98" s="322" t="s">
        <v>718</v>
      </c>
      <c r="O98" s="322" t="s">
        <v>718</v>
      </c>
      <c r="P98" s="322" t="s">
        <v>718</v>
      </c>
      <c r="Q98" s="322" t="s">
        <v>718</v>
      </c>
      <c r="R98" s="322" t="s">
        <v>718</v>
      </c>
      <c r="S98" s="322" t="s">
        <v>718</v>
      </c>
      <c r="T98" s="438">
        <v>1086727</v>
      </c>
      <c r="U98" s="438">
        <v>1979301</v>
      </c>
      <c r="V98" s="438">
        <v>1977577</v>
      </c>
      <c r="W98" s="438">
        <v>2113820</v>
      </c>
      <c r="X98" s="438">
        <v>2113820</v>
      </c>
      <c r="Y98" s="438">
        <v>2113820</v>
      </c>
      <c r="Z98" s="438">
        <v>2113820</v>
      </c>
      <c r="AA98" s="438">
        <v>2113820</v>
      </c>
      <c r="AB98" s="322" t="s">
        <v>719</v>
      </c>
      <c r="AC98" s="322"/>
      <c r="AD98" s="322"/>
    </row>
    <row r="99" spans="2:30" ht="18.75" customHeight="1">
      <c r="B99" s="323">
        <v>89</v>
      </c>
      <c r="C99" s="323">
        <v>150</v>
      </c>
      <c r="D99" s="322" t="s">
        <v>733</v>
      </c>
      <c r="E99" s="322" t="s">
        <v>710</v>
      </c>
      <c r="F99" s="323" t="s">
        <v>711</v>
      </c>
      <c r="G99" s="323" t="s">
        <v>712</v>
      </c>
      <c r="H99" s="323" t="s">
        <v>807</v>
      </c>
      <c r="I99" s="323" t="s">
        <v>714</v>
      </c>
      <c r="J99" s="436" t="s">
        <v>810</v>
      </c>
      <c r="K99" s="437" t="s">
        <v>723</v>
      </c>
      <c r="L99" s="322" t="s">
        <v>717</v>
      </c>
      <c r="M99" s="322" t="s">
        <v>718</v>
      </c>
      <c r="N99" s="322" t="s">
        <v>718</v>
      </c>
      <c r="O99" s="322" t="s">
        <v>718</v>
      </c>
      <c r="P99" s="322" t="s">
        <v>718</v>
      </c>
      <c r="Q99" s="322" t="s">
        <v>718</v>
      </c>
      <c r="R99" s="322" t="s">
        <v>718</v>
      </c>
      <c r="S99" s="322" t="s">
        <v>718</v>
      </c>
      <c r="T99" s="438">
        <v>919367</v>
      </c>
      <c r="U99" s="438">
        <v>1661864</v>
      </c>
      <c r="V99" s="438">
        <v>1719210</v>
      </c>
      <c r="W99" s="438">
        <v>1946303</v>
      </c>
      <c r="X99" s="438">
        <v>1946303</v>
      </c>
      <c r="Y99" s="438">
        <v>1946303</v>
      </c>
      <c r="Z99" s="438">
        <v>1946303</v>
      </c>
      <c r="AA99" s="438">
        <v>1946303</v>
      </c>
      <c r="AB99" s="322" t="s">
        <v>719</v>
      </c>
      <c r="AC99" s="322"/>
      <c r="AD99" s="322"/>
    </row>
    <row r="100" spans="2:30" ht="18.75" hidden="1" customHeight="1">
      <c r="B100" s="323">
        <v>90</v>
      </c>
      <c r="C100" s="323">
        <v>151</v>
      </c>
      <c r="D100" s="322" t="s">
        <v>811</v>
      </c>
      <c r="E100" s="322" t="s">
        <v>721</v>
      </c>
      <c r="F100" s="323" t="s">
        <v>711</v>
      </c>
      <c r="G100" s="323" t="s">
        <v>722</v>
      </c>
      <c r="H100" s="323" t="s">
        <v>807</v>
      </c>
      <c r="I100" s="323" t="s">
        <v>714</v>
      </c>
      <c r="J100" s="436" t="s">
        <v>812</v>
      </c>
      <c r="K100" s="323" t="s">
        <v>813</v>
      </c>
      <c r="L100" s="322" t="s">
        <v>717</v>
      </c>
      <c r="M100" s="322" t="s">
        <v>718</v>
      </c>
      <c r="N100" s="322" t="s">
        <v>718</v>
      </c>
      <c r="O100" s="322" t="s">
        <v>718</v>
      </c>
      <c r="P100" s="322" t="s">
        <v>718</v>
      </c>
      <c r="Q100" s="322" t="s">
        <v>718</v>
      </c>
      <c r="R100" s="322" t="s">
        <v>718</v>
      </c>
      <c r="S100" s="322" t="s">
        <v>718</v>
      </c>
      <c r="T100" s="322" t="s">
        <v>718</v>
      </c>
      <c r="U100" s="322" t="s">
        <v>718</v>
      </c>
      <c r="V100" s="322" t="s">
        <v>718</v>
      </c>
      <c r="W100" s="322" t="s">
        <v>718</v>
      </c>
      <c r="X100" s="322" t="s">
        <v>718</v>
      </c>
      <c r="Y100" s="322" t="s">
        <v>718</v>
      </c>
      <c r="Z100" s="322" t="s">
        <v>718</v>
      </c>
      <c r="AA100" s="322" t="s">
        <v>718</v>
      </c>
      <c r="AB100" s="322"/>
      <c r="AC100" s="322"/>
      <c r="AD100" s="322"/>
    </row>
    <row r="101" spans="2:30" ht="18.75" hidden="1" customHeight="1">
      <c r="B101" s="323">
        <v>91</v>
      </c>
      <c r="C101" s="323">
        <v>152</v>
      </c>
      <c r="D101" s="322" t="s">
        <v>814</v>
      </c>
      <c r="E101" s="322" t="s">
        <v>721</v>
      </c>
      <c r="F101" s="323" t="s">
        <v>711</v>
      </c>
      <c r="G101" s="323" t="s">
        <v>722</v>
      </c>
      <c r="H101" s="323" t="s">
        <v>807</v>
      </c>
      <c r="I101" s="323" t="s">
        <v>714</v>
      </c>
      <c r="J101" s="436" t="s">
        <v>812</v>
      </c>
      <c r="K101" s="323" t="s">
        <v>813</v>
      </c>
      <c r="L101" s="322" t="s">
        <v>717</v>
      </c>
      <c r="M101" s="322" t="s">
        <v>718</v>
      </c>
      <c r="N101" s="322" t="s">
        <v>718</v>
      </c>
      <c r="O101" s="322" t="s">
        <v>718</v>
      </c>
      <c r="P101" s="322" t="s">
        <v>718</v>
      </c>
      <c r="Q101" s="322" t="s">
        <v>718</v>
      </c>
      <c r="R101" s="322" t="s">
        <v>718</v>
      </c>
      <c r="S101" s="322" t="s">
        <v>718</v>
      </c>
      <c r="T101" s="322" t="s">
        <v>718</v>
      </c>
      <c r="U101" s="322" t="s">
        <v>718</v>
      </c>
      <c r="V101" s="322" t="s">
        <v>718</v>
      </c>
      <c r="W101" s="322" t="s">
        <v>718</v>
      </c>
      <c r="X101" s="322" t="s">
        <v>718</v>
      </c>
      <c r="Y101" s="322" t="s">
        <v>718</v>
      </c>
      <c r="Z101" s="322" t="s">
        <v>718</v>
      </c>
      <c r="AA101" s="322" t="s">
        <v>718</v>
      </c>
      <c r="AB101" s="322"/>
      <c r="AC101" s="322"/>
      <c r="AD101" s="322"/>
    </row>
    <row r="102" spans="2:30" ht="18.75" hidden="1" customHeight="1">
      <c r="B102" s="323">
        <v>92</v>
      </c>
      <c r="C102" s="323">
        <v>153</v>
      </c>
      <c r="D102" s="322" t="s">
        <v>815</v>
      </c>
      <c r="E102" s="322" t="s">
        <v>721</v>
      </c>
      <c r="F102" s="323" t="s">
        <v>711</v>
      </c>
      <c r="G102" s="323" t="s">
        <v>722</v>
      </c>
      <c r="H102" s="323" t="s">
        <v>807</v>
      </c>
      <c r="I102" s="323" t="s">
        <v>714</v>
      </c>
      <c r="J102" s="436" t="s">
        <v>812</v>
      </c>
      <c r="K102" s="323" t="s">
        <v>813</v>
      </c>
      <c r="L102" s="322" t="s">
        <v>717</v>
      </c>
      <c r="M102" s="322" t="s">
        <v>718</v>
      </c>
      <c r="N102" s="322" t="s">
        <v>718</v>
      </c>
      <c r="O102" s="322" t="s">
        <v>718</v>
      </c>
      <c r="P102" s="322" t="s">
        <v>718</v>
      </c>
      <c r="Q102" s="322" t="s">
        <v>718</v>
      </c>
      <c r="R102" s="322" t="s">
        <v>718</v>
      </c>
      <c r="S102" s="322" t="s">
        <v>718</v>
      </c>
      <c r="T102" s="322" t="s">
        <v>718</v>
      </c>
      <c r="U102" s="322" t="s">
        <v>718</v>
      </c>
      <c r="V102" s="322" t="s">
        <v>718</v>
      </c>
      <c r="W102" s="322" t="s">
        <v>718</v>
      </c>
      <c r="X102" s="322" t="s">
        <v>718</v>
      </c>
      <c r="Y102" s="322" t="s">
        <v>718</v>
      </c>
      <c r="Z102" s="322" t="s">
        <v>718</v>
      </c>
      <c r="AA102" s="322" t="s">
        <v>718</v>
      </c>
      <c r="AB102" s="322"/>
      <c r="AC102" s="322"/>
      <c r="AD102" s="322"/>
    </row>
    <row r="103" spans="2:30" ht="18.75" hidden="1" customHeight="1">
      <c r="B103" s="323">
        <v>93</v>
      </c>
      <c r="C103" s="323">
        <v>154</v>
      </c>
      <c r="D103" s="322" t="s">
        <v>816</v>
      </c>
      <c r="E103" s="322" t="s">
        <v>721</v>
      </c>
      <c r="F103" s="323" t="s">
        <v>711</v>
      </c>
      <c r="G103" s="323" t="s">
        <v>722</v>
      </c>
      <c r="H103" s="323" t="s">
        <v>807</v>
      </c>
      <c r="I103" s="323" t="s">
        <v>714</v>
      </c>
      <c r="J103" s="436" t="s">
        <v>812</v>
      </c>
      <c r="K103" s="323" t="s">
        <v>813</v>
      </c>
      <c r="L103" s="322" t="s">
        <v>717</v>
      </c>
      <c r="M103" s="322" t="s">
        <v>718</v>
      </c>
      <c r="N103" s="322" t="s">
        <v>718</v>
      </c>
      <c r="O103" s="322" t="s">
        <v>718</v>
      </c>
      <c r="P103" s="322" t="s">
        <v>718</v>
      </c>
      <c r="Q103" s="322" t="s">
        <v>718</v>
      </c>
      <c r="R103" s="322" t="s">
        <v>718</v>
      </c>
      <c r="S103" s="322" t="s">
        <v>718</v>
      </c>
      <c r="T103" s="322" t="s">
        <v>718</v>
      </c>
      <c r="U103" s="322" t="s">
        <v>718</v>
      </c>
      <c r="V103" s="322" t="s">
        <v>718</v>
      </c>
      <c r="W103" s="322" t="s">
        <v>718</v>
      </c>
      <c r="X103" s="322" t="s">
        <v>718</v>
      </c>
      <c r="Y103" s="322" t="s">
        <v>718</v>
      </c>
      <c r="Z103" s="322" t="s">
        <v>718</v>
      </c>
      <c r="AA103" s="322" t="s">
        <v>718</v>
      </c>
      <c r="AB103" s="322"/>
      <c r="AC103" s="322"/>
      <c r="AD103" s="322"/>
    </row>
    <row r="104" spans="2:30" ht="18.75" hidden="1" customHeight="1">
      <c r="B104" s="323">
        <v>94</v>
      </c>
      <c r="C104" s="323">
        <v>155</v>
      </c>
      <c r="D104" s="322" t="s">
        <v>817</v>
      </c>
      <c r="E104" s="322" t="s">
        <v>721</v>
      </c>
      <c r="F104" s="323" t="s">
        <v>711</v>
      </c>
      <c r="G104" s="323" t="s">
        <v>722</v>
      </c>
      <c r="H104" s="323" t="s">
        <v>807</v>
      </c>
      <c r="I104" s="323" t="s">
        <v>714</v>
      </c>
      <c r="J104" s="436" t="s">
        <v>812</v>
      </c>
      <c r="K104" s="323" t="s">
        <v>813</v>
      </c>
      <c r="L104" s="322" t="s">
        <v>717</v>
      </c>
      <c r="M104" s="322" t="s">
        <v>718</v>
      </c>
      <c r="N104" s="322" t="s">
        <v>718</v>
      </c>
      <c r="O104" s="322" t="s">
        <v>718</v>
      </c>
      <c r="P104" s="322" t="s">
        <v>718</v>
      </c>
      <c r="Q104" s="322" t="s">
        <v>718</v>
      </c>
      <c r="R104" s="322" t="s">
        <v>718</v>
      </c>
      <c r="S104" s="322" t="s">
        <v>718</v>
      </c>
      <c r="T104" s="322" t="s">
        <v>718</v>
      </c>
      <c r="U104" s="322" t="s">
        <v>718</v>
      </c>
      <c r="V104" s="322" t="s">
        <v>718</v>
      </c>
      <c r="W104" s="322" t="s">
        <v>718</v>
      </c>
      <c r="X104" s="322" t="s">
        <v>718</v>
      </c>
      <c r="Y104" s="322" t="s">
        <v>718</v>
      </c>
      <c r="Z104" s="322" t="s">
        <v>718</v>
      </c>
      <c r="AA104" s="322" t="s">
        <v>718</v>
      </c>
      <c r="AB104" s="322"/>
      <c r="AC104" s="322"/>
      <c r="AD104" s="322"/>
    </row>
    <row r="105" spans="2:30" ht="18.75" hidden="1" customHeight="1">
      <c r="B105" s="323">
        <v>95</v>
      </c>
      <c r="C105" s="323">
        <v>156</v>
      </c>
      <c r="D105" s="322" t="s">
        <v>818</v>
      </c>
      <c r="E105" s="322" t="s">
        <v>729</v>
      </c>
      <c r="F105" s="323" t="s">
        <v>711</v>
      </c>
      <c r="G105" s="323" t="s">
        <v>722</v>
      </c>
      <c r="H105" s="323" t="s">
        <v>807</v>
      </c>
      <c r="I105" s="323" t="s">
        <v>714</v>
      </c>
      <c r="J105" s="436" t="s">
        <v>812</v>
      </c>
      <c r="K105" s="437" t="s">
        <v>813</v>
      </c>
      <c r="L105" s="322" t="s">
        <v>717</v>
      </c>
      <c r="M105" s="322" t="s">
        <v>718</v>
      </c>
      <c r="N105" s="322" t="s">
        <v>718</v>
      </c>
      <c r="O105" s="322" t="s">
        <v>718</v>
      </c>
      <c r="P105" s="322" t="s">
        <v>718</v>
      </c>
      <c r="Q105" s="322" t="s">
        <v>718</v>
      </c>
      <c r="R105" s="322" t="s">
        <v>718</v>
      </c>
      <c r="S105" s="322" t="s">
        <v>718</v>
      </c>
      <c r="T105" s="322" t="s">
        <v>718</v>
      </c>
      <c r="U105" s="322" t="s">
        <v>718</v>
      </c>
      <c r="V105" s="322" t="s">
        <v>718</v>
      </c>
      <c r="W105" s="322" t="s">
        <v>718</v>
      </c>
      <c r="X105" s="322" t="s">
        <v>718</v>
      </c>
      <c r="Y105" s="322" t="s">
        <v>718</v>
      </c>
      <c r="Z105" s="322" t="s">
        <v>718</v>
      </c>
      <c r="AA105" s="322" t="s">
        <v>718</v>
      </c>
      <c r="AB105" s="322"/>
      <c r="AC105" s="322"/>
      <c r="AD105" s="322"/>
    </row>
    <row r="106" spans="2:30" ht="18.75" customHeight="1">
      <c r="B106" s="323">
        <v>96</v>
      </c>
      <c r="C106" s="323">
        <v>163</v>
      </c>
      <c r="D106" s="322" t="s">
        <v>709</v>
      </c>
      <c r="E106" s="322" t="s">
        <v>710</v>
      </c>
      <c r="F106" s="323" t="s">
        <v>711</v>
      </c>
      <c r="G106" s="323" t="s">
        <v>712</v>
      </c>
      <c r="H106" s="323" t="s">
        <v>807</v>
      </c>
      <c r="I106" s="323" t="s">
        <v>714</v>
      </c>
      <c r="J106" s="436" t="s">
        <v>715</v>
      </c>
      <c r="K106" s="437" t="s">
        <v>716</v>
      </c>
      <c r="L106" s="322" t="s">
        <v>717</v>
      </c>
      <c r="M106" s="322" t="s">
        <v>718</v>
      </c>
      <c r="N106" s="322" t="s">
        <v>718</v>
      </c>
      <c r="O106" s="322" t="s">
        <v>718</v>
      </c>
      <c r="P106" s="322" t="s">
        <v>718</v>
      </c>
      <c r="Q106" s="322" t="s">
        <v>718</v>
      </c>
      <c r="R106" s="322" t="s">
        <v>718</v>
      </c>
      <c r="S106" s="322" t="s">
        <v>718</v>
      </c>
      <c r="T106" s="439">
        <v>558.39253558070232</v>
      </c>
      <c r="U106" s="439">
        <v>351.13479175527749</v>
      </c>
      <c r="V106" s="439">
        <v>320.34688981786127</v>
      </c>
      <c r="W106" s="439">
        <v>316.92892593721575</v>
      </c>
      <c r="X106" s="439">
        <v>1827.1490794091778</v>
      </c>
      <c r="Y106" s="439">
        <v>1837.2466136290868</v>
      </c>
      <c r="Z106" s="439">
        <v>1938.7440460157484</v>
      </c>
      <c r="AA106" s="439">
        <v>1994.8654507524425</v>
      </c>
      <c r="AB106" s="322" t="s">
        <v>719</v>
      </c>
      <c r="AC106" s="322"/>
      <c r="AD106" s="322"/>
    </row>
    <row r="107" spans="2:30" ht="18.75" hidden="1" customHeight="1">
      <c r="B107" s="323">
        <v>97</v>
      </c>
      <c r="C107" s="323">
        <v>183</v>
      </c>
      <c r="D107" s="322" t="s">
        <v>819</v>
      </c>
      <c r="E107" s="322" t="s">
        <v>721</v>
      </c>
      <c r="F107" s="323" t="s">
        <v>711</v>
      </c>
      <c r="G107" s="323" t="s">
        <v>722</v>
      </c>
      <c r="H107" s="323" t="s">
        <v>807</v>
      </c>
      <c r="I107" s="323" t="s">
        <v>714</v>
      </c>
      <c r="J107" s="436" t="s">
        <v>812</v>
      </c>
      <c r="K107" s="323" t="s">
        <v>820</v>
      </c>
      <c r="L107" s="322" t="s">
        <v>717</v>
      </c>
      <c r="M107" s="322" t="s">
        <v>718</v>
      </c>
      <c r="N107" s="322" t="s">
        <v>718</v>
      </c>
      <c r="O107" s="322" t="s">
        <v>718</v>
      </c>
      <c r="P107" s="322" t="s">
        <v>718</v>
      </c>
      <c r="Q107" s="322" t="s">
        <v>718</v>
      </c>
      <c r="R107" s="322" t="s">
        <v>718</v>
      </c>
      <c r="S107" s="322" t="s">
        <v>718</v>
      </c>
      <c r="T107" s="322" t="s">
        <v>718</v>
      </c>
      <c r="U107" s="322" t="s">
        <v>718</v>
      </c>
      <c r="V107" s="322" t="s">
        <v>718</v>
      </c>
      <c r="W107" s="322" t="s">
        <v>718</v>
      </c>
      <c r="X107" s="322" t="s">
        <v>718</v>
      </c>
      <c r="Y107" s="322" t="s">
        <v>718</v>
      </c>
      <c r="Z107" s="322" t="s">
        <v>718</v>
      </c>
      <c r="AA107" s="322" t="s">
        <v>718</v>
      </c>
      <c r="AB107" s="322"/>
      <c r="AC107" s="322"/>
      <c r="AD107" s="322"/>
    </row>
    <row r="108" spans="2:30" ht="18.75" hidden="1" customHeight="1">
      <c r="B108" s="323">
        <v>98</v>
      </c>
      <c r="C108" s="323">
        <v>184</v>
      </c>
      <c r="D108" s="322" t="s">
        <v>821</v>
      </c>
      <c r="E108" s="322" t="s">
        <v>721</v>
      </c>
      <c r="F108" s="323" t="s">
        <v>711</v>
      </c>
      <c r="G108" s="323" t="s">
        <v>722</v>
      </c>
      <c r="H108" s="323" t="s">
        <v>807</v>
      </c>
      <c r="I108" s="323" t="s">
        <v>714</v>
      </c>
      <c r="J108" s="436" t="s">
        <v>812</v>
      </c>
      <c r="K108" s="323" t="s">
        <v>822</v>
      </c>
      <c r="L108" s="322" t="s">
        <v>717</v>
      </c>
      <c r="M108" s="322" t="s">
        <v>718</v>
      </c>
      <c r="N108" s="322" t="s">
        <v>718</v>
      </c>
      <c r="O108" s="322" t="s">
        <v>718</v>
      </c>
      <c r="P108" s="322" t="s">
        <v>718</v>
      </c>
      <c r="Q108" s="322" t="s">
        <v>718</v>
      </c>
      <c r="R108" s="322" t="s">
        <v>718</v>
      </c>
      <c r="S108" s="322" t="s">
        <v>718</v>
      </c>
      <c r="T108" s="322" t="s">
        <v>718</v>
      </c>
      <c r="U108" s="322" t="s">
        <v>718</v>
      </c>
      <c r="V108" s="322" t="s">
        <v>718</v>
      </c>
      <c r="W108" s="322" t="s">
        <v>718</v>
      </c>
      <c r="X108" s="322" t="s">
        <v>718</v>
      </c>
      <c r="Y108" s="322" t="s">
        <v>718</v>
      </c>
      <c r="Z108" s="322" t="s">
        <v>718</v>
      </c>
      <c r="AA108" s="322" t="s">
        <v>718</v>
      </c>
      <c r="AB108" s="322"/>
      <c r="AC108" s="322"/>
      <c r="AD108" s="322"/>
    </row>
    <row r="109" spans="2:30" ht="18.75" hidden="1" customHeight="1">
      <c r="B109" s="323">
        <v>99</v>
      </c>
      <c r="C109" s="323">
        <v>186</v>
      </c>
      <c r="D109" s="322" t="s">
        <v>823</v>
      </c>
      <c r="E109" s="322" t="s">
        <v>721</v>
      </c>
      <c r="F109" s="323" t="s">
        <v>711</v>
      </c>
      <c r="G109" s="323" t="s">
        <v>722</v>
      </c>
      <c r="H109" s="323" t="s">
        <v>807</v>
      </c>
      <c r="I109" s="323" t="s">
        <v>714</v>
      </c>
      <c r="J109" s="436" t="s">
        <v>812</v>
      </c>
      <c r="K109" s="323" t="s">
        <v>824</v>
      </c>
      <c r="L109" s="322" t="s">
        <v>717</v>
      </c>
      <c r="M109" s="322" t="s">
        <v>718</v>
      </c>
      <c r="N109" s="322" t="s">
        <v>718</v>
      </c>
      <c r="O109" s="322" t="s">
        <v>718</v>
      </c>
      <c r="P109" s="322" t="s">
        <v>718</v>
      </c>
      <c r="Q109" s="322" t="s">
        <v>718</v>
      </c>
      <c r="R109" s="322" t="s">
        <v>718</v>
      </c>
      <c r="S109" s="322" t="s">
        <v>718</v>
      </c>
      <c r="T109" s="322" t="s">
        <v>718</v>
      </c>
      <c r="U109" s="322" t="s">
        <v>718</v>
      </c>
      <c r="V109" s="322" t="s">
        <v>718</v>
      </c>
      <c r="W109" s="322" t="s">
        <v>718</v>
      </c>
      <c r="X109" s="322" t="s">
        <v>718</v>
      </c>
      <c r="Y109" s="322" t="s">
        <v>718</v>
      </c>
      <c r="Z109" s="322" t="s">
        <v>718</v>
      </c>
      <c r="AA109" s="322" t="s">
        <v>718</v>
      </c>
      <c r="AB109" s="322"/>
      <c r="AC109" s="322"/>
      <c r="AD109" s="322"/>
    </row>
    <row r="110" spans="2:30" ht="18.75" hidden="1" customHeight="1">
      <c r="B110" s="323">
        <v>100</v>
      </c>
      <c r="C110" s="323">
        <v>188</v>
      </c>
      <c r="D110" s="322" t="s">
        <v>720</v>
      </c>
      <c r="E110" s="322" t="s">
        <v>721</v>
      </c>
      <c r="F110" s="323" t="s">
        <v>711</v>
      </c>
      <c r="G110" s="323" t="s">
        <v>722</v>
      </c>
      <c r="H110" s="323" t="s">
        <v>825</v>
      </c>
      <c r="I110" s="323" t="s">
        <v>714</v>
      </c>
      <c r="J110" s="436" t="s">
        <v>720</v>
      </c>
      <c r="K110" s="323" t="s">
        <v>826</v>
      </c>
      <c r="L110" s="322" t="s">
        <v>718</v>
      </c>
      <c r="M110" s="322" t="s">
        <v>718</v>
      </c>
      <c r="N110" s="322" t="s">
        <v>718</v>
      </c>
      <c r="O110" s="322" t="s">
        <v>718</v>
      </c>
      <c r="P110" s="322" t="s">
        <v>718</v>
      </c>
      <c r="Q110" s="322" t="s">
        <v>718</v>
      </c>
      <c r="R110" s="322" t="s">
        <v>718</v>
      </c>
      <c r="S110" s="322" t="s">
        <v>718</v>
      </c>
      <c r="T110" s="322" t="s">
        <v>718</v>
      </c>
      <c r="U110" s="322" t="s">
        <v>718</v>
      </c>
      <c r="V110" s="322" t="s">
        <v>718</v>
      </c>
      <c r="W110" s="322" t="s">
        <v>718</v>
      </c>
      <c r="X110" s="322" t="s">
        <v>718</v>
      </c>
      <c r="Y110" s="322" t="s">
        <v>718</v>
      </c>
      <c r="Z110" s="322" t="s">
        <v>718</v>
      </c>
      <c r="AA110" s="322" t="s">
        <v>718</v>
      </c>
      <c r="AB110" s="322"/>
      <c r="AC110" s="322"/>
      <c r="AD110" s="322"/>
    </row>
    <row r="111" spans="2:30" ht="18.75" hidden="1" customHeight="1">
      <c r="B111" s="323">
        <v>101</v>
      </c>
      <c r="C111" s="323">
        <v>189</v>
      </c>
      <c r="D111" s="322" t="s">
        <v>724</v>
      </c>
      <c r="E111" s="322" t="s">
        <v>721</v>
      </c>
      <c r="F111" s="323" t="s">
        <v>711</v>
      </c>
      <c r="G111" s="323" t="s">
        <v>722</v>
      </c>
      <c r="H111" s="323" t="s">
        <v>825</v>
      </c>
      <c r="I111" s="323" t="s">
        <v>714</v>
      </c>
      <c r="J111" s="436" t="s">
        <v>724</v>
      </c>
      <c r="K111" s="323" t="s">
        <v>826</v>
      </c>
      <c r="L111" s="322" t="s">
        <v>718</v>
      </c>
      <c r="M111" s="322" t="s">
        <v>718</v>
      </c>
      <c r="N111" s="322" t="s">
        <v>718</v>
      </c>
      <c r="O111" s="322" t="s">
        <v>718</v>
      </c>
      <c r="P111" s="322" t="s">
        <v>718</v>
      </c>
      <c r="Q111" s="322" t="s">
        <v>718</v>
      </c>
      <c r="R111" s="322" t="s">
        <v>718</v>
      </c>
      <c r="S111" s="322" t="s">
        <v>718</v>
      </c>
      <c r="T111" s="322" t="s">
        <v>718</v>
      </c>
      <c r="U111" s="322" t="s">
        <v>718</v>
      </c>
      <c r="V111" s="322" t="s">
        <v>718</v>
      </c>
      <c r="W111" s="322" t="s">
        <v>718</v>
      </c>
      <c r="X111" s="322" t="s">
        <v>718</v>
      </c>
      <c r="Y111" s="322" t="s">
        <v>718</v>
      </c>
      <c r="Z111" s="322" t="s">
        <v>718</v>
      </c>
      <c r="AA111" s="322" t="s">
        <v>718</v>
      </c>
      <c r="AB111" s="322"/>
      <c r="AC111" s="322"/>
      <c r="AD111" s="322"/>
    </row>
    <row r="112" spans="2:30" ht="18.75" hidden="1" customHeight="1">
      <c r="B112" s="323">
        <v>102</v>
      </c>
      <c r="C112" s="323">
        <v>190</v>
      </c>
      <c r="D112" s="322" t="s">
        <v>725</v>
      </c>
      <c r="E112" s="322" t="s">
        <v>721</v>
      </c>
      <c r="F112" s="323" t="s">
        <v>711</v>
      </c>
      <c r="G112" s="323" t="s">
        <v>722</v>
      </c>
      <c r="H112" s="323" t="s">
        <v>825</v>
      </c>
      <c r="I112" s="323" t="s">
        <v>714</v>
      </c>
      <c r="J112" s="436" t="s">
        <v>725</v>
      </c>
      <c r="K112" s="323" t="s">
        <v>826</v>
      </c>
      <c r="L112" s="322" t="s">
        <v>718</v>
      </c>
      <c r="M112" s="322" t="s">
        <v>718</v>
      </c>
      <c r="N112" s="322" t="s">
        <v>718</v>
      </c>
      <c r="O112" s="322" t="s">
        <v>718</v>
      </c>
      <c r="P112" s="322" t="s">
        <v>718</v>
      </c>
      <c r="Q112" s="322" t="s">
        <v>718</v>
      </c>
      <c r="R112" s="322" t="s">
        <v>718</v>
      </c>
      <c r="S112" s="322" t="s">
        <v>718</v>
      </c>
      <c r="T112" s="322" t="s">
        <v>718</v>
      </c>
      <c r="U112" s="322" t="s">
        <v>718</v>
      </c>
      <c r="V112" s="322" t="s">
        <v>718</v>
      </c>
      <c r="W112" s="322" t="s">
        <v>718</v>
      </c>
      <c r="X112" s="322" t="s">
        <v>718</v>
      </c>
      <c r="Y112" s="322" t="s">
        <v>718</v>
      </c>
      <c r="Z112" s="322" t="s">
        <v>718</v>
      </c>
      <c r="AA112" s="322" t="s">
        <v>718</v>
      </c>
      <c r="AB112" s="322"/>
      <c r="AC112" s="322"/>
      <c r="AD112" s="322"/>
    </row>
    <row r="113" spans="2:30" ht="18.75" hidden="1" customHeight="1">
      <c r="B113" s="323">
        <v>103</v>
      </c>
      <c r="C113" s="323">
        <v>191</v>
      </c>
      <c r="D113" s="322" t="s">
        <v>726</v>
      </c>
      <c r="E113" s="322" t="s">
        <v>721</v>
      </c>
      <c r="F113" s="323" t="s">
        <v>711</v>
      </c>
      <c r="G113" s="323" t="s">
        <v>722</v>
      </c>
      <c r="H113" s="323" t="s">
        <v>825</v>
      </c>
      <c r="I113" s="323" t="s">
        <v>714</v>
      </c>
      <c r="J113" s="436" t="s">
        <v>726</v>
      </c>
      <c r="K113" s="323" t="s">
        <v>826</v>
      </c>
      <c r="L113" s="322" t="s">
        <v>718</v>
      </c>
      <c r="M113" s="322" t="s">
        <v>718</v>
      </c>
      <c r="N113" s="322" t="s">
        <v>718</v>
      </c>
      <c r="O113" s="322" t="s">
        <v>718</v>
      </c>
      <c r="P113" s="322" t="s">
        <v>718</v>
      </c>
      <c r="Q113" s="322" t="s">
        <v>718</v>
      </c>
      <c r="R113" s="322" t="s">
        <v>718</v>
      </c>
      <c r="S113" s="322" t="s">
        <v>718</v>
      </c>
      <c r="T113" s="322" t="s">
        <v>718</v>
      </c>
      <c r="U113" s="322" t="s">
        <v>718</v>
      </c>
      <c r="V113" s="322" t="s">
        <v>718</v>
      </c>
      <c r="W113" s="322" t="s">
        <v>718</v>
      </c>
      <c r="X113" s="322" t="s">
        <v>718</v>
      </c>
      <c r="Y113" s="322" t="s">
        <v>718</v>
      </c>
      <c r="Z113" s="322" t="s">
        <v>718</v>
      </c>
      <c r="AA113" s="322" t="s">
        <v>718</v>
      </c>
      <c r="AB113" s="322"/>
      <c r="AC113" s="322"/>
      <c r="AD113" s="322"/>
    </row>
    <row r="114" spans="2:30" ht="18.75" hidden="1" customHeight="1">
      <c r="B114" s="323">
        <v>104</v>
      </c>
      <c r="C114" s="323">
        <v>192</v>
      </c>
      <c r="D114" s="322" t="s">
        <v>727</v>
      </c>
      <c r="E114" s="322" t="s">
        <v>721</v>
      </c>
      <c r="F114" s="323" t="s">
        <v>711</v>
      </c>
      <c r="G114" s="323" t="s">
        <v>722</v>
      </c>
      <c r="H114" s="323" t="s">
        <v>825</v>
      </c>
      <c r="I114" s="323" t="s">
        <v>714</v>
      </c>
      <c r="J114" s="436" t="s">
        <v>727</v>
      </c>
      <c r="K114" s="323" t="s">
        <v>826</v>
      </c>
      <c r="L114" s="322" t="s">
        <v>718</v>
      </c>
      <c r="M114" s="322" t="s">
        <v>718</v>
      </c>
      <c r="N114" s="322" t="s">
        <v>718</v>
      </c>
      <c r="O114" s="322" t="s">
        <v>718</v>
      </c>
      <c r="P114" s="322" t="s">
        <v>718</v>
      </c>
      <c r="Q114" s="322" t="s">
        <v>718</v>
      </c>
      <c r="R114" s="322" t="s">
        <v>718</v>
      </c>
      <c r="S114" s="322" t="s">
        <v>718</v>
      </c>
      <c r="T114" s="322" t="s">
        <v>718</v>
      </c>
      <c r="U114" s="322" t="s">
        <v>718</v>
      </c>
      <c r="V114" s="322" t="s">
        <v>718</v>
      </c>
      <c r="W114" s="322" t="s">
        <v>718</v>
      </c>
      <c r="X114" s="322" t="s">
        <v>718</v>
      </c>
      <c r="Y114" s="322" t="s">
        <v>718</v>
      </c>
      <c r="Z114" s="322" t="s">
        <v>718</v>
      </c>
      <c r="AA114" s="322" t="s">
        <v>718</v>
      </c>
      <c r="AB114" s="322"/>
      <c r="AC114" s="322"/>
      <c r="AD114" s="322"/>
    </row>
    <row r="115" spans="2:30" ht="18.75" hidden="1" customHeight="1">
      <c r="B115" s="323">
        <v>105</v>
      </c>
      <c r="C115" s="323">
        <v>193</v>
      </c>
      <c r="D115" s="322" t="s">
        <v>728</v>
      </c>
      <c r="E115" s="322" t="s">
        <v>729</v>
      </c>
      <c r="F115" s="323" t="s">
        <v>711</v>
      </c>
      <c r="G115" s="323" t="s">
        <v>722</v>
      </c>
      <c r="H115" s="323" t="s">
        <v>825</v>
      </c>
      <c r="I115" s="323" t="s">
        <v>714</v>
      </c>
      <c r="J115" s="436" t="s">
        <v>728</v>
      </c>
      <c r="K115" s="437" t="s">
        <v>826</v>
      </c>
      <c r="L115" s="322" t="s">
        <v>718</v>
      </c>
      <c r="M115" s="322" t="s">
        <v>718</v>
      </c>
      <c r="N115" s="322" t="s">
        <v>718</v>
      </c>
      <c r="O115" s="322" t="s">
        <v>718</v>
      </c>
      <c r="P115" s="322" t="s">
        <v>718</v>
      </c>
      <c r="Q115" s="322" t="s">
        <v>718</v>
      </c>
      <c r="R115" s="322" t="s">
        <v>718</v>
      </c>
      <c r="S115" s="322" t="s">
        <v>718</v>
      </c>
      <c r="T115" s="322" t="s">
        <v>718</v>
      </c>
      <c r="U115" s="322" t="s">
        <v>718</v>
      </c>
      <c r="V115" s="322" t="s">
        <v>718</v>
      </c>
      <c r="W115" s="322" t="s">
        <v>718</v>
      </c>
      <c r="X115" s="322" t="s">
        <v>718</v>
      </c>
      <c r="Y115" s="322" t="s">
        <v>718</v>
      </c>
      <c r="Z115" s="322" t="s">
        <v>718</v>
      </c>
      <c r="AA115" s="322" t="s">
        <v>718</v>
      </c>
      <c r="AB115" s="322"/>
      <c r="AC115" s="322"/>
      <c r="AD115" s="322"/>
    </row>
    <row r="116" spans="2:30" ht="18.75" customHeight="1">
      <c r="B116" s="323">
        <v>106</v>
      </c>
      <c r="C116" s="323">
        <v>196</v>
      </c>
      <c r="D116" s="322" t="s">
        <v>730</v>
      </c>
      <c r="E116" s="322" t="s">
        <v>721</v>
      </c>
      <c r="F116" s="323" t="s">
        <v>711</v>
      </c>
      <c r="G116" s="323" t="s">
        <v>712</v>
      </c>
      <c r="H116" s="323" t="s">
        <v>825</v>
      </c>
      <c r="I116" s="323" t="s">
        <v>714</v>
      </c>
      <c r="J116" s="436" t="s">
        <v>730</v>
      </c>
      <c r="K116" s="323" t="s">
        <v>826</v>
      </c>
      <c r="L116" s="322" t="s">
        <v>718</v>
      </c>
      <c r="M116" s="322" t="s">
        <v>718</v>
      </c>
      <c r="N116" s="322" t="s">
        <v>718</v>
      </c>
      <c r="O116" s="322" t="s">
        <v>718</v>
      </c>
      <c r="P116" s="322" t="s">
        <v>718</v>
      </c>
      <c r="Q116" s="322" t="s">
        <v>718</v>
      </c>
      <c r="R116" s="322" t="s">
        <v>718</v>
      </c>
      <c r="S116" s="322" t="s">
        <v>718</v>
      </c>
      <c r="T116" s="322" t="s">
        <v>718</v>
      </c>
      <c r="U116" s="322" t="s">
        <v>718</v>
      </c>
      <c r="V116" s="322" t="s">
        <v>718</v>
      </c>
      <c r="W116" s="322" t="s">
        <v>718</v>
      </c>
      <c r="X116" s="322" t="s">
        <v>718</v>
      </c>
      <c r="Y116" s="322" t="s">
        <v>718</v>
      </c>
      <c r="Z116" s="322" t="s">
        <v>718</v>
      </c>
      <c r="AA116" s="322" t="s">
        <v>718</v>
      </c>
      <c r="AB116" s="322"/>
      <c r="AC116" s="322"/>
      <c r="AD116" s="322"/>
    </row>
    <row r="117" spans="2:30" ht="18.75" customHeight="1">
      <c r="B117" s="323">
        <v>107</v>
      </c>
      <c r="C117" s="323">
        <v>197</v>
      </c>
      <c r="D117" s="322" t="s">
        <v>731</v>
      </c>
      <c r="E117" s="322" t="s">
        <v>721</v>
      </c>
      <c r="F117" s="323" t="s">
        <v>711</v>
      </c>
      <c r="G117" s="323" t="s">
        <v>712</v>
      </c>
      <c r="H117" s="323" t="s">
        <v>825</v>
      </c>
      <c r="I117" s="323" t="s">
        <v>714</v>
      </c>
      <c r="J117" s="436" t="s">
        <v>731</v>
      </c>
      <c r="K117" s="323" t="s">
        <v>826</v>
      </c>
      <c r="L117" s="322" t="s">
        <v>718</v>
      </c>
      <c r="M117" s="322" t="s">
        <v>718</v>
      </c>
      <c r="N117" s="322" t="s">
        <v>718</v>
      </c>
      <c r="O117" s="322" t="s">
        <v>718</v>
      </c>
      <c r="P117" s="322" t="s">
        <v>718</v>
      </c>
      <c r="Q117" s="322" t="s">
        <v>718</v>
      </c>
      <c r="R117" s="322" t="s">
        <v>718</v>
      </c>
      <c r="S117" s="322" t="s">
        <v>718</v>
      </c>
      <c r="T117" s="322" t="s">
        <v>718</v>
      </c>
      <c r="U117" s="322" t="s">
        <v>718</v>
      </c>
      <c r="V117" s="322" t="s">
        <v>718</v>
      </c>
      <c r="W117" s="322" t="s">
        <v>718</v>
      </c>
      <c r="X117" s="322" t="s">
        <v>718</v>
      </c>
      <c r="Y117" s="322" t="s">
        <v>718</v>
      </c>
      <c r="Z117" s="322" t="s">
        <v>718</v>
      </c>
      <c r="AA117" s="322" t="s">
        <v>718</v>
      </c>
      <c r="AB117" s="322"/>
      <c r="AC117" s="322"/>
      <c r="AD117" s="322"/>
    </row>
    <row r="118" spans="2:30" ht="18.75" customHeight="1">
      <c r="B118" s="323">
        <v>108</v>
      </c>
      <c r="C118" s="323">
        <v>198</v>
      </c>
      <c r="D118" s="322" t="s">
        <v>732</v>
      </c>
      <c r="E118" s="322" t="s">
        <v>721</v>
      </c>
      <c r="F118" s="323" t="s">
        <v>711</v>
      </c>
      <c r="G118" s="323" t="s">
        <v>712</v>
      </c>
      <c r="H118" s="323" t="s">
        <v>825</v>
      </c>
      <c r="I118" s="323" t="s">
        <v>714</v>
      </c>
      <c r="J118" s="436" t="s">
        <v>732</v>
      </c>
      <c r="K118" s="323" t="s">
        <v>826</v>
      </c>
      <c r="L118" s="322" t="s">
        <v>718</v>
      </c>
      <c r="M118" s="322" t="s">
        <v>718</v>
      </c>
      <c r="N118" s="322" t="s">
        <v>718</v>
      </c>
      <c r="O118" s="322" t="s">
        <v>718</v>
      </c>
      <c r="P118" s="322" t="s">
        <v>718</v>
      </c>
      <c r="Q118" s="322" t="s">
        <v>718</v>
      </c>
      <c r="R118" s="322" t="s">
        <v>718</v>
      </c>
      <c r="S118" s="322" t="s">
        <v>718</v>
      </c>
      <c r="T118" s="322" t="s">
        <v>718</v>
      </c>
      <c r="U118" s="322" t="s">
        <v>718</v>
      </c>
      <c r="V118" s="322" t="s">
        <v>718</v>
      </c>
      <c r="W118" s="322" t="s">
        <v>718</v>
      </c>
      <c r="X118" s="322" t="s">
        <v>718</v>
      </c>
      <c r="Y118" s="322" t="s">
        <v>718</v>
      </c>
      <c r="Z118" s="322" t="s">
        <v>718</v>
      </c>
      <c r="AA118" s="322" t="s">
        <v>718</v>
      </c>
      <c r="AB118" s="322"/>
      <c r="AC118" s="322"/>
      <c r="AD118" s="322"/>
    </row>
    <row r="119" spans="2:30" ht="18.75" customHeight="1">
      <c r="B119" s="323">
        <v>109</v>
      </c>
      <c r="C119" s="323">
        <v>199</v>
      </c>
      <c r="D119" s="322" t="s">
        <v>733</v>
      </c>
      <c r="E119" s="322" t="s">
        <v>721</v>
      </c>
      <c r="F119" s="323" t="s">
        <v>711</v>
      </c>
      <c r="G119" s="323" t="s">
        <v>712</v>
      </c>
      <c r="H119" s="323" t="s">
        <v>825</v>
      </c>
      <c r="I119" s="323" t="s">
        <v>714</v>
      </c>
      <c r="J119" s="436" t="s">
        <v>733</v>
      </c>
      <c r="K119" s="323" t="s">
        <v>826</v>
      </c>
      <c r="L119" s="322" t="s">
        <v>718</v>
      </c>
      <c r="M119" s="322" t="s">
        <v>718</v>
      </c>
      <c r="N119" s="322" t="s">
        <v>718</v>
      </c>
      <c r="O119" s="322" t="s">
        <v>718</v>
      </c>
      <c r="P119" s="322" t="s">
        <v>718</v>
      </c>
      <c r="Q119" s="322" t="s">
        <v>718</v>
      </c>
      <c r="R119" s="322" t="s">
        <v>718</v>
      </c>
      <c r="S119" s="322" t="s">
        <v>718</v>
      </c>
      <c r="T119" s="322" t="s">
        <v>718</v>
      </c>
      <c r="U119" s="322" t="s">
        <v>718</v>
      </c>
      <c r="V119" s="322" t="s">
        <v>718</v>
      </c>
      <c r="W119" s="322" t="s">
        <v>718</v>
      </c>
      <c r="X119" s="322" t="s">
        <v>718</v>
      </c>
      <c r="Y119" s="322" t="s">
        <v>718</v>
      </c>
      <c r="Z119" s="322" t="s">
        <v>718</v>
      </c>
      <c r="AA119" s="322" t="s">
        <v>718</v>
      </c>
      <c r="AB119" s="322"/>
      <c r="AC119" s="322"/>
      <c r="AD119" s="322"/>
    </row>
    <row r="120" spans="2:30" ht="18.75" customHeight="1">
      <c r="B120" s="323">
        <v>110</v>
      </c>
      <c r="C120" s="323">
        <v>200</v>
      </c>
      <c r="D120" s="322" t="s">
        <v>709</v>
      </c>
      <c r="E120" s="322" t="s">
        <v>710</v>
      </c>
      <c r="F120" s="323" t="s">
        <v>711</v>
      </c>
      <c r="G120" s="323" t="s">
        <v>712</v>
      </c>
      <c r="H120" s="323" t="s">
        <v>825</v>
      </c>
      <c r="I120" s="323" t="s">
        <v>714</v>
      </c>
      <c r="J120" s="436" t="s">
        <v>715</v>
      </c>
      <c r="K120" s="437" t="s">
        <v>827</v>
      </c>
      <c r="L120" s="322" t="s">
        <v>718</v>
      </c>
      <c r="M120" s="322" t="s">
        <v>718</v>
      </c>
      <c r="N120" s="322" t="s">
        <v>718</v>
      </c>
      <c r="O120" s="322" t="s">
        <v>718</v>
      </c>
      <c r="P120" s="322" t="s">
        <v>718</v>
      </c>
      <c r="Q120" s="322" t="s">
        <v>718</v>
      </c>
      <c r="R120" s="322" t="s">
        <v>718</v>
      </c>
      <c r="S120" s="322" t="s">
        <v>718</v>
      </c>
      <c r="T120" s="322" t="s">
        <v>718</v>
      </c>
      <c r="U120" s="322" t="s">
        <v>718</v>
      </c>
      <c r="V120" s="322" t="s">
        <v>718</v>
      </c>
      <c r="W120" s="322" t="s">
        <v>718</v>
      </c>
      <c r="X120" s="322" t="s">
        <v>718</v>
      </c>
      <c r="Y120" s="322" t="s">
        <v>718</v>
      </c>
      <c r="Z120" s="322" t="s">
        <v>718</v>
      </c>
      <c r="AA120" s="322" t="s">
        <v>718</v>
      </c>
      <c r="AB120" s="322"/>
      <c r="AC120" s="322"/>
      <c r="AD120" s="322"/>
    </row>
    <row r="121" spans="2:30" ht="18.75" hidden="1" customHeight="1">
      <c r="B121" s="323">
        <v>111</v>
      </c>
      <c r="C121" s="323">
        <v>201</v>
      </c>
      <c r="D121" s="322" t="s">
        <v>828</v>
      </c>
      <c r="E121" s="322" t="s">
        <v>721</v>
      </c>
      <c r="F121" s="323" t="s">
        <v>711</v>
      </c>
      <c r="G121" s="323" t="s">
        <v>722</v>
      </c>
      <c r="H121" s="323" t="s">
        <v>825</v>
      </c>
      <c r="I121" s="323" t="s">
        <v>714</v>
      </c>
      <c r="J121" s="436" t="s">
        <v>829</v>
      </c>
      <c r="K121" s="323" t="s">
        <v>830</v>
      </c>
      <c r="L121" s="322" t="s">
        <v>718</v>
      </c>
      <c r="M121" s="322" t="s">
        <v>718</v>
      </c>
      <c r="N121" s="322" t="s">
        <v>718</v>
      </c>
      <c r="O121" s="322" t="s">
        <v>718</v>
      </c>
      <c r="P121" s="322" t="s">
        <v>718</v>
      </c>
      <c r="Q121" s="322" t="s">
        <v>718</v>
      </c>
      <c r="R121" s="322" t="s">
        <v>718</v>
      </c>
      <c r="S121" s="322" t="s">
        <v>718</v>
      </c>
      <c r="T121" s="322" t="s">
        <v>718</v>
      </c>
      <c r="U121" s="322" t="s">
        <v>718</v>
      </c>
      <c r="V121" s="322" t="s">
        <v>718</v>
      </c>
      <c r="W121" s="322" t="s">
        <v>718</v>
      </c>
      <c r="X121" s="322" t="s">
        <v>718</v>
      </c>
      <c r="Y121" s="322" t="s">
        <v>718</v>
      </c>
      <c r="Z121" s="322" t="s">
        <v>718</v>
      </c>
      <c r="AA121" s="322" t="s">
        <v>718</v>
      </c>
      <c r="AB121" s="322"/>
      <c r="AC121" s="322"/>
      <c r="AD121" s="322"/>
    </row>
    <row r="122" spans="2:30" ht="18.75" hidden="1" customHeight="1">
      <c r="B122" s="323">
        <v>112</v>
      </c>
      <c r="C122" s="323">
        <v>202</v>
      </c>
      <c r="D122" s="322" t="s">
        <v>831</v>
      </c>
      <c r="E122" s="322" t="s">
        <v>721</v>
      </c>
      <c r="F122" s="323" t="s">
        <v>711</v>
      </c>
      <c r="G122" s="323" t="s">
        <v>722</v>
      </c>
      <c r="H122" s="323" t="s">
        <v>825</v>
      </c>
      <c r="I122" s="323" t="s">
        <v>714</v>
      </c>
      <c r="J122" s="436" t="s">
        <v>832</v>
      </c>
      <c r="K122" s="323" t="s">
        <v>830</v>
      </c>
      <c r="L122" s="322" t="s">
        <v>718</v>
      </c>
      <c r="M122" s="322" t="s">
        <v>718</v>
      </c>
      <c r="N122" s="322" t="s">
        <v>718</v>
      </c>
      <c r="O122" s="322" t="s">
        <v>718</v>
      </c>
      <c r="P122" s="322" t="s">
        <v>718</v>
      </c>
      <c r="Q122" s="322" t="s">
        <v>718</v>
      </c>
      <c r="R122" s="322" t="s">
        <v>718</v>
      </c>
      <c r="S122" s="322" t="s">
        <v>718</v>
      </c>
      <c r="T122" s="322" t="s">
        <v>718</v>
      </c>
      <c r="U122" s="322" t="s">
        <v>718</v>
      </c>
      <c r="V122" s="322" t="s">
        <v>718</v>
      </c>
      <c r="W122" s="322" t="s">
        <v>718</v>
      </c>
      <c r="X122" s="322" t="s">
        <v>718</v>
      </c>
      <c r="Y122" s="322" t="s">
        <v>718</v>
      </c>
      <c r="Z122" s="322" t="s">
        <v>718</v>
      </c>
      <c r="AA122" s="322" t="s">
        <v>718</v>
      </c>
      <c r="AB122" s="322"/>
      <c r="AC122" s="322"/>
      <c r="AD122" s="322"/>
    </row>
    <row r="123" spans="2:30" ht="18.75" hidden="1" customHeight="1">
      <c r="B123" s="323">
        <v>113</v>
      </c>
      <c r="C123" s="323">
        <v>203</v>
      </c>
      <c r="D123" s="322" t="s">
        <v>833</v>
      </c>
      <c r="E123" s="322" t="s">
        <v>721</v>
      </c>
      <c r="F123" s="323" t="s">
        <v>711</v>
      </c>
      <c r="G123" s="323" t="s">
        <v>722</v>
      </c>
      <c r="H123" s="323" t="s">
        <v>825</v>
      </c>
      <c r="I123" s="323" t="s">
        <v>714</v>
      </c>
      <c r="J123" s="436" t="s">
        <v>834</v>
      </c>
      <c r="K123" s="323" t="s">
        <v>830</v>
      </c>
      <c r="L123" s="322" t="s">
        <v>718</v>
      </c>
      <c r="M123" s="322" t="s">
        <v>718</v>
      </c>
      <c r="N123" s="322" t="s">
        <v>718</v>
      </c>
      <c r="O123" s="322" t="s">
        <v>718</v>
      </c>
      <c r="P123" s="322" t="s">
        <v>718</v>
      </c>
      <c r="Q123" s="322" t="s">
        <v>718</v>
      </c>
      <c r="R123" s="322" t="s">
        <v>718</v>
      </c>
      <c r="S123" s="322" t="s">
        <v>718</v>
      </c>
      <c r="T123" s="322" t="s">
        <v>718</v>
      </c>
      <c r="U123" s="322" t="s">
        <v>718</v>
      </c>
      <c r="V123" s="322" t="s">
        <v>718</v>
      </c>
      <c r="W123" s="322" t="s">
        <v>718</v>
      </c>
      <c r="X123" s="322" t="s">
        <v>718</v>
      </c>
      <c r="Y123" s="322" t="s">
        <v>718</v>
      </c>
      <c r="Z123" s="322" t="s">
        <v>718</v>
      </c>
      <c r="AA123" s="322" t="s">
        <v>718</v>
      </c>
      <c r="AB123" s="322"/>
      <c r="AC123" s="322"/>
      <c r="AD123" s="322"/>
    </row>
    <row r="124" spans="2:30" ht="18.75" hidden="1" customHeight="1">
      <c r="B124" s="323">
        <v>114</v>
      </c>
      <c r="C124" s="323">
        <v>219</v>
      </c>
      <c r="D124" s="322" t="s">
        <v>835</v>
      </c>
      <c r="E124" s="322" t="s">
        <v>721</v>
      </c>
      <c r="F124" s="323" t="s">
        <v>711</v>
      </c>
      <c r="G124" s="323" t="s">
        <v>722</v>
      </c>
      <c r="H124" s="323" t="s">
        <v>825</v>
      </c>
      <c r="I124" s="323" t="s">
        <v>714</v>
      </c>
      <c r="J124" s="436" t="s">
        <v>836</v>
      </c>
      <c r="K124" s="323" t="s">
        <v>837</v>
      </c>
      <c r="L124" s="322" t="s">
        <v>718</v>
      </c>
      <c r="M124" s="322" t="s">
        <v>718</v>
      </c>
      <c r="N124" s="322" t="s">
        <v>718</v>
      </c>
      <c r="O124" s="322" t="s">
        <v>718</v>
      </c>
      <c r="P124" s="322" t="s">
        <v>718</v>
      </c>
      <c r="Q124" s="322" t="s">
        <v>718</v>
      </c>
      <c r="R124" s="322" t="s">
        <v>718</v>
      </c>
      <c r="S124" s="322" t="s">
        <v>718</v>
      </c>
      <c r="T124" s="322" t="s">
        <v>718</v>
      </c>
      <c r="U124" s="322" t="s">
        <v>718</v>
      </c>
      <c r="V124" s="322" t="s">
        <v>718</v>
      </c>
      <c r="W124" s="322" t="s">
        <v>718</v>
      </c>
      <c r="X124" s="322" t="s">
        <v>718</v>
      </c>
      <c r="Y124" s="322" t="s">
        <v>718</v>
      </c>
      <c r="Z124" s="322" t="s">
        <v>718</v>
      </c>
      <c r="AA124" s="322" t="s">
        <v>718</v>
      </c>
      <c r="AB124" s="322"/>
      <c r="AC124" s="322"/>
      <c r="AD124" s="322"/>
    </row>
    <row r="125" spans="2:30" ht="18.75" hidden="1" customHeight="1">
      <c r="B125" s="323">
        <v>115</v>
      </c>
      <c r="C125" s="323">
        <v>223</v>
      </c>
      <c r="D125" s="322" t="s">
        <v>720</v>
      </c>
      <c r="E125" s="322" t="s">
        <v>721</v>
      </c>
      <c r="F125" s="323" t="s">
        <v>711</v>
      </c>
      <c r="G125" s="323" t="s">
        <v>722</v>
      </c>
      <c r="H125" s="323" t="s">
        <v>838</v>
      </c>
      <c r="I125" s="323" t="s">
        <v>714</v>
      </c>
      <c r="J125" s="436" t="s">
        <v>808</v>
      </c>
      <c r="K125" s="323" t="s">
        <v>839</v>
      </c>
      <c r="L125" s="322" t="s">
        <v>718</v>
      </c>
      <c r="M125" s="322" t="s">
        <v>718</v>
      </c>
      <c r="N125" s="322" t="s">
        <v>718</v>
      </c>
      <c r="O125" s="322" t="s">
        <v>718</v>
      </c>
      <c r="P125" s="322" t="s">
        <v>718</v>
      </c>
      <c r="Q125" s="322" t="s">
        <v>718</v>
      </c>
      <c r="R125" s="322" t="s">
        <v>718</v>
      </c>
      <c r="S125" s="322" t="s">
        <v>718</v>
      </c>
      <c r="T125" s="322" t="s">
        <v>718</v>
      </c>
      <c r="U125" s="322" t="s">
        <v>718</v>
      </c>
      <c r="V125" s="322" t="s">
        <v>718</v>
      </c>
      <c r="W125" s="322" t="s">
        <v>718</v>
      </c>
      <c r="X125" s="322" t="s">
        <v>718</v>
      </c>
      <c r="Y125" s="322" t="s">
        <v>718</v>
      </c>
      <c r="Z125" s="322" t="s">
        <v>718</v>
      </c>
      <c r="AA125" s="322" t="s">
        <v>718</v>
      </c>
      <c r="AB125" s="322"/>
      <c r="AC125" s="322"/>
      <c r="AD125" s="322"/>
    </row>
    <row r="126" spans="2:30" ht="18.75" hidden="1" customHeight="1">
      <c r="B126" s="323">
        <v>116</v>
      </c>
      <c r="C126" s="323">
        <v>224</v>
      </c>
      <c r="D126" s="322" t="s">
        <v>724</v>
      </c>
      <c r="E126" s="322" t="s">
        <v>721</v>
      </c>
      <c r="F126" s="323" t="s">
        <v>711</v>
      </c>
      <c r="G126" s="323" t="s">
        <v>722</v>
      </c>
      <c r="H126" s="323" t="s">
        <v>838</v>
      </c>
      <c r="I126" s="323" t="s">
        <v>714</v>
      </c>
      <c r="J126" s="436" t="s">
        <v>808</v>
      </c>
      <c r="K126" s="323" t="s">
        <v>839</v>
      </c>
      <c r="L126" s="322" t="s">
        <v>718</v>
      </c>
      <c r="M126" s="322" t="s">
        <v>718</v>
      </c>
      <c r="N126" s="322" t="s">
        <v>718</v>
      </c>
      <c r="O126" s="322" t="s">
        <v>718</v>
      </c>
      <c r="P126" s="322" t="s">
        <v>718</v>
      </c>
      <c r="Q126" s="322" t="s">
        <v>718</v>
      </c>
      <c r="R126" s="322" t="s">
        <v>718</v>
      </c>
      <c r="S126" s="322" t="s">
        <v>718</v>
      </c>
      <c r="T126" s="322" t="s">
        <v>718</v>
      </c>
      <c r="U126" s="322" t="s">
        <v>718</v>
      </c>
      <c r="V126" s="322" t="s">
        <v>718</v>
      </c>
      <c r="W126" s="322" t="s">
        <v>718</v>
      </c>
      <c r="X126" s="322" t="s">
        <v>718</v>
      </c>
      <c r="Y126" s="322" t="s">
        <v>718</v>
      </c>
      <c r="Z126" s="322" t="s">
        <v>718</v>
      </c>
      <c r="AA126" s="322" t="s">
        <v>718</v>
      </c>
      <c r="AB126" s="322"/>
      <c r="AC126" s="322"/>
      <c r="AD126" s="322"/>
    </row>
    <row r="127" spans="2:30" ht="18.75" hidden="1" customHeight="1">
      <c r="B127" s="323">
        <v>117</v>
      </c>
      <c r="C127" s="323">
        <v>225</v>
      </c>
      <c r="D127" s="322" t="s">
        <v>725</v>
      </c>
      <c r="E127" s="322" t="s">
        <v>721</v>
      </c>
      <c r="F127" s="323" t="s">
        <v>711</v>
      </c>
      <c r="G127" s="323" t="s">
        <v>722</v>
      </c>
      <c r="H127" s="323" t="s">
        <v>838</v>
      </c>
      <c r="I127" s="323" t="s">
        <v>714</v>
      </c>
      <c r="J127" s="436" t="s">
        <v>809</v>
      </c>
      <c r="K127" s="323" t="s">
        <v>839</v>
      </c>
      <c r="L127" s="322" t="s">
        <v>718</v>
      </c>
      <c r="M127" s="322" t="s">
        <v>718</v>
      </c>
      <c r="N127" s="322" t="s">
        <v>718</v>
      </c>
      <c r="O127" s="322" t="s">
        <v>718</v>
      </c>
      <c r="P127" s="322" t="s">
        <v>718</v>
      </c>
      <c r="Q127" s="322" t="s">
        <v>718</v>
      </c>
      <c r="R127" s="322" t="s">
        <v>718</v>
      </c>
      <c r="S127" s="322" t="s">
        <v>718</v>
      </c>
      <c r="T127" s="322" t="s">
        <v>718</v>
      </c>
      <c r="U127" s="322" t="s">
        <v>718</v>
      </c>
      <c r="V127" s="322" t="s">
        <v>718</v>
      </c>
      <c r="W127" s="322" t="s">
        <v>718</v>
      </c>
      <c r="X127" s="322" t="s">
        <v>718</v>
      </c>
      <c r="Y127" s="322" t="s">
        <v>718</v>
      </c>
      <c r="Z127" s="322" t="s">
        <v>718</v>
      </c>
      <c r="AA127" s="322" t="s">
        <v>718</v>
      </c>
      <c r="AB127" s="322"/>
      <c r="AC127" s="322"/>
      <c r="AD127" s="322"/>
    </row>
    <row r="128" spans="2:30" ht="18.75" hidden="1" customHeight="1">
      <c r="B128" s="323">
        <v>118</v>
      </c>
      <c r="C128" s="323">
        <v>226</v>
      </c>
      <c r="D128" s="322" t="s">
        <v>726</v>
      </c>
      <c r="E128" s="322" t="s">
        <v>721</v>
      </c>
      <c r="F128" s="323" t="s">
        <v>711</v>
      </c>
      <c r="G128" s="323" t="s">
        <v>722</v>
      </c>
      <c r="H128" s="323" t="s">
        <v>838</v>
      </c>
      <c r="I128" s="323" t="s">
        <v>714</v>
      </c>
      <c r="J128" s="436" t="s">
        <v>809</v>
      </c>
      <c r="K128" s="323" t="s">
        <v>839</v>
      </c>
      <c r="L128" s="322" t="s">
        <v>718</v>
      </c>
      <c r="M128" s="322" t="s">
        <v>718</v>
      </c>
      <c r="N128" s="322" t="s">
        <v>718</v>
      </c>
      <c r="O128" s="322" t="s">
        <v>718</v>
      </c>
      <c r="P128" s="322" t="s">
        <v>718</v>
      </c>
      <c r="Q128" s="322" t="s">
        <v>718</v>
      </c>
      <c r="R128" s="322" t="s">
        <v>718</v>
      </c>
      <c r="S128" s="322" t="s">
        <v>718</v>
      </c>
      <c r="T128" s="322" t="s">
        <v>718</v>
      </c>
      <c r="U128" s="322" t="s">
        <v>718</v>
      </c>
      <c r="V128" s="322" t="s">
        <v>718</v>
      </c>
      <c r="W128" s="322" t="s">
        <v>718</v>
      </c>
      <c r="X128" s="322" t="s">
        <v>718</v>
      </c>
      <c r="Y128" s="322" t="s">
        <v>718</v>
      </c>
      <c r="Z128" s="322" t="s">
        <v>718</v>
      </c>
      <c r="AA128" s="322" t="s">
        <v>718</v>
      </c>
      <c r="AB128" s="322"/>
      <c r="AC128" s="322"/>
      <c r="AD128" s="322"/>
    </row>
    <row r="129" spans="2:30" ht="18.75" hidden="1" customHeight="1">
      <c r="B129" s="323">
        <v>119</v>
      </c>
      <c r="C129" s="323">
        <v>227</v>
      </c>
      <c r="D129" s="322" t="s">
        <v>727</v>
      </c>
      <c r="E129" s="322" t="s">
        <v>721</v>
      </c>
      <c r="F129" s="323" t="s">
        <v>711</v>
      </c>
      <c r="G129" s="323" t="s">
        <v>722</v>
      </c>
      <c r="H129" s="323" t="s">
        <v>838</v>
      </c>
      <c r="I129" s="323" t="s">
        <v>714</v>
      </c>
      <c r="J129" s="436" t="s">
        <v>810</v>
      </c>
      <c r="K129" s="323" t="s">
        <v>839</v>
      </c>
      <c r="L129" s="322" t="s">
        <v>718</v>
      </c>
      <c r="M129" s="322" t="s">
        <v>718</v>
      </c>
      <c r="N129" s="322" t="s">
        <v>718</v>
      </c>
      <c r="O129" s="322" t="s">
        <v>718</v>
      </c>
      <c r="P129" s="322" t="s">
        <v>718</v>
      </c>
      <c r="Q129" s="322" t="s">
        <v>718</v>
      </c>
      <c r="R129" s="322" t="s">
        <v>718</v>
      </c>
      <c r="S129" s="322" t="s">
        <v>718</v>
      </c>
      <c r="T129" s="322" t="s">
        <v>718</v>
      </c>
      <c r="U129" s="322" t="s">
        <v>718</v>
      </c>
      <c r="V129" s="322" t="s">
        <v>718</v>
      </c>
      <c r="W129" s="322" t="s">
        <v>718</v>
      </c>
      <c r="X129" s="322" t="s">
        <v>718</v>
      </c>
      <c r="Y129" s="322" t="s">
        <v>718</v>
      </c>
      <c r="Z129" s="322" t="s">
        <v>718</v>
      </c>
      <c r="AA129" s="322" t="s">
        <v>718</v>
      </c>
      <c r="AB129" s="322"/>
      <c r="AC129" s="322"/>
      <c r="AD129" s="322"/>
    </row>
    <row r="130" spans="2:30" ht="18.75" hidden="1" customHeight="1">
      <c r="B130" s="323">
        <v>120</v>
      </c>
      <c r="C130" s="323">
        <v>228</v>
      </c>
      <c r="D130" s="322" t="s">
        <v>728</v>
      </c>
      <c r="E130" s="322" t="s">
        <v>729</v>
      </c>
      <c r="F130" s="323" t="s">
        <v>711</v>
      </c>
      <c r="G130" s="323" t="s">
        <v>722</v>
      </c>
      <c r="H130" s="323" t="s">
        <v>838</v>
      </c>
      <c r="I130" s="323" t="s">
        <v>714</v>
      </c>
      <c r="J130" s="436" t="s">
        <v>810</v>
      </c>
      <c r="K130" s="437" t="s">
        <v>839</v>
      </c>
      <c r="L130" s="322" t="s">
        <v>718</v>
      </c>
      <c r="M130" s="322" t="s">
        <v>718</v>
      </c>
      <c r="N130" s="322" t="s">
        <v>718</v>
      </c>
      <c r="O130" s="322" t="s">
        <v>718</v>
      </c>
      <c r="P130" s="322" t="s">
        <v>718</v>
      </c>
      <c r="Q130" s="322" t="s">
        <v>718</v>
      </c>
      <c r="R130" s="322" t="s">
        <v>718</v>
      </c>
      <c r="S130" s="322" t="s">
        <v>718</v>
      </c>
      <c r="T130" s="322" t="s">
        <v>718</v>
      </c>
      <c r="U130" s="322" t="s">
        <v>718</v>
      </c>
      <c r="V130" s="322" t="s">
        <v>718</v>
      </c>
      <c r="W130" s="322" t="s">
        <v>718</v>
      </c>
      <c r="X130" s="322" t="s">
        <v>718</v>
      </c>
      <c r="Y130" s="322" t="s">
        <v>718</v>
      </c>
      <c r="Z130" s="322" t="s">
        <v>718</v>
      </c>
      <c r="AA130" s="322" t="s">
        <v>718</v>
      </c>
      <c r="AB130" s="322"/>
      <c r="AC130" s="322"/>
      <c r="AD130" s="322"/>
    </row>
    <row r="131" spans="2:30" ht="18.75" customHeight="1">
      <c r="B131" s="323">
        <v>121</v>
      </c>
      <c r="C131" s="323">
        <v>231</v>
      </c>
      <c r="D131" s="322" t="s">
        <v>730</v>
      </c>
      <c r="E131" s="322" t="s">
        <v>721</v>
      </c>
      <c r="F131" s="323" t="s">
        <v>711</v>
      </c>
      <c r="G131" s="323" t="s">
        <v>712</v>
      </c>
      <c r="H131" s="323" t="s">
        <v>838</v>
      </c>
      <c r="I131" s="323" t="s">
        <v>714</v>
      </c>
      <c r="J131" s="436" t="s">
        <v>809</v>
      </c>
      <c r="K131" s="323" t="s">
        <v>839</v>
      </c>
      <c r="L131" s="322" t="s">
        <v>718</v>
      </c>
      <c r="M131" s="322" t="s">
        <v>718</v>
      </c>
      <c r="N131" s="322" t="s">
        <v>718</v>
      </c>
      <c r="O131" s="322" t="s">
        <v>718</v>
      </c>
      <c r="P131" s="322" t="s">
        <v>718</v>
      </c>
      <c r="Q131" s="322" t="s">
        <v>718</v>
      </c>
      <c r="R131" s="322" t="s">
        <v>718</v>
      </c>
      <c r="S131" s="322" t="s">
        <v>718</v>
      </c>
      <c r="T131" s="322" t="s">
        <v>718</v>
      </c>
      <c r="U131" s="322" t="s">
        <v>718</v>
      </c>
      <c r="V131" s="322" t="s">
        <v>718</v>
      </c>
      <c r="W131" s="322" t="s">
        <v>718</v>
      </c>
      <c r="X131" s="322" t="s">
        <v>718</v>
      </c>
      <c r="Y131" s="322" t="s">
        <v>718</v>
      </c>
      <c r="Z131" s="322" t="s">
        <v>718</v>
      </c>
      <c r="AA131" s="322" t="s">
        <v>718</v>
      </c>
      <c r="AB131" s="322"/>
      <c r="AC131" s="322"/>
      <c r="AD131" s="322"/>
    </row>
    <row r="132" spans="2:30" ht="18.75" customHeight="1">
      <c r="B132" s="323">
        <v>122</v>
      </c>
      <c r="C132" s="323">
        <v>232</v>
      </c>
      <c r="D132" s="322" t="s">
        <v>731</v>
      </c>
      <c r="E132" s="322" t="s">
        <v>721</v>
      </c>
      <c r="F132" s="323" t="s">
        <v>711</v>
      </c>
      <c r="G132" s="323" t="s">
        <v>712</v>
      </c>
      <c r="H132" s="323" t="s">
        <v>838</v>
      </c>
      <c r="I132" s="323" t="s">
        <v>714</v>
      </c>
      <c r="J132" s="436" t="s">
        <v>809</v>
      </c>
      <c r="K132" s="323" t="s">
        <v>839</v>
      </c>
      <c r="L132" s="322" t="s">
        <v>718</v>
      </c>
      <c r="M132" s="322" t="s">
        <v>718</v>
      </c>
      <c r="N132" s="322" t="s">
        <v>718</v>
      </c>
      <c r="O132" s="322" t="s">
        <v>718</v>
      </c>
      <c r="P132" s="322" t="s">
        <v>718</v>
      </c>
      <c r="Q132" s="322" t="s">
        <v>718</v>
      </c>
      <c r="R132" s="322" t="s">
        <v>718</v>
      </c>
      <c r="S132" s="322" t="s">
        <v>718</v>
      </c>
      <c r="T132" s="322" t="s">
        <v>718</v>
      </c>
      <c r="U132" s="322" t="s">
        <v>718</v>
      </c>
      <c r="V132" s="322" t="s">
        <v>718</v>
      </c>
      <c r="W132" s="322" t="s">
        <v>718</v>
      </c>
      <c r="X132" s="322" t="s">
        <v>718</v>
      </c>
      <c r="Y132" s="322" t="s">
        <v>718</v>
      </c>
      <c r="Z132" s="322" t="s">
        <v>718</v>
      </c>
      <c r="AA132" s="322" t="s">
        <v>718</v>
      </c>
      <c r="AB132" s="322"/>
      <c r="AC132" s="322"/>
      <c r="AD132" s="322"/>
    </row>
    <row r="133" spans="2:30" ht="18.75" customHeight="1">
      <c r="B133" s="323">
        <v>123</v>
      </c>
      <c r="C133" s="323">
        <v>233</v>
      </c>
      <c r="D133" s="322" t="s">
        <v>732</v>
      </c>
      <c r="E133" s="322" t="s">
        <v>721</v>
      </c>
      <c r="F133" s="323" t="s">
        <v>711</v>
      </c>
      <c r="G133" s="323" t="s">
        <v>712</v>
      </c>
      <c r="H133" s="323" t="s">
        <v>838</v>
      </c>
      <c r="I133" s="323" t="s">
        <v>714</v>
      </c>
      <c r="J133" s="436" t="s">
        <v>810</v>
      </c>
      <c r="K133" s="323" t="s">
        <v>839</v>
      </c>
      <c r="L133" s="322" t="s">
        <v>718</v>
      </c>
      <c r="M133" s="322" t="s">
        <v>718</v>
      </c>
      <c r="N133" s="322" t="s">
        <v>718</v>
      </c>
      <c r="O133" s="322" t="s">
        <v>718</v>
      </c>
      <c r="P133" s="322" t="s">
        <v>718</v>
      </c>
      <c r="Q133" s="322" t="s">
        <v>718</v>
      </c>
      <c r="R133" s="322" t="s">
        <v>718</v>
      </c>
      <c r="S133" s="322" t="s">
        <v>718</v>
      </c>
      <c r="T133" s="322" t="s">
        <v>718</v>
      </c>
      <c r="U133" s="322" t="s">
        <v>718</v>
      </c>
      <c r="V133" s="322" t="s">
        <v>718</v>
      </c>
      <c r="W133" s="322" t="s">
        <v>718</v>
      </c>
      <c r="X133" s="322" t="s">
        <v>718</v>
      </c>
      <c r="Y133" s="322" t="s">
        <v>718</v>
      </c>
      <c r="Z133" s="322" t="s">
        <v>718</v>
      </c>
      <c r="AA133" s="322" t="s">
        <v>718</v>
      </c>
      <c r="AB133" s="322"/>
      <c r="AC133" s="322"/>
      <c r="AD133" s="322"/>
    </row>
    <row r="134" spans="2:30" ht="18.75" customHeight="1">
      <c r="B134" s="323">
        <v>124</v>
      </c>
      <c r="C134" s="323">
        <v>234</v>
      </c>
      <c r="D134" s="322" t="s">
        <v>733</v>
      </c>
      <c r="E134" s="322" t="s">
        <v>721</v>
      </c>
      <c r="F134" s="323" t="s">
        <v>711</v>
      </c>
      <c r="G134" s="323" t="s">
        <v>712</v>
      </c>
      <c r="H134" s="323" t="s">
        <v>838</v>
      </c>
      <c r="I134" s="323" t="s">
        <v>714</v>
      </c>
      <c r="J134" s="436" t="s">
        <v>810</v>
      </c>
      <c r="K134" s="323" t="s">
        <v>839</v>
      </c>
      <c r="L134" s="322" t="s">
        <v>718</v>
      </c>
      <c r="M134" s="322" t="s">
        <v>718</v>
      </c>
      <c r="N134" s="322" t="s">
        <v>718</v>
      </c>
      <c r="O134" s="322" t="s">
        <v>718</v>
      </c>
      <c r="P134" s="322" t="s">
        <v>718</v>
      </c>
      <c r="Q134" s="322" t="s">
        <v>718</v>
      </c>
      <c r="R134" s="322" t="s">
        <v>718</v>
      </c>
      <c r="S134" s="322" t="s">
        <v>718</v>
      </c>
      <c r="T134" s="322" t="s">
        <v>718</v>
      </c>
      <c r="U134" s="322" t="s">
        <v>718</v>
      </c>
      <c r="V134" s="322" t="s">
        <v>718</v>
      </c>
      <c r="W134" s="322" t="s">
        <v>718</v>
      </c>
      <c r="X134" s="322" t="s">
        <v>718</v>
      </c>
      <c r="Y134" s="322" t="s">
        <v>718</v>
      </c>
      <c r="Z134" s="322" t="s">
        <v>718</v>
      </c>
      <c r="AA134" s="322" t="s">
        <v>718</v>
      </c>
      <c r="AB134" s="322"/>
      <c r="AC134" s="322"/>
      <c r="AD134" s="322"/>
    </row>
    <row r="135" spans="2:30" ht="18.75" customHeight="1">
      <c r="B135" s="323">
        <v>125</v>
      </c>
      <c r="C135" s="323">
        <v>235</v>
      </c>
      <c r="D135" s="322" t="s">
        <v>709</v>
      </c>
      <c r="E135" s="322" t="s">
        <v>710</v>
      </c>
      <c r="F135" s="323" t="s">
        <v>711</v>
      </c>
      <c r="G135" s="323" t="s">
        <v>712</v>
      </c>
      <c r="H135" s="323" t="s">
        <v>838</v>
      </c>
      <c r="I135" s="323" t="s">
        <v>714</v>
      </c>
      <c r="J135" s="436" t="s">
        <v>715</v>
      </c>
      <c r="K135" s="437" t="s">
        <v>716</v>
      </c>
      <c r="L135" s="322" t="s">
        <v>718</v>
      </c>
      <c r="M135" s="322" t="s">
        <v>718</v>
      </c>
      <c r="N135" s="322" t="s">
        <v>718</v>
      </c>
      <c r="O135" s="322" t="s">
        <v>718</v>
      </c>
      <c r="P135" s="322" t="s">
        <v>718</v>
      </c>
      <c r="Q135" s="322" t="s">
        <v>718</v>
      </c>
      <c r="R135" s="322" t="s">
        <v>718</v>
      </c>
      <c r="S135" s="322" t="s">
        <v>718</v>
      </c>
      <c r="T135" s="322" t="s">
        <v>718</v>
      </c>
      <c r="U135" s="322" t="s">
        <v>718</v>
      </c>
      <c r="V135" s="322" t="s">
        <v>718</v>
      </c>
      <c r="W135" s="322" t="s">
        <v>718</v>
      </c>
      <c r="X135" s="322" t="s">
        <v>718</v>
      </c>
      <c r="Y135" s="322" t="s">
        <v>718</v>
      </c>
      <c r="Z135" s="322" t="s">
        <v>718</v>
      </c>
      <c r="AA135" s="322" t="s">
        <v>718</v>
      </c>
      <c r="AB135" s="322"/>
      <c r="AC135" s="322"/>
      <c r="AD135" s="322"/>
    </row>
    <row r="136" spans="2:30" ht="18.75" hidden="1" customHeight="1">
      <c r="B136" s="323">
        <v>126</v>
      </c>
      <c r="C136" s="323">
        <v>260</v>
      </c>
      <c r="D136" s="322" t="s">
        <v>720</v>
      </c>
      <c r="E136" s="322" t="s">
        <v>721</v>
      </c>
      <c r="F136" s="323" t="s">
        <v>711</v>
      </c>
      <c r="G136" s="323" t="s">
        <v>722</v>
      </c>
      <c r="H136" s="323" t="s">
        <v>840</v>
      </c>
      <c r="I136" s="323" t="s">
        <v>714</v>
      </c>
      <c r="J136" s="436" t="s">
        <v>808</v>
      </c>
      <c r="K136" s="323" t="s">
        <v>841</v>
      </c>
      <c r="L136" s="322" t="s">
        <v>718</v>
      </c>
      <c r="M136" s="322" t="s">
        <v>718</v>
      </c>
      <c r="N136" s="322" t="s">
        <v>718</v>
      </c>
      <c r="O136" s="322" t="s">
        <v>718</v>
      </c>
      <c r="P136" s="322" t="s">
        <v>718</v>
      </c>
      <c r="Q136" s="322" t="s">
        <v>718</v>
      </c>
      <c r="R136" s="322" t="s">
        <v>718</v>
      </c>
      <c r="S136" s="322" t="s">
        <v>718</v>
      </c>
      <c r="T136" s="322" t="s">
        <v>718</v>
      </c>
      <c r="U136" s="322" t="s">
        <v>718</v>
      </c>
      <c r="V136" s="322" t="s">
        <v>718</v>
      </c>
      <c r="W136" s="322" t="s">
        <v>718</v>
      </c>
      <c r="X136" s="322" t="s">
        <v>718</v>
      </c>
      <c r="Y136" s="322" t="s">
        <v>718</v>
      </c>
      <c r="Z136" s="322" t="s">
        <v>718</v>
      </c>
      <c r="AA136" s="322" t="s">
        <v>718</v>
      </c>
      <c r="AB136" s="322"/>
      <c r="AC136" s="322"/>
      <c r="AD136" s="322"/>
    </row>
    <row r="137" spans="2:30" ht="18.75" hidden="1" customHeight="1">
      <c r="B137" s="323">
        <v>127</v>
      </c>
      <c r="C137" s="323">
        <v>261</v>
      </c>
      <c r="D137" s="322" t="s">
        <v>724</v>
      </c>
      <c r="E137" s="322" t="s">
        <v>721</v>
      </c>
      <c r="F137" s="323" t="s">
        <v>711</v>
      </c>
      <c r="G137" s="323" t="s">
        <v>722</v>
      </c>
      <c r="H137" s="323" t="s">
        <v>840</v>
      </c>
      <c r="I137" s="323" t="s">
        <v>714</v>
      </c>
      <c r="J137" s="436" t="s">
        <v>808</v>
      </c>
      <c r="K137" s="323" t="s">
        <v>841</v>
      </c>
      <c r="L137" s="322" t="s">
        <v>718</v>
      </c>
      <c r="M137" s="322" t="s">
        <v>718</v>
      </c>
      <c r="N137" s="322" t="s">
        <v>718</v>
      </c>
      <c r="O137" s="322" t="s">
        <v>718</v>
      </c>
      <c r="P137" s="322" t="s">
        <v>718</v>
      </c>
      <c r="Q137" s="322" t="s">
        <v>718</v>
      </c>
      <c r="R137" s="322" t="s">
        <v>718</v>
      </c>
      <c r="S137" s="322" t="s">
        <v>718</v>
      </c>
      <c r="T137" s="322" t="s">
        <v>718</v>
      </c>
      <c r="U137" s="322" t="s">
        <v>718</v>
      </c>
      <c r="V137" s="322" t="s">
        <v>718</v>
      </c>
      <c r="W137" s="322" t="s">
        <v>718</v>
      </c>
      <c r="X137" s="322" t="s">
        <v>718</v>
      </c>
      <c r="Y137" s="322" t="s">
        <v>718</v>
      </c>
      <c r="Z137" s="322" t="s">
        <v>718</v>
      </c>
      <c r="AA137" s="322" t="s">
        <v>718</v>
      </c>
      <c r="AB137" s="322"/>
      <c r="AC137" s="322"/>
      <c r="AD137" s="322"/>
    </row>
    <row r="138" spans="2:30" ht="18.75" hidden="1" customHeight="1">
      <c r="B138" s="323">
        <v>128</v>
      </c>
      <c r="C138" s="323">
        <v>262</v>
      </c>
      <c r="D138" s="322" t="s">
        <v>725</v>
      </c>
      <c r="E138" s="322" t="s">
        <v>721</v>
      </c>
      <c r="F138" s="323" t="s">
        <v>711</v>
      </c>
      <c r="G138" s="323" t="s">
        <v>722</v>
      </c>
      <c r="H138" s="323" t="s">
        <v>840</v>
      </c>
      <c r="I138" s="323" t="s">
        <v>714</v>
      </c>
      <c r="J138" s="436" t="s">
        <v>809</v>
      </c>
      <c r="K138" s="323" t="s">
        <v>841</v>
      </c>
      <c r="L138" s="322" t="s">
        <v>718</v>
      </c>
      <c r="M138" s="322" t="s">
        <v>718</v>
      </c>
      <c r="N138" s="322" t="s">
        <v>718</v>
      </c>
      <c r="O138" s="322" t="s">
        <v>718</v>
      </c>
      <c r="P138" s="322" t="s">
        <v>718</v>
      </c>
      <c r="Q138" s="322" t="s">
        <v>718</v>
      </c>
      <c r="R138" s="322" t="s">
        <v>718</v>
      </c>
      <c r="S138" s="322" t="s">
        <v>718</v>
      </c>
      <c r="T138" s="322" t="s">
        <v>718</v>
      </c>
      <c r="U138" s="322" t="s">
        <v>718</v>
      </c>
      <c r="V138" s="322" t="s">
        <v>718</v>
      </c>
      <c r="W138" s="322" t="s">
        <v>718</v>
      </c>
      <c r="X138" s="322" t="s">
        <v>718</v>
      </c>
      <c r="Y138" s="322" t="s">
        <v>718</v>
      </c>
      <c r="Z138" s="322" t="s">
        <v>718</v>
      </c>
      <c r="AA138" s="322" t="s">
        <v>718</v>
      </c>
      <c r="AB138" s="322"/>
      <c r="AC138" s="322"/>
      <c r="AD138" s="322"/>
    </row>
    <row r="139" spans="2:30" ht="18.75" hidden="1" customHeight="1">
      <c r="B139" s="323">
        <v>129</v>
      </c>
      <c r="C139" s="323">
        <v>263</v>
      </c>
      <c r="D139" s="322" t="s">
        <v>726</v>
      </c>
      <c r="E139" s="322" t="s">
        <v>721</v>
      </c>
      <c r="F139" s="323" t="s">
        <v>711</v>
      </c>
      <c r="G139" s="323" t="s">
        <v>722</v>
      </c>
      <c r="H139" s="323" t="s">
        <v>840</v>
      </c>
      <c r="I139" s="323" t="s">
        <v>714</v>
      </c>
      <c r="J139" s="436" t="s">
        <v>809</v>
      </c>
      <c r="K139" s="323" t="s">
        <v>841</v>
      </c>
      <c r="L139" s="322" t="s">
        <v>718</v>
      </c>
      <c r="M139" s="322" t="s">
        <v>718</v>
      </c>
      <c r="N139" s="322" t="s">
        <v>718</v>
      </c>
      <c r="O139" s="322" t="s">
        <v>718</v>
      </c>
      <c r="P139" s="322" t="s">
        <v>718</v>
      </c>
      <c r="Q139" s="322" t="s">
        <v>718</v>
      </c>
      <c r="R139" s="322" t="s">
        <v>718</v>
      </c>
      <c r="S139" s="322" t="s">
        <v>718</v>
      </c>
      <c r="T139" s="322" t="s">
        <v>718</v>
      </c>
      <c r="U139" s="322" t="s">
        <v>718</v>
      </c>
      <c r="V139" s="322" t="s">
        <v>718</v>
      </c>
      <c r="W139" s="322" t="s">
        <v>718</v>
      </c>
      <c r="X139" s="322" t="s">
        <v>718</v>
      </c>
      <c r="Y139" s="322" t="s">
        <v>718</v>
      </c>
      <c r="Z139" s="322" t="s">
        <v>718</v>
      </c>
      <c r="AA139" s="322" t="s">
        <v>718</v>
      </c>
      <c r="AB139" s="322"/>
      <c r="AC139" s="322"/>
      <c r="AD139" s="322"/>
    </row>
    <row r="140" spans="2:30" ht="18.75" hidden="1" customHeight="1">
      <c r="B140" s="323">
        <v>130</v>
      </c>
      <c r="C140" s="323">
        <v>264</v>
      </c>
      <c r="D140" s="322" t="s">
        <v>727</v>
      </c>
      <c r="E140" s="322" t="s">
        <v>721</v>
      </c>
      <c r="F140" s="323" t="s">
        <v>711</v>
      </c>
      <c r="G140" s="323" t="s">
        <v>722</v>
      </c>
      <c r="H140" s="323" t="s">
        <v>840</v>
      </c>
      <c r="I140" s="323" t="s">
        <v>714</v>
      </c>
      <c r="J140" s="436" t="s">
        <v>810</v>
      </c>
      <c r="K140" s="323" t="s">
        <v>841</v>
      </c>
      <c r="L140" s="322" t="s">
        <v>718</v>
      </c>
      <c r="M140" s="322" t="s">
        <v>718</v>
      </c>
      <c r="N140" s="322" t="s">
        <v>718</v>
      </c>
      <c r="O140" s="322" t="s">
        <v>718</v>
      </c>
      <c r="P140" s="322" t="s">
        <v>718</v>
      </c>
      <c r="Q140" s="322" t="s">
        <v>718</v>
      </c>
      <c r="R140" s="322" t="s">
        <v>718</v>
      </c>
      <c r="S140" s="322" t="s">
        <v>718</v>
      </c>
      <c r="T140" s="322" t="s">
        <v>718</v>
      </c>
      <c r="U140" s="322" t="s">
        <v>718</v>
      </c>
      <c r="V140" s="322" t="s">
        <v>718</v>
      </c>
      <c r="W140" s="322" t="s">
        <v>718</v>
      </c>
      <c r="X140" s="322" t="s">
        <v>718</v>
      </c>
      <c r="Y140" s="322" t="s">
        <v>718</v>
      </c>
      <c r="Z140" s="322" t="s">
        <v>718</v>
      </c>
      <c r="AA140" s="322" t="s">
        <v>718</v>
      </c>
      <c r="AB140" s="322"/>
      <c r="AC140" s="322"/>
      <c r="AD140" s="322"/>
    </row>
    <row r="141" spans="2:30" ht="18.75" hidden="1" customHeight="1">
      <c r="B141" s="323">
        <v>131</v>
      </c>
      <c r="C141" s="323">
        <v>265</v>
      </c>
      <c r="D141" s="322" t="s">
        <v>728</v>
      </c>
      <c r="E141" s="322" t="s">
        <v>729</v>
      </c>
      <c r="F141" s="323" t="s">
        <v>711</v>
      </c>
      <c r="G141" s="323" t="s">
        <v>722</v>
      </c>
      <c r="H141" s="323" t="s">
        <v>840</v>
      </c>
      <c r="I141" s="323" t="s">
        <v>714</v>
      </c>
      <c r="J141" s="436" t="s">
        <v>810</v>
      </c>
      <c r="K141" s="437" t="s">
        <v>841</v>
      </c>
      <c r="L141" s="322" t="s">
        <v>718</v>
      </c>
      <c r="M141" s="322" t="s">
        <v>718</v>
      </c>
      <c r="N141" s="322" t="s">
        <v>718</v>
      </c>
      <c r="O141" s="322" t="s">
        <v>718</v>
      </c>
      <c r="P141" s="322" t="s">
        <v>718</v>
      </c>
      <c r="Q141" s="322" t="s">
        <v>718</v>
      </c>
      <c r="R141" s="322" t="s">
        <v>718</v>
      </c>
      <c r="S141" s="322" t="s">
        <v>718</v>
      </c>
      <c r="T141" s="322" t="s">
        <v>718</v>
      </c>
      <c r="U141" s="322" t="s">
        <v>718</v>
      </c>
      <c r="V141" s="322" t="s">
        <v>718</v>
      </c>
      <c r="W141" s="322" t="s">
        <v>718</v>
      </c>
      <c r="X141" s="322" t="s">
        <v>718</v>
      </c>
      <c r="Y141" s="322" t="s">
        <v>718</v>
      </c>
      <c r="Z141" s="322" t="s">
        <v>718</v>
      </c>
      <c r="AA141" s="322" t="s">
        <v>718</v>
      </c>
      <c r="AB141" s="322"/>
      <c r="AC141" s="322"/>
      <c r="AD141" s="322"/>
    </row>
    <row r="142" spans="2:30" ht="18.75" customHeight="1">
      <c r="B142" s="323">
        <v>132</v>
      </c>
      <c r="C142" s="323">
        <v>268</v>
      </c>
      <c r="D142" s="322" t="s">
        <v>730</v>
      </c>
      <c r="E142" s="322" t="s">
        <v>721</v>
      </c>
      <c r="F142" s="323" t="s">
        <v>711</v>
      </c>
      <c r="G142" s="323" t="s">
        <v>712</v>
      </c>
      <c r="H142" s="323" t="s">
        <v>840</v>
      </c>
      <c r="I142" s="323" t="s">
        <v>714</v>
      </c>
      <c r="J142" s="436" t="s">
        <v>809</v>
      </c>
      <c r="K142" s="323" t="s">
        <v>841</v>
      </c>
      <c r="L142" s="322" t="s">
        <v>718</v>
      </c>
      <c r="M142" s="322" t="s">
        <v>718</v>
      </c>
      <c r="N142" s="322" t="s">
        <v>718</v>
      </c>
      <c r="O142" s="322" t="s">
        <v>718</v>
      </c>
      <c r="P142" s="322" t="s">
        <v>718</v>
      </c>
      <c r="Q142" s="322" t="s">
        <v>718</v>
      </c>
      <c r="R142" s="322" t="s">
        <v>718</v>
      </c>
      <c r="S142" s="322" t="s">
        <v>718</v>
      </c>
      <c r="T142" s="322" t="s">
        <v>718</v>
      </c>
      <c r="U142" s="322" t="s">
        <v>718</v>
      </c>
      <c r="V142" s="322" t="s">
        <v>718</v>
      </c>
      <c r="W142" s="322" t="s">
        <v>718</v>
      </c>
      <c r="X142" s="322" t="s">
        <v>718</v>
      </c>
      <c r="Y142" s="322" t="s">
        <v>718</v>
      </c>
      <c r="Z142" s="322" t="s">
        <v>718</v>
      </c>
      <c r="AA142" s="322" t="s">
        <v>718</v>
      </c>
      <c r="AB142" s="322"/>
      <c r="AC142" s="322"/>
      <c r="AD142" s="322"/>
    </row>
    <row r="143" spans="2:30" ht="18.75" customHeight="1">
      <c r="B143" s="323">
        <v>133</v>
      </c>
      <c r="C143" s="323">
        <v>269</v>
      </c>
      <c r="D143" s="322" t="s">
        <v>731</v>
      </c>
      <c r="E143" s="322" t="s">
        <v>721</v>
      </c>
      <c r="F143" s="323" t="s">
        <v>711</v>
      </c>
      <c r="G143" s="323" t="s">
        <v>712</v>
      </c>
      <c r="H143" s="323" t="s">
        <v>840</v>
      </c>
      <c r="I143" s="323" t="s">
        <v>714</v>
      </c>
      <c r="J143" s="436" t="s">
        <v>809</v>
      </c>
      <c r="K143" s="323" t="s">
        <v>841</v>
      </c>
      <c r="L143" s="322" t="s">
        <v>718</v>
      </c>
      <c r="M143" s="322" t="s">
        <v>718</v>
      </c>
      <c r="N143" s="322" t="s">
        <v>718</v>
      </c>
      <c r="O143" s="322" t="s">
        <v>718</v>
      </c>
      <c r="P143" s="322" t="s">
        <v>718</v>
      </c>
      <c r="Q143" s="322" t="s">
        <v>718</v>
      </c>
      <c r="R143" s="322" t="s">
        <v>718</v>
      </c>
      <c r="S143" s="322" t="s">
        <v>718</v>
      </c>
      <c r="T143" s="322" t="s">
        <v>718</v>
      </c>
      <c r="U143" s="322" t="s">
        <v>718</v>
      </c>
      <c r="V143" s="322" t="s">
        <v>718</v>
      </c>
      <c r="W143" s="322" t="s">
        <v>718</v>
      </c>
      <c r="X143" s="322" t="s">
        <v>718</v>
      </c>
      <c r="Y143" s="322" t="s">
        <v>718</v>
      </c>
      <c r="Z143" s="322" t="s">
        <v>718</v>
      </c>
      <c r="AA143" s="322" t="s">
        <v>718</v>
      </c>
      <c r="AB143" s="322"/>
      <c r="AC143" s="322"/>
      <c r="AD143" s="322"/>
    </row>
    <row r="144" spans="2:30" ht="18.75" customHeight="1">
      <c r="B144" s="323">
        <v>134</v>
      </c>
      <c r="C144" s="323">
        <v>270</v>
      </c>
      <c r="D144" s="322" t="s">
        <v>732</v>
      </c>
      <c r="E144" s="322" t="s">
        <v>721</v>
      </c>
      <c r="F144" s="323" t="s">
        <v>711</v>
      </c>
      <c r="G144" s="323" t="s">
        <v>712</v>
      </c>
      <c r="H144" s="323" t="s">
        <v>840</v>
      </c>
      <c r="I144" s="323" t="s">
        <v>714</v>
      </c>
      <c r="J144" s="436" t="s">
        <v>810</v>
      </c>
      <c r="K144" s="323" t="s">
        <v>841</v>
      </c>
      <c r="L144" s="322" t="s">
        <v>718</v>
      </c>
      <c r="M144" s="322" t="s">
        <v>718</v>
      </c>
      <c r="N144" s="322" t="s">
        <v>718</v>
      </c>
      <c r="O144" s="322" t="s">
        <v>718</v>
      </c>
      <c r="P144" s="322" t="s">
        <v>718</v>
      </c>
      <c r="Q144" s="322" t="s">
        <v>718</v>
      </c>
      <c r="R144" s="322" t="s">
        <v>718</v>
      </c>
      <c r="S144" s="322" t="s">
        <v>718</v>
      </c>
      <c r="T144" s="322" t="s">
        <v>718</v>
      </c>
      <c r="U144" s="322" t="s">
        <v>718</v>
      </c>
      <c r="V144" s="322" t="s">
        <v>718</v>
      </c>
      <c r="W144" s="322" t="s">
        <v>718</v>
      </c>
      <c r="X144" s="322" t="s">
        <v>718</v>
      </c>
      <c r="Y144" s="322" t="s">
        <v>718</v>
      </c>
      <c r="Z144" s="322" t="s">
        <v>718</v>
      </c>
      <c r="AA144" s="322" t="s">
        <v>718</v>
      </c>
      <c r="AB144" s="322"/>
      <c r="AC144" s="322"/>
      <c r="AD144" s="322"/>
    </row>
    <row r="145" spans="2:30" ht="18.75" customHeight="1">
      <c r="B145" s="323">
        <v>135</v>
      </c>
      <c r="C145" s="323">
        <v>271</v>
      </c>
      <c r="D145" s="322" t="s">
        <v>733</v>
      </c>
      <c r="E145" s="322" t="s">
        <v>721</v>
      </c>
      <c r="F145" s="323" t="s">
        <v>711</v>
      </c>
      <c r="G145" s="323" t="s">
        <v>712</v>
      </c>
      <c r="H145" s="323" t="s">
        <v>840</v>
      </c>
      <c r="I145" s="323" t="s">
        <v>714</v>
      </c>
      <c r="J145" s="436" t="s">
        <v>810</v>
      </c>
      <c r="K145" s="323" t="s">
        <v>841</v>
      </c>
      <c r="L145" s="322" t="s">
        <v>718</v>
      </c>
      <c r="M145" s="322" t="s">
        <v>718</v>
      </c>
      <c r="N145" s="322" t="s">
        <v>718</v>
      </c>
      <c r="O145" s="322" t="s">
        <v>718</v>
      </c>
      <c r="P145" s="322" t="s">
        <v>718</v>
      </c>
      <c r="Q145" s="322" t="s">
        <v>718</v>
      </c>
      <c r="R145" s="322" t="s">
        <v>718</v>
      </c>
      <c r="S145" s="322" t="s">
        <v>718</v>
      </c>
      <c r="T145" s="322" t="s">
        <v>718</v>
      </c>
      <c r="U145" s="322" t="s">
        <v>718</v>
      </c>
      <c r="V145" s="322" t="s">
        <v>718</v>
      </c>
      <c r="W145" s="322" t="s">
        <v>718</v>
      </c>
      <c r="X145" s="322" t="s">
        <v>718</v>
      </c>
      <c r="Y145" s="322" t="s">
        <v>718</v>
      </c>
      <c r="Z145" s="322" t="s">
        <v>718</v>
      </c>
      <c r="AA145" s="322" t="s">
        <v>718</v>
      </c>
      <c r="AB145" s="322"/>
      <c r="AC145" s="322"/>
      <c r="AD145" s="322"/>
    </row>
    <row r="146" spans="2:30" ht="18.75" customHeight="1">
      <c r="B146" s="323">
        <v>136</v>
      </c>
      <c r="C146" s="323">
        <v>272</v>
      </c>
      <c r="D146" s="322" t="s">
        <v>709</v>
      </c>
      <c r="E146" s="322" t="s">
        <v>721</v>
      </c>
      <c r="F146" s="323" t="s">
        <v>711</v>
      </c>
      <c r="G146" s="323" t="s">
        <v>712</v>
      </c>
      <c r="H146" s="323" t="s">
        <v>840</v>
      </c>
      <c r="I146" s="323" t="s">
        <v>714</v>
      </c>
      <c r="J146" s="436" t="s">
        <v>715</v>
      </c>
      <c r="K146" s="437" t="s">
        <v>716</v>
      </c>
      <c r="L146" s="322" t="s">
        <v>718</v>
      </c>
      <c r="M146" s="322" t="s">
        <v>718</v>
      </c>
      <c r="N146" s="322" t="s">
        <v>718</v>
      </c>
      <c r="O146" s="322" t="s">
        <v>718</v>
      </c>
      <c r="P146" s="322" t="s">
        <v>718</v>
      </c>
      <c r="Q146" s="322" t="s">
        <v>718</v>
      </c>
      <c r="R146" s="322" t="s">
        <v>718</v>
      </c>
      <c r="S146" s="322" t="s">
        <v>718</v>
      </c>
      <c r="T146" s="322" t="s">
        <v>718</v>
      </c>
      <c r="U146" s="322" t="s">
        <v>718</v>
      </c>
      <c r="V146" s="322" t="s">
        <v>718</v>
      </c>
      <c r="W146" s="322" t="s">
        <v>718</v>
      </c>
      <c r="X146" s="322" t="s">
        <v>718</v>
      </c>
      <c r="Y146" s="322" t="s">
        <v>718</v>
      </c>
      <c r="Z146" s="322" t="s">
        <v>718</v>
      </c>
      <c r="AA146" s="322" t="s">
        <v>718</v>
      </c>
      <c r="AB146" s="322"/>
      <c r="AC146" s="322"/>
      <c r="AD146" s="322"/>
    </row>
    <row r="147" spans="2:30" ht="18.75" customHeight="1">
      <c r="B147" s="323">
        <v>137</v>
      </c>
      <c r="C147" s="323">
        <v>282</v>
      </c>
      <c r="D147" s="322" t="s">
        <v>842</v>
      </c>
      <c r="E147" s="322" t="s">
        <v>721</v>
      </c>
      <c r="F147" s="323" t="s">
        <v>711</v>
      </c>
      <c r="G147" s="323" t="s">
        <v>712</v>
      </c>
      <c r="H147" s="323" t="s">
        <v>843</v>
      </c>
      <c r="I147" s="323" t="s">
        <v>844</v>
      </c>
      <c r="J147" s="436" t="s">
        <v>845</v>
      </c>
      <c r="K147" s="437" t="s">
        <v>846</v>
      </c>
      <c r="L147" s="322" t="s">
        <v>718</v>
      </c>
      <c r="M147" s="322" t="s">
        <v>718</v>
      </c>
      <c r="N147" s="322" t="s">
        <v>718</v>
      </c>
      <c r="O147" s="322" t="s">
        <v>718</v>
      </c>
      <c r="P147" s="322" t="s">
        <v>718</v>
      </c>
      <c r="Q147" s="322" t="s">
        <v>718</v>
      </c>
      <c r="R147" s="322" t="s">
        <v>718</v>
      </c>
      <c r="S147" s="322" t="s">
        <v>718</v>
      </c>
      <c r="T147" s="322" t="s">
        <v>718</v>
      </c>
      <c r="U147" s="322" t="s">
        <v>718</v>
      </c>
      <c r="V147" s="322" t="s">
        <v>718</v>
      </c>
      <c r="W147" s="322" t="s">
        <v>718</v>
      </c>
      <c r="X147" s="322" t="s">
        <v>718</v>
      </c>
      <c r="Y147" s="322" t="s">
        <v>718</v>
      </c>
      <c r="Z147" s="322" t="s">
        <v>718</v>
      </c>
      <c r="AA147" s="322" t="s">
        <v>718</v>
      </c>
      <c r="AB147" s="322"/>
      <c r="AC147" s="322"/>
      <c r="AD147" s="322"/>
    </row>
    <row r="148" spans="2:30" ht="18.75" customHeight="1">
      <c r="B148" s="323">
        <v>138</v>
      </c>
      <c r="C148" s="323">
        <v>283</v>
      </c>
      <c r="D148" s="322" t="s">
        <v>847</v>
      </c>
      <c r="E148" s="322" t="s">
        <v>721</v>
      </c>
      <c r="F148" s="323" t="s">
        <v>711</v>
      </c>
      <c r="G148" s="323" t="s">
        <v>712</v>
      </c>
      <c r="H148" s="323" t="s">
        <v>843</v>
      </c>
      <c r="I148" s="323" t="s">
        <v>844</v>
      </c>
      <c r="J148" s="436" t="s">
        <v>848</v>
      </c>
      <c r="K148" s="437" t="s">
        <v>849</v>
      </c>
      <c r="L148" s="322" t="s">
        <v>718</v>
      </c>
      <c r="M148" s="322" t="s">
        <v>718</v>
      </c>
      <c r="N148" s="322" t="s">
        <v>718</v>
      </c>
      <c r="O148" s="322" t="s">
        <v>718</v>
      </c>
      <c r="P148" s="322" t="s">
        <v>718</v>
      </c>
      <c r="Q148" s="322" t="s">
        <v>718</v>
      </c>
      <c r="R148" s="322" t="s">
        <v>718</v>
      </c>
      <c r="S148" s="322" t="s">
        <v>718</v>
      </c>
      <c r="T148" s="322" t="s">
        <v>718</v>
      </c>
      <c r="U148" s="322" t="s">
        <v>718</v>
      </c>
      <c r="V148" s="322" t="s">
        <v>718</v>
      </c>
      <c r="W148" s="322" t="s">
        <v>718</v>
      </c>
      <c r="X148" s="322" t="s">
        <v>718</v>
      </c>
      <c r="Y148" s="322" t="s">
        <v>718</v>
      </c>
      <c r="Z148" s="322" t="s">
        <v>718</v>
      </c>
      <c r="AA148" s="322" t="s">
        <v>718</v>
      </c>
      <c r="AB148" s="322"/>
      <c r="AC148" s="322"/>
      <c r="AD148" s="322"/>
    </row>
    <row r="149" spans="2:30" ht="18.75" customHeight="1">
      <c r="B149" s="323">
        <v>139</v>
      </c>
      <c r="C149" s="323">
        <v>284</v>
      </c>
      <c r="D149" s="322" t="s">
        <v>850</v>
      </c>
      <c r="E149" s="322" t="s">
        <v>710</v>
      </c>
      <c r="F149" s="323" t="s">
        <v>711</v>
      </c>
      <c r="G149" s="323" t="s">
        <v>712</v>
      </c>
      <c r="H149" s="323" t="s">
        <v>843</v>
      </c>
      <c r="I149" s="323" t="s">
        <v>844</v>
      </c>
      <c r="J149" s="436" t="s">
        <v>851</v>
      </c>
      <c r="K149" s="437" t="s">
        <v>852</v>
      </c>
      <c r="L149" s="322" t="s">
        <v>718</v>
      </c>
      <c r="M149" s="322" t="s">
        <v>718</v>
      </c>
      <c r="N149" s="322" t="s">
        <v>718</v>
      </c>
      <c r="O149" s="322" t="s">
        <v>718</v>
      </c>
      <c r="P149" s="322" t="s">
        <v>718</v>
      </c>
      <c r="Q149" s="322" t="s">
        <v>718</v>
      </c>
      <c r="R149" s="322" t="s">
        <v>718</v>
      </c>
      <c r="S149" s="322" t="s">
        <v>718</v>
      </c>
      <c r="T149" s="322" t="s">
        <v>718</v>
      </c>
      <c r="U149" s="322" t="s">
        <v>718</v>
      </c>
      <c r="V149" s="322" t="s">
        <v>718</v>
      </c>
      <c r="W149" s="322" t="s">
        <v>718</v>
      </c>
      <c r="X149" s="322" t="s">
        <v>718</v>
      </c>
      <c r="Y149" s="322" t="s">
        <v>718</v>
      </c>
      <c r="Z149" s="322" t="s">
        <v>718</v>
      </c>
      <c r="AA149" s="322" t="s">
        <v>718</v>
      </c>
      <c r="AB149" s="322"/>
      <c r="AC149" s="322"/>
      <c r="AD149" s="322"/>
    </row>
    <row r="150" spans="2:30" ht="18.75" hidden="1" customHeight="1">
      <c r="B150" s="323">
        <v>140</v>
      </c>
      <c r="C150" s="323">
        <v>291</v>
      </c>
      <c r="D150" s="322" t="s">
        <v>853</v>
      </c>
      <c r="E150" s="322" t="s">
        <v>721</v>
      </c>
      <c r="F150" s="323" t="s">
        <v>711</v>
      </c>
      <c r="G150" s="323" t="s">
        <v>722</v>
      </c>
      <c r="H150" s="323" t="s">
        <v>843</v>
      </c>
      <c r="I150" s="323" t="s">
        <v>844</v>
      </c>
      <c r="J150" s="436" t="s">
        <v>854</v>
      </c>
      <c r="K150" s="323" t="s">
        <v>853</v>
      </c>
      <c r="L150" s="322" t="s">
        <v>718</v>
      </c>
      <c r="M150" s="322" t="s">
        <v>718</v>
      </c>
      <c r="N150" s="322" t="s">
        <v>718</v>
      </c>
      <c r="O150" s="322" t="s">
        <v>718</v>
      </c>
      <c r="P150" s="322" t="s">
        <v>718</v>
      </c>
      <c r="Q150" s="322" t="s">
        <v>718</v>
      </c>
      <c r="R150" s="322" t="s">
        <v>718</v>
      </c>
      <c r="S150" s="322" t="s">
        <v>718</v>
      </c>
      <c r="T150" s="322" t="s">
        <v>718</v>
      </c>
      <c r="U150" s="322" t="s">
        <v>718</v>
      </c>
      <c r="V150" s="322" t="s">
        <v>718</v>
      </c>
      <c r="W150" s="322" t="s">
        <v>718</v>
      </c>
      <c r="X150" s="322" t="s">
        <v>718</v>
      </c>
      <c r="Y150" s="322" t="s">
        <v>718</v>
      </c>
      <c r="Z150" s="322" t="s">
        <v>718</v>
      </c>
      <c r="AA150" s="322" t="s">
        <v>718</v>
      </c>
      <c r="AB150" s="322"/>
      <c r="AC150" s="322"/>
      <c r="AD150" s="322"/>
    </row>
    <row r="151" spans="2:30" ht="18.75" hidden="1" customHeight="1">
      <c r="B151" s="323">
        <v>141</v>
      </c>
      <c r="C151" s="323">
        <v>292</v>
      </c>
      <c r="D151" s="322" t="s">
        <v>855</v>
      </c>
      <c r="E151" s="322" t="s">
        <v>856</v>
      </c>
      <c r="F151" s="323" t="s">
        <v>711</v>
      </c>
      <c r="G151" s="323" t="s">
        <v>722</v>
      </c>
      <c r="H151" s="323" t="s">
        <v>51</v>
      </c>
      <c r="I151" s="323" t="s">
        <v>857</v>
      </c>
      <c r="J151" s="436" t="s">
        <v>854</v>
      </c>
      <c r="K151" s="323" t="s">
        <v>855</v>
      </c>
      <c r="L151" s="322" t="s">
        <v>717</v>
      </c>
      <c r="M151" s="322" t="s">
        <v>718</v>
      </c>
      <c r="N151" s="322" t="s">
        <v>718</v>
      </c>
      <c r="O151" s="322" t="s">
        <v>718</v>
      </c>
      <c r="P151" s="322" t="s">
        <v>718</v>
      </c>
      <c r="Q151" s="322" t="s">
        <v>718</v>
      </c>
      <c r="R151" s="322" t="s">
        <v>718</v>
      </c>
      <c r="S151" s="322" t="s">
        <v>718</v>
      </c>
      <c r="T151" s="322" t="s">
        <v>718</v>
      </c>
      <c r="U151" s="322" t="s">
        <v>718</v>
      </c>
      <c r="V151" s="322" t="s">
        <v>718</v>
      </c>
      <c r="W151" s="322" t="s">
        <v>718</v>
      </c>
      <c r="X151" s="322" t="s">
        <v>718</v>
      </c>
      <c r="Y151" s="322" t="s">
        <v>718</v>
      </c>
      <c r="Z151" s="322" t="s">
        <v>718</v>
      </c>
      <c r="AA151" s="322" t="s">
        <v>718</v>
      </c>
      <c r="AB151" s="322"/>
      <c r="AC151" s="322"/>
      <c r="AD151" s="322"/>
    </row>
    <row r="152" spans="2:30" ht="18.75" hidden="1" customHeight="1">
      <c r="B152" s="323">
        <v>142</v>
      </c>
      <c r="C152" s="323">
        <v>293</v>
      </c>
      <c r="D152" s="322" t="s">
        <v>858</v>
      </c>
      <c r="E152" s="322" t="s">
        <v>856</v>
      </c>
      <c r="F152" s="323" t="s">
        <v>711</v>
      </c>
      <c r="G152" s="323" t="s">
        <v>722</v>
      </c>
      <c r="H152" s="323" t="s">
        <v>51</v>
      </c>
      <c r="I152" s="323" t="s">
        <v>857</v>
      </c>
      <c r="J152" s="436" t="s">
        <v>854</v>
      </c>
      <c r="K152" s="323" t="s">
        <v>858</v>
      </c>
      <c r="L152" s="322" t="s">
        <v>717</v>
      </c>
      <c r="M152" s="322" t="s">
        <v>718</v>
      </c>
      <c r="N152" s="322" t="s">
        <v>718</v>
      </c>
      <c r="O152" s="322" t="s">
        <v>718</v>
      </c>
      <c r="P152" s="322" t="s">
        <v>718</v>
      </c>
      <c r="Q152" s="322" t="s">
        <v>718</v>
      </c>
      <c r="R152" s="322" t="s">
        <v>718</v>
      </c>
      <c r="S152" s="322" t="s">
        <v>718</v>
      </c>
      <c r="T152" s="322" t="s">
        <v>718</v>
      </c>
      <c r="U152" s="322" t="s">
        <v>718</v>
      </c>
      <c r="V152" s="322" t="s">
        <v>718</v>
      </c>
      <c r="W152" s="322" t="s">
        <v>718</v>
      </c>
      <c r="X152" s="322" t="s">
        <v>718</v>
      </c>
      <c r="Y152" s="322" t="s">
        <v>718</v>
      </c>
      <c r="Z152" s="322" t="s">
        <v>718</v>
      </c>
      <c r="AA152" s="322" t="s">
        <v>718</v>
      </c>
      <c r="AB152" s="322"/>
      <c r="AC152" s="322"/>
      <c r="AD152" s="322"/>
    </row>
    <row r="153" spans="2:30" ht="18.75" hidden="1" customHeight="1">
      <c r="B153" s="323">
        <v>143</v>
      </c>
      <c r="C153" s="323">
        <v>294</v>
      </c>
      <c r="D153" s="322" t="s">
        <v>859</v>
      </c>
      <c r="E153" s="322" t="s">
        <v>721</v>
      </c>
      <c r="F153" s="323" t="s">
        <v>711</v>
      </c>
      <c r="G153" s="323" t="s">
        <v>722</v>
      </c>
      <c r="H153" s="323" t="s">
        <v>843</v>
      </c>
      <c r="I153" s="323" t="s">
        <v>844</v>
      </c>
      <c r="J153" s="436" t="s">
        <v>860</v>
      </c>
      <c r="K153" s="323" t="s">
        <v>859</v>
      </c>
      <c r="L153" s="322" t="s">
        <v>718</v>
      </c>
      <c r="M153" s="322" t="s">
        <v>718</v>
      </c>
      <c r="N153" s="322" t="s">
        <v>718</v>
      </c>
      <c r="O153" s="322" t="s">
        <v>718</v>
      </c>
      <c r="P153" s="322" t="s">
        <v>718</v>
      </c>
      <c r="Q153" s="322" t="s">
        <v>718</v>
      </c>
      <c r="R153" s="322" t="s">
        <v>718</v>
      </c>
      <c r="S153" s="322" t="s">
        <v>718</v>
      </c>
      <c r="T153" s="322" t="s">
        <v>718</v>
      </c>
      <c r="U153" s="322" t="s">
        <v>718</v>
      </c>
      <c r="V153" s="322" t="s">
        <v>718</v>
      </c>
      <c r="W153" s="322" t="s">
        <v>718</v>
      </c>
      <c r="X153" s="322" t="s">
        <v>718</v>
      </c>
      <c r="Y153" s="322" t="s">
        <v>718</v>
      </c>
      <c r="Z153" s="322" t="s">
        <v>718</v>
      </c>
      <c r="AA153" s="322" t="s">
        <v>718</v>
      </c>
      <c r="AB153" s="322"/>
      <c r="AC153" s="322"/>
      <c r="AD153" s="322"/>
    </row>
    <row r="154" spans="2:30" ht="18.75" hidden="1" customHeight="1">
      <c r="B154" s="323">
        <v>144</v>
      </c>
      <c r="C154" s="323">
        <v>296</v>
      </c>
      <c r="D154" s="322" t="s">
        <v>861</v>
      </c>
      <c r="E154" s="322" t="s">
        <v>721</v>
      </c>
      <c r="F154" s="323" t="s">
        <v>711</v>
      </c>
      <c r="G154" s="323" t="s">
        <v>722</v>
      </c>
      <c r="H154" s="323" t="s">
        <v>843</v>
      </c>
      <c r="I154" s="323" t="s">
        <v>844</v>
      </c>
      <c r="J154" s="436" t="s">
        <v>854</v>
      </c>
      <c r="K154" s="323" t="s">
        <v>861</v>
      </c>
      <c r="L154" s="322" t="s">
        <v>718</v>
      </c>
      <c r="M154" s="322" t="s">
        <v>718</v>
      </c>
      <c r="N154" s="322" t="s">
        <v>718</v>
      </c>
      <c r="O154" s="322" t="s">
        <v>718</v>
      </c>
      <c r="P154" s="322" t="s">
        <v>718</v>
      </c>
      <c r="Q154" s="322" t="s">
        <v>718</v>
      </c>
      <c r="R154" s="322" t="s">
        <v>718</v>
      </c>
      <c r="S154" s="322" t="s">
        <v>718</v>
      </c>
      <c r="T154" s="322" t="s">
        <v>718</v>
      </c>
      <c r="U154" s="322" t="s">
        <v>718</v>
      </c>
      <c r="V154" s="322" t="s">
        <v>718</v>
      </c>
      <c r="W154" s="322" t="s">
        <v>718</v>
      </c>
      <c r="X154" s="322" t="s">
        <v>718</v>
      </c>
      <c r="Y154" s="322" t="s">
        <v>718</v>
      </c>
      <c r="Z154" s="322" t="s">
        <v>718</v>
      </c>
      <c r="AA154" s="322" t="s">
        <v>718</v>
      </c>
      <c r="AB154" s="322"/>
      <c r="AC154" s="322"/>
      <c r="AD154" s="322"/>
    </row>
    <row r="155" spans="2:30" ht="18.75" hidden="1" customHeight="1">
      <c r="B155" s="323">
        <v>145</v>
      </c>
      <c r="C155" s="323">
        <v>297</v>
      </c>
      <c r="D155" s="322" t="s">
        <v>861</v>
      </c>
      <c r="E155" s="322" t="s">
        <v>721</v>
      </c>
      <c r="F155" s="323" t="s">
        <v>711</v>
      </c>
      <c r="G155" s="323" t="s">
        <v>722</v>
      </c>
      <c r="H155" s="323" t="s">
        <v>843</v>
      </c>
      <c r="I155" s="323" t="s">
        <v>844</v>
      </c>
      <c r="J155" s="436" t="s">
        <v>812</v>
      </c>
      <c r="K155" s="323" t="s">
        <v>861</v>
      </c>
      <c r="L155" s="322" t="s">
        <v>718</v>
      </c>
      <c r="M155" s="322" t="s">
        <v>718</v>
      </c>
      <c r="N155" s="322" t="s">
        <v>718</v>
      </c>
      <c r="O155" s="322" t="s">
        <v>718</v>
      </c>
      <c r="P155" s="322" t="s">
        <v>718</v>
      </c>
      <c r="Q155" s="322" t="s">
        <v>718</v>
      </c>
      <c r="R155" s="322" t="s">
        <v>718</v>
      </c>
      <c r="S155" s="322" t="s">
        <v>718</v>
      </c>
      <c r="T155" s="322" t="s">
        <v>718</v>
      </c>
      <c r="U155" s="322" t="s">
        <v>718</v>
      </c>
      <c r="V155" s="322" t="s">
        <v>718</v>
      </c>
      <c r="W155" s="322" t="s">
        <v>718</v>
      </c>
      <c r="X155" s="322" t="s">
        <v>718</v>
      </c>
      <c r="Y155" s="322" t="s">
        <v>718</v>
      </c>
      <c r="Z155" s="322" t="s">
        <v>718</v>
      </c>
      <c r="AA155" s="322" t="s">
        <v>718</v>
      </c>
      <c r="AB155" s="322"/>
      <c r="AC155" s="322"/>
      <c r="AD155" s="322"/>
    </row>
    <row r="156" spans="2:30" ht="18.75" hidden="1" customHeight="1">
      <c r="B156" s="323">
        <v>146</v>
      </c>
      <c r="C156" s="323">
        <v>307</v>
      </c>
      <c r="D156" s="322" t="s">
        <v>862</v>
      </c>
      <c r="E156" s="322" t="s">
        <v>721</v>
      </c>
      <c r="F156" s="323" t="s">
        <v>711</v>
      </c>
      <c r="G156" s="323" t="s">
        <v>722</v>
      </c>
      <c r="H156" s="323" t="s">
        <v>863</v>
      </c>
      <c r="I156" s="323" t="s">
        <v>864</v>
      </c>
      <c r="J156" s="436" t="s">
        <v>854</v>
      </c>
      <c r="K156" s="323" t="s">
        <v>865</v>
      </c>
      <c r="L156" s="322" t="s">
        <v>718</v>
      </c>
      <c r="M156" s="322" t="s">
        <v>718</v>
      </c>
      <c r="N156" s="322" t="s">
        <v>718</v>
      </c>
      <c r="O156" s="322" t="s">
        <v>718</v>
      </c>
      <c r="P156" s="322" t="s">
        <v>718</v>
      </c>
      <c r="Q156" s="322" t="s">
        <v>718</v>
      </c>
      <c r="R156" s="322" t="s">
        <v>718</v>
      </c>
      <c r="S156" s="322" t="s">
        <v>718</v>
      </c>
      <c r="T156" s="322" t="s">
        <v>718</v>
      </c>
      <c r="U156" s="322" t="s">
        <v>718</v>
      </c>
      <c r="V156" s="322" t="s">
        <v>718</v>
      </c>
      <c r="W156" s="322" t="s">
        <v>718</v>
      </c>
      <c r="X156" s="322" t="s">
        <v>718</v>
      </c>
      <c r="Y156" s="322" t="s">
        <v>718</v>
      </c>
      <c r="Z156" s="322" t="s">
        <v>718</v>
      </c>
      <c r="AA156" s="322" t="s">
        <v>718</v>
      </c>
      <c r="AB156" s="322"/>
      <c r="AC156" s="322"/>
      <c r="AD156" s="322"/>
    </row>
    <row r="157" spans="2:30" ht="18.75" hidden="1" customHeight="1">
      <c r="B157" s="323">
        <v>147</v>
      </c>
      <c r="C157" s="323">
        <v>308</v>
      </c>
      <c r="D157" s="322" t="s">
        <v>866</v>
      </c>
      <c r="E157" s="322" t="s">
        <v>721</v>
      </c>
      <c r="F157" s="323" t="s">
        <v>711</v>
      </c>
      <c r="G157" s="323" t="s">
        <v>722</v>
      </c>
      <c r="H157" s="323" t="s">
        <v>863</v>
      </c>
      <c r="I157" s="323" t="s">
        <v>864</v>
      </c>
      <c r="J157" s="436" t="s">
        <v>867</v>
      </c>
      <c r="K157" s="323" t="s">
        <v>868</v>
      </c>
      <c r="L157" s="322" t="s">
        <v>718</v>
      </c>
      <c r="M157" s="322" t="s">
        <v>718</v>
      </c>
      <c r="N157" s="322" t="s">
        <v>718</v>
      </c>
      <c r="O157" s="322" t="s">
        <v>718</v>
      </c>
      <c r="P157" s="322" t="s">
        <v>718</v>
      </c>
      <c r="Q157" s="322" t="s">
        <v>718</v>
      </c>
      <c r="R157" s="322" t="s">
        <v>718</v>
      </c>
      <c r="S157" s="322" t="s">
        <v>718</v>
      </c>
      <c r="T157" s="322" t="s">
        <v>718</v>
      </c>
      <c r="U157" s="322" t="s">
        <v>718</v>
      </c>
      <c r="V157" s="322" t="s">
        <v>718</v>
      </c>
      <c r="W157" s="322" t="s">
        <v>718</v>
      </c>
      <c r="X157" s="322" t="s">
        <v>718</v>
      </c>
      <c r="Y157" s="322" t="s">
        <v>718</v>
      </c>
      <c r="Z157" s="322" t="s">
        <v>718</v>
      </c>
      <c r="AA157" s="322" t="s">
        <v>718</v>
      </c>
      <c r="AB157" s="322"/>
      <c r="AC157" s="322"/>
      <c r="AD157" s="322"/>
    </row>
    <row r="158" spans="2:30" ht="18.75" hidden="1" customHeight="1">
      <c r="B158" s="323">
        <v>148</v>
      </c>
      <c r="C158" s="323">
        <v>309</v>
      </c>
      <c r="D158" s="322" t="s">
        <v>869</v>
      </c>
      <c r="E158" s="322" t="s">
        <v>721</v>
      </c>
      <c r="F158" s="323" t="s">
        <v>711</v>
      </c>
      <c r="G158" s="323" t="s">
        <v>722</v>
      </c>
      <c r="H158" s="323" t="s">
        <v>863</v>
      </c>
      <c r="I158" s="323" t="s">
        <v>864</v>
      </c>
      <c r="J158" s="436" t="s">
        <v>870</v>
      </c>
      <c r="K158" s="323" t="s">
        <v>871</v>
      </c>
      <c r="L158" s="322" t="s">
        <v>718</v>
      </c>
      <c r="M158" s="322" t="s">
        <v>718</v>
      </c>
      <c r="N158" s="322" t="s">
        <v>718</v>
      </c>
      <c r="O158" s="322" t="s">
        <v>718</v>
      </c>
      <c r="P158" s="322" t="s">
        <v>718</v>
      </c>
      <c r="Q158" s="322" t="s">
        <v>718</v>
      </c>
      <c r="R158" s="322" t="s">
        <v>718</v>
      </c>
      <c r="S158" s="322" t="s">
        <v>718</v>
      </c>
      <c r="T158" s="322" t="s">
        <v>718</v>
      </c>
      <c r="U158" s="322" t="s">
        <v>718</v>
      </c>
      <c r="V158" s="322" t="s">
        <v>718</v>
      </c>
      <c r="W158" s="322" t="s">
        <v>718</v>
      </c>
      <c r="X158" s="322" t="s">
        <v>718</v>
      </c>
      <c r="Y158" s="322" t="s">
        <v>718</v>
      </c>
      <c r="Z158" s="322" t="s">
        <v>718</v>
      </c>
      <c r="AA158" s="322" t="s">
        <v>718</v>
      </c>
      <c r="AB158" s="322"/>
      <c r="AC158" s="322"/>
      <c r="AD158" s="322"/>
    </row>
    <row r="159" spans="2:30" ht="18.75" hidden="1" customHeight="1">
      <c r="B159" s="323">
        <v>149</v>
      </c>
      <c r="C159" s="323">
        <v>310</v>
      </c>
      <c r="D159" s="322" t="s">
        <v>872</v>
      </c>
      <c r="E159" s="322" t="s">
        <v>721</v>
      </c>
      <c r="F159" s="323" t="s">
        <v>711</v>
      </c>
      <c r="G159" s="323" t="s">
        <v>722</v>
      </c>
      <c r="H159" s="323" t="s">
        <v>863</v>
      </c>
      <c r="I159" s="323" t="s">
        <v>864</v>
      </c>
      <c r="J159" s="436" t="s">
        <v>873</v>
      </c>
      <c r="K159" s="323" t="s">
        <v>874</v>
      </c>
      <c r="L159" s="322" t="s">
        <v>718</v>
      </c>
      <c r="M159" s="322" t="s">
        <v>718</v>
      </c>
      <c r="N159" s="322" t="s">
        <v>718</v>
      </c>
      <c r="O159" s="322" t="s">
        <v>718</v>
      </c>
      <c r="P159" s="322" t="s">
        <v>718</v>
      </c>
      <c r="Q159" s="322" t="s">
        <v>718</v>
      </c>
      <c r="R159" s="322" t="s">
        <v>718</v>
      </c>
      <c r="S159" s="322" t="s">
        <v>718</v>
      </c>
      <c r="T159" s="322" t="s">
        <v>718</v>
      </c>
      <c r="U159" s="322" t="s">
        <v>718</v>
      </c>
      <c r="V159" s="322" t="s">
        <v>718</v>
      </c>
      <c r="W159" s="322" t="s">
        <v>718</v>
      </c>
      <c r="X159" s="322" t="s">
        <v>718</v>
      </c>
      <c r="Y159" s="322" t="s">
        <v>718</v>
      </c>
      <c r="Z159" s="322" t="s">
        <v>718</v>
      </c>
      <c r="AA159" s="322" t="s">
        <v>718</v>
      </c>
      <c r="AB159" s="322"/>
      <c r="AC159" s="322"/>
      <c r="AD159" s="322"/>
    </row>
    <row r="160" spans="2:30" ht="18.75" hidden="1" customHeight="1">
      <c r="B160" s="323">
        <v>150</v>
      </c>
      <c r="C160" s="323">
        <v>311</v>
      </c>
      <c r="D160" s="322" t="s">
        <v>875</v>
      </c>
      <c r="E160" s="322" t="s">
        <v>721</v>
      </c>
      <c r="F160" s="323" t="s">
        <v>711</v>
      </c>
      <c r="G160" s="323" t="s">
        <v>722</v>
      </c>
      <c r="H160" s="323" t="s">
        <v>863</v>
      </c>
      <c r="I160" s="323" t="s">
        <v>864</v>
      </c>
      <c r="J160" s="436" t="s">
        <v>873</v>
      </c>
      <c r="K160" s="323" t="s">
        <v>876</v>
      </c>
      <c r="L160" s="322" t="s">
        <v>718</v>
      </c>
      <c r="M160" s="322" t="s">
        <v>718</v>
      </c>
      <c r="N160" s="322" t="s">
        <v>718</v>
      </c>
      <c r="O160" s="322" t="s">
        <v>718</v>
      </c>
      <c r="P160" s="322" t="s">
        <v>718</v>
      </c>
      <c r="Q160" s="322" t="s">
        <v>718</v>
      </c>
      <c r="R160" s="322" t="s">
        <v>718</v>
      </c>
      <c r="S160" s="322" t="s">
        <v>718</v>
      </c>
      <c r="T160" s="322" t="s">
        <v>718</v>
      </c>
      <c r="U160" s="322" t="s">
        <v>718</v>
      </c>
      <c r="V160" s="322" t="s">
        <v>718</v>
      </c>
      <c r="W160" s="322" t="s">
        <v>718</v>
      </c>
      <c r="X160" s="322" t="s">
        <v>718</v>
      </c>
      <c r="Y160" s="322" t="s">
        <v>718</v>
      </c>
      <c r="Z160" s="322" t="s">
        <v>718</v>
      </c>
      <c r="AA160" s="322" t="s">
        <v>718</v>
      </c>
      <c r="AB160" s="322"/>
      <c r="AC160" s="322"/>
      <c r="AD160" s="322"/>
    </row>
    <row r="161" spans="2:30" ht="18.75" hidden="1" customHeight="1">
      <c r="B161" s="323">
        <v>151</v>
      </c>
      <c r="C161" s="323">
        <v>312</v>
      </c>
      <c r="D161" s="322" t="s">
        <v>877</v>
      </c>
      <c r="E161" s="322" t="s">
        <v>721</v>
      </c>
      <c r="F161" s="323" t="s">
        <v>711</v>
      </c>
      <c r="G161" s="323" t="s">
        <v>722</v>
      </c>
      <c r="H161" s="323" t="s">
        <v>863</v>
      </c>
      <c r="I161" s="323" t="s">
        <v>864</v>
      </c>
      <c r="J161" s="436" t="s">
        <v>878</v>
      </c>
      <c r="K161" s="323" t="s">
        <v>879</v>
      </c>
      <c r="L161" s="322" t="s">
        <v>718</v>
      </c>
      <c r="M161" s="322" t="s">
        <v>718</v>
      </c>
      <c r="N161" s="322" t="s">
        <v>718</v>
      </c>
      <c r="O161" s="322" t="s">
        <v>718</v>
      </c>
      <c r="P161" s="322" t="s">
        <v>718</v>
      </c>
      <c r="Q161" s="322" t="s">
        <v>718</v>
      </c>
      <c r="R161" s="322" t="s">
        <v>718</v>
      </c>
      <c r="S161" s="322" t="s">
        <v>718</v>
      </c>
      <c r="T161" s="322" t="s">
        <v>718</v>
      </c>
      <c r="U161" s="322" t="s">
        <v>718</v>
      </c>
      <c r="V161" s="322" t="s">
        <v>718</v>
      </c>
      <c r="W161" s="322" t="s">
        <v>718</v>
      </c>
      <c r="X161" s="322" t="s">
        <v>718</v>
      </c>
      <c r="Y161" s="322" t="s">
        <v>718</v>
      </c>
      <c r="Z161" s="322" t="s">
        <v>718</v>
      </c>
      <c r="AA161" s="322" t="s">
        <v>718</v>
      </c>
      <c r="AB161" s="322"/>
      <c r="AC161" s="322"/>
      <c r="AD161" s="322"/>
    </row>
    <row r="162" spans="2:30" ht="18.75" hidden="1" customHeight="1">
      <c r="B162" s="323">
        <v>152</v>
      </c>
      <c r="C162" s="323">
        <v>313</v>
      </c>
      <c r="D162" s="322" t="s">
        <v>880</v>
      </c>
      <c r="E162" s="322" t="s">
        <v>721</v>
      </c>
      <c r="F162" s="323" t="s">
        <v>711</v>
      </c>
      <c r="G162" s="323" t="s">
        <v>722</v>
      </c>
      <c r="H162" s="323" t="s">
        <v>863</v>
      </c>
      <c r="I162" s="323" t="s">
        <v>864</v>
      </c>
      <c r="J162" s="436" t="s">
        <v>878</v>
      </c>
      <c r="K162" s="323" t="s">
        <v>881</v>
      </c>
      <c r="L162" s="322" t="s">
        <v>718</v>
      </c>
      <c r="M162" s="322" t="s">
        <v>718</v>
      </c>
      <c r="N162" s="322" t="s">
        <v>718</v>
      </c>
      <c r="O162" s="322" t="s">
        <v>718</v>
      </c>
      <c r="P162" s="322" t="s">
        <v>718</v>
      </c>
      <c r="Q162" s="322" t="s">
        <v>718</v>
      </c>
      <c r="R162" s="322" t="s">
        <v>718</v>
      </c>
      <c r="S162" s="322" t="s">
        <v>718</v>
      </c>
      <c r="T162" s="322" t="s">
        <v>718</v>
      </c>
      <c r="U162" s="322" t="s">
        <v>718</v>
      </c>
      <c r="V162" s="322" t="s">
        <v>718</v>
      </c>
      <c r="W162" s="322" t="s">
        <v>718</v>
      </c>
      <c r="X162" s="322" t="s">
        <v>718</v>
      </c>
      <c r="Y162" s="322" t="s">
        <v>718</v>
      </c>
      <c r="Z162" s="322" t="s">
        <v>718</v>
      </c>
      <c r="AA162" s="322" t="s">
        <v>718</v>
      </c>
      <c r="AB162" s="322"/>
      <c r="AC162" s="322"/>
      <c r="AD162" s="322"/>
    </row>
    <row r="163" spans="2:30" ht="18.75" hidden="1" customHeight="1">
      <c r="B163" s="323">
        <v>153</v>
      </c>
      <c r="C163" s="323">
        <v>321</v>
      </c>
      <c r="D163" s="322" t="s">
        <v>882</v>
      </c>
      <c r="E163" s="322" t="s">
        <v>721</v>
      </c>
      <c r="F163" s="323" t="s">
        <v>711</v>
      </c>
      <c r="G163" s="323" t="s">
        <v>722</v>
      </c>
      <c r="H163" s="323" t="s">
        <v>863</v>
      </c>
      <c r="I163" s="323" t="s">
        <v>864</v>
      </c>
      <c r="J163" s="436" t="s">
        <v>883</v>
      </c>
      <c r="K163" s="323" t="s">
        <v>884</v>
      </c>
      <c r="L163" s="322" t="s">
        <v>718</v>
      </c>
      <c r="M163" s="322" t="s">
        <v>718</v>
      </c>
      <c r="N163" s="322" t="s">
        <v>718</v>
      </c>
      <c r="O163" s="322" t="s">
        <v>718</v>
      </c>
      <c r="P163" s="322" t="s">
        <v>718</v>
      </c>
      <c r="Q163" s="322" t="s">
        <v>718</v>
      </c>
      <c r="R163" s="322" t="s">
        <v>718</v>
      </c>
      <c r="S163" s="322" t="s">
        <v>718</v>
      </c>
      <c r="T163" s="322" t="s">
        <v>718</v>
      </c>
      <c r="U163" s="322" t="s">
        <v>718</v>
      </c>
      <c r="V163" s="322" t="s">
        <v>718</v>
      </c>
      <c r="W163" s="322" t="s">
        <v>718</v>
      </c>
      <c r="X163" s="322" t="s">
        <v>718</v>
      </c>
      <c r="Y163" s="322" t="s">
        <v>718</v>
      </c>
      <c r="Z163" s="322" t="s">
        <v>718</v>
      </c>
      <c r="AA163" s="322" t="s">
        <v>718</v>
      </c>
      <c r="AB163" s="322"/>
      <c r="AC163" s="322"/>
      <c r="AD163" s="322"/>
    </row>
    <row r="164" spans="2:30" ht="18.75" hidden="1" customHeight="1">
      <c r="B164" s="323">
        <v>154</v>
      </c>
      <c r="C164" s="323">
        <v>322</v>
      </c>
      <c r="D164" s="322" t="s">
        <v>885</v>
      </c>
      <c r="E164" s="322" t="s">
        <v>721</v>
      </c>
      <c r="F164" s="323" t="s">
        <v>711</v>
      </c>
      <c r="G164" s="323" t="s">
        <v>722</v>
      </c>
      <c r="H164" s="323" t="s">
        <v>863</v>
      </c>
      <c r="I164" s="323" t="s">
        <v>864</v>
      </c>
      <c r="J164" s="436" t="s">
        <v>886</v>
      </c>
      <c r="K164" s="323" t="s">
        <v>884</v>
      </c>
      <c r="L164" s="322" t="s">
        <v>718</v>
      </c>
      <c r="M164" s="322" t="s">
        <v>718</v>
      </c>
      <c r="N164" s="322" t="s">
        <v>718</v>
      </c>
      <c r="O164" s="322" t="s">
        <v>718</v>
      </c>
      <c r="P164" s="322" t="s">
        <v>718</v>
      </c>
      <c r="Q164" s="322" t="s">
        <v>718</v>
      </c>
      <c r="R164" s="322" t="s">
        <v>718</v>
      </c>
      <c r="S164" s="322" t="s">
        <v>718</v>
      </c>
      <c r="T164" s="322" t="s">
        <v>718</v>
      </c>
      <c r="U164" s="322" t="s">
        <v>718</v>
      </c>
      <c r="V164" s="322" t="s">
        <v>718</v>
      </c>
      <c r="W164" s="322" t="s">
        <v>718</v>
      </c>
      <c r="X164" s="322" t="s">
        <v>718</v>
      </c>
      <c r="Y164" s="322" t="s">
        <v>718</v>
      </c>
      <c r="Z164" s="322" t="s">
        <v>718</v>
      </c>
      <c r="AA164" s="322" t="s">
        <v>718</v>
      </c>
      <c r="AB164" s="322"/>
      <c r="AC164" s="322"/>
      <c r="AD164" s="322"/>
    </row>
    <row r="165" spans="2:30" ht="18.75" hidden="1" customHeight="1">
      <c r="B165" s="323">
        <v>155</v>
      </c>
      <c r="C165" s="323">
        <v>323</v>
      </c>
      <c r="D165" s="322" t="s">
        <v>887</v>
      </c>
      <c r="E165" s="322" t="s">
        <v>721</v>
      </c>
      <c r="F165" s="323" t="s">
        <v>711</v>
      </c>
      <c r="G165" s="323" t="s">
        <v>722</v>
      </c>
      <c r="H165" s="323" t="s">
        <v>863</v>
      </c>
      <c r="I165" s="323" t="s">
        <v>864</v>
      </c>
      <c r="J165" s="436" t="s">
        <v>888</v>
      </c>
      <c r="K165" s="323" t="s">
        <v>884</v>
      </c>
      <c r="L165" s="322" t="s">
        <v>718</v>
      </c>
      <c r="M165" s="322" t="s">
        <v>718</v>
      </c>
      <c r="N165" s="322" t="s">
        <v>718</v>
      </c>
      <c r="O165" s="322" t="s">
        <v>718</v>
      </c>
      <c r="P165" s="322" t="s">
        <v>718</v>
      </c>
      <c r="Q165" s="322" t="s">
        <v>718</v>
      </c>
      <c r="R165" s="322" t="s">
        <v>718</v>
      </c>
      <c r="S165" s="322" t="s">
        <v>718</v>
      </c>
      <c r="T165" s="322" t="s">
        <v>718</v>
      </c>
      <c r="U165" s="322" t="s">
        <v>718</v>
      </c>
      <c r="V165" s="322" t="s">
        <v>718</v>
      </c>
      <c r="W165" s="322" t="s">
        <v>718</v>
      </c>
      <c r="X165" s="322" t="s">
        <v>718</v>
      </c>
      <c r="Y165" s="322" t="s">
        <v>718</v>
      </c>
      <c r="Z165" s="322" t="s">
        <v>718</v>
      </c>
      <c r="AA165" s="322" t="s">
        <v>718</v>
      </c>
      <c r="AB165" s="322"/>
      <c r="AC165" s="322"/>
      <c r="AD165" s="322"/>
    </row>
    <row r="166" spans="2:30" ht="18.75" hidden="1" customHeight="1">
      <c r="B166" s="323">
        <v>156</v>
      </c>
      <c r="C166" s="323">
        <v>324</v>
      </c>
      <c r="D166" s="322" t="s">
        <v>889</v>
      </c>
      <c r="E166" s="322" t="s">
        <v>721</v>
      </c>
      <c r="F166" s="323" t="s">
        <v>711</v>
      </c>
      <c r="G166" s="323" t="s">
        <v>722</v>
      </c>
      <c r="H166" s="323" t="s">
        <v>863</v>
      </c>
      <c r="I166" s="323" t="s">
        <v>864</v>
      </c>
      <c r="J166" s="436" t="s">
        <v>890</v>
      </c>
      <c r="K166" s="323" t="s">
        <v>884</v>
      </c>
      <c r="L166" s="322" t="s">
        <v>718</v>
      </c>
      <c r="M166" s="322" t="s">
        <v>718</v>
      </c>
      <c r="N166" s="322" t="s">
        <v>718</v>
      </c>
      <c r="O166" s="322" t="s">
        <v>718</v>
      </c>
      <c r="P166" s="322" t="s">
        <v>718</v>
      </c>
      <c r="Q166" s="322" t="s">
        <v>718</v>
      </c>
      <c r="R166" s="322" t="s">
        <v>718</v>
      </c>
      <c r="S166" s="322" t="s">
        <v>718</v>
      </c>
      <c r="T166" s="322" t="s">
        <v>718</v>
      </c>
      <c r="U166" s="322" t="s">
        <v>718</v>
      </c>
      <c r="V166" s="322" t="s">
        <v>718</v>
      </c>
      <c r="W166" s="322" t="s">
        <v>718</v>
      </c>
      <c r="X166" s="322" t="s">
        <v>718</v>
      </c>
      <c r="Y166" s="322" t="s">
        <v>718</v>
      </c>
      <c r="Z166" s="322" t="s">
        <v>718</v>
      </c>
      <c r="AA166" s="322" t="s">
        <v>718</v>
      </c>
      <c r="AB166" s="322"/>
      <c r="AC166" s="322"/>
      <c r="AD166" s="322"/>
    </row>
    <row r="167" spans="2:30" ht="18.75" hidden="1" customHeight="1">
      <c r="B167" s="323">
        <v>157</v>
      </c>
      <c r="C167" s="323">
        <v>325</v>
      </c>
      <c r="D167" s="322" t="s">
        <v>891</v>
      </c>
      <c r="E167" s="322" t="s">
        <v>721</v>
      </c>
      <c r="F167" s="323" t="s">
        <v>711</v>
      </c>
      <c r="G167" s="323" t="s">
        <v>722</v>
      </c>
      <c r="H167" s="323" t="s">
        <v>863</v>
      </c>
      <c r="I167" s="323" t="s">
        <v>864</v>
      </c>
      <c r="J167" s="436" t="s">
        <v>883</v>
      </c>
      <c r="K167" s="323" t="s">
        <v>892</v>
      </c>
      <c r="L167" s="322" t="s">
        <v>718</v>
      </c>
      <c r="M167" s="322" t="s">
        <v>718</v>
      </c>
      <c r="N167" s="322" t="s">
        <v>718</v>
      </c>
      <c r="O167" s="322" t="s">
        <v>718</v>
      </c>
      <c r="P167" s="322" t="s">
        <v>718</v>
      </c>
      <c r="Q167" s="322" t="s">
        <v>718</v>
      </c>
      <c r="R167" s="322" t="s">
        <v>718</v>
      </c>
      <c r="S167" s="322" t="s">
        <v>718</v>
      </c>
      <c r="T167" s="322" t="s">
        <v>718</v>
      </c>
      <c r="U167" s="322" t="s">
        <v>718</v>
      </c>
      <c r="V167" s="322" t="s">
        <v>718</v>
      </c>
      <c r="W167" s="322" t="s">
        <v>718</v>
      </c>
      <c r="X167" s="322" t="s">
        <v>718</v>
      </c>
      <c r="Y167" s="322" t="s">
        <v>718</v>
      </c>
      <c r="Z167" s="322" t="s">
        <v>718</v>
      </c>
      <c r="AA167" s="322" t="s">
        <v>718</v>
      </c>
      <c r="AB167" s="322"/>
      <c r="AC167" s="322"/>
      <c r="AD167" s="322"/>
    </row>
    <row r="168" spans="2:30" ht="18.75" hidden="1" customHeight="1">
      <c r="B168" s="323">
        <v>158</v>
      </c>
      <c r="C168" s="323">
        <v>326</v>
      </c>
      <c r="D168" s="322" t="s">
        <v>893</v>
      </c>
      <c r="E168" s="322" t="s">
        <v>721</v>
      </c>
      <c r="F168" s="323" t="s">
        <v>711</v>
      </c>
      <c r="G168" s="323" t="s">
        <v>722</v>
      </c>
      <c r="H168" s="323" t="s">
        <v>863</v>
      </c>
      <c r="I168" s="323" t="s">
        <v>864</v>
      </c>
      <c r="J168" s="436" t="s">
        <v>886</v>
      </c>
      <c r="K168" s="323" t="s">
        <v>892</v>
      </c>
      <c r="L168" s="322" t="s">
        <v>718</v>
      </c>
      <c r="M168" s="322" t="s">
        <v>718</v>
      </c>
      <c r="N168" s="322" t="s">
        <v>718</v>
      </c>
      <c r="O168" s="322" t="s">
        <v>718</v>
      </c>
      <c r="P168" s="322" t="s">
        <v>718</v>
      </c>
      <c r="Q168" s="322" t="s">
        <v>718</v>
      </c>
      <c r="R168" s="322" t="s">
        <v>718</v>
      </c>
      <c r="S168" s="322" t="s">
        <v>718</v>
      </c>
      <c r="T168" s="322" t="s">
        <v>718</v>
      </c>
      <c r="U168" s="322" t="s">
        <v>718</v>
      </c>
      <c r="V168" s="322" t="s">
        <v>718</v>
      </c>
      <c r="W168" s="322" t="s">
        <v>718</v>
      </c>
      <c r="X168" s="322" t="s">
        <v>718</v>
      </c>
      <c r="Y168" s="322" t="s">
        <v>718</v>
      </c>
      <c r="Z168" s="322" t="s">
        <v>718</v>
      </c>
      <c r="AA168" s="322" t="s">
        <v>718</v>
      </c>
      <c r="AB168" s="322"/>
      <c r="AC168" s="322"/>
      <c r="AD168" s="322"/>
    </row>
    <row r="169" spans="2:30" ht="18.75" hidden="1" customHeight="1">
      <c r="B169" s="323">
        <v>159</v>
      </c>
      <c r="C169" s="323">
        <v>327</v>
      </c>
      <c r="D169" s="322" t="s">
        <v>894</v>
      </c>
      <c r="E169" s="322" t="s">
        <v>721</v>
      </c>
      <c r="F169" s="323" t="s">
        <v>711</v>
      </c>
      <c r="G169" s="323" t="s">
        <v>722</v>
      </c>
      <c r="H169" s="323" t="s">
        <v>863</v>
      </c>
      <c r="I169" s="323" t="s">
        <v>864</v>
      </c>
      <c r="J169" s="436" t="s">
        <v>888</v>
      </c>
      <c r="K169" s="323" t="s">
        <v>892</v>
      </c>
      <c r="L169" s="322" t="s">
        <v>718</v>
      </c>
      <c r="M169" s="322" t="s">
        <v>718</v>
      </c>
      <c r="N169" s="322" t="s">
        <v>718</v>
      </c>
      <c r="O169" s="322" t="s">
        <v>718</v>
      </c>
      <c r="P169" s="322" t="s">
        <v>718</v>
      </c>
      <c r="Q169" s="322" t="s">
        <v>718</v>
      </c>
      <c r="R169" s="322" t="s">
        <v>718</v>
      </c>
      <c r="S169" s="322" t="s">
        <v>718</v>
      </c>
      <c r="T169" s="322" t="s">
        <v>718</v>
      </c>
      <c r="U169" s="322" t="s">
        <v>718</v>
      </c>
      <c r="V169" s="322" t="s">
        <v>718</v>
      </c>
      <c r="W169" s="322" t="s">
        <v>718</v>
      </c>
      <c r="X169" s="322" t="s">
        <v>718</v>
      </c>
      <c r="Y169" s="322" t="s">
        <v>718</v>
      </c>
      <c r="Z169" s="322" t="s">
        <v>718</v>
      </c>
      <c r="AA169" s="322" t="s">
        <v>718</v>
      </c>
      <c r="AB169" s="322"/>
      <c r="AC169" s="322"/>
      <c r="AD169" s="322"/>
    </row>
    <row r="170" spans="2:30" ht="18.75" hidden="1" customHeight="1">
      <c r="B170" s="323">
        <v>160</v>
      </c>
      <c r="C170" s="323">
        <v>328</v>
      </c>
      <c r="D170" s="322" t="s">
        <v>895</v>
      </c>
      <c r="E170" s="322" t="s">
        <v>721</v>
      </c>
      <c r="F170" s="323" t="s">
        <v>711</v>
      </c>
      <c r="G170" s="323" t="s">
        <v>722</v>
      </c>
      <c r="H170" s="323" t="s">
        <v>863</v>
      </c>
      <c r="I170" s="323" t="s">
        <v>864</v>
      </c>
      <c r="J170" s="436" t="s">
        <v>890</v>
      </c>
      <c r="K170" s="323" t="s">
        <v>892</v>
      </c>
      <c r="L170" s="322" t="s">
        <v>718</v>
      </c>
      <c r="M170" s="322" t="s">
        <v>718</v>
      </c>
      <c r="N170" s="322" t="s">
        <v>718</v>
      </c>
      <c r="O170" s="322" t="s">
        <v>718</v>
      </c>
      <c r="P170" s="322" t="s">
        <v>718</v>
      </c>
      <c r="Q170" s="322" t="s">
        <v>718</v>
      </c>
      <c r="R170" s="322" t="s">
        <v>718</v>
      </c>
      <c r="S170" s="322" t="s">
        <v>718</v>
      </c>
      <c r="T170" s="322" t="s">
        <v>718</v>
      </c>
      <c r="U170" s="322" t="s">
        <v>718</v>
      </c>
      <c r="V170" s="322" t="s">
        <v>718</v>
      </c>
      <c r="W170" s="322" t="s">
        <v>718</v>
      </c>
      <c r="X170" s="322" t="s">
        <v>718</v>
      </c>
      <c r="Y170" s="322" t="s">
        <v>718</v>
      </c>
      <c r="Z170" s="322" t="s">
        <v>718</v>
      </c>
      <c r="AA170" s="322" t="s">
        <v>718</v>
      </c>
      <c r="AB170" s="322"/>
      <c r="AC170" s="322"/>
      <c r="AD170" s="322"/>
    </row>
    <row r="171" spans="2:30" ht="18.75" hidden="1" customHeight="1">
      <c r="B171" s="323" t="s">
        <v>896</v>
      </c>
      <c r="C171" s="323" t="s">
        <v>897</v>
      </c>
      <c r="D171" s="435" t="s">
        <v>898</v>
      </c>
      <c r="E171" s="322" t="s">
        <v>899</v>
      </c>
      <c r="F171" s="323" t="s">
        <v>36</v>
      </c>
      <c r="G171" s="323" t="s">
        <v>722</v>
      </c>
      <c r="H171" s="323" t="s">
        <v>18</v>
      </c>
      <c r="I171" s="323" t="s">
        <v>36</v>
      </c>
      <c r="J171" s="436" t="s">
        <v>854</v>
      </c>
      <c r="K171" s="437" t="s">
        <v>900</v>
      </c>
      <c r="L171" s="322" t="s">
        <v>717</v>
      </c>
      <c r="M171" s="322" t="s">
        <v>718</v>
      </c>
      <c r="N171" s="322" t="s">
        <v>718</v>
      </c>
      <c r="O171" s="322" t="s">
        <v>718</v>
      </c>
      <c r="P171" s="322" t="s">
        <v>718</v>
      </c>
      <c r="Q171" s="322" t="s">
        <v>718</v>
      </c>
      <c r="R171" s="322" t="s">
        <v>718</v>
      </c>
      <c r="S171" s="322" t="s">
        <v>718</v>
      </c>
      <c r="T171" s="322" t="s">
        <v>718</v>
      </c>
      <c r="U171" s="322" t="s">
        <v>718</v>
      </c>
      <c r="V171" s="322" t="s">
        <v>718</v>
      </c>
      <c r="W171" s="322" t="s">
        <v>718</v>
      </c>
      <c r="X171" s="322" t="s">
        <v>718</v>
      </c>
      <c r="Y171" s="322" t="s">
        <v>718</v>
      </c>
      <c r="Z171" s="322" t="s">
        <v>718</v>
      </c>
      <c r="AA171" s="322" t="s">
        <v>718</v>
      </c>
      <c r="AB171" s="322"/>
      <c r="AC171" s="322"/>
      <c r="AD171" s="322"/>
    </row>
    <row r="172" spans="2:30" ht="18.75" hidden="1" customHeight="1">
      <c r="B172" s="323" t="s">
        <v>901</v>
      </c>
      <c r="C172" s="323" t="s">
        <v>897</v>
      </c>
      <c r="D172" s="322" t="s">
        <v>898</v>
      </c>
      <c r="E172" s="322" t="s">
        <v>899</v>
      </c>
      <c r="F172" s="323" t="s">
        <v>36</v>
      </c>
      <c r="G172" s="323" t="s">
        <v>722</v>
      </c>
      <c r="H172" s="323" t="s">
        <v>807</v>
      </c>
      <c r="I172" s="323" t="s">
        <v>36</v>
      </c>
      <c r="J172" s="436" t="s">
        <v>854</v>
      </c>
      <c r="K172" s="323"/>
      <c r="L172" s="322" t="s">
        <v>717</v>
      </c>
      <c r="M172" s="322" t="s">
        <v>718</v>
      </c>
      <c r="N172" s="322" t="s">
        <v>718</v>
      </c>
      <c r="O172" s="322" t="s">
        <v>718</v>
      </c>
      <c r="P172" s="322" t="s">
        <v>718</v>
      </c>
      <c r="Q172" s="322" t="s">
        <v>718</v>
      </c>
      <c r="R172" s="322" t="s">
        <v>718</v>
      </c>
      <c r="S172" s="322" t="s">
        <v>718</v>
      </c>
      <c r="T172" s="322" t="s">
        <v>718</v>
      </c>
      <c r="U172" s="322" t="s">
        <v>718</v>
      </c>
      <c r="V172" s="322" t="s">
        <v>718</v>
      </c>
      <c r="W172" s="322" t="s">
        <v>718</v>
      </c>
      <c r="X172" s="322" t="s">
        <v>718</v>
      </c>
      <c r="Y172" s="322" t="s">
        <v>718</v>
      </c>
      <c r="Z172" s="322" t="s">
        <v>718</v>
      </c>
      <c r="AA172" s="322" t="s">
        <v>718</v>
      </c>
      <c r="AB172" s="322"/>
      <c r="AC172" s="322"/>
      <c r="AD172" s="322"/>
    </row>
    <row r="173" spans="2:30" ht="18.75" hidden="1" customHeight="1">
      <c r="B173" s="323" t="s">
        <v>902</v>
      </c>
      <c r="C173" s="323" t="s">
        <v>897</v>
      </c>
      <c r="D173" s="322" t="s">
        <v>898</v>
      </c>
      <c r="E173" s="322" t="s">
        <v>899</v>
      </c>
      <c r="F173" s="323" t="s">
        <v>36</v>
      </c>
      <c r="G173" s="323" t="s">
        <v>722</v>
      </c>
      <c r="H173" s="323" t="s">
        <v>825</v>
      </c>
      <c r="I173" s="323" t="s">
        <v>36</v>
      </c>
      <c r="J173" s="436" t="s">
        <v>854</v>
      </c>
      <c r="K173" s="323"/>
      <c r="L173" s="322" t="s">
        <v>718</v>
      </c>
      <c r="M173" s="322" t="s">
        <v>718</v>
      </c>
      <c r="N173" s="322" t="s">
        <v>718</v>
      </c>
      <c r="O173" s="322" t="s">
        <v>718</v>
      </c>
      <c r="P173" s="322" t="s">
        <v>718</v>
      </c>
      <c r="Q173" s="322" t="s">
        <v>718</v>
      </c>
      <c r="R173" s="322" t="s">
        <v>718</v>
      </c>
      <c r="S173" s="322" t="s">
        <v>718</v>
      </c>
      <c r="T173" s="322" t="s">
        <v>718</v>
      </c>
      <c r="U173" s="322" t="s">
        <v>718</v>
      </c>
      <c r="V173" s="322" t="s">
        <v>718</v>
      </c>
      <c r="W173" s="322" t="s">
        <v>718</v>
      </c>
      <c r="X173" s="322" t="s">
        <v>718</v>
      </c>
      <c r="Y173" s="322" t="s">
        <v>718</v>
      </c>
      <c r="Z173" s="322" t="s">
        <v>718</v>
      </c>
      <c r="AA173" s="322" t="s">
        <v>718</v>
      </c>
      <c r="AB173" s="322"/>
      <c r="AC173" s="322"/>
      <c r="AD173" s="322"/>
    </row>
    <row r="174" spans="2:30" ht="18.75" hidden="1" customHeight="1">
      <c r="B174" s="323" t="s">
        <v>903</v>
      </c>
      <c r="C174" s="323" t="s">
        <v>897</v>
      </c>
      <c r="D174" s="322" t="s">
        <v>898</v>
      </c>
      <c r="E174" s="322" t="s">
        <v>899</v>
      </c>
      <c r="F174" s="323" t="s">
        <v>36</v>
      </c>
      <c r="G174" s="323" t="s">
        <v>722</v>
      </c>
      <c r="H174" s="323" t="s">
        <v>840</v>
      </c>
      <c r="I174" s="323" t="s">
        <v>36</v>
      </c>
      <c r="J174" s="436" t="s">
        <v>854</v>
      </c>
      <c r="K174" s="323"/>
      <c r="L174" s="322" t="s">
        <v>718</v>
      </c>
      <c r="M174" s="322" t="s">
        <v>718</v>
      </c>
      <c r="N174" s="322" t="s">
        <v>718</v>
      </c>
      <c r="O174" s="322" t="s">
        <v>718</v>
      </c>
      <c r="P174" s="322" t="s">
        <v>718</v>
      </c>
      <c r="Q174" s="322" t="s">
        <v>718</v>
      </c>
      <c r="R174" s="322" t="s">
        <v>718</v>
      </c>
      <c r="S174" s="322" t="s">
        <v>718</v>
      </c>
      <c r="T174" s="322" t="s">
        <v>718</v>
      </c>
      <c r="U174" s="322" t="s">
        <v>718</v>
      </c>
      <c r="V174" s="322" t="s">
        <v>718</v>
      </c>
      <c r="W174" s="322" t="s">
        <v>718</v>
      </c>
      <c r="X174" s="322" t="s">
        <v>718</v>
      </c>
      <c r="Y174" s="322" t="s">
        <v>718</v>
      </c>
      <c r="Z174" s="322" t="s">
        <v>718</v>
      </c>
      <c r="AA174" s="322" t="s">
        <v>718</v>
      </c>
      <c r="AB174" s="322"/>
      <c r="AC174" s="322"/>
      <c r="AD174" s="322"/>
    </row>
    <row r="175" spans="2:30" ht="18.75" hidden="1" customHeight="1">
      <c r="B175" s="323" t="s">
        <v>904</v>
      </c>
      <c r="C175" s="323" t="s">
        <v>897</v>
      </c>
      <c r="D175" s="322" t="s">
        <v>898</v>
      </c>
      <c r="E175" s="322" t="s">
        <v>899</v>
      </c>
      <c r="F175" s="323" t="s">
        <v>36</v>
      </c>
      <c r="G175" s="323" t="s">
        <v>722</v>
      </c>
      <c r="H175" s="323" t="s">
        <v>838</v>
      </c>
      <c r="I175" s="323" t="s">
        <v>36</v>
      </c>
      <c r="J175" s="436" t="s">
        <v>854</v>
      </c>
      <c r="K175" s="323"/>
      <c r="L175" s="322" t="s">
        <v>718</v>
      </c>
      <c r="M175" s="322" t="s">
        <v>718</v>
      </c>
      <c r="N175" s="322" t="s">
        <v>718</v>
      </c>
      <c r="O175" s="322" t="s">
        <v>718</v>
      </c>
      <c r="P175" s="322" t="s">
        <v>718</v>
      </c>
      <c r="Q175" s="322" t="s">
        <v>718</v>
      </c>
      <c r="R175" s="322" t="s">
        <v>718</v>
      </c>
      <c r="S175" s="322" t="s">
        <v>718</v>
      </c>
      <c r="T175" s="322" t="s">
        <v>718</v>
      </c>
      <c r="U175" s="322" t="s">
        <v>718</v>
      </c>
      <c r="V175" s="322" t="s">
        <v>718</v>
      </c>
      <c r="W175" s="322" t="s">
        <v>718</v>
      </c>
      <c r="X175" s="322" t="s">
        <v>718</v>
      </c>
      <c r="Y175" s="322" t="s">
        <v>718</v>
      </c>
      <c r="Z175" s="322" t="s">
        <v>718</v>
      </c>
      <c r="AA175" s="322" t="s">
        <v>718</v>
      </c>
      <c r="AB175" s="322"/>
      <c r="AC175" s="322"/>
      <c r="AD175" s="322"/>
    </row>
    <row r="176" spans="2:30" ht="18.75" hidden="1" customHeight="1">
      <c r="B176" s="323" t="s">
        <v>905</v>
      </c>
      <c r="C176" s="323" t="s">
        <v>897</v>
      </c>
      <c r="D176" s="322" t="s">
        <v>898</v>
      </c>
      <c r="E176" s="322" t="s">
        <v>899</v>
      </c>
      <c r="F176" s="323" t="s">
        <v>36</v>
      </c>
      <c r="G176" s="323" t="s">
        <v>722</v>
      </c>
      <c r="H176" s="323" t="s">
        <v>51</v>
      </c>
      <c r="I176" s="323" t="s">
        <v>36</v>
      </c>
      <c r="J176" s="436" t="s">
        <v>854</v>
      </c>
      <c r="K176" s="323"/>
      <c r="L176" s="322" t="s">
        <v>717</v>
      </c>
      <c r="M176" s="322" t="s">
        <v>718</v>
      </c>
      <c r="N176" s="322" t="s">
        <v>718</v>
      </c>
      <c r="O176" s="322" t="s">
        <v>718</v>
      </c>
      <c r="P176" s="322" t="s">
        <v>718</v>
      </c>
      <c r="Q176" s="322" t="s">
        <v>718</v>
      </c>
      <c r="R176" s="322" t="s">
        <v>718</v>
      </c>
      <c r="S176" s="322" t="s">
        <v>718</v>
      </c>
      <c r="T176" s="322" t="s">
        <v>718</v>
      </c>
      <c r="U176" s="322" t="s">
        <v>718</v>
      </c>
      <c r="V176" s="322" t="s">
        <v>718</v>
      </c>
      <c r="W176" s="322" t="s">
        <v>718</v>
      </c>
      <c r="X176" s="322" t="s">
        <v>718</v>
      </c>
      <c r="Y176" s="322" t="s">
        <v>718</v>
      </c>
      <c r="Z176" s="322" t="s">
        <v>718</v>
      </c>
      <c r="AA176" s="322" t="s">
        <v>718</v>
      </c>
      <c r="AB176" s="322"/>
      <c r="AC176" s="322"/>
      <c r="AD176" s="322"/>
    </row>
    <row r="177" spans="2:30" ht="18.75" hidden="1" customHeight="1">
      <c r="B177" s="323" t="s">
        <v>906</v>
      </c>
      <c r="C177" s="323" t="s">
        <v>907</v>
      </c>
      <c r="D177" s="435" t="s">
        <v>908</v>
      </c>
      <c r="E177" s="322" t="s">
        <v>899</v>
      </c>
      <c r="F177" s="323" t="s">
        <v>36</v>
      </c>
      <c r="G177" s="323" t="s">
        <v>722</v>
      </c>
      <c r="H177" s="323" t="s">
        <v>18</v>
      </c>
      <c r="I177" s="323" t="s">
        <v>36</v>
      </c>
      <c r="J177" s="436" t="s">
        <v>836</v>
      </c>
      <c r="K177" s="323" t="s">
        <v>909</v>
      </c>
      <c r="L177" s="322" t="s">
        <v>717</v>
      </c>
      <c r="M177" s="322" t="s">
        <v>718</v>
      </c>
      <c r="N177" s="322" t="s">
        <v>718</v>
      </c>
      <c r="O177" s="322" t="s">
        <v>718</v>
      </c>
      <c r="P177" s="322" t="s">
        <v>718</v>
      </c>
      <c r="Q177" s="322" t="s">
        <v>718</v>
      </c>
      <c r="R177" s="322" t="s">
        <v>718</v>
      </c>
      <c r="S177" s="322" t="s">
        <v>718</v>
      </c>
      <c r="T177" s="322" t="s">
        <v>718</v>
      </c>
      <c r="U177" s="322" t="s">
        <v>718</v>
      </c>
      <c r="V177" s="322" t="s">
        <v>718</v>
      </c>
      <c r="W177" s="322" t="s">
        <v>718</v>
      </c>
      <c r="X177" s="322" t="s">
        <v>718</v>
      </c>
      <c r="Y177" s="322" t="s">
        <v>718</v>
      </c>
      <c r="Z177" s="322" t="s">
        <v>718</v>
      </c>
      <c r="AA177" s="322" t="s">
        <v>718</v>
      </c>
      <c r="AB177" s="322"/>
      <c r="AC177" s="322"/>
      <c r="AD177" s="322"/>
    </row>
    <row r="178" spans="2:30" ht="18.75" hidden="1" customHeight="1">
      <c r="B178" s="323" t="s">
        <v>910</v>
      </c>
      <c r="C178" s="323" t="s">
        <v>907</v>
      </c>
      <c r="D178" s="322" t="s">
        <v>908</v>
      </c>
      <c r="E178" s="322" t="s">
        <v>899</v>
      </c>
      <c r="F178" s="323" t="s">
        <v>36</v>
      </c>
      <c r="G178" s="323" t="s">
        <v>722</v>
      </c>
      <c r="H178" s="323" t="s">
        <v>807</v>
      </c>
      <c r="I178" s="323" t="s">
        <v>36</v>
      </c>
      <c r="J178" s="436" t="s">
        <v>836</v>
      </c>
      <c r="K178" s="323" t="s">
        <v>909</v>
      </c>
      <c r="L178" s="322" t="s">
        <v>717</v>
      </c>
      <c r="M178" s="322" t="s">
        <v>718</v>
      </c>
      <c r="N178" s="322" t="s">
        <v>718</v>
      </c>
      <c r="O178" s="322" t="s">
        <v>718</v>
      </c>
      <c r="P178" s="322" t="s">
        <v>718</v>
      </c>
      <c r="Q178" s="322" t="s">
        <v>718</v>
      </c>
      <c r="R178" s="322" t="s">
        <v>718</v>
      </c>
      <c r="S178" s="322" t="s">
        <v>718</v>
      </c>
      <c r="T178" s="322" t="s">
        <v>718</v>
      </c>
      <c r="U178" s="322" t="s">
        <v>718</v>
      </c>
      <c r="V178" s="322" t="s">
        <v>718</v>
      </c>
      <c r="W178" s="322" t="s">
        <v>718</v>
      </c>
      <c r="X178" s="322" t="s">
        <v>718</v>
      </c>
      <c r="Y178" s="322" t="s">
        <v>718</v>
      </c>
      <c r="Z178" s="322" t="s">
        <v>718</v>
      </c>
      <c r="AA178" s="322" t="s">
        <v>718</v>
      </c>
      <c r="AB178" s="322"/>
      <c r="AC178" s="322"/>
      <c r="AD178" s="322"/>
    </row>
    <row r="179" spans="2:30" ht="18.75" hidden="1" customHeight="1">
      <c r="B179" s="323" t="s">
        <v>911</v>
      </c>
      <c r="C179" s="323" t="s">
        <v>907</v>
      </c>
      <c r="D179" s="322" t="s">
        <v>908</v>
      </c>
      <c r="E179" s="322" t="s">
        <v>899</v>
      </c>
      <c r="F179" s="323" t="s">
        <v>36</v>
      </c>
      <c r="G179" s="323" t="s">
        <v>722</v>
      </c>
      <c r="H179" s="323" t="s">
        <v>825</v>
      </c>
      <c r="I179" s="323" t="s">
        <v>36</v>
      </c>
      <c r="J179" s="436" t="s">
        <v>836</v>
      </c>
      <c r="K179" s="323" t="s">
        <v>909</v>
      </c>
      <c r="L179" s="322" t="s">
        <v>718</v>
      </c>
      <c r="M179" s="322" t="s">
        <v>718</v>
      </c>
      <c r="N179" s="322" t="s">
        <v>718</v>
      </c>
      <c r="O179" s="322" t="s">
        <v>718</v>
      </c>
      <c r="P179" s="322" t="s">
        <v>718</v>
      </c>
      <c r="Q179" s="322" t="s">
        <v>718</v>
      </c>
      <c r="R179" s="322" t="s">
        <v>718</v>
      </c>
      <c r="S179" s="322" t="s">
        <v>718</v>
      </c>
      <c r="T179" s="322" t="s">
        <v>718</v>
      </c>
      <c r="U179" s="322" t="s">
        <v>718</v>
      </c>
      <c r="V179" s="322" t="s">
        <v>718</v>
      </c>
      <c r="W179" s="322" t="s">
        <v>718</v>
      </c>
      <c r="X179" s="322" t="s">
        <v>718</v>
      </c>
      <c r="Y179" s="322" t="s">
        <v>718</v>
      </c>
      <c r="Z179" s="322" t="s">
        <v>718</v>
      </c>
      <c r="AA179" s="322" t="s">
        <v>718</v>
      </c>
      <c r="AB179" s="322"/>
      <c r="AC179" s="322"/>
      <c r="AD179" s="322"/>
    </row>
    <row r="180" spans="2:30" ht="18.75" hidden="1" customHeight="1">
      <c r="B180" s="323" t="s">
        <v>912</v>
      </c>
      <c r="C180" s="323" t="s">
        <v>907</v>
      </c>
      <c r="D180" s="322" t="s">
        <v>908</v>
      </c>
      <c r="E180" s="322" t="s">
        <v>899</v>
      </c>
      <c r="F180" s="323" t="s">
        <v>36</v>
      </c>
      <c r="G180" s="323" t="s">
        <v>722</v>
      </c>
      <c r="H180" s="323" t="s">
        <v>840</v>
      </c>
      <c r="I180" s="323" t="s">
        <v>36</v>
      </c>
      <c r="J180" s="436" t="s">
        <v>836</v>
      </c>
      <c r="K180" s="323" t="s">
        <v>909</v>
      </c>
      <c r="L180" s="322" t="s">
        <v>718</v>
      </c>
      <c r="M180" s="322" t="s">
        <v>718</v>
      </c>
      <c r="N180" s="322" t="s">
        <v>718</v>
      </c>
      <c r="O180" s="322" t="s">
        <v>718</v>
      </c>
      <c r="P180" s="322" t="s">
        <v>718</v>
      </c>
      <c r="Q180" s="322" t="s">
        <v>718</v>
      </c>
      <c r="R180" s="322" t="s">
        <v>718</v>
      </c>
      <c r="S180" s="322" t="s">
        <v>718</v>
      </c>
      <c r="T180" s="322" t="s">
        <v>718</v>
      </c>
      <c r="U180" s="322" t="s">
        <v>718</v>
      </c>
      <c r="V180" s="322" t="s">
        <v>718</v>
      </c>
      <c r="W180" s="322" t="s">
        <v>718</v>
      </c>
      <c r="X180" s="322" t="s">
        <v>718</v>
      </c>
      <c r="Y180" s="322" t="s">
        <v>718</v>
      </c>
      <c r="Z180" s="322" t="s">
        <v>718</v>
      </c>
      <c r="AA180" s="322" t="s">
        <v>718</v>
      </c>
      <c r="AB180" s="322"/>
      <c r="AC180" s="322"/>
      <c r="AD180" s="322"/>
    </row>
    <row r="181" spans="2:30" ht="18.75" hidden="1" customHeight="1">
      <c r="B181" s="323" t="s">
        <v>913</v>
      </c>
      <c r="C181" s="323" t="s">
        <v>907</v>
      </c>
      <c r="D181" s="322" t="s">
        <v>908</v>
      </c>
      <c r="E181" s="322" t="s">
        <v>899</v>
      </c>
      <c r="F181" s="323" t="s">
        <v>36</v>
      </c>
      <c r="G181" s="323" t="s">
        <v>722</v>
      </c>
      <c r="H181" s="323" t="s">
        <v>838</v>
      </c>
      <c r="I181" s="323" t="s">
        <v>36</v>
      </c>
      <c r="J181" s="436" t="s">
        <v>836</v>
      </c>
      <c r="K181" s="323" t="s">
        <v>909</v>
      </c>
      <c r="L181" s="322" t="s">
        <v>718</v>
      </c>
      <c r="M181" s="322" t="s">
        <v>718</v>
      </c>
      <c r="N181" s="322" t="s">
        <v>718</v>
      </c>
      <c r="O181" s="322" t="s">
        <v>718</v>
      </c>
      <c r="P181" s="322" t="s">
        <v>718</v>
      </c>
      <c r="Q181" s="322" t="s">
        <v>718</v>
      </c>
      <c r="R181" s="322" t="s">
        <v>718</v>
      </c>
      <c r="S181" s="322" t="s">
        <v>718</v>
      </c>
      <c r="T181" s="322" t="s">
        <v>718</v>
      </c>
      <c r="U181" s="322" t="s">
        <v>718</v>
      </c>
      <c r="V181" s="322" t="s">
        <v>718</v>
      </c>
      <c r="W181" s="322" t="s">
        <v>718</v>
      </c>
      <c r="X181" s="322" t="s">
        <v>718</v>
      </c>
      <c r="Y181" s="322" t="s">
        <v>718</v>
      </c>
      <c r="Z181" s="322" t="s">
        <v>718</v>
      </c>
      <c r="AA181" s="322" t="s">
        <v>718</v>
      </c>
      <c r="AB181" s="322"/>
      <c r="AC181" s="322"/>
      <c r="AD181" s="322"/>
    </row>
    <row r="182" spans="2:30" ht="18.75" hidden="1" customHeight="1">
      <c r="B182" s="323" t="s">
        <v>914</v>
      </c>
      <c r="C182" s="323" t="s">
        <v>907</v>
      </c>
      <c r="D182" s="322" t="s">
        <v>908</v>
      </c>
      <c r="E182" s="322" t="s">
        <v>899</v>
      </c>
      <c r="F182" s="323" t="s">
        <v>36</v>
      </c>
      <c r="G182" s="323" t="s">
        <v>722</v>
      </c>
      <c r="H182" s="323" t="s">
        <v>51</v>
      </c>
      <c r="I182" s="323" t="s">
        <v>36</v>
      </c>
      <c r="J182" s="436" t="s">
        <v>836</v>
      </c>
      <c r="K182" s="323" t="s">
        <v>909</v>
      </c>
      <c r="L182" s="322" t="s">
        <v>717</v>
      </c>
      <c r="M182" s="322" t="s">
        <v>718</v>
      </c>
      <c r="N182" s="322" t="s">
        <v>718</v>
      </c>
      <c r="O182" s="322" t="s">
        <v>718</v>
      </c>
      <c r="P182" s="322" t="s">
        <v>718</v>
      </c>
      <c r="Q182" s="322" t="s">
        <v>718</v>
      </c>
      <c r="R182" s="322" t="s">
        <v>718</v>
      </c>
      <c r="S182" s="322" t="s">
        <v>718</v>
      </c>
      <c r="T182" s="322" t="s">
        <v>718</v>
      </c>
      <c r="U182" s="322" t="s">
        <v>718</v>
      </c>
      <c r="V182" s="322" t="s">
        <v>718</v>
      </c>
      <c r="W182" s="322" t="s">
        <v>718</v>
      </c>
      <c r="X182" s="322" t="s">
        <v>718</v>
      </c>
      <c r="Y182" s="322" t="s">
        <v>718</v>
      </c>
      <c r="Z182" s="322" t="s">
        <v>718</v>
      </c>
      <c r="AA182" s="322" t="s">
        <v>718</v>
      </c>
      <c r="AB182" s="322"/>
      <c r="AC182" s="322"/>
      <c r="AD182" s="322"/>
    </row>
    <row r="183" spans="2:30" ht="18.75" hidden="1" customHeight="1">
      <c r="B183" s="323" t="s">
        <v>915</v>
      </c>
      <c r="C183" s="323" t="s">
        <v>916</v>
      </c>
      <c r="D183" s="322" t="s">
        <v>917</v>
      </c>
      <c r="E183" s="322" t="s">
        <v>899</v>
      </c>
      <c r="F183" s="323" t="s">
        <v>36</v>
      </c>
      <c r="G183" s="323" t="s">
        <v>722</v>
      </c>
      <c r="H183" s="323" t="s">
        <v>18</v>
      </c>
      <c r="I183" s="323" t="s">
        <v>857</v>
      </c>
      <c r="J183" s="436" t="s">
        <v>854</v>
      </c>
      <c r="K183" s="323" t="s">
        <v>918</v>
      </c>
      <c r="L183" s="322" t="s">
        <v>717</v>
      </c>
      <c r="M183" s="322" t="s">
        <v>718</v>
      </c>
      <c r="N183" s="322" t="s">
        <v>718</v>
      </c>
      <c r="O183" s="322" t="s">
        <v>718</v>
      </c>
      <c r="P183" s="322" t="s">
        <v>718</v>
      </c>
      <c r="Q183" s="322" t="s">
        <v>718</v>
      </c>
      <c r="R183" s="322" t="s">
        <v>718</v>
      </c>
      <c r="S183" s="322" t="s">
        <v>718</v>
      </c>
      <c r="T183" s="322" t="s">
        <v>718</v>
      </c>
      <c r="U183" s="322" t="s">
        <v>718</v>
      </c>
      <c r="V183" s="322" t="s">
        <v>718</v>
      </c>
      <c r="W183" s="322" t="s">
        <v>718</v>
      </c>
      <c r="X183" s="322" t="s">
        <v>718</v>
      </c>
      <c r="Y183" s="322" t="s">
        <v>718</v>
      </c>
      <c r="Z183" s="322" t="s">
        <v>718</v>
      </c>
      <c r="AA183" s="322" t="s">
        <v>718</v>
      </c>
      <c r="AB183" s="322"/>
      <c r="AC183" s="322"/>
      <c r="AD183" s="322"/>
    </row>
    <row r="184" spans="2:30" ht="18.75" hidden="1" customHeight="1">
      <c r="B184" s="323" t="s">
        <v>919</v>
      </c>
      <c r="C184" s="323" t="s">
        <v>916</v>
      </c>
      <c r="D184" s="322" t="s">
        <v>917</v>
      </c>
      <c r="E184" s="322" t="s">
        <v>899</v>
      </c>
      <c r="F184" s="323" t="s">
        <v>36</v>
      </c>
      <c r="G184" s="323" t="s">
        <v>722</v>
      </c>
      <c r="H184" s="323" t="s">
        <v>807</v>
      </c>
      <c r="I184" s="323" t="s">
        <v>857</v>
      </c>
      <c r="J184" s="436" t="s">
        <v>854</v>
      </c>
      <c r="K184" s="323"/>
      <c r="L184" s="322" t="s">
        <v>717</v>
      </c>
      <c r="M184" s="322" t="s">
        <v>718</v>
      </c>
      <c r="N184" s="322" t="s">
        <v>718</v>
      </c>
      <c r="O184" s="322" t="s">
        <v>718</v>
      </c>
      <c r="P184" s="322" t="s">
        <v>718</v>
      </c>
      <c r="Q184" s="322" t="s">
        <v>718</v>
      </c>
      <c r="R184" s="322" t="s">
        <v>718</v>
      </c>
      <c r="S184" s="322" t="s">
        <v>718</v>
      </c>
      <c r="T184" s="322" t="s">
        <v>718</v>
      </c>
      <c r="U184" s="322" t="s">
        <v>718</v>
      </c>
      <c r="V184" s="322" t="s">
        <v>718</v>
      </c>
      <c r="W184" s="322" t="s">
        <v>718</v>
      </c>
      <c r="X184" s="322" t="s">
        <v>718</v>
      </c>
      <c r="Y184" s="322" t="s">
        <v>718</v>
      </c>
      <c r="Z184" s="322" t="s">
        <v>718</v>
      </c>
      <c r="AA184" s="322" t="s">
        <v>718</v>
      </c>
      <c r="AB184" s="322"/>
      <c r="AC184" s="322"/>
      <c r="AD184" s="322"/>
    </row>
    <row r="185" spans="2:30" ht="18.75" hidden="1" customHeight="1">
      <c r="B185" s="323" t="s">
        <v>920</v>
      </c>
      <c r="C185" s="323" t="s">
        <v>916</v>
      </c>
      <c r="D185" s="322" t="s">
        <v>917</v>
      </c>
      <c r="E185" s="322" t="s">
        <v>899</v>
      </c>
      <c r="F185" s="323" t="s">
        <v>36</v>
      </c>
      <c r="G185" s="323" t="s">
        <v>722</v>
      </c>
      <c r="H185" s="323" t="s">
        <v>825</v>
      </c>
      <c r="I185" s="323" t="s">
        <v>857</v>
      </c>
      <c r="J185" s="436" t="s">
        <v>854</v>
      </c>
      <c r="K185" s="323"/>
      <c r="L185" s="322" t="s">
        <v>718</v>
      </c>
      <c r="M185" s="322" t="s">
        <v>718</v>
      </c>
      <c r="N185" s="322" t="s">
        <v>718</v>
      </c>
      <c r="O185" s="322" t="s">
        <v>718</v>
      </c>
      <c r="P185" s="322" t="s">
        <v>718</v>
      </c>
      <c r="Q185" s="322" t="s">
        <v>718</v>
      </c>
      <c r="R185" s="322" t="s">
        <v>718</v>
      </c>
      <c r="S185" s="322" t="s">
        <v>718</v>
      </c>
      <c r="T185" s="322" t="s">
        <v>718</v>
      </c>
      <c r="U185" s="322" t="s">
        <v>718</v>
      </c>
      <c r="V185" s="322" t="s">
        <v>718</v>
      </c>
      <c r="W185" s="322" t="s">
        <v>718</v>
      </c>
      <c r="X185" s="322" t="s">
        <v>718</v>
      </c>
      <c r="Y185" s="322" t="s">
        <v>718</v>
      </c>
      <c r="Z185" s="322" t="s">
        <v>718</v>
      </c>
      <c r="AA185" s="322" t="s">
        <v>718</v>
      </c>
      <c r="AB185" s="322"/>
      <c r="AC185" s="322"/>
      <c r="AD185" s="322"/>
    </row>
    <row r="186" spans="2:30" ht="18.75" hidden="1" customHeight="1">
      <c r="B186" s="323" t="s">
        <v>921</v>
      </c>
      <c r="C186" s="323" t="s">
        <v>916</v>
      </c>
      <c r="D186" s="322" t="s">
        <v>917</v>
      </c>
      <c r="E186" s="322" t="s">
        <v>899</v>
      </c>
      <c r="F186" s="323" t="s">
        <v>36</v>
      </c>
      <c r="G186" s="323" t="s">
        <v>722</v>
      </c>
      <c r="H186" s="323" t="s">
        <v>840</v>
      </c>
      <c r="I186" s="323" t="s">
        <v>857</v>
      </c>
      <c r="J186" s="436" t="s">
        <v>854</v>
      </c>
      <c r="K186" s="323"/>
      <c r="L186" s="322" t="s">
        <v>718</v>
      </c>
      <c r="M186" s="322" t="s">
        <v>718</v>
      </c>
      <c r="N186" s="322" t="s">
        <v>718</v>
      </c>
      <c r="O186" s="322" t="s">
        <v>718</v>
      </c>
      <c r="P186" s="322" t="s">
        <v>718</v>
      </c>
      <c r="Q186" s="322" t="s">
        <v>718</v>
      </c>
      <c r="R186" s="322" t="s">
        <v>718</v>
      </c>
      <c r="S186" s="322" t="s">
        <v>718</v>
      </c>
      <c r="T186" s="322" t="s">
        <v>718</v>
      </c>
      <c r="U186" s="322" t="s">
        <v>718</v>
      </c>
      <c r="V186" s="322" t="s">
        <v>718</v>
      </c>
      <c r="W186" s="322" t="s">
        <v>718</v>
      </c>
      <c r="X186" s="322" t="s">
        <v>718</v>
      </c>
      <c r="Y186" s="322" t="s">
        <v>718</v>
      </c>
      <c r="Z186" s="322" t="s">
        <v>718</v>
      </c>
      <c r="AA186" s="322" t="s">
        <v>718</v>
      </c>
      <c r="AB186" s="322"/>
      <c r="AC186" s="322"/>
      <c r="AD186" s="322"/>
    </row>
    <row r="187" spans="2:30" ht="18.75" hidden="1" customHeight="1">
      <c r="B187" s="323" t="s">
        <v>922</v>
      </c>
      <c r="C187" s="323" t="s">
        <v>916</v>
      </c>
      <c r="D187" s="322" t="s">
        <v>917</v>
      </c>
      <c r="E187" s="322" t="s">
        <v>899</v>
      </c>
      <c r="F187" s="323" t="s">
        <v>36</v>
      </c>
      <c r="G187" s="323" t="s">
        <v>722</v>
      </c>
      <c r="H187" s="323" t="s">
        <v>838</v>
      </c>
      <c r="I187" s="323" t="s">
        <v>857</v>
      </c>
      <c r="J187" s="436" t="s">
        <v>854</v>
      </c>
      <c r="K187" s="323"/>
      <c r="L187" s="322" t="s">
        <v>718</v>
      </c>
      <c r="M187" s="322" t="s">
        <v>718</v>
      </c>
      <c r="N187" s="322" t="s">
        <v>718</v>
      </c>
      <c r="O187" s="322" t="s">
        <v>718</v>
      </c>
      <c r="P187" s="322" t="s">
        <v>718</v>
      </c>
      <c r="Q187" s="322" t="s">
        <v>718</v>
      </c>
      <c r="R187" s="322" t="s">
        <v>718</v>
      </c>
      <c r="S187" s="322" t="s">
        <v>718</v>
      </c>
      <c r="T187" s="322" t="s">
        <v>718</v>
      </c>
      <c r="U187" s="322" t="s">
        <v>718</v>
      </c>
      <c r="V187" s="322" t="s">
        <v>718</v>
      </c>
      <c r="W187" s="322" t="s">
        <v>718</v>
      </c>
      <c r="X187" s="322" t="s">
        <v>718</v>
      </c>
      <c r="Y187" s="322" t="s">
        <v>718</v>
      </c>
      <c r="Z187" s="322" t="s">
        <v>718</v>
      </c>
      <c r="AA187" s="322" t="s">
        <v>718</v>
      </c>
      <c r="AB187" s="322"/>
      <c r="AC187" s="322"/>
      <c r="AD187" s="322"/>
    </row>
    <row r="188" spans="2:30" ht="18.75" hidden="1" customHeight="1">
      <c r="B188" s="323" t="s">
        <v>923</v>
      </c>
      <c r="C188" s="323" t="s">
        <v>916</v>
      </c>
      <c r="D188" s="322" t="s">
        <v>917</v>
      </c>
      <c r="E188" s="322" t="s">
        <v>899</v>
      </c>
      <c r="F188" s="323" t="s">
        <v>36</v>
      </c>
      <c r="G188" s="323" t="s">
        <v>722</v>
      </c>
      <c r="H188" s="323" t="s">
        <v>51</v>
      </c>
      <c r="I188" s="323" t="s">
        <v>857</v>
      </c>
      <c r="J188" s="436" t="s">
        <v>854</v>
      </c>
      <c r="K188" s="322"/>
      <c r="L188" s="322" t="s">
        <v>717</v>
      </c>
      <c r="M188" s="322" t="s">
        <v>718</v>
      </c>
      <c r="N188" s="322" t="s">
        <v>718</v>
      </c>
      <c r="O188" s="322" t="s">
        <v>718</v>
      </c>
      <c r="P188" s="322" t="s">
        <v>718</v>
      </c>
      <c r="Q188" s="322" t="s">
        <v>718</v>
      </c>
      <c r="R188" s="322" t="s">
        <v>718</v>
      </c>
      <c r="S188" s="322" t="s">
        <v>718</v>
      </c>
      <c r="T188" s="322" t="s">
        <v>718</v>
      </c>
      <c r="U188" s="322" t="s">
        <v>718</v>
      </c>
      <c r="V188" s="322" t="s">
        <v>718</v>
      </c>
      <c r="W188" s="322" t="s">
        <v>718</v>
      </c>
      <c r="X188" s="322" t="s">
        <v>718</v>
      </c>
      <c r="Y188" s="322" t="s">
        <v>718</v>
      </c>
      <c r="Z188" s="322" t="s">
        <v>718</v>
      </c>
      <c r="AA188" s="322" t="s">
        <v>718</v>
      </c>
      <c r="AB188" s="322"/>
      <c r="AC188" s="322"/>
      <c r="AD188" s="322"/>
    </row>
    <row r="189" spans="2:30" ht="18.75" hidden="1" customHeight="1">
      <c r="B189" s="323" t="s">
        <v>924</v>
      </c>
      <c r="C189" s="323" t="s">
        <v>925</v>
      </c>
      <c r="D189" s="322" t="s">
        <v>926</v>
      </c>
      <c r="E189" s="322" t="s">
        <v>899</v>
      </c>
      <c r="F189" s="323" t="s">
        <v>36</v>
      </c>
      <c r="G189" s="323" t="s">
        <v>722</v>
      </c>
      <c r="H189" s="323" t="s">
        <v>18</v>
      </c>
      <c r="I189" s="323" t="s">
        <v>20</v>
      </c>
      <c r="J189" s="436" t="s">
        <v>854</v>
      </c>
      <c r="K189" s="323" t="s">
        <v>918</v>
      </c>
      <c r="L189" s="322" t="s">
        <v>717</v>
      </c>
      <c r="M189" s="322" t="s">
        <v>718</v>
      </c>
      <c r="N189" s="322" t="s">
        <v>718</v>
      </c>
      <c r="O189" s="322" t="s">
        <v>718</v>
      </c>
      <c r="P189" s="322" t="s">
        <v>718</v>
      </c>
      <c r="Q189" s="322" t="s">
        <v>718</v>
      </c>
      <c r="R189" s="322" t="s">
        <v>718</v>
      </c>
      <c r="S189" s="322" t="s">
        <v>718</v>
      </c>
      <c r="T189" s="322" t="s">
        <v>718</v>
      </c>
      <c r="U189" s="322" t="s">
        <v>718</v>
      </c>
      <c r="V189" s="322" t="s">
        <v>718</v>
      </c>
      <c r="W189" s="322" t="s">
        <v>718</v>
      </c>
      <c r="X189" s="322" t="s">
        <v>718</v>
      </c>
      <c r="Y189" s="322" t="s">
        <v>718</v>
      </c>
      <c r="Z189" s="322" t="s">
        <v>718</v>
      </c>
      <c r="AA189" s="322" t="s">
        <v>718</v>
      </c>
      <c r="AB189" s="322"/>
      <c r="AC189" s="322"/>
      <c r="AD189" s="322"/>
    </row>
    <row r="190" spans="2:30" ht="18.75" hidden="1" customHeight="1">
      <c r="B190" s="323" t="s">
        <v>927</v>
      </c>
      <c r="C190" s="323" t="s">
        <v>925</v>
      </c>
      <c r="D190" s="322" t="s">
        <v>926</v>
      </c>
      <c r="E190" s="322" t="s">
        <v>899</v>
      </c>
      <c r="F190" s="323" t="s">
        <v>36</v>
      </c>
      <c r="G190" s="323" t="s">
        <v>722</v>
      </c>
      <c r="H190" s="323" t="s">
        <v>807</v>
      </c>
      <c r="I190" s="323" t="s">
        <v>20</v>
      </c>
      <c r="J190" s="436" t="s">
        <v>854</v>
      </c>
      <c r="K190" s="323"/>
      <c r="L190" s="322" t="s">
        <v>717</v>
      </c>
      <c r="M190" s="322" t="s">
        <v>718</v>
      </c>
      <c r="N190" s="322" t="s">
        <v>718</v>
      </c>
      <c r="O190" s="322" t="s">
        <v>718</v>
      </c>
      <c r="P190" s="322" t="s">
        <v>718</v>
      </c>
      <c r="Q190" s="322" t="s">
        <v>718</v>
      </c>
      <c r="R190" s="322" t="s">
        <v>718</v>
      </c>
      <c r="S190" s="322" t="s">
        <v>718</v>
      </c>
      <c r="T190" s="322" t="s">
        <v>718</v>
      </c>
      <c r="U190" s="322" t="s">
        <v>718</v>
      </c>
      <c r="V190" s="322" t="s">
        <v>718</v>
      </c>
      <c r="W190" s="322" t="s">
        <v>718</v>
      </c>
      <c r="X190" s="322" t="s">
        <v>718</v>
      </c>
      <c r="Y190" s="322" t="s">
        <v>718</v>
      </c>
      <c r="Z190" s="322" t="s">
        <v>718</v>
      </c>
      <c r="AA190" s="322" t="s">
        <v>718</v>
      </c>
      <c r="AB190" s="322"/>
      <c r="AC190" s="322"/>
      <c r="AD190" s="322"/>
    </row>
    <row r="191" spans="2:30" ht="18.75" hidden="1" customHeight="1">
      <c r="B191" s="323" t="s">
        <v>928</v>
      </c>
      <c r="C191" s="323" t="s">
        <v>925</v>
      </c>
      <c r="D191" s="322" t="s">
        <v>926</v>
      </c>
      <c r="E191" s="322" t="s">
        <v>899</v>
      </c>
      <c r="F191" s="323" t="s">
        <v>36</v>
      </c>
      <c r="G191" s="323" t="s">
        <v>722</v>
      </c>
      <c r="H191" s="323" t="s">
        <v>825</v>
      </c>
      <c r="I191" s="323" t="s">
        <v>20</v>
      </c>
      <c r="J191" s="436" t="s">
        <v>854</v>
      </c>
      <c r="K191" s="323"/>
      <c r="L191" s="322" t="s">
        <v>718</v>
      </c>
      <c r="M191" s="322" t="s">
        <v>718</v>
      </c>
      <c r="N191" s="322" t="s">
        <v>718</v>
      </c>
      <c r="O191" s="322" t="s">
        <v>718</v>
      </c>
      <c r="P191" s="322" t="s">
        <v>718</v>
      </c>
      <c r="Q191" s="322" t="s">
        <v>718</v>
      </c>
      <c r="R191" s="322" t="s">
        <v>718</v>
      </c>
      <c r="S191" s="322" t="s">
        <v>718</v>
      </c>
      <c r="T191" s="322" t="s">
        <v>718</v>
      </c>
      <c r="U191" s="322" t="s">
        <v>718</v>
      </c>
      <c r="V191" s="322" t="s">
        <v>718</v>
      </c>
      <c r="W191" s="322" t="s">
        <v>718</v>
      </c>
      <c r="X191" s="322" t="s">
        <v>718</v>
      </c>
      <c r="Y191" s="322" t="s">
        <v>718</v>
      </c>
      <c r="Z191" s="322" t="s">
        <v>718</v>
      </c>
      <c r="AA191" s="322" t="s">
        <v>718</v>
      </c>
      <c r="AB191" s="322"/>
      <c r="AC191" s="322"/>
      <c r="AD191" s="322"/>
    </row>
    <row r="192" spans="2:30" ht="18.75" hidden="1" customHeight="1">
      <c r="B192" s="323" t="s">
        <v>929</v>
      </c>
      <c r="C192" s="323" t="s">
        <v>925</v>
      </c>
      <c r="D192" s="322" t="s">
        <v>926</v>
      </c>
      <c r="E192" s="322" t="s">
        <v>899</v>
      </c>
      <c r="F192" s="323" t="s">
        <v>36</v>
      </c>
      <c r="G192" s="323" t="s">
        <v>722</v>
      </c>
      <c r="H192" s="323" t="s">
        <v>840</v>
      </c>
      <c r="I192" s="323" t="s">
        <v>20</v>
      </c>
      <c r="J192" s="436" t="s">
        <v>854</v>
      </c>
      <c r="K192" s="323"/>
      <c r="L192" s="322" t="s">
        <v>718</v>
      </c>
      <c r="M192" s="322" t="s">
        <v>718</v>
      </c>
      <c r="N192" s="322" t="s">
        <v>718</v>
      </c>
      <c r="O192" s="322" t="s">
        <v>718</v>
      </c>
      <c r="P192" s="322" t="s">
        <v>718</v>
      </c>
      <c r="Q192" s="322" t="s">
        <v>718</v>
      </c>
      <c r="R192" s="322" t="s">
        <v>718</v>
      </c>
      <c r="S192" s="322" t="s">
        <v>718</v>
      </c>
      <c r="T192" s="322" t="s">
        <v>718</v>
      </c>
      <c r="U192" s="322" t="s">
        <v>718</v>
      </c>
      <c r="V192" s="322" t="s">
        <v>718</v>
      </c>
      <c r="W192" s="322" t="s">
        <v>718</v>
      </c>
      <c r="X192" s="322" t="s">
        <v>718</v>
      </c>
      <c r="Y192" s="322" t="s">
        <v>718</v>
      </c>
      <c r="Z192" s="322" t="s">
        <v>718</v>
      </c>
      <c r="AA192" s="322" t="s">
        <v>718</v>
      </c>
      <c r="AB192" s="322"/>
      <c r="AC192" s="322"/>
      <c r="AD192" s="322"/>
    </row>
    <row r="193" spans="2:30" ht="18.75" hidden="1" customHeight="1">
      <c r="B193" s="323" t="s">
        <v>930</v>
      </c>
      <c r="C193" s="323" t="s">
        <v>925</v>
      </c>
      <c r="D193" s="322" t="s">
        <v>926</v>
      </c>
      <c r="E193" s="322" t="s">
        <v>899</v>
      </c>
      <c r="F193" s="323" t="s">
        <v>36</v>
      </c>
      <c r="G193" s="323" t="s">
        <v>722</v>
      </c>
      <c r="H193" s="323" t="s">
        <v>838</v>
      </c>
      <c r="I193" s="323" t="s">
        <v>20</v>
      </c>
      <c r="J193" s="436" t="s">
        <v>854</v>
      </c>
      <c r="K193" s="323"/>
      <c r="L193" s="322" t="s">
        <v>718</v>
      </c>
      <c r="M193" s="322" t="s">
        <v>718</v>
      </c>
      <c r="N193" s="322" t="s">
        <v>718</v>
      </c>
      <c r="O193" s="322" t="s">
        <v>718</v>
      </c>
      <c r="P193" s="322" t="s">
        <v>718</v>
      </c>
      <c r="Q193" s="322" t="s">
        <v>718</v>
      </c>
      <c r="R193" s="322" t="s">
        <v>718</v>
      </c>
      <c r="S193" s="322" t="s">
        <v>718</v>
      </c>
      <c r="T193" s="322" t="s">
        <v>718</v>
      </c>
      <c r="U193" s="322" t="s">
        <v>718</v>
      </c>
      <c r="V193" s="322" t="s">
        <v>718</v>
      </c>
      <c r="W193" s="322" t="s">
        <v>718</v>
      </c>
      <c r="X193" s="322" t="s">
        <v>718</v>
      </c>
      <c r="Y193" s="322" t="s">
        <v>718</v>
      </c>
      <c r="Z193" s="322" t="s">
        <v>718</v>
      </c>
      <c r="AA193" s="322" t="s">
        <v>718</v>
      </c>
      <c r="AB193" s="322"/>
      <c r="AC193" s="322"/>
      <c r="AD193" s="322"/>
    </row>
    <row r="194" spans="2:30" ht="18.75" hidden="1" customHeight="1">
      <c r="B194" s="323" t="s">
        <v>931</v>
      </c>
      <c r="C194" s="323" t="s">
        <v>925</v>
      </c>
      <c r="D194" s="322" t="s">
        <v>926</v>
      </c>
      <c r="E194" s="322" t="s">
        <v>899</v>
      </c>
      <c r="F194" s="323" t="s">
        <v>36</v>
      </c>
      <c r="G194" s="323" t="s">
        <v>722</v>
      </c>
      <c r="H194" s="323" t="s">
        <v>51</v>
      </c>
      <c r="I194" s="323" t="s">
        <v>20</v>
      </c>
      <c r="J194" s="436" t="s">
        <v>854</v>
      </c>
      <c r="K194" s="323"/>
      <c r="L194" s="322" t="s">
        <v>717</v>
      </c>
      <c r="M194" s="322" t="s">
        <v>718</v>
      </c>
      <c r="N194" s="322" t="s">
        <v>718</v>
      </c>
      <c r="O194" s="322" t="s">
        <v>718</v>
      </c>
      <c r="P194" s="322" t="s">
        <v>718</v>
      </c>
      <c r="Q194" s="322" t="s">
        <v>718</v>
      </c>
      <c r="R194" s="322" t="s">
        <v>718</v>
      </c>
      <c r="S194" s="322" t="s">
        <v>718</v>
      </c>
      <c r="T194" s="322" t="s">
        <v>718</v>
      </c>
      <c r="U194" s="322" t="s">
        <v>718</v>
      </c>
      <c r="V194" s="322" t="s">
        <v>718</v>
      </c>
      <c r="W194" s="322" t="s">
        <v>718</v>
      </c>
      <c r="X194" s="322" t="s">
        <v>718</v>
      </c>
      <c r="Y194" s="322" t="s">
        <v>718</v>
      </c>
      <c r="Z194" s="322" t="s">
        <v>718</v>
      </c>
      <c r="AA194" s="322" t="s">
        <v>718</v>
      </c>
      <c r="AB194" s="322"/>
      <c r="AC194" s="322"/>
      <c r="AD194" s="322"/>
    </row>
    <row r="195" spans="2:30" ht="18.75" hidden="1" customHeight="1">
      <c r="B195" s="323" t="s">
        <v>932</v>
      </c>
      <c r="C195" s="323" t="s">
        <v>933</v>
      </c>
      <c r="D195" s="322" t="s">
        <v>934</v>
      </c>
      <c r="E195" s="322" t="s">
        <v>935</v>
      </c>
      <c r="F195" s="323" t="s">
        <v>36</v>
      </c>
      <c r="G195" s="323" t="s">
        <v>722</v>
      </c>
      <c r="H195" s="323" t="s">
        <v>18</v>
      </c>
      <c r="I195" s="323" t="s">
        <v>36</v>
      </c>
      <c r="J195" s="436" t="s">
        <v>936</v>
      </c>
      <c r="K195" s="437" t="s">
        <v>937</v>
      </c>
      <c r="L195" s="322" t="s">
        <v>717</v>
      </c>
      <c r="M195" s="322" t="s">
        <v>718</v>
      </c>
      <c r="N195" s="322" t="s">
        <v>718</v>
      </c>
      <c r="O195" s="322" t="s">
        <v>718</v>
      </c>
      <c r="P195" s="322" t="s">
        <v>718</v>
      </c>
      <c r="Q195" s="322" t="s">
        <v>718</v>
      </c>
      <c r="R195" s="322" t="s">
        <v>718</v>
      </c>
      <c r="S195" s="322" t="s">
        <v>718</v>
      </c>
      <c r="T195" s="322" t="s">
        <v>718</v>
      </c>
      <c r="U195" s="322" t="s">
        <v>718</v>
      </c>
      <c r="V195" s="322" t="s">
        <v>718</v>
      </c>
      <c r="W195" s="322" t="s">
        <v>718</v>
      </c>
      <c r="X195" s="322" t="s">
        <v>718</v>
      </c>
      <c r="Y195" s="322" t="s">
        <v>718</v>
      </c>
      <c r="Z195" s="322" t="s">
        <v>718</v>
      </c>
      <c r="AA195" s="322" t="s">
        <v>718</v>
      </c>
      <c r="AB195" s="322"/>
      <c r="AC195" s="322"/>
      <c r="AD195" s="322"/>
    </row>
    <row r="196" spans="2:30" ht="18.75" hidden="1" customHeight="1">
      <c r="B196" s="323" t="s">
        <v>938</v>
      </c>
      <c r="C196" s="323" t="s">
        <v>933</v>
      </c>
      <c r="D196" s="322" t="s">
        <v>939</v>
      </c>
      <c r="E196" s="322" t="s">
        <v>935</v>
      </c>
      <c r="F196" s="323" t="s">
        <v>36</v>
      </c>
      <c r="G196" s="323" t="s">
        <v>722</v>
      </c>
      <c r="H196" s="323" t="s">
        <v>18</v>
      </c>
      <c r="I196" s="323" t="s">
        <v>36</v>
      </c>
      <c r="J196" s="436" t="s">
        <v>936</v>
      </c>
      <c r="K196" s="437" t="s">
        <v>937</v>
      </c>
      <c r="L196" s="322" t="s">
        <v>717</v>
      </c>
      <c r="M196" s="322" t="s">
        <v>718</v>
      </c>
      <c r="N196" s="322" t="s">
        <v>718</v>
      </c>
      <c r="O196" s="322" t="s">
        <v>718</v>
      </c>
      <c r="P196" s="322" t="s">
        <v>718</v>
      </c>
      <c r="Q196" s="322" t="s">
        <v>718</v>
      </c>
      <c r="R196" s="322" t="s">
        <v>718</v>
      </c>
      <c r="S196" s="322" t="s">
        <v>718</v>
      </c>
      <c r="T196" s="322" t="s">
        <v>718</v>
      </c>
      <c r="U196" s="322" t="s">
        <v>718</v>
      </c>
      <c r="V196" s="322" t="s">
        <v>718</v>
      </c>
      <c r="W196" s="322" t="s">
        <v>718</v>
      </c>
      <c r="X196" s="322" t="s">
        <v>718</v>
      </c>
      <c r="Y196" s="322" t="s">
        <v>718</v>
      </c>
      <c r="Z196" s="322" t="s">
        <v>718</v>
      </c>
      <c r="AA196" s="322" t="s">
        <v>718</v>
      </c>
      <c r="AB196" s="322"/>
      <c r="AC196" s="322"/>
      <c r="AD196" s="322"/>
    </row>
    <row r="197" spans="2:30" ht="18.75" hidden="1" customHeight="1">
      <c r="B197" s="323" t="s">
        <v>940</v>
      </c>
      <c r="C197" s="323" t="s">
        <v>933</v>
      </c>
      <c r="D197" s="322" t="s">
        <v>941</v>
      </c>
      <c r="E197" s="322" t="s">
        <v>935</v>
      </c>
      <c r="F197" s="323" t="s">
        <v>36</v>
      </c>
      <c r="G197" s="323" t="s">
        <v>722</v>
      </c>
      <c r="H197" s="323" t="s">
        <v>18</v>
      </c>
      <c r="I197" s="323" t="s">
        <v>36</v>
      </c>
      <c r="J197" s="436" t="s">
        <v>936</v>
      </c>
      <c r="K197" s="437" t="s">
        <v>937</v>
      </c>
      <c r="L197" s="322" t="s">
        <v>717</v>
      </c>
      <c r="M197" s="322" t="s">
        <v>718</v>
      </c>
      <c r="N197" s="322" t="s">
        <v>718</v>
      </c>
      <c r="O197" s="322" t="s">
        <v>718</v>
      </c>
      <c r="P197" s="322" t="s">
        <v>718</v>
      </c>
      <c r="Q197" s="322" t="s">
        <v>718</v>
      </c>
      <c r="R197" s="322" t="s">
        <v>718</v>
      </c>
      <c r="S197" s="322" t="s">
        <v>718</v>
      </c>
      <c r="T197" s="322" t="s">
        <v>718</v>
      </c>
      <c r="U197" s="322" t="s">
        <v>718</v>
      </c>
      <c r="V197" s="322" t="s">
        <v>718</v>
      </c>
      <c r="W197" s="322" t="s">
        <v>718</v>
      </c>
      <c r="X197" s="322" t="s">
        <v>718</v>
      </c>
      <c r="Y197" s="322" t="s">
        <v>718</v>
      </c>
      <c r="Z197" s="322" t="s">
        <v>718</v>
      </c>
      <c r="AA197" s="322" t="s">
        <v>718</v>
      </c>
      <c r="AB197" s="322"/>
      <c r="AC197" s="322"/>
      <c r="AD197" s="322"/>
    </row>
    <row r="198" spans="2:30" ht="18.75" hidden="1" customHeight="1">
      <c r="B198" s="323" t="s">
        <v>942</v>
      </c>
      <c r="C198" s="323" t="s">
        <v>933</v>
      </c>
      <c r="D198" s="322" t="s">
        <v>943</v>
      </c>
      <c r="E198" s="322" t="s">
        <v>935</v>
      </c>
      <c r="F198" s="323" t="s">
        <v>36</v>
      </c>
      <c r="G198" s="323" t="s">
        <v>722</v>
      </c>
      <c r="H198" s="323" t="s">
        <v>18</v>
      </c>
      <c r="I198" s="323" t="s">
        <v>36</v>
      </c>
      <c r="J198" s="436" t="s">
        <v>936</v>
      </c>
      <c r="K198" s="437" t="s">
        <v>937</v>
      </c>
      <c r="L198" s="322" t="s">
        <v>717</v>
      </c>
      <c r="M198" s="322" t="s">
        <v>718</v>
      </c>
      <c r="N198" s="322" t="s">
        <v>718</v>
      </c>
      <c r="O198" s="322" t="s">
        <v>718</v>
      </c>
      <c r="P198" s="322" t="s">
        <v>718</v>
      </c>
      <c r="Q198" s="322" t="s">
        <v>718</v>
      </c>
      <c r="R198" s="322" t="s">
        <v>718</v>
      </c>
      <c r="S198" s="322" t="s">
        <v>718</v>
      </c>
      <c r="T198" s="322" t="s">
        <v>718</v>
      </c>
      <c r="U198" s="322" t="s">
        <v>718</v>
      </c>
      <c r="V198" s="322" t="s">
        <v>718</v>
      </c>
      <c r="W198" s="322" t="s">
        <v>718</v>
      </c>
      <c r="X198" s="322" t="s">
        <v>718</v>
      </c>
      <c r="Y198" s="322" t="s">
        <v>718</v>
      </c>
      <c r="Z198" s="322" t="s">
        <v>718</v>
      </c>
      <c r="AA198" s="322" t="s">
        <v>718</v>
      </c>
      <c r="AB198" s="322"/>
      <c r="AC198" s="322"/>
      <c r="AD198" s="322"/>
    </row>
    <row r="199" spans="2:30" ht="18.75" hidden="1" customHeight="1">
      <c r="B199" s="323" t="s">
        <v>944</v>
      </c>
      <c r="C199" s="323" t="s">
        <v>933</v>
      </c>
      <c r="D199" s="435" t="s">
        <v>934</v>
      </c>
      <c r="E199" s="322" t="s">
        <v>935</v>
      </c>
      <c r="F199" s="323" t="s">
        <v>36</v>
      </c>
      <c r="G199" s="323" t="s">
        <v>722</v>
      </c>
      <c r="H199" s="323" t="s">
        <v>807</v>
      </c>
      <c r="I199" s="323" t="s">
        <v>36</v>
      </c>
      <c r="J199" s="436" t="s">
        <v>936</v>
      </c>
      <c r="K199" s="437" t="s">
        <v>937</v>
      </c>
      <c r="L199" s="322" t="s">
        <v>717</v>
      </c>
      <c r="M199" s="322" t="s">
        <v>718</v>
      </c>
      <c r="N199" s="322" t="s">
        <v>718</v>
      </c>
      <c r="O199" s="322" t="s">
        <v>718</v>
      </c>
      <c r="P199" s="322" t="s">
        <v>718</v>
      </c>
      <c r="Q199" s="322" t="s">
        <v>718</v>
      </c>
      <c r="R199" s="322" t="s">
        <v>718</v>
      </c>
      <c r="S199" s="322" t="s">
        <v>718</v>
      </c>
      <c r="T199" s="322" t="s">
        <v>718</v>
      </c>
      <c r="U199" s="322" t="s">
        <v>718</v>
      </c>
      <c r="V199" s="322" t="s">
        <v>718</v>
      </c>
      <c r="W199" s="322" t="s">
        <v>718</v>
      </c>
      <c r="X199" s="322" t="s">
        <v>718</v>
      </c>
      <c r="Y199" s="322" t="s">
        <v>718</v>
      </c>
      <c r="Z199" s="322" t="s">
        <v>718</v>
      </c>
      <c r="AA199" s="322" t="s">
        <v>718</v>
      </c>
      <c r="AB199" s="322"/>
      <c r="AC199" s="322"/>
      <c r="AD199" s="322"/>
    </row>
    <row r="200" spans="2:30" ht="18.75" hidden="1" customHeight="1">
      <c r="B200" s="323" t="s">
        <v>945</v>
      </c>
      <c r="C200" s="323" t="s">
        <v>933</v>
      </c>
      <c r="D200" s="435" t="s">
        <v>939</v>
      </c>
      <c r="E200" s="322" t="s">
        <v>935</v>
      </c>
      <c r="F200" s="323" t="s">
        <v>36</v>
      </c>
      <c r="G200" s="323" t="s">
        <v>722</v>
      </c>
      <c r="H200" s="323" t="s">
        <v>807</v>
      </c>
      <c r="I200" s="323" t="s">
        <v>36</v>
      </c>
      <c r="J200" s="436" t="s">
        <v>936</v>
      </c>
      <c r="K200" s="437" t="s">
        <v>937</v>
      </c>
      <c r="L200" s="322" t="s">
        <v>717</v>
      </c>
      <c r="M200" s="322" t="s">
        <v>718</v>
      </c>
      <c r="N200" s="322" t="s">
        <v>718</v>
      </c>
      <c r="O200" s="322" t="s">
        <v>718</v>
      </c>
      <c r="P200" s="322" t="s">
        <v>718</v>
      </c>
      <c r="Q200" s="322" t="s">
        <v>718</v>
      </c>
      <c r="R200" s="322" t="s">
        <v>718</v>
      </c>
      <c r="S200" s="322" t="s">
        <v>718</v>
      </c>
      <c r="T200" s="322" t="s">
        <v>718</v>
      </c>
      <c r="U200" s="322" t="s">
        <v>718</v>
      </c>
      <c r="V200" s="322" t="s">
        <v>718</v>
      </c>
      <c r="W200" s="322" t="s">
        <v>718</v>
      </c>
      <c r="X200" s="322" t="s">
        <v>718</v>
      </c>
      <c r="Y200" s="322" t="s">
        <v>718</v>
      </c>
      <c r="Z200" s="322" t="s">
        <v>718</v>
      </c>
      <c r="AA200" s="322" t="s">
        <v>718</v>
      </c>
      <c r="AB200" s="322"/>
      <c r="AC200" s="322"/>
      <c r="AD200" s="322"/>
    </row>
    <row r="201" spans="2:30" ht="18.75" hidden="1" customHeight="1">
      <c r="B201" s="323" t="s">
        <v>946</v>
      </c>
      <c r="C201" s="323" t="s">
        <v>933</v>
      </c>
      <c r="D201" s="435" t="s">
        <v>941</v>
      </c>
      <c r="E201" s="322" t="s">
        <v>935</v>
      </c>
      <c r="F201" s="323" t="s">
        <v>36</v>
      </c>
      <c r="G201" s="323" t="s">
        <v>722</v>
      </c>
      <c r="H201" s="323" t="s">
        <v>807</v>
      </c>
      <c r="I201" s="323" t="s">
        <v>36</v>
      </c>
      <c r="J201" s="436" t="s">
        <v>936</v>
      </c>
      <c r="K201" s="437" t="s">
        <v>937</v>
      </c>
      <c r="L201" s="322" t="s">
        <v>717</v>
      </c>
      <c r="M201" s="322" t="s">
        <v>718</v>
      </c>
      <c r="N201" s="322" t="s">
        <v>718</v>
      </c>
      <c r="O201" s="322" t="s">
        <v>718</v>
      </c>
      <c r="P201" s="322" t="s">
        <v>718</v>
      </c>
      <c r="Q201" s="322" t="s">
        <v>718</v>
      </c>
      <c r="R201" s="322" t="s">
        <v>718</v>
      </c>
      <c r="S201" s="322" t="s">
        <v>718</v>
      </c>
      <c r="T201" s="322" t="s">
        <v>718</v>
      </c>
      <c r="U201" s="322" t="s">
        <v>718</v>
      </c>
      <c r="V201" s="322" t="s">
        <v>718</v>
      </c>
      <c r="W201" s="322" t="s">
        <v>718</v>
      </c>
      <c r="X201" s="322" t="s">
        <v>718</v>
      </c>
      <c r="Y201" s="322" t="s">
        <v>718</v>
      </c>
      <c r="Z201" s="322" t="s">
        <v>718</v>
      </c>
      <c r="AA201" s="322" t="s">
        <v>718</v>
      </c>
      <c r="AB201" s="322"/>
      <c r="AC201" s="322"/>
      <c r="AD201" s="322"/>
    </row>
    <row r="202" spans="2:30" ht="18.75" hidden="1" customHeight="1">
      <c r="B202" s="323" t="s">
        <v>947</v>
      </c>
      <c r="C202" s="323" t="s">
        <v>933</v>
      </c>
      <c r="D202" s="435" t="s">
        <v>943</v>
      </c>
      <c r="E202" s="322" t="s">
        <v>935</v>
      </c>
      <c r="F202" s="323" t="s">
        <v>36</v>
      </c>
      <c r="G202" s="323" t="s">
        <v>722</v>
      </c>
      <c r="H202" s="323" t="s">
        <v>807</v>
      </c>
      <c r="I202" s="323" t="s">
        <v>36</v>
      </c>
      <c r="J202" s="436" t="s">
        <v>936</v>
      </c>
      <c r="K202" s="437" t="s">
        <v>937</v>
      </c>
      <c r="L202" s="322" t="s">
        <v>717</v>
      </c>
      <c r="M202" s="322" t="s">
        <v>718</v>
      </c>
      <c r="N202" s="322" t="s">
        <v>718</v>
      </c>
      <c r="O202" s="322" t="s">
        <v>718</v>
      </c>
      <c r="P202" s="322" t="s">
        <v>718</v>
      </c>
      <c r="Q202" s="322" t="s">
        <v>718</v>
      </c>
      <c r="R202" s="322" t="s">
        <v>718</v>
      </c>
      <c r="S202" s="322" t="s">
        <v>718</v>
      </c>
      <c r="T202" s="322" t="s">
        <v>718</v>
      </c>
      <c r="U202" s="322" t="s">
        <v>718</v>
      </c>
      <c r="V202" s="322" t="s">
        <v>718</v>
      </c>
      <c r="W202" s="322" t="s">
        <v>718</v>
      </c>
      <c r="X202" s="322" t="s">
        <v>718</v>
      </c>
      <c r="Y202" s="322" t="s">
        <v>718</v>
      </c>
      <c r="Z202" s="322" t="s">
        <v>718</v>
      </c>
      <c r="AA202" s="322" t="s">
        <v>718</v>
      </c>
      <c r="AB202" s="322"/>
      <c r="AC202" s="322"/>
      <c r="AD202" s="322"/>
    </row>
    <row r="203" spans="2:30" ht="18.75" hidden="1" customHeight="1">
      <c r="B203" s="323" t="s">
        <v>948</v>
      </c>
      <c r="C203" s="323" t="s">
        <v>933</v>
      </c>
      <c r="D203" s="435" t="s">
        <v>934</v>
      </c>
      <c r="E203" s="322" t="s">
        <v>935</v>
      </c>
      <c r="F203" s="323" t="s">
        <v>36</v>
      </c>
      <c r="G203" s="323" t="s">
        <v>722</v>
      </c>
      <c r="H203" s="323" t="s">
        <v>825</v>
      </c>
      <c r="I203" s="323" t="s">
        <v>36</v>
      </c>
      <c r="J203" s="436" t="s">
        <v>936</v>
      </c>
      <c r="K203" s="437" t="s">
        <v>937</v>
      </c>
      <c r="L203" s="322" t="s">
        <v>718</v>
      </c>
      <c r="M203" s="322" t="s">
        <v>718</v>
      </c>
      <c r="N203" s="322" t="s">
        <v>718</v>
      </c>
      <c r="O203" s="322" t="s">
        <v>718</v>
      </c>
      <c r="P203" s="322" t="s">
        <v>718</v>
      </c>
      <c r="Q203" s="322" t="s">
        <v>718</v>
      </c>
      <c r="R203" s="322" t="s">
        <v>718</v>
      </c>
      <c r="S203" s="322" t="s">
        <v>718</v>
      </c>
      <c r="T203" s="322" t="s">
        <v>718</v>
      </c>
      <c r="U203" s="322" t="s">
        <v>718</v>
      </c>
      <c r="V203" s="322" t="s">
        <v>718</v>
      </c>
      <c r="W203" s="322" t="s">
        <v>718</v>
      </c>
      <c r="X203" s="322" t="s">
        <v>718</v>
      </c>
      <c r="Y203" s="322" t="s">
        <v>718</v>
      </c>
      <c r="Z203" s="322" t="s">
        <v>718</v>
      </c>
      <c r="AA203" s="322" t="s">
        <v>718</v>
      </c>
      <c r="AB203" s="322"/>
      <c r="AC203" s="322"/>
      <c r="AD203" s="322"/>
    </row>
    <row r="204" spans="2:30" ht="18.75" hidden="1" customHeight="1">
      <c r="B204" s="323" t="s">
        <v>949</v>
      </c>
      <c r="C204" s="323" t="s">
        <v>933</v>
      </c>
      <c r="D204" s="435" t="s">
        <v>939</v>
      </c>
      <c r="E204" s="322" t="s">
        <v>935</v>
      </c>
      <c r="F204" s="323" t="s">
        <v>36</v>
      </c>
      <c r="G204" s="323" t="s">
        <v>722</v>
      </c>
      <c r="H204" s="323" t="s">
        <v>825</v>
      </c>
      <c r="I204" s="323" t="s">
        <v>36</v>
      </c>
      <c r="J204" s="436" t="s">
        <v>936</v>
      </c>
      <c r="K204" s="437" t="s">
        <v>937</v>
      </c>
      <c r="L204" s="322" t="s">
        <v>718</v>
      </c>
      <c r="M204" s="322" t="s">
        <v>718</v>
      </c>
      <c r="N204" s="322" t="s">
        <v>718</v>
      </c>
      <c r="O204" s="322" t="s">
        <v>718</v>
      </c>
      <c r="P204" s="322" t="s">
        <v>718</v>
      </c>
      <c r="Q204" s="322" t="s">
        <v>718</v>
      </c>
      <c r="R204" s="322" t="s">
        <v>718</v>
      </c>
      <c r="S204" s="322" t="s">
        <v>718</v>
      </c>
      <c r="T204" s="322" t="s">
        <v>718</v>
      </c>
      <c r="U204" s="322" t="s">
        <v>718</v>
      </c>
      <c r="V204" s="322" t="s">
        <v>718</v>
      </c>
      <c r="W204" s="322" t="s">
        <v>718</v>
      </c>
      <c r="X204" s="322" t="s">
        <v>718</v>
      </c>
      <c r="Y204" s="322" t="s">
        <v>718</v>
      </c>
      <c r="Z204" s="322" t="s">
        <v>718</v>
      </c>
      <c r="AA204" s="322" t="s">
        <v>718</v>
      </c>
      <c r="AB204" s="322"/>
      <c r="AC204" s="322"/>
      <c r="AD204" s="322"/>
    </row>
    <row r="205" spans="2:30" ht="18.75" hidden="1" customHeight="1">
      <c r="B205" s="323" t="s">
        <v>950</v>
      </c>
      <c r="C205" s="323" t="s">
        <v>933</v>
      </c>
      <c r="D205" s="435" t="s">
        <v>941</v>
      </c>
      <c r="E205" s="322" t="s">
        <v>935</v>
      </c>
      <c r="F205" s="323" t="s">
        <v>36</v>
      </c>
      <c r="G205" s="323" t="s">
        <v>722</v>
      </c>
      <c r="H205" s="323" t="s">
        <v>825</v>
      </c>
      <c r="I205" s="323" t="s">
        <v>36</v>
      </c>
      <c r="J205" s="436" t="s">
        <v>936</v>
      </c>
      <c r="K205" s="437" t="s">
        <v>937</v>
      </c>
      <c r="L205" s="322" t="s">
        <v>718</v>
      </c>
      <c r="M205" s="322" t="s">
        <v>718</v>
      </c>
      <c r="N205" s="322" t="s">
        <v>718</v>
      </c>
      <c r="O205" s="322" t="s">
        <v>718</v>
      </c>
      <c r="P205" s="322" t="s">
        <v>718</v>
      </c>
      <c r="Q205" s="322" t="s">
        <v>718</v>
      </c>
      <c r="R205" s="322" t="s">
        <v>718</v>
      </c>
      <c r="S205" s="322" t="s">
        <v>718</v>
      </c>
      <c r="T205" s="322" t="s">
        <v>718</v>
      </c>
      <c r="U205" s="322" t="s">
        <v>718</v>
      </c>
      <c r="V205" s="322" t="s">
        <v>718</v>
      </c>
      <c r="W205" s="322" t="s">
        <v>718</v>
      </c>
      <c r="X205" s="322" t="s">
        <v>718</v>
      </c>
      <c r="Y205" s="322" t="s">
        <v>718</v>
      </c>
      <c r="Z205" s="322" t="s">
        <v>718</v>
      </c>
      <c r="AA205" s="322" t="s">
        <v>718</v>
      </c>
      <c r="AB205" s="322"/>
      <c r="AC205" s="322"/>
      <c r="AD205" s="322"/>
    </row>
    <row r="206" spans="2:30" ht="18.75" hidden="1" customHeight="1">
      <c r="B206" s="323" t="s">
        <v>951</v>
      </c>
      <c r="C206" s="323" t="s">
        <v>933</v>
      </c>
      <c r="D206" s="435" t="s">
        <v>943</v>
      </c>
      <c r="E206" s="322" t="s">
        <v>935</v>
      </c>
      <c r="F206" s="323" t="s">
        <v>36</v>
      </c>
      <c r="G206" s="323" t="s">
        <v>722</v>
      </c>
      <c r="H206" s="323" t="s">
        <v>825</v>
      </c>
      <c r="I206" s="323" t="s">
        <v>36</v>
      </c>
      <c r="J206" s="436" t="s">
        <v>936</v>
      </c>
      <c r="K206" s="437" t="s">
        <v>937</v>
      </c>
      <c r="L206" s="322" t="s">
        <v>718</v>
      </c>
      <c r="M206" s="322" t="s">
        <v>718</v>
      </c>
      <c r="N206" s="322" t="s">
        <v>718</v>
      </c>
      <c r="O206" s="322" t="s">
        <v>718</v>
      </c>
      <c r="P206" s="322" t="s">
        <v>718</v>
      </c>
      <c r="Q206" s="322" t="s">
        <v>718</v>
      </c>
      <c r="R206" s="322" t="s">
        <v>718</v>
      </c>
      <c r="S206" s="322" t="s">
        <v>718</v>
      </c>
      <c r="T206" s="322" t="s">
        <v>718</v>
      </c>
      <c r="U206" s="322" t="s">
        <v>718</v>
      </c>
      <c r="V206" s="322" t="s">
        <v>718</v>
      </c>
      <c r="W206" s="322" t="s">
        <v>718</v>
      </c>
      <c r="X206" s="322" t="s">
        <v>718</v>
      </c>
      <c r="Y206" s="322" t="s">
        <v>718</v>
      </c>
      <c r="Z206" s="322" t="s">
        <v>718</v>
      </c>
      <c r="AA206" s="322" t="s">
        <v>718</v>
      </c>
      <c r="AB206" s="322"/>
      <c r="AC206" s="322"/>
      <c r="AD206" s="322"/>
    </row>
    <row r="207" spans="2:30" ht="18.75" hidden="1" customHeight="1">
      <c r="B207" s="323" t="s">
        <v>952</v>
      </c>
      <c r="C207" s="323" t="s">
        <v>933</v>
      </c>
      <c r="D207" s="435" t="s">
        <v>934</v>
      </c>
      <c r="E207" s="322" t="s">
        <v>935</v>
      </c>
      <c r="F207" s="323" t="s">
        <v>36</v>
      </c>
      <c r="G207" s="323" t="s">
        <v>722</v>
      </c>
      <c r="H207" s="323" t="s">
        <v>840</v>
      </c>
      <c r="I207" s="323" t="s">
        <v>36</v>
      </c>
      <c r="J207" s="436" t="s">
        <v>936</v>
      </c>
      <c r="K207" s="437" t="s">
        <v>937</v>
      </c>
      <c r="L207" s="322" t="s">
        <v>718</v>
      </c>
      <c r="M207" s="322" t="s">
        <v>718</v>
      </c>
      <c r="N207" s="322" t="s">
        <v>718</v>
      </c>
      <c r="O207" s="322" t="s">
        <v>718</v>
      </c>
      <c r="P207" s="322" t="s">
        <v>718</v>
      </c>
      <c r="Q207" s="322" t="s">
        <v>718</v>
      </c>
      <c r="R207" s="322" t="s">
        <v>718</v>
      </c>
      <c r="S207" s="322" t="s">
        <v>718</v>
      </c>
      <c r="T207" s="322" t="s">
        <v>718</v>
      </c>
      <c r="U207" s="322" t="s">
        <v>718</v>
      </c>
      <c r="V207" s="322" t="s">
        <v>718</v>
      </c>
      <c r="W207" s="322" t="s">
        <v>718</v>
      </c>
      <c r="X207" s="322" t="s">
        <v>718</v>
      </c>
      <c r="Y207" s="322" t="s">
        <v>718</v>
      </c>
      <c r="Z207" s="322" t="s">
        <v>718</v>
      </c>
      <c r="AA207" s="322" t="s">
        <v>718</v>
      </c>
      <c r="AB207" s="322"/>
      <c r="AC207" s="322"/>
      <c r="AD207" s="322"/>
    </row>
    <row r="208" spans="2:30" ht="18.75" hidden="1" customHeight="1">
      <c r="B208" s="323" t="s">
        <v>953</v>
      </c>
      <c r="C208" s="323" t="s">
        <v>933</v>
      </c>
      <c r="D208" s="435" t="s">
        <v>939</v>
      </c>
      <c r="E208" s="322" t="s">
        <v>935</v>
      </c>
      <c r="F208" s="323" t="s">
        <v>36</v>
      </c>
      <c r="G208" s="323" t="s">
        <v>722</v>
      </c>
      <c r="H208" s="323" t="s">
        <v>840</v>
      </c>
      <c r="I208" s="323" t="s">
        <v>36</v>
      </c>
      <c r="J208" s="436" t="s">
        <v>936</v>
      </c>
      <c r="K208" s="437" t="s">
        <v>937</v>
      </c>
      <c r="L208" s="322" t="s">
        <v>718</v>
      </c>
      <c r="M208" s="322" t="s">
        <v>718</v>
      </c>
      <c r="N208" s="322" t="s">
        <v>718</v>
      </c>
      <c r="O208" s="322" t="s">
        <v>718</v>
      </c>
      <c r="P208" s="322" t="s">
        <v>718</v>
      </c>
      <c r="Q208" s="322" t="s">
        <v>718</v>
      </c>
      <c r="R208" s="322" t="s">
        <v>718</v>
      </c>
      <c r="S208" s="322" t="s">
        <v>718</v>
      </c>
      <c r="T208" s="322" t="s">
        <v>718</v>
      </c>
      <c r="U208" s="322" t="s">
        <v>718</v>
      </c>
      <c r="V208" s="322" t="s">
        <v>718</v>
      </c>
      <c r="W208" s="322" t="s">
        <v>718</v>
      </c>
      <c r="X208" s="322" t="s">
        <v>718</v>
      </c>
      <c r="Y208" s="322" t="s">
        <v>718</v>
      </c>
      <c r="Z208" s="322" t="s">
        <v>718</v>
      </c>
      <c r="AA208" s="322" t="s">
        <v>718</v>
      </c>
      <c r="AB208" s="322"/>
      <c r="AC208" s="322"/>
      <c r="AD208" s="322"/>
    </row>
    <row r="209" spans="2:30" ht="18.75" hidden="1" customHeight="1">
      <c r="B209" s="323" t="s">
        <v>954</v>
      </c>
      <c r="C209" s="323" t="s">
        <v>933</v>
      </c>
      <c r="D209" s="435" t="s">
        <v>941</v>
      </c>
      <c r="E209" s="322" t="s">
        <v>935</v>
      </c>
      <c r="F209" s="323" t="s">
        <v>36</v>
      </c>
      <c r="G209" s="323" t="s">
        <v>722</v>
      </c>
      <c r="H209" s="323" t="s">
        <v>840</v>
      </c>
      <c r="I209" s="323" t="s">
        <v>36</v>
      </c>
      <c r="J209" s="436" t="s">
        <v>936</v>
      </c>
      <c r="K209" s="437" t="s">
        <v>937</v>
      </c>
      <c r="L209" s="322" t="s">
        <v>718</v>
      </c>
      <c r="M209" s="322" t="s">
        <v>718</v>
      </c>
      <c r="N209" s="322" t="s">
        <v>718</v>
      </c>
      <c r="O209" s="322" t="s">
        <v>718</v>
      </c>
      <c r="P209" s="322" t="s">
        <v>718</v>
      </c>
      <c r="Q209" s="322" t="s">
        <v>718</v>
      </c>
      <c r="R209" s="322" t="s">
        <v>718</v>
      </c>
      <c r="S209" s="322" t="s">
        <v>718</v>
      </c>
      <c r="T209" s="322" t="s">
        <v>718</v>
      </c>
      <c r="U209" s="322" t="s">
        <v>718</v>
      </c>
      <c r="V209" s="322" t="s">
        <v>718</v>
      </c>
      <c r="W209" s="322" t="s">
        <v>718</v>
      </c>
      <c r="X209" s="322" t="s">
        <v>718</v>
      </c>
      <c r="Y209" s="322" t="s">
        <v>718</v>
      </c>
      <c r="Z209" s="322" t="s">
        <v>718</v>
      </c>
      <c r="AA209" s="322" t="s">
        <v>718</v>
      </c>
      <c r="AB209" s="322"/>
      <c r="AC209" s="322"/>
      <c r="AD209" s="322"/>
    </row>
    <row r="210" spans="2:30" ht="18.75" hidden="1" customHeight="1">
      <c r="B210" s="323" t="s">
        <v>955</v>
      </c>
      <c r="C210" s="323" t="s">
        <v>933</v>
      </c>
      <c r="D210" s="435" t="s">
        <v>943</v>
      </c>
      <c r="E210" s="322" t="s">
        <v>935</v>
      </c>
      <c r="F210" s="323" t="s">
        <v>36</v>
      </c>
      <c r="G210" s="323" t="s">
        <v>722</v>
      </c>
      <c r="H210" s="323" t="s">
        <v>840</v>
      </c>
      <c r="I210" s="323" t="s">
        <v>36</v>
      </c>
      <c r="J210" s="436" t="s">
        <v>936</v>
      </c>
      <c r="K210" s="437" t="s">
        <v>937</v>
      </c>
      <c r="L210" s="322" t="s">
        <v>718</v>
      </c>
      <c r="M210" s="322" t="s">
        <v>718</v>
      </c>
      <c r="N210" s="322" t="s">
        <v>718</v>
      </c>
      <c r="O210" s="322" t="s">
        <v>718</v>
      </c>
      <c r="P210" s="322" t="s">
        <v>718</v>
      </c>
      <c r="Q210" s="322" t="s">
        <v>718</v>
      </c>
      <c r="R210" s="322" t="s">
        <v>718</v>
      </c>
      <c r="S210" s="322" t="s">
        <v>718</v>
      </c>
      <c r="T210" s="322" t="s">
        <v>718</v>
      </c>
      <c r="U210" s="322" t="s">
        <v>718</v>
      </c>
      <c r="V210" s="322" t="s">
        <v>718</v>
      </c>
      <c r="W210" s="322" t="s">
        <v>718</v>
      </c>
      <c r="X210" s="322" t="s">
        <v>718</v>
      </c>
      <c r="Y210" s="322" t="s">
        <v>718</v>
      </c>
      <c r="Z210" s="322" t="s">
        <v>718</v>
      </c>
      <c r="AA210" s="322" t="s">
        <v>718</v>
      </c>
      <c r="AB210" s="322"/>
      <c r="AC210" s="322"/>
      <c r="AD210" s="322"/>
    </row>
    <row r="211" spans="2:30" ht="18.75" hidden="1" customHeight="1">
      <c r="B211" s="323" t="s">
        <v>956</v>
      </c>
      <c r="C211" s="323" t="s">
        <v>933</v>
      </c>
      <c r="D211" s="435" t="s">
        <v>934</v>
      </c>
      <c r="E211" s="322" t="s">
        <v>935</v>
      </c>
      <c r="F211" s="323" t="s">
        <v>36</v>
      </c>
      <c r="G211" s="323" t="s">
        <v>722</v>
      </c>
      <c r="H211" s="323" t="s">
        <v>838</v>
      </c>
      <c r="I211" s="323" t="s">
        <v>36</v>
      </c>
      <c r="J211" s="436" t="s">
        <v>936</v>
      </c>
      <c r="K211" s="437" t="s">
        <v>937</v>
      </c>
      <c r="L211" s="322" t="s">
        <v>718</v>
      </c>
      <c r="M211" s="322" t="s">
        <v>718</v>
      </c>
      <c r="N211" s="322" t="s">
        <v>718</v>
      </c>
      <c r="O211" s="322" t="s">
        <v>718</v>
      </c>
      <c r="P211" s="322" t="s">
        <v>718</v>
      </c>
      <c r="Q211" s="322" t="s">
        <v>718</v>
      </c>
      <c r="R211" s="322" t="s">
        <v>718</v>
      </c>
      <c r="S211" s="322" t="s">
        <v>718</v>
      </c>
      <c r="T211" s="322" t="s">
        <v>718</v>
      </c>
      <c r="U211" s="322" t="s">
        <v>718</v>
      </c>
      <c r="V211" s="322" t="s">
        <v>718</v>
      </c>
      <c r="W211" s="322" t="s">
        <v>718</v>
      </c>
      <c r="X211" s="322" t="s">
        <v>718</v>
      </c>
      <c r="Y211" s="322" t="s">
        <v>718</v>
      </c>
      <c r="Z211" s="322" t="s">
        <v>718</v>
      </c>
      <c r="AA211" s="322" t="s">
        <v>718</v>
      </c>
      <c r="AB211" s="322"/>
      <c r="AC211" s="322"/>
      <c r="AD211" s="322"/>
    </row>
    <row r="212" spans="2:30" ht="18.75" hidden="1" customHeight="1">
      <c r="B212" s="323" t="s">
        <v>957</v>
      </c>
      <c r="C212" s="323" t="s">
        <v>933</v>
      </c>
      <c r="D212" s="435" t="s">
        <v>939</v>
      </c>
      <c r="E212" s="322" t="s">
        <v>935</v>
      </c>
      <c r="F212" s="323" t="s">
        <v>36</v>
      </c>
      <c r="G212" s="323" t="s">
        <v>722</v>
      </c>
      <c r="H212" s="323" t="s">
        <v>838</v>
      </c>
      <c r="I212" s="323" t="s">
        <v>36</v>
      </c>
      <c r="J212" s="436" t="s">
        <v>936</v>
      </c>
      <c r="K212" s="437" t="s">
        <v>937</v>
      </c>
      <c r="L212" s="322" t="s">
        <v>718</v>
      </c>
      <c r="M212" s="322" t="s">
        <v>718</v>
      </c>
      <c r="N212" s="322" t="s">
        <v>718</v>
      </c>
      <c r="O212" s="322" t="s">
        <v>718</v>
      </c>
      <c r="P212" s="322" t="s">
        <v>718</v>
      </c>
      <c r="Q212" s="322" t="s">
        <v>718</v>
      </c>
      <c r="R212" s="322" t="s">
        <v>718</v>
      </c>
      <c r="S212" s="322" t="s">
        <v>718</v>
      </c>
      <c r="T212" s="322" t="s">
        <v>718</v>
      </c>
      <c r="U212" s="322" t="s">
        <v>718</v>
      </c>
      <c r="V212" s="322" t="s">
        <v>718</v>
      </c>
      <c r="W212" s="322" t="s">
        <v>718</v>
      </c>
      <c r="X212" s="322" t="s">
        <v>718</v>
      </c>
      <c r="Y212" s="322" t="s">
        <v>718</v>
      </c>
      <c r="Z212" s="322" t="s">
        <v>718</v>
      </c>
      <c r="AA212" s="322" t="s">
        <v>718</v>
      </c>
      <c r="AB212" s="322"/>
      <c r="AC212" s="322"/>
      <c r="AD212" s="322"/>
    </row>
    <row r="213" spans="2:30" ht="18.75" hidden="1" customHeight="1">
      <c r="B213" s="323" t="s">
        <v>958</v>
      </c>
      <c r="C213" s="323" t="s">
        <v>933</v>
      </c>
      <c r="D213" s="435" t="s">
        <v>941</v>
      </c>
      <c r="E213" s="322" t="s">
        <v>935</v>
      </c>
      <c r="F213" s="323" t="s">
        <v>36</v>
      </c>
      <c r="G213" s="323" t="s">
        <v>722</v>
      </c>
      <c r="H213" s="323" t="s">
        <v>838</v>
      </c>
      <c r="I213" s="323" t="s">
        <v>36</v>
      </c>
      <c r="J213" s="436" t="s">
        <v>936</v>
      </c>
      <c r="K213" s="437" t="s">
        <v>937</v>
      </c>
      <c r="L213" s="322" t="s">
        <v>718</v>
      </c>
      <c r="M213" s="322" t="s">
        <v>718</v>
      </c>
      <c r="N213" s="322" t="s">
        <v>718</v>
      </c>
      <c r="O213" s="322" t="s">
        <v>718</v>
      </c>
      <c r="P213" s="322" t="s">
        <v>718</v>
      </c>
      <c r="Q213" s="322" t="s">
        <v>718</v>
      </c>
      <c r="R213" s="322" t="s">
        <v>718</v>
      </c>
      <c r="S213" s="322" t="s">
        <v>718</v>
      </c>
      <c r="T213" s="322" t="s">
        <v>718</v>
      </c>
      <c r="U213" s="322" t="s">
        <v>718</v>
      </c>
      <c r="V213" s="322" t="s">
        <v>718</v>
      </c>
      <c r="W213" s="322" t="s">
        <v>718</v>
      </c>
      <c r="X213" s="322" t="s">
        <v>718</v>
      </c>
      <c r="Y213" s="322" t="s">
        <v>718</v>
      </c>
      <c r="Z213" s="322" t="s">
        <v>718</v>
      </c>
      <c r="AA213" s="322" t="s">
        <v>718</v>
      </c>
      <c r="AB213" s="322"/>
      <c r="AC213" s="322"/>
      <c r="AD213" s="322"/>
    </row>
    <row r="214" spans="2:30" ht="18.75" hidden="1" customHeight="1">
      <c r="B214" s="323" t="s">
        <v>959</v>
      </c>
      <c r="C214" s="323" t="s">
        <v>933</v>
      </c>
      <c r="D214" s="435" t="s">
        <v>943</v>
      </c>
      <c r="E214" s="322" t="s">
        <v>935</v>
      </c>
      <c r="F214" s="323" t="s">
        <v>36</v>
      </c>
      <c r="G214" s="323" t="s">
        <v>722</v>
      </c>
      <c r="H214" s="323" t="s">
        <v>838</v>
      </c>
      <c r="I214" s="323" t="s">
        <v>36</v>
      </c>
      <c r="J214" s="436" t="s">
        <v>936</v>
      </c>
      <c r="K214" s="437" t="s">
        <v>937</v>
      </c>
      <c r="L214" s="322" t="s">
        <v>718</v>
      </c>
      <c r="M214" s="322" t="s">
        <v>718</v>
      </c>
      <c r="N214" s="322" t="s">
        <v>718</v>
      </c>
      <c r="O214" s="322" t="s">
        <v>718</v>
      </c>
      <c r="P214" s="322" t="s">
        <v>718</v>
      </c>
      <c r="Q214" s="322" t="s">
        <v>718</v>
      </c>
      <c r="R214" s="322" t="s">
        <v>718</v>
      </c>
      <c r="S214" s="322" t="s">
        <v>718</v>
      </c>
      <c r="T214" s="322" t="s">
        <v>718</v>
      </c>
      <c r="U214" s="322" t="s">
        <v>718</v>
      </c>
      <c r="V214" s="322" t="s">
        <v>718</v>
      </c>
      <c r="W214" s="322" t="s">
        <v>718</v>
      </c>
      <c r="X214" s="322" t="s">
        <v>718</v>
      </c>
      <c r="Y214" s="322" t="s">
        <v>718</v>
      </c>
      <c r="Z214" s="322" t="s">
        <v>718</v>
      </c>
      <c r="AA214" s="322" t="s">
        <v>718</v>
      </c>
      <c r="AB214" s="322"/>
      <c r="AC214" s="322"/>
      <c r="AD214" s="322"/>
    </row>
    <row r="215" spans="2:30" ht="18.75" hidden="1" customHeight="1">
      <c r="B215" s="323" t="s">
        <v>960</v>
      </c>
      <c r="C215" s="323" t="s">
        <v>933</v>
      </c>
      <c r="D215" s="435" t="s">
        <v>934</v>
      </c>
      <c r="E215" s="322" t="s">
        <v>935</v>
      </c>
      <c r="F215" s="323" t="s">
        <v>36</v>
      </c>
      <c r="G215" s="323" t="s">
        <v>722</v>
      </c>
      <c r="H215" s="323" t="s">
        <v>51</v>
      </c>
      <c r="I215" s="323" t="s">
        <v>36</v>
      </c>
      <c r="J215" s="436" t="s">
        <v>936</v>
      </c>
      <c r="K215" s="437" t="s">
        <v>937</v>
      </c>
      <c r="L215" s="322" t="s">
        <v>717</v>
      </c>
      <c r="M215" s="322" t="s">
        <v>718</v>
      </c>
      <c r="N215" s="322" t="s">
        <v>718</v>
      </c>
      <c r="O215" s="322" t="s">
        <v>718</v>
      </c>
      <c r="P215" s="322" t="s">
        <v>718</v>
      </c>
      <c r="Q215" s="322" t="s">
        <v>718</v>
      </c>
      <c r="R215" s="322" t="s">
        <v>718</v>
      </c>
      <c r="S215" s="322" t="s">
        <v>718</v>
      </c>
      <c r="T215" s="322" t="s">
        <v>718</v>
      </c>
      <c r="U215" s="322" t="s">
        <v>718</v>
      </c>
      <c r="V215" s="322" t="s">
        <v>718</v>
      </c>
      <c r="W215" s="322" t="s">
        <v>718</v>
      </c>
      <c r="X215" s="322" t="s">
        <v>718</v>
      </c>
      <c r="Y215" s="322" t="s">
        <v>718</v>
      </c>
      <c r="Z215" s="322" t="s">
        <v>718</v>
      </c>
      <c r="AA215" s="322" t="s">
        <v>718</v>
      </c>
      <c r="AB215" s="322"/>
      <c r="AC215" s="322"/>
      <c r="AD215" s="322"/>
    </row>
    <row r="216" spans="2:30" ht="18.75" hidden="1" customHeight="1">
      <c r="B216" s="323" t="s">
        <v>961</v>
      </c>
      <c r="C216" s="323" t="s">
        <v>933</v>
      </c>
      <c r="D216" s="435" t="s">
        <v>939</v>
      </c>
      <c r="E216" s="322" t="s">
        <v>935</v>
      </c>
      <c r="F216" s="323" t="s">
        <v>36</v>
      </c>
      <c r="G216" s="323" t="s">
        <v>722</v>
      </c>
      <c r="H216" s="323" t="s">
        <v>51</v>
      </c>
      <c r="I216" s="323" t="s">
        <v>36</v>
      </c>
      <c r="J216" s="436" t="s">
        <v>936</v>
      </c>
      <c r="K216" s="437" t="s">
        <v>937</v>
      </c>
      <c r="L216" s="322" t="s">
        <v>717</v>
      </c>
      <c r="M216" s="322" t="s">
        <v>718</v>
      </c>
      <c r="N216" s="322" t="s">
        <v>718</v>
      </c>
      <c r="O216" s="322" t="s">
        <v>718</v>
      </c>
      <c r="P216" s="322" t="s">
        <v>718</v>
      </c>
      <c r="Q216" s="322" t="s">
        <v>718</v>
      </c>
      <c r="R216" s="322" t="s">
        <v>718</v>
      </c>
      <c r="S216" s="322" t="s">
        <v>718</v>
      </c>
      <c r="T216" s="322" t="s">
        <v>718</v>
      </c>
      <c r="U216" s="322" t="s">
        <v>718</v>
      </c>
      <c r="V216" s="322" t="s">
        <v>718</v>
      </c>
      <c r="W216" s="322" t="s">
        <v>718</v>
      </c>
      <c r="X216" s="322" t="s">
        <v>718</v>
      </c>
      <c r="Y216" s="322" t="s">
        <v>718</v>
      </c>
      <c r="Z216" s="322" t="s">
        <v>718</v>
      </c>
      <c r="AA216" s="322" t="s">
        <v>718</v>
      </c>
      <c r="AB216" s="322"/>
      <c r="AC216" s="322"/>
      <c r="AD216" s="322"/>
    </row>
    <row r="217" spans="2:30" ht="18.75" hidden="1" customHeight="1">
      <c r="B217" s="323" t="s">
        <v>962</v>
      </c>
      <c r="C217" s="323" t="s">
        <v>933</v>
      </c>
      <c r="D217" s="435" t="s">
        <v>941</v>
      </c>
      <c r="E217" s="322" t="s">
        <v>935</v>
      </c>
      <c r="F217" s="323" t="s">
        <v>36</v>
      </c>
      <c r="G217" s="323" t="s">
        <v>722</v>
      </c>
      <c r="H217" s="323" t="s">
        <v>51</v>
      </c>
      <c r="I217" s="323" t="s">
        <v>36</v>
      </c>
      <c r="J217" s="436" t="s">
        <v>936</v>
      </c>
      <c r="K217" s="437" t="s">
        <v>937</v>
      </c>
      <c r="L217" s="322" t="s">
        <v>717</v>
      </c>
      <c r="M217" s="322" t="s">
        <v>718</v>
      </c>
      <c r="N217" s="322" t="s">
        <v>718</v>
      </c>
      <c r="O217" s="322" t="s">
        <v>718</v>
      </c>
      <c r="P217" s="322" t="s">
        <v>718</v>
      </c>
      <c r="Q217" s="322" t="s">
        <v>718</v>
      </c>
      <c r="R217" s="322" t="s">
        <v>718</v>
      </c>
      <c r="S217" s="322" t="s">
        <v>718</v>
      </c>
      <c r="T217" s="322" t="s">
        <v>718</v>
      </c>
      <c r="U217" s="322" t="s">
        <v>718</v>
      </c>
      <c r="V217" s="322" t="s">
        <v>718</v>
      </c>
      <c r="W217" s="322" t="s">
        <v>718</v>
      </c>
      <c r="X217" s="322" t="s">
        <v>718</v>
      </c>
      <c r="Y217" s="322" t="s">
        <v>718</v>
      </c>
      <c r="Z217" s="322" t="s">
        <v>718</v>
      </c>
      <c r="AA217" s="322" t="s">
        <v>718</v>
      </c>
      <c r="AB217" s="322"/>
      <c r="AC217" s="322"/>
      <c r="AD217" s="322"/>
    </row>
    <row r="218" spans="2:30" ht="18.75" hidden="1" customHeight="1">
      <c r="B218" s="323" t="s">
        <v>963</v>
      </c>
      <c r="C218" s="323" t="s">
        <v>933</v>
      </c>
      <c r="D218" s="435" t="s">
        <v>943</v>
      </c>
      <c r="E218" s="322" t="s">
        <v>935</v>
      </c>
      <c r="F218" s="323" t="s">
        <v>36</v>
      </c>
      <c r="G218" s="323" t="s">
        <v>722</v>
      </c>
      <c r="H218" s="323" t="s">
        <v>51</v>
      </c>
      <c r="I218" s="323" t="s">
        <v>36</v>
      </c>
      <c r="J218" s="436" t="s">
        <v>936</v>
      </c>
      <c r="K218" s="437" t="s">
        <v>937</v>
      </c>
      <c r="L218" s="322" t="s">
        <v>717</v>
      </c>
      <c r="M218" s="322" t="s">
        <v>718</v>
      </c>
      <c r="N218" s="322" t="s">
        <v>718</v>
      </c>
      <c r="O218" s="322" t="s">
        <v>718</v>
      </c>
      <c r="P218" s="322" t="s">
        <v>718</v>
      </c>
      <c r="Q218" s="322" t="s">
        <v>718</v>
      </c>
      <c r="R218" s="322" t="s">
        <v>718</v>
      </c>
      <c r="S218" s="322" t="s">
        <v>718</v>
      </c>
      <c r="T218" s="322" t="s">
        <v>718</v>
      </c>
      <c r="U218" s="322" t="s">
        <v>718</v>
      </c>
      <c r="V218" s="322" t="s">
        <v>718</v>
      </c>
      <c r="W218" s="322" t="s">
        <v>718</v>
      </c>
      <c r="X218" s="322" t="s">
        <v>718</v>
      </c>
      <c r="Y218" s="322" t="s">
        <v>718</v>
      </c>
      <c r="Z218" s="322" t="s">
        <v>718</v>
      </c>
      <c r="AA218" s="322" t="s">
        <v>718</v>
      </c>
      <c r="AB218" s="322"/>
      <c r="AC218" s="322"/>
      <c r="AD218" s="322"/>
    </row>
    <row r="219" spans="2:30" ht="18.75" hidden="1" customHeight="1">
      <c r="B219" s="323" t="s">
        <v>964</v>
      </c>
      <c r="C219" s="323" t="s">
        <v>965</v>
      </c>
      <c r="D219" s="435" t="s">
        <v>966</v>
      </c>
      <c r="E219" s="322" t="s">
        <v>935</v>
      </c>
      <c r="F219" s="323" t="s">
        <v>36</v>
      </c>
      <c r="G219" s="323" t="s">
        <v>722</v>
      </c>
      <c r="H219" s="323" t="s">
        <v>18</v>
      </c>
      <c r="I219" s="323" t="s">
        <v>36</v>
      </c>
      <c r="J219" s="436" t="s">
        <v>809</v>
      </c>
      <c r="K219" s="437" t="s">
        <v>967</v>
      </c>
      <c r="L219" s="322" t="s">
        <v>717</v>
      </c>
      <c r="M219" s="322" t="s">
        <v>718</v>
      </c>
      <c r="N219" s="322" t="s">
        <v>718</v>
      </c>
      <c r="O219" s="322" t="s">
        <v>718</v>
      </c>
      <c r="P219" s="322" t="s">
        <v>718</v>
      </c>
      <c r="Q219" s="322" t="s">
        <v>718</v>
      </c>
      <c r="R219" s="322" t="s">
        <v>718</v>
      </c>
      <c r="S219" s="322" t="s">
        <v>718</v>
      </c>
      <c r="T219" s="322" t="s">
        <v>718</v>
      </c>
      <c r="U219" s="322" t="s">
        <v>718</v>
      </c>
      <c r="V219" s="322" t="s">
        <v>718</v>
      </c>
      <c r="W219" s="322" t="s">
        <v>718</v>
      </c>
      <c r="X219" s="322" t="s">
        <v>718</v>
      </c>
      <c r="Y219" s="322" t="s">
        <v>718</v>
      </c>
      <c r="Z219" s="322" t="s">
        <v>718</v>
      </c>
      <c r="AA219" s="322" t="s">
        <v>718</v>
      </c>
      <c r="AB219" s="322"/>
      <c r="AC219" s="322"/>
      <c r="AD219" s="322"/>
    </row>
    <row r="220" spans="2:30" ht="18.75" hidden="1" customHeight="1">
      <c r="B220" s="323" t="s">
        <v>968</v>
      </c>
      <c r="C220" s="323" t="s">
        <v>965</v>
      </c>
      <c r="D220" s="435" t="s">
        <v>969</v>
      </c>
      <c r="E220" s="322" t="s">
        <v>935</v>
      </c>
      <c r="F220" s="323" t="s">
        <v>36</v>
      </c>
      <c r="G220" s="323" t="s">
        <v>722</v>
      </c>
      <c r="H220" s="323" t="s">
        <v>18</v>
      </c>
      <c r="I220" s="323" t="s">
        <v>36</v>
      </c>
      <c r="J220" s="436" t="s">
        <v>809</v>
      </c>
      <c r="K220" s="437" t="s">
        <v>967</v>
      </c>
      <c r="L220" s="322" t="s">
        <v>717</v>
      </c>
      <c r="M220" s="322" t="s">
        <v>718</v>
      </c>
      <c r="N220" s="322" t="s">
        <v>718</v>
      </c>
      <c r="O220" s="322" t="s">
        <v>718</v>
      </c>
      <c r="P220" s="322" t="s">
        <v>718</v>
      </c>
      <c r="Q220" s="322" t="s">
        <v>718</v>
      </c>
      <c r="R220" s="322" t="s">
        <v>718</v>
      </c>
      <c r="S220" s="322" t="s">
        <v>718</v>
      </c>
      <c r="T220" s="322" t="s">
        <v>718</v>
      </c>
      <c r="U220" s="322" t="s">
        <v>718</v>
      </c>
      <c r="V220" s="322" t="s">
        <v>718</v>
      </c>
      <c r="W220" s="322" t="s">
        <v>718</v>
      </c>
      <c r="X220" s="322" t="s">
        <v>718</v>
      </c>
      <c r="Y220" s="322" t="s">
        <v>718</v>
      </c>
      <c r="Z220" s="322" t="s">
        <v>718</v>
      </c>
      <c r="AA220" s="322" t="s">
        <v>718</v>
      </c>
      <c r="AB220" s="322"/>
      <c r="AC220" s="322"/>
      <c r="AD220" s="322"/>
    </row>
    <row r="221" spans="2:30" ht="18.75" hidden="1" customHeight="1">
      <c r="B221" s="323" t="s">
        <v>970</v>
      </c>
      <c r="C221" s="323" t="s">
        <v>965</v>
      </c>
      <c r="D221" s="435" t="s">
        <v>971</v>
      </c>
      <c r="E221" s="322" t="s">
        <v>935</v>
      </c>
      <c r="F221" s="323" t="s">
        <v>36</v>
      </c>
      <c r="G221" s="323" t="s">
        <v>722</v>
      </c>
      <c r="H221" s="323" t="s">
        <v>18</v>
      </c>
      <c r="I221" s="323" t="s">
        <v>36</v>
      </c>
      <c r="J221" s="436" t="s">
        <v>809</v>
      </c>
      <c r="K221" s="437" t="s">
        <v>967</v>
      </c>
      <c r="L221" s="322" t="s">
        <v>717</v>
      </c>
      <c r="M221" s="322" t="s">
        <v>718</v>
      </c>
      <c r="N221" s="322" t="s">
        <v>718</v>
      </c>
      <c r="O221" s="322" t="s">
        <v>718</v>
      </c>
      <c r="P221" s="322" t="s">
        <v>718</v>
      </c>
      <c r="Q221" s="322" t="s">
        <v>718</v>
      </c>
      <c r="R221" s="322" t="s">
        <v>718</v>
      </c>
      <c r="S221" s="322" t="s">
        <v>718</v>
      </c>
      <c r="T221" s="322" t="s">
        <v>718</v>
      </c>
      <c r="U221" s="322" t="s">
        <v>718</v>
      </c>
      <c r="V221" s="322" t="s">
        <v>718</v>
      </c>
      <c r="W221" s="322" t="s">
        <v>718</v>
      </c>
      <c r="X221" s="322" t="s">
        <v>718</v>
      </c>
      <c r="Y221" s="322" t="s">
        <v>718</v>
      </c>
      <c r="Z221" s="322" t="s">
        <v>718</v>
      </c>
      <c r="AA221" s="322" t="s">
        <v>718</v>
      </c>
      <c r="AB221" s="322"/>
      <c r="AC221" s="322"/>
      <c r="AD221" s="322"/>
    </row>
    <row r="222" spans="2:30" ht="18.75" hidden="1" customHeight="1">
      <c r="B222" s="323" t="s">
        <v>972</v>
      </c>
      <c r="C222" s="323" t="s">
        <v>965</v>
      </c>
      <c r="D222" s="435" t="s">
        <v>973</v>
      </c>
      <c r="E222" s="322" t="s">
        <v>935</v>
      </c>
      <c r="F222" s="323" t="s">
        <v>36</v>
      </c>
      <c r="G222" s="323" t="s">
        <v>722</v>
      </c>
      <c r="H222" s="323" t="s">
        <v>18</v>
      </c>
      <c r="I222" s="323" t="s">
        <v>36</v>
      </c>
      <c r="J222" s="436" t="s">
        <v>809</v>
      </c>
      <c r="K222" s="437" t="s">
        <v>967</v>
      </c>
      <c r="L222" s="322" t="s">
        <v>717</v>
      </c>
      <c r="M222" s="322" t="s">
        <v>718</v>
      </c>
      <c r="N222" s="322" t="s">
        <v>718</v>
      </c>
      <c r="O222" s="322" t="s">
        <v>718</v>
      </c>
      <c r="P222" s="322" t="s">
        <v>718</v>
      </c>
      <c r="Q222" s="322" t="s">
        <v>718</v>
      </c>
      <c r="R222" s="322" t="s">
        <v>718</v>
      </c>
      <c r="S222" s="322" t="s">
        <v>718</v>
      </c>
      <c r="T222" s="322" t="s">
        <v>718</v>
      </c>
      <c r="U222" s="322" t="s">
        <v>718</v>
      </c>
      <c r="V222" s="322" t="s">
        <v>718</v>
      </c>
      <c r="W222" s="322" t="s">
        <v>718</v>
      </c>
      <c r="X222" s="322" t="s">
        <v>718</v>
      </c>
      <c r="Y222" s="322" t="s">
        <v>718</v>
      </c>
      <c r="Z222" s="322" t="s">
        <v>718</v>
      </c>
      <c r="AA222" s="322" t="s">
        <v>718</v>
      </c>
      <c r="AB222" s="322"/>
      <c r="AC222" s="322"/>
      <c r="AD222" s="322"/>
    </row>
    <row r="223" spans="2:30" ht="18.75" hidden="1" customHeight="1">
      <c r="B223" s="323" t="s">
        <v>974</v>
      </c>
      <c r="C223" s="323" t="s">
        <v>965</v>
      </c>
      <c r="D223" s="322" t="s">
        <v>966</v>
      </c>
      <c r="E223" s="322" t="s">
        <v>935</v>
      </c>
      <c r="F223" s="323" t="s">
        <v>36</v>
      </c>
      <c r="G223" s="323" t="s">
        <v>722</v>
      </c>
      <c r="H223" s="323" t="s">
        <v>807</v>
      </c>
      <c r="I223" s="323" t="s">
        <v>36</v>
      </c>
      <c r="J223" s="436" t="s">
        <v>809</v>
      </c>
      <c r="K223" s="437" t="s">
        <v>967</v>
      </c>
      <c r="L223" s="322" t="s">
        <v>717</v>
      </c>
      <c r="M223" s="322" t="s">
        <v>718</v>
      </c>
      <c r="N223" s="322" t="s">
        <v>718</v>
      </c>
      <c r="O223" s="322" t="s">
        <v>718</v>
      </c>
      <c r="P223" s="322" t="s">
        <v>718</v>
      </c>
      <c r="Q223" s="322" t="s">
        <v>718</v>
      </c>
      <c r="R223" s="322" t="s">
        <v>718</v>
      </c>
      <c r="S223" s="322" t="s">
        <v>718</v>
      </c>
      <c r="T223" s="322" t="s">
        <v>718</v>
      </c>
      <c r="U223" s="322" t="s">
        <v>718</v>
      </c>
      <c r="V223" s="322" t="s">
        <v>718</v>
      </c>
      <c r="W223" s="322" t="s">
        <v>718</v>
      </c>
      <c r="X223" s="322" t="s">
        <v>718</v>
      </c>
      <c r="Y223" s="322" t="s">
        <v>718</v>
      </c>
      <c r="Z223" s="322" t="s">
        <v>718</v>
      </c>
      <c r="AA223" s="322" t="s">
        <v>718</v>
      </c>
      <c r="AB223" s="322"/>
      <c r="AC223" s="322"/>
      <c r="AD223" s="322"/>
    </row>
    <row r="224" spans="2:30" ht="18.75" hidden="1" customHeight="1">
      <c r="B224" s="323" t="s">
        <v>975</v>
      </c>
      <c r="C224" s="323" t="s">
        <v>965</v>
      </c>
      <c r="D224" s="322" t="s">
        <v>969</v>
      </c>
      <c r="E224" s="322" t="s">
        <v>935</v>
      </c>
      <c r="F224" s="323" t="s">
        <v>36</v>
      </c>
      <c r="G224" s="323" t="s">
        <v>722</v>
      </c>
      <c r="H224" s="323" t="s">
        <v>807</v>
      </c>
      <c r="I224" s="323" t="s">
        <v>36</v>
      </c>
      <c r="J224" s="436" t="s">
        <v>809</v>
      </c>
      <c r="K224" s="437" t="s">
        <v>967</v>
      </c>
      <c r="L224" s="322" t="s">
        <v>717</v>
      </c>
      <c r="M224" s="322" t="s">
        <v>718</v>
      </c>
      <c r="N224" s="322" t="s">
        <v>718</v>
      </c>
      <c r="O224" s="322" t="s">
        <v>718</v>
      </c>
      <c r="P224" s="322" t="s">
        <v>718</v>
      </c>
      <c r="Q224" s="322" t="s">
        <v>718</v>
      </c>
      <c r="R224" s="322" t="s">
        <v>718</v>
      </c>
      <c r="S224" s="322" t="s">
        <v>718</v>
      </c>
      <c r="T224" s="322" t="s">
        <v>718</v>
      </c>
      <c r="U224" s="322" t="s">
        <v>718</v>
      </c>
      <c r="V224" s="322" t="s">
        <v>718</v>
      </c>
      <c r="W224" s="322" t="s">
        <v>718</v>
      </c>
      <c r="X224" s="322" t="s">
        <v>718</v>
      </c>
      <c r="Y224" s="322" t="s">
        <v>718</v>
      </c>
      <c r="Z224" s="322" t="s">
        <v>718</v>
      </c>
      <c r="AA224" s="322" t="s">
        <v>718</v>
      </c>
      <c r="AB224" s="322"/>
      <c r="AC224" s="322"/>
      <c r="AD224" s="322"/>
    </row>
    <row r="225" spans="2:30" ht="18.75" hidden="1" customHeight="1">
      <c r="B225" s="323" t="s">
        <v>976</v>
      </c>
      <c r="C225" s="323" t="s">
        <v>965</v>
      </c>
      <c r="D225" s="322" t="s">
        <v>971</v>
      </c>
      <c r="E225" s="322" t="s">
        <v>935</v>
      </c>
      <c r="F225" s="323" t="s">
        <v>36</v>
      </c>
      <c r="G225" s="323" t="s">
        <v>722</v>
      </c>
      <c r="H225" s="323" t="s">
        <v>807</v>
      </c>
      <c r="I225" s="323" t="s">
        <v>36</v>
      </c>
      <c r="J225" s="436" t="s">
        <v>809</v>
      </c>
      <c r="K225" s="437" t="s">
        <v>967</v>
      </c>
      <c r="L225" s="322" t="s">
        <v>717</v>
      </c>
      <c r="M225" s="322" t="s">
        <v>718</v>
      </c>
      <c r="N225" s="322" t="s">
        <v>718</v>
      </c>
      <c r="O225" s="322" t="s">
        <v>718</v>
      </c>
      <c r="P225" s="322" t="s">
        <v>718</v>
      </c>
      <c r="Q225" s="322" t="s">
        <v>718</v>
      </c>
      <c r="R225" s="322" t="s">
        <v>718</v>
      </c>
      <c r="S225" s="322" t="s">
        <v>718</v>
      </c>
      <c r="T225" s="322" t="s">
        <v>718</v>
      </c>
      <c r="U225" s="322" t="s">
        <v>718</v>
      </c>
      <c r="V225" s="322" t="s">
        <v>718</v>
      </c>
      <c r="W225" s="322" t="s">
        <v>718</v>
      </c>
      <c r="X225" s="322" t="s">
        <v>718</v>
      </c>
      <c r="Y225" s="322" t="s">
        <v>718</v>
      </c>
      <c r="Z225" s="322" t="s">
        <v>718</v>
      </c>
      <c r="AA225" s="322" t="s">
        <v>718</v>
      </c>
      <c r="AB225" s="322"/>
      <c r="AC225" s="322"/>
      <c r="AD225" s="322"/>
    </row>
    <row r="226" spans="2:30" ht="18.75" hidden="1" customHeight="1">
      <c r="B226" s="323" t="s">
        <v>977</v>
      </c>
      <c r="C226" s="323" t="s">
        <v>965</v>
      </c>
      <c r="D226" s="322" t="s">
        <v>973</v>
      </c>
      <c r="E226" s="322" t="s">
        <v>935</v>
      </c>
      <c r="F226" s="323" t="s">
        <v>36</v>
      </c>
      <c r="G226" s="323" t="s">
        <v>722</v>
      </c>
      <c r="H226" s="323" t="s">
        <v>807</v>
      </c>
      <c r="I226" s="323" t="s">
        <v>36</v>
      </c>
      <c r="J226" s="436" t="s">
        <v>809</v>
      </c>
      <c r="K226" s="437" t="s">
        <v>967</v>
      </c>
      <c r="L226" s="322" t="s">
        <v>717</v>
      </c>
      <c r="M226" s="322" t="s">
        <v>718</v>
      </c>
      <c r="N226" s="322" t="s">
        <v>718</v>
      </c>
      <c r="O226" s="322" t="s">
        <v>718</v>
      </c>
      <c r="P226" s="322" t="s">
        <v>718</v>
      </c>
      <c r="Q226" s="322" t="s">
        <v>718</v>
      </c>
      <c r="R226" s="322" t="s">
        <v>718</v>
      </c>
      <c r="S226" s="322" t="s">
        <v>718</v>
      </c>
      <c r="T226" s="322" t="s">
        <v>718</v>
      </c>
      <c r="U226" s="322" t="s">
        <v>718</v>
      </c>
      <c r="V226" s="322" t="s">
        <v>718</v>
      </c>
      <c r="W226" s="322" t="s">
        <v>718</v>
      </c>
      <c r="X226" s="322" t="s">
        <v>718</v>
      </c>
      <c r="Y226" s="322" t="s">
        <v>718</v>
      </c>
      <c r="Z226" s="322" t="s">
        <v>718</v>
      </c>
      <c r="AA226" s="322" t="s">
        <v>718</v>
      </c>
      <c r="AB226" s="322"/>
      <c r="AC226" s="322"/>
      <c r="AD226" s="322"/>
    </row>
    <row r="227" spans="2:30" ht="18.75" hidden="1" customHeight="1">
      <c r="B227" s="323" t="s">
        <v>978</v>
      </c>
      <c r="C227" s="323" t="s">
        <v>965</v>
      </c>
      <c r="D227" s="322" t="s">
        <v>966</v>
      </c>
      <c r="E227" s="322" t="s">
        <v>935</v>
      </c>
      <c r="F227" s="323" t="s">
        <v>36</v>
      </c>
      <c r="G227" s="323" t="s">
        <v>722</v>
      </c>
      <c r="H227" s="323" t="s">
        <v>825</v>
      </c>
      <c r="I227" s="323" t="s">
        <v>36</v>
      </c>
      <c r="J227" s="436" t="s">
        <v>809</v>
      </c>
      <c r="K227" s="437" t="s">
        <v>967</v>
      </c>
      <c r="L227" s="322" t="s">
        <v>718</v>
      </c>
      <c r="M227" s="322" t="s">
        <v>718</v>
      </c>
      <c r="N227" s="322" t="s">
        <v>718</v>
      </c>
      <c r="O227" s="322" t="s">
        <v>718</v>
      </c>
      <c r="P227" s="322" t="s">
        <v>718</v>
      </c>
      <c r="Q227" s="322" t="s">
        <v>718</v>
      </c>
      <c r="R227" s="322" t="s">
        <v>718</v>
      </c>
      <c r="S227" s="322" t="s">
        <v>718</v>
      </c>
      <c r="T227" s="322" t="s">
        <v>718</v>
      </c>
      <c r="U227" s="322" t="s">
        <v>718</v>
      </c>
      <c r="V227" s="322" t="s">
        <v>718</v>
      </c>
      <c r="W227" s="322" t="s">
        <v>718</v>
      </c>
      <c r="X227" s="322" t="s">
        <v>718</v>
      </c>
      <c r="Y227" s="322" t="s">
        <v>718</v>
      </c>
      <c r="Z227" s="322" t="s">
        <v>718</v>
      </c>
      <c r="AA227" s="322" t="s">
        <v>718</v>
      </c>
      <c r="AB227" s="322"/>
      <c r="AC227" s="322"/>
      <c r="AD227" s="322"/>
    </row>
    <row r="228" spans="2:30" ht="18.75" hidden="1" customHeight="1">
      <c r="B228" s="323" t="s">
        <v>979</v>
      </c>
      <c r="C228" s="323" t="s">
        <v>965</v>
      </c>
      <c r="D228" s="322" t="s">
        <v>969</v>
      </c>
      <c r="E228" s="322" t="s">
        <v>935</v>
      </c>
      <c r="F228" s="323" t="s">
        <v>36</v>
      </c>
      <c r="G228" s="323" t="s">
        <v>722</v>
      </c>
      <c r="H228" s="323" t="s">
        <v>825</v>
      </c>
      <c r="I228" s="323" t="s">
        <v>36</v>
      </c>
      <c r="J228" s="436" t="s">
        <v>809</v>
      </c>
      <c r="K228" s="437" t="s">
        <v>967</v>
      </c>
      <c r="L228" s="322" t="s">
        <v>718</v>
      </c>
      <c r="M228" s="322" t="s">
        <v>718</v>
      </c>
      <c r="N228" s="322" t="s">
        <v>718</v>
      </c>
      <c r="O228" s="322" t="s">
        <v>718</v>
      </c>
      <c r="P228" s="322" t="s">
        <v>718</v>
      </c>
      <c r="Q228" s="322" t="s">
        <v>718</v>
      </c>
      <c r="R228" s="322" t="s">
        <v>718</v>
      </c>
      <c r="S228" s="322" t="s">
        <v>718</v>
      </c>
      <c r="T228" s="322" t="s">
        <v>718</v>
      </c>
      <c r="U228" s="322" t="s">
        <v>718</v>
      </c>
      <c r="V228" s="322" t="s">
        <v>718</v>
      </c>
      <c r="W228" s="322" t="s">
        <v>718</v>
      </c>
      <c r="X228" s="322" t="s">
        <v>718</v>
      </c>
      <c r="Y228" s="322" t="s">
        <v>718</v>
      </c>
      <c r="Z228" s="322" t="s">
        <v>718</v>
      </c>
      <c r="AA228" s="322" t="s">
        <v>718</v>
      </c>
      <c r="AB228" s="322"/>
      <c r="AC228" s="322"/>
      <c r="AD228" s="322"/>
    </row>
    <row r="229" spans="2:30" ht="18.75" hidden="1" customHeight="1">
      <c r="B229" s="323" t="s">
        <v>980</v>
      </c>
      <c r="C229" s="323" t="s">
        <v>965</v>
      </c>
      <c r="D229" s="322" t="s">
        <v>971</v>
      </c>
      <c r="E229" s="322" t="s">
        <v>935</v>
      </c>
      <c r="F229" s="323" t="s">
        <v>36</v>
      </c>
      <c r="G229" s="323" t="s">
        <v>722</v>
      </c>
      <c r="H229" s="323" t="s">
        <v>825</v>
      </c>
      <c r="I229" s="323" t="s">
        <v>36</v>
      </c>
      <c r="J229" s="436" t="s">
        <v>809</v>
      </c>
      <c r="K229" s="437" t="s">
        <v>967</v>
      </c>
      <c r="L229" s="322" t="s">
        <v>718</v>
      </c>
      <c r="M229" s="322" t="s">
        <v>718</v>
      </c>
      <c r="N229" s="322" t="s">
        <v>718</v>
      </c>
      <c r="O229" s="322" t="s">
        <v>718</v>
      </c>
      <c r="P229" s="322" t="s">
        <v>718</v>
      </c>
      <c r="Q229" s="322" t="s">
        <v>718</v>
      </c>
      <c r="R229" s="322" t="s">
        <v>718</v>
      </c>
      <c r="S229" s="322" t="s">
        <v>718</v>
      </c>
      <c r="T229" s="322" t="s">
        <v>718</v>
      </c>
      <c r="U229" s="322" t="s">
        <v>718</v>
      </c>
      <c r="V229" s="322" t="s">
        <v>718</v>
      </c>
      <c r="W229" s="322" t="s">
        <v>718</v>
      </c>
      <c r="X229" s="322" t="s">
        <v>718</v>
      </c>
      <c r="Y229" s="322" t="s">
        <v>718</v>
      </c>
      <c r="Z229" s="322" t="s">
        <v>718</v>
      </c>
      <c r="AA229" s="322" t="s">
        <v>718</v>
      </c>
      <c r="AB229" s="322"/>
      <c r="AC229" s="322"/>
      <c r="AD229" s="322"/>
    </row>
    <row r="230" spans="2:30" ht="18.75" hidden="1" customHeight="1">
      <c r="B230" s="323" t="s">
        <v>981</v>
      </c>
      <c r="C230" s="323" t="s">
        <v>965</v>
      </c>
      <c r="D230" s="322" t="s">
        <v>973</v>
      </c>
      <c r="E230" s="322" t="s">
        <v>935</v>
      </c>
      <c r="F230" s="323" t="s">
        <v>36</v>
      </c>
      <c r="G230" s="323" t="s">
        <v>722</v>
      </c>
      <c r="H230" s="323" t="s">
        <v>825</v>
      </c>
      <c r="I230" s="323" t="s">
        <v>36</v>
      </c>
      <c r="J230" s="436" t="s">
        <v>809</v>
      </c>
      <c r="K230" s="437" t="s">
        <v>967</v>
      </c>
      <c r="L230" s="322" t="s">
        <v>718</v>
      </c>
      <c r="M230" s="322" t="s">
        <v>718</v>
      </c>
      <c r="N230" s="322" t="s">
        <v>718</v>
      </c>
      <c r="O230" s="322" t="s">
        <v>718</v>
      </c>
      <c r="P230" s="322" t="s">
        <v>718</v>
      </c>
      <c r="Q230" s="322" t="s">
        <v>718</v>
      </c>
      <c r="R230" s="322" t="s">
        <v>718</v>
      </c>
      <c r="S230" s="322" t="s">
        <v>718</v>
      </c>
      <c r="T230" s="322" t="s">
        <v>718</v>
      </c>
      <c r="U230" s="322" t="s">
        <v>718</v>
      </c>
      <c r="V230" s="322" t="s">
        <v>718</v>
      </c>
      <c r="W230" s="322" t="s">
        <v>718</v>
      </c>
      <c r="X230" s="322" t="s">
        <v>718</v>
      </c>
      <c r="Y230" s="322" t="s">
        <v>718</v>
      </c>
      <c r="Z230" s="322" t="s">
        <v>718</v>
      </c>
      <c r="AA230" s="322" t="s">
        <v>718</v>
      </c>
      <c r="AB230" s="322"/>
      <c r="AC230" s="322"/>
      <c r="AD230" s="322"/>
    </row>
    <row r="231" spans="2:30" ht="18.75" hidden="1" customHeight="1">
      <c r="B231" s="323" t="s">
        <v>982</v>
      </c>
      <c r="C231" s="323" t="s">
        <v>965</v>
      </c>
      <c r="D231" s="322" t="s">
        <v>966</v>
      </c>
      <c r="E231" s="322" t="s">
        <v>935</v>
      </c>
      <c r="F231" s="323" t="s">
        <v>36</v>
      </c>
      <c r="G231" s="323" t="s">
        <v>722</v>
      </c>
      <c r="H231" s="323" t="s">
        <v>840</v>
      </c>
      <c r="I231" s="323" t="s">
        <v>36</v>
      </c>
      <c r="J231" s="436" t="s">
        <v>809</v>
      </c>
      <c r="K231" s="437" t="s">
        <v>967</v>
      </c>
      <c r="L231" s="322" t="s">
        <v>718</v>
      </c>
      <c r="M231" s="322" t="s">
        <v>718</v>
      </c>
      <c r="N231" s="322" t="s">
        <v>718</v>
      </c>
      <c r="O231" s="322" t="s">
        <v>718</v>
      </c>
      <c r="P231" s="322" t="s">
        <v>718</v>
      </c>
      <c r="Q231" s="322" t="s">
        <v>718</v>
      </c>
      <c r="R231" s="322" t="s">
        <v>718</v>
      </c>
      <c r="S231" s="322" t="s">
        <v>718</v>
      </c>
      <c r="T231" s="322" t="s">
        <v>718</v>
      </c>
      <c r="U231" s="322" t="s">
        <v>718</v>
      </c>
      <c r="V231" s="322" t="s">
        <v>718</v>
      </c>
      <c r="W231" s="322" t="s">
        <v>718</v>
      </c>
      <c r="X231" s="322" t="s">
        <v>718</v>
      </c>
      <c r="Y231" s="322" t="s">
        <v>718</v>
      </c>
      <c r="Z231" s="322" t="s">
        <v>718</v>
      </c>
      <c r="AA231" s="322" t="s">
        <v>718</v>
      </c>
      <c r="AB231" s="322"/>
      <c r="AC231" s="322"/>
      <c r="AD231" s="322"/>
    </row>
    <row r="232" spans="2:30" ht="18.75" hidden="1" customHeight="1">
      <c r="B232" s="323" t="s">
        <v>983</v>
      </c>
      <c r="C232" s="323" t="s">
        <v>965</v>
      </c>
      <c r="D232" s="322" t="s">
        <v>969</v>
      </c>
      <c r="E232" s="322" t="s">
        <v>935</v>
      </c>
      <c r="F232" s="323" t="s">
        <v>36</v>
      </c>
      <c r="G232" s="323" t="s">
        <v>722</v>
      </c>
      <c r="H232" s="323" t="s">
        <v>840</v>
      </c>
      <c r="I232" s="323" t="s">
        <v>36</v>
      </c>
      <c r="J232" s="436" t="s">
        <v>809</v>
      </c>
      <c r="K232" s="437" t="s">
        <v>967</v>
      </c>
      <c r="L232" s="322" t="s">
        <v>718</v>
      </c>
      <c r="M232" s="322" t="s">
        <v>718</v>
      </c>
      <c r="N232" s="322" t="s">
        <v>718</v>
      </c>
      <c r="O232" s="322" t="s">
        <v>718</v>
      </c>
      <c r="P232" s="322" t="s">
        <v>718</v>
      </c>
      <c r="Q232" s="322" t="s">
        <v>718</v>
      </c>
      <c r="R232" s="322" t="s">
        <v>718</v>
      </c>
      <c r="S232" s="322" t="s">
        <v>718</v>
      </c>
      <c r="T232" s="322" t="s">
        <v>718</v>
      </c>
      <c r="U232" s="322" t="s">
        <v>718</v>
      </c>
      <c r="V232" s="322" t="s">
        <v>718</v>
      </c>
      <c r="W232" s="322" t="s">
        <v>718</v>
      </c>
      <c r="X232" s="322" t="s">
        <v>718</v>
      </c>
      <c r="Y232" s="322" t="s">
        <v>718</v>
      </c>
      <c r="Z232" s="322" t="s">
        <v>718</v>
      </c>
      <c r="AA232" s="322" t="s">
        <v>718</v>
      </c>
      <c r="AB232" s="322"/>
      <c r="AC232" s="322"/>
      <c r="AD232" s="322"/>
    </row>
    <row r="233" spans="2:30" ht="18.75" hidden="1" customHeight="1">
      <c r="B233" s="323" t="s">
        <v>984</v>
      </c>
      <c r="C233" s="323" t="s">
        <v>965</v>
      </c>
      <c r="D233" s="322" t="s">
        <v>971</v>
      </c>
      <c r="E233" s="322" t="s">
        <v>935</v>
      </c>
      <c r="F233" s="323" t="s">
        <v>36</v>
      </c>
      <c r="G233" s="323" t="s">
        <v>722</v>
      </c>
      <c r="H233" s="323" t="s">
        <v>840</v>
      </c>
      <c r="I233" s="323" t="s">
        <v>36</v>
      </c>
      <c r="J233" s="436" t="s">
        <v>809</v>
      </c>
      <c r="K233" s="437" t="s">
        <v>967</v>
      </c>
      <c r="L233" s="322" t="s">
        <v>718</v>
      </c>
      <c r="M233" s="322" t="s">
        <v>718</v>
      </c>
      <c r="N233" s="322" t="s">
        <v>718</v>
      </c>
      <c r="O233" s="322" t="s">
        <v>718</v>
      </c>
      <c r="P233" s="322" t="s">
        <v>718</v>
      </c>
      <c r="Q233" s="322" t="s">
        <v>718</v>
      </c>
      <c r="R233" s="322" t="s">
        <v>718</v>
      </c>
      <c r="S233" s="322" t="s">
        <v>718</v>
      </c>
      <c r="T233" s="322" t="s">
        <v>718</v>
      </c>
      <c r="U233" s="322" t="s">
        <v>718</v>
      </c>
      <c r="V233" s="322" t="s">
        <v>718</v>
      </c>
      <c r="W233" s="322" t="s">
        <v>718</v>
      </c>
      <c r="X233" s="322" t="s">
        <v>718</v>
      </c>
      <c r="Y233" s="322" t="s">
        <v>718</v>
      </c>
      <c r="Z233" s="322" t="s">
        <v>718</v>
      </c>
      <c r="AA233" s="322" t="s">
        <v>718</v>
      </c>
      <c r="AB233" s="322"/>
      <c r="AC233" s="322"/>
      <c r="AD233" s="322"/>
    </row>
    <row r="234" spans="2:30" ht="18.75" hidden="1" customHeight="1">
      <c r="B234" s="323" t="s">
        <v>985</v>
      </c>
      <c r="C234" s="323" t="s">
        <v>965</v>
      </c>
      <c r="D234" s="322" t="s">
        <v>973</v>
      </c>
      <c r="E234" s="322" t="s">
        <v>935</v>
      </c>
      <c r="F234" s="323" t="s">
        <v>36</v>
      </c>
      <c r="G234" s="323" t="s">
        <v>722</v>
      </c>
      <c r="H234" s="323" t="s">
        <v>840</v>
      </c>
      <c r="I234" s="323" t="s">
        <v>36</v>
      </c>
      <c r="J234" s="436" t="s">
        <v>809</v>
      </c>
      <c r="K234" s="437" t="s">
        <v>967</v>
      </c>
      <c r="L234" s="322" t="s">
        <v>718</v>
      </c>
      <c r="M234" s="322" t="s">
        <v>718</v>
      </c>
      <c r="N234" s="322" t="s">
        <v>718</v>
      </c>
      <c r="O234" s="322" t="s">
        <v>718</v>
      </c>
      <c r="P234" s="322" t="s">
        <v>718</v>
      </c>
      <c r="Q234" s="322" t="s">
        <v>718</v>
      </c>
      <c r="R234" s="322" t="s">
        <v>718</v>
      </c>
      <c r="S234" s="322" t="s">
        <v>718</v>
      </c>
      <c r="T234" s="322" t="s">
        <v>718</v>
      </c>
      <c r="U234" s="322" t="s">
        <v>718</v>
      </c>
      <c r="V234" s="322" t="s">
        <v>718</v>
      </c>
      <c r="W234" s="322" t="s">
        <v>718</v>
      </c>
      <c r="X234" s="322" t="s">
        <v>718</v>
      </c>
      <c r="Y234" s="322" t="s">
        <v>718</v>
      </c>
      <c r="Z234" s="322" t="s">
        <v>718</v>
      </c>
      <c r="AA234" s="322" t="s">
        <v>718</v>
      </c>
      <c r="AB234" s="322"/>
      <c r="AC234" s="322"/>
      <c r="AD234" s="322"/>
    </row>
    <row r="235" spans="2:30" ht="18.75" hidden="1" customHeight="1">
      <c r="B235" s="323" t="s">
        <v>986</v>
      </c>
      <c r="C235" s="323" t="s">
        <v>965</v>
      </c>
      <c r="D235" s="322" t="s">
        <v>966</v>
      </c>
      <c r="E235" s="322" t="s">
        <v>935</v>
      </c>
      <c r="F235" s="323" t="s">
        <v>36</v>
      </c>
      <c r="G235" s="323" t="s">
        <v>722</v>
      </c>
      <c r="H235" s="323" t="s">
        <v>838</v>
      </c>
      <c r="I235" s="323" t="s">
        <v>36</v>
      </c>
      <c r="J235" s="436" t="s">
        <v>809</v>
      </c>
      <c r="K235" s="437" t="s">
        <v>967</v>
      </c>
      <c r="L235" s="322" t="s">
        <v>718</v>
      </c>
      <c r="M235" s="322" t="s">
        <v>718</v>
      </c>
      <c r="N235" s="322" t="s">
        <v>718</v>
      </c>
      <c r="O235" s="322" t="s">
        <v>718</v>
      </c>
      <c r="P235" s="322" t="s">
        <v>718</v>
      </c>
      <c r="Q235" s="322" t="s">
        <v>718</v>
      </c>
      <c r="R235" s="322" t="s">
        <v>718</v>
      </c>
      <c r="S235" s="322" t="s">
        <v>718</v>
      </c>
      <c r="T235" s="322" t="s">
        <v>718</v>
      </c>
      <c r="U235" s="322" t="s">
        <v>718</v>
      </c>
      <c r="V235" s="322" t="s">
        <v>718</v>
      </c>
      <c r="W235" s="322" t="s">
        <v>718</v>
      </c>
      <c r="X235" s="322" t="s">
        <v>718</v>
      </c>
      <c r="Y235" s="322" t="s">
        <v>718</v>
      </c>
      <c r="Z235" s="322" t="s">
        <v>718</v>
      </c>
      <c r="AA235" s="322" t="s">
        <v>718</v>
      </c>
      <c r="AB235" s="322"/>
      <c r="AC235" s="322"/>
      <c r="AD235" s="322"/>
    </row>
    <row r="236" spans="2:30" ht="18.75" hidden="1" customHeight="1">
      <c r="B236" s="323" t="s">
        <v>987</v>
      </c>
      <c r="C236" s="323" t="s">
        <v>965</v>
      </c>
      <c r="D236" s="322" t="s">
        <v>969</v>
      </c>
      <c r="E236" s="322" t="s">
        <v>935</v>
      </c>
      <c r="F236" s="323" t="s">
        <v>36</v>
      </c>
      <c r="G236" s="323" t="s">
        <v>722</v>
      </c>
      <c r="H236" s="323" t="s">
        <v>838</v>
      </c>
      <c r="I236" s="323" t="s">
        <v>36</v>
      </c>
      <c r="J236" s="436" t="s">
        <v>809</v>
      </c>
      <c r="K236" s="437" t="s">
        <v>967</v>
      </c>
      <c r="L236" s="322" t="s">
        <v>718</v>
      </c>
      <c r="M236" s="322" t="s">
        <v>718</v>
      </c>
      <c r="N236" s="322" t="s">
        <v>718</v>
      </c>
      <c r="O236" s="322" t="s">
        <v>718</v>
      </c>
      <c r="P236" s="322" t="s">
        <v>718</v>
      </c>
      <c r="Q236" s="322" t="s">
        <v>718</v>
      </c>
      <c r="R236" s="322" t="s">
        <v>718</v>
      </c>
      <c r="S236" s="322" t="s">
        <v>718</v>
      </c>
      <c r="T236" s="322" t="s">
        <v>718</v>
      </c>
      <c r="U236" s="322" t="s">
        <v>718</v>
      </c>
      <c r="V236" s="322" t="s">
        <v>718</v>
      </c>
      <c r="W236" s="322" t="s">
        <v>718</v>
      </c>
      <c r="X236" s="322" t="s">
        <v>718</v>
      </c>
      <c r="Y236" s="322" t="s">
        <v>718</v>
      </c>
      <c r="Z236" s="322" t="s">
        <v>718</v>
      </c>
      <c r="AA236" s="322" t="s">
        <v>718</v>
      </c>
      <c r="AB236" s="322"/>
      <c r="AC236" s="322"/>
      <c r="AD236" s="322"/>
    </row>
    <row r="237" spans="2:30" ht="18.75" hidden="1" customHeight="1">
      <c r="B237" s="323" t="s">
        <v>988</v>
      </c>
      <c r="C237" s="323" t="s">
        <v>965</v>
      </c>
      <c r="D237" s="322" t="s">
        <v>971</v>
      </c>
      <c r="E237" s="322" t="s">
        <v>935</v>
      </c>
      <c r="F237" s="323" t="s">
        <v>36</v>
      </c>
      <c r="G237" s="323" t="s">
        <v>722</v>
      </c>
      <c r="H237" s="323" t="s">
        <v>838</v>
      </c>
      <c r="I237" s="323" t="s">
        <v>36</v>
      </c>
      <c r="J237" s="436" t="s">
        <v>809</v>
      </c>
      <c r="K237" s="437" t="s">
        <v>967</v>
      </c>
      <c r="L237" s="322" t="s">
        <v>718</v>
      </c>
      <c r="M237" s="322" t="s">
        <v>718</v>
      </c>
      <c r="N237" s="322" t="s">
        <v>718</v>
      </c>
      <c r="O237" s="322" t="s">
        <v>718</v>
      </c>
      <c r="P237" s="322" t="s">
        <v>718</v>
      </c>
      <c r="Q237" s="322" t="s">
        <v>718</v>
      </c>
      <c r="R237" s="322" t="s">
        <v>718</v>
      </c>
      <c r="S237" s="322" t="s">
        <v>718</v>
      </c>
      <c r="T237" s="322" t="s">
        <v>718</v>
      </c>
      <c r="U237" s="322" t="s">
        <v>718</v>
      </c>
      <c r="V237" s="322" t="s">
        <v>718</v>
      </c>
      <c r="W237" s="322" t="s">
        <v>718</v>
      </c>
      <c r="X237" s="322" t="s">
        <v>718</v>
      </c>
      <c r="Y237" s="322" t="s">
        <v>718</v>
      </c>
      <c r="Z237" s="322" t="s">
        <v>718</v>
      </c>
      <c r="AA237" s="322" t="s">
        <v>718</v>
      </c>
      <c r="AB237" s="322"/>
      <c r="AC237" s="322"/>
      <c r="AD237" s="322"/>
    </row>
    <row r="238" spans="2:30" ht="18.75" hidden="1" customHeight="1">
      <c r="B238" s="323" t="s">
        <v>989</v>
      </c>
      <c r="C238" s="323" t="s">
        <v>965</v>
      </c>
      <c r="D238" s="322" t="s">
        <v>973</v>
      </c>
      <c r="E238" s="322" t="s">
        <v>935</v>
      </c>
      <c r="F238" s="323" t="s">
        <v>36</v>
      </c>
      <c r="G238" s="323" t="s">
        <v>722</v>
      </c>
      <c r="H238" s="323" t="s">
        <v>838</v>
      </c>
      <c r="I238" s="323" t="s">
        <v>36</v>
      </c>
      <c r="J238" s="436" t="s">
        <v>809</v>
      </c>
      <c r="K238" s="437" t="s">
        <v>967</v>
      </c>
      <c r="L238" s="322" t="s">
        <v>718</v>
      </c>
      <c r="M238" s="322" t="s">
        <v>718</v>
      </c>
      <c r="N238" s="322" t="s">
        <v>718</v>
      </c>
      <c r="O238" s="322" t="s">
        <v>718</v>
      </c>
      <c r="P238" s="322" t="s">
        <v>718</v>
      </c>
      <c r="Q238" s="322" t="s">
        <v>718</v>
      </c>
      <c r="R238" s="322" t="s">
        <v>718</v>
      </c>
      <c r="S238" s="322" t="s">
        <v>718</v>
      </c>
      <c r="T238" s="322" t="s">
        <v>718</v>
      </c>
      <c r="U238" s="322" t="s">
        <v>718</v>
      </c>
      <c r="V238" s="322" t="s">
        <v>718</v>
      </c>
      <c r="W238" s="322" t="s">
        <v>718</v>
      </c>
      <c r="X238" s="322" t="s">
        <v>718</v>
      </c>
      <c r="Y238" s="322" t="s">
        <v>718</v>
      </c>
      <c r="Z238" s="322" t="s">
        <v>718</v>
      </c>
      <c r="AA238" s="322" t="s">
        <v>718</v>
      </c>
      <c r="AB238" s="322"/>
      <c r="AC238" s="322"/>
      <c r="AD238" s="322"/>
    </row>
    <row r="239" spans="2:30" ht="18.75" hidden="1" customHeight="1">
      <c r="B239" s="323" t="s">
        <v>990</v>
      </c>
      <c r="C239" s="323" t="s">
        <v>965</v>
      </c>
      <c r="D239" s="322" t="s">
        <v>966</v>
      </c>
      <c r="E239" s="322" t="s">
        <v>935</v>
      </c>
      <c r="F239" s="323" t="s">
        <v>36</v>
      </c>
      <c r="G239" s="323" t="s">
        <v>722</v>
      </c>
      <c r="H239" s="323" t="s">
        <v>51</v>
      </c>
      <c r="I239" s="323" t="s">
        <v>36</v>
      </c>
      <c r="J239" s="436" t="s">
        <v>809</v>
      </c>
      <c r="K239" s="437" t="s">
        <v>967</v>
      </c>
      <c r="L239" s="322" t="s">
        <v>717</v>
      </c>
      <c r="M239" s="322" t="s">
        <v>718</v>
      </c>
      <c r="N239" s="322" t="s">
        <v>718</v>
      </c>
      <c r="O239" s="322" t="s">
        <v>718</v>
      </c>
      <c r="P239" s="322" t="s">
        <v>718</v>
      </c>
      <c r="Q239" s="322" t="s">
        <v>718</v>
      </c>
      <c r="R239" s="322" t="s">
        <v>718</v>
      </c>
      <c r="S239" s="322" t="s">
        <v>718</v>
      </c>
      <c r="T239" s="322" t="s">
        <v>718</v>
      </c>
      <c r="U239" s="322" t="s">
        <v>718</v>
      </c>
      <c r="V239" s="322" t="s">
        <v>718</v>
      </c>
      <c r="W239" s="322" t="s">
        <v>718</v>
      </c>
      <c r="X239" s="322" t="s">
        <v>718</v>
      </c>
      <c r="Y239" s="322" t="s">
        <v>718</v>
      </c>
      <c r="Z239" s="322" t="s">
        <v>718</v>
      </c>
      <c r="AA239" s="322" t="s">
        <v>718</v>
      </c>
      <c r="AB239" s="322"/>
      <c r="AC239" s="322"/>
      <c r="AD239" s="322"/>
    </row>
    <row r="240" spans="2:30" ht="18.75" hidden="1" customHeight="1">
      <c r="B240" s="323" t="s">
        <v>991</v>
      </c>
      <c r="C240" s="323" t="s">
        <v>965</v>
      </c>
      <c r="D240" s="322" t="s">
        <v>969</v>
      </c>
      <c r="E240" s="322" t="s">
        <v>935</v>
      </c>
      <c r="F240" s="323" t="s">
        <v>36</v>
      </c>
      <c r="G240" s="323" t="s">
        <v>722</v>
      </c>
      <c r="H240" s="323" t="s">
        <v>51</v>
      </c>
      <c r="I240" s="323" t="s">
        <v>36</v>
      </c>
      <c r="J240" s="436" t="s">
        <v>809</v>
      </c>
      <c r="K240" s="437" t="s">
        <v>967</v>
      </c>
      <c r="L240" s="322" t="s">
        <v>717</v>
      </c>
      <c r="M240" s="322" t="s">
        <v>718</v>
      </c>
      <c r="N240" s="322" t="s">
        <v>718</v>
      </c>
      <c r="O240" s="322" t="s">
        <v>718</v>
      </c>
      <c r="P240" s="322" t="s">
        <v>718</v>
      </c>
      <c r="Q240" s="322" t="s">
        <v>718</v>
      </c>
      <c r="R240" s="322" t="s">
        <v>718</v>
      </c>
      <c r="S240" s="322" t="s">
        <v>718</v>
      </c>
      <c r="T240" s="322" t="s">
        <v>718</v>
      </c>
      <c r="U240" s="322" t="s">
        <v>718</v>
      </c>
      <c r="V240" s="322" t="s">
        <v>718</v>
      </c>
      <c r="W240" s="322" t="s">
        <v>718</v>
      </c>
      <c r="X240" s="322" t="s">
        <v>718</v>
      </c>
      <c r="Y240" s="322" t="s">
        <v>718</v>
      </c>
      <c r="Z240" s="322" t="s">
        <v>718</v>
      </c>
      <c r="AA240" s="322" t="s">
        <v>718</v>
      </c>
      <c r="AB240" s="322"/>
      <c r="AC240" s="322"/>
      <c r="AD240" s="322"/>
    </row>
    <row r="241" spans="2:30" ht="18.75" hidden="1" customHeight="1">
      <c r="B241" s="323" t="s">
        <v>992</v>
      </c>
      <c r="C241" s="323" t="s">
        <v>965</v>
      </c>
      <c r="D241" s="322" t="s">
        <v>971</v>
      </c>
      <c r="E241" s="322" t="s">
        <v>935</v>
      </c>
      <c r="F241" s="323" t="s">
        <v>36</v>
      </c>
      <c r="G241" s="323" t="s">
        <v>722</v>
      </c>
      <c r="H241" s="323" t="s">
        <v>51</v>
      </c>
      <c r="I241" s="323" t="s">
        <v>36</v>
      </c>
      <c r="J241" s="436" t="s">
        <v>809</v>
      </c>
      <c r="K241" s="437" t="s">
        <v>967</v>
      </c>
      <c r="L241" s="322" t="s">
        <v>717</v>
      </c>
      <c r="M241" s="322" t="s">
        <v>718</v>
      </c>
      <c r="N241" s="322" t="s">
        <v>718</v>
      </c>
      <c r="O241" s="322" t="s">
        <v>718</v>
      </c>
      <c r="P241" s="322" t="s">
        <v>718</v>
      </c>
      <c r="Q241" s="322" t="s">
        <v>718</v>
      </c>
      <c r="R241" s="322" t="s">
        <v>718</v>
      </c>
      <c r="S241" s="322" t="s">
        <v>718</v>
      </c>
      <c r="T241" s="322" t="s">
        <v>718</v>
      </c>
      <c r="U241" s="322" t="s">
        <v>718</v>
      </c>
      <c r="V241" s="322" t="s">
        <v>718</v>
      </c>
      <c r="W241" s="322" t="s">
        <v>718</v>
      </c>
      <c r="X241" s="322" t="s">
        <v>718</v>
      </c>
      <c r="Y241" s="322" t="s">
        <v>718</v>
      </c>
      <c r="Z241" s="322" t="s">
        <v>718</v>
      </c>
      <c r="AA241" s="322" t="s">
        <v>718</v>
      </c>
      <c r="AB241" s="322"/>
      <c r="AC241" s="322"/>
      <c r="AD241" s="322"/>
    </row>
    <row r="242" spans="2:30" ht="18.75" hidden="1" customHeight="1">
      <c r="B242" s="323" t="s">
        <v>993</v>
      </c>
      <c r="C242" s="323" t="s">
        <v>965</v>
      </c>
      <c r="D242" s="322" t="s">
        <v>973</v>
      </c>
      <c r="E242" s="322" t="s">
        <v>935</v>
      </c>
      <c r="F242" s="323" t="s">
        <v>36</v>
      </c>
      <c r="G242" s="323" t="s">
        <v>722</v>
      </c>
      <c r="H242" s="323" t="s">
        <v>51</v>
      </c>
      <c r="I242" s="323" t="s">
        <v>36</v>
      </c>
      <c r="J242" s="436" t="s">
        <v>809</v>
      </c>
      <c r="K242" s="437" t="s">
        <v>967</v>
      </c>
      <c r="L242" s="322" t="s">
        <v>717</v>
      </c>
      <c r="M242" s="322" t="s">
        <v>718</v>
      </c>
      <c r="N242" s="322" t="s">
        <v>718</v>
      </c>
      <c r="O242" s="322" t="s">
        <v>718</v>
      </c>
      <c r="P242" s="322" t="s">
        <v>718</v>
      </c>
      <c r="Q242" s="322" t="s">
        <v>718</v>
      </c>
      <c r="R242" s="322" t="s">
        <v>718</v>
      </c>
      <c r="S242" s="322" t="s">
        <v>718</v>
      </c>
      <c r="T242" s="322" t="s">
        <v>718</v>
      </c>
      <c r="U242" s="322" t="s">
        <v>718</v>
      </c>
      <c r="V242" s="322" t="s">
        <v>718</v>
      </c>
      <c r="W242" s="322" t="s">
        <v>718</v>
      </c>
      <c r="X242" s="322" t="s">
        <v>718</v>
      </c>
      <c r="Y242" s="322" t="s">
        <v>718</v>
      </c>
      <c r="Z242" s="322" t="s">
        <v>718</v>
      </c>
      <c r="AA242" s="322" t="s">
        <v>718</v>
      </c>
      <c r="AB242" s="322"/>
      <c r="AC242" s="322"/>
      <c r="AD242" s="322"/>
    </row>
    <row r="243" spans="2:30" ht="18.75" hidden="1" customHeight="1">
      <c r="B243" s="323" t="s">
        <v>994</v>
      </c>
      <c r="C243" s="323" t="s">
        <v>995</v>
      </c>
      <c r="D243" s="435" t="s">
        <v>996</v>
      </c>
      <c r="E243" s="322" t="s">
        <v>935</v>
      </c>
      <c r="F243" s="323" t="s">
        <v>36</v>
      </c>
      <c r="G243" s="323" t="s">
        <v>722</v>
      </c>
      <c r="H243" s="323" t="s">
        <v>18</v>
      </c>
      <c r="I243" s="323" t="s">
        <v>36</v>
      </c>
      <c r="J243" s="436" t="s">
        <v>808</v>
      </c>
      <c r="K243" s="437" t="s">
        <v>997</v>
      </c>
      <c r="L243" s="322" t="s">
        <v>717</v>
      </c>
      <c r="M243" s="322" t="s">
        <v>718</v>
      </c>
      <c r="N243" s="322" t="s">
        <v>718</v>
      </c>
      <c r="O243" s="322" t="s">
        <v>718</v>
      </c>
      <c r="P243" s="322" t="s">
        <v>718</v>
      </c>
      <c r="Q243" s="322" t="s">
        <v>718</v>
      </c>
      <c r="R243" s="322" t="s">
        <v>718</v>
      </c>
      <c r="S243" s="322" t="s">
        <v>718</v>
      </c>
      <c r="T243" s="322" t="s">
        <v>718</v>
      </c>
      <c r="U243" s="322" t="s">
        <v>718</v>
      </c>
      <c r="V243" s="322" t="s">
        <v>718</v>
      </c>
      <c r="W243" s="322" t="s">
        <v>718</v>
      </c>
      <c r="X243" s="322" t="s">
        <v>718</v>
      </c>
      <c r="Y243" s="322" t="s">
        <v>718</v>
      </c>
      <c r="Z243" s="322" t="s">
        <v>718</v>
      </c>
      <c r="AA243" s="322" t="s">
        <v>718</v>
      </c>
      <c r="AB243" s="322"/>
      <c r="AC243" s="322"/>
      <c r="AD243" s="322"/>
    </row>
    <row r="244" spans="2:30" ht="18.75" hidden="1" customHeight="1">
      <c r="B244" s="323" t="s">
        <v>998</v>
      </c>
      <c r="C244" s="323" t="s">
        <v>995</v>
      </c>
      <c r="D244" s="322" t="s">
        <v>999</v>
      </c>
      <c r="E244" s="322" t="s">
        <v>935</v>
      </c>
      <c r="F244" s="323" t="s">
        <v>36</v>
      </c>
      <c r="G244" s="323" t="s">
        <v>722</v>
      </c>
      <c r="H244" s="323" t="s">
        <v>18</v>
      </c>
      <c r="I244" s="323" t="s">
        <v>36</v>
      </c>
      <c r="J244" s="436" t="s">
        <v>808</v>
      </c>
      <c r="K244" s="437" t="s">
        <v>997</v>
      </c>
      <c r="L244" s="322" t="s">
        <v>717</v>
      </c>
      <c r="M244" s="322" t="s">
        <v>718</v>
      </c>
      <c r="N244" s="322" t="s">
        <v>718</v>
      </c>
      <c r="O244" s="322" t="s">
        <v>718</v>
      </c>
      <c r="P244" s="322" t="s">
        <v>718</v>
      </c>
      <c r="Q244" s="322" t="s">
        <v>718</v>
      </c>
      <c r="R244" s="322" t="s">
        <v>718</v>
      </c>
      <c r="S244" s="322" t="s">
        <v>718</v>
      </c>
      <c r="T244" s="322" t="s">
        <v>718</v>
      </c>
      <c r="U244" s="322" t="s">
        <v>718</v>
      </c>
      <c r="V244" s="322" t="s">
        <v>718</v>
      </c>
      <c r="W244" s="322" t="s">
        <v>718</v>
      </c>
      <c r="X244" s="322" t="s">
        <v>718</v>
      </c>
      <c r="Y244" s="322" t="s">
        <v>718</v>
      </c>
      <c r="Z244" s="322" t="s">
        <v>718</v>
      </c>
      <c r="AA244" s="322" t="s">
        <v>718</v>
      </c>
      <c r="AB244" s="322"/>
      <c r="AC244" s="322"/>
      <c r="AD244" s="322"/>
    </row>
    <row r="245" spans="2:30" ht="18.75" hidden="1" customHeight="1">
      <c r="B245" s="323" t="s">
        <v>1000</v>
      </c>
      <c r="C245" s="323" t="s">
        <v>995</v>
      </c>
      <c r="D245" s="322" t="s">
        <v>996</v>
      </c>
      <c r="E245" s="322" t="s">
        <v>935</v>
      </c>
      <c r="F245" s="323" t="s">
        <v>36</v>
      </c>
      <c r="G245" s="323" t="s">
        <v>722</v>
      </c>
      <c r="H245" s="323" t="s">
        <v>807</v>
      </c>
      <c r="I245" s="323" t="s">
        <v>36</v>
      </c>
      <c r="J245" s="436" t="s">
        <v>808</v>
      </c>
      <c r="K245" s="437" t="s">
        <v>997</v>
      </c>
      <c r="L245" s="322" t="s">
        <v>717</v>
      </c>
      <c r="M245" s="322" t="s">
        <v>718</v>
      </c>
      <c r="N245" s="322" t="s">
        <v>718</v>
      </c>
      <c r="O245" s="322" t="s">
        <v>718</v>
      </c>
      <c r="P245" s="322" t="s">
        <v>718</v>
      </c>
      <c r="Q245" s="322" t="s">
        <v>718</v>
      </c>
      <c r="R245" s="322" t="s">
        <v>718</v>
      </c>
      <c r="S245" s="322" t="s">
        <v>718</v>
      </c>
      <c r="T245" s="322" t="s">
        <v>718</v>
      </c>
      <c r="U245" s="322" t="s">
        <v>718</v>
      </c>
      <c r="V245" s="322" t="s">
        <v>718</v>
      </c>
      <c r="W245" s="322" t="s">
        <v>718</v>
      </c>
      <c r="X245" s="322" t="s">
        <v>718</v>
      </c>
      <c r="Y245" s="322" t="s">
        <v>718</v>
      </c>
      <c r="Z245" s="322" t="s">
        <v>718</v>
      </c>
      <c r="AA245" s="322" t="s">
        <v>718</v>
      </c>
      <c r="AB245" s="322"/>
      <c r="AC245" s="322"/>
      <c r="AD245" s="322"/>
    </row>
    <row r="246" spans="2:30" ht="18.75" hidden="1" customHeight="1">
      <c r="B246" s="323" t="s">
        <v>1001</v>
      </c>
      <c r="C246" s="323" t="s">
        <v>995</v>
      </c>
      <c r="D246" s="322" t="s">
        <v>999</v>
      </c>
      <c r="E246" s="322" t="s">
        <v>935</v>
      </c>
      <c r="F246" s="323" t="s">
        <v>36</v>
      </c>
      <c r="G246" s="323" t="s">
        <v>722</v>
      </c>
      <c r="H246" s="323" t="s">
        <v>807</v>
      </c>
      <c r="I246" s="323" t="s">
        <v>36</v>
      </c>
      <c r="J246" s="436" t="s">
        <v>808</v>
      </c>
      <c r="K246" s="437" t="s">
        <v>997</v>
      </c>
      <c r="L246" s="322" t="s">
        <v>717</v>
      </c>
      <c r="M246" s="322" t="s">
        <v>718</v>
      </c>
      <c r="N246" s="322" t="s">
        <v>718</v>
      </c>
      <c r="O246" s="322" t="s">
        <v>718</v>
      </c>
      <c r="P246" s="322" t="s">
        <v>718</v>
      </c>
      <c r="Q246" s="322" t="s">
        <v>718</v>
      </c>
      <c r="R246" s="322" t="s">
        <v>718</v>
      </c>
      <c r="S246" s="322" t="s">
        <v>718</v>
      </c>
      <c r="T246" s="322" t="s">
        <v>718</v>
      </c>
      <c r="U246" s="322" t="s">
        <v>718</v>
      </c>
      <c r="V246" s="322" t="s">
        <v>718</v>
      </c>
      <c r="W246" s="322" t="s">
        <v>718</v>
      </c>
      <c r="X246" s="322" t="s">
        <v>718</v>
      </c>
      <c r="Y246" s="322" t="s">
        <v>718</v>
      </c>
      <c r="Z246" s="322" t="s">
        <v>718</v>
      </c>
      <c r="AA246" s="322" t="s">
        <v>718</v>
      </c>
      <c r="AB246" s="322"/>
      <c r="AC246" s="322"/>
      <c r="AD246" s="322"/>
    </row>
    <row r="247" spans="2:30" ht="18.75" hidden="1" customHeight="1">
      <c r="B247" s="323" t="s">
        <v>1002</v>
      </c>
      <c r="C247" s="323" t="s">
        <v>995</v>
      </c>
      <c r="D247" s="322" t="s">
        <v>996</v>
      </c>
      <c r="E247" s="322" t="s">
        <v>935</v>
      </c>
      <c r="F247" s="323" t="s">
        <v>36</v>
      </c>
      <c r="G247" s="323" t="s">
        <v>722</v>
      </c>
      <c r="H247" s="323" t="s">
        <v>825</v>
      </c>
      <c r="I247" s="323" t="s">
        <v>36</v>
      </c>
      <c r="J247" s="436" t="s">
        <v>808</v>
      </c>
      <c r="K247" s="437" t="s">
        <v>997</v>
      </c>
      <c r="L247" s="322" t="s">
        <v>718</v>
      </c>
      <c r="M247" s="322" t="s">
        <v>718</v>
      </c>
      <c r="N247" s="322" t="s">
        <v>718</v>
      </c>
      <c r="O247" s="322" t="s">
        <v>718</v>
      </c>
      <c r="P247" s="322" t="s">
        <v>718</v>
      </c>
      <c r="Q247" s="322" t="s">
        <v>718</v>
      </c>
      <c r="R247" s="322" t="s">
        <v>718</v>
      </c>
      <c r="S247" s="322" t="s">
        <v>718</v>
      </c>
      <c r="T247" s="322" t="s">
        <v>718</v>
      </c>
      <c r="U247" s="322" t="s">
        <v>718</v>
      </c>
      <c r="V247" s="322" t="s">
        <v>718</v>
      </c>
      <c r="W247" s="322" t="s">
        <v>718</v>
      </c>
      <c r="X247" s="322" t="s">
        <v>718</v>
      </c>
      <c r="Y247" s="322" t="s">
        <v>718</v>
      </c>
      <c r="Z247" s="322" t="s">
        <v>718</v>
      </c>
      <c r="AA247" s="322" t="s">
        <v>718</v>
      </c>
      <c r="AB247" s="322"/>
      <c r="AC247" s="322"/>
      <c r="AD247" s="322"/>
    </row>
    <row r="248" spans="2:30" ht="18.75" hidden="1" customHeight="1">
      <c r="B248" s="323" t="s">
        <v>1003</v>
      </c>
      <c r="C248" s="323" t="s">
        <v>995</v>
      </c>
      <c r="D248" s="322" t="s">
        <v>999</v>
      </c>
      <c r="E248" s="322" t="s">
        <v>935</v>
      </c>
      <c r="F248" s="323" t="s">
        <v>36</v>
      </c>
      <c r="G248" s="323" t="s">
        <v>722</v>
      </c>
      <c r="H248" s="323" t="s">
        <v>825</v>
      </c>
      <c r="I248" s="323" t="s">
        <v>36</v>
      </c>
      <c r="J248" s="436" t="s">
        <v>808</v>
      </c>
      <c r="K248" s="437" t="s">
        <v>997</v>
      </c>
      <c r="L248" s="322" t="s">
        <v>718</v>
      </c>
      <c r="M248" s="322" t="s">
        <v>718</v>
      </c>
      <c r="N248" s="322" t="s">
        <v>718</v>
      </c>
      <c r="O248" s="322" t="s">
        <v>718</v>
      </c>
      <c r="P248" s="322" t="s">
        <v>718</v>
      </c>
      <c r="Q248" s="322" t="s">
        <v>718</v>
      </c>
      <c r="R248" s="322" t="s">
        <v>718</v>
      </c>
      <c r="S248" s="322" t="s">
        <v>718</v>
      </c>
      <c r="T248" s="322" t="s">
        <v>718</v>
      </c>
      <c r="U248" s="322" t="s">
        <v>718</v>
      </c>
      <c r="V248" s="322" t="s">
        <v>718</v>
      </c>
      <c r="W248" s="322" t="s">
        <v>718</v>
      </c>
      <c r="X248" s="322" t="s">
        <v>718</v>
      </c>
      <c r="Y248" s="322" t="s">
        <v>718</v>
      </c>
      <c r="Z248" s="322" t="s">
        <v>718</v>
      </c>
      <c r="AA248" s="322" t="s">
        <v>718</v>
      </c>
      <c r="AB248" s="322"/>
      <c r="AC248" s="322"/>
      <c r="AD248" s="322"/>
    </row>
    <row r="249" spans="2:30" ht="18.75" hidden="1" customHeight="1">
      <c r="B249" s="323" t="s">
        <v>1004</v>
      </c>
      <c r="C249" s="323" t="s">
        <v>995</v>
      </c>
      <c r="D249" s="322" t="s">
        <v>996</v>
      </c>
      <c r="E249" s="322" t="s">
        <v>935</v>
      </c>
      <c r="F249" s="323" t="s">
        <v>36</v>
      </c>
      <c r="G249" s="323" t="s">
        <v>722</v>
      </c>
      <c r="H249" s="323" t="s">
        <v>840</v>
      </c>
      <c r="I249" s="323" t="s">
        <v>36</v>
      </c>
      <c r="J249" s="436" t="s">
        <v>808</v>
      </c>
      <c r="K249" s="437" t="s">
        <v>997</v>
      </c>
      <c r="L249" s="322" t="s">
        <v>718</v>
      </c>
      <c r="M249" s="322" t="s">
        <v>718</v>
      </c>
      <c r="N249" s="322" t="s">
        <v>718</v>
      </c>
      <c r="O249" s="322" t="s">
        <v>718</v>
      </c>
      <c r="P249" s="322" t="s">
        <v>718</v>
      </c>
      <c r="Q249" s="322" t="s">
        <v>718</v>
      </c>
      <c r="R249" s="322" t="s">
        <v>718</v>
      </c>
      <c r="S249" s="322" t="s">
        <v>718</v>
      </c>
      <c r="T249" s="322" t="s">
        <v>718</v>
      </c>
      <c r="U249" s="322" t="s">
        <v>718</v>
      </c>
      <c r="V249" s="322" t="s">
        <v>718</v>
      </c>
      <c r="W249" s="322" t="s">
        <v>718</v>
      </c>
      <c r="X249" s="322" t="s">
        <v>718</v>
      </c>
      <c r="Y249" s="322" t="s">
        <v>718</v>
      </c>
      <c r="Z249" s="322" t="s">
        <v>718</v>
      </c>
      <c r="AA249" s="322" t="s">
        <v>718</v>
      </c>
      <c r="AB249" s="322"/>
      <c r="AC249" s="322"/>
      <c r="AD249" s="322"/>
    </row>
    <row r="250" spans="2:30" ht="18.75" hidden="1" customHeight="1">
      <c r="B250" s="323" t="s">
        <v>1005</v>
      </c>
      <c r="C250" s="323" t="s">
        <v>995</v>
      </c>
      <c r="D250" s="322" t="s">
        <v>999</v>
      </c>
      <c r="E250" s="322" t="s">
        <v>935</v>
      </c>
      <c r="F250" s="323" t="s">
        <v>36</v>
      </c>
      <c r="G250" s="323" t="s">
        <v>722</v>
      </c>
      <c r="H250" s="323" t="s">
        <v>840</v>
      </c>
      <c r="I250" s="323" t="s">
        <v>36</v>
      </c>
      <c r="J250" s="436" t="s">
        <v>808</v>
      </c>
      <c r="K250" s="437" t="s">
        <v>997</v>
      </c>
      <c r="L250" s="322" t="s">
        <v>718</v>
      </c>
      <c r="M250" s="322" t="s">
        <v>718</v>
      </c>
      <c r="N250" s="322" t="s">
        <v>718</v>
      </c>
      <c r="O250" s="322" t="s">
        <v>718</v>
      </c>
      <c r="P250" s="322" t="s">
        <v>718</v>
      </c>
      <c r="Q250" s="322" t="s">
        <v>718</v>
      </c>
      <c r="R250" s="322" t="s">
        <v>718</v>
      </c>
      <c r="S250" s="322" t="s">
        <v>718</v>
      </c>
      <c r="T250" s="322" t="s">
        <v>718</v>
      </c>
      <c r="U250" s="322" t="s">
        <v>718</v>
      </c>
      <c r="V250" s="322" t="s">
        <v>718</v>
      </c>
      <c r="W250" s="322" t="s">
        <v>718</v>
      </c>
      <c r="X250" s="322" t="s">
        <v>718</v>
      </c>
      <c r="Y250" s="322" t="s">
        <v>718</v>
      </c>
      <c r="Z250" s="322" t="s">
        <v>718</v>
      </c>
      <c r="AA250" s="322" t="s">
        <v>718</v>
      </c>
      <c r="AB250" s="322"/>
      <c r="AC250" s="322"/>
      <c r="AD250" s="322"/>
    </row>
    <row r="251" spans="2:30" ht="18.75" hidden="1" customHeight="1">
      <c r="B251" s="323" t="s">
        <v>1006</v>
      </c>
      <c r="C251" s="323" t="s">
        <v>995</v>
      </c>
      <c r="D251" s="322" t="s">
        <v>996</v>
      </c>
      <c r="E251" s="322" t="s">
        <v>935</v>
      </c>
      <c r="F251" s="323" t="s">
        <v>36</v>
      </c>
      <c r="G251" s="323" t="s">
        <v>722</v>
      </c>
      <c r="H251" s="323" t="s">
        <v>838</v>
      </c>
      <c r="I251" s="323" t="s">
        <v>36</v>
      </c>
      <c r="J251" s="436" t="s">
        <v>808</v>
      </c>
      <c r="K251" s="437" t="s">
        <v>997</v>
      </c>
      <c r="L251" s="322" t="s">
        <v>718</v>
      </c>
      <c r="M251" s="322" t="s">
        <v>718</v>
      </c>
      <c r="N251" s="322" t="s">
        <v>718</v>
      </c>
      <c r="O251" s="322" t="s">
        <v>718</v>
      </c>
      <c r="P251" s="322" t="s">
        <v>718</v>
      </c>
      <c r="Q251" s="322" t="s">
        <v>718</v>
      </c>
      <c r="R251" s="322" t="s">
        <v>718</v>
      </c>
      <c r="S251" s="322" t="s">
        <v>718</v>
      </c>
      <c r="T251" s="322" t="s">
        <v>718</v>
      </c>
      <c r="U251" s="322" t="s">
        <v>718</v>
      </c>
      <c r="V251" s="322" t="s">
        <v>718</v>
      </c>
      <c r="W251" s="322" t="s">
        <v>718</v>
      </c>
      <c r="X251" s="322" t="s">
        <v>718</v>
      </c>
      <c r="Y251" s="322" t="s">
        <v>718</v>
      </c>
      <c r="Z251" s="322" t="s">
        <v>718</v>
      </c>
      <c r="AA251" s="322" t="s">
        <v>718</v>
      </c>
      <c r="AB251" s="322"/>
      <c r="AC251" s="322"/>
      <c r="AD251" s="322"/>
    </row>
    <row r="252" spans="2:30" ht="18.75" hidden="1" customHeight="1">
      <c r="B252" s="323" t="s">
        <v>1007</v>
      </c>
      <c r="C252" s="323" t="s">
        <v>995</v>
      </c>
      <c r="D252" s="322" t="s">
        <v>999</v>
      </c>
      <c r="E252" s="322" t="s">
        <v>935</v>
      </c>
      <c r="F252" s="323" t="s">
        <v>36</v>
      </c>
      <c r="G252" s="323" t="s">
        <v>722</v>
      </c>
      <c r="H252" s="323" t="s">
        <v>838</v>
      </c>
      <c r="I252" s="323" t="s">
        <v>36</v>
      </c>
      <c r="J252" s="436" t="s">
        <v>808</v>
      </c>
      <c r="K252" s="437" t="s">
        <v>997</v>
      </c>
      <c r="L252" s="322" t="s">
        <v>718</v>
      </c>
      <c r="M252" s="322" t="s">
        <v>718</v>
      </c>
      <c r="N252" s="322" t="s">
        <v>718</v>
      </c>
      <c r="O252" s="322" t="s">
        <v>718</v>
      </c>
      <c r="P252" s="322" t="s">
        <v>718</v>
      </c>
      <c r="Q252" s="322" t="s">
        <v>718</v>
      </c>
      <c r="R252" s="322" t="s">
        <v>718</v>
      </c>
      <c r="S252" s="322" t="s">
        <v>718</v>
      </c>
      <c r="T252" s="322" t="s">
        <v>718</v>
      </c>
      <c r="U252" s="322" t="s">
        <v>718</v>
      </c>
      <c r="V252" s="322" t="s">
        <v>718</v>
      </c>
      <c r="W252" s="322" t="s">
        <v>718</v>
      </c>
      <c r="X252" s="322" t="s">
        <v>718</v>
      </c>
      <c r="Y252" s="322" t="s">
        <v>718</v>
      </c>
      <c r="Z252" s="322" t="s">
        <v>718</v>
      </c>
      <c r="AA252" s="322" t="s">
        <v>718</v>
      </c>
      <c r="AB252" s="322"/>
      <c r="AC252" s="322"/>
      <c r="AD252" s="322"/>
    </row>
    <row r="253" spans="2:30" ht="18.75" hidden="1" customHeight="1">
      <c r="B253" s="323" t="s">
        <v>1008</v>
      </c>
      <c r="C253" s="323" t="s">
        <v>995</v>
      </c>
      <c r="D253" s="322" t="s">
        <v>996</v>
      </c>
      <c r="E253" s="322" t="s">
        <v>935</v>
      </c>
      <c r="F253" s="323" t="s">
        <v>36</v>
      </c>
      <c r="G253" s="323" t="s">
        <v>722</v>
      </c>
      <c r="H253" s="323" t="s">
        <v>51</v>
      </c>
      <c r="I253" s="323" t="s">
        <v>36</v>
      </c>
      <c r="J253" s="436" t="s">
        <v>808</v>
      </c>
      <c r="K253" s="437" t="s">
        <v>997</v>
      </c>
      <c r="L253" s="322" t="s">
        <v>717</v>
      </c>
      <c r="M253" s="322" t="s">
        <v>718</v>
      </c>
      <c r="N253" s="322" t="s">
        <v>718</v>
      </c>
      <c r="O253" s="322" t="s">
        <v>718</v>
      </c>
      <c r="P253" s="322" t="s">
        <v>718</v>
      </c>
      <c r="Q253" s="322" t="s">
        <v>718</v>
      </c>
      <c r="R253" s="322" t="s">
        <v>718</v>
      </c>
      <c r="S253" s="322" t="s">
        <v>718</v>
      </c>
      <c r="T253" s="322" t="s">
        <v>718</v>
      </c>
      <c r="U253" s="322" t="s">
        <v>718</v>
      </c>
      <c r="V253" s="322" t="s">
        <v>718</v>
      </c>
      <c r="W253" s="322" t="s">
        <v>718</v>
      </c>
      <c r="X253" s="322" t="s">
        <v>718</v>
      </c>
      <c r="Y253" s="322" t="s">
        <v>718</v>
      </c>
      <c r="Z253" s="322" t="s">
        <v>718</v>
      </c>
      <c r="AA253" s="322" t="s">
        <v>718</v>
      </c>
      <c r="AB253" s="322"/>
      <c r="AC253" s="322"/>
      <c r="AD253" s="322"/>
    </row>
    <row r="254" spans="2:30" ht="18.75" hidden="1" customHeight="1">
      <c r="B254" s="323" t="s">
        <v>1009</v>
      </c>
      <c r="C254" s="323" t="s">
        <v>995</v>
      </c>
      <c r="D254" s="322" t="s">
        <v>999</v>
      </c>
      <c r="E254" s="322" t="s">
        <v>935</v>
      </c>
      <c r="F254" s="323" t="s">
        <v>36</v>
      </c>
      <c r="G254" s="323" t="s">
        <v>722</v>
      </c>
      <c r="H254" s="323" t="s">
        <v>51</v>
      </c>
      <c r="I254" s="323" t="s">
        <v>36</v>
      </c>
      <c r="J254" s="436" t="s">
        <v>808</v>
      </c>
      <c r="K254" s="437" t="s">
        <v>997</v>
      </c>
      <c r="L254" s="322" t="s">
        <v>717</v>
      </c>
      <c r="M254" s="322" t="s">
        <v>718</v>
      </c>
      <c r="N254" s="322" t="s">
        <v>718</v>
      </c>
      <c r="O254" s="322" t="s">
        <v>718</v>
      </c>
      <c r="P254" s="322" t="s">
        <v>718</v>
      </c>
      <c r="Q254" s="322" t="s">
        <v>718</v>
      </c>
      <c r="R254" s="322" t="s">
        <v>718</v>
      </c>
      <c r="S254" s="322" t="s">
        <v>718</v>
      </c>
      <c r="T254" s="322" t="s">
        <v>718</v>
      </c>
      <c r="U254" s="322" t="s">
        <v>718</v>
      </c>
      <c r="V254" s="322" t="s">
        <v>718</v>
      </c>
      <c r="W254" s="322" t="s">
        <v>718</v>
      </c>
      <c r="X254" s="322" t="s">
        <v>718</v>
      </c>
      <c r="Y254" s="322" t="s">
        <v>718</v>
      </c>
      <c r="Z254" s="322" t="s">
        <v>718</v>
      </c>
      <c r="AA254" s="322" t="s">
        <v>718</v>
      </c>
      <c r="AB254" s="322"/>
      <c r="AC254" s="322"/>
      <c r="AD254" s="322"/>
    </row>
    <row r="255" spans="2:30" ht="18.75" hidden="1" customHeight="1">
      <c r="B255" s="323" t="s">
        <v>1010</v>
      </c>
      <c r="C255" s="323" t="s">
        <v>1011</v>
      </c>
      <c r="D255" s="322" t="s">
        <v>1012</v>
      </c>
      <c r="E255" s="322" t="s">
        <v>935</v>
      </c>
      <c r="F255" s="323" t="s">
        <v>36</v>
      </c>
      <c r="G255" s="323" t="s">
        <v>722</v>
      </c>
      <c r="H255" s="323" t="s">
        <v>18</v>
      </c>
      <c r="I255" s="323" t="s">
        <v>36</v>
      </c>
      <c r="J255" s="436" t="s">
        <v>810</v>
      </c>
      <c r="K255" s="437" t="s">
        <v>967</v>
      </c>
      <c r="L255" s="322" t="s">
        <v>717</v>
      </c>
      <c r="M255" s="322" t="s">
        <v>718</v>
      </c>
      <c r="N255" s="322" t="s">
        <v>718</v>
      </c>
      <c r="O255" s="322" t="s">
        <v>718</v>
      </c>
      <c r="P255" s="322" t="s">
        <v>718</v>
      </c>
      <c r="Q255" s="322" t="s">
        <v>718</v>
      </c>
      <c r="R255" s="322" t="s">
        <v>718</v>
      </c>
      <c r="S255" s="322" t="s">
        <v>718</v>
      </c>
      <c r="T255" s="322" t="s">
        <v>718</v>
      </c>
      <c r="U255" s="322" t="s">
        <v>718</v>
      </c>
      <c r="V255" s="322" t="s">
        <v>718</v>
      </c>
      <c r="W255" s="322" t="s">
        <v>718</v>
      </c>
      <c r="X255" s="322" t="s">
        <v>718</v>
      </c>
      <c r="Y255" s="322" t="s">
        <v>718</v>
      </c>
      <c r="Z255" s="322" t="s">
        <v>718</v>
      </c>
      <c r="AA255" s="322" t="s">
        <v>718</v>
      </c>
      <c r="AB255" s="322"/>
      <c r="AC255" s="322"/>
      <c r="AD255" s="322"/>
    </row>
    <row r="256" spans="2:30" ht="18.75" hidden="1" customHeight="1">
      <c r="B256" s="323" t="s">
        <v>1013</v>
      </c>
      <c r="C256" s="323" t="s">
        <v>1011</v>
      </c>
      <c r="D256" s="322" t="s">
        <v>1014</v>
      </c>
      <c r="E256" s="322" t="s">
        <v>935</v>
      </c>
      <c r="F256" s="323" t="s">
        <v>36</v>
      </c>
      <c r="G256" s="323" t="s">
        <v>722</v>
      </c>
      <c r="H256" s="323" t="s">
        <v>18</v>
      </c>
      <c r="I256" s="323" t="s">
        <v>36</v>
      </c>
      <c r="J256" s="436" t="s">
        <v>810</v>
      </c>
      <c r="K256" s="437" t="s">
        <v>967</v>
      </c>
      <c r="L256" s="322" t="s">
        <v>717</v>
      </c>
      <c r="M256" s="322" t="s">
        <v>718</v>
      </c>
      <c r="N256" s="322" t="s">
        <v>718</v>
      </c>
      <c r="O256" s="322" t="s">
        <v>718</v>
      </c>
      <c r="P256" s="322" t="s">
        <v>718</v>
      </c>
      <c r="Q256" s="322" t="s">
        <v>718</v>
      </c>
      <c r="R256" s="322" t="s">
        <v>718</v>
      </c>
      <c r="S256" s="322" t="s">
        <v>718</v>
      </c>
      <c r="T256" s="322" t="s">
        <v>718</v>
      </c>
      <c r="U256" s="322" t="s">
        <v>718</v>
      </c>
      <c r="V256" s="322" t="s">
        <v>718</v>
      </c>
      <c r="W256" s="322" t="s">
        <v>718</v>
      </c>
      <c r="X256" s="322" t="s">
        <v>718</v>
      </c>
      <c r="Y256" s="322" t="s">
        <v>718</v>
      </c>
      <c r="Z256" s="322" t="s">
        <v>718</v>
      </c>
      <c r="AA256" s="322" t="s">
        <v>718</v>
      </c>
      <c r="AB256" s="322"/>
      <c r="AC256" s="322"/>
      <c r="AD256" s="322"/>
    </row>
    <row r="257" spans="2:30" ht="18.75" hidden="1" customHeight="1">
      <c r="B257" s="323" t="s">
        <v>1015</v>
      </c>
      <c r="C257" s="323" t="s">
        <v>1011</v>
      </c>
      <c r="D257" s="322" t="s">
        <v>1016</v>
      </c>
      <c r="E257" s="322" t="s">
        <v>935</v>
      </c>
      <c r="F257" s="323" t="s">
        <v>36</v>
      </c>
      <c r="G257" s="323" t="s">
        <v>722</v>
      </c>
      <c r="H257" s="323" t="s">
        <v>18</v>
      </c>
      <c r="I257" s="323" t="s">
        <v>36</v>
      </c>
      <c r="J257" s="436" t="s">
        <v>810</v>
      </c>
      <c r="K257" s="437" t="s">
        <v>967</v>
      </c>
      <c r="L257" s="322" t="s">
        <v>717</v>
      </c>
      <c r="M257" s="322" t="s">
        <v>718</v>
      </c>
      <c r="N257" s="322" t="s">
        <v>718</v>
      </c>
      <c r="O257" s="322" t="s">
        <v>718</v>
      </c>
      <c r="P257" s="322" t="s">
        <v>718</v>
      </c>
      <c r="Q257" s="322" t="s">
        <v>718</v>
      </c>
      <c r="R257" s="322" t="s">
        <v>718</v>
      </c>
      <c r="S257" s="322" t="s">
        <v>718</v>
      </c>
      <c r="T257" s="322" t="s">
        <v>718</v>
      </c>
      <c r="U257" s="322" t="s">
        <v>718</v>
      </c>
      <c r="V257" s="322" t="s">
        <v>718</v>
      </c>
      <c r="W257" s="322" t="s">
        <v>718</v>
      </c>
      <c r="X257" s="322" t="s">
        <v>718</v>
      </c>
      <c r="Y257" s="322" t="s">
        <v>718</v>
      </c>
      <c r="Z257" s="322" t="s">
        <v>718</v>
      </c>
      <c r="AA257" s="322" t="s">
        <v>718</v>
      </c>
      <c r="AB257" s="322"/>
      <c r="AC257" s="322"/>
      <c r="AD257" s="322"/>
    </row>
    <row r="258" spans="2:30" ht="18.75" hidden="1" customHeight="1">
      <c r="B258" s="323" t="s">
        <v>1017</v>
      </c>
      <c r="C258" s="323" t="s">
        <v>1011</v>
      </c>
      <c r="D258" s="322" t="s">
        <v>1018</v>
      </c>
      <c r="E258" s="322" t="s">
        <v>935</v>
      </c>
      <c r="F258" s="323" t="s">
        <v>36</v>
      </c>
      <c r="G258" s="323" t="s">
        <v>722</v>
      </c>
      <c r="H258" s="323" t="s">
        <v>18</v>
      </c>
      <c r="I258" s="323" t="s">
        <v>36</v>
      </c>
      <c r="J258" s="436" t="s">
        <v>810</v>
      </c>
      <c r="K258" s="437" t="s">
        <v>967</v>
      </c>
      <c r="L258" s="322" t="s">
        <v>717</v>
      </c>
      <c r="M258" s="322" t="s">
        <v>718</v>
      </c>
      <c r="N258" s="322" t="s">
        <v>718</v>
      </c>
      <c r="O258" s="322" t="s">
        <v>718</v>
      </c>
      <c r="P258" s="322" t="s">
        <v>718</v>
      </c>
      <c r="Q258" s="322" t="s">
        <v>718</v>
      </c>
      <c r="R258" s="322" t="s">
        <v>718</v>
      </c>
      <c r="S258" s="322" t="s">
        <v>718</v>
      </c>
      <c r="T258" s="322" t="s">
        <v>718</v>
      </c>
      <c r="U258" s="322" t="s">
        <v>718</v>
      </c>
      <c r="V258" s="322" t="s">
        <v>718</v>
      </c>
      <c r="W258" s="322" t="s">
        <v>718</v>
      </c>
      <c r="X258" s="322" t="s">
        <v>718</v>
      </c>
      <c r="Y258" s="322" t="s">
        <v>718</v>
      </c>
      <c r="Z258" s="322" t="s">
        <v>718</v>
      </c>
      <c r="AA258" s="322" t="s">
        <v>718</v>
      </c>
      <c r="AB258" s="322"/>
      <c r="AC258" s="322"/>
      <c r="AD258" s="322"/>
    </row>
    <row r="259" spans="2:30" ht="18.75" hidden="1" customHeight="1">
      <c r="B259" s="323" t="s">
        <v>1019</v>
      </c>
      <c r="C259" s="323" t="s">
        <v>1011</v>
      </c>
      <c r="D259" s="322" t="s">
        <v>1012</v>
      </c>
      <c r="E259" s="322" t="s">
        <v>935</v>
      </c>
      <c r="F259" s="323" t="s">
        <v>36</v>
      </c>
      <c r="G259" s="323" t="s">
        <v>722</v>
      </c>
      <c r="H259" s="323" t="s">
        <v>807</v>
      </c>
      <c r="I259" s="323" t="s">
        <v>36</v>
      </c>
      <c r="J259" s="436" t="s">
        <v>810</v>
      </c>
      <c r="K259" s="437" t="s">
        <v>967</v>
      </c>
      <c r="L259" s="322" t="s">
        <v>717</v>
      </c>
      <c r="M259" s="322" t="s">
        <v>718</v>
      </c>
      <c r="N259" s="322" t="s">
        <v>718</v>
      </c>
      <c r="O259" s="322" t="s">
        <v>718</v>
      </c>
      <c r="P259" s="322" t="s">
        <v>718</v>
      </c>
      <c r="Q259" s="322" t="s">
        <v>718</v>
      </c>
      <c r="R259" s="322" t="s">
        <v>718</v>
      </c>
      <c r="S259" s="322" t="s">
        <v>718</v>
      </c>
      <c r="T259" s="322" t="s">
        <v>718</v>
      </c>
      <c r="U259" s="322" t="s">
        <v>718</v>
      </c>
      <c r="V259" s="322" t="s">
        <v>718</v>
      </c>
      <c r="W259" s="322" t="s">
        <v>718</v>
      </c>
      <c r="X259" s="322" t="s">
        <v>718</v>
      </c>
      <c r="Y259" s="322" t="s">
        <v>718</v>
      </c>
      <c r="Z259" s="322" t="s">
        <v>718</v>
      </c>
      <c r="AA259" s="322" t="s">
        <v>718</v>
      </c>
      <c r="AB259" s="322"/>
      <c r="AC259" s="322"/>
      <c r="AD259" s="322"/>
    </row>
    <row r="260" spans="2:30" ht="18.75" hidden="1" customHeight="1">
      <c r="B260" s="323" t="s">
        <v>1020</v>
      </c>
      <c r="C260" s="323" t="s">
        <v>1011</v>
      </c>
      <c r="D260" s="322" t="s">
        <v>1014</v>
      </c>
      <c r="E260" s="322" t="s">
        <v>935</v>
      </c>
      <c r="F260" s="323" t="s">
        <v>36</v>
      </c>
      <c r="G260" s="323" t="s">
        <v>722</v>
      </c>
      <c r="H260" s="323" t="s">
        <v>807</v>
      </c>
      <c r="I260" s="323" t="s">
        <v>36</v>
      </c>
      <c r="J260" s="436" t="s">
        <v>810</v>
      </c>
      <c r="K260" s="437" t="s">
        <v>967</v>
      </c>
      <c r="L260" s="322" t="s">
        <v>717</v>
      </c>
      <c r="M260" s="322" t="s">
        <v>718</v>
      </c>
      <c r="N260" s="322" t="s">
        <v>718</v>
      </c>
      <c r="O260" s="322" t="s">
        <v>718</v>
      </c>
      <c r="P260" s="322" t="s">
        <v>718</v>
      </c>
      <c r="Q260" s="322" t="s">
        <v>718</v>
      </c>
      <c r="R260" s="322" t="s">
        <v>718</v>
      </c>
      <c r="S260" s="322" t="s">
        <v>718</v>
      </c>
      <c r="T260" s="322" t="s">
        <v>718</v>
      </c>
      <c r="U260" s="322" t="s">
        <v>718</v>
      </c>
      <c r="V260" s="322" t="s">
        <v>718</v>
      </c>
      <c r="W260" s="322" t="s">
        <v>718</v>
      </c>
      <c r="X260" s="322" t="s">
        <v>718</v>
      </c>
      <c r="Y260" s="322" t="s">
        <v>718</v>
      </c>
      <c r="Z260" s="322" t="s">
        <v>718</v>
      </c>
      <c r="AA260" s="322" t="s">
        <v>718</v>
      </c>
      <c r="AB260" s="322"/>
      <c r="AC260" s="322"/>
      <c r="AD260" s="322"/>
    </row>
    <row r="261" spans="2:30" ht="18.75" hidden="1" customHeight="1">
      <c r="B261" s="323" t="s">
        <v>1021</v>
      </c>
      <c r="C261" s="323" t="s">
        <v>1011</v>
      </c>
      <c r="D261" s="322" t="s">
        <v>1016</v>
      </c>
      <c r="E261" s="322" t="s">
        <v>935</v>
      </c>
      <c r="F261" s="323" t="s">
        <v>36</v>
      </c>
      <c r="G261" s="323" t="s">
        <v>722</v>
      </c>
      <c r="H261" s="323" t="s">
        <v>807</v>
      </c>
      <c r="I261" s="323" t="s">
        <v>36</v>
      </c>
      <c r="J261" s="436" t="s">
        <v>810</v>
      </c>
      <c r="K261" s="437" t="s">
        <v>967</v>
      </c>
      <c r="L261" s="322" t="s">
        <v>717</v>
      </c>
      <c r="M261" s="322" t="s">
        <v>718</v>
      </c>
      <c r="N261" s="322" t="s">
        <v>718</v>
      </c>
      <c r="O261" s="322" t="s">
        <v>718</v>
      </c>
      <c r="P261" s="322" t="s">
        <v>718</v>
      </c>
      <c r="Q261" s="322" t="s">
        <v>718</v>
      </c>
      <c r="R261" s="322" t="s">
        <v>718</v>
      </c>
      <c r="S261" s="322" t="s">
        <v>718</v>
      </c>
      <c r="T261" s="322" t="s">
        <v>718</v>
      </c>
      <c r="U261" s="322" t="s">
        <v>718</v>
      </c>
      <c r="V261" s="322" t="s">
        <v>718</v>
      </c>
      <c r="W261" s="322" t="s">
        <v>718</v>
      </c>
      <c r="X261" s="322" t="s">
        <v>718</v>
      </c>
      <c r="Y261" s="322" t="s">
        <v>718</v>
      </c>
      <c r="Z261" s="322" t="s">
        <v>718</v>
      </c>
      <c r="AA261" s="322" t="s">
        <v>718</v>
      </c>
      <c r="AB261" s="322"/>
      <c r="AC261" s="322"/>
      <c r="AD261" s="322"/>
    </row>
    <row r="262" spans="2:30" ht="18.75" hidden="1" customHeight="1">
      <c r="B262" s="323" t="s">
        <v>1022</v>
      </c>
      <c r="C262" s="323" t="s">
        <v>1011</v>
      </c>
      <c r="D262" s="322" t="s">
        <v>1018</v>
      </c>
      <c r="E262" s="322" t="s">
        <v>935</v>
      </c>
      <c r="F262" s="323" t="s">
        <v>36</v>
      </c>
      <c r="G262" s="323" t="s">
        <v>722</v>
      </c>
      <c r="H262" s="323" t="s">
        <v>807</v>
      </c>
      <c r="I262" s="323" t="s">
        <v>36</v>
      </c>
      <c r="J262" s="436" t="s">
        <v>810</v>
      </c>
      <c r="K262" s="437" t="s">
        <v>967</v>
      </c>
      <c r="L262" s="322" t="s">
        <v>717</v>
      </c>
      <c r="M262" s="322" t="s">
        <v>718</v>
      </c>
      <c r="N262" s="322" t="s">
        <v>718</v>
      </c>
      <c r="O262" s="322" t="s">
        <v>718</v>
      </c>
      <c r="P262" s="322" t="s">
        <v>718</v>
      </c>
      <c r="Q262" s="322" t="s">
        <v>718</v>
      </c>
      <c r="R262" s="322" t="s">
        <v>718</v>
      </c>
      <c r="S262" s="322" t="s">
        <v>718</v>
      </c>
      <c r="T262" s="322" t="s">
        <v>718</v>
      </c>
      <c r="U262" s="322" t="s">
        <v>718</v>
      </c>
      <c r="V262" s="322" t="s">
        <v>718</v>
      </c>
      <c r="W262" s="322" t="s">
        <v>718</v>
      </c>
      <c r="X262" s="322" t="s">
        <v>718</v>
      </c>
      <c r="Y262" s="322" t="s">
        <v>718</v>
      </c>
      <c r="Z262" s="322" t="s">
        <v>718</v>
      </c>
      <c r="AA262" s="322" t="s">
        <v>718</v>
      </c>
      <c r="AB262" s="322"/>
      <c r="AC262" s="322"/>
      <c r="AD262" s="322"/>
    </row>
    <row r="263" spans="2:30" ht="18.75" hidden="1" customHeight="1">
      <c r="B263" s="323" t="s">
        <v>1023</v>
      </c>
      <c r="C263" s="323" t="s">
        <v>1011</v>
      </c>
      <c r="D263" s="322" t="s">
        <v>1012</v>
      </c>
      <c r="E263" s="322" t="s">
        <v>935</v>
      </c>
      <c r="F263" s="323" t="s">
        <v>36</v>
      </c>
      <c r="G263" s="323" t="s">
        <v>722</v>
      </c>
      <c r="H263" s="323" t="s">
        <v>825</v>
      </c>
      <c r="I263" s="323" t="s">
        <v>36</v>
      </c>
      <c r="J263" s="436" t="s">
        <v>810</v>
      </c>
      <c r="K263" s="437" t="s">
        <v>967</v>
      </c>
      <c r="L263" s="322" t="s">
        <v>718</v>
      </c>
      <c r="M263" s="322" t="s">
        <v>718</v>
      </c>
      <c r="N263" s="322" t="s">
        <v>718</v>
      </c>
      <c r="O263" s="322" t="s">
        <v>718</v>
      </c>
      <c r="P263" s="322" t="s">
        <v>718</v>
      </c>
      <c r="Q263" s="322" t="s">
        <v>718</v>
      </c>
      <c r="R263" s="322" t="s">
        <v>718</v>
      </c>
      <c r="S263" s="322" t="s">
        <v>718</v>
      </c>
      <c r="T263" s="322" t="s">
        <v>718</v>
      </c>
      <c r="U263" s="322" t="s">
        <v>718</v>
      </c>
      <c r="V263" s="322" t="s">
        <v>718</v>
      </c>
      <c r="W263" s="322" t="s">
        <v>718</v>
      </c>
      <c r="X263" s="322" t="s">
        <v>718</v>
      </c>
      <c r="Y263" s="322" t="s">
        <v>718</v>
      </c>
      <c r="Z263" s="322" t="s">
        <v>718</v>
      </c>
      <c r="AA263" s="322" t="s">
        <v>718</v>
      </c>
      <c r="AB263" s="322"/>
      <c r="AC263" s="322"/>
      <c r="AD263" s="322"/>
    </row>
    <row r="264" spans="2:30" ht="18.75" hidden="1" customHeight="1">
      <c r="B264" s="323" t="s">
        <v>1024</v>
      </c>
      <c r="C264" s="323" t="s">
        <v>1011</v>
      </c>
      <c r="D264" s="322" t="s">
        <v>1014</v>
      </c>
      <c r="E264" s="322" t="s">
        <v>935</v>
      </c>
      <c r="F264" s="323" t="s">
        <v>36</v>
      </c>
      <c r="G264" s="323" t="s">
        <v>722</v>
      </c>
      <c r="H264" s="323" t="s">
        <v>825</v>
      </c>
      <c r="I264" s="323" t="s">
        <v>36</v>
      </c>
      <c r="J264" s="436" t="s">
        <v>810</v>
      </c>
      <c r="K264" s="437" t="s">
        <v>967</v>
      </c>
      <c r="L264" s="322" t="s">
        <v>718</v>
      </c>
      <c r="M264" s="322" t="s">
        <v>718</v>
      </c>
      <c r="N264" s="322" t="s">
        <v>718</v>
      </c>
      <c r="O264" s="322" t="s">
        <v>718</v>
      </c>
      <c r="P264" s="322" t="s">
        <v>718</v>
      </c>
      <c r="Q264" s="322" t="s">
        <v>718</v>
      </c>
      <c r="R264" s="322" t="s">
        <v>718</v>
      </c>
      <c r="S264" s="322" t="s">
        <v>718</v>
      </c>
      <c r="T264" s="322" t="s">
        <v>718</v>
      </c>
      <c r="U264" s="322" t="s">
        <v>718</v>
      </c>
      <c r="V264" s="322" t="s">
        <v>718</v>
      </c>
      <c r="W264" s="322" t="s">
        <v>718</v>
      </c>
      <c r="X264" s="322" t="s">
        <v>718</v>
      </c>
      <c r="Y264" s="322" t="s">
        <v>718</v>
      </c>
      <c r="Z264" s="322" t="s">
        <v>718</v>
      </c>
      <c r="AA264" s="322" t="s">
        <v>718</v>
      </c>
      <c r="AB264" s="322"/>
      <c r="AC264" s="322"/>
      <c r="AD264" s="322"/>
    </row>
    <row r="265" spans="2:30" ht="18.75" hidden="1" customHeight="1">
      <c r="B265" s="323" t="s">
        <v>1025</v>
      </c>
      <c r="C265" s="323" t="s">
        <v>1011</v>
      </c>
      <c r="D265" s="322" t="s">
        <v>1016</v>
      </c>
      <c r="E265" s="322" t="s">
        <v>935</v>
      </c>
      <c r="F265" s="323" t="s">
        <v>36</v>
      </c>
      <c r="G265" s="323" t="s">
        <v>722</v>
      </c>
      <c r="H265" s="323" t="s">
        <v>825</v>
      </c>
      <c r="I265" s="323" t="s">
        <v>36</v>
      </c>
      <c r="J265" s="436" t="s">
        <v>810</v>
      </c>
      <c r="K265" s="437" t="s">
        <v>967</v>
      </c>
      <c r="L265" s="322" t="s">
        <v>718</v>
      </c>
      <c r="M265" s="322" t="s">
        <v>718</v>
      </c>
      <c r="N265" s="322" t="s">
        <v>718</v>
      </c>
      <c r="O265" s="322" t="s">
        <v>718</v>
      </c>
      <c r="P265" s="322" t="s">
        <v>718</v>
      </c>
      <c r="Q265" s="322" t="s">
        <v>718</v>
      </c>
      <c r="R265" s="322" t="s">
        <v>718</v>
      </c>
      <c r="S265" s="322" t="s">
        <v>718</v>
      </c>
      <c r="T265" s="322" t="s">
        <v>718</v>
      </c>
      <c r="U265" s="322" t="s">
        <v>718</v>
      </c>
      <c r="V265" s="322" t="s">
        <v>718</v>
      </c>
      <c r="W265" s="322" t="s">
        <v>718</v>
      </c>
      <c r="X265" s="322" t="s">
        <v>718</v>
      </c>
      <c r="Y265" s="322" t="s">
        <v>718</v>
      </c>
      <c r="Z265" s="322" t="s">
        <v>718</v>
      </c>
      <c r="AA265" s="322" t="s">
        <v>718</v>
      </c>
      <c r="AB265" s="322"/>
      <c r="AC265" s="322"/>
      <c r="AD265" s="322"/>
    </row>
    <row r="266" spans="2:30" ht="18.75" hidden="1" customHeight="1">
      <c r="B266" s="323" t="s">
        <v>1026</v>
      </c>
      <c r="C266" s="323" t="s">
        <v>1011</v>
      </c>
      <c r="D266" s="322" t="s">
        <v>1018</v>
      </c>
      <c r="E266" s="322" t="s">
        <v>935</v>
      </c>
      <c r="F266" s="323" t="s">
        <v>36</v>
      </c>
      <c r="G266" s="323" t="s">
        <v>722</v>
      </c>
      <c r="H266" s="323" t="s">
        <v>825</v>
      </c>
      <c r="I266" s="323" t="s">
        <v>36</v>
      </c>
      <c r="J266" s="436" t="s">
        <v>810</v>
      </c>
      <c r="K266" s="437" t="s">
        <v>967</v>
      </c>
      <c r="L266" s="322" t="s">
        <v>718</v>
      </c>
      <c r="M266" s="322" t="s">
        <v>718</v>
      </c>
      <c r="N266" s="322" t="s">
        <v>718</v>
      </c>
      <c r="O266" s="322" t="s">
        <v>718</v>
      </c>
      <c r="P266" s="322" t="s">
        <v>718</v>
      </c>
      <c r="Q266" s="322" t="s">
        <v>718</v>
      </c>
      <c r="R266" s="322" t="s">
        <v>718</v>
      </c>
      <c r="S266" s="322" t="s">
        <v>718</v>
      </c>
      <c r="T266" s="322" t="s">
        <v>718</v>
      </c>
      <c r="U266" s="322" t="s">
        <v>718</v>
      </c>
      <c r="V266" s="322" t="s">
        <v>718</v>
      </c>
      <c r="W266" s="322" t="s">
        <v>718</v>
      </c>
      <c r="X266" s="322" t="s">
        <v>718</v>
      </c>
      <c r="Y266" s="322" t="s">
        <v>718</v>
      </c>
      <c r="Z266" s="322" t="s">
        <v>718</v>
      </c>
      <c r="AA266" s="322" t="s">
        <v>718</v>
      </c>
      <c r="AB266" s="322"/>
      <c r="AC266" s="322"/>
      <c r="AD266" s="322"/>
    </row>
    <row r="267" spans="2:30" ht="18.75" hidden="1" customHeight="1">
      <c r="B267" s="323" t="s">
        <v>1027</v>
      </c>
      <c r="C267" s="323" t="s">
        <v>1011</v>
      </c>
      <c r="D267" s="322" t="s">
        <v>1012</v>
      </c>
      <c r="E267" s="322" t="s">
        <v>935</v>
      </c>
      <c r="F267" s="323" t="s">
        <v>36</v>
      </c>
      <c r="G267" s="323" t="s">
        <v>722</v>
      </c>
      <c r="H267" s="323" t="s">
        <v>840</v>
      </c>
      <c r="I267" s="323" t="s">
        <v>36</v>
      </c>
      <c r="J267" s="436" t="s">
        <v>810</v>
      </c>
      <c r="K267" s="437" t="s">
        <v>967</v>
      </c>
      <c r="L267" s="322" t="s">
        <v>718</v>
      </c>
      <c r="M267" s="322" t="s">
        <v>718</v>
      </c>
      <c r="N267" s="322" t="s">
        <v>718</v>
      </c>
      <c r="O267" s="322" t="s">
        <v>718</v>
      </c>
      <c r="P267" s="322" t="s">
        <v>718</v>
      </c>
      <c r="Q267" s="322" t="s">
        <v>718</v>
      </c>
      <c r="R267" s="322" t="s">
        <v>718</v>
      </c>
      <c r="S267" s="322" t="s">
        <v>718</v>
      </c>
      <c r="T267" s="322" t="s">
        <v>718</v>
      </c>
      <c r="U267" s="322" t="s">
        <v>718</v>
      </c>
      <c r="V267" s="322" t="s">
        <v>718</v>
      </c>
      <c r="W267" s="322" t="s">
        <v>718</v>
      </c>
      <c r="X267" s="322" t="s">
        <v>718</v>
      </c>
      <c r="Y267" s="322" t="s">
        <v>718</v>
      </c>
      <c r="Z267" s="322" t="s">
        <v>718</v>
      </c>
      <c r="AA267" s="322" t="s">
        <v>718</v>
      </c>
      <c r="AB267" s="322"/>
      <c r="AC267" s="322"/>
      <c r="AD267" s="322"/>
    </row>
    <row r="268" spans="2:30" ht="18.75" hidden="1" customHeight="1">
      <c r="B268" s="323" t="s">
        <v>1028</v>
      </c>
      <c r="C268" s="323" t="s">
        <v>1011</v>
      </c>
      <c r="D268" s="322" t="s">
        <v>1014</v>
      </c>
      <c r="E268" s="322" t="s">
        <v>935</v>
      </c>
      <c r="F268" s="323" t="s">
        <v>36</v>
      </c>
      <c r="G268" s="323" t="s">
        <v>722</v>
      </c>
      <c r="H268" s="323" t="s">
        <v>840</v>
      </c>
      <c r="I268" s="323" t="s">
        <v>36</v>
      </c>
      <c r="J268" s="436" t="s">
        <v>810</v>
      </c>
      <c r="K268" s="437" t="s">
        <v>967</v>
      </c>
      <c r="L268" s="322" t="s">
        <v>718</v>
      </c>
      <c r="M268" s="322" t="s">
        <v>718</v>
      </c>
      <c r="N268" s="322" t="s">
        <v>718</v>
      </c>
      <c r="O268" s="322" t="s">
        <v>718</v>
      </c>
      <c r="P268" s="322" t="s">
        <v>718</v>
      </c>
      <c r="Q268" s="322" t="s">
        <v>718</v>
      </c>
      <c r="R268" s="322" t="s">
        <v>718</v>
      </c>
      <c r="S268" s="322" t="s">
        <v>718</v>
      </c>
      <c r="T268" s="322" t="s">
        <v>718</v>
      </c>
      <c r="U268" s="322" t="s">
        <v>718</v>
      </c>
      <c r="V268" s="322" t="s">
        <v>718</v>
      </c>
      <c r="W268" s="322" t="s">
        <v>718</v>
      </c>
      <c r="X268" s="322" t="s">
        <v>718</v>
      </c>
      <c r="Y268" s="322" t="s">
        <v>718</v>
      </c>
      <c r="Z268" s="322" t="s">
        <v>718</v>
      </c>
      <c r="AA268" s="322" t="s">
        <v>718</v>
      </c>
      <c r="AB268" s="322"/>
      <c r="AC268" s="322"/>
      <c r="AD268" s="322"/>
    </row>
    <row r="269" spans="2:30" ht="18.75" hidden="1" customHeight="1">
      <c r="B269" s="323" t="s">
        <v>1029</v>
      </c>
      <c r="C269" s="323" t="s">
        <v>1011</v>
      </c>
      <c r="D269" s="322" t="s">
        <v>1016</v>
      </c>
      <c r="E269" s="322" t="s">
        <v>935</v>
      </c>
      <c r="F269" s="323" t="s">
        <v>36</v>
      </c>
      <c r="G269" s="323" t="s">
        <v>722</v>
      </c>
      <c r="H269" s="323" t="s">
        <v>840</v>
      </c>
      <c r="I269" s="323" t="s">
        <v>36</v>
      </c>
      <c r="J269" s="436" t="s">
        <v>810</v>
      </c>
      <c r="K269" s="437" t="s">
        <v>967</v>
      </c>
      <c r="L269" s="322" t="s">
        <v>718</v>
      </c>
      <c r="M269" s="322" t="s">
        <v>718</v>
      </c>
      <c r="N269" s="322" t="s">
        <v>718</v>
      </c>
      <c r="O269" s="322" t="s">
        <v>718</v>
      </c>
      <c r="P269" s="322" t="s">
        <v>718</v>
      </c>
      <c r="Q269" s="322" t="s">
        <v>718</v>
      </c>
      <c r="R269" s="322" t="s">
        <v>718</v>
      </c>
      <c r="S269" s="322" t="s">
        <v>718</v>
      </c>
      <c r="T269" s="322" t="s">
        <v>718</v>
      </c>
      <c r="U269" s="322" t="s">
        <v>718</v>
      </c>
      <c r="V269" s="322" t="s">
        <v>718</v>
      </c>
      <c r="W269" s="322" t="s">
        <v>718</v>
      </c>
      <c r="X269" s="322" t="s">
        <v>718</v>
      </c>
      <c r="Y269" s="322" t="s">
        <v>718</v>
      </c>
      <c r="Z269" s="322" t="s">
        <v>718</v>
      </c>
      <c r="AA269" s="322" t="s">
        <v>718</v>
      </c>
      <c r="AB269" s="322"/>
      <c r="AC269" s="322"/>
      <c r="AD269" s="322"/>
    </row>
    <row r="270" spans="2:30" ht="18.75" hidden="1" customHeight="1">
      <c r="B270" s="323" t="s">
        <v>1030</v>
      </c>
      <c r="C270" s="323" t="s">
        <v>1011</v>
      </c>
      <c r="D270" s="322" t="s">
        <v>1018</v>
      </c>
      <c r="E270" s="322" t="s">
        <v>935</v>
      </c>
      <c r="F270" s="323" t="s">
        <v>36</v>
      </c>
      <c r="G270" s="323" t="s">
        <v>722</v>
      </c>
      <c r="H270" s="323" t="s">
        <v>840</v>
      </c>
      <c r="I270" s="323" t="s">
        <v>36</v>
      </c>
      <c r="J270" s="436" t="s">
        <v>810</v>
      </c>
      <c r="K270" s="437" t="s">
        <v>967</v>
      </c>
      <c r="L270" s="322" t="s">
        <v>718</v>
      </c>
      <c r="M270" s="322" t="s">
        <v>718</v>
      </c>
      <c r="N270" s="322" t="s">
        <v>718</v>
      </c>
      <c r="O270" s="322" t="s">
        <v>718</v>
      </c>
      <c r="P270" s="322" t="s">
        <v>718</v>
      </c>
      <c r="Q270" s="322" t="s">
        <v>718</v>
      </c>
      <c r="R270" s="322" t="s">
        <v>718</v>
      </c>
      <c r="S270" s="322" t="s">
        <v>718</v>
      </c>
      <c r="T270" s="322" t="s">
        <v>718</v>
      </c>
      <c r="U270" s="322" t="s">
        <v>718</v>
      </c>
      <c r="V270" s="322" t="s">
        <v>718</v>
      </c>
      <c r="W270" s="322" t="s">
        <v>718</v>
      </c>
      <c r="X270" s="322" t="s">
        <v>718</v>
      </c>
      <c r="Y270" s="322" t="s">
        <v>718</v>
      </c>
      <c r="Z270" s="322" t="s">
        <v>718</v>
      </c>
      <c r="AA270" s="322" t="s">
        <v>718</v>
      </c>
      <c r="AB270" s="322"/>
      <c r="AC270" s="322"/>
      <c r="AD270" s="322"/>
    </row>
    <row r="271" spans="2:30" ht="18.75" hidden="1" customHeight="1">
      <c r="B271" s="323" t="s">
        <v>1031</v>
      </c>
      <c r="C271" s="323" t="s">
        <v>1011</v>
      </c>
      <c r="D271" s="322" t="s">
        <v>1012</v>
      </c>
      <c r="E271" s="322" t="s">
        <v>935</v>
      </c>
      <c r="F271" s="323" t="s">
        <v>36</v>
      </c>
      <c r="G271" s="323" t="s">
        <v>722</v>
      </c>
      <c r="H271" s="323" t="s">
        <v>838</v>
      </c>
      <c r="I271" s="323" t="s">
        <v>36</v>
      </c>
      <c r="J271" s="436" t="s">
        <v>810</v>
      </c>
      <c r="K271" s="437" t="s">
        <v>967</v>
      </c>
      <c r="L271" s="322" t="s">
        <v>718</v>
      </c>
      <c r="M271" s="322" t="s">
        <v>718</v>
      </c>
      <c r="N271" s="322" t="s">
        <v>718</v>
      </c>
      <c r="O271" s="322" t="s">
        <v>718</v>
      </c>
      <c r="P271" s="322" t="s">
        <v>718</v>
      </c>
      <c r="Q271" s="322" t="s">
        <v>718</v>
      </c>
      <c r="R271" s="322" t="s">
        <v>718</v>
      </c>
      <c r="S271" s="322" t="s">
        <v>718</v>
      </c>
      <c r="T271" s="322" t="s">
        <v>718</v>
      </c>
      <c r="U271" s="322" t="s">
        <v>718</v>
      </c>
      <c r="V271" s="322" t="s">
        <v>718</v>
      </c>
      <c r="W271" s="322" t="s">
        <v>718</v>
      </c>
      <c r="X271" s="322" t="s">
        <v>718</v>
      </c>
      <c r="Y271" s="322" t="s">
        <v>718</v>
      </c>
      <c r="Z271" s="322" t="s">
        <v>718</v>
      </c>
      <c r="AA271" s="322" t="s">
        <v>718</v>
      </c>
      <c r="AB271" s="322"/>
      <c r="AC271" s="322"/>
      <c r="AD271" s="322"/>
    </row>
    <row r="272" spans="2:30" ht="18.75" hidden="1" customHeight="1">
      <c r="B272" s="323" t="s">
        <v>1032</v>
      </c>
      <c r="C272" s="323" t="s">
        <v>1011</v>
      </c>
      <c r="D272" s="322" t="s">
        <v>1014</v>
      </c>
      <c r="E272" s="322" t="s">
        <v>935</v>
      </c>
      <c r="F272" s="323" t="s">
        <v>36</v>
      </c>
      <c r="G272" s="323" t="s">
        <v>722</v>
      </c>
      <c r="H272" s="323" t="s">
        <v>838</v>
      </c>
      <c r="I272" s="323" t="s">
        <v>36</v>
      </c>
      <c r="J272" s="436" t="s">
        <v>810</v>
      </c>
      <c r="K272" s="437" t="s">
        <v>967</v>
      </c>
      <c r="L272" s="322" t="s">
        <v>718</v>
      </c>
      <c r="M272" s="322" t="s">
        <v>718</v>
      </c>
      <c r="N272" s="322" t="s">
        <v>718</v>
      </c>
      <c r="O272" s="322" t="s">
        <v>718</v>
      </c>
      <c r="P272" s="322" t="s">
        <v>718</v>
      </c>
      <c r="Q272" s="322" t="s">
        <v>718</v>
      </c>
      <c r="R272" s="322" t="s">
        <v>718</v>
      </c>
      <c r="S272" s="322" t="s">
        <v>718</v>
      </c>
      <c r="T272" s="322" t="s">
        <v>718</v>
      </c>
      <c r="U272" s="322" t="s">
        <v>718</v>
      </c>
      <c r="V272" s="322" t="s">
        <v>718</v>
      </c>
      <c r="W272" s="322" t="s">
        <v>718</v>
      </c>
      <c r="X272" s="322" t="s">
        <v>718</v>
      </c>
      <c r="Y272" s="322" t="s">
        <v>718</v>
      </c>
      <c r="Z272" s="322" t="s">
        <v>718</v>
      </c>
      <c r="AA272" s="322" t="s">
        <v>718</v>
      </c>
      <c r="AB272" s="322"/>
      <c r="AC272" s="322"/>
      <c r="AD272" s="322"/>
    </row>
    <row r="273" spans="2:30" ht="18.75" hidden="1" customHeight="1">
      <c r="B273" s="323" t="s">
        <v>1033</v>
      </c>
      <c r="C273" s="323" t="s">
        <v>1011</v>
      </c>
      <c r="D273" s="322" t="s">
        <v>1016</v>
      </c>
      <c r="E273" s="322" t="s">
        <v>935</v>
      </c>
      <c r="F273" s="323" t="s">
        <v>36</v>
      </c>
      <c r="G273" s="323" t="s">
        <v>722</v>
      </c>
      <c r="H273" s="323" t="s">
        <v>838</v>
      </c>
      <c r="I273" s="323" t="s">
        <v>36</v>
      </c>
      <c r="J273" s="436" t="s">
        <v>810</v>
      </c>
      <c r="K273" s="437" t="s">
        <v>967</v>
      </c>
      <c r="L273" s="322" t="s">
        <v>718</v>
      </c>
      <c r="M273" s="322" t="s">
        <v>718</v>
      </c>
      <c r="N273" s="322" t="s">
        <v>718</v>
      </c>
      <c r="O273" s="322" t="s">
        <v>718</v>
      </c>
      <c r="P273" s="322" t="s">
        <v>718</v>
      </c>
      <c r="Q273" s="322" t="s">
        <v>718</v>
      </c>
      <c r="R273" s="322" t="s">
        <v>718</v>
      </c>
      <c r="S273" s="322" t="s">
        <v>718</v>
      </c>
      <c r="T273" s="322" t="s">
        <v>718</v>
      </c>
      <c r="U273" s="322" t="s">
        <v>718</v>
      </c>
      <c r="V273" s="322" t="s">
        <v>718</v>
      </c>
      <c r="W273" s="322" t="s">
        <v>718</v>
      </c>
      <c r="X273" s="322" t="s">
        <v>718</v>
      </c>
      <c r="Y273" s="322" t="s">
        <v>718</v>
      </c>
      <c r="Z273" s="322" t="s">
        <v>718</v>
      </c>
      <c r="AA273" s="322" t="s">
        <v>718</v>
      </c>
      <c r="AB273" s="322"/>
      <c r="AC273" s="322"/>
      <c r="AD273" s="322"/>
    </row>
    <row r="274" spans="2:30" ht="18.75" hidden="1" customHeight="1">
      <c r="B274" s="323" t="s">
        <v>1034</v>
      </c>
      <c r="C274" s="323" t="s">
        <v>1011</v>
      </c>
      <c r="D274" s="322" t="s">
        <v>1018</v>
      </c>
      <c r="E274" s="322" t="s">
        <v>935</v>
      </c>
      <c r="F274" s="323" t="s">
        <v>36</v>
      </c>
      <c r="G274" s="323" t="s">
        <v>722</v>
      </c>
      <c r="H274" s="323" t="s">
        <v>838</v>
      </c>
      <c r="I274" s="323" t="s">
        <v>36</v>
      </c>
      <c r="J274" s="436" t="s">
        <v>810</v>
      </c>
      <c r="K274" s="437" t="s">
        <v>967</v>
      </c>
      <c r="L274" s="322" t="s">
        <v>718</v>
      </c>
      <c r="M274" s="322" t="s">
        <v>718</v>
      </c>
      <c r="N274" s="322" t="s">
        <v>718</v>
      </c>
      <c r="O274" s="322" t="s">
        <v>718</v>
      </c>
      <c r="P274" s="322" t="s">
        <v>718</v>
      </c>
      <c r="Q274" s="322" t="s">
        <v>718</v>
      </c>
      <c r="R274" s="322" t="s">
        <v>718</v>
      </c>
      <c r="S274" s="322" t="s">
        <v>718</v>
      </c>
      <c r="T274" s="322" t="s">
        <v>718</v>
      </c>
      <c r="U274" s="322" t="s">
        <v>718</v>
      </c>
      <c r="V274" s="322" t="s">
        <v>718</v>
      </c>
      <c r="W274" s="322" t="s">
        <v>718</v>
      </c>
      <c r="X274" s="322" t="s">
        <v>718</v>
      </c>
      <c r="Y274" s="322" t="s">
        <v>718</v>
      </c>
      <c r="Z274" s="322" t="s">
        <v>718</v>
      </c>
      <c r="AA274" s="322" t="s">
        <v>718</v>
      </c>
      <c r="AB274" s="322"/>
      <c r="AC274" s="322"/>
      <c r="AD274" s="322"/>
    </row>
    <row r="275" spans="2:30" ht="18.75" hidden="1" customHeight="1">
      <c r="B275" s="323" t="s">
        <v>1035</v>
      </c>
      <c r="C275" s="323" t="s">
        <v>1011</v>
      </c>
      <c r="D275" s="322" t="s">
        <v>1012</v>
      </c>
      <c r="E275" s="322" t="s">
        <v>935</v>
      </c>
      <c r="F275" s="323" t="s">
        <v>36</v>
      </c>
      <c r="G275" s="323" t="s">
        <v>722</v>
      </c>
      <c r="H275" s="323" t="s">
        <v>51</v>
      </c>
      <c r="I275" s="323" t="s">
        <v>36</v>
      </c>
      <c r="J275" s="436" t="s">
        <v>810</v>
      </c>
      <c r="K275" s="437" t="s">
        <v>967</v>
      </c>
      <c r="L275" s="322" t="s">
        <v>717</v>
      </c>
      <c r="M275" s="322" t="s">
        <v>718</v>
      </c>
      <c r="N275" s="322" t="s">
        <v>718</v>
      </c>
      <c r="O275" s="322" t="s">
        <v>718</v>
      </c>
      <c r="P275" s="322" t="s">
        <v>718</v>
      </c>
      <c r="Q275" s="322" t="s">
        <v>718</v>
      </c>
      <c r="R275" s="322" t="s">
        <v>718</v>
      </c>
      <c r="S275" s="322" t="s">
        <v>718</v>
      </c>
      <c r="T275" s="322" t="s">
        <v>718</v>
      </c>
      <c r="U275" s="322" t="s">
        <v>718</v>
      </c>
      <c r="V275" s="322" t="s">
        <v>718</v>
      </c>
      <c r="W275" s="322" t="s">
        <v>718</v>
      </c>
      <c r="X275" s="322" t="s">
        <v>718</v>
      </c>
      <c r="Y275" s="322" t="s">
        <v>718</v>
      </c>
      <c r="Z275" s="322" t="s">
        <v>718</v>
      </c>
      <c r="AA275" s="322" t="s">
        <v>718</v>
      </c>
      <c r="AB275" s="322"/>
      <c r="AC275" s="322"/>
      <c r="AD275" s="322"/>
    </row>
    <row r="276" spans="2:30" ht="18.75" hidden="1" customHeight="1">
      <c r="B276" s="323" t="s">
        <v>1036</v>
      </c>
      <c r="C276" s="323" t="s">
        <v>1011</v>
      </c>
      <c r="D276" s="322" t="s">
        <v>1014</v>
      </c>
      <c r="E276" s="322" t="s">
        <v>935</v>
      </c>
      <c r="F276" s="323" t="s">
        <v>36</v>
      </c>
      <c r="G276" s="323" t="s">
        <v>722</v>
      </c>
      <c r="H276" s="323" t="s">
        <v>51</v>
      </c>
      <c r="I276" s="323" t="s">
        <v>36</v>
      </c>
      <c r="J276" s="436" t="s">
        <v>810</v>
      </c>
      <c r="K276" s="437" t="s">
        <v>967</v>
      </c>
      <c r="L276" s="322" t="s">
        <v>717</v>
      </c>
      <c r="M276" s="322" t="s">
        <v>718</v>
      </c>
      <c r="N276" s="322" t="s">
        <v>718</v>
      </c>
      <c r="O276" s="322" t="s">
        <v>718</v>
      </c>
      <c r="P276" s="322" t="s">
        <v>718</v>
      </c>
      <c r="Q276" s="322" t="s">
        <v>718</v>
      </c>
      <c r="R276" s="322" t="s">
        <v>718</v>
      </c>
      <c r="S276" s="322" t="s">
        <v>718</v>
      </c>
      <c r="T276" s="322" t="s">
        <v>718</v>
      </c>
      <c r="U276" s="322" t="s">
        <v>718</v>
      </c>
      <c r="V276" s="322" t="s">
        <v>718</v>
      </c>
      <c r="W276" s="322" t="s">
        <v>718</v>
      </c>
      <c r="X276" s="322" t="s">
        <v>718</v>
      </c>
      <c r="Y276" s="322" t="s">
        <v>718</v>
      </c>
      <c r="Z276" s="322" t="s">
        <v>718</v>
      </c>
      <c r="AA276" s="322" t="s">
        <v>718</v>
      </c>
      <c r="AB276" s="322"/>
      <c r="AC276" s="322"/>
      <c r="AD276" s="322"/>
    </row>
    <row r="277" spans="2:30" ht="18.75" hidden="1" customHeight="1">
      <c r="B277" s="323" t="s">
        <v>1037</v>
      </c>
      <c r="C277" s="323" t="s">
        <v>1011</v>
      </c>
      <c r="D277" s="322" t="s">
        <v>1016</v>
      </c>
      <c r="E277" s="322" t="s">
        <v>935</v>
      </c>
      <c r="F277" s="323" t="s">
        <v>36</v>
      </c>
      <c r="G277" s="323" t="s">
        <v>722</v>
      </c>
      <c r="H277" s="323" t="s">
        <v>51</v>
      </c>
      <c r="I277" s="323" t="s">
        <v>36</v>
      </c>
      <c r="J277" s="436" t="s">
        <v>810</v>
      </c>
      <c r="K277" s="437" t="s">
        <v>967</v>
      </c>
      <c r="L277" s="322" t="s">
        <v>717</v>
      </c>
      <c r="M277" s="322" t="s">
        <v>718</v>
      </c>
      <c r="N277" s="322" t="s">
        <v>718</v>
      </c>
      <c r="O277" s="322" t="s">
        <v>718</v>
      </c>
      <c r="P277" s="322" t="s">
        <v>718</v>
      </c>
      <c r="Q277" s="322" t="s">
        <v>718</v>
      </c>
      <c r="R277" s="322" t="s">
        <v>718</v>
      </c>
      <c r="S277" s="322" t="s">
        <v>718</v>
      </c>
      <c r="T277" s="322" t="s">
        <v>718</v>
      </c>
      <c r="U277" s="322" t="s">
        <v>718</v>
      </c>
      <c r="V277" s="322" t="s">
        <v>718</v>
      </c>
      <c r="W277" s="322" t="s">
        <v>718</v>
      </c>
      <c r="X277" s="322" t="s">
        <v>718</v>
      </c>
      <c r="Y277" s="322" t="s">
        <v>718</v>
      </c>
      <c r="Z277" s="322" t="s">
        <v>718</v>
      </c>
      <c r="AA277" s="322" t="s">
        <v>718</v>
      </c>
      <c r="AB277" s="322"/>
      <c r="AC277" s="322"/>
      <c r="AD277" s="322"/>
    </row>
    <row r="278" spans="2:30" ht="18.75" hidden="1" customHeight="1">
      <c r="B278" s="323" t="s">
        <v>1038</v>
      </c>
      <c r="C278" s="323" t="s">
        <v>1011</v>
      </c>
      <c r="D278" s="322" t="s">
        <v>1018</v>
      </c>
      <c r="E278" s="322" t="s">
        <v>935</v>
      </c>
      <c r="F278" s="323" t="s">
        <v>36</v>
      </c>
      <c r="G278" s="323" t="s">
        <v>722</v>
      </c>
      <c r="H278" s="323" t="s">
        <v>51</v>
      </c>
      <c r="I278" s="323" t="s">
        <v>36</v>
      </c>
      <c r="J278" s="436" t="s">
        <v>810</v>
      </c>
      <c r="K278" s="437" t="s">
        <v>967</v>
      </c>
      <c r="L278" s="322" t="s">
        <v>717</v>
      </c>
      <c r="M278" s="322" t="s">
        <v>718</v>
      </c>
      <c r="N278" s="322" t="s">
        <v>718</v>
      </c>
      <c r="O278" s="322" t="s">
        <v>718</v>
      </c>
      <c r="P278" s="322" t="s">
        <v>718</v>
      </c>
      <c r="Q278" s="322" t="s">
        <v>718</v>
      </c>
      <c r="R278" s="322" t="s">
        <v>718</v>
      </c>
      <c r="S278" s="322" t="s">
        <v>718</v>
      </c>
      <c r="T278" s="322" t="s">
        <v>718</v>
      </c>
      <c r="U278" s="322" t="s">
        <v>718</v>
      </c>
      <c r="V278" s="322" t="s">
        <v>718</v>
      </c>
      <c r="W278" s="322" t="s">
        <v>718</v>
      </c>
      <c r="X278" s="322" t="s">
        <v>718</v>
      </c>
      <c r="Y278" s="322" t="s">
        <v>718</v>
      </c>
      <c r="Z278" s="322" t="s">
        <v>718</v>
      </c>
      <c r="AA278" s="322" t="s">
        <v>718</v>
      </c>
      <c r="AB278" s="322"/>
      <c r="AC278" s="322"/>
      <c r="AD278" s="322"/>
    </row>
    <row r="279" spans="2:30" ht="18.75" hidden="1" customHeight="1">
      <c r="B279" s="323" t="s">
        <v>1039</v>
      </c>
      <c r="C279" s="323" t="s">
        <v>1040</v>
      </c>
      <c r="D279" s="322" t="s">
        <v>1041</v>
      </c>
      <c r="E279" s="322" t="s">
        <v>899</v>
      </c>
      <c r="F279" s="323" t="s">
        <v>36</v>
      </c>
      <c r="G279" s="323" t="s">
        <v>722</v>
      </c>
      <c r="H279" s="323" t="s">
        <v>18</v>
      </c>
      <c r="I279" s="323" t="s">
        <v>36</v>
      </c>
      <c r="J279" s="436" t="s">
        <v>312</v>
      </c>
      <c r="K279" s="437" t="s">
        <v>1042</v>
      </c>
      <c r="L279" s="322" t="s">
        <v>717</v>
      </c>
      <c r="M279" s="322" t="s">
        <v>718</v>
      </c>
      <c r="N279" s="322" t="s">
        <v>718</v>
      </c>
      <c r="O279" s="322" t="s">
        <v>718</v>
      </c>
      <c r="P279" s="322" t="s">
        <v>718</v>
      </c>
      <c r="Q279" s="322" t="s">
        <v>718</v>
      </c>
      <c r="R279" s="322" t="s">
        <v>718</v>
      </c>
      <c r="S279" s="322" t="s">
        <v>718</v>
      </c>
      <c r="T279" s="322" t="s">
        <v>718</v>
      </c>
      <c r="U279" s="322" t="s">
        <v>718</v>
      </c>
      <c r="V279" s="322" t="s">
        <v>718</v>
      </c>
      <c r="W279" s="322" t="s">
        <v>718</v>
      </c>
      <c r="X279" s="322" t="s">
        <v>718</v>
      </c>
      <c r="Y279" s="322" t="s">
        <v>718</v>
      </c>
      <c r="Z279" s="322" t="s">
        <v>718</v>
      </c>
      <c r="AA279" s="322" t="s">
        <v>718</v>
      </c>
      <c r="AB279" s="322"/>
      <c r="AC279" s="322"/>
      <c r="AD279" s="322"/>
    </row>
    <row r="280" spans="2:30" ht="18.75" hidden="1" customHeight="1">
      <c r="B280" s="323" t="s">
        <v>1043</v>
      </c>
      <c r="C280" s="323" t="s">
        <v>1040</v>
      </c>
      <c r="D280" s="322" t="s">
        <v>1041</v>
      </c>
      <c r="E280" s="322" t="s">
        <v>899</v>
      </c>
      <c r="F280" s="323" t="s">
        <v>36</v>
      </c>
      <c r="G280" s="323" t="s">
        <v>722</v>
      </c>
      <c r="H280" s="323" t="s">
        <v>807</v>
      </c>
      <c r="I280" s="323" t="s">
        <v>36</v>
      </c>
      <c r="J280" s="436" t="s">
        <v>312</v>
      </c>
      <c r="K280" s="437" t="s">
        <v>1042</v>
      </c>
      <c r="L280" s="322" t="s">
        <v>717</v>
      </c>
      <c r="M280" s="322" t="s">
        <v>718</v>
      </c>
      <c r="N280" s="322" t="s">
        <v>718</v>
      </c>
      <c r="O280" s="322" t="s">
        <v>718</v>
      </c>
      <c r="P280" s="322" t="s">
        <v>718</v>
      </c>
      <c r="Q280" s="322" t="s">
        <v>718</v>
      </c>
      <c r="R280" s="322" t="s">
        <v>718</v>
      </c>
      <c r="S280" s="322" t="s">
        <v>718</v>
      </c>
      <c r="T280" s="322" t="s">
        <v>718</v>
      </c>
      <c r="U280" s="322" t="s">
        <v>718</v>
      </c>
      <c r="V280" s="322" t="s">
        <v>718</v>
      </c>
      <c r="W280" s="322" t="s">
        <v>718</v>
      </c>
      <c r="X280" s="322" t="s">
        <v>718</v>
      </c>
      <c r="Y280" s="322" t="s">
        <v>718</v>
      </c>
      <c r="Z280" s="322" t="s">
        <v>718</v>
      </c>
      <c r="AA280" s="322" t="s">
        <v>718</v>
      </c>
      <c r="AB280" s="322"/>
      <c r="AC280" s="322"/>
      <c r="AD280" s="322"/>
    </row>
    <row r="281" spans="2:30" ht="18.75" hidden="1" customHeight="1">
      <c r="B281" s="323" t="s">
        <v>1044</v>
      </c>
      <c r="C281" s="323" t="s">
        <v>1040</v>
      </c>
      <c r="D281" s="322" t="s">
        <v>1041</v>
      </c>
      <c r="E281" s="322" t="s">
        <v>899</v>
      </c>
      <c r="F281" s="323" t="s">
        <v>36</v>
      </c>
      <c r="G281" s="323" t="s">
        <v>722</v>
      </c>
      <c r="H281" s="323" t="s">
        <v>825</v>
      </c>
      <c r="I281" s="323" t="s">
        <v>36</v>
      </c>
      <c r="J281" s="436" t="s">
        <v>312</v>
      </c>
      <c r="K281" s="437" t="s">
        <v>1042</v>
      </c>
      <c r="L281" s="322" t="s">
        <v>718</v>
      </c>
      <c r="M281" s="322" t="s">
        <v>718</v>
      </c>
      <c r="N281" s="322" t="s">
        <v>718</v>
      </c>
      <c r="O281" s="322" t="s">
        <v>718</v>
      </c>
      <c r="P281" s="322" t="s">
        <v>718</v>
      </c>
      <c r="Q281" s="322" t="s">
        <v>718</v>
      </c>
      <c r="R281" s="322" t="s">
        <v>718</v>
      </c>
      <c r="S281" s="322" t="s">
        <v>718</v>
      </c>
      <c r="T281" s="322" t="s">
        <v>718</v>
      </c>
      <c r="U281" s="322" t="s">
        <v>718</v>
      </c>
      <c r="V281" s="322" t="s">
        <v>718</v>
      </c>
      <c r="W281" s="322" t="s">
        <v>718</v>
      </c>
      <c r="X281" s="322" t="s">
        <v>718</v>
      </c>
      <c r="Y281" s="322" t="s">
        <v>718</v>
      </c>
      <c r="Z281" s="322" t="s">
        <v>718</v>
      </c>
      <c r="AA281" s="322" t="s">
        <v>718</v>
      </c>
      <c r="AB281" s="322"/>
      <c r="AC281" s="322"/>
      <c r="AD281" s="322"/>
    </row>
    <row r="282" spans="2:30" ht="18.75" hidden="1" customHeight="1">
      <c r="B282" s="323" t="s">
        <v>1045</v>
      </c>
      <c r="C282" s="323" t="s">
        <v>1040</v>
      </c>
      <c r="D282" s="322" t="s">
        <v>1041</v>
      </c>
      <c r="E282" s="322" t="s">
        <v>899</v>
      </c>
      <c r="F282" s="323" t="s">
        <v>36</v>
      </c>
      <c r="G282" s="323" t="s">
        <v>722</v>
      </c>
      <c r="H282" s="323" t="s">
        <v>840</v>
      </c>
      <c r="I282" s="323" t="s">
        <v>36</v>
      </c>
      <c r="J282" s="436" t="s">
        <v>312</v>
      </c>
      <c r="K282" s="437" t="s">
        <v>1042</v>
      </c>
      <c r="L282" s="322" t="s">
        <v>718</v>
      </c>
      <c r="M282" s="322" t="s">
        <v>718</v>
      </c>
      <c r="N282" s="322" t="s">
        <v>718</v>
      </c>
      <c r="O282" s="322" t="s">
        <v>718</v>
      </c>
      <c r="P282" s="322" t="s">
        <v>718</v>
      </c>
      <c r="Q282" s="322" t="s">
        <v>718</v>
      </c>
      <c r="R282" s="322" t="s">
        <v>718</v>
      </c>
      <c r="S282" s="322" t="s">
        <v>718</v>
      </c>
      <c r="T282" s="322" t="s">
        <v>718</v>
      </c>
      <c r="U282" s="322" t="s">
        <v>718</v>
      </c>
      <c r="V282" s="322" t="s">
        <v>718</v>
      </c>
      <c r="W282" s="322" t="s">
        <v>718</v>
      </c>
      <c r="X282" s="322" t="s">
        <v>718</v>
      </c>
      <c r="Y282" s="322" t="s">
        <v>718</v>
      </c>
      <c r="Z282" s="322" t="s">
        <v>718</v>
      </c>
      <c r="AA282" s="322" t="s">
        <v>718</v>
      </c>
      <c r="AB282" s="322"/>
      <c r="AC282" s="322"/>
      <c r="AD282" s="322"/>
    </row>
    <row r="283" spans="2:30" ht="18.75" hidden="1" customHeight="1">
      <c r="B283" s="323" t="s">
        <v>1046</v>
      </c>
      <c r="C283" s="323" t="s">
        <v>1040</v>
      </c>
      <c r="D283" s="322" t="s">
        <v>1041</v>
      </c>
      <c r="E283" s="322" t="s">
        <v>899</v>
      </c>
      <c r="F283" s="323" t="s">
        <v>36</v>
      </c>
      <c r="G283" s="323" t="s">
        <v>722</v>
      </c>
      <c r="H283" s="323" t="s">
        <v>838</v>
      </c>
      <c r="I283" s="323" t="s">
        <v>36</v>
      </c>
      <c r="J283" s="436" t="s">
        <v>312</v>
      </c>
      <c r="K283" s="437" t="s">
        <v>1042</v>
      </c>
      <c r="L283" s="322" t="s">
        <v>718</v>
      </c>
      <c r="M283" s="322" t="s">
        <v>718</v>
      </c>
      <c r="N283" s="322" t="s">
        <v>718</v>
      </c>
      <c r="O283" s="322" t="s">
        <v>718</v>
      </c>
      <c r="P283" s="322" t="s">
        <v>718</v>
      </c>
      <c r="Q283" s="322" t="s">
        <v>718</v>
      </c>
      <c r="R283" s="322" t="s">
        <v>718</v>
      </c>
      <c r="S283" s="322" t="s">
        <v>718</v>
      </c>
      <c r="T283" s="322" t="s">
        <v>718</v>
      </c>
      <c r="U283" s="322" t="s">
        <v>718</v>
      </c>
      <c r="V283" s="322" t="s">
        <v>718</v>
      </c>
      <c r="W283" s="322" t="s">
        <v>718</v>
      </c>
      <c r="X283" s="322" t="s">
        <v>718</v>
      </c>
      <c r="Y283" s="322" t="s">
        <v>718</v>
      </c>
      <c r="Z283" s="322" t="s">
        <v>718</v>
      </c>
      <c r="AA283" s="322" t="s">
        <v>718</v>
      </c>
      <c r="AB283" s="322"/>
      <c r="AC283" s="322"/>
      <c r="AD283" s="322"/>
    </row>
    <row r="284" spans="2:30" ht="18.75" hidden="1" customHeight="1">
      <c r="B284" s="323" t="s">
        <v>1047</v>
      </c>
      <c r="C284" s="323" t="s">
        <v>1040</v>
      </c>
      <c r="D284" s="322" t="s">
        <v>1041</v>
      </c>
      <c r="E284" s="322" t="s">
        <v>899</v>
      </c>
      <c r="F284" s="323" t="s">
        <v>36</v>
      </c>
      <c r="G284" s="323" t="s">
        <v>722</v>
      </c>
      <c r="H284" s="323" t="s">
        <v>51</v>
      </c>
      <c r="I284" s="323" t="s">
        <v>36</v>
      </c>
      <c r="J284" s="436" t="s">
        <v>312</v>
      </c>
      <c r="K284" s="437" t="s">
        <v>1042</v>
      </c>
      <c r="L284" s="322" t="s">
        <v>717</v>
      </c>
      <c r="M284" s="322" t="s">
        <v>718</v>
      </c>
      <c r="N284" s="322" t="s">
        <v>718</v>
      </c>
      <c r="O284" s="322" t="s">
        <v>718</v>
      </c>
      <c r="P284" s="322" t="s">
        <v>718</v>
      </c>
      <c r="Q284" s="322" t="s">
        <v>718</v>
      </c>
      <c r="R284" s="322" t="s">
        <v>718</v>
      </c>
      <c r="S284" s="322" t="s">
        <v>718</v>
      </c>
      <c r="T284" s="322" t="s">
        <v>718</v>
      </c>
      <c r="U284" s="322" t="s">
        <v>718</v>
      </c>
      <c r="V284" s="322" t="s">
        <v>718</v>
      </c>
      <c r="W284" s="322" t="s">
        <v>718</v>
      </c>
      <c r="X284" s="322" t="s">
        <v>718</v>
      </c>
      <c r="Y284" s="322" t="s">
        <v>718</v>
      </c>
      <c r="Z284" s="322" t="s">
        <v>718</v>
      </c>
      <c r="AA284" s="322" t="s">
        <v>718</v>
      </c>
      <c r="AB284" s="322"/>
      <c r="AC284" s="322"/>
      <c r="AD284" s="322"/>
    </row>
    <row r="285" spans="2:30" ht="18.75" hidden="1" customHeight="1">
      <c r="B285" s="323" t="s">
        <v>1048</v>
      </c>
      <c r="C285" s="323" t="s">
        <v>1049</v>
      </c>
      <c r="D285" s="322" t="s">
        <v>1050</v>
      </c>
      <c r="E285" s="322" t="s">
        <v>899</v>
      </c>
      <c r="F285" s="323" t="s">
        <v>36</v>
      </c>
      <c r="G285" s="323" t="s">
        <v>722</v>
      </c>
      <c r="H285" s="323" t="s">
        <v>18</v>
      </c>
      <c r="I285" s="323" t="s">
        <v>36</v>
      </c>
      <c r="J285" s="436" t="s">
        <v>836</v>
      </c>
      <c r="K285" s="323" t="s">
        <v>909</v>
      </c>
      <c r="L285" s="322" t="s">
        <v>717</v>
      </c>
      <c r="M285" s="322" t="s">
        <v>718</v>
      </c>
      <c r="N285" s="322" t="s">
        <v>718</v>
      </c>
      <c r="O285" s="322" t="s">
        <v>718</v>
      </c>
      <c r="P285" s="322" t="s">
        <v>718</v>
      </c>
      <c r="Q285" s="322" t="s">
        <v>718</v>
      </c>
      <c r="R285" s="322" t="s">
        <v>718</v>
      </c>
      <c r="S285" s="322" t="s">
        <v>718</v>
      </c>
      <c r="T285" s="322" t="s">
        <v>718</v>
      </c>
      <c r="U285" s="322" t="s">
        <v>718</v>
      </c>
      <c r="V285" s="322" t="s">
        <v>718</v>
      </c>
      <c r="W285" s="322" t="s">
        <v>718</v>
      </c>
      <c r="X285" s="322" t="s">
        <v>718</v>
      </c>
      <c r="Y285" s="322" t="s">
        <v>718</v>
      </c>
      <c r="Z285" s="322" t="s">
        <v>718</v>
      </c>
      <c r="AA285" s="322" t="s">
        <v>718</v>
      </c>
      <c r="AB285" s="322"/>
      <c r="AC285" s="322"/>
      <c r="AD285" s="322"/>
    </row>
    <row r="286" spans="2:30" ht="18.75" hidden="1" customHeight="1">
      <c r="B286" s="323" t="s">
        <v>1051</v>
      </c>
      <c r="C286" s="323" t="s">
        <v>1049</v>
      </c>
      <c r="D286" s="322" t="s">
        <v>1050</v>
      </c>
      <c r="E286" s="322" t="s">
        <v>899</v>
      </c>
      <c r="F286" s="323" t="s">
        <v>36</v>
      </c>
      <c r="G286" s="323" t="s">
        <v>722</v>
      </c>
      <c r="H286" s="323" t="s">
        <v>807</v>
      </c>
      <c r="I286" s="323" t="s">
        <v>36</v>
      </c>
      <c r="J286" s="436" t="s">
        <v>836</v>
      </c>
      <c r="K286" s="323"/>
      <c r="L286" s="322" t="s">
        <v>717</v>
      </c>
      <c r="M286" s="322" t="s">
        <v>718</v>
      </c>
      <c r="N286" s="322" t="s">
        <v>718</v>
      </c>
      <c r="O286" s="322" t="s">
        <v>718</v>
      </c>
      <c r="P286" s="322" t="s">
        <v>718</v>
      </c>
      <c r="Q286" s="322" t="s">
        <v>718</v>
      </c>
      <c r="R286" s="322" t="s">
        <v>718</v>
      </c>
      <c r="S286" s="322" t="s">
        <v>718</v>
      </c>
      <c r="T286" s="322" t="s">
        <v>718</v>
      </c>
      <c r="U286" s="322" t="s">
        <v>718</v>
      </c>
      <c r="V286" s="322" t="s">
        <v>718</v>
      </c>
      <c r="W286" s="322" t="s">
        <v>718</v>
      </c>
      <c r="X286" s="322" t="s">
        <v>718</v>
      </c>
      <c r="Y286" s="322" t="s">
        <v>718</v>
      </c>
      <c r="Z286" s="322" t="s">
        <v>718</v>
      </c>
      <c r="AA286" s="322" t="s">
        <v>718</v>
      </c>
      <c r="AB286" s="322"/>
      <c r="AC286" s="322"/>
      <c r="AD286" s="322"/>
    </row>
    <row r="287" spans="2:30" ht="18.75" hidden="1" customHeight="1">
      <c r="B287" s="323" t="s">
        <v>1052</v>
      </c>
      <c r="C287" s="323" t="s">
        <v>1049</v>
      </c>
      <c r="D287" s="322" t="s">
        <v>1050</v>
      </c>
      <c r="E287" s="322" t="s">
        <v>899</v>
      </c>
      <c r="F287" s="323" t="s">
        <v>36</v>
      </c>
      <c r="G287" s="323" t="s">
        <v>722</v>
      </c>
      <c r="H287" s="323" t="s">
        <v>825</v>
      </c>
      <c r="I287" s="323" t="s">
        <v>36</v>
      </c>
      <c r="J287" s="436" t="s">
        <v>836</v>
      </c>
      <c r="K287" s="323"/>
      <c r="L287" s="322" t="s">
        <v>718</v>
      </c>
      <c r="M287" s="322" t="s">
        <v>718</v>
      </c>
      <c r="N287" s="322" t="s">
        <v>718</v>
      </c>
      <c r="O287" s="322" t="s">
        <v>718</v>
      </c>
      <c r="P287" s="322" t="s">
        <v>718</v>
      </c>
      <c r="Q287" s="322" t="s">
        <v>718</v>
      </c>
      <c r="R287" s="322" t="s">
        <v>718</v>
      </c>
      <c r="S287" s="322" t="s">
        <v>718</v>
      </c>
      <c r="T287" s="322" t="s">
        <v>718</v>
      </c>
      <c r="U287" s="322" t="s">
        <v>718</v>
      </c>
      <c r="V287" s="322" t="s">
        <v>718</v>
      </c>
      <c r="W287" s="322" t="s">
        <v>718</v>
      </c>
      <c r="X287" s="322" t="s">
        <v>718</v>
      </c>
      <c r="Y287" s="322" t="s">
        <v>718</v>
      </c>
      <c r="Z287" s="322" t="s">
        <v>718</v>
      </c>
      <c r="AA287" s="322" t="s">
        <v>718</v>
      </c>
      <c r="AB287" s="322"/>
      <c r="AC287" s="322"/>
      <c r="AD287" s="322"/>
    </row>
    <row r="288" spans="2:30" ht="18.75" hidden="1" customHeight="1">
      <c r="B288" s="323" t="s">
        <v>1053</v>
      </c>
      <c r="C288" s="323" t="s">
        <v>1049</v>
      </c>
      <c r="D288" s="322" t="s">
        <v>1050</v>
      </c>
      <c r="E288" s="322" t="s">
        <v>899</v>
      </c>
      <c r="F288" s="323" t="s">
        <v>36</v>
      </c>
      <c r="G288" s="323" t="s">
        <v>722</v>
      </c>
      <c r="H288" s="323" t="s">
        <v>840</v>
      </c>
      <c r="I288" s="323" t="s">
        <v>36</v>
      </c>
      <c r="J288" s="436" t="s">
        <v>836</v>
      </c>
      <c r="K288" s="323"/>
      <c r="L288" s="322" t="s">
        <v>718</v>
      </c>
      <c r="M288" s="322" t="s">
        <v>718</v>
      </c>
      <c r="N288" s="322" t="s">
        <v>718</v>
      </c>
      <c r="O288" s="322" t="s">
        <v>718</v>
      </c>
      <c r="P288" s="322" t="s">
        <v>718</v>
      </c>
      <c r="Q288" s="322" t="s">
        <v>718</v>
      </c>
      <c r="R288" s="322" t="s">
        <v>718</v>
      </c>
      <c r="S288" s="322" t="s">
        <v>718</v>
      </c>
      <c r="T288" s="322" t="s">
        <v>718</v>
      </c>
      <c r="U288" s="322" t="s">
        <v>718</v>
      </c>
      <c r="V288" s="322" t="s">
        <v>718</v>
      </c>
      <c r="W288" s="322" t="s">
        <v>718</v>
      </c>
      <c r="X288" s="322" t="s">
        <v>718</v>
      </c>
      <c r="Y288" s="322" t="s">
        <v>718</v>
      </c>
      <c r="Z288" s="322" t="s">
        <v>718</v>
      </c>
      <c r="AA288" s="322" t="s">
        <v>718</v>
      </c>
      <c r="AB288" s="322"/>
      <c r="AC288" s="322"/>
      <c r="AD288" s="322"/>
    </row>
    <row r="289" spans="2:30" ht="18.75" hidden="1" customHeight="1">
      <c r="B289" s="323" t="s">
        <v>1054</v>
      </c>
      <c r="C289" s="323" t="s">
        <v>1049</v>
      </c>
      <c r="D289" s="322" t="s">
        <v>1050</v>
      </c>
      <c r="E289" s="322" t="s">
        <v>899</v>
      </c>
      <c r="F289" s="323" t="s">
        <v>36</v>
      </c>
      <c r="G289" s="323" t="s">
        <v>722</v>
      </c>
      <c r="H289" s="323" t="s">
        <v>838</v>
      </c>
      <c r="I289" s="323" t="s">
        <v>36</v>
      </c>
      <c r="J289" s="436" t="s">
        <v>836</v>
      </c>
      <c r="K289" s="323"/>
      <c r="L289" s="322" t="s">
        <v>718</v>
      </c>
      <c r="M289" s="322" t="s">
        <v>718</v>
      </c>
      <c r="N289" s="322" t="s">
        <v>718</v>
      </c>
      <c r="O289" s="322" t="s">
        <v>718</v>
      </c>
      <c r="P289" s="322" t="s">
        <v>718</v>
      </c>
      <c r="Q289" s="322" t="s">
        <v>718</v>
      </c>
      <c r="R289" s="322" t="s">
        <v>718</v>
      </c>
      <c r="S289" s="322" t="s">
        <v>718</v>
      </c>
      <c r="T289" s="322" t="s">
        <v>718</v>
      </c>
      <c r="U289" s="322" t="s">
        <v>718</v>
      </c>
      <c r="V289" s="322" t="s">
        <v>718</v>
      </c>
      <c r="W289" s="322" t="s">
        <v>718</v>
      </c>
      <c r="X289" s="322" t="s">
        <v>718</v>
      </c>
      <c r="Y289" s="322" t="s">
        <v>718</v>
      </c>
      <c r="Z289" s="322" t="s">
        <v>718</v>
      </c>
      <c r="AA289" s="322" t="s">
        <v>718</v>
      </c>
      <c r="AB289" s="322"/>
      <c r="AC289" s="322"/>
      <c r="AD289" s="322"/>
    </row>
    <row r="290" spans="2:30" ht="18.75" hidden="1" customHeight="1">
      <c r="B290" s="323" t="s">
        <v>1055</v>
      </c>
      <c r="C290" s="323" t="s">
        <v>1049</v>
      </c>
      <c r="D290" s="322" t="s">
        <v>1050</v>
      </c>
      <c r="E290" s="322" t="s">
        <v>899</v>
      </c>
      <c r="F290" s="323" t="s">
        <v>36</v>
      </c>
      <c r="G290" s="323" t="s">
        <v>722</v>
      </c>
      <c r="H290" s="323" t="s">
        <v>51</v>
      </c>
      <c r="I290" s="323" t="s">
        <v>36</v>
      </c>
      <c r="J290" s="436" t="s">
        <v>836</v>
      </c>
      <c r="K290" s="323"/>
      <c r="L290" s="322" t="s">
        <v>717</v>
      </c>
      <c r="M290" s="322" t="s">
        <v>718</v>
      </c>
      <c r="N290" s="322" t="s">
        <v>718</v>
      </c>
      <c r="O290" s="322" t="s">
        <v>718</v>
      </c>
      <c r="P290" s="322" t="s">
        <v>718</v>
      </c>
      <c r="Q290" s="322" t="s">
        <v>718</v>
      </c>
      <c r="R290" s="322" t="s">
        <v>718</v>
      </c>
      <c r="S290" s="322" t="s">
        <v>718</v>
      </c>
      <c r="T290" s="322" t="s">
        <v>718</v>
      </c>
      <c r="U290" s="322" t="s">
        <v>718</v>
      </c>
      <c r="V290" s="322" t="s">
        <v>718</v>
      </c>
      <c r="W290" s="322" t="s">
        <v>718</v>
      </c>
      <c r="X290" s="322" t="s">
        <v>718</v>
      </c>
      <c r="Y290" s="322" t="s">
        <v>718</v>
      </c>
      <c r="Z290" s="322" t="s">
        <v>718</v>
      </c>
      <c r="AA290" s="322" t="s">
        <v>718</v>
      </c>
      <c r="AB290" s="322"/>
      <c r="AC290" s="322"/>
      <c r="AD290" s="322"/>
    </row>
    <row r="291" spans="2:30" ht="18.75" hidden="1" customHeight="1">
      <c r="B291" s="323" t="s">
        <v>1056</v>
      </c>
      <c r="C291" s="323" t="s">
        <v>1057</v>
      </c>
      <c r="D291" s="322" t="s">
        <v>1058</v>
      </c>
      <c r="E291" s="322" t="s">
        <v>899</v>
      </c>
      <c r="F291" s="323" t="s">
        <v>36</v>
      </c>
      <c r="G291" s="323" t="s">
        <v>722</v>
      </c>
      <c r="H291" s="323" t="s">
        <v>756</v>
      </c>
      <c r="I291" s="323" t="s">
        <v>1059</v>
      </c>
      <c r="J291" s="436" t="s">
        <v>812</v>
      </c>
      <c r="K291" s="323" t="s">
        <v>1060</v>
      </c>
      <c r="L291" s="322" t="s">
        <v>717</v>
      </c>
      <c r="M291" s="322" t="s">
        <v>718</v>
      </c>
      <c r="N291" s="322" t="s">
        <v>718</v>
      </c>
      <c r="O291" s="322" t="s">
        <v>718</v>
      </c>
      <c r="P291" s="322" t="s">
        <v>718</v>
      </c>
      <c r="Q291" s="322" t="s">
        <v>718</v>
      </c>
      <c r="R291" s="322" t="s">
        <v>718</v>
      </c>
      <c r="S291" s="322" t="s">
        <v>718</v>
      </c>
      <c r="T291" s="322" t="s">
        <v>718</v>
      </c>
      <c r="U291" s="322" t="s">
        <v>718</v>
      </c>
      <c r="V291" s="322" t="s">
        <v>718</v>
      </c>
      <c r="W291" s="322" t="s">
        <v>718</v>
      </c>
      <c r="X291" s="322" t="s">
        <v>718</v>
      </c>
      <c r="Y291" s="322" t="s">
        <v>718</v>
      </c>
      <c r="Z291" s="322" t="s">
        <v>718</v>
      </c>
      <c r="AA291" s="322" t="s">
        <v>718</v>
      </c>
      <c r="AB291" s="322"/>
      <c r="AC291" s="322"/>
      <c r="AD291" s="322"/>
    </row>
    <row r="292" spans="2:30" ht="18.75" hidden="1" customHeight="1">
      <c r="B292" s="323" t="s">
        <v>1061</v>
      </c>
      <c r="C292" s="323" t="s">
        <v>1057</v>
      </c>
      <c r="D292" s="322" t="s">
        <v>1058</v>
      </c>
      <c r="E292" s="322" t="s">
        <v>899</v>
      </c>
      <c r="F292" s="323" t="s">
        <v>36</v>
      </c>
      <c r="G292" s="323" t="s">
        <v>722</v>
      </c>
      <c r="H292" s="323" t="s">
        <v>765</v>
      </c>
      <c r="I292" s="323" t="s">
        <v>1059</v>
      </c>
      <c r="J292" s="436" t="s">
        <v>812</v>
      </c>
      <c r="K292" s="323" t="s">
        <v>1060</v>
      </c>
      <c r="L292" s="322" t="s">
        <v>717</v>
      </c>
      <c r="M292" s="322" t="s">
        <v>718</v>
      </c>
      <c r="N292" s="322" t="s">
        <v>718</v>
      </c>
      <c r="O292" s="322" t="s">
        <v>718</v>
      </c>
      <c r="P292" s="322" t="s">
        <v>718</v>
      </c>
      <c r="Q292" s="322" t="s">
        <v>718</v>
      </c>
      <c r="R292" s="322" t="s">
        <v>718</v>
      </c>
      <c r="S292" s="322" t="s">
        <v>718</v>
      </c>
      <c r="T292" s="322" t="s">
        <v>718</v>
      </c>
      <c r="U292" s="322" t="s">
        <v>718</v>
      </c>
      <c r="V292" s="322" t="s">
        <v>718</v>
      </c>
      <c r="W292" s="322" t="s">
        <v>718</v>
      </c>
      <c r="X292" s="322" t="s">
        <v>718</v>
      </c>
      <c r="Y292" s="322" t="s">
        <v>718</v>
      </c>
      <c r="Z292" s="322" t="s">
        <v>718</v>
      </c>
      <c r="AA292" s="322" t="s">
        <v>718</v>
      </c>
      <c r="AB292" s="322"/>
      <c r="AC292" s="322"/>
      <c r="AD292" s="322"/>
    </row>
    <row r="293" spans="2:30" ht="18.75" hidden="1" customHeight="1">
      <c r="B293" s="323" t="s">
        <v>1062</v>
      </c>
      <c r="C293" s="323" t="s">
        <v>1057</v>
      </c>
      <c r="D293" s="322" t="s">
        <v>1058</v>
      </c>
      <c r="E293" s="322" t="s">
        <v>899</v>
      </c>
      <c r="F293" s="323" t="s">
        <v>36</v>
      </c>
      <c r="G293" s="323" t="s">
        <v>722</v>
      </c>
      <c r="H293" s="323" t="s">
        <v>807</v>
      </c>
      <c r="I293" s="323" t="s">
        <v>1059</v>
      </c>
      <c r="J293" s="436" t="s">
        <v>812</v>
      </c>
      <c r="K293" s="323" t="s">
        <v>1060</v>
      </c>
      <c r="L293" s="322" t="s">
        <v>717</v>
      </c>
      <c r="M293" s="322" t="s">
        <v>718</v>
      </c>
      <c r="N293" s="322" t="s">
        <v>718</v>
      </c>
      <c r="O293" s="322" t="s">
        <v>718</v>
      </c>
      <c r="P293" s="322" t="s">
        <v>718</v>
      </c>
      <c r="Q293" s="322" t="s">
        <v>718</v>
      </c>
      <c r="R293" s="322" t="s">
        <v>718</v>
      </c>
      <c r="S293" s="322" t="s">
        <v>718</v>
      </c>
      <c r="T293" s="322" t="s">
        <v>718</v>
      </c>
      <c r="U293" s="322" t="s">
        <v>718</v>
      </c>
      <c r="V293" s="322" t="s">
        <v>718</v>
      </c>
      <c r="W293" s="322" t="s">
        <v>718</v>
      </c>
      <c r="X293" s="322" t="s">
        <v>718</v>
      </c>
      <c r="Y293" s="322" t="s">
        <v>718</v>
      </c>
      <c r="Z293" s="322" t="s">
        <v>718</v>
      </c>
      <c r="AA293" s="322" t="s">
        <v>718</v>
      </c>
      <c r="AB293" s="322"/>
      <c r="AC293" s="322"/>
      <c r="AD293" s="322"/>
    </row>
    <row r="294" spans="2:30" ht="18.75" hidden="1" customHeight="1">
      <c r="B294" s="323" t="s">
        <v>1063</v>
      </c>
      <c r="C294" s="323" t="s">
        <v>1064</v>
      </c>
      <c r="D294" s="322" t="s">
        <v>1065</v>
      </c>
      <c r="E294" s="322" t="s">
        <v>899</v>
      </c>
      <c r="F294" s="323" t="s">
        <v>36</v>
      </c>
      <c r="G294" s="323" t="s">
        <v>722</v>
      </c>
      <c r="H294" s="323" t="s">
        <v>756</v>
      </c>
      <c r="I294" s="323" t="s">
        <v>1059</v>
      </c>
      <c r="J294" s="436" t="s">
        <v>812</v>
      </c>
      <c r="K294" s="323" t="s">
        <v>1066</v>
      </c>
      <c r="L294" s="322" t="s">
        <v>717</v>
      </c>
      <c r="M294" s="322" t="s">
        <v>718</v>
      </c>
      <c r="N294" s="322" t="s">
        <v>718</v>
      </c>
      <c r="O294" s="322" t="s">
        <v>718</v>
      </c>
      <c r="P294" s="322" t="s">
        <v>718</v>
      </c>
      <c r="Q294" s="322" t="s">
        <v>718</v>
      </c>
      <c r="R294" s="322" t="s">
        <v>718</v>
      </c>
      <c r="S294" s="322" t="s">
        <v>718</v>
      </c>
      <c r="T294" s="322" t="s">
        <v>718</v>
      </c>
      <c r="U294" s="322" t="s">
        <v>718</v>
      </c>
      <c r="V294" s="322" t="s">
        <v>718</v>
      </c>
      <c r="W294" s="322" t="s">
        <v>718</v>
      </c>
      <c r="X294" s="322" t="s">
        <v>718</v>
      </c>
      <c r="Y294" s="322" t="s">
        <v>718</v>
      </c>
      <c r="Z294" s="322" t="s">
        <v>718</v>
      </c>
      <c r="AA294" s="322" t="s">
        <v>718</v>
      </c>
      <c r="AB294" s="322"/>
      <c r="AC294" s="322"/>
      <c r="AD294" s="322"/>
    </row>
    <row r="295" spans="2:30" ht="18.75" hidden="1" customHeight="1">
      <c r="B295" s="323" t="s">
        <v>1067</v>
      </c>
      <c r="C295" s="323" t="s">
        <v>1064</v>
      </c>
      <c r="D295" s="322" t="s">
        <v>1065</v>
      </c>
      <c r="E295" s="322" t="s">
        <v>899</v>
      </c>
      <c r="F295" s="323" t="s">
        <v>36</v>
      </c>
      <c r="G295" s="323" t="s">
        <v>722</v>
      </c>
      <c r="H295" s="323" t="s">
        <v>765</v>
      </c>
      <c r="I295" s="323" t="s">
        <v>1059</v>
      </c>
      <c r="J295" s="436" t="s">
        <v>812</v>
      </c>
      <c r="K295" s="323" t="s">
        <v>1066</v>
      </c>
      <c r="L295" s="322" t="s">
        <v>717</v>
      </c>
      <c r="M295" s="322" t="s">
        <v>718</v>
      </c>
      <c r="N295" s="322" t="s">
        <v>718</v>
      </c>
      <c r="O295" s="322" t="s">
        <v>718</v>
      </c>
      <c r="P295" s="322" t="s">
        <v>718</v>
      </c>
      <c r="Q295" s="322" t="s">
        <v>718</v>
      </c>
      <c r="R295" s="322" t="s">
        <v>718</v>
      </c>
      <c r="S295" s="322" t="s">
        <v>718</v>
      </c>
      <c r="T295" s="322" t="s">
        <v>718</v>
      </c>
      <c r="U295" s="322" t="s">
        <v>718</v>
      </c>
      <c r="V295" s="322" t="s">
        <v>718</v>
      </c>
      <c r="W295" s="322" t="s">
        <v>718</v>
      </c>
      <c r="X295" s="322" t="s">
        <v>718</v>
      </c>
      <c r="Y295" s="322" t="s">
        <v>718</v>
      </c>
      <c r="Z295" s="322" t="s">
        <v>718</v>
      </c>
      <c r="AA295" s="322" t="s">
        <v>718</v>
      </c>
      <c r="AB295" s="322"/>
      <c r="AC295" s="322"/>
      <c r="AD295" s="322"/>
    </row>
    <row r="296" spans="2:30" ht="18.75" hidden="1" customHeight="1">
      <c r="B296" s="323" t="s">
        <v>1068</v>
      </c>
      <c r="C296" s="323" t="s">
        <v>1064</v>
      </c>
      <c r="D296" s="322" t="s">
        <v>1065</v>
      </c>
      <c r="E296" s="322" t="s">
        <v>899</v>
      </c>
      <c r="F296" s="323" t="s">
        <v>36</v>
      </c>
      <c r="G296" s="323" t="s">
        <v>722</v>
      </c>
      <c r="H296" s="323" t="s">
        <v>807</v>
      </c>
      <c r="I296" s="323" t="s">
        <v>1059</v>
      </c>
      <c r="J296" s="436" t="s">
        <v>812</v>
      </c>
      <c r="K296" s="323" t="s">
        <v>1066</v>
      </c>
      <c r="L296" s="322" t="s">
        <v>717</v>
      </c>
      <c r="M296" s="322" t="s">
        <v>718</v>
      </c>
      <c r="N296" s="322" t="s">
        <v>718</v>
      </c>
      <c r="O296" s="322" t="s">
        <v>718</v>
      </c>
      <c r="P296" s="322" t="s">
        <v>718</v>
      </c>
      <c r="Q296" s="322" t="s">
        <v>718</v>
      </c>
      <c r="R296" s="322" t="s">
        <v>718</v>
      </c>
      <c r="S296" s="322" t="s">
        <v>718</v>
      </c>
      <c r="T296" s="322" t="s">
        <v>718</v>
      </c>
      <c r="U296" s="322" t="s">
        <v>718</v>
      </c>
      <c r="V296" s="322" t="s">
        <v>718</v>
      </c>
      <c r="W296" s="322" t="s">
        <v>718</v>
      </c>
      <c r="X296" s="322" t="s">
        <v>718</v>
      </c>
      <c r="Y296" s="322" t="s">
        <v>718</v>
      </c>
      <c r="Z296" s="322" t="s">
        <v>718</v>
      </c>
      <c r="AA296" s="322" t="s">
        <v>718</v>
      </c>
      <c r="AB296" s="322"/>
      <c r="AC296" s="322"/>
      <c r="AD296" s="322"/>
    </row>
    <row r="297" spans="2:30" ht="18.75" hidden="1" customHeight="1">
      <c r="B297" s="323" t="s">
        <v>1069</v>
      </c>
      <c r="C297" s="323" t="s">
        <v>1070</v>
      </c>
      <c r="D297" s="322" t="s">
        <v>1071</v>
      </c>
      <c r="E297" s="322" t="s">
        <v>899</v>
      </c>
      <c r="F297" s="323" t="s">
        <v>36</v>
      </c>
      <c r="G297" s="323" t="s">
        <v>722</v>
      </c>
      <c r="H297" s="323" t="s">
        <v>18</v>
      </c>
      <c r="I297" s="323" t="s">
        <v>36</v>
      </c>
      <c r="J297" s="436" t="s">
        <v>812</v>
      </c>
      <c r="K297" s="437" t="s">
        <v>900</v>
      </c>
      <c r="L297" s="322" t="s">
        <v>717</v>
      </c>
      <c r="M297" s="322" t="s">
        <v>718</v>
      </c>
      <c r="N297" s="322" t="s">
        <v>718</v>
      </c>
      <c r="O297" s="322" t="s">
        <v>718</v>
      </c>
      <c r="P297" s="322" t="s">
        <v>718</v>
      </c>
      <c r="Q297" s="322" t="s">
        <v>718</v>
      </c>
      <c r="R297" s="322" t="s">
        <v>718</v>
      </c>
      <c r="S297" s="322" t="s">
        <v>718</v>
      </c>
      <c r="T297" s="322" t="s">
        <v>718</v>
      </c>
      <c r="U297" s="322" t="s">
        <v>718</v>
      </c>
      <c r="V297" s="322" t="s">
        <v>718</v>
      </c>
      <c r="W297" s="322" t="s">
        <v>718</v>
      </c>
      <c r="X297" s="322" t="s">
        <v>718</v>
      </c>
      <c r="Y297" s="322" t="s">
        <v>718</v>
      </c>
      <c r="Z297" s="322" t="s">
        <v>718</v>
      </c>
      <c r="AA297" s="322" t="s">
        <v>718</v>
      </c>
      <c r="AB297" s="322"/>
      <c r="AC297" s="322"/>
      <c r="AD297" s="322"/>
    </row>
    <row r="298" spans="2:30" ht="18.75" hidden="1" customHeight="1">
      <c r="B298" s="323" t="s">
        <v>1072</v>
      </c>
      <c r="C298" s="323" t="s">
        <v>1070</v>
      </c>
      <c r="D298" s="322" t="s">
        <v>1071</v>
      </c>
      <c r="E298" s="322" t="s">
        <v>899</v>
      </c>
      <c r="F298" s="323" t="s">
        <v>36</v>
      </c>
      <c r="G298" s="323" t="s">
        <v>722</v>
      </c>
      <c r="H298" s="323" t="s">
        <v>807</v>
      </c>
      <c r="I298" s="323" t="s">
        <v>36</v>
      </c>
      <c r="J298" s="436" t="s">
        <v>812</v>
      </c>
      <c r="K298" s="323"/>
      <c r="L298" s="322" t="s">
        <v>717</v>
      </c>
      <c r="M298" s="322" t="s">
        <v>718</v>
      </c>
      <c r="N298" s="322" t="s">
        <v>718</v>
      </c>
      <c r="O298" s="322" t="s">
        <v>718</v>
      </c>
      <c r="P298" s="322" t="s">
        <v>718</v>
      </c>
      <c r="Q298" s="322" t="s">
        <v>718</v>
      </c>
      <c r="R298" s="322" t="s">
        <v>718</v>
      </c>
      <c r="S298" s="322" t="s">
        <v>718</v>
      </c>
      <c r="T298" s="322" t="s">
        <v>718</v>
      </c>
      <c r="U298" s="322" t="s">
        <v>718</v>
      </c>
      <c r="V298" s="322" t="s">
        <v>718</v>
      </c>
      <c r="W298" s="322" t="s">
        <v>718</v>
      </c>
      <c r="X298" s="322" t="s">
        <v>718</v>
      </c>
      <c r="Y298" s="322" t="s">
        <v>718</v>
      </c>
      <c r="Z298" s="322" t="s">
        <v>718</v>
      </c>
      <c r="AA298" s="322" t="s">
        <v>718</v>
      </c>
      <c r="AB298" s="322"/>
      <c r="AC298" s="322"/>
      <c r="AD298" s="322"/>
    </row>
    <row r="299" spans="2:30" ht="18.75" hidden="1" customHeight="1">
      <c r="B299" s="323" t="s">
        <v>1073</v>
      </c>
      <c r="C299" s="323" t="s">
        <v>1070</v>
      </c>
      <c r="D299" s="322" t="s">
        <v>1071</v>
      </c>
      <c r="E299" s="322" t="s">
        <v>899</v>
      </c>
      <c r="F299" s="323" t="s">
        <v>36</v>
      </c>
      <c r="G299" s="323" t="s">
        <v>722</v>
      </c>
      <c r="H299" s="323" t="s">
        <v>825</v>
      </c>
      <c r="I299" s="323" t="s">
        <v>36</v>
      </c>
      <c r="J299" s="436" t="s">
        <v>812</v>
      </c>
      <c r="K299" s="323"/>
      <c r="L299" s="322" t="s">
        <v>718</v>
      </c>
      <c r="M299" s="322" t="s">
        <v>718</v>
      </c>
      <c r="N299" s="322" t="s">
        <v>718</v>
      </c>
      <c r="O299" s="322" t="s">
        <v>718</v>
      </c>
      <c r="P299" s="322" t="s">
        <v>718</v>
      </c>
      <c r="Q299" s="322" t="s">
        <v>718</v>
      </c>
      <c r="R299" s="322" t="s">
        <v>718</v>
      </c>
      <c r="S299" s="322" t="s">
        <v>718</v>
      </c>
      <c r="T299" s="322" t="s">
        <v>718</v>
      </c>
      <c r="U299" s="322" t="s">
        <v>718</v>
      </c>
      <c r="V299" s="322" t="s">
        <v>718</v>
      </c>
      <c r="W299" s="322" t="s">
        <v>718</v>
      </c>
      <c r="X299" s="322" t="s">
        <v>718</v>
      </c>
      <c r="Y299" s="322" t="s">
        <v>718</v>
      </c>
      <c r="Z299" s="322" t="s">
        <v>718</v>
      </c>
      <c r="AA299" s="322" t="s">
        <v>718</v>
      </c>
      <c r="AB299" s="322"/>
      <c r="AC299" s="322"/>
      <c r="AD299" s="322"/>
    </row>
    <row r="300" spans="2:30" ht="18.75" hidden="1" customHeight="1">
      <c r="B300" s="323" t="s">
        <v>1074</v>
      </c>
      <c r="C300" s="323" t="s">
        <v>1070</v>
      </c>
      <c r="D300" s="322" t="s">
        <v>1071</v>
      </c>
      <c r="E300" s="322" t="s">
        <v>899</v>
      </c>
      <c r="F300" s="323" t="s">
        <v>36</v>
      </c>
      <c r="G300" s="323" t="s">
        <v>722</v>
      </c>
      <c r="H300" s="323" t="s">
        <v>840</v>
      </c>
      <c r="I300" s="323" t="s">
        <v>36</v>
      </c>
      <c r="J300" s="436" t="s">
        <v>812</v>
      </c>
      <c r="K300" s="323"/>
      <c r="L300" s="322" t="s">
        <v>718</v>
      </c>
      <c r="M300" s="322" t="s">
        <v>718</v>
      </c>
      <c r="N300" s="322" t="s">
        <v>718</v>
      </c>
      <c r="O300" s="322" t="s">
        <v>718</v>
      </c>
      <c r="P300" s="322" t="s">
        <v>718</v>
      </c>
      <c r="Q300" s="322" t="s">
        <v>718</v>
      </c>
      <c r="R300" s="322" t="s">
        <v>718</v>
      </c>
      <c r="S300" s="322" t="s">
        <v>718</v>
      </c>
      <c r="T300" s="322" t="s">
        <v>718</v>
      </c>
      <c r="U300" s="322" t="s">
        <v>718</v>
      </c>
      <c r="V300" s="322" t="s">
        <v>718</v>
      </c>
      <c r="W300" s="322" t="s">
        <v>718</v>
      </c>
      <c r="X300" s="322" t="s">
        <v>718</v>
      </c>
      <c r="Y300" s="322" t="s">
        <v>718</v>
      </c>
      <c r="Z300" s="322" t="s">
        <v>718</v>
      </c>
      <c r="AA300" s="322" t="s">
        <v>718</v>
      </c>
      <c r="AB300" s="322"/>
      <c r="AC300" s="322"/>
      <c r="AD300" s="322"/>
    </row>
    <row r="301" spans="2:30" ht="18.75" hidden="1" customHeight="1">
      <c r="B301" s="323" t="s">
        <v>1075</v>
      </c>
      <c r="C301" s="323" t="s">
        <v>1070</v>
      </c>
      <c r="D301" s="322" t="s">
        <v>1071</v>
      </c>
      <c r="E301" s="322" t="s">
        <v>899</v>
      </c>
      <c r="F301" s="323" t="s">
        <v>36</v>
      </c>
      <c r="G301" s="323" t="s">
        <v>722</v>
      </c>
      <c r="H301" s="323" t="s">
        <v>838</v>
      </c>
      <c r="I301" s="323" t="s">
        <v>36</v>
      </c>
      <c r="J301" s="436" t="s">
        <v>812</v>
      </c>
      <c r="K301" s="323"/>
      <c r="L301" s="322" t="s">
        <v>718</v>
      </c>
      <c r="M301" s="322" t="s">
        <v>718</v>
      </c>
      <c r="N301" s="322" t="s">
        <v>718</v>
      </c>
      <c r="O301" s="322" t="s">
        <v>718</v>
      </c>
      <c r="P301" s="322" t="s">
        <v>718</v>
      </c>
      <c r="Q301" s="322" t="s">
        <v>718</v>
      </c>
      <c r="R301" s="322" t="s">
        <v>718</v>
      </c>
      <c r="S301" s="322" t="s">
        <v>718</v>
      </c>
      <c r="T301" s="322" t="s">
        <v>718</v>
      </c>
      <c r="U301" s="322" t="s">
        <v>718</v>
      </c>
      <c r="V301" s="322" t="s">
        <v>718</v>
      </c>
      <c r="W301" s="322" t="s">
        <v>718</v>
      </c>
      <c r="X301" s="322" t="s">
        <v>718</v>
      </c>
      <c r="Y301" s="322" t="s">
        <v>718</v>
      </c>
      <c r="Z301" s="322" t="s">
        <v>718</v>
      </c>
      <c r="AA301" s="322" t="s">
        <v>718</v>
      </c>
      <c r="AB301" s="322"/>
      <c r="AC301" s="322"/>
      <c r="AD301" s="322"/>
    </row>
    <row r="302" spans="2:30" ht="18.75" hidden="1" customHeight="1">
      <c r="B302" s="323" t="s">
        <v>1076</v>
      </c>
      <c r="C302" s="323" t="s">
        <v>1070</v>
      </c>
      <c r="D302" s="322" t="s">
        <v>1071</v>
      </c>
      <c r="E302" s="322" t="s">
        <v>899</v>
      </c>
      <c r="F302" s="323" t="s">
        <v>36</v>
      </c>
      <c r="G302" s="323" t="s">
        <v>722</v>
      </c>
      <c r="H302" s="323" t="s">
        <v>51</v>
      </c>
      <c r="I302" s="323" t="s">
        <v>36</v>
      </c>
      <c r="J302" s="436" t="s">
        <v>812</v>
      </c>
      <c r="K302" s="323"/>
      <c r="L302" s="322" t="s">
        <v>717</v>
      </c>
      <c r="M302" s="322" t="s">
        <v>718</v>
      </c>
      <c r="N302" s="322" t="s">
        <v>718</v>
      </c>
      <c r="O302" s="322" t="s">
        <v>718</v>
      </c>
      <c r="P302" s="322" t="s">
        <v>718</v>
      </c>
      <c r="Q302" s="322" t="s">
        <v>718</v>
      </c>
      <c r="R302" s="322" t="s">
        <v>718</v>
      </c>
      <c r="S302" s="322" t="s">
        <v>718</v>
      </c>
      <c r="T302" s="322" t="s">
        <v>718</v>
      </c>
      <c r="U302" s="322" t="s">
        <v>718</v>
      </c>
      <c r="V302" s="322" t="s">
        <v>718</v>
      </c>
      <c r="W302" s="322" t="s">
        <v>718</v>
      </c>
      <c r="X302" s="322" t="s">
        <v>718</v>
      </c>
      <c r="Y302" s="322" t="s">
        <v>718</v>
      </c>
      <c r="Z302" s="322" t="s">
        <v>718</v>
      </c>
      <c r="AA302" s="322" t="s">
        <v>718</v>
      </c>
      <c r="AB302" s="322"/>
      <c r="AC302" s="322"/>
      <c r="AD302" s="322"/>
    </row>
    <row r="303" spans="2:30" ht="18.75" hidden="1" customHeight="1">
      <c r="B303" s="323" t="s">
        <v>1077</v>
      </c>
      <c r="C303" s="323" t="s">
        <v>1078</v>
      </c>
      <c r="D303" s="322" t="s">
        <v>1079</v>
      </c>
      <c r="E303" s="322" t="s">
        <v>1080</v>
      </c>
      <c r="F303" s="323" t="s">
        <v>29</v>
      </c>
      <c r="G303" s="323" t="s">
        <v>722</v>
      </c>
      <c r="H303" s="323" t="s">
        <v>713</v>
      </c>
      <c r="I303" s="323" t="s">
        <v>1081</v>
      </c>
      <c r="J303" s="436" t="s">
        <v>854</v>
      </c>
      <c r="K303" s="323" t="s">
        <v>1082</v>
      </c>
      <c r="L303" s="322" t="s">
        <v>717</v>
      </c>
      <c r="M303" s="322" t="s">
        <v>718</v>
      </c>
      <c r="N303" s="322" t="s">
        <v>718</v>
      </c>
      <c r="O303" s="322" t="s">
        <v>718</v>
      </c>
      <c r="P303" s="322" t="s">
        <v>718</v>
      </c>
      <c r="Q303" s="322" t="s">
        <v>718</v>
      </c>
      <c r="R303" s="322" t="s">
        <v>718</v>
      </c>
      <c r="S303" s="322" t="s">
        <v>718</v>
      </c>
      <c r="T303" s="322" t="s">
        <v>718</v>
      </c>
      <c r="U303" s="322" t="s">
        <v>718</v>
      </c>
      <c r="V303" s="322" t="s">
        <v>718</v>
      </c>
      <c r="W303" s="322" t="s">
        <v>718</v>
      </c>
      <c r="X303" s="322" t="s">
        <v>718</v>
      </c>
      <c r="Y303" s="322" t="s">
        <v>718</v>
      </c>
      <c r="Z303" s="322" t="s">
        <v>718</v>
      </c>
      <c r="AA303" s="322" t="s">
        <v>718</v>
      </c>
      <c r="AB303" s="322"/>
      <c r="AC303" s="322"/>
      <c r="AD303" s="322"/>
    </row>
    <row r="304" spans="2:30" ht="18.75" hidden="1" customHeight="1">
      <c r="B304" s="323" t="s">
        <v>1083</v>
      </c>
      <c r="C304" s="323" t="s">
        <v>1084</v>
      </c>
      <c r="D304" s="322" t="s">
        <v>1085</v>
      </c>
      <c r="E304" s="322" t="s">
        <v>1080</v>
      </c>
      <c r="F304" s="323" t="s">
        <v>29</v>
      </c>
      <c r="G304" s="323" t="s">
        <v>722</v>
      </c>
      <c r="H304" s="323" t="s">
        <v>713</v>
      </c>
      <c r="I304" s="323" t="s">
        <v>1081</v>
      </c>
      <c r="J304" s="436" t="s">
        <v>836</v>
      </c>
      <c r="K304" s="323" t="s">
        <v>1082</v>
      </c>
      <c r="L304" s="322" t="s">
        <v>717</v>
      </c>
      <c r="M304" s="322" t="s">
        <v>718</v>
      </c>
      <c r="N304" s="322" t="s">
        <v>718</v>
      </c>
      <c r="O304" s="322" t="s">
        <v>718</v>
      </c>
      <c r="P304" s="322" t="s">
        <v>718</v>
      </c>
      <c r="Q304" s="322" t="s">
        <v>718</v>
      </c>
      <c r="R304" s="322" t="s">
        <v>718</v>
      </c>
      <c r="S304" s="322" t="s">
        <v>718</v>
      </c>
      <c r="T304" s="322" t="s">
        <v>718</v>
      </c>
      <c r="U304" s="322" t="s">
        <v>718</v>
      </c>
      <c r="V304" s="322" t="s">
        <v>718</v>
      </c>
      <c r="W304" s="322" t="s">
        <v>718</v>
      </c>
      <c r="X304" s="322" t="s">
        <v>718</v>
      </c>
      <c r="Y304" s="322" t="s">
        <v>718</v>
      </c>
      <c r="Z304" s="322" t="s">
        <v>718</v>
      </c>
      <c r="AA304" s="322" t="s">
        <v>718</v>
      </c>
      <c r="AB304" s="322"/>
      <c r="AC304" s="322"/>
      <c r="AD304" s="322"/>
    </row>
    <row r="305" spans="2:30" ht="18.75" hidden="1" customHeight="1">
      <c r="B305" s="323" t="s">
        <v>1086</v>
      </c>
      <c r="C305" s="323" t="s">
        <v>1087</v>
      </c>
      <c r="D305" s="322" t="s">
        <v>1088</v>
      </c>
      <c r="E305" s="322" t="s">
        <v>899</v>
      </c>
      <c r="F305" s="323" t="s">
        <v>29</v>
      </c>
      <c r="G305" s="323" t="s">
        <v>722</v>
      </c>
      <c r="H305" s="323" t="s">
        <v>18</v>
      </c>
      <c r="I305" s="323" t="s">
        <v>29</v>
      </c>
      <c r="J305" s="436" t="s">
        <v>812</v>
      </c>
      <c r="K305" s="323" t="s">
        <v>1082</v>
      </c>
      <c r="L305" s="322" t="s">
        <v>717</v>
      </c>
      <c r="M305" s="322" t="s">
        <v>718</v>
      </c>
      <c r="N305" s="322" t="s">
        <v>718</v>
      </c>
      <c r="O305" s="322" t="s">
        <v>718</v>
      </c>
      <c r="P305" s="322" t="s">
        <v>718</v>
      </c>
      <c r="Q305" s="322" t="s">
        <v>718</v>
      </c>
      <c r="R305" s="322" t="s">
        <v>718</v>
      </c>
      <c r="S305" s="322" t="s">
        <v>718</v>
      </c>
      <c r="T305" s="322" t="s">
        <v>718</v>
      </c>
      <c r="U305" s="322" t="s">
        <v>718</v>
      </c>
      <c r="V305" s="322" t="s">
        <v>718</v>
      </c>
      <c r="W305" s="322" t="s">
        <v>718</v>
      </c>
      <c r="X305" s="322" t="s">
        <v>718</v>
      </c>
      <c r="Y305" s="322" t="s">
        <v>718</v>
      </c>
      <c r="Z305" s="322" t="s">
        <v>718</v>
      </c>
      <c r="AA305" s="322" t="s">
        <v>718</v>
      </c>
      <c r="AB305" s="322"/>
      <c r="AC305" s="322"/>
      <c r="AD305" s="322"/>
    </row>
    <row r="306" spans="2:30" ht="18.75" hidden="1" customHeight="1">
      <c r="B306" s="323" t="s">
        <v>1089</v>
      </c>
      <c r="C306" s="323" t="s">
        <v>1087</v>
      </c>
      <c r="D306" s="322" t="s">
        <v>1088</v>
      </c>
      <c r="E306" s="322" t="s">
        <v>899</v>
      </c>
      <c r="F306" s="323" t="s">
        <v>29</v>
      </c>
      <c r="G306" s="323" t="s">
        <v>722</v>
      </c>
      <c r="H306" s="323" t="s">
        <v>807</v>
      </c>
      <c r="I306" s="323" t="s">
        <v>29</v>
      </c>
      <c r="J306" s="436" t="s">
        <v>812</v>
      </c>
      <c r="K306" s="323"/>
      <c r="L306" s="322" t="s">
        <v>717</v>
      </c>
      <c r="M306" s="322" t="s">
        <v>718</v>
      </c>
      <c r="N306" s="322" t="s">
        <v>718</v>
      </c>
      <c r="O306" s="322" t="s">
        <v>718</v>
      </c>
      <c r="P306" s="322" t="s">
        <v>718</v>
      </c>
      <c r="Q306" s="322" t="s">
        <v>718</v>
      </c>
      <c r="R306" s="322" t="s">
        <v>718</v>
      </c>
      <c r="S306" s="322" t="s">
        <v>718</v>
      </c>
      <c r="T306" s="322" t="s">
        <v>718</v>
      </c>
      <c r="U306" s="322" t="s">
        <v>718</v>
      </c>
      <c r="V306" s="322" t="s">
        <v>718</v>
      </c>
      <c r="W306" s="322" t="s">
        <v>718</v>
      </c>
      <c r="X306" s="322" t="s">
        <v>718</v>
      </c>
      <c r="Y306" s="322" t="s">
        <v>718</v>
      </c>
      <c r="Z306" s="322" t="s">
        <v>718</v>
      </c>
      <c r="AA306" s="322" t="s">
        <v>718</v>
      </c>
      <c r="AB306" s="322"/>
      <c r="AC306" s="322"/>
      <c r="AD306" s="322"/>
    </row>
    <row r="307" spans="2:30" ht="18.75" hidden="1" customHeight="1">
      <c r="B307" s="323" t="s">
        <v>1090</v>
      </c>
      <c r="C307" s="323" t="s">
        <v>1087</v>
      </c>
      <c r="D307" s="322" t="s">
        <v>1088</v>
      </c>
      <c r="E307" s="322" t="s">
        <v>899</v>
      </c>
      <c r="F307" s="323" t="s">
        <v>29</v>
      </c>
      <c r="G307" s="323" t="s">
        <v>722</v>
      </c>
      <c r="H307" s="323" t="s">
        <v>825</v>
      </c>
      <c r="I307" s="323" t="s">
        <v>29</v>
      </c>
      <c r="J307" s="436" t="s">
        <v>812</v>
      </c>
      <c r="K307" s="323"/>
      <c r="L307" s="322" t="s">
        <v>718</v>
      </c>
      <c r="M307" s="322" t="s">
        <v>718</v>
      </c>
      <c r="N307" s="322" t="s">
        <v>718</v>
      </c>
      <c r="O307" s="322" t="s">
        <v>718</v>
      </c>
      <c r="P307" s="322" t="s">
        <v>718</v>
      </c>
      <c r="Q307" s="322" t="s">
        <v>718</v>
      </c>
      <c r="R307" s="322" t="s">
        <v>718</v>
      </c>
      <c r="S307" s="322" t="s">
        <v>718</v>
      </c>
      <c r="T307" s="322" t="s">
        <v>718</v>
      </c>
      <c r="U307" s="322" t="s">
        <v>718</v>
      </c>
      <c r="V307" s="322" t="s">
        <v>718</v>
      </c>
      <c r="W307" s="322" t="s">
        <v>718</v>
      </c>
      <c r="X307" s="322" t="s">
        <v>718</v>
      </c>
      <c r="Y307" s="322" t="s">
        <v>718</v>
      </c>
      <c r="Z307" s="322" t="s">
        <v>718</v>
      </c>
      <c r="AA307" s="322" t="s">
        <v>718</v>
      </c>
      <c r="AB307" s="322"/>
      <c r="AC307" s="322"/>
      <c r="AD307" s="322"/>
    </row>
    <row r="308" spans="2:30" ht="18.75" hidden="1" customHeight="1">
      <c r="B308" s="323" t="s">
        <v>1091</v>
      </c>
      <c r="C308" s="323" t="s">
        <v>1087</v>
      </c>
      <c r="D308" s="322" t="s">
        <v>1088</v>
      </c>
      <c r="E308" s="322" t="s">
        <v>899</v>
      </c>
      <c r="F308" s="323" t="s">
        <v>29</v>
      </c>
      <c r="G308" s="323" t="s">
        <v>722</v>
      </c>
      <c r="H308" s="323" t="s">
        <v>840</v>
      </c>
      <c r="I308" s="323" t="s">
        <v>29</v>
      </c>
      <c r="J308" s="436" t="s">
        <v>812</v>
      </c>
      <c r="K308" s="323"/>
      <c r="L308" s="322" t="s">
        <v>718</v>
      </c>
      <c r="M308" s="322" t="s">
        <v>718</v>
      </c>
      <c r="N308" s="322" t="s">
        <v>718</v>
      </c>
      <c r="O308" s="322" t="s">
        <v>718</v>
      </c>
      <c r="P308" s="322" t="s">
        <v>718</v>
      </c>
      <c r="Q308" s="322" t="s">
        <v>718</v>
      </c>
      <c r="R308" s="322" t="s">
        <v>718</v>
      </c>
      <c r="S308" s="322" t="s">
        <v>718</v>
      </c>
      <c r="T308" s="322" t="s">
        <v>718</v>
      </c>
      <c r="U308" s="322" t="s">
        <v>718</v>
      </c>
      <c r="V308" s="322" t="s">
        <v>718</v>
      </c>
      <c r="W308" s="322" t="s">
        <v>718</v>
      </c>
      <c r="X308" s="322" t="s">
        <v>718</v>
      </c>
      <c r="Y308" s="322" t="s">
        <v>718</v>
      </c>
      <c r="Z308" s="322" t="s">
        <v>718</v>
      </c>
      <c r="AA308" s="322" t="s">
        <v>718</v>
      </c>
      <c r="AB308" s="322"/>
      <c r="AC308" s="322"/>
      <c r="AD308" s="322"/>
    </row>
    <row r="309" spans="2:30" ht="18.75" hidden="1" customHeight="1">
      <c r="B309" s="323" t="s">
        <v>1092</v>
      </c>
      <c r="C309" s="323" t="s">
        <v>1087</v>
      </c>
      <c r="D309" s="322" t="s">
        <v>1088</v>
      </c>
      <c r="E309" s="322" t="s">
        <v>899</v>
      </c>
      <c r="F309" s="323" t="s">
        <v>29</v>
      </c>
      <c r="G309" s="323" t="s">
        <v>722</v>
      </c>
      <c r="H309" s="323" t="s">
        <v>838</v>
      </c>
      <c r="I309" s="323" t="s">
        <v>29</v>
      </c>
      <c r="J309" s="436" t="s">
        <v>812</v>
      </c>
      <c r="K309" s="323"/>
      <c r="L309" s="322" t="s">
        <v>718</v>
      </c>
      <c r="M309" s="322" t="s">
        <v>718</v>
      </c>
      <c r="N309" s="322" t="s">
        <v>718</v>
      </c>
      <c r="O309" s="322" t="s">
        <v>718</v>
      </c>
      <c r="P309" s="322" t="s">
        <v>718</v>
      </c>
      <c r="Q309" s="322" t="s">
        <v>718</v>
      </c>
      <c r="R309" s="322" t="s">
        <v>718</v>
      </c>
      <c r="S309" s="322" t="s">
        <v>718</v>
      </c>
      <c r="T309" s="322" t="s">
        <v>718</v>
      </c>
      <c r="U309" s="322" t="s">
        <v>718</v>
      </c>
      <c r="V309" s="322" t="s">
        <v>718</v>
      </c>
      <c r="W309" s="322" t="s">
        <v>718</v>
      </c>
      <c r="X309" s="322" t="s">
        <v>718</v>
      </c>
      <c r="Y309" s="322" t="s">
        <v>718</v>
      </c>
      <c r="Z309" s="322" t="s">
        <v>718</v>
      </c>
      <c r="AA309" s="322" t="s">
        <v>718</v>
      </c>
      <c r="AB309" s="322"/>
      <c r="AC309" s="322"/>
      <c r="AD309" s="322"/>
    </row>
    <row r="310" spans="2:30" ht="18.75" hidden="1" customHeight="1">
      <c r="B310" s="323" t="s">
        <v>1093</v>
      </c>
      <c r="C310" s="323" t="s">
        <v>1087</v>
      </c>
      <c r="D310" s="322" t="s">
        <v>1088</v>
      </c>
      <c r="E310" s="322" t="s">
        <v>899</v>
      </c>
      <c r="F310" s="323" t="s">
        <v>29</v>
      </c>
      <c r="G310" s="323" t="s">
        <v>722</v>
      </c>
      <c r="H310" s="323" t="s">
        <v>51</v>
      </c>
      <c r="I310" s="323" t="s">
        <v>29</v>
      </c>
      <c r="J310" s="436" t="s">
        <v>812</v>
      </c>
      <c r="K310" s="323"/>
      <c r="L310" s="322" t="s">
        <v>717</v>
      </c>
      <c r="M310" s="322" t="s">
        <v>718</v>
      </c>
      <c r="N310" s="322" t="s">
        <v>718</v>
      </c>
      <c r="O310" s="322" t="s">
        <v>718</v>
      </c>
      <c r="P310" s="322" t="s">
        <v>718</v>
      </c>
      <c r="Q310" s="322" t="s">
        <v>718</v>
      </c>
      <c r="R310" s="322" t="s">
        <v>718</v>
      </c>
      <c r="S310" s="322" t="s">
        <v>718</v>
      </c>
      <c r="T310" s="322" t="s">
        <v>718</v>
      </c>
      <c r="U310" s="322" t="s">
        <v>718</v>
      </c>
      <c r="V310" s="322" t="s">
        <v>718</v>
      </c>
      <c r="W310" s="322" t="s">
        <v>718</v>
      </c>
      <c r="X310" s="322" t="s">
        <v>718</v>
      </c>
      <c r="Y310" s="322" t="s">
        <v>718</v>
      </c>
      <c r="Z310" s="322" t="s">
        <v>718</v>
      </c>
      <c r="AA310" s="322" t="s">
        <v>718</v>
      </c>
      <c r="AB310" s="322"/>
      <c r="AC310" s="322"/>
      <c r="AD310" s="322"/>
    </row>
    <row r="311" spans="2:30" ht="18.75" hidden="1" customHeight="1">
      <c r="B311" s="323" t="s">
        <v>1094</v>
      </c>
      <c r="C311" s="323" t="s">
        <v>1095</v>
      </c>
      <c r="D311" s="322" t="s">
        <v>1096</v>
      </c>
      <c r="E311" s="322" t="s">
        <v>899</v>
      </c>
      <c r="F311" s="323" t="s">
        <v>29</v>
      </c>
      <c r="G311" s="323" t="s">
        <v>722</v>
      </c>
      <c r="H311" s="323" t="s">
        <v>18</v>
      </c>
      <c r="I311" s="323" t="s">
        <v>29</v>
      </c>
      <c r="J311" s="436" t="s">
        <v>812</v>
      </c>
      <c r="K311" s="323" t="s">
        <v>1082</v>
      </c>
      <c r="L311" s="322" t="s">
        <v>717</v>
      </c>
      <c r="M311" s="322" t="s">
        <v>718</v>
      </c>
      <c r="N311" s="322" t="s">
        <v>718</v>
      </c>
      <c r="O311" s="322" t="s">
        <v>718</v>
      </c>
      <c r="P311" s="322" t="s">
        <v>718</v>
      </c>
      <c r="Q311" s="322" t="s">
        <v>718</v>
      </c>
      <c r="R311" s="322" t="s">
        <v>718</v>
      </c>
      <c r="S311" s="322" t="s">
        <v>718</v>
      </c>
      <c r="T311" s="322" t="s">
        <v>718</v>
      </c>
      <c r="U311" s="322" t="s">
        <v>718</v>
      </c>
      <c r="V311" s="322" t="s">
        <v>718</v>
      </c>
      <c r="W311" s="322" t="s">
        <v>718</v>
      </c>
      <c r="X311" s="322" t="s">
        <v>718</v>
      </c>
      <c r="Y311" s="322" t="s">
        <v>718</v>
      </c>
      <c r="Z311" s="322" t="s">
        <v>718</v>
      </c>
      <c r="AA311" s="322" t="s">
        <v>718</v>
      </c>
      <c r="AB311" s="322"/>
      <c r="AC311" s="322"/>
      <c r="AD311" s="322"/>
    </row>
    <row r="312" spans="2:30" ht="18.75" hidden="1" customHeight="1">
      <c r="B312" s="323" t="s">
        <v>1097</v>
      </c>
      <c r="C312" s="323" t="s">
        <v>1095</v>
      </c>
      <c r="D312" s="322" t="s">
        <v>1096</v>
      </c>
      <c r="E312" s="322" t="s">
        <v>899</v>
      </c>
      <c r="F312" s="323" t="s">
        <v>29</v>
      </c>
      <c r="G312" s="323" t="s">
        <v>722</v>
      </c>
      <c r="H312" s="323" t="s">
        <v>807</v>
      </c>
      <c r="I312" s="323" t="s">
        <v>29</v>
      </c>
      <c r="J312" s="436" t="s">
        <v>812</v>
      </c>
      <c r="K312" s="323"/>
      <c r="L312" s="322" t="s">
        <v>717</v>
      </c>
      <c r="M312" s="322" t="s">
        <v>718</v>
      </c>
      <c r="N312" s="322" t="s">
        <v>718</v>
      </c>
      <c r="O312" s="322" t="s">
        <v>718</v>
      </c>
      <c r="P312" s="322" t="s">
        <v>718</v>
      </c>
      <c r="Q312" s="322" t="s">
        <v>718</v>
      </c>
      <c r="R312" s="322" t="s">
        <v>718</v>
      </c>
      <c r="S312" s="322" t="s">
        <v>718</v>
      </c>
      <c r="T312" s="322" t="s">
        <v>718</v>
      </c>
      <c r="U312" s="322" t="s">
        <v>718</v>
      </c>
      <c r="V312" s="322" t="s">
        <v>718</v>
      </c>
      <c r="W312" s="322" t="s">
        <v>718</v>
      </c>
      <c r="X312" s="322" t="s">
        <v>718</v>
      </c>
      <c r="Y312" s="322" t="s">
        <v>718</v>
      </c>
      <c r="Z312" s="322" t="s">
        <v>718</v>
      </c>
      <c r="AA312" s="322" t="s">
        <v>718</v>
      </c>
      <c r="AB312" s="322"/>
      <c r="AC312" s="322"/>
      <c r="AD312" s="322"/>
    </row>
    <row r="313" spans="2:30" ht="18.75" hidden="1" customHeight="1">
      <c r="B313" s="323" t="s">
        <v>1098</v>
      </c>
      <c r="C313" s="323" t="s">
        <v>1095</v>
      </c>
      <c r="D313" s="322" t="s">
        <v>1096</v>
      </c>
      <c r="E313" s="322" t="s">
        <v>899</v>
      </c>
      <c r="F313" s="323" t="s">
        <v>29</v>
      </c>
      <c r="G313" s="323" t="s">
        <v>722</v>
      </c>
      <c r="H313" s="323" t="s">
        <v>825</v>
      </c>
      <c r="I313" s="323" t="s">
        <v>29</v>
      </c>
      <c r="J313" s="436" t="s">
        <v>812</v>
      </c>
      <c r="K313" s="323"/>
      <c r="L313" s="322" t="s">
        <v>718</v>
      </c>
      <c r="M313" s="322" t="s">
        <v>718</v>
      </c>
      <c r="N313" s="322" t="s">
        <v>718</v>
      </c>
      <c r="O313" s="322" t="s">
        <v>718</v>
      </c>
      <c r="P313" s="322" t="s">
        <v>718</v>
      </c>
      <c r="Q313" s="322" t="s">
        <v>718</v>
      </c>
      <c r="R313" s="322" t="s">
        <v>718</v>
      </c>
      <c r="S313" s="322" t="s">
        <v>718</v>
      </c>
      <c r="T313" s="322" t="s">
        <v>718</v>
      </c>
      <c r="U313" s="322" t="s">
        <v>718</v>
      </c>
      <c r="V313" s="322" t="s">
        <v>718</v>
      </c>
      <c r="W313" s="322" t="s">
        <v>718</v>
      </c>
      <c r="X313" s="322" t="s">
        <v>718</v>
      </c>
      <c r="Y313" s="322" t="s">
        <v>718</v>
      </c>
      <c r="Z313" s="322" t="s">
        <v>718</v>
      </c>
      <c r="AA313" s="322" t="s">
        <v>718</v>
      </c>
      <c r="AB313" s="322"/>
      <c r="AC313" s="322"/>
      <c r="AD313" s="322"/>
    </row>
    <row r="314" spans="2:30" ht="18.75" hidden="1" customHeight="1">
      <c r="B314" s="323" t="s">
        <v>1099</v>
      </c>
      <c r="C314" s="323" t="s">
        <v>1095</v>
      </c>
      <c r="D314" s="322" t="s">
        <v>1096</v>
      </c>
      <c r="E314" s="322" t="s">
        <v>899</v>
      </c>
      <c r="F314" s="323" t="s">
        <v>29</v>
      </c>
      <c r="G314" s="323" t="s">
        <v>722</v>
      </c>
      <c r="H314" s="323" t="s">
        <v>840</v>
      </c>
      <c r="I314" s="323" t="s">
        <v>29</v>
      </c>
      <c r="J314" s="436" t="s">
        <v>812</v>
      </c>
      <c r="K314" s="323"/>
      <c r="L314" s="322" t="s">
        <v>718</v>
      </c>
      <c r="M314" s="322" t="s">
        <v>718</v>
      </c>
      <c r="N314" s="322" t="s">
        <v>718</v>
      </c>
      <c r="O314" s="322" t="s">
        <v>718</v>
      </c>
      <c r="P314" s="322" t="s">
        <v>718</v>
      </c>
      <c r="Q314" s="322" t="s">
        <v>718</v>
      </c>
      <c r="R314" s="322" t="s">
        <v>718</v>
      </c>
      <c r="S314" s="322" t="s">
        <v>718</v>
      </c>
      <c r="T314" s="322" t="s">
        <v>718</v>
      </c>
      <c r="U314" s="322" t="s">
        <v>718</v>
      </c>
      <c r="V314" s="322" t="s">
        <v>718</v>
      </c>
      <c r="W314" s="322" t="s">
        <v>718</v>
      </c>
      <c r="X314" s="322" t="s">
        <v>718</v>
      </c>
      <c r="Y314" s="322" t="s">
        <v>718</v>
      </c>
      <c r="Z314" s="322" t="s">
        <v>718</v>
      </c>
      <c r="AA314" s="322" t="s">
        <v>718</v>
      </c>
      <c r="AB314" s="322"/>
      <c r="AC314" s="322"/>
      <c r="AD314" s="322"/>
    </row>
    <row r="315" spans="2:30" ht="18.75" hidden="1" customHeight="1">
      <c r="B315" s="323" t="s">
        <v>1100</v>
      </c>
      <c r="C315" s="323" t="s">
        <v>1095</v>
      </c>
      <c r="D315" s="322" t="s">
        <v>1096</v>
      </c>
      <c r="E315" s="322" t="s">
        <v>899</v>
      </c>
      <c r="F315" s="323" t="s">
        <v>29</v>
      </c>
      <c r="G315" s="323" t="s">
        <v>722</v>
      </c>
      <c r="H315" s="323" t="s">
        <v>838</v>
      </c>
      <c r="I315" s="323" t="s">
        <v>29</v>
      </c>
      <c r="J315" s="436" t="s">
        <v>812</v>
      </c>
      <c r="K315" s="323"/>
      <c r="L315" s="322" t="s">
        <v>718</v>
      </c>
      <c r="M315" s="322" t="s">
        <v>718</v>
      </c>
      <c r="N315" s="322" t="s">
        <v>718</v>
      </c>
      <c r="O315" s="322" t="s">
        <v>718</v>
      </c>
      <c r="P315" s="322" t="s">
        <v>718</v>
      </c>
      <c r="Q315" s="322" t="s">
        <v>718</v>
      </c>
      <c r="R315" s="322" t="s">
        <v>718</v>
      </c>
      <c r="S315" s="322" t="s">
        <v>718</v>
      </c>
      <c r="T315" s="322" t="s">
        <v>718</v>
      </c>
      <c r="U315" s="322" t="s">
        <v>718</v>
      </c>
      <c r="V315" s="322" t="s">
        <v>718</v>
      </c>
      <c r="W315" s="322" t="s">
        <v>718</v>
      </c>
      <c r="X315" s="322" t="s">
        <v>718</v>
      </c>
      <c r="Y315" s="322" t="s">
        <v>718</v>
      </c>
      <c r="Z315" s="322" t="s">
        <v>718</v>
      </c>
      <c r="AA315" s="322" t="s">
        <v>718</v>
      </c>
      <c r="AB315" s="322"/>
      <c r="AC315" s="322"/>
      <c r="AD315" s="322"/>
    </row>
    <row r="316" spans="2:30" ht="18.75" hidden="1" customHeight="1">
      <c r="B316" s="323" t="s">
        <v>1101</v>
      </c>
      <c r="C316" s="323" t="s">
        <v>1095</v>
      </c>
      <c r="D316" s="322" t="s">
        <v>1096</v>
      </c>
      <c r="E316" s="322" t="s">
        <v>899</v>
      </c>
      <c r="F316" s="323" t="s">
        <v>29</v>
      </c>
      <c r="G316" s="323" t="s">
        <v>722</v>
      </c>
      <c r="H316" s="323" t="s">
        <v>51</v>
      </c>
      <c r="I316" s="323" t="s">
        <v>29</v>
      </c>
      <c r="J316" s="436" t="s">
        <v>812</v>
      </c>
      <c r="K316" s="323"/>
      <c r="L316" s="322" t="s">
        <v>717</v>
      </c>
      <c r="M316" s="322" t="s">
        <v>718</v>
      </c>
      <c r="N316" s="322" t="s">
        <v>718</v>
      </c>
      <c r="O316" s="322" t="s">
        <v>718</v>
      </c>
      <c r="P316" s="322" t="s">
        <v>718</v>
      </c>
      <c r="Q316" s="322" t="s">
        <v>718</v>
      </c>
      <c r="R316" s="322" t="s">
        <v>718</v>
      </c>
      <c r="S316" s="322" t="s">
        <v>718</v>
      </c>
      <c r="T316" s="322" t="s">
        <v>718</v>
      </c>
      <c r="U316" s="322" t="s">
        <v>718</v>
      </c>
      <c r="V316" s="322" t="s">
        <v>718</v>
      </c>
      <c r="W316" s="322" t="s">
        <v>718</v>
      </c>
      <c r="X316" s="322" t="s">
        <v>718</v>
      </c>
      <c r="Y316" s="322" t="s">
        <v>718</v>
      </c>
      <c r="Z316" s="322" t="s">
        <v>718</v>
      </c>
      <c r="AA316" s="322" t="s">
        <v>718</v>
      </c>
      <c r="AB316" s="322"/>
      <c r="AC316" s="322"/>
      <c r="AD316" s="322"/>
    </row>
    <row r="317" spans="2:30" ht="18.75" hidden="1" customHeight="1">
      <c r="B317" s="323" t="s">
        <v>1102</v>
      </c>
      <c r="C317" s="323" t="s">
        <v>1103</v>
      </c>
      <c r="D317" s="322" t="s">
        <v>1104</v>
      </c>
      <c r="E317" s="322" t="s">
        <v>899</v>
      </c>
      <c r="F317" s="323" t="s">
        <v>29</v>
      </c>
      <c r="G317" s="323" t="s">
        <v>722</v>
      </c>
      <c r="H317" s="323" t="s">
        <v>18</v>
      </c>
      <c r="I317" s="323" t="s">
        <v>29</v>
      </c>
      <c r="J317" s="436" t="s">
        <v>854</v>
      </c>
      <c r="K317" s="323" t="s">
        <v>1082</v>
      </c>
      <c r="L317" s="322" t="s">
        <v>717</v>
      </c>
      <c r="M317" s="322" t="s">
        <v>718</v>
      </c>
      <c r="N317" s="322" t="s">
        <v>718</v>
      </c>
      <c r="O317" s="322" t="s">
        <v>718</v>
      </c>
      <c r="P317" s="322" t="s">
        <v>718</v>
      </c>
      <c r="Q317" s="322" t="s">
        <v>718</v>
      </c>
      <c r="R317" s="322" t="s">
        <v>718</v>
      </c>
      <c r="S317" s="322" t="s">
        <v>718</v>
      </c>
      <c r="T317" s="322" t="s">
        <v>718</v>
      </c>
      <c r="U317" s="322" t="s">
        <v>718</v>
      </c>
      <c r="V317" s="322" t="s">
        <v>718</v>
      </c>
      <c r="W317" s="322" t="s">
        <v>718</v>
      </c>
      <c r="X317" s="322" t="s">
        <v>718</v>
      </c>
      <c r="Y317" s="322" t="s">
        <v>718</v>
      </c>
      <c r="Z317" s="322" t="s">
        <v>718</v>
      </c>
      <c r="AA317" s="322" t="s">
        <v>718</v>
      </c>
      <c r="AB317" s="322"/>
      <c r="AC317" s="322"/>
      <c r="AD317" s="322"/>
    </row>
    <row r="318" spans="2:30" ht="18.75" hidden="1" customHeight="1">
      <c r="B318" s="323" t="s">
        <v>1105</v>
      </c>
      <c r="C318" s="323" t="s">
        <v>1103</v>
      </c>
      <c r="D318" s="322" t="s">
        <v>1104</v>
      </c>
      <c r="E318" s="322" t="s">
        <v>899</v>
      </c>
      <c r="F318" s="323" t="s">
        <v>29</v>
      </c>
      <c r="G318" s="323" t="s">
        <v>722</v>
      </c>
      <c r="H318" s="323" t="s">
        <v>807</v>
      </c>
      <c r="I318" s="323" t="s">
        <v>29</v>
      </c>
      <c r="J318" s="436" t="s">
        <v>854</v>
      </c>
      <c r="K318" s="323"/>
      <c r="L318" s="322" t="s">
        <v>717</v>
      </c>
      <c r="M318" s="322" t="s">
        <v>718</v>
      </c>
      <c r="N318" s="322" t="s">
        <v>718</v>
      </c>
      <c r="O318" s="322" t="s">
        <v>718</v>
      </c>
      <c r="P318" s="322" t="s">
        <v>718</v>
      </c>
      <c r="Q318" s="322" t="s">
        <v>718</v>
      </c>
      <c r="R318" s="322" t="s">
        <v>718</v>
      </c>
      <c r="S318" s="322" t="s">
        <v>718</v>
      </c>
      <c r="T318" s="322" t="s">
        <v>718</v>
      </c>
      <c r="U318" s="322" t="s">
        <v>718</v>
      </c>
      <c r="V318" s="322" t="s">
        <v>718</v>
      </c>
      <c r="W318" s="322" t="s">
        <v>718</v>
      </c>
      <c r="X318" s="322" t="s">
        <v>718</v>
      </c>
      <c r="Y318" s="322" t="s">
        <v>718</v>
      </c>
      <c r="Z318" s="322" t="s">
        <v>718</v>
      </c>
      <c r="AA318" s="322" t="s">
        <v>718</v>
      </c>
      <c r="AB318" s="322"/>
      <c r="AC318" s="322"/>
      <c r="AD318" s="322"/>
    </row>
    <row r="319" spans="2:30" ht="18.75" hidden="1" customHeight="1">
      <c r="B319" s="323" t="s">
        <v>1106</v>
      </c>
      <c r="C319" s="323" t="s">
        <v>1103</v>
      </c>
      <c r="D319" s="322" t="s">
        <v>1104</v>
      </c>
      <c r="E319" s="322" t="s">
        <v>899</v>
      </c>
      <c r="F319" s="323" t="s">
        <v>29</v>
      </c>
      <c r="G319" s="323" t="s">
        <v>722</v>
      </c>
      <c r="H319" s="323" t="s">
        <v>825</v>
      </c>
      <c r="I319" s="323" t="s">
        <v>29</v>
      </c>
      <c r="J319" s="436" t="s">
        <v>854</v>
      </c>
      <c r="K319" s="323"/>
      <c r="L319" s="322" t="s">
        <v>718</v>
      </c>
      <c r="M319" s="322" t="s">
        <v>718</v>
      </c>
      <c r="N319" s="322" t="s">
        <v>718</v>
      </c>
      <c r="O319" s="322" t="s">
        <v>718</v>
      </c>
      <c r="P319" s="322" t="s">
        <v>718</v>
      </c>
      <c r="Q319" s="322" t="s">
        <v>718</v>
      </c>
      <c r="R319" s="322" t="s">
        <v>718</v>
      </c>
      <c r="S319" s="322" t="s">
        <v>718</v>
      </c>
      <c r="T319" s="322" t="s">
        <v>718</v>
      </c>
      <c r="U319" s="322" t="s">
        <v>718</v>
      </c>
      <c r="V319" s="322" t="s">
        <v>718</v>
      </c>
      <c r="W319" s="322" t="s">
        <v>718</v>
      </c>
      <c r="X319" s="322" t="s">
        <v>718</v>
      </c>
      <c r="Y319" s="322" t="s">
        <v>718</v>
      </c>
      <c r="Z319" s="322" t="s">
        <v>718</v>
      </c>
      <c r="AA319" s="322" t="s">
        <v>718</v>
      </c>
      <c r="AB319" s="322"/>
      <c r="AC319" s="322"/>
      <c r="AD319" s="322"/>
    </row>
    <row r="320" spans="2:30" ht="18.75" hidden="1" customHeight="1">
      <c r="B320" s="323" t="s">
        <v>1107</v>
      </c>
      <c r="C320" s="323" t="s">
        <v>1103</v>
      </c>
      <c r="D320" s="322" t="s">
        <v>1104</v>
      </c>
      <c r="E320" s="322" t="s">
        <v>899</v>
      </c>
      <c r="F320" s="323" t="s">
        <v>29</v>
      </c>
      <c r="G320" s="323" t="s">
        <v>722</v>
      </c>
      <c r="H320" s="323" t="s">
        <v>840</v>
      </c>
      <c r="I320" s="323" t="s">
        <v>29</v>
      </c>
      <c r="J320" s="436" t="s">
        <v>854</v>
      </c>
      <c r="K320" s="323"/>
      <c r="L320" s="322" t="s">
        <v>718</v>
      </c>
      <c r="M320" s="322" t="s">
        <v>718</v>
      </c>
      <c r="N320" s="322" t="s">
        <v>718</v>
      </c>
      <c r="O320" s="322" t="s">
        <v>718</v>
      </c>
      <c r="P320" s="322" t="s">
        <v>718</v>
      </c>
      <c r="Q320" s="322" t="s">
        <v>718</v>
      </c>
      <c r="R320" s="322" t="s">
        <v>718</v>
      </c>
      <c r="S320" s="322" t="s">
        <v>718</v>
      </c>
      <c r="T320" s="322" t="s">
        <v>718</v>
      </c>
      <c r="U320" s="322" t="s">
        <v>718</v>
      </c>
      <c r="V320" s="322" t="s">
        <v>718</v>
      </c>
      <c r="W320" s="322" t="s">
        <v>718</v>
      </c>
      <c r="X320" s="322" t="s">
        <v>718</v>
      </c>
      <c r="Y320" s="322" t="s">
        <v>718</v>
      </c>
      <c r="Z320" s="322" t="s">
        <v>718</v>
      </c>
      <c r="AA320" s="322" t="s">
        <v>718</v>
      </c>
      <c r="AB320" s="322"/>
      <c r="AC320" s="322"/>
      <c r="AD320" s="322"/>
    </row>
    <row r="321" spans="2:30" ht="18.75" hidden="1" customHeight="1">
      <c r="B321" s="323" t="s">
        <v>1108</v>
      </c>
      <c r="C321" s="323" t="s">
        <v>1103</v>
      </c>
      <c r="D321" s="322" t="s">
        <v>1104</v>
      </c>
      <c r="E321" s="322" t="s">
        <v>899</v>
      </c>
      <c r="F321" s="323" t="s">
        <v>29</v>
      </c>
      <c r="G321" s="323" t="s">
        <v>722</v>
      </c>
      <c r="H321" s="323" t="s">
        <v>838</v>
      </c>
      <c r="I321" s="323" t="s">
        <v>29</v>
      </c>
      <c r="J321" s="436" t="s">
        <v>854</v>
      </c>
      <c r="K321" s="323"/>
      <c r="L321" s="322" t="s">
        <v>718</v>
      </c>
      <c r="M321" s="322" t="s">
        <v>718</v>
      </c>
      <c r="N321" s="322" t="s">
        <v>718</v>
      </c>
      <c r="O321" s="322" t="s">
        <v>718</v>
      </c>
      <c r="P321" s="322" t="s">
        <v>718</v>
      </c>
      <c r="Q321" s="322" t="s">
        <v>718</v>
      </c>
      <c r="R321" s="322" t="s">
        <v>718</v>
      </c>
      <c r="S321" s="322" t="s">
        <v>718</v>
      </c>
      <c r="T321" s="322" t="s">
        <v>718</v>
      </c>
      <c r="U321" s="322" t="s">
        <v>718</v>
      </c>
      <c r="V321" s="322" t="s">
        <v>718</v>
      </c>
      <c r="W321" s="322" t="s">
        <v>718</v>
      </c>
      <c r="X321" s="322" t="s">
        <v>718</v>
      </c>
      <c r="Y321" s="322" t="s">
        <v>718</v>
      </c>
      <c r="Z321" s="322" t="s">
        <v>718</v>
      </c>
      <c r="AA321" s="322" t="s">
        <v>718</v>
      </c>
      <c r="AB321" s="322"/>
      <c r="AC321" s="322"/>
      <c r="AD321" s="322"/>
    </row>
    <row r="322" spans="2:30" ht="18.75" hidden="1" customHeight="1">
      <c r="B322" s="323" t="s">
        <v>1109</v>
      </c>
      <c r="C322" s="323" t="s">
        <v>1103</v>
      </c>
      <c r="D322" s="322" t="s">
        <v>1104</v>
      </c>
      <c r="E322" s="322" t="s">
        <v>899</v>
      </c>
      <c r="F322" s="323" t="s">
        <v>29</v>
      </c>
      <c r="G322" s="323" t="s">
        <v>722</v>
      </c>
      <c r="H322" s="323" t="s">
        <v>51</v>
      </c>
      <c r="I322" s="323" t="s">
        <v>29</v>
      </c>
      <c r="J322" s="436" t="s">
        <v>854</v>
      </c>
      <c r="K322" s="323"/>
      <c r="L322" s="322" t="s">
        <v>717</v>
      </c>
      <c r="M322" s="322" t="s">
        <v>718</v>
      </c>
      <c r="N322" s="322" t="s">
        <v>718</v>
      </c>
      <c r="O322" s="322" t="s">
        <v>718</v>
      </c>
      <c r="P322" s="322" t="s">
        <v>718</v>
      </c>
      <c r="Q322" s="322" t="s">
        <v>718</v>
      </c>
      <c r="R322" s="322" t="s">
        <v>718</v>
      </c>
      <c r="S322" s="322" t="s">
        <v>718</v>
      </c>
      <c r="T322" s="322" t="s">
        <v>718</v>
      </c>
      <c r="U322" s="322" t="s">
        <v>718</v>
      </c>
      <c r="V322" s="322" t="s">
        <v>718</v>
      </c>
      <c r="W322" s="322" t="s">
        <v>718</v>
      </c>
      <c r="X322" s="322" t="s">
        <v>718</v>
      </c>
      <c r="Y322" s="322" t="s">
        <v>718</v>
      </c>
      <c r="Z322" s="322" t="s">
        <v>718</v>
      </c>
      <c r="AA322" s="322" t="s">
        <v>718</v>
      </c>
      <c r="AB322" s="322"/>
      <c r="AC322" s="322"/>
      <c r="AD322" s="322"/>
    </row>
    <row r="323" spans="2:30" ht="18.75" hidden="1" customHeight="1">
      <c r="B323" s="323" t="s">
        <v>1110</v>
      </c>
      <c r="C323" s="323" t="s">
        <v>1111</v>
      </c>
      <c r="D323" s="322" t="s">
        <v>1112</v>
      </c>
      <c r="E323" s="322" t="s">
        <v>1113</v>
      </c>
      <c r="F323" s="323" t="s">
        <v>29</v>
      </c>
      <c r="G323" s="323" t="s">
        <v>722</v>
      </c>
      <c r="H323" s="323" t="s">
        <v>713</v>
      </c>
      <c r="I323" s="323" t="s">
        <v>1059</v>
      </c>
      <c r="J323" s="436" t="s">
        <v>812</v>
      </c>
      <c r="K323" s="323" t="s">
        <v>1082</v>
      </c>
      <c r="L323" s="322" t="s">
        <v>717</v>
      </c>
      <c r="M323" s="322" t="s">
        <v>718</v>
      </c>
      <c r="N323" s="322" t="s">
        <v>718</v>
      </c>
      <c r="O323" s="322" t="s">
        <v>718</v>
      </c>
      <c r="P323" s="322" t="s">
        <v>718</v>
      </c>
      <c r="Q323" s="322" t="s">
        <v>718</v>
      </c>
      <c r="R323" s="322" t="s">
        <v>718</v>
      </c>
      <c r="S323" s="322" t="s">
        <v>718</v>
      </c>
      <c r="T323" s="322" t="s">
        <v>718</v>
      </c>
      <c r="U323" s="322" t="s">
        <v>718</v>
      </c>
      <c r="V323" s="322" t="s">
        <v>718</v>
      </c>
      <c r="W323" s="322" t="s">
        <v>718</v>
      </c>
      <c r="X323" s="322" t="s">
        <v>718</v>
      </c>
      <c r="Y323" s="322" t="s">
        <v>718</v>
      </c>
      <c r="Z323" s="322" t="s">
        <v>718</v>
      </c>
      <c r="AA323" s="322" t="s">
        <v>718</v>
      </c>
      <c r="AB323" s="322"/>
      <c r="AC323" s="322"/>
      <c r="AD323" s="322"/>
    </row>
    <row r="324" spans="2:30" ht="18.75" hidden="1" customHeight="1">
      <c r="B324" s="323" t="s">
        <v>1114</v>
      </c>
      <c r="C324" s="323" t="s">
        <v>1115</v>
      </c>
      <c r="D324" s="322" t="s">
        <v>1116</v>
      </c>
      <c r="E324" s="322" t="s">
        <v>1113</v>
      </c>
      <c r="F324" s="323" t="s">
        <v>29</v>
      </c>
      <c r="G324" s="323" t="s">
        <v>722</v>
      </c>
      <c r="H324" s="323" t="s">
        <v>713</v>
      </c>
      <c r="I324" s="323" t="s">
        <v>1059</v>
      </c>
      <c r="J324" s="436" t="s">
        <v>854</v>
      </c>
      <c r="K324" s="323" t="s">
        <v>1082</v>
      </c>
      <c r="L324" s="322" t="s">
        <v>717</v>
      </c>
      <c r="M324" s="322" t="s">
        <v>718</v>
      </c>
      <c r="N324" s="322" t="s">
        <v>718</v>
      </c>
      <c r="O324" s="322" t="s">
        <v>718</v>
      </c>
      <c r="P324" s="322" t="s">
        <v>718</v>
      </c>
      <c r="Q324" s="322" t="s">
        <v>718</v>
      </c>
      <c r="R324" s="322" t="s">
        <v>718</v>
      </c>
      <c r="S324" s="322" t="s">
        <v>718</v>
      </c>
      <c r="T324" s="322" t="s">
        <v>718</v>
      </c>
      <c r="U324" s="322" t="s">
        <v>718</v>
      </c>
      <c r="V324" s="322" t="s">
        <v>718</v>
      </c>
      <c r="W324" s="322" t="s">
        <v>718</v>
      </c>
      <c r="X324" s="322" t="s">
        <v>718</v>
      </c>
      <c r="Y324" s="322" t="s">
        <v>718</v>
      </c>
      <c r="Z324" s="322" t="s">
        <v>718</v>
      </c>
      <c r="AA324" s="322" t="s">
        <v>718</v>
      </c>
      <c r="AB324" s="322"/>
      <c r="AC324" s="322"/>
      <c r="AD324" s="322"/>
    </row>
    <row r="325" spans="2:30" ht="18.75" hidden="1" customHeight="1">
      <c r="B325" s="323" t="s">
        <v>1117</v>
      </c>
      <c r="C325" s="323" t="s">
        <v>1118</v>
      </c>
      <c r="D325" s="322" t="s">
        <v>1119</v>
      </c>
      <c r="E325" s="322" t="s">
        <v>1113</v>
      </c>
      <c r="F325" s="323" t="s">
        <v>29</v>
      </c>
      <c r="G325" s="323" t="s">
        <v>722</v>
      </c>
      <c r="H325" s="323" t="s">
        <v>713</v>
      </c>
      <c r="I325" s="323" t="s">
        <v>1059</v>
      </c>
      <c r="J325" s="436" t="s">
        <v>812</v>
      </c>
      <c r="K325" s="323" t="s">
        <v>1082</v>
      </c>
      <c r="L325" s="322" t="s">
        <v>717</v>
      </c>
      <c r="M325" s="322" t="s">
        <v>718</v>
      </c>
      <c r="N325" s="322" t="s">
        <v>718</v>
      </c>
      <c r="O325" s="322" t="s">
        <v>718</v>
      </c>
      <c r="P325" s="322" t="s">
        <v>718</v>
      </c>
      <c r="Q325" s="322" t="s">
        <v>718</v>
      </c>
      <c r="R325" s="322" t="s">
        <v>718</v>
      </c>
      <c r="S325" s="322" t="s">
        <v>718</v>
      </c>
      <c r="T325" s="322" t="s">
        <v>718</v>
      </c>
      <c r="U325" s="322" t="s">
        <v>718</v>
      </c>
      <c r="V325" s="322" t="s">
        <v>718</v>
      </c>
      <c r="W325" s="322" t="s">
        <v>718</v>
      </c>
      <c r="X325" s="322" t="s">
        <v>718</v>
      </c>
      <c r="Y325" s="322" t="s">
        <v>718</v>
      </c>
      <c r="Z325" s="322" t="s">
        <v>718</v>
      </c>
      <c r="AA325" s="322" t="s">
        <v>718</v>
      </c>
      <c r="AB325" s="322"/>
      <c r="AC325" s="322"/>
      <c r="AD325" s="322"/>
    </row>
    <row r="326" spans="2:30" ht="18.75" hidden="1" customHeight="1">
      <c r="B326" s="323" t="s">
        <v>1120</v>
      </c>
      <c r="C326" s="323" t="s">
        <v>1121</v>
      </c>
      <c r="D326" s="322" t="s">
        <v>1122</v>
      </c>
      <c r="E326" s="322" t="s">
        <v>1113</v>
      </c>
      <c r="F326" s="323" t="s">
        <v>29</v>
      </c>
      <c r="G326" s="323" t="s">
        <v>722</v>
      </c>
      <c r="H326" s="323" t="s">
        <v>713</v>
      </c>
      <c r="I326" s="323" t="s">
        <v>1059</v>
      </c>
      <c r="J326" s="436" t="s">
        <v>854</v>
      </c>
      <c r="K326" s="323" t="s">
        <v>1082</v>
      </c>
      <c r="L326" s="322" t="s">
        <v>717</v>
      </c>
      <c r="M326" s="322" t="s">
        <v>718</v>
      </c>
      <c r="N326" s="322" t="s">
        <v>718</v>
      </c>
      <c r="O326" s="322" t="s">
        <v>718</v>
      </c>
      <c r="P326" s="322" t="s">
        <v>718</v>
      </c>
      <c r="Q326" s="322" t="s">
        <v>718</v>
      </c>
      <c r="R326" s="322" t="s">
        <v>718</v>
      </c>
      <c r="S326" s="322" t="s">
        <v>718</v>
      </c>
      <c r="T326" s="322" t="s">
        <v>718</v>
      </c>
      <c r="U326" s="322" t="s">
        <v>718</v>
      </c>
      <c r="V326" s="322" t="s">
        <v>718</v>
      </c>
      <c r="W326" s="322" t="s">
        <v>718</v>
      </c>
      <c r="X326" s="322" t="s">
        <v>718</v>
      </c>
      <c r="Y326" s="322" t="s">
        <v>718</v>
      </c>
      <c r="Z326" s="322" t="s">
        <v>718</v>
      </c>
      <c r="AA326" s="322" t="s">
        <v>718</v>
      </c>
      <c r="AB326" s="322"/>
      <c r="AC326" s="322"/>
      <c r="AD326" s="322"/>
    </row>
    <row r="327" spans="2:30" ht="18.75" hidden="1" customHeight="1">
      <c r="B327" s="323" t="s">
        <v>1123</v>
      </c>
      <c r="C327" s="323" t="s">
        <v>1124</v>
      </c>
      <c r="D327" s="322" t="s">
        <v>1125</v>
      </c>
      <c r="E327" s="322" t="s">
        <v>1126</v>
      </c>
      <c r="F327" s="323" t="s">
        <v>29</v>
      </c>
      <c r="G327" s="323" t="s">
        <v>722</v>
      </c>
      <c r="H327" s="323" t="s">
        <v>713</v>
      </c>
      <c r="I327" s="323" t="s">
        <v>714</v>
      </c>
      <c r="J327" s="436" t="s">
        <v>730</v>
      </c>
      <c r="K327" s="323" t="s">
        <v>1082</v>
      </c>
      <c r="L327" s="322" t="s">
        <v>717</v>
      </c>
      <c r="M327" s="322" t="s">
        <v>718</v>
      </c>
      <c r="N327" s="322" t="s">
        <v>718</v>
      </c>
      <c r="O327" s="322" t="s">
        <v>718</v>
      </c>
      <c r="P327" s="322" t="s">
        <v>718</v>
      </c>
      <c r="Q327" s="322" t="s">
        <v>718</v>
      </c>
      <c r="R327" s="322" t="s">
        <v>718</v>
      </c>
      <c r="S327" s="322" t="s">
        <v>718</v>
      </c>
      <c r="T327" s="322" t="s">
        <v>718</v>
      </c>
      <c r="U327" s="322" t="s">
        <v>718</v>
      </c>
      <c r="V327" s="322" t="s">
        <v>718</v>
      </c>
      <c r="W327" s="322" t="s">
        <v>718</v>
      </c>
      <c r="X327" s="322" t="s">
        <v>718</v>
      </c>
      <c r="Y327" s="322" t="s">
        <v>718</v>
      </c>
      <c r="Z327" s="322" t="s">
        <v>718</v>
      </c>
      <c r="AA327" s="322" t="s">
        <v>718</v>
      </c>
      <c r="AB327" s="322"/>
      <c r="AC327" s="322"/>
      <c r="AD327" s="322"/>
    </row>
    <row r="328" spans="2:30" ht="18.75" hidden="1" customHeight="1">
      <c r="B328" s="323" t="s">
        <v>1127</v>
      </c>
      <c r="C328" s="323" t="s">
        <v>1124</v>
      </c>
      <c r="D328" s="322" t="s">
        <v>1125</v>
      </c>
      <c r="E328" s="322" t="s">
        <v>1126</v>
      </c>
      <c r="F328" s="323" t="s">
        <v>29</v>
      </c>
      <c r="G328" s="323" t="s">
        <v>722</v>
      </c>
      <c r="H328" s="323" t="s">
        <v>713</v>
      </c>
      <c r="I328" s="323" t="s">
        <v>714</v>
      </c>
      <c r="J328" s="436" t="s">
        <v>720</v>
      </c>
      <c r="K328" s="323"/>
      <c r="L328" s="322" t="s">
        <v>717</v>
      </c>
      <c r="M328" s="322" t="s">
        <v>718</v>
      </c>
      <c r="N328" s="322" t="s">
        <v>718</v>
      </c>
      <c r="O328" s="322" t="s">
        <v>718</v>
      </c>
      <c r="P328" s="322" t="s">
        <v>718</v>
      </c>
      <c r="Q328" s="322" t="s">
        <v>718</v>
      </c>
      <c r="R328" s="322" t="s">
        <v>718</v>
      </c>
      <c r="S328" s="322" t="s">
        <v>718</v>
      </c>
      <c r="T328" s="322" t="s">
        <v>718</v>
      </c>
      <c r="U328" s="322" t="s">
        <v>718</v>
      </c>
      <c r="V328" s="322" t="s">
        <v>718</v>
      </c>
      <c r="W328" s="322" t="s">
        <v>718</v>
      </c>
      <c r="X328" s="322" t="s">
        <v>718</v>
      </c>
      <c r="Y328" s="322" t="s">
        <v>718</v>
      </c>
      <c r="Z328" s="322" t="s">
        <v>718</v>
      </c>
      <c r="AA328" s="322" t="s">
        <v>718</v>
      </c>
      <c r="AB328" s="322"/>
      <c r="AC328" s="322"/>
      <c r="AD328" s="322"/>
    </row>
    <row r="329" spans="2:30" ht="18.75" hidden="1" customHeight="1">
      <c r="B329" s="323" t="s">
        <v>1128</v>
      </c>
      <c r="C329" s="323" t="s">
        <v>1124</v>
      </c>
      <c r="D329" s="322" t="s">
        <v>1125</v>
      </c>
      <c r="E329" s="322" t="s">
        <v>1126</v>
      </c>
      <c r="F329" s="323" t="s">
        <v>29</v>
      </c>
      <c r="G329" s="323" t="s">
        <v>722</v>
      </c>
      <c r="H329" s="323" t="s">
        <v>713</v>
      </c>
      <c r="I329" s="323" t="s">
        <v>714</v>
      </c>
      <c r="J329" s="436" t="s">
        <v>732</v>
      </c>
      <c r="K329" s="323"/>
      <c r="L329" s="322" t="s">
        <v>717</v>
      </c>
      <c r="M329" s="322" t="s">
        <v>718</v>
      </c>
      <c r="N329" s="322" t="s">
        <v>718</v>
      </c>
      <c r="O329" s="322" t="s">
        <v>718</v>
      </c>
      <c r="P329" s="322" t="s">
        <v>718</v>
      </c>
      <c r="Q329" s="322" t="s">
        <v>718</v>
      </c>
      <c r="R329" s="322" t="s">
        <v>718</v>
      </c>
      <c r="S329" s="322" t="s">
        <v>718</v>
      </c>
      <c r="T329" s="322" t="s">
        <v>718</v>
      </c>
      <c r="U329" s="322" t="s">
        <v>718</v>
      </c>
      <c r="V329" s="322" t="s">
        <v>718</v>
      </c>
      <c r="W329" s="322" t="s">
        <v>718</v>
      </c>
      <c r="X329" s="322" t="s">
        <v>718</v>
      </c>
      <c r="Y329" s="322" t="s">
        <v>718</v>
      </c>
      <c r="Z329" s="322" t="s">
        <v>718</v>
      </c>
      <c r="AA329" s="322" t="s">
        <v>718</v>
      </c>
      <c r="AB329" s="322"/>
      <c r="AC329" s="322"/>
      <c r="AD329" s="322"/>
    </row>
    <row r="330" spans="2:30" ht="18.75" hidden="1" customHeight="1">
      <c r="B330" s="323" t="s">
        <v>1129</v>
      </c>
      <c r="C330" s="323" t="s">
        <v>1124</v>
      </c>
      <c r="D330" s="322" t="s">
        <v>1125</v>
      </c>
      <c r="E330" s="322" t="s">
        <v>1126</v>
      </c>
      <c r="F330" s="323" t="s">
        <v>29</v>
      </c>
      <c r="G330" s="323" t="s">
        <v>722</v>
      </c>
      <c r="H330" s="323" t="s">
        <v>713</v>
      </c>
      <c r="I330" s="323" t="s">
        <v>714</v>
      </c>
      <c r="J330" s="436" t="s">
        <v>731</v>
      </c>
      <c r="K330" s="323"/>
      <c r="L330" s="322" t="s">
        <v>717</v>
      </c>
      <c r="M330" s="322" t="s">
        <v>718</v>
      </c>
      <c r="N330" s="322" t="s">
        <v>718</v>
      </c>
      <c r="O330" s="322" t="s">
        <v>718</v>
      </c>
      <c r="P330" s="322" t="s">
        <v>718</v>
      </c>
      <c r="Q330" s="322" t="s">
        <v>718</v>
      </c>
      <c r="R330" s="322" t="s">
        <v>718</v>
      </c>
      <c r="S330" s="322" t="s">
        <v>718</v>
      </c>
      <c r="T330" s="322" t="s">
        <v>718</v>
      </c>
      <c r="U330" s="322" t="s">
        <v>718</v>
      </c>
      <c r="V330" s="322" t="s">
        <v>718</v>
      </c>
      <c r="W330" s="322" t="s">
        <v>718</v>
      </c>
      <c r="X330" s="322" t="s">
        <v>718</v>
      </c>
      <c r="Y330" s="322" t="s">
        <v>718</v>
      </c>
      <c r="Z330" s="322" t="s">
        <v>718</v>
      </c>
      <c r="AA330" s="322" t="s">
        <v>718</v>
      </c>
      <c r="AB330" s="322"/>
      <c r="AC330" s="322"/>
      <c r="AD330" s="322"/>
    </row>
    <row r="331" spans="2:30" ht="18.75" hidden="1" customHeight="1">
      <c r="B331" s="323" t="s">
        <v>1130</v>
      </c>
      <c r="C331" s="323" t="s">
        <v>1124</v>
      </c>
      <c r="D331" s="322" t="s">
        <v>1125</v>
      </c>
      <c r="E331" s="322" t="s">
        <v>1126</v>
      </c>
      <c r="F331" s="323" t="s">
        <v>29</v>
      </c>
      <c r="G331" s="323" t="s">
        <v>722</v>
      </c>
      <c r="H331" s="323" t="s">
        <v>713</v>
      </c>
      <c r="I331" s="323" t="s">
        <v>714</v>
      </c>
      <c r="J331" s="436" t="s">
        <v>724</v>
      </c>
      <c r="K331" s="323"/>
      <c r="L331" s="322" t="s">
        <v>717</v>
      </c>
      <c r="M331" s="322" t="s">
        <v>718</v>
      </c>
      <c r="N331" s="322" t="s">
        <v>718</v>
      </c>
      <c r="O331" s="322" t="s">
        <v>718</v>
      </c>
      <c r="P331" s="322" t="s">
        <v>718</v>
      </c>
      <c r="Q331" s="322" t="s">
        <v>718</v>
      </c>
      <c r="R331" s="322" t="s">
        <v>718</v>
      </c>
      <c r="S331" s="322" t="s">
        <v>718</v>
      </c>
      <c r="T331" s="322" t="s">
        <v>718</v>
      </c>
      <c r="U331" s="322" t="s">
        <v>718</v>
      </c>
      <c r="V331" s="322" t="s">
        <v>718</v>
      </c>
      <c r="W331" s="322" t="s">
        <v>718</v>
      </c>
      <c r="X331" s="322" t="s">
        <v>718</v>
      </c>
      <c r="Y331" s="322" t="s">
        <v>718</v>
      </c>
      <c r="Z331" s="322" t="s">
        <v>718</v>
      </c>
      <c r="AA331" s="322" t="s">
        <v>718</v>
      </c>
      <c r="AB331" s="322"/>
      <c r="AC331" s="322"/>
      <c r="AD331" s="322"/>
    </row>
    <row r="332" spans="2:30" ht="18.75" hidden="1" customHeight="1">
      <c r="B332" s="323" t="s">
        <v>1131</v>
      </c>
      <c r="C332" s="323" t="s">
        <v>1124</v>
      </c>
      <c r="D332" s="322" t="s">
        <v>1125</v>
      </c>
      <c r="E332" s="322" t="s">
        <v>1126</v>
      </c>
      <c r="F332" s="323" t="s">
        <v>29</v>
      </c>
      <c r="G332" s="323" t="s">
        <v>722</v>
      </c>
      <c r="H332" s="323" t="s">
        <v>713</v>
      </c>
      <c r="I332" s="323" t="s">
        <v>714</v>
      </c>
      <c r="J332" s="436" t="s">
        <v>733</v>
      </c>
      <c r="K332" s="323"/>
      <c r="L332" s="322" t="s">
        <v>717</v>
      </c>
      <c r="M332" s="322" t="s">
        <v>718</v>
      </c>
      <c r="N332" s="322" t="s">
        <v>718</v>
      </c>
      <c r="O332" s="322" t="s">
        <v>718</v>
      </c>
      <c r="P332" s="322" t="s">
        <v>718</v>
      </c>
      <c r="Q332" s="322" t="s">
        <v>718</v>
      </c>
      <c r="R332" s="322" t="s">
        <v>718</v>
      </c>
      <c r="S332" s="322" t="s">
        <v>718</v>
      </c>
      <c r="T332" s="322" t="s">
        <v>718</v>
      </c>
      <c r="U332" s="322" t="s">
        <v>718</v>
      </c>
      <c r="V332" s="322" t="s">
        <v>718</v>
      </c>
      <c r="W332" s="322" t="s">
        <v>718</v>
      </c>
      <c r="X332" s="322" t="s">
        <v>718</v>
      </c>
      <c r="Y332" s="322" t="s">
        <v>718</v>
      </c>
      <c r="Z332" s="322" t="s">
        <v>718</v>
      </c>
      <c r="AA332" s="322" t="s">
        <v>718</v>
      </c>
      <c r="AB332" s="322"/>
      <c r="AC332" s="322"/>
      <c r="AD332" s="322"/>
    </row>
    <row r="333" spans="2:30" ht="18.75" hidden="1" customHeight="1">
      <c r="B333" s="323" t="s">
        <v>1132</v>
      </c>
      <c r="C333" s="323" t="s">
        <v>1132</v>
      </c>
      <c r="D333" s="322" t="s">
        <v>1133</v>
      </c>
      <c r="E333" s="322" t="s">
        <v>1113</v>
      </c>
      <c r="F333" s="323" t="s">
        <v>29</v>
      </c>
      <c r="G333" s="323" t="s">
        <v>722</v>
      </c>
      <c r="H333" s="323" t="s">
        <v>713</v>
      </c>
      <c r="I333" s="323" t="s">
        <v>1059</v>
      </c>
      <c r="J333" s="436" t="s">
        <v>854</v>
      </c>
      <c r="K333" s="323" t="s">
        <v>1082</v>
      </c>
      <c r="L333" s="322" t="s">
        <v>717</v>
      </c>
      <c r="M333" s="322" t="s">
        <v>718</v>
      </c>
      <c r="N333" s="322" t="s">
        <v>718</v>
      </c>
      <c r="O333" s="322" t="s">
        <v>718</v>
      </c>
      <c r="P333" s="322" t="s">
        <v>718</v>
      </c>
      <c r="Q333" s="322" t="s">
        <v>718</v>
      </c>
      <c r="R333" s="322" t="s">
        <v>718</v>
      </c>
      <c r="S333" s="322" t="s">
        <v>718</v>
      </c>
      <c r="T333" s="322" t="s">
        <v>718</v>
      </c>
      <c r="U333" s="322" t="s">
        <v>718</v>
      </c>
      <c r="V333" s="322" t="s">
        <v>718</v>
      </c>
      <c r="W333" s="322" t="s">
        <v>718</v>
      </c>
      <c r="X333" s="322" t="s">
        <v>718</v>
      </c>
      <c r="Y333" s="322" t="s">
        <v>718</v>
      </c>
      <c r="Z333" s="322" t="s">
        <v>718</v>
      </c>
      <c r="AA333" s="322" t="s">
        <v>718</v>
      </c>
      <c r="AB333" s="322"/>
      <c r="AC333" s="322"/>
      <c r="AD333" s="322"/>
    </row>
    <row r="334" spans="2:30" ht="18.75" hidden="1" customHeight="1">
      <c r="B334" s="323" t="s">
        <v>1134</v>
      </c>
      <c r="C334" s="323" t="s">
        <v>1135</v>
      </c>
      <c r="D334" s="322" t="s">
        <v>1136</v>
      </c>
      <c r="E334" s="322" t="s">
        <v>899</v>
      </c>
      <c r="F334" s="323" t="s">
        <v>29</v>
      </c>
      <c r="G334" s="323" t="s">
        <v>722</v>
      </c>
      <c r="H334" s="323" t="s">
        <v>18</v>
      </c>
      <c r="I334" s="323" t="s">
        <v>29</v>
      </c>
      <c r="J334" s="436" t="s">
        <v>812</v>
      </c>
      <c r="K334" s="323" t="s">
        <v>1082</v>
      </c>
      <c r="L334" s="322" t="s">
        <v>717</v>
      </c>
      <c r="M334" s="322" t="s">
        <v>718</v>
      </c>
      <c r="N334" s="322" t="s">
        <v>718</v>
      </c>
      <c r="O334" s="322" t="s">
        <v>718</v>
      </c>
      <c r="P334" s="322" t="s">
        <v>718</v>
      </c>
      <c r="Q334" s="322" t="s">
        <v>718</v>
      </c>
      <c r="R334" s="322" t="s">
        <v>718</v>
      </c>
      <c r="S334" s="322" t="s">
        <v>718</v>
      </c>
      <c r="T334" s="322" t="s">
        <v>718</v>
      </c>
      <c r="U334" s="322" t="s">
        <v>718</v>
      </c>
      <c r="V334" s="322" t="s">
        <v>718</v>
      </c>
      <c r="W334" s="322" t="s">
        <v>718</v>
      </c>
      <c r="X334" s="322" t="s">
        <v>718</v>
      </c>
      <c r="Y334" s="322" t="s">
        <v>718</v>
      </c>
      <c r="Z334" s="322" t="s">
        <v>718</v>
      </c>
      <c r="AA334" s="322" t="s">
        <v>718</v>
      </c>
      <c r="AB334" s="322"/>
      <c r="AC334" s="322"/>
      <c r="AD334" s="322"/>
    </row>
    <row r="335" spans="2:30" ht="18.75" hidden="1" customHeight="1">
      <c r="B335" s="323" t="s">
        <v>1137</v>
      </c>
      <c r="C335" s="323" t="s">
        <v>1135</v>
      </c>
      <c r="D335" s="322" t="s">
        <v>1136</v>
      </c>
      <c r="E335" s="322" t="s">
        <v>899</v>
      </c>
      <c r="F335" s="323" t="s">
        <v>29</v>
      </c>
      <c r="G335" s="323" t="s">
        <v>722</v>
      </c>
      <c r="H335" s="323" t="s">
        <v>807</v>
      </c>
      <c r="I335" s="323" t="s">
        <v>29</v>
      </c>
      <c r="J335" s="436" t="s">
        <v>812</v>
      </c>
      <c r="K335" s="323"/>
      <c r="L335" s="322" t="s">
        <v>717</v>
      </c>
      <c r="M335" s="322" t="s">
        <v>718</v>
      </c>
      <c r="N335" s="322" t="s">
        <v>718</v>
      </c>
      <c r="O335" s="322" t="s">
        <v>718</v>
      </c>
      <c r="P335" s="322" t="s">
        <v>718</v>
      </c>
      <c r="Q335" s="322" t="s">
        <v>718</v>
      </c>
      <c r="R335" s="322" t="s">
        <v>718</v>
      </c>
      <c r="S335" s="322" t="s">
        <v>718</v>
      </c>
      <c r="T335" s="322" t="s">
        <v>718</v>
      </c>
      <c r="U335" s="322" t="s">
        <v>718</v>
      </c>
      <c r="V335" s="322" t="s">
        <v>718</v>
      </c>
      <c r="W335" s="322" t="s">
        <v>718</v>
      </c>
      <c r="X335" s="322" t="s">
        <v>718</v>
      </c>
      <c r="Y335" s="322" t="s">
        <v>718</v>
      </c>
      <c r="Z335" s="322" t="s">
        <v>718</v>
      </c>
      <c r="AA335" s="322" t="s">
        <v>718</v>
      </c>
      <c r="AB335" s="322"/>
      <c r="AC335" s="322"/>
      <c r="AD335" s="322"/>
    </row>
    <row r="336" spans="2:30" ht="18.75" hidden="1" customHeight="1">
      <c r="B336" s="323" t="s">
        <v>1138</v>
      </c>
      <c r="C336" s="323" t="s">
        <v>1135</v>
      </c>
      <c r="D336" s="322" t="s">
        <v>1136</v>
      </c>
      <c r="E336" s="322" t="s">
        <v>899</v>
      </c>
      <c r="F336" s="323" t="s">
        <v>29</v>
      </c>
      <c r="G336" s="323" t="s">
        <v>722</v>
      </c>
      <c r="H336" s="323" t="s">
        <v>825</v>
      </c>
      <c r="I336" s="323" t="s">
        <v>29</v>
      </c>
      <c r="J336" s="436" t="s">
        <v>812</v>
      </c>
      <c r="K336" s="323"/>
      <c r="L336" s="322" t="s">
        <v>718</v>
      </c>
      <c r="M336" s="322" t="s">
        <v>718</v>
      </c>
      <c r="N336" s="322" t="s">
        <v>718</v>
      </c>
      <c r="O336" s="322" t="s">
        <v>718</v>
      </c>
      <c r="P336" s="322" t="s">
        <v>718</v>
      </c>
      <c r="Q336" s="322" t="s">
        <v>718</v>
      </c>
      <c r="R336" s="322" t="s">
        <v>718</v>
      </c>
      <c r="S336" s="322" t="s">
        <v>718</v>
      </c>
      <c r="T336" s="322" t="s">
        <v>718</v>
      </c>
      <c r="U336" s="322" t="s">
        <v>718</v>
      </c>
      <c r="V336" s="322" t="s">
        <v>718</v>
      </c>
      <c r="W336" s="322" t="s">
        <v>718</v>
      </c>
      <c r="X336" s="322" t="s">
        <v>718</v>
      </c>
      <c r="Y336" s="322" t="s">
        <v>718</v>
      </c>
      <c r="Z336" s="322" t="s">
        <v>718</v>
      </c>
      <c r="AA336" s="322" t="s">
        <v>718</v>
      </c>
      <c r="AB336" s="322"/>
      <c r="AC336" s="322"/>
      <c r="AD336" s="322"/>
    </row>
    <row r="337" spans="2:30" ht="18.75" hidden="1" customHeight="1">
      <c r="B337" s="323" t="s">
        <v>1139</v>
      </c>
      <c r="C337" s="323" t="s">
        <v>1135</v>
      </c>
      <c r="D337" s="322" t="s">
        <v>1136</v>
      </c>
      <c r="E337" s="322" t="s">
        <v>899</v>
      </c>
      <c r="F337" s="323" t="s">
        <v>29</v>
      </c>
      <c r="G337" s="323" t="s">
        <v>722</v>
      </c>
      <c r="H337" s="323" t="s">
        <v>840</v>
      </c>
      <c r="I337" s="323" t="s">
        <v>29</v>
      </c>
      <c r="J337" s="436" t="s">
        <v>812</v>
      </c>
      <c r="K337" s="323"/>
      <c r="L337" s="322" t="s">
        <v>718</v>
      </c>
      <c r="M337" s="322" t="s">
        <v>718</v>
      </c>
      <c r="N337" s="322" t="s">
        <v>718</v>
      </c>
      <c r="O337" s="322" t="s">
        <v>718</v>
      </c>
      <c r="P337" s="322" t="s">
        <v>718</v>
      </c>
      <c r="Q337" s="322" t="s">
        <v>718</v>
      </c>
      <c r="R337" s="322" t="s">
        <v>718</v>
      </c>
      <c r="S337" s="322" t="s">
        <v>718</v>
      </c>
      <c r="T337" s="322" t="s">
        <v>718</v>
      </c>
      <c r="U337" s="322" t="s">
        <v>718</v>
      </c>
      <c r="V337" s="322" t="s">
        <v>718</v>
      </c>
      <c r="W337" s="322" t="s">
        <v>718</v>
      </c>
      <c r="X337" s="322" t="s">
        <v>718</v>
      </c>
      <c r="Y337" s="322" t="s">
        <v>718</v>
      </c>
      <c r="Z337" s="322" t="s">
        <v>718</v>
      </c>
      <c r="AA337" s="322" t="s">
        <v>718</v>
      </c>
      <c r="AB337" s="322"/>
      <c r="AC337" s="322"/>
      <c r="AD337" s="322"/>
    </row>
    <row r="338" spans="2:30" ht="18.75" hidden="1" customHeight="1">
      <c r="B338" s="323" t="s">
        <v>1140</v>
      </c>
      <c r="C338" s="323" t="s">
        <v>1135</v>
      </c>
      <c r="D338" s="322" t="s">
        <v>1136</v>
      </c>
      <c r="E338" s="322" t="s">
        <v>899</v>
      </c>
      <c r="F338" s="323" t="s">
        <v>29</v>
      </c>
      <c r="G338" s="323" t="s">
        <v>722</v>
      </c>
      <c r="H338" s="323" t="s">
        <v>838</v>
      </c>
      <c r="I338" s="323" t="s">
        <v>29</v>
      </c>
      <c r="J338" s="436" t="s">
        <v>812</v>
      </c>
      <c r="K338" s="323"/>
      <c r="L338" s="322" t="s">
        <v>718</v>
      </c>
      <c r="M338" s="322" t="s">
        <v>718</v>
      </c>
      <c r="N338" s="322" t="s">
        <v>718</v>
      </c>
      <c r="O338" s="322" t="s">
        <v>718</v>
      </c>
      <c r="P338" s="322" t="s">
        <v>718</v>
      </c>
      <c r="Q338" s="322" t="s">
        <v>718</v>
      </c>
      <c r="R338" s="322" t="s">
        <v>718</v>
      </c>
      <c r="S338" s="322" t="s">
        <v>718</v>
      </c>
      <c r="T338" s="322" t="s">
        <v>718</v>
      </c>
      <c r="U338" s="322" t="s">
        <v>718</v>
      </c>
      <c r="V338" s="322" t="s">
        <v>718</v>
      </c>
      <c r="W338" s="322" t="s">
        <v>718</v>
      </c>
      <c r="X338" s="322" t="s">
        <v>718</v>
      </c>
      <c r="Y338" s="322" t="s">
        <v>718</v>
      </c>
      <c r="Z338" s="322" t="s">
        <v>718</v>
      </c>
      <c r="AA338" s="322" t="s">
        <v>718</v>
      </c>
      <c r="AB338" s="322"/>
      <c r="AC338" s="322"/>
      <c r="AD338" s="322"/>
    </row>
    <row r="339" spans="2:30" ht="18.75" hidden="1" customHeight="1">
      <c r="B339" s="323" t="s">
        <v>1141</v>
      </c>
      <c r="C339" s="323" t="s">
        <v>1135</v>
      </c>
      <c r="D339" s="322" t="s">
        <v>1136</v>
      </c>
      <c r="E339" s="322" t="s">
        <v>899</v>
      </c>
      <c r="F339" s="323" t="s">
        <v>29</v>
      </c>
      <c r="G339" s="323" t="s">
        <v>722</v>
      </c>
      <c r="H339" s="323" t="s">
        <v>51</v>
      </c>
      <c r="I339" s="323" t="s">
        <v>29</v>
      </c>
      <c r="J339" s="436" t="s">
        <v>812</v>
      </c>
      <c r="K339" s="323"/>
      <c r="L339" s="322" t="s">
        <v>717</v>
      </c>
      <c r="M339" s="322" t="s">
        <v>718</v>
      </c>
      <c r="N339" s="322" t="s">
        <v>718</v>
      </c>
      <c r="O339" s="322" t="s">
        <v>718</v>
      </c>
      <c r="P339" s="322" t="s">
        <v>718</v>
      </c>
      <c r="Q339" s="322" t="s">
        <v>718</v>
      </c>
      <c r="R339" s="322" t="s">
        <v>718</v>
      </c>
      <c r="S339" s="322" t="s">
        <v>718</v>
      </c>
      <c r="T339" s="322" t="s">
        <v>718</v>
      </c>
      <c r="U339" s="322" t="s">
        <v>718</v>
      </c>
      <c r="V339" s="322" t="s">
        <v>718</v>
      </c>
      <c r="W339" s="322" t="s">
        <v>718</v>
      </c>
      <c r="X339" s="322" t="s">
        <v>718</v>
      </c>
      <c r="Y339" s="322" t="s">
        <v>718</v>
      </c>
      <c r="Z339" s="322" t="s">
        <v>718</v>
      </c>
      <c r="AA339" s="322" t="s">
        <v>718</v>
      </c>
      <c r="AB339" s="322"/>
      <c r="AC339" s="322"/>
      <c r="AD339" s="322"/>
    </row>
    <row r="340" spans="2:30" ht="18.75" hidden="1" customHeight="1">
      <c r="B340" s="323" t="s">
        <v>1142</v>
      </c>
      <c r="C340" s="323" t="s">
        <v>1143</v>
      </c>
      <c r="D340" s="322" t="s">
        <v>1144</v>
      </c>
      <c r="E340" s="322" t="s">
        <v>899</v>
      </c>
      <c r="F340" s="323" t="s">
        <v>29</v>
      </c>
      <c r="G340" s="323" t="s">
        <v>722</v>
      </c>
      <c r="H340" s="323" t="s">
        <v>18</v>
      </c>
      <c r="I340" s="323" t="s">
        <v>29</v>
      </c>
      <c r="J340" s="436" t="s">
        <v>854</v>
      </c>
      <c r="K340" s="323" t="s">
        <v>1082</v>
      </c>
      <c r="L340" s="322" t="s">
        <v>717</v>
      </c>
      <c r="M340" s="322" t="s">
        <v>718</v>
      </c>
      <c r="N340" s="322" t="s">
        <v>718</v>
      </c>
      <c r="O340" s="322" t="s">
        <v>718</v>
      </c>
      <c r="P340" s="322" t="s">
        <v>718</v>
      </c>
      <c r="Q340" s="322" t="s">
        <v>718</v>
      </c>
      <c r="R340" s="322" t="s">
        <v>718</v>
      </c>
      <c r="S340" s="322" t="s">
        <v>718</v>
      </c>
      <c r="T340" s="322" t="s">
        <v>718</v>
      </c>
      <c r="U340" s="322" t="s">
        <v>718</v>
      </c>
      <c r="V340" s="322" t="s">
        <v>718</v>
      </c>
      <c r="W340" s="322" t="s">
        <v>718</v>
      </c>
      <c r="X340" s="322" t="s">
        <v>718</v>
      </c>
      <c r="Y340" s="322" t="s">
        <v>718</v>
      </c>
      <c r="Z340" s="322" t="s">
        <v>718</v>
      </c>
      <c r="AA340" s="322" t="s">
        <v>718</v>
      </c>
      <c r="AB340" s="322"/>
      <c r="AC340" s="322"/>
      <c r="AD340" s="322"/>
    </row>
    <row r="341" spans="2:30" ht="18.75" hidden="1" customHeight="1">
      <c r="B341" s="323" t="s">
        <v>1145</v>
      </c>
      <c r="C341" s="323" t="s">
        <v>1143</v>
      </c>
      <c r="D341" s="322" t="s">
        <v>1144</v>
      </c>
      <c r="E341" s="322" t="s">
        <v>899</v>
      </c>
      <c r="F341" s="323" t="s">
        <v>29</v>
      </c>
      <c r="G341" s="323" t="s">
        <v>722</v>
      </c>
      <c r="H341" s="323" t="s">
        <v>807</v>
      </c>
      <c r="I341" s="323" t="s">
        <v>29</v>
      </c>
      <c r="J341" s="436" t="s">
        <v>854</v>
      </c>
      <c r="K341" s="323"/>
      <c r="L341" s="322" t="s">
        <v>717</v>
      </c>
      <c r="M341" s="322" t="s">
        <v>718</v>
      </c>
      <c r="N341" s="322" t="s">
        <v>718</v>
      </c>
      <c r="O341" s="322" t="s">
        <v>718</v>
      </c>
      <c r="P341" s="322" t="s">
        <v>718</v>
      </c>
      <c r="Q341" s="322" t="s">
        <v>718</v>
      </c>
      <c r="R341" s="322" t="s">
        <v>718</v>
      </c>
      <c r="S341" s="322" t="s">
        <v>718</v>
      </c>
      <c r="T341" s="322" t="s">
        <v>718</v>
      </c>
      <c r="U341" s="322" t="s">
        <v>718</v>
      </c>
      <c r="V341" s="322" t="s">
        <v>718</v>
      </c>
      <c r="W341" s="322" t="s">
        <v>718</v>
      </c>
      <c r="X341" s="322" t="s">
        <v>718</v>
      </c>
      <c r="Y341" s="322" t="s">
        <v>718</v>
      </c>
      <c r="Z341" s="322" t="s">
        <v>718</v>
      </c>
      <c r="AA341" s="322" t="s">
        <v>718</v>
      </c>
      <c r="AB341" s="322"/>
      <c r="AC341" s="322"/>
      <c r="AD341" s="322"/>
    </row>
    <row r="342" spans="2:30" ht="18.75" hidden="1" customHeight="1">
      <c r="B342" s="323" t="s">
        <v>1146</v>
      </c>
      <c r="C342" s="323" t="s">
        <v>1143</v>
      </c>
      <c r="D342" s="322" t="s">
        <v>1144</v>
      </c>
      <c r="E342" s="322" t="s">
        <v>899</v>
      </c>
      <c r="F342" s="323" t="s">
        <v>29</v>
      </c>
      <c r="G342" s="323" t="s">
        <v>722</v>
      </c>
      <c r="H342" s="323" t="s">
        <v>825</v>
      </c>
      <c r="I342" s="323" t="s">
        <v>29</v>
      </c>
      <c r="J342" s="436" t="s">
        <v>854</v>
      </c>
      <c r="K342" s="323"/>
      <c r="L342" s="322" t="s">
        <v>718</v>
      </c>
      <c r="M342" s="322" t="s">
        <v>718</v>
      </c>
      <c r="N342" s="322" t="s">
        <v>718</v>
      </c>
      <c r="O342" s="322" t="s">
        <v>718</v>
      </c>
      <c r="P342" s="322" t="s">
        <v>718</v>
      </c>
      <c r="Q342" s="322" t="s">
        <v>718</v>
      </c>
      <c r="R342" s="322" t="s">
        <v>718</v>
      </c>
      <c r="S342" s="322" t="s">
        <v>718</v>
      </c>
      <c r="T342" s="322" t="s">
        <v>718</v>
      </c>
      <c r="U342" s="322" t="s">
        <v>718</v>
      </c>
      <c r="V342" s="322" t="s">
        <v>718</v>
      </c>
      <c r="W342" s="322" t="s">
        <v>718</v>
      </c>
      <c r="X342" s="322" t="s">
        <v>718</v>
      </c>
      <c r="Y342" s="322" t="s">
        <v>718</v>
      </c>
      <c r="Z342" s="322" t="s">
        <v>718</v>
      </c>
      <c r="AA342" s="322" t="s">
        <v>718</v>
      </c>
      <c r="AB342" s="322"/>
      <c r="AC342" s="322"/>
      <c r="AD342" s="322"/>
    </row>
    <row r="343" spans="2:30" ht="18.75" hidden="1" customHeight="1">
      <c r="B343" s="323" t="s">
        <v>1147</v>
      </c>
      <c r="C343" s="323" t="s">
        <v>1143</v>
      </c>
      <c r="D343" s="322" t="s">
        <v>1144</v>
      </c>
      <c r="E343" s="322" t="s">
        <v>899</v>
      </c>
      <c r="F343" s="323" t="s">
        <v>29</v>
      </c>
      <c r="G343" s="323" t="s">
        <v>722</v>
      </c>
      <c r="H343" s="323" t="s">
        <v>840</v>
      </c>
      <c r="I343" s="323" t="s">
        <v>29</v>
      </c>
      <c r="J343" s="436" t="s">
        <v>854</v>
      </c>
      <c r="K343" s="323"/>
      <c r="L343" s="322" t="s">
        <v>718</v>
      </c>
      <c r="M343" s="322" t="s">
        <v>718</v>
      </c>
      <c r="N343" s="322" t="s">
        <v>718</v>
      </c>
      <c r="O343" s="322" t="s">
        <v>718</v>
      </c>
      <c r="P343" s="322" t="s">
        <v>718</v>
      </c>
      <c r="Q343" s="322" t="s">
        <v>718</v>
      </c>
      <c r="R343" s="322" t="s">
        <v>718</v>
      </c>
      <c r="S343" s="322" t="s">
        <v>718</v>
      </c>
      <c r="T343" s="322" t="s">
        <v>718</v>
      </c>
      <c r="U343" s="322" t="s">
        <v>718</v>
      </c>
      <c r="V343" s="322" t="s">
        <v>718</v>
      </c>
      <c r="W343" s="322" t="s">
        <v>718</v>
      </c>
      <c r="X343" s="322" t="s">
        <v>718</v>
      </c>
      <c r="Y343" s="322" t="s">
        <v>718</v>
      </c>
      <c r="Z343" s="322" t="s">
        <v>718</v>
      </c>
      <c r="AA343" s="322" t="s">
        <v>718</v>
      </c>
      <c r="AB343" s="322"/>
      <c r="AC343" s="322"/>
      <c r="AD343" s="322"/>
    </row>
    <row r="344" spans="2:30" ht="18.75" hidden="1" customHeight="1">
      <c r="B344" s="323" t="s">
        <v>1148</v>
      </c>
      <c r="C344" s="323" t="s">
        <v>1143</v>
      </c>
      <c r="D344" s="322" t="s">
        <v>1144</v>
      </c>
      <c r="E344" s="322" t="s">
        <v>899</v>
      </c>
      <c r="F344" s="323" t="s">
        <v>29</v>
      </c>
      <c r="G344" s="323" t="s">
        <v>722</v>
      </c>
      <c r="H344" s="323" t="s">
        <v>838</v>
      </c>
      <c r="I344" s="323" t="s">
        <v>29</v>
      </c>
      <c r="J344" s="436" t="s">
        <v>854</v>
      </c>
      <c r="K344" s="323"/>
      <c r="L344" s="322" t="s">
        <v>718</v>
      </c>
      <c r="M344" s="322" t="s">
        <v>718</v>
      </c>
      <c r="N344" s="322" t="s">
        <v>718</v>
      </c>
      <c r="O344" s="322" t="s">
        <v>718</v>
      </c>
      <c r="P344" s="322" t="s">
        <v>718</v>
      </c>
      <c r="Q344" s="322" t="s">
        <v>718</v>
      </c>
      <c r="R344" s="322" t="s">
        <v>718</v>
      </c>
      <c r="S344" s="322" t="s">
        <v>718</v>
      </c>
      <c r="T344" s="322" t="s">
        <v>718</v>
      </c>
      <c r="U344" s="322" t="s">
        <v>718</v>
      </c>
      <c r="V344" s="322" t="s">
        <v>718</v>
      </c>
      <c r="W344" s="322" t="s">
        <v>718</v>
      </c>
      <c r="X344" s="322" t="s">
        <v>718</v>
      </c>
      <c r="Y344" s="322" t="s">
        <v>718</v>
      </c>
      <c r="Z344" s="322" t="s">
        <v>718</v>
      </c>
      <c r="AA344" s="322" t="s">
        <v>718</v>
      </c>
      <c r="AB344" s="322"/>
      <c r="AC344" s="322"/>
      <c r="AD344" s="322"/>
    </row>
    <row r="345" spans="2:30" ht="18.75" hidden="1" customHeight="1">
      <c r="B345" s="323" t="s">
        <v>1149</v>
      </c>
      <c r="C345" s="323" t="s">
        <v>1143</v>
      </c>
      <c r="D345" s="322" t="s">
        <v>1144</v>
      </c>
      <c r="E345" s="322" t="s">
        <v>899</v>
      </c>
      <c r="F345" s="323" t="s">
        <v>29</v>
      </c>
      <c r="G345" s="323" t="s">
        <v>722</v>
      </c>
      <c r="H345" s="323" t="s">
        <v>51</v>
      </c>
      <c r="I345" s="323" t="s">
        <v>29</v>
      </c>
      <c r="J345" s="436" t="s">
        <v>854</v>
      </c>
      <c r="K345" s="323"/>
      <c r="L345" s="322" t="s">
        <v>717</v>
      </c>
      <c r="M345" s="322" t="s">
        <v>718</v>
      </c>
      <c r="N345" s="322" t="s">
        <v>718</v>
      </c>
      <c r="O345" s="322" t="s">
        <v>718</v>
      </c>
      <c r="P345" s="322" t="s">
        <v>718</v>
      </c>
      <c r="Q345" s="322" t="s">
        <v>718</v>
      </c>
      <c r="R345" s="322" t="s">
        <v>718</v>
      </c>
      <c r="S345" s="322" t="s">
        <v>718</v>
      </c>
      <c r="T345" s="322" t="s">
        <v>718</v>
      </c>
      <c r="U345" s="322" t="s">
        <v>718</v>
      </c>
      <c r="V345" s="322" t="s">
        <v>718</v>
      </c>
      <c r="W345" s="322" t="s">
        <v>718</v>
      </c>
      <c r="X345" s="322" t="s">
        <v>718</v>
      </c>
      <c r="Y345" s="322" t="s">
        <v>718</v>
      </c>
      <c r="Z345" s="322" t="s">
        <v>718</v>
      </c>
      <c r="AA345" s="322" t="s">
        <v>718</v>
      </c>
      <c r="AB345" s="322"/>
      <c r="AC345" s="322"/>
      <c r="AD345" s="322"/>
    </row>
    <row r="346" spans="2:30" ht="18.75" hidden="1" customHeight="1">
      <c r="B346" s="323" t="s">
        <v>1150</v>
      </c>
      <c r="C346" s="323" t="s">
        <v>1150</v>
      </c>
      <c r="D346" s="322" t="s">
        <v>1151</v>
      </c>
      <c r="E346" s="322" t="s">
        <v>1080</v>
      </c>
      <c r="F346" s="323" t="s">
        <v>29</v>
      </c>
      <c r="G346" s="323" t="s">
        <v>722</v>
      </c>
      <c r="H346" s="323" t="s">
        <v>713</v>
      </c>
      <c r="I346" s="323" t="s">
        <v>1081</v>
      </c>
      <c r="J346" s="436" t="s">
        <v>812</v>
      </c>
      <c r="K346" s="69" t="s">
        <v>1152</v>
      </c>
      <c r="L346" s="322" t="s">
        <v>717</v>
      </c>
      <c r="M346" s="322" t="s">
        <v>718</v>
      </c>
      <c r="N346" s="322" t="s">
        <v>718</v>
      </c>
      <c r="O346" s="322" t="s">
        <v>718</v>
      </c>
      <c r="P346" s="322" t="s">
        <v>718</v>
      </c>
      <c r="Q346" s="322" t="s">
        <v>718</v>
      </c>
      <c r="R346" s="322" t="s">
        <v>718</v>
      </c>
      <c r="S346" s="322" t="s">
        <v>718</v>
      </c>
      <c r="T346" s="322" t="s">
        <v>718</v>
      </c>
      <c r="U346" s="322" t="s">
        <v>718</v>
      </c>
      <c r="V346" s="322" t="s">
        <v>718</v>
      </c>
      <c r="W346" s="322" t="s">
        <v>718</v>
      </c>
      <c r="X346" s="322" t="s">
        <v>718</v>
      </c>
      <c r="Y346" s="322" t="s">
        <v>718</v>
      </c>
      <c r="Z346" s="322" t="s">
        <v>718</v>
      </c>
      <c r="AA346" s="322" t="s">
        <v>718</v>
      </c>
      <c r="AB346" s="322"/>
      <c r="AC346" s="322"/>
      <c r="AD346" s="322"/>
    </row>
    <row r="347" spans="2:30" ht="18.75" hidden="1" customHeight="1">
      <c r="B347" s="323" t="s">
        <v>1153</v>
      </c>
      <c r="C347" s="323" t="s">
        <v>1154</v>
      </c>
      <c r="D347" s="322" t="s">
        <v>1155</v>
      </c>
      <c r="E347" s="322" t="s">
        <v>899</v>
      </c>
      <c r="F347" s="323" t="s">
        <v>29</v>
      </c>
      <c r="G347" s="323" t="s">
        <v>722</v>
      </c>
      <c r="H347" s="323" t="s">
        <v>18</v>
      </c>
      <c r="I347" s="323" t="s">
        <v>29</v>
      </c>
      <c r="J347" s="436" t="s">
        <v>854</v>
      </c>
      <c r="K347" s="323" t="s">
        <v>1082</v>
      </c>
      <c r="L347" s="322" t="s">
        <v>717</v>
      </c>
      <c r="M347" s="322" t="s">
        <v>718</v>
      </c>
      <c r="N347" s="322" t="s">
        <v>718</v>
      </c>
      <c r="O347" s="322" t="s">
        <v>718</v>
      </c>
      <c r="P347" s="322" t="s">
        <v>718</v>
      </c>
      <c r="Q347" s="322" t="s">
        <v>718</v>
      </c>
      <c r="R347" s="322" t="s">
        <v>718</v>
      </c>
      <c r="S347" s="322" t="s">
        <v>718</v>
      </c>
      <c r="T347" s="322" t="s">
        <v>718</v>
      </c>
      <c r="U347" s="322" t="s">
        <v>718</v>
      </c>
      <c r="V347" s="322" t="s">
        <v>718</v>
      </c>
      <c r="W347" s="322" t="s">
        <v>718</v>
      </c>
      <c r="X347" s="322" t="s">
        <v>718</v>
      </c>
      <c r="Y347" s="322" t="s">
        <v>718</v>
      </c>
      <c r="Z347" s="322" t="s">
        <v>718</v>
      </c>
      <c r="AA347" s="322" t="s">
        <v>718</v>
      </c>
      <c r="AB347" s="322"/>
      <c r="AC347" s="322"/>
      <c r="AD347" s="322"/>
    </row>
    <row r="348" spans="2:30" ht="18.75" hidden="1" customHeight="1">
      <c r="B348" s="323" t="s">
        <v>1156</v>
      </c>
      <c r="C348" s="323" t="s">
        <v>1154</v>
      </c>
      <c r="D348" s="322" t="s">
        <v>1155</v>
      </c>
      <c r="E348" s="322" t="s">
        <v>899</v>
      </c>
      <c r="F348" s="323" t="s">
        <v>29</v>
      </c>
      <c r="G348" s="323" t="s">
        <v>722</v>
      </c>
      <c r="H348" s="323" t="s">
        <v>807</v>
      </c>
      <c r="I348" s="323" t="s">
        <v>29</v>
      </c>
      <c r="J348" s="436" t="s">
        <v>854</v>
      </c>
      <c r="K348" s="323"/>
      <c r="L348" s="322" t="s">
        <v>717</v>
      </c>
      <c r="M348" s="322" t="s">
        <v>718</v>
      </c>
      <c r="N348" s="322" t="s">
        <v>718</v>
      </c>
      <c r="O348" s="322" t="s">
        <v>718</v>
      </c>
      <c r="P348" s="322" t="s">
        <v>718</v>
      </c>
      <c r="Q348" s="322" t="s">
        <v>718</v>
      </c>
      <c r="R348" s="322" t="s">
        <v>718</v>
      </c>
      <c r="S348" s="322" t="s">
        <v>718</v>
      </c>
      <c r="T348" s="322" t="s">
        <v>718</v>
      </c>
      <c r="U348" s="322" t="s">
        <v>718</v>
      </c>
      <c r="V348" s="322" t="s">
        <v>718</v>
      </c>
      <c r="W348" s="322" t="s">
        <v>718</v>
      </c>
      <c r="X348" s="322" t="s">
        <v>718</v>
      </c>
      <c r="Y348" s="322" t="s">
        <v>718</v>
      </c>
      <c r="Z348" s="322" t="s">
        <v>718</v>
      </c>
      <c r="AA348" s="322" t="s">
        <v>718</v>
      </c>
      <c r="AB348" s="322"/>
      <c r="AC348" s="322"/>
      <c r="AD348" s="322"/>
    </row>
    <row r="349" spans="2:30" ht="18.75" hidden="1" customHeight="1">
      <c r="B349" s="323" t="s">
        <v>1157</v>
      </c>
      <c r="C349" s="323" t="s">
        <v>1154</v>
      </c>
      <c r="D349" s="322" t="s">
        <v>1155</v>
      </c>
      <c r="E349" s="322" t="s">
        <v>899</v>
      </c>
      <c r="F349" s="323" t="s">
        <v>29</v>
      </c>
      <c r="G349" s="323" t="s">
        <v>722</v>
      </c>
      <c r="H349" s="323" t="s">
        <v>825</v>
      </c>
      <c r="I349" s="323" t="s">
        <v>29</v>
      </c>
      <c r="J349" s="436" t="s">
        <v>854</v>
      </c>
      <c r="K349" s="323"/>
      <c r="L349" s="322" t="s">
        <v>718</v>
      </c>
      <c r="M349" s="322" t="s">
        <v>718</v>
      </c>
      <c r="N349" s="322" t="s">
        <v>718</v>
      </c>
      <c r="O349" s="322" t="s">
        <v>718</v>
      </c>
      <c r="P349" s="322" t="s">
        <v>718</v>
      </c>
      <c r="Q349" s="322" t="s">
        <v>718</v>
      </c>
      <c r="R349" s="322" t="s">
        <v>718</v>
      </c>
      <c r="S349" s="322" t="s">
        <v>718</v>
      </c>
      <c r="T349" s="322" t="s">
        <v>718</v>
      </c>
      <c r="U349" s="322" t="s">
        <v>718</v>
      </c>
      <c r="V349" s="322" t="s">
        <v>718</v>
      </c>
      <c r="W349" s="322" t="s">
        <v>718</v>
      </c>
      <c r="X349" s="322" t="s">
        <v>718</v>
      </c>
      <c r="Y349" s="322" t="s">
        <v>718</v>
      </c>
      <c r="Z349" s="322" t="s">
        <v>718</v>
      </c>
      <c r="AA349" s="322" t="s">
        <v>718</v>
      </c>
      <c r="AB349" s="322"/>
      <c r="AC349" s="322"/>
      <c r="AD349" s="322"/>
    </row>
    <row r="350" spans="2:30" ht="18.75" hidden="1" customHeight="1">
      <c r="B350" s="323" t="s">
        <v>1158</v>
      </c>
      <c r="C350" s="323" t="s">
        <v>1154</v>
      </c>
      <c r="D350" s="322" t="s">
        <v>1155</v>
      </c>
      <c r="E350" s="322" t="s">
        <v>899</v>
      </c>
      <c r="F350" s="323" t="s">
        <v>29</v>
      </c>
      <c r="G350" s="323" t="s">
        <v>722</v>
      </c>
      <c r="H350" s="323" t="s">
        <v>840</v>
      </c>
      <c r="I350" s="323" t="s">
        <v>29</v>
      </c>
      <c r="J350" s="436" t="s">
        <v>854</v>
      </c>
      <c r="K350" s="323"/>
      <c r="L350" s="322" t="s">
        <v>718</v>
      </c>
      <c r="M350" s="322" t="s">
        <v>718</v>
      </c>
      <c r="N350" s="322" t="s">
        <v>718</v>
      </c>
      <c r="O350" s="322" t="s">
        <v>718</v>
      </c>
      <c r="P350" s="322" t="s">
        <v>718</v>
      </c>
      <c r="Q350" s="322" t="s">
        <v>718</v>
      </c>
      <c r="R350" s="322" t="s">
        <v>718</v>
      </c>
      <c r="S350" s="322" t="s">
        <v>718</v>
      </c>
      <c r="T350" s="322" t="s">
        <v>718</v>
      </c>
      <c r="U350" s="322" t="s">
        <v>718</v>
      </c>
      <c r="V350" s="322" t="s">
        <v>718</v>
      </c>
      <c r="W350" s="322" t="s">
        <v>718</v>
      </c>
      <c r="X350" s="322" t="s">
        <v>718</v>
      </c>
      <c r="Y350" s="322" t="s">
        <v>718</v>
      </c>
      <c r="Z350" s="322" t="s">
        <v>718</v>
      </c>
      <c r="AA350" s="322" t="s">
        <v>718</v>
      </c>
      <c r="AB350" s="322"/>
      <c r="AC350" s="322"/>
      <c r="AD350" s="322"/>
    </row>
    <row r="351" spans="2:30" ht="18.75" hidden="1" customHeight="1">
      <c r="B351" s="323" t="s">
        <v>1159</v>
      </c>
      <c r="C351" s="323" t="s">
        <v>1154</v>
      </c>
      <c r="D351" s="322" t="s">
        <v>1155</v>
      </c>
      <c r="E351" s="322" t="s">
        <v>899</v>
      </c>
      <c r="F351" s="323" t="s">
        <v>29</v>
      </c>
      <c r="G351" s="323" t="s">
        <v>722</v>
      </c>
      <c r="H351" s="323" t="s">
        <v>838</v>
      </c>
      <c r="I351" s="323" t="s">
        <v>29</v>
      </c>
      <c r="J351" s="436" t="s">
        <v>854</v>
      </c>
      <c r="K351" s="323"/>
      <c r="L351" s="322" t="s">
        <v>718</v>
      </c>
      <c r="M351" s="322" t="s">
        <v>718</v>
      </c>
      <c r="N351" s="322" t="s">
        <v>718</v>
      </c>
      <c r="O351" s="322" t="s">
        <v>718</v>
      </c>
      <c r="P351" s="322" t="s">
        <v>718</v>
      </c>
      <c r="Q351" s="322" t="s">
        <v>718</v>
      </c>
      <c r="R351" s="322" t="s">
        <v>718</v>
      </c>
      <c r="S351" s="322" t="s">
        <v>718</v>
      </c>
      <c r="T351" s="322" t="s">
        <v>718</v>
      </c>
      <c r="U351" s="322" t="s">
        <v>718</v>
      </c>
      <c r="V351" s="322" t="s">
        <v>718</v>
      </c>
      <c r="W351" s="322" t="s">
        <v>718</v>
      </c>
      <c r="X351" s="322" t="s">
        <v>718</v>
      </c>
      <c r="Y351" s="322" t="s">
        <v>718</v>
      </c>
      <c r="Z351" s="322" t="s">
        <v>718</v>
      </c>
      <c r="AA351" s="322" t="s">
        <v>718</v>
      </c>
      <c r="AB351" s="322"/>
      <c r="AC351" s="322"/>
      <c r="AD351" s="322"/>
    </row>
    <row r="352" spans="2:30" ht="18.75" hidden="1" customHeight="1">
      <c r="B352" s="323" t="s">
        <v>1160</v>
      </c>
      <c r="C352" s="323" t="s">
        <v>1154</v>
      </c>
      <c r="D352" s="322" t="s">
        <v>1155</v>
      </c>
      <c r="E352" s="322" t="s">
        <v>899</v>
      </c>
      <c r="F352" s="323" t="s">
        <v>29</v>
      </c>
      <c r="G352" s="323" t="s">
        <v>722</v>
      </c>
      <c r="H352" s="323" t="s">
        <v>51</v>
      </c>
      <c r="I352" s="323" t="s">
        <v>29</v>
      </c>
      <c r="J352" s="436" t="s">
        <v>854</v>
      </c>
      <c r="K352" s="323"/>
      <c r="L352" s="322" t="s">
        <v>717</v>
      </c>
      <c r="M352" s="322" t="s">
        <v>718</v>
      </c>
      <c r="N352" s="322" t="s">
        <v>718</v>
      </c>
      <c r="O352" s="322" t="s">
        <v>718</v>
      </c>
      <c r="P352" s="322" t="s">
        <v>718</v>
      </c>
      <c r="Q352" s="322" t="s">
        <v>718</v>
      </c>
      <c r="R352" s="322" t="s">
        <v>718</v>
      </c>
      <c r="S352" s="322" t="s">
        <v>718</v>
      </c>
      <c r="T352" s="322" t="s">
        <v>718</v>
      </c>
      <c r="U352" s="322" t="s">
        <v>718</v>
      </c>
      <c r="V352" s="322" t="s">
        <v>718</v>
      </c>
      <c r="W352" s="322" t="s">
        <v>718</v>
      </c>
      <c r="X352" s="322" t="s">
        <v>718</v>
      </c>
      <c r="Y352" s="322" t="s">
        <v>718</v>
      </c>
      <c r="Z352" s="322" t="s">
        <v>718</v>
      </c>
      <c r="AA352" s="322" t="s">
        <v>718</v>
      </c>
      <c r="AB352" s="322"/>
      <c r="AC352" s="322"/>
      <c r="AD352" s="322"/>
    </row>
    <row r="353" spans="2:30" ht="18.75" hidden="1" customHeight="1">
      <c r="B353" s="323" t="s">
        <v>1161</v>
      </c>
      <c r="C353" s="323" t="s">
        <v>1161</v>
      </c>
      <c r="D353" s="322" t="s">
        <v>1162</v>
      </c>
      <c r="E353" s="322" t="s">
        <v>1080</v>
      </c>
      <c r="F353" s="323" t="s">
        <v>29</v>
      </c>
      <c r="G353" s="323" t="s">
        <v>722</v>
      </c>
      <c r="H353" s="323" t="s">
        <v>713</v>
      </c>
      <c r="I353" s="323" t="s">
        <v>1081</v>
      </c>
      <c r="J353" s="436" t="s">
        <v>1163</v>
      </c>
      <c r="K353" s="323" t="s">
        <v>1164</v>
      </c>
      <c r="L353" s="322" t="s">
        <v>717</v>
      </c>
      <c r="M353" s="322" t="s">
        <v>718</v>
      </c>
      <c r="N353" s="322" t="s">
        <v>718</v>
      </c>
      <c r="O353" s="322" t="s">
        <v>718</v>
      </c>
      <c r="P353" s="322" t="s">
        <v>718</v>
      </c>
      <c r="Q353" s="322" t="s">
        <v>718</v>
      </c>
      <c r="R353" s="322" t="s">
        <v>718</v>
      </c>
      <c r="S353" s="322" t="s">
        <v>718</v>
      </c>
      <c r="T353" s="322" t="s">
        <v>718</v>
      </c>
      <c r="U353" s="322" t="s">
        <v>718</v>
      </c>
      <c r="V353" s="322" t="s">
        <v>718</v>
      </c>
      <c r="W353" s="322" t="s">
        <v>718</v>
      </c>
      <c r="X353" s="322" t="s">
        <v>718</v>
      </c>
      <c r="Y353" s="322" t="s">
        <v>718</v>
      </c>
      <c r="Z353" s="322" t="s">
        <v>718</v>
      </c>
      <c r="AA353" s="322" t="s">
        <v>718</v>
      </c>
      <c r="AB353" s="322"/>
      <c r="AC353" s="322"/>
      <c r="AD353" s="322"/>
    </row>
    <row r="354" spans="2:30" ht="18.75" customHeight="1">
      <c r="B354" s="322" t="s">
        <v>1165</v>
      </c>
      <c r="C354" s="322"/>
      <c r="D354" s="322" t="s">
        <v>1166</v>
      </c>
      <c r="E354" s="322"/>
      <c r="F354" s="323" t="s">
        <v>1167</v>
      </c>
      <c r="G354" s="323"/>
      <c r="H354" s="323"/>
      <c r="I354" s="323"/>
      <c r="J354" s="436"/>
      <c r="K354" s="323"/>
      <c r="L354" s="322"/>
      <c r="M354" s="322"/>
      <c r="N354" s="322"/>
      <c r="O354" s="322"/>
      <c r="P354" s="322"/>
      <c r="Q354" s="322"/>
      <c r="R354" s="322"/>
      <c r="S354" s="322"/>
      <c r="T354" s="322"/>
      <c r="U354" s="322"/>
      <c r="V354" s="322"/>
      <c r="W354" s="322"/>
      <c r="X354" s="322"/>
      <c r="Y354" s="322"/>
      <c r="Z354" s="322"/>
      <c r="AA354" s="322"/>
      <c r="AB354" s="322"/>
      <c r="AC354" s="322"/>
      <c r="AD354" s="322"/>
    </row>
    <row r="355" spans="2:30" ht="18.75" customHeight="1">
      <c r="B355" s="1"/>
      <c r="C355" s="1"/>
      <c r="D355" s="1"/>
      <c r="E355" s="1"/>
      <c r="F355" s="11"/>
      <c r="G355" s="11"/>
      <c r="H355" s="11"/>
      <c r="I355" s="11"/>
      <c r="J355" s="420"/>
      <c r="K355" s="422"/>
      <c r="L355" s="1"/>
      <c r="M355" s="1"/>
      <c r="N355" s="1"/>
      <c r="O355" s="1"/>
      <c r="P355" s="1"/>
      <c r="Q355" s="1"/>
      <c r="R355" s="1"/>
      <c r="S355" s="1"/>
      <c r="T355" s="1"/>
      <c r="U355" s="1"/>
      <c r="V355" s="1"/>
      <c r="W355" s="1"/>
      <c r="X355" s="1"/>
      <c r="Y355" s="1"/>
      <c r="Z355" s="1"/>
      <c r="AA355" s="1"/>
      <c r="AB355" s="1"/>
      <c r="AC355" s="1"/>
      <c r="AD355" s="1"/>
    </row>
    <row r="356" spans="2:30" ht="18.75" customHeight="1">
      <c r="B356" s="1"/>
      <c r="C356" s="1"/>
      <c r="D356" s="1"/>
      <c r="E356" s="1"/>
      <c r="F356" s="11"/>
      <c r="G356" s="11"/>
      <c r="H356" s="11"/>
      <c r="I356" s="11"/>
      <c r="J356" s="420"/>
      <c r="K356" s="422"/>
      <c r="L356" s="1"/>
      <c r="M356" s="1"/>
      <c r="N356" s="1"/>
      <c r="O356" s="1"/>
      <c r="P356" s="1"/>
      <c r="Q356" s="1"/>
      <c r="R356" s="1"/>
      <c r="S356" s="1"/>
      <c r="T356" s="1"/>
      <c r="U356" s="1"/>
      <c r="V356" s="1"/>
      <c r="W356" s="1"/>
      <c r="X356" s="1"/>
      <c r="Y356" s="1"/>
      <c r="Z356" s="1"/>
      <c r="AA356" s="1"/>
      <c r="AB356" s="1"/>
      <c r="AC356" s="1"/>
      <c r="AD356" s="1"/>
    </row>
    <row r="357" spans="2:30" ht="18.75" customHeight="1">
      <c r="B357" s="1"/>
      <c r="C357" s="1"/>
      <c r="D357" s="1"/>
      <c r="E357" s="1"/>
      <c r="F357" s="11"/>
      <c r="G357" s="11"/>
      <c r="H357" s="11"/>
      <c r="I357" s="11"/>
      <c r="J357" s="420"/>
      <c r="K357" s="422"/>
      <c r="L357" s="1"/>
      <c r="M357" s="1"/>
      <c r="N357" s="1"/>
      <c r="O357" s="1"/>
      <c r="P357" s="1"/>
      <c r="Q357" s="1"/>
      <c r="R357" s="1"/>
      <c r="S357" s="1"/>
      <c r="T357" s="1"/>
      <c r="U357" s="1"/>
      <c r="V357" s="1"/>
      <c r="W357" s="1"/>
      <c r="X357" s="1"/>
      <c r="Y357" s="1"/>
      <c r="Z357" s="1"/>
      <c r="AA357" s="1"/>
      <c r="AB357" s="1"/>
      <c r="AC357" s="1"/>
      <c r="AD357" s="1"/>
    </row>
    <row r="358" spans="2:30" ht="18.75" customHeight="1">
      <c r="B358" s="1"/>
      <c r="C358" s="1"/>
      <c r="D358" s="1"/>
      <c r="E358" s="1"/>
      <c r="F358" s="11"/>
      <c r="G358" s="11"/>
      <c r="H358" s="11"/>
      <c r="I358" s="11"/>
      <c r="J358" s="420"/>
      <c r="K358" s="422"/>
      <c r="L358" s="1"/>
      <c r="M358" s="1"/>
      <c r="N358" s="1"/>
      <c r="O358" s="1"/>
      <c r="P358" s="1"/>
      <c r="Q358" s="1"/>
      <c r="R358" s="1"/>
      <c r="S358" s="1"/>
      <c r="T358" s="1"/>
      <c r="U358" s="1"/>
      <c r="V358" s="1"/>
      <c r="W358" s="1"/>
      <c r="X358" s="1"/>
      <c r="Y358" s="1"/>
      <c r="Z358" s="1"/>
      <c r="AA358" s="1"/>
      <c r="AB358" s="1"/>
      <c r="AC358" s="1"/>
      <c r="AD358" s="1"/>
    </row>
    <row r="359" spans="2:30" ht="18.75" customHeight="1">
      <c r="B359" s="1"/>
      <c r="C359" s="1"/>
      <c r="D359" s="1"/>
      <c r="E359" s="1"/>
      <c r="F359" s="11"/>
      <c r="G359" s="11"/>
      <c r="H359" s="11"/>
      <c r="I359" s="11"/>
      <c r="J359" s="420"/>
      <c r="K359" s="422"/>
      <c r="L359" s="1"/>
      <c r="M359" s="1"/>
      <c r="N359" s="1"/>
      <c r="O359" s="1"/>
      <c r="P359" s="1"/>
      <c r="Q359" s="1"/>
      <c r="R359" s="1"/>
      <c r="S359" s="1"/>
      <c r="T359" s="1"/>
      <c r="U359" s="1"/>
      <c r="V359" s="1"/>
      <c r="W359" s="1"/>
      <c r="X359" s="1"/>
      <c r="Y359" s="1"/>
      <c r="Z359" s="1"/>
      <c r="AA359" s="1"/>
      <c r="AB359" s="1"/>
      <c r="AC359" s="1"/>
      <c r="AD359" s="1"/>
    </row>
    <row r="360" spans="2:30" ht="18.75" customHeight="1">
      <c r="B360" s="1"/>
      <c r="C360" s="1"/>
      <c r="D360" s="1"/>
      <c r="E360" s="1"/>
      <c r="F360" s="11"/>
      <c r="G360" s="11"/>
      <c r="H360" s="11"/>
      <c r="I360" s="11"/>
      <c r="J360" s="420"/>
      <c r="K360" s="422"/>
      <c r="L360" s="1"/>
      <c r="M360" s="1"/>
      <c r="N360" s="1"/>
      <c r="O360" s="1"/>
      <c r="P360" s="1"/>
      <c r="Q360" s="1"/>
      <c r="R360" s="1"/>
      <c r="S360" s="1"/>
      <c r="T360" s="1"/>
      <c r="U360" s="1"/>
      <c r="V360" s="1"/>
      <c r="W360" s="1"/>
      <c r="X360" s="1"/>
      <c r="Y360" s="1"/>
      <c r="Z360" s="1"/>
      <c r="AA360" s="1"/>
      <c r="AB360" s="1"/>
      <c r="AC360" s="1"/>
      <c r="AD360" s="1"/>
    </row>
    <row r="361" spans="2:30" ht="18.75" customHeight="1">
      <c r="B361" s="1"/>
      <c r="C361" s="1"/>
      <c r="D361" s="1"/>
      <c r="E361" s="1"/>
      <c r="F361" s="11"/>
      <c r="G361" s="11"/>
      <c r="H361" s="11"/>
      <c r="I361" s="11"/>
      <c r="J361" s="420"/>
      <c r="K361" s="422"/>
      <c r="L361" s="1"/>
      <c r="M361" s="1"/>
      <c r="N361" s="1"/>
      <c r="O361" s="1"/>
      <c r="P361" s="1"/>
      <c r="Q361" s="1"/>
      <c r="R361" s="1"/>
      <c r="S361" s="1"/>
      <c r="T361" s="1"/>
      <c r="U361" s="1"/>
      <c r="V361" s="1"/>
      <c r="W361" s="1"/>
      <c r="X361" s="1"/>
      <c r="Y361" s="1"/>
      <c r="Z361" s="1"/>
      <c r="AA361" s="1"/>
      <c r="AB361" s="1"/>
      <c r="AC361" s="1"/>
      <c r="AD361" s="1"/>
    </row>
    <row r="362" spans="2:30" ht="18.75" customHeight="1">
      <c r="B362" s="1"/>
      <c r="C362" s="1"/>
      <c r="D362" s="1"/>
      <c r="E362" s="1"/>
      <c r="F362" s="11"/>
      <c r="G362" s="11"/>
      <c r="H362" s="11"/>
      <c r="I362" s="11"/>
      <c r="J362" s="420"/>
      <c r="K362" s="422"/>
      <c r="L362" s="1"/>
      <c r="M362" s="1"/>
      <c r="N362" s="1"/>
      <c r="O362" s="1"/>
      <c r="P362" s="1"/>
      <c r="Q362" s="1"/>
      <c r="R362" s="1"/>
      <c r="S362" s="1"/>
      <c r="T362" s="1"/>
      <c r="U362" s="1"/>
      <c r="V362" s="1"/>
      <c r="W362" s="1"/>
      <c r="X362" s="1"/>
      <c r="Y362" s="1"/>
      <c r="Z362" s="1"/>
      <c r="AA362" s="1"/>
      <c r="AB362" s="1"/>
      <c r="AC362" s="1"/>
      <c r="AD362" s="1"/>
    </row>
    <row r="363" spans="2:30" ht="18.75" customHeight="1">
      <c r="B363" s="1"/>
      <c r="C363" s="1"/>
      <c r="D363" s="1"/>
      <c r="E363" s="1"/>
      <c r="F363" s="11"/>
      <c r="G363" s="11"/>
      <c r="H363" s="11"/>
      <c r="I363" s="11"/>
      <c r="J363" s="420"/>
      <c r="K363" s="422"/>
      <c r="L363" s="1"/>
      <c r="M363" s="1"/>
      <c r="N363" s="1"/>
      <c r="O363" s="1"/>
      <c r="P363" s="1"/>
      <c r="Q363" s="1"/>
      <c r="R363" s="1"/>
      <c r="S363" s="1"/>
      <c r="T363" s="1"/>
      <c r="U363" s="1"/>
      <c r="V363" s="1"/>
      <c r="W363" s="1"/>
      <c r="X363" s="1"/>
      <c r="Y363" s="1"/>
      <c r="Z363" s="1"/>
      <c r="AA363" s="1"/>
      <c r="AB363" s="1"/>
      <c r="AC363" s="1"/>
      <c r="AD363" s="1"/>
    </row>
    <row r="364" spans="2:30" ht="18.75" customHeight="1">
      <c r="B364" s="1"/>
      <c r="C364" s="1"/>
      <c r="D364" s="1"/>
      <c r="E364" s="1"/>
      <c r="F364" s="11"/>
      <c r="G364" s="11"/>
      <c r="H364" s="11"/>
      <c r="I364" s="11"/>
      <c r="J364" s="420"/>
      <c r="K364" s="422"/>
      <c r="L364" s="1"/>
      <c r="M364" s="1"/>
      <c r="N364" s="1"/>
      <c r="O364" s="1"/>
      <c r="P364" s="1"/>
      <c r="Q364" s="1"/>
      <c r="R364" s="1"/>
      <c r="S364" s="1"/>
      <c r="T364" s="1"/>
      <c r="U364" s="1"/>
      <c r="V364" s="1"/>
      <c r="W364" s="1"/>
      <c r="X364" s="1"/>
      <c r="Y364" s="1"/>
      <c r="Z364" s="1"/>
      <c r="AA364" s="1"/>
      <c r="AB364" s="1"/>
      <c r="AC364" s="1"/>
      <c r="AD364" s="1"/>
    </row>
    <row r="365" spans="2:30" ht="18.75" customHeight="1">
      <c r="B365" s="1"/>
      <c r="C365" s="1"/>
      <c r="D365" s="1"/>
      <c r="E365" s="1"/>
      <c r="F365" s="11"/>
      <c r="G365" s="11"/>
      <c r="H365" s="11"/>
      <c r="I365" s="11"/>
      <c r="J365" s="420"/>
      <c r="K365" s="422"/>
      <c r="L365" s="1"/>
      <c r="M365" s="1"/>
      <c r="N365" s="1"/>
      <c r="O365" s="1"/>
      <c r="P365" s="1"/>
      <c r="Q365" s="1"/>
      <c r="R365" s="1"/>
      <c r="S365" s="1"/>
      <c r="T365" s="1"/>
      <c r="U365" s="1"/>
      <c r="V365" s="1"/>
      <c r="W365" s="1"/>
      <c r="X365" s="1"/>
      <c r="Y365" s="1"/>
      <c r="Z365" s="1"/>
      <c r="AA365" s="1"/>
      <c r="AB365" s="1"/>
      <c r="AC365" s="1"/>
      <c r="AD365" s="1"/>
    </row>
    <row r="366" spans="2:30" ht="18.75" customHeight="1">
      <c r="B366" s="1"/>
      <c r="C366" s="1"/>
      <c r="D366" s="1"/>
      <c r="E366" s="1"/>
      <c r="F366" s="11"/>
      <c r="G366" s="11"/>
      <c r="H366" s="11"/>
      <c r="I366" s="11"/>
      <c r="J366" s="420"/>
      <c r="K366" s="422"/>
      <c r="L366" s="1"/>
      <c r="M366" s="1"/>
      <c r="N366" s="1"/>
      <c r="O366" s="1"/>
      <c r="P366" s="1"/>
      <c r="Q366" s="1"/>
      <c r="R366" s="1"/>
      <c r="S366" s="1"/>
      <c r="T366" s="1"/>
      <c r="U366" s="1"/>
      <c r="V366" s="1"/>
      <c r="W366" s="1"/>
      <c r="X366" s="1"/>
      <c r="Y366" s="1"/>
      <c r="Z366" s="1"/>
      <c r="AA366" s="1"/>
      <c r="AB366" s="1"/>
      <c r="AC366" s="1"/>
      <c r="AD366" s="1"/>
    </row>
    <row r="367" spans="2:30" ht="18.75" customHeight="1">
      <c r="B367" s="1"/>
      <c r="C367" s="1"/>
      <c r="D367" s="1"/>
      <c r="E367" s="1"/>
      <c r="F367" s="11"/>
      <c r="G367" s="11"/>
      <c r="H367" s="11"/>
      <c r="I367" s="11"/>
      <c r="J367" s="420"/>
      <c r="K367" s="422"/>
      <c r="L367" s="1"/>
      <c r="M367" s="1"/>
      <c r="N367" s="1"/>
      <c r="O367" s="1"/>
      <c r="P367" s="1"/>
      <c r="Q367" s="1"/>
      <c r="R367" s="1"/>
      <c r="S367" s="1"/>
      <c r="T367" s="1"/>
      <c r="U367" s="1"/>
      <c r="V367" s="1"/>
      <c r="W367" s="1"/>
      <c r="X367" s="1"/>
      <c r="Y367" s="1"/>
      <c r="Z367" s="1"/>
      <c r="AA367" s="1"/>
      <c r="AB367" s="1"/>
      <c r="AC367" s="1"/>
      <c r="AD367" s="1"/>
    </row>
    <row r="368" spans="2:30" ht="18.75" customHeight="1">
      <c r="B368" s="1"/>
      <c r="C368" s="1"/>
      <c r="D368" s="1"/>
      <c r="E368" s="1"/>
      <c r="F368" s="11"/>
      <c r="G368" s="11"/>
      <c r="H368" s="11"/>
      <c r="I368" s="11"/>
      <c r="J368" s="420"/>
      <c r="K368" s="422"/>
      <c r="L368" s="1"/>
      <c r="M368" s="1"/>
      <c r="N368" s="1"/>
      <c r="O368" s="1"/>
      <c r="P368" s="1"/>
      <c r="Q368" s="1"/>
      <c r="R368" s="1"/>
      <c r="S368" s="1"/>
      <c r="T368" s="1"/>
      <c r="U368" s="1"/>
      <c r="V368" s="1"/>
      <c r="W368" s="1"/>
      <c r="X368" s="1"/>
      <c r="Y368" s="1"/>
      <c r="Z368" s="1"/>
      <c r="AA368" s="1"/>
      <c r="AB368" s="1"/>
      <c r="AC368" s="1"/>
      <c r="AD368" s="1"/>
    </row>
    <row r="369" spans="2:30" ht="18.75" customHeight="1">
      <c r="B369" s="1"/>
      <c r="C369" s="1"/>
      <c r="D369" s="1"/>
      <c r="E369" s="1"/>
      <c r="F369" s="11"/>
      <c r="G369" s="11"/>
      <c r="H369" s="11"/>
      <c r="I369" s="11"/>
      <c r="J369" s="420"/>
      <c r="K369" s="422"/>
      <c r="L369" s="1"/>
      <c r="M369" s="1"/>
      <c r="N369" s="1"/>
      <c r="O369" s="1"/>
      <c r="P369" s="1"/>
      <c r="Q369" s="1"/>
      <c r="R369" s="1"/>
      <c r="S369" s="1"/>
      <c r="T369" s="1"/>
      <c r="U369" s="1"/>
      <c r="V369" s="1"/>
      <c r="W369" s="1"/>
      <c r="X369" s="1"/>
      <c r="Y369" s="1"/>
      <c r="Z369" s="1"/>
      <c r="AA369" s="1"/>
      <c r="AB369" s="1"/>
      <c r="AC369" s="1"/>
      <c r="AD369" s="1"/>
    </row>
    <row r="370" spans="2:30" ht="18.75" customHeight="1">
      <c r="B370" s="1"/>
      <c r="C370" s="1"/>
      <c r="D370" s="1"/>
      <c r="E370" s="1"/>
      <c r="F370" s="11"/>
      <c r="G370" s="11"/>
      <c r="H370" s="11"/>
      <c r="I370" s="11"/>
      <c r="J370" s="420"/>
      <c r="K370" s="422"/>
      <c r="L370" s="1"/>
      <c r="M370" s="1"/>
      <c r="N370" s="1"/>
      <c r="O370" s="1"/>
      <c r="P370" s="1"/>
      <c r="Q370" s="1"/>
      <c r="R370" s="1"/>
      <c r="S370" s="1"/>
      <c r="T370" s="1"/>
      <c r="U370" s="1"/>
      <c r="V370" s="1"/>
      <c r="W370" s="1"/>
      <c r="X370" s="1"/>
      <c r="Y370" s="1"/>
      <c r="Z370" s="1"/>
      <c r="AA370" s="1"/>
      <c r="AB370" s="1"/>
      <c r="AC370" s="1"/>
      <c r="AD370" s="1"/>
    </row>
    <row r="371" spans="2:30" ht="18.75" customHeight="1">
      <c r="B371" s="1"/>
      <c r="C371" s="1"/>
      <c r="D371" s="1"/>
      <c r="E371" s="1"/>
      <c r="F371" s="11"/>
      <c r="G371" s="11"/>
      <c r="H371" s="11"/>
      <c r="I371" s="11"/>
      <c r="J371" s="420"/>
      <c r="K371" s="422"/>
      <c r="L371" s="1"/>
      <c r="M371" s="1"/>
      <c r="N371" s="1"/>
      <c r="O371" s="1"/>
      <c r="P371" s="1"/>
      <c r="Q371" s="1"/>
      <c r="R371" s="1"/>
      <c r="S371" s="1"/>
      <c r="T371" s="1"/>
      <c r="U371" s="1"/>
      <c r="V371" s="1"/>
      <c r="W371" s="1"/>
      <c r="X371" s="1"/>
      <c r="Y371" s="1"/>
      <c r="Z371" s="1"/>
      <c r="AA371" s="1"/>
      <c r="AB371" s="1"/>
      <c r="AC371" s="1"/>
      <c r="AD371" s="1"/>
    </row>
    <row r="372" spans="2:30" ht="18.75" customHeight="1">
      <c r="B372" s="1"/>
      <c r="C372" s="1"/>
      <c r="D372" s="1"/>
      <c r="E372" s="579"/>
      <c r="F372" s="11"/>
      <c r="G372" s="11"/>
      <c r="H372" s="11"/>
      <c r="I372" s="11"/>
      <c r="J372" s="420"/>
      <c r="K372" s="422"/>
      <c r="L372" s="1"/>
      <c r="M372" s="1"/>
      <c r="N372" s="1"/>
      <c r="O372" s="1"/>
      <c r="P372" s="1"/>
      <c r="Q372" s="1"/>
      <c r="R372" s="1"/>
      <c r="S372" s="1"/>
      <c r="T372" s="1"/>
      <c r="U372" s="1"/>
      <c r="V372" s="1"/>
      <c r="W372" s="1"/>
      <c r="X372" s="1"/>
      <c r="Y372" s="1"/>
      <c r="Z372" s="1"/>
      <c r="AA372" s="1"/>
      <c r="AB372" s="1"/>
      <c r="AC372" s="1"/>
      <c r="AD372" s="1"/>
    </row>
    <row r="373" spans="2:30" ht="18.75" customHeight="1">
      <c r="B373" s="1"/>
      <c r="C373" s="1"/>
      <c r="D373" s="1"/>
      <c r="E373" s="579"/>
      <c r="F373" s="11"/>
      <c r="G373" s="11"/>
      <c r="H373" s="11"/>
      <c r="I373" s="11"/>
      <c r="J373" s="420"/>
      <c r="K373" s="422"/>
      <c r="L373" s="1"/>
      <c r="M373" s="1"/>
      <c r="N373" s="1"/>
      <c r="O373" s="1"/>
      <c r="P373" s="1"/>
      <c r="Q373" s="1"/>
      <c r="R373" s="1"/>
      <c r="S373" s="1"/>
      <c r="T373" s="1"/>
      <c r="U373" s="1"/>
      <c r="V373" s="1"/>
      <c r="W373" s="1"/>
      <c r="X373" s="1"/>
      <c r="Y373" s="1"/>
      <c r="Z373" s="1"/>
      <c r="AA373" s="1"/>
      <c r="AB373" s="1"/>
      <c r="AC373" s="1"/>
      <c r="AD373" s="1"/>
    </row>
    <row r="374" spans="2:30" ht="18.75" customHeight="1">
      <c r="B374" s="1"/>
      <c r="C374" s="1"/>
      <c r="D374" s="1"/>
      <c r="E374" s="579"/>
      <c r="F374" s="11"/>
      <c r="G374" s="11"/>
      <c r="H374" s="11"/>
      <c r="I374" s="11"/>
      <c r="J374" s="420"/>
      <c r="K374" s="422"/>
      <c r="L374" s="1"/>
      <c r="M374" s="1"/>
      <c r="N374" s="1"/>
      <c r="O374" s="1"/>
      <c r="P374" s="1"/>
      <c r="Q374" s="1"/>
      <c r="R374" s="1"/>
      <c r="S374" s="1"/>
      <c r="T374" s="1"/>
      <c r="U374" s="1"/>
      <c r="V374" s="1"/>
      <c r="W374" s="1"/>
      <c r="X374" s="1"/>
      <c r="Y374" s="1"/>
      <c r="Z374" s="1"/>
      <c r="AA374" s="1"/>
      <c r="AB374" s="1"/>
      <c r="AC374" s="1"/>
      <c r="AD374" s="1"/>
    </row>
    <row r="375" spans="2:30" ht="18.75" customHeight="1">
      <c r="B375" s="1"/>
      <c r="C375" s="1"/>
      <c r="D375" s="1"/>
      <c r="E375" s="579"/>
      <c r="F375" s="11"/>
      <c r="G375" s="11"/>
      <c r="H375" s="11"/>
      <c r="I375" s="11"/>
      <c r="J375" s="420"/>
      <c r="K375" s="422"/>
      <c r="L375" s="1"/>
      <c r="M375" s="1"/>
      <c r="N375" s="1"/>
      <c r="O375" s="1"/>
      <c r="P375" s="1"/>
      <c r="Q375" s="1"/>
      <c r="R375" s="1"/>
      <c r="S375" s="1"/>
      <c r="T375" s="1"/>
      <c r="U375" s="1"/>
      <c r="V375" s="1"/>
      <c r="W375" s="1"/>
      <c r="X375" s="1"/>
      <c r="Y375" s="1"/>
      <c r="Z375" s="1"/>
      <c r="AA375" s="1"/>
      <c r="AB375" s="1"/>
      <c r="AC375" s="1"/>
      <c r="AD375" s="1"/>
    </row>
    <row r="376" spans="2:30" ht="18.75" customHeight="1">
      <c r="B376" s="1"/>
      <c r="C376" s="1"/>
      <c r="D376" s="1"/>
      <c r="E376" s="579"/>
      <c r="F376" s="11"/>
      <c r="G376" s="11"/>
      <c r="H376" s="11"/>
      <c r="I376" s="11"/>
      <c r="J376" s="420"/>
      <c r="K376" s="422"/>
      <c r="L376" s="1"/>
      <c r="M376" s="1"/>
      <c r="N376" s="1"/>
      <c r="O376" s="1"/>
      <c r="P376" s="1"/>
      <c r="Q376" s="1"/>
      <c r="R376" s="1"/>
      <c r="S376" s="1"/>
      <c r="T376" s="1"/>
      <c r="U376" s="1"/>
      <c r="V376" s="1"/>
      <c r="W376" s="1"/>
      <c r="X376" s="1"/>
      <c r="Y376" s="1"/>
      <c r="Z376" s="1"/>
      <c r="AA376" s="1"/>
      <c r="AB376" s="1"/>
      <c r="AC376" s="1"/>
      <c r="AD376" s="1"/>
    </row>
    <row r="377" spans="2:30" ht="18.75" customHeight="1">
      <c r="B377" s="1"/>
      <c r="C377" s="1"/>
      <c r="D377" s="1"/>
      <c r="E377" s="579"/>
      <c r="F377" s="11"/>
      <c r="G377" s="11"/>
      <c r="H377" s="11"/>
      <c r="I377" s="11"/>
      <c r="J377" s="420"/>
      <c r="K377" s="422"/>
      <c r="L377" s="1"/>
      <c r="M377" s="1"/>
      <c r="N377" s="1"/>
      <c r="O377" s="1"/>
      <c r="P377" s="1"/>
      <c r="Q377" s="1"/>
      <c r="R377" s="1"/>
      <c r="S377" s="1"/>
      <c r="T377" s="1"/>
      <c r="U377" s="1"/>
      <c r="V377" s="1"/>
      <c r="W377" s="1"/>
      <c r="X377" s="1"/>
      <c r="Y377" s="1"/>
      <c r="Z377" s="1"/>
      <c r="AA377" s="1"/>
      <c r="AB377" s="1"/>
      <c r="AC377" s="1"/>
      <c r="AD377" s="1"/>
    </row>
    <row r="378" spans="2:30" ht="18.75" customHeight="1">
      <c r="B378" s="1"/>
      <c r="C378" s="1"/>
      <c r="D378" s="1"/>
      <c r="E378" s="579"/>
      <c r="F378" s="11"/>
      <c r="G378" s="11"/>
      <c r="H378" s="11"/>
      <c r="I378" s="11"/>
      <c r="J378" s="420"/>
      <c r="K378" s="422"/>
      <c r="L378" s="1"/>
      <c r="M378" s="1"/>
      <c r="N378" s="1"/>
      <c r="O378" s="1"/>
      <c r="P378" s="1"/>
      <c r="Q378" s="1"/>
      <c r="R378" s="1"/>
      <c r="S378" s="1"/>
      <c r="T378" s="1"/>
      <c r="U378" s="1"/>
      <c r="V378" s="1"/>
      <c r="W378" s="1"/>
      <c r="X378" s="1"/>
      <c r="Y378" s="1"/>
      <c r="Z378" s="1"/>
      <c r="AA378" s="1"/>
      <c r="AB378" s="1"/>
      <c r="AC378" s="1"/>
      <c r="AD378" s="1"/>
    </row>
    <row r="379" spans="2:30" ht="18.75" customHeight="1">
      <c r="B379" s="1"/>
      <c r="C379" s="1"/>
      <c r="D379" s="1"/>
      <c r="E379" s="579"/>
      <c r="F379" s="11"/>
      <c r="G379" s="11"/>
      <c r="H379" s="11"/>
      <c r="I379" s="11"/>
      <c r="J379" s="420"/>
      <c r="K379" s="422"/>
      <c r="L379" s="1"/>
      <c r="M379" s="1"/>
      <c r="N379" s="1"/>
      <c r="O379" s="1"/>
      <c r="P379" s="1"/>
      <c r="Q379" s="1"/>
      <c r="R379" s="1"/>
      <c r="S379" s="1"/>
      <c r="T379" s="1"/>
      <c r="U379" s="1"/>
      <c r="V379" s="1"/>
      <c r="W379" s="1"/>
      <c r="X379" s="1"/>
      <c r="Y379" s="1"/>
      <c r="Z379" s="1"/>
      <c r="AA379" s="1"/>
      <c r="AB379" s="1"/>
      <c r="AC379" s="1"/>
      <c r="AD379" s="1"/>
    </row>
    <row r="380" spans="2:30" ht="18.75" customHeight="1">
      <c r="B380" s="1"/>
      <c r="C380" s="1"/>
      <c r="D380" s="1"/>
      <c r="E380" s="579"/>
      <c r="F380" s="11"/>
      <c r="G380" s="11"/>
      <c r="H380" s="11"/>
      <c r="I380" s="11"/>
      <c r="J380" s="420"/>
      <c r="K380" s="422"/>
      <c r="L380" s="1"/>
      <c r="M380" s="1"/>
      <c r="N380" s="1"/>
      <c r="O380" s="1"/>
      <c r="P380" s="1"/>
      <c r="Q380" s="1"/>
      <c r="R380" s="1"/>
      <c r="S380" s="1"/>
      <c r="T380" s="1"/>
      <c r="U380" s="1"/>
      <c r="V380" s="1"/>
      <c r="W380" s="1"/>
      <c r="X380" s="1"/>
      <c r="Y380" s="1"/>
      <c r="Z380" s="1"/>
      <c r="AA380" s="1"/>
      <c r="AB380" s="1"/>
      <c r="AC380" s="1"/>
      <c r="AD380" s="1"/>
    </row>
    <row r="381" spans="2:30" ht="18.75" customHeight="1">
      <c r="B381" s="1"/>
      <c r="C381" s="1"/>
      <c r="D381" s="1"/>
      <c r="E381" s="579"/>
      <c r="F381" s="11"/>
      <c r="G381" s="11"/>
      <c r="H381" s="11"/>
      <c r="I381" s="11"/>
      <c r="J381" s="420"/>
      <c r="K381" s="422"/>
      <c r="L381" s="1"/>
      <c r="M381" s="1"/>
      <c r="N381" s="1"/>
      <c r="O381" s="1"/>
      <c r="P381" s="1"/>
      <c r="Q381" s="1"/>
      <c r="R381" s="1"/>
      <c r="S381" s="1"/>
      <c r="T381" s="1"/>
      <c r="U381" s="1"/>
      <c r="V381" s="1"/>
      <c r="W381" s="1"/>
      <c r="X381" s="1"/>
      <c r="Y381" s="1"/>
      <c r="Z381" s="1"/>
      <c r="AA381" s="1"/>
      <c r="AB381" s="1"/>
      <c r="AC381" s="1"/>
      <c r="AD381" s="1"/>
    </row>
    <row r="382" spans="2:30" ht="18.75" customHeight="1">
      <c r="B382" s="1"/>
      <c r="C382" s="1"/>
      <c r="D382" s="1"/>
      <c r="E382" s="579"/>
      <c r="F382" s="11"/>
      <c r="G382" s="11"/>
      <c r="H382" s="11"/>
      <c r="I382" s="11"/>
      <c r="J382" s="420"/>
      <c r="K382" s="422"/>
      <c r="L382" s="1"/>
      <c r="M382" s="1"/>
      <c r="N382" s="1"/>
      <c r="O382" s="1"/>
      <c r="P382" s="1"/>
      <c r="Q382" s="1"/>
      <c r="R382" s="1"/>
      <c r="S382" s="1"/>
      <c r="T382" s="1"/>
      <c r="U382" s="1"/>
      <c r="V382" s="1"/>
      <c r="W382" s="1"/>
      <c r="X382" s="1"/>
      <c r="Y382" s="1"/>
      <c r="Z382" s="1"/>
      <c r="AA382" s="1"/>
      <c r="AB382" s="1"/>
      <c r="AC382" s="1"/>
      <c r="AD382" s="1"/>
    </row>
    <row r="383" spans="2:30" ht="18.75" customHeight="1">
      <c r="B383" s="1"/>
      <c r="C383" s="1"/>
      <c r="D383" s="1"/>
      <c r="E383" s="579"/>
      <c r="F383" s="11"/>
      <c r="G383" s="11"/>
      <c r="H383" s="11"/>
      <c r="I383" s="11"/>
      <c r="J383" s="420"/>
      <c r="K383" s="422"/>
      <c r="L383" s="1"/>
      <c r="M383" s="1"/>
      <c r="N383" s="1"/>
      <c r="O383" s="1"/>
      <c r="P383" s="1"/>
      <c r="Q383" s="1"/>
      <c r="R383" s="1"/>
      <c r="S383" s="1"/>
      <c r="T383" s="1"/>
      <c r="U383" s="1"/>
      <c r="V383" s="1"/>
      <c r="W383" s="1"/>
      <c r="X383" s="1"/>
      <c r="Y383" s="1"/>
      <c r="Z383" s="1"/>
      <c r="AA383" s="1"/>
      <c r="AB383" s="1"/>
      <c r="AC383" s="1"/>
      <c r="AD383" s="1"/>
    </row>
    <row r="384" spans="2:30" ht="18.75" customHeight="1">
      <c r="B384" s="1"/>
      <c r="C384" s="1"/>
      <c r="D384" s="1"/>
      <c r="E384" s="579"/>
      <c r="F384" s="11"/>
      <c r="G384" s="11"/>
      <c r="H384" s="11"/>
      <c r="I384" s="11"/>
      <c r="J384" s="420"/>
      <c r="K384" s="422"/>
      <c r="L384" s="1"/>
      <c r="M384" s="1"/>
      <c r="N384" s="1"/>
      <c r="O384" s="1"/>
      <c r="P384" s="1"/>
      <c r="Q384" s="1"/>
      <c r="R384" s="1"/>
      <c r="S384" s="1"/>
      <c r="T384" s="1"/>
      <c r="U384" s="1"/>
      <c r="V384" s="1"/>
      <c r="W384" s="1"/>
      <c r="X384" s="1"/>
      <c r="Y384" s="1"/>
      <c r="Z384" s="1"/>
      <c r="AA384" s="1"/>
      <c r="AB384" s="1"/>
      <c r="AC384" s="1"/>
      <c r="AD384" s="1"/>
    </row>
    <row r="385" spans="2:30" ht="18.75" customHeight="1">
      <c r="B385" s="1"/>
      <c r="C385" s="1"/>
      <c r="D385" s="1"/>
      <c r="E385" s="579"/>
      <c r="F385" s="11"/>
      <c r="G385" s="11"/>
      <c r="H385" s="11"/>
      <c r="I385" s="11"/>
      <c r="J385" s="420"/>
      <c r="K385" s="422"/>
      <c r="L385" s="1"/>
      <c r="M385" s="1"/>
      <c r="N385" s="1"/>
      <c r="O385" s="1"/>
      <c r="P385" s="1"/>
      <c r="Q385" s="1"/>
      <c r="R385" s="1"/>
      <c r="S385" s="1"/>
      <c r="T385" s="1"/>
      <c r="U385" s="1"/>
      <c r="V385" s="1"/>
      <c r="W385" s="1"/>
      <c r="X385" s="1"/>
      <c r="Y385" s="1"/>
      <c r="Z385" s="1"/>
      <c r="AA385" s="1"/>
      <c r="AB385" s="1"/>
      <c r="AC385" s="1"/>
      <c r="AD385" s="1"/>
    </row>
    <row r="386" spans="2:30" ht="18.75" customHeight="1">
      <c r="B386" s="1"/>
      <c r="C386" s="1"/>
      <c r="D386" s="1"/>
      <c r="E386" s="579"/>
      <c r="F386" s="11"/>
      <c r="G386" s="11"/>
      <c r="H386" s="11"/>
      <c r="I386" s="11"/>
      <c r="J386" s="420"/>
      <c r="K386" s="422"/>
      <c r="L386" s="1"/>
      <c r="M386" s="1"/>
      <c r="N386" s="1"/>
      <c r="O386" s="1"/>
      <c r="P386" s="1"/>
      <c r="Q386" s="1"/>
      <c r="R386" s="1"/>
      <c r="S386" s="1"/>
      <c r="T386" s="1"/>
      <c r="U386" s="1"/>
      <c r="V386" s="1"/>
      <c r="W386" s="1"/>
      <c r="X386" s="1"/>
      <c r="Y386" s="1"/>
      <c r="Z386" s="1"/>
      <c r="AA386" s="1"/>
      <c r="AB386" s="1"/>
      <c r="AC386" s="1"/>
      <c r="AD386" s="1"/>
    </row>
    <row r="387" spans="2:30" ht="18.75" customHeight="1">
      <c r="B387" s="1"/>
      <c r="C387" s="1"/>
      <c r="D387" s="1"/>
      <c r="E387" s="579"/>
      <c r="F387" s="11"/>
      <c r="G387" s="11"/>
      <c r="H387" s="11"/>
      <c r="I387" s="11"/>
      <c r="J387" s="420"/>
      <c r="K387" s="422"/>
      <c r="L387" s="1"/>
      <c r="M387" s="1"/>
      <c r="N387" s="1"/>
      <c r="O387" s="1"/>
      <c r="P387" s="1"/>
      <c r="Q387" s="1"/>
      <c r="R387" s="1"/>
      <c r="S387" s="1"/>
      <c r="T387" s="1"/>
      <c r="U387" s="1"/>
      <c r="V387" s="1"/>
      <c r="W387" s="1"/>
      <c r="X387" s="1"/>
      <c r="Y387" s="1"/>
      <c r="Z387" s="1"/>
      <c r="AA387" s="1"/>
      <c r="AB387" s="1"/>
      <c r="AC387" s="1"/>
      <c r="AD387" s="1"/>
    </row>
    <row r="388" spans="2:30" ht="18.75" customHeight="1">
      <c r="B388" s="1"/>
      <c r="C388" s="1"/>
      <c r="D388" s="1"/>
      <c r="E388" s="579"/>
      <c r="F388" s="11"/>
      <c r="G388" s="11"/>
      <c r="H388" s="11"/>
      <c r="I388" s="11"/>
      <c r="J388" s="420"/>
      <c r="K388" s="422"/>
      <c r="L388" s="1"/>
      <c r="M388" s="1"/>
      <c r="N388" s="1"/>
      <c r="O388" s="1"/>
      <c r="P388" s="1"/>
      <c r="Q388" s="1"/>
      <c r="R388" s="1"/>
      <c r="S388" s="1"/>
      <c r="T388" s="1"/>
      <c r="U388" s="1"/>
      <c r="V388" s="1"/>
      <c r="W388" s="1"/>
      <c r="X388" s="1"/>
      <c r="Y388" s="1"/>
      <c r="Z388" s="1"/>
      <c r="AA388" s="1"/>
      <c r="AB388" s="1"/>
      <c r="AC388" s="1"/>
      <c r="AD388" s="1"/>
    </row>
    <row r="389" spans="2:30" ht="18.75" customHeight="1">
      <c r="B389" s="1"/>
      <c r="C389" s="1"/>
      <c r="D389" s="1"/>
      <c r="E389" s="579"/>
      <c r="F389" s="11"/>
      <c r="G389" s="11"/>
      <c r="H389" s="11"/>
      <c r="I389" s="11"/>
      <c r="J389" s="420"/>
      <c r="K389" s="422"/>
      <c r="L389" s="1"/>
      <c r="M389" s="1"/>
      <c r="N389" s="1"/>
      <c r="O389" s="1"/>
      <c r="P389" s="1"/>
      <c r="Q389" s="1"/>
      <c r="R389" s="1"/>
      <c r="S389" s="1"/>
      <c r="T389" s="1"/>
      <c r="U389" s="1"/>
      <c r="V389" s="1"/>
      <c r="W389" s="1"/>
      <c r="X389" s="1"/>
      <c r="Y389" s="1"/>
      <c r="Z389" s="1"/>
      <c r="AA389" s="1"/>
      <c r="AB389" s="1"/>
      <c r="AC389" s="1"/>
      <c r="AD389" s="1"/>
    </row>
    <row r="390" spans="2:30" ht="18.75" customHeight="1">
      <c r="B390" s="1"/>
      <c r="C390" s="1"/>
      <c r="D390" s="1"/>
      <c r="E390" s="579"/>
      <c r="F390" s="11"/>
      <c r="G390" s="11"/>
      <c r="H390" s="11"/>
      <c r="I390" s="11"/>
      <c r="J390" s="420"/>
      <c r="K390" s="422"/>
      <c r="L390" s="1"/>
      <c r="M390" s="1"/>
      <c r="N390" s="1"/>
      <c r="O390" s="1"/>
      <c r="P390" s="1"/>
      <c r="Q390" s="1"/>
      <c r="R390" s="1"/>
      <c r="S390" s="1"/>
      <c r="T390" s="1"/>
      <c r="U390" s="1"/>
      <c r="V390" s="1"/>
      <c r="W390" s="1"/>
      <c r="X390" s="1"/>
      <c r="Y390" s="1"/>
      <c r="Z390" s="1"/>
      <c r="AA390" s="1"/>
      <c r="AB390" s="1"/>
      <c r="AC390" s="1"/>
      <c r="AD390" s="1"/>
    </row>
    <row r="391" spans="2:30" ht="18.75" customHeight="1">
      <c r="B391" s="1"/>
      <c r="C391" s="1"/>
      <c r="D391" s="1"/>
      <c r="E391" s="579"/>
      <c r="F391" s="11"/>
      <c r="G391" s="11"/>
      <c r="H391" s="11"/>
      <c r="I391" s="11"/>
      <c r="J391" s="420"/>
      <c r="K391" s="422"/>
      <c r="L391" s="1"/>
      <c r="M391" s="1"/>
      <c r="N391" s="1"/>
      <c r="O391" s="1"/>
      <c r="P391" s="1"/>
      <c r="Q391" s="1"/>
      <c r="R391" s="1"/>
      <c r="S391" s="1"/>
      <c r="T391" s="1"/>
      <c r="U391" s="1"/>
      <c r="V391" s="1"/>
      <c r="W391" s="1"/>
      <c r="X391" s="1"/>
      <c r="Y391" s="1"/>
      <c r="Z391" s="1"/>
      <c r="AA391" s="1"/>
      <c r="AB391" s="1"/>
      <c r="AC391" s="1"/>
      <c r="AD391" s="1"/>
    </row>
    <row r="392" spans="2:30" ht="18.75" customHeight="1">
      <c r="B392" s="1"/>
      <c r="C392" s="1"/>
      <c r="D392" s="1"/>
      <c r="E392" s="579"/>
      <c r="F392" s="11"/>
      <c r="G392" s="11"/>
      <c r="H392" s="11"/>
      <c r="I392" s="11"/>
      <c r="J392" s="420"/>
      <c r="K392" s="422"/>
      <c r="L392" s="1"/>
      <c r="M392" s="1"/>
      <c r="N392" s="1"/>
      <c r="O392" s="1"/>
      <c r="P392" s="1"/>
      <c r="Q392" s="1"/>
      <c r="R392" s="1"/>
      <c r="S392" s="1"/>
      <c r="T392" s="1"/>
      <c r="U392" s="1"/>
      <c r="V392" s="1"/>
      <c r="W392" s="1"/>
      <c r="X392" s="1"/>
      <c r="Y392" s="1"/>
      <c r="Z392" s="1"/>
      <c r="AA392" s="1"/>
      <c r="AB392" s="1"/>
      <c r="AC392" s="1"/>
      <c r="AD392" s="1"/>
    </row>
    <row r="393" spans="2:30" ht="18.75" customHeight="1">
      <c r="B393" s="1"/>
      <c r="C393" s="1"/>
      <c r="D393" s="1"/>
      <c r="E393" s="579"/>
      <c r="F393" s="11"/>
      <c r="G393" s="11"/>
      <c r="H393" s="11"/>
      <c r="I393" s="11"/>
      <c r="J393" s="420"/>
      <c r="K393" s="422"/>
      <c r="L393" s="1"/>
      <c r="M393" s="1"/>
      <c r="N393" s="1"/>
      <c r="O393" s="1"/>
      <c r="P393" s="1"/>
      <c r="Q393" s="1"/>
      <c r="R393" s="1"/>
      <c r="S393" s="1"/>
      <c r="T393" s="1"/>
      <c r="U393" s="1"/>
      <c r="V393" s="1"/>
      <c r="W393" s="1"/>
      <c r="X393" s="1"/>
      <c r="Y393" s="1"/>
      <c r="Z393" s="1"/>
      <c r="AA393" s="1"/>
      <c r="AB393" s="1"/>
      <c r="AC393" s="1"/>
      <c r="AD393" s="1"/>
    </row>
    <row r="394" spans="2:30" ht="18.75" customHeight="1">
      <c r="B394" s="1"/>
      <c r="C394" s="1"/>
      <c r="D394" s="1"/>
      <c r="E394" s="579"/>
      <c r="F394" s="11"/>
      <c r="G394" s="11"/>
      <c r="H394" s="11"/>
      <c r="I394" s="11"/>
      <c r="J394" s="420"/>
      <c r="K394" s="422"/>
      <c r="L394" s="1"/>
      <c r="M394" s="1"/>
      <c r="N394" s="1"/>
      <c r="O394" s="1"/>
      <c r="P394" s="1"/>
      <c r="Q394" s="1"/>
      <c r="R394" s="1"/>
      <c r="S394" s="1"/>
      <c r="T394" s="1"/>
      <c r="U394" s="1"/>
      <c r="V394" s="1"/>
      <c r="W394" s="1"/>
      <c r="X394" s="1"/>
      <c r="Y394" s="1"/>
      <c r="Z394" s="1"/>
      <c r="AA394" s="1"/>
      <c r="AB394" s="1"/>
      <c r="AC394" s="1"/>
      <c r="AD394" s="1"/>
    </row>
    <row r="395" spans="2:30" ht="18.75" customHeight="1">
      <c r="B395" s="1"/>
      <c r="C395" s="1"/>
      <c r="D395" s="1"/>
      <c r="E395" s="579"/>
      <c r="F395" s="11"/>
      <c r="G395" s="11"/>
      <c r="H395" s="11"/>
      <c r="I395" s="11"/>
      <c r="J395" s="420"/>
      <c r="K395" s="422"/>
      <c r="L395" s="1"/>
      <c r="M395" s="1"/>
      <c r="N395" s="1"/>
      <c r="O395" s="1"/>
      <c r="P395" s="1"/>
      <c r="Q395" s="1"/>
      <c r="R395" s="1"/>
      <c r="S395" s="1"/>
      <c r="T395" s="1"/>
      <c r="U395" s="1"/>
      <c r="V395" s="1"/>
      <c r="W395" s="1"/>
      <c r="X395" s="1"/>
      <c r="Y395" s="1"/>
      <c r="Z395" s="1"/>
      <c r="AA395" s="1"/>
      <c r="AB395" s="1"/>
      <c r="AC395" s="1"/>
      <c r="AD395" s="1"/>
    </row>
    <row r="396" spans="2:30" ht="18.75" customHeight="1">
      <c r="B396" s="1"/>
      <c r="C396" s="1"/>
      <c r="D396" s="1"/>
      <c r="E396" s="579"/>
      <c r="F396" s="11"/>
      <c r="G396" s="11"/>
      <c r="H396" s="11"/>
      <c r="I396" s="11"/>
      <c r="J396" s="420"/>
      <c r="K396" s="422"/>
      <c r="L396" s="1"/>
      <c r="M396" s="1"/>
      <c r="N396" s="1"/>
      <c r="O396" s="1"/>
      <c r="P396" s="1"/>
      <c r="Q396" s="1"/>
      <c r="R396" s="1"/>
      <c r="S396" s="1"/>
      <c r="T396" s="1"/>
      <c r="U396" s="1"/>
      <c r="V396" s="1"/>
      <c r="W396" s="1"/>
      <c r="X396" s="1"/>
      <c r="Y396" s="1"/>
      <c r="Z396" s="1"/>
      <c r="AA396" s="1"/>
      <c r="AB396" s="1"/>
      <c r="AC396" s="1"/>
      <c r="AD396" s="1"/>
    </row>
    <row r="397" spans="2:30" ht="18.75" customHeight="1">
      <c r="B397" s="1"/>
      <c r="C397" s="1"/>
      <c r="D397" s="1"/>
      <c r="E397" s="579"/>
      <c r="F397" s="11"/>
      <c r="G397" s="11"/>
      <c r="H397" s="11"/>
      <c r="I397" s="11"/>
      <c r="J397" s="420"/>
      <c r="K397" s="422"/>
      <c r="L397" s="1"/>
      <c r="M397" s="1"/>
      <c r="N397" s="1"/>
      <c r="O397" s="1"/>
      <c r="P397" s="1"/>
      <c r="Q397" s="1"/>
      <c r="R397" s="1"/>
      <c r="S397" s="1"/>
      <c r="T397" s="1"/>
      <c r="U397" s="1"/>
      <c r="V397" s="1"/>
      <c r="W397" s="1"/>
      <c r="X397" s="1"/>
      <c r="Y397" s="1"/>
      <c r="Z397" s="1"/>
      <c r="AA397" s="1"/>
      <c r="AB397" s="1"/>
      <c r="AC397" s="1"/>
      <c r="AD397" s="1"/>
    </row>
    <row r="398" spans="2:30" ht="18.75" customHeight="1">
      <c r="B398" s="1"/>
      <c r="C398" s="1"/>
      <c r="D398" s="1"/>
      <c r="E398" s="579"/>
      <c r="F398" s="11"/>
      <c r="G398" s="11"/>
      <c r="H398" s="11"/>
      <c r="I398" s="11"/>
      <c r="J398" s="420"/>
      <c r="K398" s="422"/>
      <c r="L398" s="1"/>
      <c r="M398" s="1"/>
      <c r="N398" s="1"/>
      <c r="O398" s="1"/>
      <c r="P398" s="1"/>
      <c r="Q398" s="1"/>
      <c r="R398" s="1"/>
      <c r="S398" s="1"/>
      <c r="T398" s="1"/>
      <c r="U398" s="1"/>
      <c r="V398" s="1"/>
      <c r="W398" s="1"/>
      <c r="X398" s="1"/>
      <c r="Y398" s="1"/>
      <c r="Z398" s="1"/>
      <c r="AA398" s="1"/>
      <c r="AB398" s="1"/>
      <c r="AC398" s="1"/>
      <c r="AD398" s="1"/>
    </row>
    <row r="399" spans="2:30" ht="18.75" customHeight="1">
      <c r="B399" s="1"/>
      <c r="C399" s="1"/>
      <c r="D399" s="1"/>
      <c r="E399" s="579"/>
      <c r="F399" s="11"/>
      <c r="G399" s="11"/>
      <c r="H399" s="11"/>
      <c r="I399" s="11"/>
      <c r="J399" s="420"/>
      <c r="K399" s="422"/>
      <c r="L399" s="1"/>
      <c r="M399" s="1"/>
      <c r="N399" s="1"/>
      <c r="O399" s="1"/>
      <c r="P399" s="1"/>
      <c r="Q399" s="1"/>
      <c r="R399" s="1"/>
      <c r="S399" s="1"/>
      <c r="T399" s="1"/>
      <c r="U399" s="1"/>
      <c r="V399" s="1"/>
      <c r="W399" s="1"/>
      <c r="X399" s="1"/>
      <c r="Y399" s="1"/>
      <c r="Z399" s="1"/>
      <c r="AA399" s="1"/>
      <c r="AB399" s="1"/>
      <c r="AC399" s="1"/>
      <c r="AD399" s="1"/>
    </row>
    <row r="400" spans="2:30" ht="18.75" customHeight="1">
      <c r="B400" s="1"/>
      <c r="C400" s="1"/>
      <c r="D400" s="1"/>
      <c r="E400" s="579"/>
      <c r="F400" s="11"/>
      <c r="G400" s="11"/>
      <c r="H400" s="11"/>
      <c r="I400" s="11"/>
      <c r="J400" s="420"/>
      <c r="K400" s="422"/>
      <c r="L400" s="1"/>
      <c r="M400" s="1"/>
      <c r="N400" s="1"/>
      <c r="O400" s="1"/>
      <c r="P400" s="1"/>
      <c r="Q400" s="1"/>
      <c r="R400" s="1"/>
      <c r="S400" s="1"/>
      <c r="T400" s="1"/>
      <c r="U400" s="1"/>
      <c r="V400" s="1"/>
      <c r="W400" s="1"/>
      <c r="X400" s="1"/>
      <c r="Y400" s="1"/>
      <c r="Z400" s="1"/>
      <c r="AA400" s="1"/>
      <c r="AB400" s="1"/>
      <c r="AC400" s="1"/>
      <c r="AD400" s="1"/>
    </row>
    <row r="401" spans="2:30" ht="18.75" customHeight="1">
      <c r="B401" s="1"/>
      <c r="C401" s="1"/>
      <c r="D401" s="1"/>
      <c r="E401" s="579"/>
      <c r="F401" s="11"/>
      <c r="G401" s="11"/>
      <c r="H401" s="11"/>
      <c r="I401" s="11"/>
      <c r="J401" s="420"/>
      <c r="K401" s="422"/>
      <c r="L401" s="1"/>
      <c r="M401" s="1"/>
      <c r="N401" s="1"/>
      <c r="O401" s="1"/>
      <c r="P401" s="1"/>
      <c r="Q401" s="1"/>
      <c r="R401" s="1"/>
      <c r="S401" s="1"/>
      <c r="T401" s="1"/>
      <c r="U401" s="1"/>
      <c r="V401" s="1"/>
      <c r="W401" s="1"/>
      <c r="X401" s="1"/>
      <c r="Y401" s="1"/>
      <c r="Z401" s="1"/>
      <c r="AA401" s="1"/>
      <c r="AB401" s="1"/>
      <c r="AC401" s="1"/>
      <c r="AD401" s="1"/>
    </row>
    <row r="402" spans="2:30" ht="18.75" customHeight="1">
      <c r="B402" s="1"/>
      <c r="C402" s="1"/>
      <c r="D402" s="1"/>
      <c r="E402" s="579"/>
      <c r="F402" s="11"/>
      <c r="G402" s="11"/>
      <c r="H402" s="11"/>
      <c r="I402" s="11"/>
      <c r="J402" s="420"/>
      <c r="K402" s="422"/>
      <c r="L402" s="1"/>
      <c r="M402" s="1"/>
      <c r="N402" s="1"/>
      <c r="O402" s="1"/>
      <c r="P402" s="1"/>
      <c r="Q402" s="1"/>
      <c r="R402" s="1"/>
      <c r="S402" s="1"/>
      <c r="T402" s="1"/>
      <c r="U402" s="1"/>
      <c r="V402" s="1"/>
      <c r="W402" s="1"/>
      <c r="X402" s="1"/>
      <c r="Y402" s="1"/>
      <c r="Z402" s="1"/>
      <c r="AA402" s="1"/>
      <c r="AB402" s="1"/>
      <c r="AC402" s="1"/>
      <c r="AD402" s="1"/>
    </row>
    <row r="403" spans="2:30" ht="18.75" customHeight="1">
      <c r="B403" s="1"/>
      <c r="C403" s="1"/>
      <c r="D403" s="1"/>
      <c r="E403" s="579"/>
      <c r="F403" s="11"/>
      <c r="G403" s="11"/>
      <c r="H403" s="11"/>
      <c r="I403" s="11"/>
      <c r="J403" s="420"/>
      <c r="K403" s="422"/>
      <c r="L403" s="1"/>
      <c r="M403" s="1"/>
      <c r="N403" s="1"/>
      <c r="O403" s="1"/>
      <c r="P403" s="1"/>
      <c r="Q403" s="1"/>
      <c r="R403" s="1"/>
      <c r="S403" s="1"/>
      <c r="T403" s="1"/>
      <c r="U403" s="1"/>
      <c r="V403" s="1"/>
      <c r="W403" s="1"/>
      <c r="X403" s="1"/>
      <c r="Y403" s="1"/>
      <c r="Z403" s="1"/>
      <c r="AA403" s="1"/>
      <c r="AB403" s="1"/>
      <c r="AC403" s="1"/>
      <c r="AD403" s="1"/>
    </row>
    <row r="404" spans="2:30" ht="18.75" customHeight="1">
      <c r="B404" s="1"/>
      <c r="C404" s="1"/>
      <c r="D404" s="1"/>
      <c r="E404" s="579"/>
      <c r="F404" s="11"/>
      <c r="G404" s="11"/>
      <c r="H404" s="11"/>
      <c r="I404" s="11"/>
      <c r="J404" s="420"/>
      <c r="K404" s="422"/>
      <c r="L404" s="1"/>
      <c r="M404" s="1"/>
      <c r="N404" s="1"/>
      <c r="O404" s="1"/>
      <c r="P404" s="1"/>
      <c r="Q404" s="1"/>
      <c r="R404" s="1"/>
      <c r="S404" s="1"/>
      <c r="T404" s="1"/>
      <c r="U404" s="1"/>
      <c r="V404" s="1"/>
      <c r="W404" s="1"/>
      <c r="X404" s="1"/>
      <c r="Y404" s="1"/>
      <c r="Z404" s="1"/>
      <c r="AA404" s="1"/>
      <c r="AB404" s="1"/>
      <c r="AC404" s="1"/>
      <c r="AD404" s="1"/>
    </row>
    <row r="405" spans="2:30" ht="18.75" customHeight="1">
      <c r="B405" s="1"/>
      <c r="C405" s="1"/>
      <c r="D405" s="1"/>
      <c r="E405" s="579"/>
      <c r="F405" s="11"/>
      <c r="G405" s="11"/>
      <c r="H405" s="11"/>
      <c r="I405" s="11"/>
      <c r="J405" s="420"/>
      <c r="K405" s="422"/>
      <c r="L405" s="1"/>
      <c r="M405" s="1"/>
      <c r="N405" s="1"/>
      <c r="O405" s="1"/>
      <c r="P405" s="1"/>
      <c r="Q405" s="1"/>
      <c r="R405" s="1"/>
      <c r="S405" s="1"/>
      <c r="T405" s="1"/>
      <c r="U405" s="1"/>
      <c r="V405" s="1"/>
      <c r="W405" s="1"/>
      <c r="X405" s="1"/>
      <c r="Y405" s="1"/>
      <c r="Z405" s="1"/>
      <c r="AA405" s="1"/>
      <c r="AB405" s="1"/>
      <c r="AC405" s="1"/>
      <c r="AD405" s="1"/>
    </row>
    <row r="406" spans="2:30" ht="18.75" customHeight="1">
      <c r="B406" s="1"/>
      <c r="C406" s="1"/>
      <c r="D406" s="1"/>
      <c r="E406" s="579"/>
      <c r="F406" s="11"/>
      <c r="G406" s="11"/>
      <c r="H406" s="11"/>
      <c r="I406" s="11"/>
      <c r="J406" s="420"/>
      <c r="K406" s="422"/>
      <c r="L406" s="1"/>
      <c r="M406" s="1"/>
      <c r="N406" s="1"/>
      <c r="O406" s="1"/>
      <c r="P406" s="1"/>
      <c r="Q406" s="1"/>
      <c r="R406" s="1"/>
      <c r="S406" s="1"/>
      <c r="T406" s="1"/>
      <c r="U406" s="1"/>
      <c r="V406" s="1"/>
      <c r="W406" s="1"/>
      <c r="X406" s="1"/>
      <c r="Y406" s="1"/>
      <c r="Z406" s="1"/>
      <c r="AA406" s="1"/>
      <c r="AB406" s="1"/>
      <c r="AC406" s="1"/>
      <c r="AD406" s="1"/>
    </row>
    <row r="407" spans="2:30" ht="18.75" customHeight="1">
      <c r="B407" s="1"/>
      <c r="C407" s="1"/>
      <c r="D407" s="1"/>
      <c r="E407" s="579"/>
      <c r="F407" s="11"/>
      <c r="G407" s="11"/>
      <c r="H407" s="11"/>
      <c r="I407" s="11"/>
      <c r="J407" s="420"/>
      <c r="K407" s="422"/>
      <c r="L407" s="1"/>
      <c r="M407" s="1"/>
      <c r="N407" s="1"/>
      <c r="O407" s="1"/>
      <c r="P407" s="1"/>
      <c r="Q407" s="1"/>
      <c r="R407" s="1"/>
      <c r="S407" s="1"/>
      <c r="T407" s="1"/>
      <c r="U407" s="1"/>
      <c r="V407" s="1"/>
      <c r="W407" s="1"/>
      <c r="X407" s="1"/>
      <c r="Y407" s="1"/>
      <c r="Z407" s="1"/>
      <c r="AA407" s="1"/>
      <c r="AB407" s="1"/>
      <c r="AC407" s="1"/>
      <c r="AD407" s="1"/>
    </row>
    <row r="408" spans="2:30" ht="18.75" customHeight="1">
      <c r="B408" s="1"/>
      <c r="C408" s="1"/>
      <c r="D408" s="1"/>
      <c r="E408" s="1"/>
      <c r="F408" s="11"/>
      <c r="G408" s="11"/>
      <c r="H408" s="11"/>
      <c r="I408" s="11"/>
      <c r="J408" s="420"/>
      <c r="K408" s="422"/>
      <c r="L408" s="1"/>
      <c r="M408" s="1"/>
      <c r="N408" s="1"/>
      <c r="O408" s="1"/>
      <c r="P408" s="1"/>
      <c r="Q408" s="1"/>
      <c r="R408" s="1"/>
      <c r="S408" s="1"/>
      <c r="T408" s="1"/>
      <c r="U408" s="1"/>
      <c r="V408" s="1"/>
      <c r="W408" s="1"/>
      <c r="X408" s="1"/>
      <c r="Y408" s="1"/>
      <c r="Z408" s="1"/>
      <c r="AA408" s="1"/>
      <c r="AB408" s="1"/>
      <c r="AC408" s="1"/>
      <c r="AD408" s="1"/>
    </row>
    <row r="409" spans="2:30" ht="18.75" customHeight="1">
      <c r="B409" s="1"/>
      <c r="C409" s="1"/>
      <c r="D409" s="1"/>
      <c r="E409" s="1"/>
      <c r="F409" s="11"/>
      <c r="G409" s="11"/>
      <c r="H409" s="11"/>
      <c r="I409" s="11"/>
      <c r="J409" s="420"/>
      <c r="K409" s="422"/>
      <c r="L409" s="1"/>
      <c r="M409" s="1"/>
      <c r="N409" s="1"/>
      <c r="O409" s="1"/>
      <c r="P409" s="1"/>
      <c r="Q409" s="1"/>
      <c r="R409" s="1"/>
      <c r="S409" s="1"/>
      <c r="T409" s="1"/>
      <c r="U409" s="1"/>
      <c r="V409" s="1"/>
      <c r="W409" s="1"/>
      <c r="X409" s="1"/>
      <c r="Y409" s="1"/>
      <c r="Z409" s="1"/>
      <c r="AA409" s="1"/>
      <c r="AB409" s="1"/>
      <c r="AC409" s="1"/>
      <c r="AD409" s="1"/>
    </row>
    <row r="410" spans="2:30" ht="18.75" customHeight="1">
      <c r="B410" s="1"/>
      <c r="C410" s="1"/>
      <c r="D410" s="1"/>
      <c r="E410" s="1"/>
      <c r="F410" s="11"/>
      <c r="G410" s="11"/>
      <c r="H410" s="11"/>
      <c r="I410" s="11"/>
      <c r="J410" s="420"/>
      <c r="K410" s="422"/>
      <c r="L410" s="1"/>
      <c r="M410" s="1"/>
      <c r="N410" s="1"/>
      <c r="O410" s="1"/>
      <c r="P410" s="1"/>
      <c r="Q410" s="1"/>
      <c r="R410" s="1"/>
      <c r="S410" s="1"/>
      <c r="T410" s="1"/>
      <c r="U410" s="1"/>
      <c r="V410" s="1"/>
      <c r="W410" s="1"/>
      <c r="X410" s="1"/>
      <c r="Y410" s="1"/>
      <c r="Z410" s="1"/>
      <c r="AA410" s="1"/>
      <c r="AB410" s="1"/>
      <c r="AC410" s="1"/>
      <c r="AD410" s="1"/>
    </row>
    <row r="411" spans="2:30" ht="18.75" customHeight="1">
      <c r="B411" s="1"/>
      <c r="C411" s="1"/>
      <c r="D411" s="1"/>
      <c r="E411" s="1"/>
      <c r="F411" s="11"/>
      <c r="G411" s="11"/>
      <c r="H411" s="11"/>
      <c r="I411" s="11"/>
      <c r="J411" s="420"/>
      <c r="K411" s="422"/>
      <c r="L411" s="1"/>
      <c r="M411" s="1"/>
      <c r="N411" s="1"/>
      <c r="O411" s="1"/>
      <c r="P411" s="1"/>
      <c r="Q411" s="1"/>
      <c r="R411" s="1"/>
      <c r="S411" s="1"/>
      <c r="T411" s="1"/>
      <c r="U411" s="1"/>
      <c r="V411" s="1"/>
      <c r="W411" s="1"/>
      <c r="X411" s="1"/>
      <c r="Y411" s="1"/>
      <c r="Z411" s="1"/>
      <c r="AA411" s="1"/>
      <c r="AB411" s="1"/>
      <c r="AC411" s="1"/>
      <c r="AD411" s="1"/>
    </row>
    <row r="412" spans="2:30" ht="18.75" customHeight="1">
      <c r="B412" s="1"/>
      <c r="C412" s="1"/>
      <c r="D412" s="1"/>
      <c r="E412" s="1"/>
      <c r="F412" s="11"/>
      <c r="G412" s="11"/>
      <c r="H412" s="11"/>
      <c r="I412" s="11"/>
      <c r="J412" s="420"/>
      <c r="K412" s="422"/>
      <c r="L412" s="1"/>
      <c r="M412" s="1"/>
      <c r="N412" s="1"/>
      <c r="O412" s="1"/>
      <c r="P412" s="1"/>
      <c r="Q412" s="1"/>
      <c r="R412" s="1"/>
      <c r="S412" s="1"/>
      <c r="T412" s="1"/>
      <c r="U412" s="1"/>
      <c r="V412" s="1"/>
      <c r="W412" s="1"/>
      <c r="X412" s="1"/>
      <c r="Y412" s="1"/>
      <c r="Z412" s="1"/>
      <c r="AA412" s="1"/>
      <c r="AB412" s="1"/>
      <c r="AC412" s="1"/>
      <c r="AD412" s="1"/>
    </row>
    <row r="413" spans="2:30" ht="18.75" customHeight="1">
      <c r="B413" s="1"/>
      <c r="C413" s="1"/>
      <c r="D413" s="1"/>
      <c r="E413" s="1"/>
      <c r="F413" s="11"/>
      <c r="G413" s="11"/>
      <c r="H413" s="11"/>
      <c r="I413" s="11"/>
      <c r="J413" s="420"/>
      <c r="K413" s="422"/>
      <c r="L413" s="1"/>
      <c r="M413" s="1"/>
      <c r="N413" s="1"/>
      <c r="O413" s="1"/>
      <c r="P413" s="1"/>
      <c r="Q413" s="1"/>
      <c r="R413" s="1"/>
      <c r="S413" s="1"/>
      <c r="T413" s="1"/>
      <c r="U413" s="1"/>
      <c r="V413" s="1"/>
      <c r="W413" s="1"/>
      <c r="X413" s="1"/>
      <c r="Y413" s="1"/>
      <c r="Z413" s="1"/>
      <c r="AA413" s="1"/>
      <c r="AB413" s="1"/>
      <c r="AC413" s="1"/>
      <c r="AD413" s="1"/>
    </row>
    <row r="414" spans="2:30" ht="18.75" customHeight="1">
      <c r="B414" s="1"/>
      <c r="C414" s="1"/>
      <c r="D414" s="1"/>
      <c r="E414" s="1"/>
      <c r="F414" s="11"/>
      <c r="G414" s="11"/>
      <c r="H414" s="11"/>
      <c r="I414" s="11"/>
      <c r="J414" s="420"/>
      <c r="K414" s="422"/>
      <c r="L414" s="1"/>
      <c r="M414" s="1"/>
      <c r="N414" s="1"/>
      <c r="O414" s="1"/>
      <c r="P414" s="1"/>
      <c r="Q414" s="1"/>
      <c r="R414" s="1"/>
      <c r="S414" s="1"/>
      <c r="T414" s="1"/>
      <c r="U414" s="1"/>
      <c r="V414" s="1"/>
      <c r="W414" s="1"/>
      <c r="X414" s="1"/>
      <c r="Y414" s="1"/>
      <c r="Z414" s="1"/>
      <c r="AA414" s="1"/>
      <c r="AB414" s="1"/>
      <c r="AC414" s="1"/>
      <c r="AD414" s="1"/>
    </row>
    <row r="415" spans="2:30" ht="18.75" customHeight="1">
      <c r="B415" s="1"/>
      <c r="C415" s="1"/>
      <c r="D415" s="1"/>
      <c r="E415" s="1"/>
      <c r="F415" s="11"/>
      <c r="G415" s="11"/>
      <c r="H415" s="11"/>
      <c r="I415" s="11"/>
      <c r="J415" s="420"/>
      <c r="K415" s="422"/>
      <c r="L415" s="1"/>
      <c r="M415" s="1"/>
      <c r="N415" s="1"/>
      <c r="O415" s="1"/>
      <c r="P415" s="1"/>
      <c r="Q415" s="1"/>
      <c r="R415" s="1"/>
      <c r="S415" s="1"/>
      <c r="T415" s="1"/>
      <c r="U415" s="1"/>
      <c r="V415" s="1"/>
      <c r="W415" s="1"/>
      <c r="X415" s="1"/>
      <c r="Y415" s="1"/>
      <c r="Z415" s="1"/>
      <c r="AA415" s="1"/>
      <c r="AB415" s="1"/>
      <c r="AC415" s="1"/>
      <c r="AD415" s="1"/>
    </row>
    <row r="416" spans="2:30" ht="18.75" customHeight="1">
      <c r="B416" s="1"/>
      <c r="C416" s="1"/>
      <c r="D416" s="1"/>
      <c r="E416" s="1"/>
      <c r="F416" s="11"/>
      <c r="G416" s="11"/>
      <c r="H416" s="11"/>
      <c r="I416" s="11"/>
      <c r="J416" s="420"/>
      <c r="K416" s="422"/>
      <c r="L416" s="1"/>
      <c r="M416" s="1"/>
      <c r="N416" s="1"/>
      <c r="O416" s="1"/>
      <c r="P416" s="1"/>
      <c r="Q416" s="1"/>
      <c r="R416" s="1"/>
      <c r="S416" s="1"/>
      <c r="T416" s="1"/>
      <c r="U416" s="1"/>
      <c r="V416" s="1"/>
      <c r="W416" s="1"/>
      <c r="X416" s="1"/>
      <c r="Y416" s="1"/>
      <c r="Z416" s="1"/>
      <c r="AA416" s="1"/>
      <c r="AB416" s="1"/>
      <c r="AC416" s="1"/>
      <c r="AD416" s="1"/>
    </row>
    <row r="417" spans="2:30" ht="18.75" customHeight="1">
      <c r="B417" s="1"/>
      <c r="C417" s="1"/>
      <c r="D417" s="1"/>
      <c r="E417" s="1"/>
      <c r="F417" s="11"/>
      <c r="G417" s="11"/>
      <c r="H417" s="11"/>
      <c r="I417" s="11"/>
      <c r="J417" s="420"/>
      <c r="K417" s="422"/>
      <c r="L417" s="1"/>
      <c r="M417" s="1"/>
      <c r="N417" s="1"/>
      <c r="O417" s="1"/>
      <c r="P417" s="1"/>
      <c r="Q417" s="1"/>
      <c r="R417" s="1"/>
      <c r="S417" s="1"/>
      <c r="T417" s="1"/>
      <c r="U417" s="1"/>
      <c r="V417" s="1"/>
      <c r="W417" s="1"/>
      <c r="X417" s="1"/>
      <c r="Y417" s="1"/>
      <c r="Z417" s="1"/>
      <c r="AA417" s="1"/>
      <c r="AB417" s="1"/>
      <c r="AC417" s="1"/>
      <c r="AD417" s="1"/>
    </row>
    <row r="418" spans="2:30" ht="18.75" customHeight="1">
      <c r="B418" s="1"/>
      <c r="C418" s="1"/>
      <c r="D418" s="1"/>
      <c r="E418" s="1"/>
      <c r="F418" s="11"/>
      <c r="G418" s="11"/>
      <c r="H418" s="11"/>
      <c r="I418" s="11"/>
      <c r="J418" s="420"/>
      <c r="K418" s="422"/>
      <c r="L418" s="1"/>
      <c r="M418" s="1"/>
      <c r="N418" s="1"/>
      <c r="O418" s="1"/>
      <c r="P418" s="1"/>
      <c r="Q418" s="1"/>
      <c r="R418" s="1"/>
      <c r="S418" s="1"/>
      <c r="T418" s="1"/>
      <c r="U418" s="1"/>
      <c r="V418" s="1"/>
      <c r="W418" s="1"/>
      <c r="X418" s="1"/>
      <c r="Y418" s="1"/>
      <c r="Z418" s="1"/>
      <c r="AA418" s="1"/>
      <c r="AB418" s="1"/>
      <c r="AC418" s="1"/>
      <c r="AD418" s="1"/>
    </row>
    <row r="419" spans="2:30" ht="18.75" customHeight="1">
      <c r="B419" s="1"/>
      <c r="C419" s="1"/>
      <c r="D419" s="1"/>
      <c r="E419" s="1"/>
      <c r="F419" s="11"/>
      <c r="G419" s="11"/>
      <c r="H419" s="11"/>
      <c r="I419" s="11"/>
      <c r="J419" s="420"/>
      <c r="K419" s="422"/>
      <c r="L419" s="1"/>
      <c r="M419" s="1"/>
      <c r="N419" s="1"/>
      <c r="O419" s="1"/>
      <c r="P419" s="1"/>
      <c r="Q419" s="1"/>
      <c r="R419" s="1"/>
      <c r="S419" s="1"/>
      <c r="T419" s="1"/>
      <c r="U419" s="1"/>
      <c r="V419" s="1"/>
      <c r="W419" s="1"/>
      <c r="X419" s="1"/>
      <c r="Y419" s="1"/>
      <c r="Z419" s="1"/>
      <c r="AA419" s="1"/>
      <c r="AB419" s="1"/>
      <c r="AC419" s="1"/>
      <c r="AD419" s="1"/>
    </row>
    <row r="420" spans="2:30" ht="18.75" customHeight="1">
      <c r="B420" s="1"/>
      <c r="C420" s="1"/>
      <c r="D420" s="1"/>
      <c r="E420" s="1"/>
      <c r="F420" s="11"/>
      <c r="G420" s="11"/>
      <c r="H420" s="11"/>
      <c r="I420" s="11"/>
      <c r="J420" s="420"/>
      <c r="K420" s="422"/>
      <c r="L420" s="1"/>
      <c r="M420" s="1"/>
      <c r="N420" s="1"/>
      <c r="O420" s="1"/>
      <c r="P420" s="1"/>
      <c r="Q420" s="1"/>
      <c r="R420" s="1"/>
      <c r="S420" s="1"/>
      <c r="T420" s="1"/>
      <c r="U420" s="1"/>
      <c r="V420" s="1"/>
      <c r="W420" s="1"/>
      <c r="X420" s="1"/>
      <c r="Y420" s="1"/>
      <c r="Z420" s="1"/>
      <c r="AA420" s="1"/>
      <c r="AB420" s="1"/>
      <c r="AC420" s="1"/>
      <c r="AD420" s="1"/>
    </row>
    <row r="421" spans="2:30" ht="18.75" customHeight="1">
      <c r="B421" s="1"/>
      <c r="C421" s="1"/>
      <c r="D421" s="1"/>
      <c r="E421" s="1"/>
      <c r="F421" s="11"/>
      <c r="G421" s="11"/>
      <c r="H421" s="11"/>
      <c r="I421" s="11"/>
      <c r="J421" s="420"/>
      <c r="K421" s="422"/>
      <c r="L421" s="1"/>
      <c r="M421" s="1"/>
      <c r="N421" s="1"/>
      <c r="O421" s="1"/>
      <c r="P421" s="1"/>
      <c r="Q421" s="1"/>
      <c r="R421" s="1"/>
      <c r="S421" s="1"/>
      <c r="T421" s="1"/>
      <c r="U421" s="1"/>
      <c r="V421" s="1"/>
      <c r="W421" s="1"/>
      <c r="X421" s="1"/>
      <c r="Y421" s="1"/>
      <c r="Z421" s="1"/>
      <c r="AA421" s="1"/>
      <c r="AB421" s="1"/>
      <c r="AC421" s="1"/>
      <c r="AD421" s="1"/>
    </row>
    <row r="422" spans="2:30" ht="18.75" customHeight="1">
      <c r="B422" s="1"/>
      <c r="C422" s="1"/>
      <c r="D422" s="1"/>
      <c r="E422" s="1"/>
      <c r="F422" s="11"/>
      <c r="G422" s="11"/>
      <c r="H422" s="11"/>
      <c r="I422" s="11"/>
      <c r="J422" s="420"/>
      <c r="K422" s="422"/>
      <c r="L422" s="1"/>
      <c r="M422" s="1"/>
      <c r="N422" s="1"/>
      <c r="O422" s="1"/>
      <c r="P422" s="1"/>
      <c r="Q422" s="1"/>
      <c r="R422" s="1"/>
      <c r="S422" s="1"/>
      <c r="T422" s="1"/>
      <c r="U422" s="1"/>
      <c r="V422" s="1"/>
      <c r="W422" s="1"/>
      <c r="X422" s="1"/>
      <c r="Y422" s="1"/>
      <c r="Z422" s="1"/>
      <c r="AA422" s="1"/>
      <c r="AB422" s="1"/>
      <c r="AC422" s="1"/>
      <c r="AD422" s="1"/>
    </row>
    <row r="423" spans="2:30" ht="18.75" customHeight="1">
      <c r="B423" s="1"/>
      <c r="C423" s="1"/>
      <c r="D423" s="1"/>
      <c r="E423" s="1"/>
      <c r="F423" s="11"/>
      <c r="G423" s="11"/>
      <c r="H423" s="11"/>
      <c r="I423" s="11"/>
      <c r="J423" s="420"/>
      <c r="K423" s="422"/>
      <c r="L423" s="1"/>
      <c r="M423" s="1"/>
      <c r="N423" s="1"/>
      <c r="O423" s="1"/>
      <c r="P423" s="1"/>
      <c r="Q423" s="1"/>
      <c r="R423" s="1"/>
      <c r="S423" s="1"/>
      <c r="T423" s="1"/>
      <c r="U423" s="1"/>
      <c r="V423" s="1"/>
      <c r="W423" s="1"/>
      <c r="X423" s="1"/>
      <c r="Y423" s="1"/>
      <c r="Z423" s="1"/>
      <c r="AA423" s="1"/>
      <c r="AB423" s="1"/>
      <c r="AC423" s="1"/>
      <c r="AD423" s="1"/>
    </row>
    <row r="424" spans="2:30" ht="18.75" customHeight="1">
      <c r="B424" s="1"/>
      <c r="C424" s="1"/>
      <c r="D424" s="1"/>
      <c r="E424" s="1"/>
      <c r="F424" s="11"/>
      <c r="G424" s="11"/>
      <c r="H424" s="11"/>
      <c r="I424" s="11"/>
      <c r="J424" s="420"/>
      <c r="K424" s="422"/>
      <c r="L424" s="1"/>
      <c r="M424" s="1"/>
      <c r="N424" s="1"/>
      <c r="O424" s="1"/>
      <c r="P424" s="1"/>
      <c r="Q424" s="1"/>
      <c r="R424" s="1"/>
      <c r="S424" s="1"/>
      <c r="T424" s="1"/>
      <c r="U424" s="1"/>
      <c r="V424" s="1"/>
      <c r="W424" s="1"/>
      <c r="X424" s="1"/>
      <c r="Y424" s="1"/>
      <c r="Z424" s="1"/>
      <c r="AA424" s="1"/>
      <c r="AB424" s="1"/>
      <c r="AC424" s="1"/>
      <c r="AD424" s="1"/>
    </row>
    <row r="425" spans="2:30" ht="18.75" customHeight="1">
      <c r="B425" s="1"/>
      <c r="C425" s="1"/>
      <c r="D425" s="1"/>
      <c r="E425" s="1"/>
      <c r="F425" s="11"/>
      <c r="G425" s="11"/>
      <c r="H425" s="11"/>
      <c r="I425" s="11"/>
      <c r="J425" s="420"/>
      <c r="K425" s="422"/>
      <c r="L425" s="1"/>
      <c r="M425" s="1"/>
      <c r="N425" s="1"/>
      <c r="O425" s="1"/>
      <c r="P425" s="1"/>
      <c r="Q425" s="1"/>
      <c r="R425" s="1"/>
      <c r="S425" s="1"/>
      <c r="T425" s="1"/>
      <c r="U425" s="1"/>
      <c r="V425" s="1"/>
      <c r="W425" s="1"/>
      <c r="X425" s="1"/>
      <c r="Y425" s="1"/>
      <c r="Z425" s="1"/>
      <c r="AA425" s="1"/>
      <c r="AB425" s="1"/>
      <c r="AC425" s="1"/>
      <c r="AD425" s="1"/>
    </row>
    <row r="426" spans="2:30" ht="18.75" customHeight="1">
      <c r="B426" s="1"/>
      <c r="C426" s="1"/>
      <c r="D426" s="1"/>
      <c r="E426" s="1"/>
      <c r="F426" s="11"/>
      <c r="G426" s="11"/>
      <c r="H426" s="11"/>
      <c r="I426" s="11"/>
      <c r="J426" s="420"/>
      <c r="K426" s="422"/>
      <c r="L426" s="1"/>
      <c r="M426" s="1"/>
      <c r="N426" s="1"/>
      <c r="O426" s="1"/>
      <c r="P426" s="1"/>
      <c r="Q426" s="1"/>
      <c r="R426" s="1"/>
      <c r="S426" s="1"/>
      <c r="T426" s="1"/>
      <c r="U426" s="1"/>
      <c r="V426" s="1"/>
      <c r="W426" s="1"/>
      <c r="X426" s="1"/>
      <c r="Y426" s="1"/>
      <c r="Z426" s="1"/>
      <c r="AA426" s="1"/>
      <c r="AB426" s="1"/>
      <c r="AC426" s="1"/>
      <c r="AD426" s="1"/>
    </row>
    <row r="427" spans="2:30" ht="18.75" customHeight="1">
      <c r="B427" s="1"/>
      <c r="C427" s="1"/>
      <c r="D427" s="1"/>
      <c r="E427" s="1"/>
      <c r="F427" s="11"/>
      <c r="G427" s="11"/>
      <c r="H427" s="11"/>
      <c r="I427" s="11"/>
      <c r="J427" s="420"/>
      <c r="K427" s="422"/>
      <c r="L427" s="1"/>
      <c r="M427" s="1"/>
      <c r="N427" s="1"/>
      <c r="O427" s="1"/>
      <c r="P427" s="1"/>
      <c r="Q427" s="1"/>
      <c r="R427" s="1"/>
      <c r="S427" s="1"/>
      <c r="T427" s="1"/>
      <c r="U427" s="1"/>
      <c r="V427" s="1"/>
      <c r="W427" s="1"/>
      <c r="X427" s="1"/>
      <c r="Y427" s="1"/>
      <c r="Z427" s="1"/>
      <c r="AA427" s="1"/>
      <c r="AB427" s="1"/>
      <c r="AC427" s="1"/>
      <c r="AD427" s="1"/>
    </row>
    <row r="428" spans="2:30" ht="18.75" customHeight="1">
      <c r="B428" s="1"/>
      <c r="C428" s="1"/>
      <c r="D428" s="1"/>
      <c r="E428" s="1"/>
      <c r="F428" s="11"/>
      <c r="G428" s="11"/>
      <c r="H428" s="11"/>
      <c r="I428" s="11"/>
      <c r="J428" s="420"/>
      <c r="K428" s="422"/>
      <c r="L428" s="1"/>
      <c r="M428" s="1"/>
      <c r="N428" s="1"/>
      <c r="O428" s="1"/>
      <c r="P428" s="1"/>
      <c r="Q428" s="1"/>
      <c r="R428" s="1"/>
      <c r="S428" s="1"/>
      <c r="T428" s="1"/>
      <c r="U428" s="1"/>
      <c r="V428" s="1"/>
      <c r="W428" s="1"/>
      <c r="X428" s="1"/>
      <c r="Y428" s="1"/>
      <c r="Z428" s="1"/>
      <c r="AA428" s="1"/>
      <c r="AB428" s="1"/>
      <c r="AC428" s="1"/>
      <c r="AD428" s="1"/>
    </row>
    <row r="429" spans="2:30" ht="18.75" customHeight="1">
      <c r="B429" s="1"/>
      <c r="C429" s="1"/>
      <c r="D429" s="1"/>
      <c r="E429" s="1"/>
      <c r="F429" s="11"/>
      <c r="G429" s="11"/>
      <c r="H429" s="11"/>
      <c r="I429" s="11"/>
      <c r="J429" s="420"/>
      <c r="K429" s="422"/>
      <c r="L429" s="1"/>
      <c r="M429" s="1"/>
      <c r="N429" s="1"/>
      <c r="O429" s="1"/>
      <c r="P429" s="1"/>
      <c r="Q429" s="1"/>
      <c r="R429" s="1"/>
      <c r="S429" s="1"/>
      <c r="T429" s="1"/>
      <c r="U429" s="1"/>
      <c r="V429" s="1"/>
      <c r="W429" s="1"/>
      <c r="X429" s="1"/>
      <c r="Y429" s="1"/>
      <c r="Z429" s="1"/>
      <c r="AA429" s="1"/>
      <c r="AB429" s="1"/>
      <c r="AC429" s="1"/>
      <c r="AD429" s="1"/>
    </row>
    <row r="430" spans="2:30" ht="18.75" customHeight="1">
      <c r="B430" s="1"/>
      <c r="C430" s="1"/>
      <c r="D430" s="1"/>
      <c r="E430" s="1"/>
      <c r="F430" s="11"/>
      <c r="G430" s="11"/>
      <c r="H430" s="11"/>
      <c r="I430" s="11"/>
      <c r="J430" s="420"/>
      <c r="K430" s="422"/>
      <c r="L430" s="1"/>
      <c r="M430" s="1"/>
      <c r="N430" s="1"/>
      <c r="O430" s="1"/>
      <c r="P430" s="1"/>
      <c r="Q430" s="1"/>
      <c r="R430" s="1"/>
      <c r="S430" s="1"/>
      <c r="T430" s="1"/>
      <c r="U430" s="1"/>
      <c r="V430" s="1"/>
      <c r="W430" s="1"/>
      <c r="X430" s="1"/>
      <c r="Y430" s="1"/>
      <c r="Z430" s="1"/>
      <c r="AA430" s="1"/>
      <c r="AB430" s="1"/>
      <c r="AC430" s="1"/>
      <c r="AD430" s="1"/>
    </row>
    <row r="431" spans="2:30" ht="18.75" customHeight="1">
      <c r="B431" s="1"/>
      <c r="C431" s="1"/>
      <c r="D431" s="1"/>
      <c r="E431" s="1"/>
      <c r="F431" s="11"/>
      <c r="G431" s="11"/>
      <c r="H431" s="11"/>
      <c r="I431" s="11"/>
      <c r="J431" s="420"/>
      <c r="K431" s="422"/>
      <c r="L431" s="1"/>
      <c r="M431" s="1"/>
      <c r="N431" s="1"/>
      <c r="O431" s="1"/>
      <c r="P431" s="1"/>
      <c r="Q431" s="1"/>
      <c r="R431" s="1"/>
      <c r="S431" s="1"/>
      <c r="T431" s="1"/>
      <c r="U431" s="1"/>
      <c r="V431" s="1"/>
      <c r="W431" s="1"/>
      <c r="X431" s="1"/>
      <c r="Y431" s="1"/>
      <c r="Z431" s="1"/>
      <c r="AA431" s="1"/>
      <c r="AB431" s="1"/>
      <c r="AC431" s="1"/>
      <c r="AD431" s="1"/>
    </row>
    <row r="432" spans="2:30" ht="18.75" customHeight="1">
      <c r="B432" s="1"/>
      <c r="C432" s="1"/>
      <c r="D432" s="1"/>
      <c r="E432" s="1"/>
      <c r="F432" s="11"/>
      <c r="G432" s="11"/>
      <c r="H432" s="11"/>
      <c r="I432" s="11"/>
      <c r="J432" s="420"/>
      <c r="K432" s="422"/>
      <c r="L432" s="1"/>
      <c r="M432" s="1"/>
      <c r="N432" s="1"/>
      <c r="O432" s="1"/>
      <c r="P432" s="1"/>
      <c r="Q432" s="1"/>
      <c r="R432" s="1"/>
      <c r="S432" s="1"/>
      <c r="T432" s="1"/>
      <c r="U432" s="1"/>
      <c r="V432" s="1"/>
      <c r="W432" s="1"/>
      <c r="X432" s="1"/>
      <c r="Y432" s="1"/>
      <c r="Z432" s="1"/>
      <c r="AA432" s="1"/>
      <c r="AB432" s="1"/>
      <c r="AC432" s="1"/>
      <c r="AD432" s="1"/>
    </row>
    <row r="433" spans="2:30" ht="18.75" customHeight="1">
      <c r="B433" s="1"/>
      <c r="C433" s="1"/>
      <c r="D433" s="1"/>
      <c r="E433" s="1"/>
      <c r="F433" s="11"/>
      <c r="G433" s="11"/>
      <c r="H433" s="11"/>
      <c r="I433" s="11"/>
      <c r="J433" s="420"/>
      <c r="K433" s="422"/>
      <c r="L433" s="1"/>
      <c r="M433" s="1"/>
      <c r="N433" s="1"/>
      <c r="O433" s="1"/>
      <c r="P433" s="1"/>
      <c r="Q433" s="1"/>
      <c r="R433" s="1"/>
      <c r="S433" s="1"/>
      <c r="T433" s="1"/>
      <c r="U433" s="1"/>
      <c r="V433" s="1"/>
      <c r="W433" s="1"/>
      <c r="X433" s="1"/>
      <c r="Y433" s="1"/>
      <c r="Z433" s="1"/>
      <c r="AA433" s="1"/>
      <c r="AB433" s="1"/>
      <c r="AC433" s="1"/>
      <c r="AD433" s="1"/>
    </row>
    <row r="434" spans="2:30" ht="18.75" customHeight="1">
      <c r="B434" s="1"/>
      <c r="C434" s="1"/>
      <c r="D434" s="1"/>
      <c r="E434" s="1"/>
      <c r="F434" s="11"/>
      <c r="G434" s="11"/>
      <c r="H434" s="11"/>
      <c r="I434" s="11"/>
      <c r="J434" s="420"/>
      <c r="K434" s="422"/>
      <c r="L434" s="1"/>
      <c r="M434" s="1"/>
      <c r="N434" s="1"/>
      <c r="O434" s="1"/>
      <c r="P434" s="1"/>
      <c r="Q434" s="1"/>
      <c r="R434" s="1"/>
      <c r="S434" s="1"/>
      <c r="T434" s="1"/>
      <c r="U434" s="1"/>
      <c r="V434" s="1"/>
      <c r="W434" s="1"/>
      <c r="X434" s="1"/>
      <c r="Y434" s="1"/>
      <c r="Z434" s="1"/>
      <c r="AA434" s="1"/>
      <c r="AB434" s="1"/>
      <c r="AC434" s="1"/>
      <c r="AD434" s="1"/>
    </row>
    <row r="435" spans="2:30" ht="18.75" customHeight="1">
      <c r="B435" s="1"/>
      <c r="C435" s="1"/>
      <c r="D435" s="1"/>
      <c r="E435" s="1"/>
      <c r="F435" s="11"/>
      <c r="G435" s="11"/>
      <c r="H435" s="11"/>
      <c r="I435" s="11"/>
      <c r="J435" s="420"/>
      <c r="K435" s="422"/>
      <c r="L435" s="1"/>
      <c r="M435" s="1"/>
      <c r="N435" s="1"/>
      <c r="O435" s="1"/>
      <c r="P435" s="1"/>
      <c r="Q435" s="1"/>
      <c r="R435" s="1"/>
      <c r="S435" s="1"/>
      <c r="T435" s="1"/>
      <c r="U435" s="1"/>
      <c r="V435" s="1"/>
      <c r="W435" s="1"/>
      <c r="X435" s="1"/>
      <c r="Y435" s="1"/>
      <c r="Z435" s="1"/>
      <c r="AA435" s="1"/>
      <c r="AB435" s="1"/>
      <c r="AC435" s="1"/>
      <c r="AD435" s="1"/>
    </row>
    <row r="436" spans="2:30" ht="18.75" customHeight="1">
      <c r="B436" s="1"/>
      <c r="C436" s="1"/>
      <c r="D436" s="1"/>
      <c r="E436" s="1"/>
      <c r="F436" s="11"/>
      <c r="G436" s="11"/>
      <c r="H436" s="11"/>
      <c r="I436" s="11"/>
      <c r="J436" s="420"/>
      <c r="K436" s="422"/>
      <c r="L436" s="1"/>
      <c r="M436" s="1"/>
      <c r="N436" s="1"/>
      <c r="O436" s="1"/>
      <c r="P436" s="1"/>
      <c r="Q436" s="1"/>
      <c r="R436" s="1"/>
      <c r="S436" s="1"/>
      <c r="T436" s="1"/>
      <c r="U436" s="1"/>
      <c r="V436" s="1"/>
      <c r="W436" s="1"/>
      <c r="X436" s="1"/>
      <c r="Y436" s="1"/>
      <c r="Z436" s="1"/>
      <c r="AA436" s="1"/>
      <c r="AB436" s="1"/>
      <c r="AC436" s="1"/>
      <c r="AD436" s="1"/>
    </row>
    <row r="437" spans="2:30" ht="18.75" customHeight="1">
      <c r="B437" s="1"/>
      <c r="C437" s="1"/>
      <c r="D437" s="1"/>
      <c r="E437" s="1"/>
      <c r="F437" s="11"/>
      <c r="G437" s="11"/>
      <c r="H437" s="11"/>
      <c r="I437" s="11"/>
      <c r="J437" s="420"/>
      <c r="K437" s="422"/>
      <c r="L437" s="1"/>
      <c r="M437" s="1"/>
      <c r="N437" s="1"/>
      <c r="O437" s="1"/>
      <c r="P437" s="1"/>
      <c r="Q437" s="1"/>
      <c r="R437" s="1"/>
      <c r="S437" s="1"/>
      <c r="T437" s="1"/>
      <c r="U437" s="1"/>
      <c r="V437" s="1"/>
      <c r="W437" s="1"/>
      <c r="X437" s="1"/>
      <c r="Y437" s="1"/>
      <c r="Z437" s="1"/>
      <c r="AA437" s="1"/>
      <c r="AB437" s="1"/>
      <c r="AC437" s="1"/>
      <c r="AD437" s="1"/>
    </row>
    <row r="438" spans="2:30" ht="18.75" customHeight="1">
      <c r="B438" s="1"/>
      <c r="C438" s="1"/>
      <c r="D438" s="1"/>
      <c r="E438" s="1"/>
      <c r="F438" s="11"/>
      <c r="G438" s="11"/>
      <c r="H438" s="11"/>
      <c r="I438" s="11"/>
      <c r="J438" s="420"/>
      <c r="K438" s="422"/>
      <c r="L438" s="1"/>
      <c r="M438" s="1"/>
      <c r="N438" s="1"/>
      <c r="O438" s="1"/>
      <c r="P438" s="1"/>
      <c r="Q438" s="1"/>
      <c r="R438" s="1"/>
      <c r="S438" s="1"/>
      <c r="T438" s="1"/>
      <c r="U438" s="1"/>
      <c r="V438" s="1"/>
      <c r="W438" s="1"/>
      <c r="X438" s="1"/>
      <c r="Y438" s="1"/>
      <c r="Z438" s="1"/>
      <c r="AA438" s="1"/>
      <c r="AB438" s="1"/>
      <c r="AC438" s="1"/>
      <c r="AD438" s="1"/>
    </row>
    <row r="439" spans="2:30" ht="18.75" customHeight="1">
      <c r="B439" s="1"/>
      <c r="C439" s="1"/>
      <c r="D439" s="1"/>
      <c r="E439" s="1"/>
      <c r="F439" s="11"/>
      <c r="G439" s="11"/>
      <c r="H439" s="11"/>
      <c r="I439" s="11"/>
      <c r="J439" s="420"/>
      <c r="K439" s="422"/>
      <c r="L439" s="1"/>
      <c r="M439" s="1"/>
      <c r="N439" s="1"/>
      <c r="O439" s="1"/>
      <c r="P439" s="1"/>
      <c r="Q439" s="1"/>
      <c r="R439" s="1"/>
      <c r="S439" s="1"/>
      <c r="T439" s="1"/>
      <c r="U439" s="1"/>
      <c r="V439" s="1"/>
      <c r="W439" s="1"/>
      <c r="X439" s="1"/>
      <c r="Y439" s="1"/>
      <c r="Z439" s="1"/>
      <c r="AA439" s="1"/>
      <c r="AB439" s="1"/>
      <c r="AC439" s="1"/>
      <c r="AD439" s="1"/>
    </row>
    <row r="440" spans="2:30" ht="18.75" customHeight="1">
      <c r="B440" s="1"/>
      <c r="C440" s="1"/>
      <c r="D440" s="1"/>
      <c r="E440" s="1"/>
      <c r="F440" s="11"/>
      <c r="G440" s="11"/>
      <c r="H440" s="11"/>
      <c r="I440" s="11"/>
      <c r="J440" s="420"/>
      <c r="K440" s="422"/>
      <c r="L440" s="1"/>
      <c r="M440" s="1"/>
      <c r="N440" s="1"/>
      <c r="O440" s="1"/>
      <c r="P440" s="1"/>
      <c r="Q440" s="1"/>
      <c r="R440" s="1"/>
      <c r="S440" s="1"/>
      <c r="T440" s="1"/>
      <c r="U440" s="1"/>
      <c r="V440" s="1"/>
      <c r="W440" s="1"/>
      <c r="X440" s="1"/>
      <c r="Y440" s="1"/>
      <c r="Z440" s="1"/>
      <c r="AA440" s="1"/>
      <c r="AB440" s="1"/>
      <c r="AC440" s="1"/>
      <c r="AD440" s="1"/>
    </row>
    <row r="441" spans="2:30" ht="18.75" customHeight="1">
      <c r="B441" s="1"/>
      <c r="C441" s="1"/>
      <c r="D441" s="1"/>
      <c r="E441" s="1"/>
      <c r="F441" s="11"/>
      <c r="G441" s="11"/>
      <c r="H441" s="11"/>
      <c r="I441" s="11"/>
      <c r="J441" s="420"/>
      <c r="K441" s="422"/>
      <c r="L441" s="1"/>
      <c r="M441" s="1"/>
      <c r="N441" s="1"/>
      <c r="O441" s="1"/>
      <c r="P441" s="1"/>
      <c r="Q441" s="1"/>
      <c r="R441" s="1"/>
      <c r="S441" s="1"/>
      <c r="T441" s="1"/>
      <c r="U441" s="1"/>
      <c r="V441" s="1"/>
      <c r="W441" s="1"/>
      <c r="X441" s="1"/>
      <c r="Y441" s="1"/>
      <c r="Z441" s="1"/>
      <c r="AA441" s="1"/>
      <c r="AB441" s="1"/>
      <c r="AC441" s="1"/>
      <c r="AD441" s="1"/>
    </row>
    <row r="442" spans="2:30" ht="18.75" customHeight="1">
      <c r="B442" s="1"/>
      <c r="C442" s="1"/>
      <c r="D442" s="1"/>
      <c r="E442" s="1"/>
      <c r="F442" s="11"/>
      <c r="G442" s="11"/>
      <c r="H442" s="11"/>
      <c r="I442" s="11"/>
      <c r="J442" s="420"/>
      <c r="K442" s="422"/>
      <c r="L442" s="1"/>
      <c r="M442" s="1"/>
      <c r="N442" s="1"/>
      <c r="O442" s="1"/>
      <c r="P442" s="1"/>
      <c r="Q442" s="1"/>
      <c r="R442" s="1"/>
      <c r="S442" s="1"/>
      <c r="T442" s="1"/>
      <c r="U442" s="1"/>
      <c r="V442" s="1"/>
      <c r="W442" s="1"/>
      <c r="X442" s="1"/>
      <c r="Y442" s="1"/>
      <c r="Z442" s="1"/>
      <c r="AA442" s="1"/>
      <c r="AB442" s="1"/>
      <c r="AC442" s="1"/>
      <c r="AD442" s="1"/>
    </row>
    <row r="443" spans="2:30" ht="18.75" customHeight="1">
      <c r="B443" s="1"/>
      <c r="C443" s="1"/>
      <c r="D443" s="1"/>
      <c r="E443" s="1"/>
      <c r="F443" s="11"/>
      <c r="G443" s="11"/>
      <c r="H443" s="11"/>
      <c r="I443" s="11"/>
      <c r="J443" s="420"/>
      <c r="K443" s="422"/>
      <c r="L443" s="1"/>
      <c r="M443" s="1"/>
      <c r="N443" s="1"/>
      <c r="O443" s="1"/>
      <c r="P443" s="1"/>
      <c r="Q443" s="1"/>
      <c r="R443" s="1"/>
      <c r="S443" s="1"/>
      <c r="T443" s="1"/>
      <c r="U443" s="1"/>
      <c r="V443" s="1"/>
      <c r="W443" s="1"/>
      <c r="X443" s="1"/>
      <c r="Y443" s="1"/>
      <c r="Z443" s="1"/>
      <c r="AA443" s="1"/>
      <c r="AB443" s="1"/>
      <c r="AC443" s="1"/>
      <c r="AD443" s="1"/>
    </row>
    <row r="444" spans="2:30" ht="18.75" customHeight="1">
      <c r="B444" s="1"/>
      <c r="C444" s="1"/>
      <c r="D444" s="1"/>
      <c r="E444" s="1"/>
      <c r="F444" s="11"/>
      <c r="G444" s="11"/>
      <c r="H444" s="11"/>
      <c r="I444" s="11"/>
      <c r="J444" s="420"/>
      <c r="K444" s="422"/>
      <c r="L444" s="1"/>
      <c r="M444" s="1"/>
      <c r="N444" s="1"/>
      <c r="O444" s="1"/>
      <c r="P444" s="1"/>
      <c r="Q444" s="1"/>
      <c r="R444" s="1"/>
      <c r="S444" s="1"/>
      <c r="T444" s="1"/>
      <c r="U444" s="1"/>
      <c r="V444" s="1"/>
      <c r="W444" s="1"/>
      <c r="X444" s="1"/>
      <c r="Y444" s="1"/>
      <c r="Z444" s="1"/>
      <c r="AA444" s="1"/>
      <c r="AB444" s="1"/>
      <c r="AC444" s="1"/>
      <c r="AD444" s="1"/>
    </row>
    <row r="445" spans="2:30" ht="18.75" customHeight="1">
      <c r="B445" s="1"/>
      <c r="C445" s="1"/>
      <c r="D445" s="1"/>
      <c r="E445" s="1"/>
      <c r="F445" s="11"/>
      <c r="G445" s="11"/>
      <c r="H445" s="11"/>
      <c r="I445" s="11"/>
      <c r="J445" s="420"/>
      <c r="K445" s="422"/>
      <c r="L445" s="1"/>
      <c r="M445" s="1"/>
      <c r="N445" s="1"/>
      <c r="O445" s="1"/>
      <c r="P445" s="1"/>
      <c r="Q445" s="1"/>
      <c r="R445" s="1"/>
      <c r="S445" s="1"/>
      <c r="T445" s="1"/>
      <c r="U445" s="1"/>
      <c r="V445" s="1"/>
      <c r="W445" s="1"/>
      <c r="X445" s="1"/>
      <c r="Y445" s="1"/>
      <c r="Z445" s="1"/>
      <c r="AA445" s="1"/>
      <c r="AB445" s="1"/>
      <c r="AC445" s="1"/>
      <c r="AD445" s="1"/>
    </row>
    <row r="446" spans="2:30" ht="18.75" customHeight="1">
      <c r="B446" s="1"/>
      <c r="C446" s="1"/>
      <c r="D446" s="1"/>
      <c r="E446" s="1"/>
      <c r="F446" s="11"/>
      <c r="G446" s="11"/>
      <c r="H446" s="11"/>
      <c r="I446" s="11"/>
      <c r="J446" s="420"/>
      <c r="K446" s="422"/>
      <c r="L446" s="1"/>
      <c r="M446" s="1"/>
      <c r="N446" s="1"/>
      <c r="O446" s="1"/>
      <c r="P446" s="1"/>
      <c r="Q446" s="1"/>
      <c r="R446" s="1"/>
      <c r="S446" s="1"/>
      <c r="T446" s="1"/>
      <c r="U446" s="1"/>
      <c r="V446" s="1"/>
      <c r="W446" s="1"/>
      <c r="X446" s="1"/>
      <c r="Y446" s="1"/>
      <c r="Z446" s="1"/>
      <c r="AA446" s="1"/>
      <c r="AB446" s="1"/>
      <c r="AC446" s="1"/>
      <c r="AD446" s="1"/>
    </row>
    <row r="447" spans="2:30" ht="18.75" customHeight="1">
      <c r="B447" s="1"/>
      <c r="C447" s="1"/>
      <c r="D447" s="1"/>
      <c r="E447" s="1"/>
      <c r="F447" s="11"/>
      <c r="G447" s="11"/>
      <c r="H447" s="11"/>
      <c r="I447" s="11"/>
      <c r="J447" s="420"/>
      <c r="K447" s="422"/>
      <c r="L447" s="1"/>
      <c r="M447" s="1"/>
      <c r="N447" s="1"/>
      <c r="O447" s="1"/>
      <c r="P447" s="1"/>
      <c r="Q447" s="1"/>
      <c r="R447" s="1"/>
      <c r="S447" s="1"/>
      <c r="T447" s="1"/>
      <c r="U447" s="1"/>
      <c r="V447" s="1"/>
      <c r="W447" s="1"/>
      <c r="X447" s="1"/>
      <c r="Y447" s="1"/>
      <c r="Z447" s="1"/>
      <c r="AA447" s="1"/>
      <c r="AB447" s="1"/>
      <c r="AC447" s="1"/>
      <c r="AD447" s="1"/>
    </row>
    <row r="448" spans="2:30" ht="18.75" customHeight="1">
      <c r="B448" s="1"/>
      <c r="C448" s="1"/>
      <c r="D448" s="1"/>
      <c r="E448" s="1"/>
      <c r="F448" s="11"/>
      <c r="G448" s="11"/>
      <c r="H448" s="11"/>
      <c r="I448" s="11"/>
      <c r="J448" s="420"/>
      <c r="K448" s="422"/>
      <c r="L448" s="1"/>
      <c r="M448" s="1"/>
      <c r="N448" s="1"/>
      <c r="O448" s="1"/>
      <c r="P448" s="1"/>
      <c r="Q448" s="1"/>
      <c r="R448" s="1"/>
      <c r="S448" s="1"/>
      <c r="T448" s="1"/>
      <c r="U448" s="1"/>
      <c r="V448" s="1"/>
      <c r="W448" s="1"/>
      <c r="X448" s="1"/>
      <c r="Y448" s="1"/>
      <c r="Z448" s="1"/>
      <c r="AA448" s="1"/>
      <c r="AB448" s="1"/>
      <c r="AC448" s="1"/>
      <c r="AD448" s="1"/>
    </row>
    <row r="449" spans="2:30" ht="18.75" customHeight="1">
      <c r="B449" s="1"/>
      <c r="C449" s="1"/>
      <c r="D449" s="1"/>
      <c r="E449" s="1"/>
      <c r="F449" s="11"/>
      <c r="G449" s="11"/>
      <c r="H449" s="11"/>
      <c r="I449" s="11"/>
      <c r="J449" s="420"/>
      <c r="K449" s="422"/>
      <c r="L449" s="1"/>
      <c r="M449" s="1"/>
      <c r="N449" s="1"/>
      <c r="O449" s="1"/>
      <c r="P449" s="1"/>
      <c r="Q449" s="1"/>
      <c r="R449" s="1"/>
      <c r="S449" s="1"/>
      <c r="T449" s="1"/>
      <c r="U449" s="1"/>
      <c r="V449" s="1"/>
      <c r="W449" s="1"/>
      <c r="X449" s="1"/>
      <c r="Y449" s="1"/>
      <c r="Z449" s="1"/>
      <c r="AA449" s="1"/>
      <c r="AB449" s="1"/>
      <c r="AC449" s="1"/>
      <c r="AD449" s="1"/>
    </row>
    <row r="450" spans="2:30" ht="18.75" customHeight="1">
      <c r="B450" s="1"/>
      <c r="C450" s="1"/>
      <c r="D450" s="1"/>
      <c r="E450" s="1"/>
      <c r="F450" s="11"/>
      <c r="G450" s="11"/>
      <c r="H450" s="11"/>
      <c r="I450" s="11"/>
      <c r="J450" s="420"/>
      <c r="K450" s="422"/>
      <c r="L450" s="1"/>
      <c r="M450" s="1"/>
      <c r="N450" s="1"/>
      <c r="O450" s="1"/>
      <c r="P450" s="1"/>
      <c r="Q450" s="1"/>
      <c r="R450" s="1"/>
      <c r="S450" s="1"/>
      <c r="T450" s="1"/>
      <c r="U450" s="1"/>
      <c r="V450" s="1"/>
      <c r="W450" s="1"/>
      <c r="X450" s="1"/>
      <c r="Y450" s="1"/>
      <c r="Z450" s="1"/>
      <c r="AA450" s="1"/>
      <c r="AB450" s="1"/>
      <c r="AC450" s="1"/>
      <c r="AD450" s="1"/>
    </row>
    <row r="451" spans="2:30" ht="18.75" customHeight="1">
      <c r="B451" s="1"/>
      <c r="C451" s="1"/>
      <c r="D451" s="1"/>
      <c r="E451" s="1"/>
      <c r="F451" s="11"/>
      <c r="G451" s="11"/>
      <c r="H451" s="11"/>
      <c r="I451" s="11"/>
      <c r="J451" s="420"/>
      <c r="K451" s="422"/>
      <c r="L451" s="1"/>
      <c r="M451" s="1"/>
      <c r="N451" s="1"/>
      <c r="O451" s="1"/>
      <c r="P451" s="1"/>
      <c r="Q451" s="1"/>
      <c r="R451" s="1"/>
      <c r="S451" s="1"/>
      <c r="T451" s="1"/>
      <c r="U451" s="1"/>
      <c r="V451" s="1"/>
      <c r="W451" s="1"/>
      <c r="X451" s="1"/>
      <c r="Y451" s="1"/>
      <c r="Z451" s="1"/>
      <c r="AA451" s="1"/>
      <c r="AB451" s="1"/>
      <c r="AC451" s="1"/>
      <c r="AD451" s="1"/>
    </row>
    <row r="452" spans="2:30" ht="18.75" customHeight="1">
      <c r="B452" s="1"/>
      <c r="C452" s="1"/>
      <c r="D452" s="1"/>
      <c r="E452" s="1"/>
      <c r="F452" s="11"/>
      <c r="G452" s="11"/>
      <c r="H452" s="11"/>
      <c r="I452" s="11"/>
      <c r="J452" s="420"/>
      <c r="K452" s="422"/>
      <c r="L452" s="1"/>
      <c r="M452" s="1"/>
      <c r="N452" s="1"/>
      <c r="O452" s="1"/>
      <c r="P452" s="1"/>
      <c r="Q452" s="1"/>
      <c r="R452" s="1"/>
      <c r="S452" s="1"/>
      <c r="T452" s="1"/>
      <c r="U452" s="1"/>
      <c r="V452" s="1"/>
      <c r="W452" s="1"/>
      <c r="X452" s="1"/>
      <c r="Y452" s="1"/>
      <c r="Z452" s="1"/>
      <c r="AA452" s="1"/>
      <c r="AB452" s="1"/>
      <c r="AC452" s="1"/>
      <c r="AD452" s="1"/>
    </row>
    <row r="453" spans="2:30" ht="18.75" customHeight="1">
      <c r="B453" s="1"/>
      <c r="C453" s="1"/>
      <c r="D453" s="1"/>
      <c r="E453" s="1"/>
      <c r="F453" s="11"/>
      <c r="G453" s="11"/>
      <c r="H453" s="11"/>
      <c r="I453" s="11"/>
      <c r="J453" s="420"/>
      <c r="K453" s="422"/>
      <c r="L453" s="1"/>
      <c r="M453" s="1"/>
      <c r="N453" s="1"/>
      <c r="O453" s="1"/>
      <c r="P453" s="1"/>
      <c r="Q453" s="1"/>
      <c r="R453" s="1"/>
      <c r="S453" s="1"/>
      <c r="T453" s="1"/>
      <c r="U453" s="1"/>
      <c r="V453" s="1"/>
      <c r="W453" s="1"/>
      <c r="X453" s="1"/>
      <c r="Y453" s="1"/>
      <c r="Z453" s="1"/>
      <c r="AA453" s="1"/>
      <c r="AB453" s="1"/>
      <c r="AC453" s="1"/>
      <c r="AD453" s="1"/>
    </row>
    <row r="454" spans="2:30" ht="18.75" customHeight="1">
      <c r="B454" s="1"/>
      <c r="C454" s="1"/>
      <c r="D454" s="1"/>
      <c r="E454" s="1"/>
      <c r="F454" s="11"/>
      <c r="G454" s="11"/>
      <c r="H454" s="11"/>
      <c r="I454" s="11"/>
      <c r="J454" s="420"/>
      <c r="K454" s="422"/>
      <c r="L454" s="1"/>
      <c r="M454" s="1"/>
      <c r="N454" s="1"/>
      <c r="O454" s="1"/>
      <c r="P454" s="1"/>
      <c r="Q454" s="1"/>
      <c r="R454" s="1"/>
      <c r="S454" s="1"/>
      <c r="T454" s="1"/>
      <c r="U454" s="1"/>
      <c r="V454" s="1"/>
      <c r="W454" s="1"/>
      <c r="X454" s="1"/>
      <c r="Y454" s="1"/>
      <c r="Z454" s="1"/>
      <c r="AA454" s="1"/>
      <c r="AB454" s="1"/>
      <c r="AC454" s="1"/>
      <c r="AD454" s="1"/>
    </row>
    <row r="455" spans="2:30" ht="18.75" customHeight="1">
      <c r="B455" s="1"/>
      <c r="C455" s="1"/>
      <c r="D455" s="1"/>
      <c r="E455" s="1"/>
      <c r="F455" s="11"/>
      <c r="G455" s="11"/>
      <c r="H455" s="11"/>
      <c r="I455" s="11"/>
      <c r="J455" s="420"/>
      <c r="K455" s="422"/>
      <c r="L455" s="1"/>
      <c r="M455" s="1"/>
      <c r="N455" s="1"/>
      <c r="O455" s="1"/>
      <c r="P455" s="1"/>
      <c r="Q455" s="1"/>
      <c r="R455" s="1"/>
      <c r="S455" s="1"/>
      <c r="T455" s="1"/>
      <c r="U455" s="1"/>
      <c r="V455" s="1"/>
      <c r="W455" s="1"/>
      <c r="X455" s="1"/>
      <c r="Y455" s="1"/>
      <c r="Z455" s="1"/>
      <c r="AA455" s="1"/>
      <c r="AB455" s="1"/>
      <c r="AC455" s="1"/>
      <c r="AD455" s="1"/>
    </row>
    <row r="456" spans="2:30" ht="18.75" customHeight="1">
      <c r="B456" s="1"/>
      <c r="C456" s="1"/>
      <c r="D456" s="1"/>
      <c r="E456" s="1"/>
      <c r="F456" s="11"/>
      <c r="G456" s="11"/>
      <c r="H456" s="11"/>
      <c r="I456" s="11"/>
      <c r="J456" s="420"/>
      <c r="K456" s="422"/>
      <c r="L456" s="1"/>
      <c r="M456" s="1"/>
      <c r="N456" s="1"/>
      <c r="O456" s="1"/>
      <c r="P456" s="1"/>
      <c r="Q456" s="1"/>
      <c r="R456" s="1"/>
      <c r="S456" s="1"/>
      <c r="T456" s="1"/>
      <c r="U456" s="1"/>
      <c r="V456" s="1"/>
      <c r="W456" s="1"/>
      <c r="X456" s="1"/>
      <c r="Y456" s="1"/>
      <c r="Z456" s="1"/>
      <c r="AA456" s="1"/>
      <c r="AB456" s="1"/>
      <c r="AC456" s="1"/>
      <c r="AD456" s="1"/>
    </row>
    <row r="457" spans="2:30" ht="18.75" customHeight="1">
      <c r="B457" s="1"/>
      <c r="C457" s="1"/>
      <c r="D457" s="1"/>
      <c r="E457" s="1"/>
      <c r="F457" s="11"/>
      <c r="G457" s="11"/>
      <c r="H457" s="11"/>
      <c r="I457" s="11"/>
      <c r="J457" s="420"/>
      <c r="K457" s="422"/>
      <c r="L457" s="1"/>
      <c r="M457" s="1"/>
      <c r="N457" s="1"/>
      <c r="O457" s="1"/>
      <c r="P457" s="1"/>
      <c r="Q457" s="1"/>
      <c r="R457" s="1"/>
      <c r="S457" s="1"/>
      <c r="T457" s="1"/>
      <c r="U457" s="1"/>
      <c r="V457" s="1"/>
      <c r="W457" s="1"/>
      <c r="X457" s="1"/>
      <c r="Y457" s="1"/>
      <c r="Z457" s="1"/>
      <c r="AA457" s="1"/>
      <c r="AB457" s="1"/>
      <c r="AC457" s="1"/>
      <c r="AD457" s="1"/>
    </row>
    <row r="458" spans="2:30" ht="18.75" customHeight="1">
      <c r="B458" s="1"/>
      <c r="C458" s="1"/>
      <c r="D458" s="1"/>
      <c r="E458" s="1"/>
      <c r="F458" s="11"/>
      <c r="G458" s="11"/>
      <c r="H458" s="11"/>
      <c r="I458" s="11"/>
      <c r="J458" s="420"/>
      <c r="K458" s="422"/>
      <c r="L458" s="1"/>
      <c r="M458" s="1"/>
      <c r="N458" s="1"/>
      <c r="O458" s="1"/>
      <c r="P458" s="1"/>
      <c r="Q458" s="1"/>
      <c r="R458" s="1"/>
      <c r="S458" s="1"/>
      <c r="T458" s="1"/>
      <c r="U458" s="1"/>
      <c r="V458" s="1"/>
      <c r="W458" s="1"/>
      <c r="X458" s="1"/>
      <c r="Y458" s="1"/>
      <c r="Z458" s="1"/>
      <c r="AA458" s="1"/>
      <c r="AB458" s="1"/>
      <c r="AC458" s="1"/>
      <c r="AD458" s="1"/>
    </row>
    <row r="459" spans="2:30" ht="18.75" customHeight="1">
      <c r="B459" s="1"/>
      <c r="C459" s="1"/>
      <c r="D459" s="1"/>
      <c r="E459" s="1"/>
      <c r="F459" s="11"/>
      <c r="G459" s="11"/>
      <c r="H459" s="11"/>
      <c r="I459" s="11"/>
      <c r="J459" s="420"/>
      <c r="K459" s="422"/>
      <c r="L459" s="1"/>
      <c r="M459" s="1"/>
      <c r="N459" s="1"/>
      <c r="O459" s="1"/>
      <c r="P459" s="1"/>
      <c r="Q459" s="1"/>
      <c r="R459" s="1"/>
      <c r="S459" s="1"/>
      <c r="T459" s="1"/>
      <c r="U459" s="1"/>
      <c r="V459" s="1"/>
      <c r="W459" s="1"/>
      <c r="X459" s="1"/>
      <c r="Y459" s="1"/>
      <c r="Z459" s="1"/>
      <c r="AA459" s="1"/>
      <c r="AB459" s="1"/>
      <c r="AC459" s="1"/>
      <c r="AD459" s="1"/>
    </row>
    <row r="460" spans="2:30" ht="18.75" customHeight="1">
      <c r="B460" s="1"/>
      <c r="C460" s="1"/>
      <c r="D460" s="1"/>
      <c r="E460" s="1"/>
      <c r="F460" s="11"/>
      <c r="G460" s="11"/>
      <c r="H460" s="11"/>
      <c r="I460" s="11"/>
      <c r="J460" s="420"/>
      <c r="K460" s="422"/>
      <c r="L460" s="1"/>
      <c r="M460" s="1"/>
      <c r="N460" s="1"/>
      <c r="O460" s="1"/>
      <c r="P460" s="1"/>
      <c r="Q460" s="1"/>
      <c r="R460" s="1"/>
      <c r="S460" s="1"/>
      <c r="T460" s="1"/>
      <c r="U460" s="1"/>
      <c r="V460" s="1"/>
      <c r="W460" s="1"/>
      <c r="X460" s="1"/>
      <c r="Y460" s="1"/>
      <c r="Z460" s="1"/>
      <c r="AA460" s="1"/>
      <c r="AB460" s="1"/>
      <c r="AC460" s="1"/>
      <c r="AD460" s="1"/>
    </row>
    <row r="461" spans="2:30" ht="18.75" customHeight="1">
      <c r="B461" s="1"/>
      <c r="C461" s="1"/>
      <c r="D461" s="1"/>
      <c r="E461" s="1"/>
      <c r="F461" s="11"/>
      <c r="G461" s="11"/>
      <c r="H461" s="11"/>
      <c r="I461" s="11"/>
      <c r="J461" s="420"/>
      <c r="K461" s="422"/>
      <c r="L461" s="1"/>
      <c r="M461" s="1"/>
      <c r="N461" s="1"/>
      <c r="O461" s="1"/>
      <c r="P461" s="1"/>
      <c r="Q461" s="1"/>
      <c r="R461" s="1"/>
      <c r="S461" s="1"/>
      <c r="T461" s="1"/>
      <c r="U461" s="1"/>
      <c r="V461" s="1"/>
      <c r="W461" s="1"/>
      <c r="X461" s="1"/>
      <c r="Y461" s="1"/>
      <c r="Z461" s="1"/>
      <c r="AA461" s="1"/>
      <c r="AB461" s="1"/>
      <c r="AC461" s="1"/>
      <c r="AD461" s="1"/>
    </row>
    <row r="462" spans="2:30" ht="18.75" customHeight="1">
      <c r="B462" s="1"/>
      <c r="C462" s="1"/>
      <c r="D462" s="1"/>
      <c r="E462" s="1"/>
      <c r="F462" s="11"/>
      <c r="G462" s="11"/>
      <c r="H462" s="11"/>
      <c r="I462" s="11"/>
      <c r="J462" s="420"/>
      <c r="K462" s="422"/>
      <c r="L462" s="1"/>
      <c r="M462" s="1"/>
      <c r="N462" s="1"/>
      <c r="O462" s="1"/>
      <c r="P462" s="1"/>
      <c r="Q462" s="1"/>
      <c r="R462" s="1"/>
      <c r="S462" s="1"/>
      <c r="T462" s="1"/>
      <c r="U462" s="1"/>
      <c r="V462" s="1"/>
      <c r="W462" s="1"/>
      <c r="X462" s="1"/>
      <c r="Y462" s="1"/>
      <c r="Z462" s="1"/>
      <c r="AA462" s="1"/>
      <c r="AB462" s="1"/>
      <c r="AC462" s="1"/>
      <c r="AD462" s="1"/>
    </row>
    <row r="463" spans="2:30" ht="18.75" customHeight="1">
      <c r="B463" s="1"/>
      <c r="C463" s="1"/>
      <c r="D463" s="1"/>
      <c r="E463" s="1"/>
      <c r="F463" s="11"/>
      <c r="G463" s="11"/>
      <c r="H463" s="11"/>
      <c r="I463" s="11"/>
      <c r="J463" s="420"/>
      <c r="K463" s="422"/>
      <c r="L463" s="1"/>
      <c r="M463" s="1"/>
      <c r="N463" s="1"/>
      <c r="O463" s="1"/>
      <c r="P463" s="1"/>
      <c r="Q463" s="1"/>
      <c r="R463" s="1"/>
      <c r="S463" s="1"/>
      <c r="T463" s="1"/>
      <c r="U463" s="1"/>
      <c r="V463" s="1"/>
      <c r="W463" s="1"/>
      <c r="X463" s="1"/>
      <c r="Y463" s="1"/>
      <c r="Z463" s="1"/>
      <c r="AA463" s="1"/>
      <c r="AB463" s="1"/>
      <c r="AC463" s="1"/>
      <c r="AD463" s="1"/>
    </row>
    <row r="464" spans="2:30" ht="18.75" customHeight="1">
      <c r="B464" s="1"/>
      <c r="C464" s="1"/>
      <c r="D464" s="1"/>
      <c r="E464" s="1"/>
      <c r="F464" s="11"/>
      <c r="G464" s="11"/>
      <c r="H464" s="11"/>
      <c r="I464" s="11"/>
      <c r="J464" s="420"/>
      <c r="K464" s="422"/>
      <c r="L464" s="1"/>
      <c r="M464" s="1"/>
      <c r="N464" s="1"/>
      <c r="O464" s="1"/>
      <c r="P464" s="1"/>
      <c r="Q464" s="1"/>
      <c r="R464" s="1"/>
      <c r="S464" s="1"/>
      <c r="T464" s="1"/>
      <c r="U464" s="1"/>
      <c r="V464" s="1"/>
      <c r="W464" s="1"/>
      <c r="X464" s="1"/>
      <c r="Y464" s="1"/>
      <c r="Z464" s="1"/>
      <c r="AA464" s="1"/>
      <c r="AB464" s="1"/>
      <c r="AC464" s="1"/>
      <c r="AD464" s="1"/>
    </row>
    <row r="465" spans="2:30" ht="18.75" customHeight="1">
      <c r="B465" s="1"/>
      <c r="C465" s="1"/>
      <c r="D465" s="1"/>
      <c r="E465" s="1"/>
      <c r="F465" s="11"/>
      <c r="G465" s="11"/>
      <c r="H465" s="11"/>
      <c r="I465" s="11"/>
      <c r="J465" s="420"/>
      <c r="K465" s="422"/>
      <c r="L465" s="1"/>
      <c r="M465" s="1"/>
      <c r="N465" s="1"/>
      <c r="O465" s="1"/>
      <c r="P465" s="1"/>
      <c r="Q465" s="1"/>
      <c r="R465" s="1"/>
      <c r="S465" s="1"/>
      <c r="T465" s="1"/>
      <c r="U465" s="1"/>
      <c r="V465" s="1"/>
      <c r="W465" s="1"/>
      <c r="X465" s="1"/>
      <c r="Y465" s="1"/>
      <c r="Z465" s="1"/>
      <c r="AA465" s="1"/>
      <c r="AB465" s="1"/>
      <c r="AC465" s="1"/>
      <c r="AD465" s="1"/>
    </row>
    <row r="466" spans="2:30" ht="18.75" customHeight="1">
      <c r="B466" s="1"/>
      <c r="C466" s="1"/>
      <c r="D466" s="1"/>
      <c r="E466" s="1"/>
      <c r="F466" s="11"/>
      <c r="G466" s="11"/>
      <c r="H466" s="11"/>
      <c r="I466" s="11"/>
      <c r="J466" s="420"/>
      <c r="K466" s="422"/>
      <c r="L466" s="1"/>
      <c r="M466" s="1"/>
      <c r="N466" s="1"/>
      <c r="O466" s="1"/>
      <c r="P466" s="1"/>
      <c r="Q466" s="1"/>
      <c r="R466" s="1"/>
      <c r="S466" s="1"/>
      <c r="T466" s="1"/>
      <c r="U466" s="1"/>
      <c r="V466" s="1"/>
      <c r="W466" s="1"/>
      <c r="X466" s="1"/>
      <c r="Y466" s="1"/>
      <c r="Z466" s="1"/>
      <c r="AA466" s="1"/>
      <c r="AB466" s="1"/>
      <c r="AC466" s="1"/>
      <c r="AD466" s="1"/>
    </row>
    <row r="467" spans="2:30" ht="18.75" customHeight="1">
      <c r="B467" s="1"/>
      <c r="C467" s="1"/>
      <c r="D467" s="1"/>
      <c r="E467" s="1"/>
      <c r="F467" s="11"/>
      <c r="G467" s="11"/>
      <c r="H467" s="11"/>
      <c r="I467" s="11"/>
      <c r="J467" s="420"/>
      <c r="K467" s="422"/>
      <c r="L467" s="1"/>
      <c r="M467" s="1"/>
      <c r="N467" s="1"/>
      <c r="O467" s="1"/>
      <c r="P467" s="1"/>
      <c r="Q467" s="1"/>
      <c r="R467" s="1"/>
      <c r="S467" s="1"/>
      <c r="T467" s="1"/>
      <c r="U467" s="1"/>
      <c r="V467" s="1"/>
      <c r="W467" s="1"/>
      <c r="X467" s="1"/>
      <c r="Y467" s="1"/>
      <c r="Z467" s="1"/>
      <c r="AA467" s="1"/>
      <c r="AB467" s="1"/>
      <c r="AC467" s="1"/>
      <c r="AD467" s="1"/>
    </row>
    <row r="468" spans="2:30" ht="18.75" customHeight="1">
      <c r="B468" s="1"/>
      <c r="C468" s="1"/>
      <c r="D468" s="1"/>
      <c r="E468" s="1"/>
      <c r="F468" s="11"/>
      <c r="G468" s="11"/>
      <c r="H468" s="11"/>
      <c r="I468" s="11"/>
      <c r="J468" s="420"/>
      <c r="K468" s="422"/>
      <c r="L468" s="1"/>
      <c r="M468" s="1"/>
      <c r="N468" s="1"/>
      <c r="O468" s="1"/>
      <c r="P468" s="1"/>
      <c r="Q468" s="1"/>
      <c r="R468" s="1"/>
      <c r="S468" s="1"/>
      <c r="T468" s="1"/>
      <c r="U468" s="1"/>
      <c r="V468" s="1"/>
      <c r="W468" s="1"/>
      <c r="X468" s="1"/>
      <c r="Y468" s="1"/>
      <c r="Z468" s="1"/>
      <c r="AA468" s="1"/>
      <c r="AB468" s="1"/>
      <c r="AC468" s="1"/>
      <c r="AD468" s="1"/>
    </row>
    <row r="469" spans="2:30" ht="18.75" customHeight="1">
      <c r="B469" s="1"/>
      <c r="C469" s="1"/>
      <c r="D469" s="1"/>
      <c r="E469" s="1"/>
      <c r="F469" s="11"/>
      <c r="G469" s="11"/>
      <c r="H469" s="11"/>
      <c r="I469" s="11"/>
      <c r="J469" s="420"/>
      <c r="K469" s="422"/>
      <c r="L469" s="1"/>
      <c r="M469" s="1"/>
      <c r="N469" s="1"/>
      <c r="O469" s="1"/>
      <c r="P469" s="1"/>
      <c r="Q469" s="1"/>
      <c r="R469" s="1"/>
      <c r="S469" s="1"/>
      <c r="T469" s="1"/>
      <c r="U469" s="1"/>
      <c r="V469" s="1"/>
      <c r="W469" s="1"/>
      <c r="X469" s="1"/>
      <c r="Y469" s="1"/>
      <c r="Z469" s="1"/>
      <c r="AA469" s="1"/>
      <c r="AB469" s="1"/>
      <c r="AC469" s="1"/>
      <c r="AD469" s="1"/>
    </row>
    <row r="470" spans="2:30" ht="18.75" customHeight="1">
      <c r="B470" s="1"/>
      <c r="C470" s="1"/>
      <c r="D470" s="1"/>
      <c r="E470" s="1"/>
      <c r="F470" s="11"/>
      <c r="G470" s="11"/>
      <c r="H470" s="11"/>
      <c r="I470" s="11"/>
      <c r="J470" s="420"/>
      <c r="K470" s="422"/>
      <c r="L470" s="1"/>
      <c r="M470" s="1"/>
      <c r="N470" s="1"/>
      <c r="O470" s="1"/>
      <c r="P470" s="1"/>
      <c r="Q470" s="1"/>
      <c r="R470" s="1"/>
      <c r="S470" s="1"/>
      <c r="T470" s="1"/>
      <c r="U470" s="1"/>
      <c r="V470" s="1"/>
      <c r="W470" s="1"/>
      <c r="X470" s="1"/>
      <c r="Y470" s="1"/>
      <c r="Z470" s="1"/>
      <c r="AA470" s="1"/>
      <c r="AB470" s="1"/>
      <c r="AC470" s="1"/>
      <c r="AD470" s="1"/>
    </row>
    <row r="471" spans="2:30" ht="18.75" customHeight="1">
      <c r="B471" s="1"/>
      <c r="C471" s="1"/>
      <c r="D471" s="1"/>
      <c r="E471" s="1"/>
      <c r="F471" s="11"/>
      <c r="G471" s="11"/>
      <c r="H471" s="11"/>
      <c r="I471" s="11"/>
      <c r="J471" s="420"/>
      <c r="K471" s="422"/>
      <c r="L471" s="1"/>
      <c r="M471" s="1"/>
      <c r="N471" s="1"/>
      <c r="O471" s="1"/>
      <c r="P471" s="1"/>
      <c r="Q471" s="1"/>
      <c r="R471" s="1"/>
      <c r="S471" s="1"/>
      <c r="T471" s="1"/>
      <c r="U471" s="1"/>
      <c r="V471" s="1"/>
      <c r="W471" s="1"/>
      <c r="X471" s="1"/>
      <c r="Y471" s="1"/>
      <c r="Z471" s="1"/>
      <c r="AA471" s="1"/>
      <c r="AB471" s="1"/>
      <c r="AC471" s="1"/>
      <c r="AD471" s="1"/>
    </row>
    <row r="472" spans="2:30" ht="18.75" customHeight="1">
      <c r="B472" s="1"/>
      <c r="C472" s="1"/>
      <c r="D472" s="1"/>
      <c r="E472" s="1"/>
      <c r="F472" s="11"/>
      <c r="G472" s="11"/>
      <c r="H472" s="11"/>
      <c r="I472" s="11"/>
      <c r="J472" s="420"/>
      <c r="K472" s="422"/>
      <c r="L472" s="1"/>
      <c r="M472" s="1"/>
      <c r="N472" s="1"/>
      <c r="O472" s="1"/>
      <c r="P472" s="1"/>
      <c r="Q472" s="1"/>
      <c r="R472" s="1"/>
      <c r="S472" s="1"/>
      <c r="T472" s="1"/>
      <c r="U472" s="1"/>
      <c r="V472" s="1"/>
      <c r="W472" s="1"/>
      <c r="X472" s="1"/>
      <c r="Y472" s="1"/>
      <c r="Z472" s="1"/>
      <c r="AA472" s="1"/>
      <c r="AB472" s="1"/>
      <c r="AC472" s="1"/>
      <c r="AD472" s="1"/>
    </row>
    <row r="473" spans="2:30" ht="18.75" customHeight="1">
      <c r="B473" s="1"/>
      <c r="C473" s="1"/>
      <c r="D473" s="1"/>
      <c r="E473" s="1"/>
      <c r="F473" s="11"/>
      <c r="G473" s="11"/>
      <c r="H473" s="11"/>
      <c r="I473" s="11"/>
      <c r="J473" s="420"/>
      <c r="K473" s="422"/>
      <c r="L473" s="1"/>
      <c r="M473" s="1"/>
      <c r="N473" s="1"/>
      <c r="O473" s="1"/>
      <c r="P473" s="1"/>
      <c r="Q473" s="1"/>
      <c r="R473" s="1"/>
      <c r="S473" s="1"/>
      <c r="T473" s="1"/>
      <c r="U473" s="1"/>
      <c r="V473" s="1"/>
      <c r="W473" s="1"/>
      <c r="X473" s="1"/>
      <c r="Y473" s="1"/>
      <c r="Z473" s="1"/>
      <c r="AA473" s="1"/>
      <c r="AB473" s="1"/>
      <c r="AC473" s="1"/>
      <c r="AD473" s="1"/>
    </row>
    <row r="474" spans="2:30" ht="18.75" customHeight="1">
      <c r="B474" s="1"/>
      <c r="C474" s="1"/>
      <c r="D474" s="1"/>
      <c r="E474" s="1"/>
      <c r="F474" s="11"/>
      <c r="G474" s="11"/>
      <c r="H474" s="11"/>
      <c r="I474" s="11"/>
      <c r="J474" s="420"/>
      <c r="K474" s="422"/>
      <c r="L474" s="1"/>
      <c r="M474" s="1"/>
      <c r="N474" s="1"/>
      <c r="O474" s="1"/>
      <c r="P474" s="1"/>
      <c r="Q474" s="1"/>
      <c r="R474" s="1"/>
      <c r="S474" s="1"/>
      <c r="T474" s="1"/>
      <c r="U474" s="1"/>
      <c r="V474" s="1"/>
      <c r="W474" s="1"/>
      <c r="X474" s="1"/>
      <c r="Y474" s="1"/>
      <c r="Z474" s="1"/>
      <c r="AA474" s="1"/>
      <c r="AB474" s="1"/>
      <c r="AC474" s="1"/>
      <c r="AD474" s="1"/>
    </row>
    <row r="475" spans="2:30" ht="18.75" customHeight="1">
      <c r="B475" s="1"/>
      <c r="C475" s="1"/>
      <c r="D475" s="1"/>
      <c r="E475" s="1"/>
      <c r="F475" s="11"/>
      <c r="G475" s="11"/>
      <c r="H475" s="11"/>
      <c r="I475" s="11"/>
      <c r="J475" s="420"/>
      <c r="K475" s="422"/>
      <c r="L475" s="1"/>
      <c r="M475" s="1"/>
      <c r="N475" s="1"/>
      <c r="O475" s="1"/>
      <c r="P475" s="1"/>
      <c r="Q475" s="1"/>
      <c r="R475" s="1"/>
      <c r="S475" s="1"/>
      <c r="T475" s="1"/>
      <c r="U475" s="1"/>
      <c r="V475" s="1"/>
      <c r="W475" s="1"/>
      <c r="X475" s="1"/>
      <c r="Y475" s="1"/>
      <c r="Z475" s="1"/>
      <c r="AA475" s="1"/>
      <c r="AB475" s="1"/>
      <c r="AC475" s="1"/>
      <c r="AD475" s="1"/>
    </row>
    <row r="476" spans="2:30" ht="18.75" customHeight="1">
      <c r="B476" s="1"/>
      <c r="C476" s="1"/>
      <c r="D476" s="1"/>
      <c r="E476" s="1"/>
      <c r="F476" s="11"/>
      <c r="G476" s="11"/>
      <c r="H476" s="11"/>
      <c r="I476" s="11"/>
      <c r="J476" s="420"/>
      <c r="K476" s="422"/>
      <c r="L476" s="1"/>
      <c r="M476" s="1"/>
      <c r="N476" s="1"/>
      <c r="O476" s="1"/>
      <c r="P476" s="1"/>
      <c r="Q476" s="1"/>
      <c r="R476" s="1"/>
      <c r="S476" s="1"/>
      <c r="T476" s="1"/>
      <c r="U476" s="1"/>
      <c r="V476" s="1"/>
      <c r="W476" s="1"/>
      <c r="X476" s="1"/>
      <c r="Y476" s="1"/>
      <c r="Z476" s="1"/>
      <c r="AA476" s="1"/>
      <c r="AB476" s="1"/>
      <c r="AC476" s="1"/>
      <c r="AD476" s="1"/>
    </row>
    <row r="477" spans="2:30" ht="18.75" customHeight="1">
      <c r="B477" s="1"/>
      <c r="C477" s="1"/>
      <c r="D477" s="1"/>
      <c r="E477" s="1"/>
      <c r="F477" s="11"/>
      <c r="G477" s="11"/>
      <c r="H477" s="11"/>
      <c r="I477" s="11"/>
      <c r="J477" s="420"/>
      <c r="K477" s="422"/>
      <c r="L477" s="1"/>
      <c r="M477" s="1"/>
      <c r="N477" s="1"/>
      <c r="O477" s="1"/>
      <c r="P477" s="1"/>
      <c r="Q477" s="1"/>
      <c r="R477" s="1"/>
      <c r="S477" s="1"/>
      <c r="T477" s="1"/>
      <c r="U477" s="1"/>
      <c r="V477" s="1"/>
      <c r="W477" s="1"/>
      <c r="X477" s="1"/>
      <c r="Y477" s="1"/>
      <c r="Z477" s="1"/>
      <c r="AA477" s="1"/>
      <c r="AB477" s="1"/>
      <c r="AC477" s="1"/>
      <c r="AD477" s="1"/>
    </row>
    <row r="478" spans="2:30" ht="18.75" customHeight="1">
      <c r="B478" s="1"/>
      <c r="C478" s="1"/>
      <c r="D478" s="1"/>
      <c r="E478" s="1"/>
      <c r="F478" s="11"/>
      <c r="G478" s="11"/>
      <c r="H478" s="11"/>
      <c r="I478" s="11"/>
      <c r="J478" s="420"/>
      <c r="K478" s="422"/>
      <c r="L478" s="1"/>
      <c r="M478" s="1"/>
      <c r="N478" s="1"/>
      <c r="O478" s="1"/>
      <c r="P478" s="1"/>
      <c r="Q478" s="1"/>
      <c r="R478" s="1"/>
      <c r="S478" s="1"/>
      <c r="T478" s="1"/>
      <c r="U478" s="1"/>
      <c r="V478" s="1"/>
      <c r="W478" s="1"/>
      <c r="X478" s="1"/>
      <c r="Y478" s="1"/>
      <c r="Z478" s="1"/>
      <c r="AA478" s="1"/>
      <c r="AB478" s="1"/>
      <c r="AC478" s="1"/>
      <c r="AD478" s="1"/>
    </row>
    <row r="479" spans="2:30" ht="18.75" customHeight="1">
      <c r="B479" s="1"/>
      <c r="C479" s="1"/>
      <c r="D479" s="1"/>
      <c r="E479" s="1"/>
      <c r="F479" s="11"/>
      <c r="G479" s="11"/>
      <c r="H479" s="11"/>
      <c r="I479" s="11"/>
      <c r="J479" s="420"/>
      <c r="K479" s="422"/>
      <c r="L479" s="1"/>
      <c r="M479" s="1"/>
      <c r="N479" s="1"/>
      <c r="O479" s="1"/>
      <c r="P479" s="1"/>
      <c r="Q479" s="1"/>
      <c r="R479" s="1"/>
      <c r="S479" s="1"/>
      <c r="T479" s="1"/>
      <c r="U479" s="1"/>
      <c r="V479" s="1"/>
      <c r="W479" s="1"/>
      <c r="X479" s="1"/>
      <c r="Y479" s="1"/>
      <c r="Z479" s="1"/>
      <c r="AA479" s="1"/>
      <c r="AB479" s="1"/>
      <c r="AC479" s="1"/>
      <c r="AD479" s="1"/>
    </row>
    <row r="480" spans="2:30" ht="18.75" customHeight="1">
      <c r="B480" s="1"/>
      <c r="C480" s="1"/>
      <c r="D480" s="1"/>
      <c r="E480" s="1"/>
      <c r="F480" s="11"/>
      <c r="G480" s="11"/>
      <c r="H480" s="11"/>
      <c r="I480" s="11"/>
      <c r="J480" s="420"/>
      <c r="K480" s="422"/>
      <c r="L480" s="1"/>
      <c r="M480" s="1"/>
      <c r="N480" s="1"/>
      <c r="O480" s="1"/>
      <c r="P480" s="1"/>
      <c r="Q480" s="1"/>
      <c r="R480" s="1"/>
      <c r="S480" s="1"/>
      <c r="T480" s="1"/>
      <c r="U480" s="1"/>
      <c r="V480" s="1"/>
      <c r="W480" s="1"/>
      <c r="X480" s="1"/>
      <c r="Y480" s="1"/>
      <c r="Z480" s="1"/>
      <c r="AA480" s="1"/>
      <c r="AB480" s="1"/>
      <c r="AC480" s="1"/>
      <c r="AD480" s="1"/>
    </row>
    <row r="481" spans="2:30" ht="18.75" customHeight="1">
      <c r="B481" s="1"/>
      <c r="C481" s="1"/>
      <c r="D481" s="1"/>
      <c r="E481" s="1"/>
      <c r="F481" s="11"/>
      <c r="G481" s="11"/>
      <c r="H481" s="11"/>
      <c r="I481" s="11"/>
      <c r="J481" s="420"/>
      <c r="K481" s="422"/>
      <c r="L481" s="1"/>
      <c r="M481" s="1"/>
      <c r="N481" s="1"/>
      <c r="O481" s="1"/>
      <c r="P481" s="1"/>
      <c r="Q481" s="1"/>
      <c r="R481" s="1"/>
      <c r="S481" s="1"/>
      <c r="T481" s="1"/>
      <c r="U481" s="1"/>
      <c r="V481" s="1"/>
      <c r="W481" s="1"/>
      <c r="X481" s="1"/>
      <c r="Y481" s="1"/>
      <c r="Z481" s="1"/>
      <c r="AA481" s="1"/>
      <c r="AB481" s="1"/>
      <c r="AC481" s="1"/>
      <c r="AD481" s="1"/>
    </row>
    <row r="482" spans="2:30" ht="18.75" customHeight="1">
      <c r="B482" s="1"/>
      <c r="C482" s="1"/>
      <c r="D482" s="1"/>
      <c r="E482" s="1"/>
      <c r="F482" s="11"/>
      <c r="G482" s="11"/>
      <c r="H482" s="11"/>
      <c r="I482" s="11"/>
      <c r="J482" s="420"/>
      <c r="K482" s="422"/>
      <c r="L482" s="1"/>
      <c r="M482" s="1"/>
      <c r="N482" s="1"/>
      <c r="O482" s="1"/>
      <c r="P482" s="1"/>
      <c r="Q482" s="1"/>
      <c r="R482" s="1"/>
      <c r="S482" s="1"/>
      <c r="T482" s="1"/>
      <c r="U482" s="1"/>
      <c r="V482" s="1"/>
      <c r="W482" s="1"/>
      <c r="X482" s="1"/>
      <c r="Y482" s="1"/>
      <c r="Z482" s="1"/>
      <c r="AA482" s="1"/>
      <c r="AB482" s="1"/>
      <c r="AC482" s="1"/>
      <c r="AD482" s="1"/>
    </row>
    <row r="483" spans="2:30" ht="18.75" customHeight="1">
      <c r="B483" s="1"/>
      <c r="C483" s="1"/>
      <c r="D483" s="1"/>
      <c r="E483" s="1"/>
      <c r="F483" s="11"/>
      <c r="G483" s="11"/>
      <c r="H483" s="11"/>
      <c r="I483" s="11"/>
      <c r="J483" s="420"/>
      <c r="K483" s="422"/>
      <c r="L483" s="1"/>
      <c r="M483" s="1"/>
      <c r="N483" s="1"/>
      <c r="O483" s="1"/>
      <c r="P483" s="1"/>
      <c r="Q483" s="1"/>
      <c r="R483" s="1"/>
      <c r="S483" s="1"/>
      <c r="T483" s="1"/>
      <c r="U483" s="1"/>
      <c r="V483" s="1"/>
      <c r="W483" s="1"/>
      <c r="X483" s="1"/>
      <c r="Y483" s="1"/>
      <c r="Z483" s="1"/>
      <c r="AA483" s="1"/>
      <c r="AB483" s="1"/>
      <c r="AC483" s="1"/>
      <c r="AD483" s="1"/>
    </row>
    <row r="484" spans="2:30" ht="18.75" customHeight="1">
      <c r="B484" s="1"/>
      <c r="C484" s="1"/>
      <c r="D484" s="1"/>
      <c r="E484" s="1"/>
      <c r="F484" s="11"/>
      <c r="G484" s="11"/>
      <c r="H484" s="11"/>
      <c r="I484" s="11"/>
      <c r="J484" s="420"/>
      <c r="K484" s="422"/>
      <c r="L484" s="1"/>
      <c r="M484" s="1"/>
      <c r="N484" s="1"/>
      <c r="O484" s="1"/>
      <c r="P484" s="1"/>
      <c r="Q484" s="1"/>
      <c r="R484" s="1"/>
      <c r="S484" s="1"/>
      <c r="T484" s="1"/>
      <c r="U484" s="1"/>
      <c r="V484" s="1"/>
      <c r="W484" s="1"/>
      <c r="X484" s="1"/>
      <c r="Y484" s="1"/>
      <c r="Z484" s="1"/>
      <c r="AA484" s="1"/>
      <c r="AB484" s="1"/>
      <c r="AC484" s="1"/>
      <c r="AD484" s="1"/>
    </row>
    <row r="485" spans="2:30" ht="18.75" customHeight="1">
      <c r="B485" s="1"/>
      <c r="C485" s="1"/>
      <c r="D485" s="1"/>
      <c r="E485" s="1"/>
      <c r="F485" s="11"/>
      <c r="G485" s="11"/>
      <c r="H485" s="11"/>
      <c r="I485" s="11"/>
      <c r="J485" s="420"/>
      <c r="K485" s="422"/>
      <c r="L485" s="1"/>
      <c r="M485" s="1"/>
      <c r="N485" s="1"/>
      <c r="O485" s="1"/>
      <c r="P485" s="1"/>
      <c r="Q485" s="1"/>
      <c r="R485" s="1"/>
      <c r="S485" s="1"/>
      <c r="T485" s="1"/>
      <c r="U485" s="1"/>
      <c r="V485" s="1"/>
      <c r="W485" s="1"/>
      <c r="X485" s="1"/>
      <c r="Y485" s="1"/>
      <c r="Z485" s="1"/>
      <c r="AA485" s="1"/>
      <c r="AB485" s="1"/>
      <c r="AC485" s="1"/>
      <c r="AD485" s="1"/>
    </row>
    <row r="486" spans="2:30" ht="18.75" customHeight="1">
      <c r="B486" s="1"/>
      <c r="C486" s="1"/>
      <c r="D486" s="1"/>
      <c r="E486" s="1"/>
      <c r="F486" s="11"/>
      <c r="G486" s="11"/>
      <c r="H486" s="11"/>
      <c r="I486" s="11"/>
      <c r="J486" s="420"/>
      <c r="K486" s="422"/>
      <c r="L486" s="1"/>
      <c r="M486" s="1"/>
      <c r="N486" s="1"/>
      <c r="O486" s="1"/>
      <c r="P486" s="1"/>
      <c r="Q486" s="1"/>
      <c r="R486" s="1"/>
      <c r="S486" s="1"/>
      <c r="T486" s="1"/>
      <c r="U486" s="1"/>
      <c r="V486" s="1"/>
      <c r="W486" s="1"/>
      <c r="X486" s="1"/>
      <c r="Y486" s="1"/>
      <c r="Z486" s="1"/>
      <c r="AA486" s="1"/>
      <c r="AB486" s="1"/>
      <c r="AC486" s="1"/>
      <c r="AD486" s="1"/>
    </row>
    <row r="487" spans="2:30" ht="18.75" customHeight="1">
      <c r="B487" s="1"/>
      <c r="C487" s="1"/>
      <c r="D487" s="1"/>
      <c r="E487" s="1"/>
      <c r="F487" s="11"/>
      <c r="G487" s="11"/>
      <c r="H487" s="11"/>
      <c r="I487" s="11"/>
      <c r="J487" s="420"/>
      <c r="K487" s="422"/>
      <c r="L487" s="1"/>
      <c r="M487" s="1"/>
      <c r="N487" s="1"/>
      <c r="O487" s="1"/>
      <c r="P487" s="1"/>
      <c r="Q487" s="1"/>
      <c r="R487" s="1"/>
      <c r="S487" s="1"/>
      <c r="T487" s="1"/>
      <c r="U487" s="1"/>
      <c r="V487" s="1"/>
      <c r="W487" s="1"/>
      <c r="X487" s="1"/>
      <c r="Y487" s="1"/>
      <c r="Z487" s="1"/>
      <c r="AA487" s="1"/>
      <c r="AB487" s="1"/>
      <c r="AC487" s="1"/>
      <c r="AD487" s="1"/>
    </row>
    <row r="488" spans="2:30" ht="18.75" customHeight="1">
      <c r="B488" s="1"/>
      <c r="C488" s="1"/>
      <c r="D488" s="1"/>
      <c r="E488" s="1"/>
      <c r="F488" s="11"/>
      <c r="G488" s="11"/>
      <c r="H488" s="11"/>
      <c r="I488" s="11"/>
      <c r="J488" s="420"/>
      <c r="K488" s="422"/>
      <c r="L488" s="1"/>
      <c r="M488" s="1"/>
      <c r="N488" s="1"/>
      <c r="O488" s="1"/>
      <c r="P488" s="1"/>
      <c r="Q488" s="1"/>
      <c r="R488" s="1"/>
      <c r="S488" s="1"/>
      <c r="T488" s="1"/>
      <c r="U488" s="1"/>
      <c r="V488" s="1"/>
      <c r="W488" s="1"/>
      <c r="X488" s="1"/>
      <c r="Y488" s="1"/>
      <c r="Z488" s="1"/>
      <c r="AA488" s="1"/>
      <c r="AB488" s="1"/>
      <c r="AC488" s="1"/>
      <c r="AD488" s="1"/>
    </row>
    <row r="489" spans="2:30" ht="18.75" customHeight="1">
      <c r="B489" s="1"/>
      <c r="C489" s="1"/>
      <c r="D489" s="1"/>
      <c r="E489" s="1"/>
      <c r="F489" s="11"/>
      <c r="G489" s="11"/>
      <c r="H489" s="11"/>
      <c r="I489" s="11"/>
      <c r="J489" s="420"/>
      <c r="K489" s="422"/>
      <c r="L489" s="1"/>
      <c r="M489" s="1"/>
      <c r="N489" s="1"/>
      <c r="O489" s="1"/>
      <c r="P489" s="1"/>
      <c r="Q489" s="1"/>
      <c r="R489" s="1"/>
      <c r="S489" s="1"/>
      <c r="T489" s="1"/>
      <c r="U489" s="1"/>
      <c r="V489" s="1"/>
      <c r="W489" s="1"/>
      <c r="X489" s="1"/>
      <c r="Y489" s="1"/>
      <c r="Z489" s="1"/>
      <c r="AA489" s="1"/>
      <c r="AB489" s="1"/>
      <c r="AC489" s="1"/>
      <c r="AD489" s="1"/>
    </row>
    <row r="490" spans="2:30" ht="18.75" customHeight="1">
      <c r="B490" s="1"/>
      <c r="C490" s="1"/>
      <c r="D490" s="1"/>
      <c r="E490" s="1"/>
      <c r="F490" s="11"/>
      <c r="G490" s="11"/>
      <c r="H490" s="11"/>
      <c r="I490" s="11"/>
      <c r="J490" s="420"/>
      <c r="K490" s="422"/>
      <c r="L490" s="1"/>
      <c r="M490" s="1"/>
      <c r="N490" s="1"/>
      <c r="O490" s="1"/>
      <c r="P490" s="1"/>
      <c r="Q490" s="1"/>
      <c r="R490" s="1"/>
      <c r="S490" s="1"/>
      <c r="T490" s="1"/>
      <c r="U490" s="1"/>
      <c r="V490" s="1"/>
      <c r="W490" s="1"/>
      <c r="X490" s="1"/>
      <c r="Y490" s="1"/>
      <c r="Z490" s="1"/>
      <c r="AA490" s="1"/>
      <c r="AB490" s="1"/>
      <c r="AC490" s="1"/>
      <c r="AD490" s="1"/>
    </row>
    <row r="491" spans="2:30" ht="18.75" customHeight="1">
      <c r="B491" s="1"/>
      <c r="C491" s="1"/>
      <c r="D491" s="1"/>
      <c r="E491" s="1"/>
      <c r="F491" s="11"/>
      <c r="G491" s="11"/>
      <c r="H491" s="11"/>
      <c r="I491" s="11"/>
      <c r="J491" s="420"/>
      <c r="K491" s="422"/>
      <c r="L491" s="1"/>
      <c r="M491" s="1"/>
      <c r="N491" s="1"/>
      <c r="O491" s="1"/>
      <c r="P491" s="1"/>
      <c r="Q491" s="1"/>
      <c r="R491" s="1"/>
      <c r="S491" s="1"/>
      <c r="T491" s="1"/>
      <c r="U491" s="1"/>
      <c r="V491" s="1"/>
      <c r="W491" s="1"/>
      <c r="X491" s="1"/>
      <c r="Y491" s="1"/>
      <c r="Z491" s="1"/>
      <c r="AA491" s="1"/>
      <c r="AB491" s="1"/>
      <c r="AC491" s="1"/>
      <c r="AD491" s="1"/>
    </row>
    <row r="492" spans="2:30" ht="18.75" customHeight="1">
      <c r="B492" s="1"/>
      <c r="C492" s="1"/>
      <c r="D492" s="1"/>
      <c r="E492" s="1"/>
      <c r="F492" s="11"/>
      <c r="G492" s="11"/>
      <c r="H492" s="11"/>
      <c r="I492" s="11"/>
      <c r="J492" s="420"/>
      <c r="K492" s="422"/>
      <c r="L492" s="1"/>
      <c r="M492" s="1"/>
      <c r="N492" s="1"/>
      <c r="O492" s="1"/>
      <c r="P492" s="1"/>
      <c r="Q492" s="1"/>
      <c r="R492" s="1"/>
      <c r="S492" s="1"/>
      <c r="T492" s="1"/>
      <c r="U492" s="1"/>
      <c r="V492" s="1"/>
      <c r="W492" s="1"/>
      <c r="X492" s="1"/>
      <c r="Y492" s="1"/>
      <c r="Z492" s="1"/>
      <c r="AA492" s="1"/>
      <c r="AB492" s="1"/>
      <c r="AC492" s="1"/>
      <c r="AD492" s="1"/>
    </row>
    <row r="493" spans="2:30" ht="18.75" customHeight="1">
      <c r="B493" s="1"/>
      <c r="C493" s="1"/>
      <c r="D493" s="1"/>
      <c r="E493" s="1"/>
      <c r="F493" s="11"/>
      <c r="G493" s="11"/>
      <c r="H493" s="11"/>
      <c r="I493" s="11"/>
      <c r="J493" s="420"/>
      <c r="K493" s="422"/>
      <c r="L493" s="1"/>
      <c r="M493" s="1"/>
      <c r="N493" s="1"/>
      <c r="O493" s="1"/>
      <c r="P493" s="1"/>
      <c r="Q493" s="1"/>
      <c r="R493" s="1"/>
      <c r="S493" s="1"/>
      <c r="T493" s="1"/>
      <c r="U493" s="1"/>
      <c r="V493" s="1"/>
      <c r="W493" s="1"/>
      <c r="X493" s="1"/>
      <c r="Y493" s="1"/>
      <c r="Z493" s="1"/>
      <c r="AA493" s="1"/>
      <c r="AB493" s="1"/>
      <c r="AC493" s="1"/>
      <c r="AD493" s="1"/>
    </row>
    <row r="494" spans="2:30" ht="18.75" customHeight="1">
      <c r="B494" s="1"/>
      <c r="C494" s="1"/>
      <c r="D494" s="1"/>
      <c r="E494" s="1"/>
      <c r="F494" s="11"/>
      <c r="G494" s="11"/>
      <c r="H494" s="11"/>
      <c r="I494" s="11"/>
      <c r="J494" s="420"/>
      <c r="K494" s="422"/>
      <c r="L494" s="1"/>
      <c r="M494" s="1"/>
      <c r="N494" s="1"/>
      <c r="O494" s="1"/>
      <c r="P494" s="1"/>
      <c r="Q494" s="1"/>
      <c r="R494" s="1"/>
      <c r="S494" s="1"/>
      <c r="T494" s="1"/>
      <c r="U494" s="1"/>
      <c r="V494" s="1"/>
      <c r="W494" s="1"/>
      <c r="X494" s="1"/>
      <c r="Y494" s="1"/>
      <c r="Z494" s="1"/>
      <c r="AA494" s="1"/>
      <c r="AB494" s="1"/>
      <c r="AC494" s="1"/>
      <c r="AD494" s="1"/>
    </row>
    <row r="495" spans="2:30" ht="18.75" customHeight="1">
      <c r="B495" s="1"/>
      <c r="C495" s="1"/>
      <c r="D495" s="1"/>
      <c r="E495" s="1"/>
      <c r="F495" s="11"/>
      <c r="G495" s="11"/>
      <c r="H495" s="11"/>
      <c r="I495" s="11"/>
      <c r="J495" s="420"/>
      <c r="K495" s="422"/>
      <c r="L495" s="1"/>
      <c r="M495" s="1"/>
      <c r="N495" s="1"/>
      <c r="O495" s="1"/>
      <c r="P495" s="1"/>
      <c r="Q495" s="1"/>
      <c r="R495" s="1"/>
      <c r="S495" s="1"/>
      <c r="T495" s="1"/>
      <c r="U495" s="1"/>
      <c r="V495" s="1"/>
      <c r="W495" s="1"/>
      <c r="X495" s="1"/>
      <c r="Y495" s="1"/>
      <c r="Z495" s="1"/>
      <c r="AA495" s="1"/>
      <c r="AB495" s="1"/>
      <c r="AC495" s="1"/>
      <c r="AD495" s="1"/>
    </row>
    <row r="496" spans="2:30" ht="18.75" customHeight="1">
      <c r="B496" s="1"/>
      <c r="C496" s="1"/>
      <c r="D496" s="1"/>
      <c r="E496" s="1"/>
      <c r="F496" s="11"/>
      <c r="G496" s="11"/>
      <c r="H496" s="11"/>
      <c r="I496" s="11"/>
      <c r="J496" s="420"/>
      <c r="K496" s="422"/>
      <c r="L496" s="1"/>
      <c r="M496" s="1"/>
      <c r="N496" s="1"/>
      <c r="O496" s="1"/>
      <c r="P496" s="1"/>
      <c r="Q496" s="1"/>
      <c r="R496" s="1"/>
      <c r="S496" s="1"/>
      <c r="T496" s="1"/>
      <c r="U496" s="1"/>
      <c r="V496" s="1"/>
      <c r="W496" s="1"/>
      <c r="X496" s="1"/>
      <c r="Y496" s="1"/>
      <c r="Z496" s="1"/>
      <c r="AA496" s="1"/>
      <c r="AB496" s="1"/>
      <c r="AC496" s="1"/>
      <c r="AD496" s="1"/>
    </row>
    <row r="497" spans="2:30" ht="18.75" customHeight="1">
      <c r="B497" s="1"/>
      <c r="C497" s="1"/>
      <c r="D497" s="1"/>
      <c r="E497" s="1"/>
      <c r="F497" s="11"/>
      <c r="G497" s="11"/>
      <c r="H497" s="11"/>
      <c r="I497" s="11"/>
      <c r="J497" s="420"/>
      <c r="K497" s="422"/>
      <c r="L497" s="1"/>
      <c r="M497" s="1"/>
      <c r="N497" s="1"/>
      <c r="O497" s="1"/>
      <c r="P497" s="1"/>
      <c r="Q497" s="1"/>
      <c r="R497" s="1"/>
      <c r="S497" s="1"/>
      <c r="T497" s="1"/>
      <c r="U497" s="1"/>
      <c r="V497" s="1"/>
      <c r="W497" s="1"/>
      <c r="X497" s="1"/>
      <c r="Y497" s="1"/>
      <c r="Z497" s="1"/>
      <c r="AA497" s="1"/>
      <c r="AB497" s="1"/>
      <c r="AC497" s="1"/>
      <c r="AD497" s="1"/>
    </row>
    <row r="498" spans="2:30" ht="18.75" customHeight="1">
      <c r="B498" s="1"/>
      <c r="C498" s="1"/>
      <c r="D498" s="1"/>
      <c r="E498" s="1"/>
      <c r="F498" s="11"/>
      <c r="G498" s="11"/>
      <c r="H498" s="11"/>
      <c r="I498" s="11"/>
      <c r="J498" s="420"/>
      <c r="K498" s="422"/>
      <c r="L498" s="1"/>
      <c r="M498" s="1"/>
      <c r="N498" s="1"/>
      <c r="O498" s="1"/>
      <c r="P498" s="1"/>
      <c r="Q498" s="1"/>
      <c r="R498" s="1"/>
      <c r="S498" s="1"/>
      <c r="T498" s="1"/>
      <c r="U498" s="1"/>
      <c r="V498" s="1"/>
      <c r="W498" s="1"/>
      <c r="X498" s="1"/>
      <c r="Y498" s="1"/>
      <c r="Z498" s="1"/>
      <c r="AA498" s="1"/>
      <c r="AB498" s="1"/>
      <c r="AC498" s="1"/>
      <c r="AD498" s="1"/>
    </row>
    <row r="499" spans="2:30" ht="18.75" customHeight="1">
      <c r="B499" s="1"/>
      <c r="C499" s="1"/>
      <c r="D499" s="1"/>
      <c r="E499" s="1"/>
      <c r="F499" s="11"/>
      <c r="G499" s="11"/>
      <c r="H499" s="11"/>
      <c r="I499" s="11"/>
      <c r="J499" s="420"/>
      <c r="K499" s="422"/>
      <c r="L499" s="1"/>
      <c r="M499" s="1"/>
      <c r="N499" s="1"/>
      <c r="O499" s="1"/>
      <c r="P499" s="1"/>
      <c r="Q499" s="1"/>
      <c r="R499" s="1"/>
      <c r="S499" s="1"/>
      <c r="T499" s="1"/>
      <c r="U499" s="1"/>
      <c r="V499" s="1"/>
      <c r="W499" s="1"/>
      <c r="X499" s="1"/>
      <c r="Y499" s="1"/>
      <c r="Z499" s="1"/>
      <c r="AA499" s="1"/>
      <c r="AB499" s="1"/>
      <c r="AC499" s="1"/>
      <c r="AD499" s="1"/>
    </row>
    <row r="500" spans="2:30" ht="18.75" customHeight="1">
      <c r="B500" s="1"/>
      <c r="C500" s="1"/>
      <c r="D500" s="1"/>
      <c r="E500" s="1"/>
      <c r="F500" s="11"/>
      <c r="G500" s="11"/>
      <c r="H500" s="11"/>
      <c r="I500" s="11"/>
      <c r="J500" s="420"/>
      <c r="K500" s="422"/>
      <c r="L500" s="1"/>
      <c r="M500" s="1"/>
      <c r="N500" s="1"/>
      <c r="O500" s="1"/>
      <c r="P500" s="1"/>
      <c r="Q500" s="1"/>
      <c r="R500" s="1"/>
      <c r="S500" s="1"/>
      <c r="T500" s="1"/>
      <c r="U500" s="1"/>
      <c r="V500" s="1"/>
      <c r="W500" s="1"/>
      <c r="X500" s="1"/>
      <c r="Y500" s="1"/>
      <c r="Z500" s="1"/>
      <c r="AA500" s="1"/>
      <c r="AB500" s="1"/>
      <c r="AC500" s="1"/>
      <c r="AD500" s="1"/>
    </row>
    <row r="501" spans="2:30" ht="18.75" customHeight="1">
      <c r="B501" s="1"/>
      <c r="C501" s="1"/>
      <c r="D501" s="1"/>
      <c r="E501" s="1"/>
      <c r="F501" s="11"/>
      <c r="G501" s="11"/>
      <c r="H501" s="11"/>
      <c r="I501" s="11"/>
      <c r="J501" s="420"/>
      <c r="K501" s="422"/>
      <c r="L501" s="1"/>
      <c r="M501" s="1"/>
      <c r="N501" s="1"/>
      <c r="O501" s="1"/>
      <c r="P501" s="1"/>
      <c r="Q501" s="1"/>
      <c r="R501" s="1"/>
      <c r="S501" s="1"/>
      <c r="T501" s="1"/>
      <c r="U501" s="1"/>
      <c r="V501" s="1"/>
      <c r="W501" s="1"/>
      <c r="X501" s="1"/>
      <c r="Y501" s="1"/>
      <c r="Z501" s="1"/>
      <c r="AA501" s="1"/>
      <c r="AB501" s="1"/>
      <c r="AC501" s="1"/>
      <c r="AD501" s="1"/>
    </row>
    <row r="502" spans="2:30" ht="18.75" customHeight="1">
      <c r="B502" s="1"/>
      <c r="C502" s="1"/>
      <c r="D502" s="1"/>
      <c r="E502" s="1"/>
      <c r="F502" s="11"/>
      <c r="G502" s="11"/>
      <c r="H502" s="11"/>
      <c r="I502" s="11"/>
      <c r="J502" s="420"/>
      <c r="K502" s="422"/>
      <c r="L502" s="1"/>
      <c r="M502" s="1"/>
      <c r="N502" s="1"/>
      <c r="O502" s="1"/>
      <c r="P502" s="1"/>
      <c r="Q502" s="1"/>
      <c r="R502" s="1"/>
      <c r="S502" s="1"/>
      <c r="T502" s="1"/>
      <c r="U502" s="1"/>
      <c r="V502" s="1"/>
      <c r="W502" s="1"/>
      <c r="X502" s="1"/>
      <c r="Y502" s="1"/>
      <c r="Z502" s="1"/>
      <c r="AA502" s="1"/>
      <c r="AB502" s="1"/>
      <c r="AC502" s="1"/>
      <c r="AD502" s="1"/>
    </row>
    <row r="503" spans="2:30" ht="18.75" customHeight="1">
      <c r="B503" s="1"/>
      <c r="C503" s="1"/>
      <c r="D503" s="1"/>
      <c r="E503" s="1"/>
      <c r="F503" s="11"/>
      <c r="G503" s="11"/>
      <c r="H503" s="11"/>
      <c r="I503" s="11"/>
      <c r="J503" s="420"/>
      <c r="K503" s="422"/>
      <c r="L503" s="1"/>
      <c r="M503" s="1"/>
      <c r="N503" s="1"/>
      <c r="O503" s="1"/>
      <c r="P503" s="1"/>
      <c r="Q503" s="1"/>
      <c r="R503" s="1"/>
      <c r="S503" s="1"/>
      <c r="T503" s="1"/>
      <c r="U503" s="1"/>
      <c r="V503" s="1"/>
      <c r="W503" s="1"/>
      <c r="X503" s="1"/>
      <c r="Y503" s="1"/>
      <c r="Z503" s="1"/>
      <c r="AA503" s="1"/>
      <c r="AB503" s="1"/>
      <c r="AC503" s="1"/>
      <c r="AD503" s="1"/>
    </row>
    <row r="504" spans="2:30" ht="18.75" customHeight="1">
      <c r="B504" s="1"/>
      <c r="C504" s="1"/>
      <c r="D504" s="1"/>
      <c r="E504" s="1"/>
      <c r="F504" s="11"/>
      <c r="G504" s="11"/>
      <c r="H504" s="11"/>
      <c r="I504" s="11"/>
      <c r="J504" s="420"/>
      <c r="K504" s="422"/>
      <c r="L504" s="1"/>
      <c r="M504" s="1"/>
      <c r="N504" s="1"/>
      <c r="O504" s="1"/>
      <c r="P504" s="1"/>
      <c r="Q504" s="1"/>
      <c r="R504" s="1"/>
      <c r="S504" s="1"/>
      <c r="T504" s="1"/>
      <c r="U504" s="1"/>
      <c r="V504" s="1"/>
      <c r="W504" s="1"/>
      <c r="X504" s="1"/>
      <c r="Y504" s="1"/>
      <c r="Z504" s="1"/>
      <c r="AA504" s="1"/>
      <c r="AB504" s="1"/>
      <c r="AC504" s="1"/>
      <c r="AD504" s="1"/>
    </row>
    <row r="505" spans="2:30" ht="18.75" customHeight="1">
      <c r="B505" s="1"/>
      <c r="C505" s="1"/>
      <c r="D505" s="1"/>
      <c r="E505" s="1"/>
      <c r="F505" s="11"/>
      <c r="G505" s="11"/>
      <c r="H505" s="11"/>
      <c r="I505" s="11"/>
      <c r="J505" s="420"/>
      <c r="K505" s="422"/>
      <c r="L505" s="1"/>
      <c r="M505" s="1"/>
      <c r="N505" s="1"/>
      <c r="O505" s="1"/>
      <c r="P505" s="1"/>
      <c r="Q505" s="1"/>
      <c r="R505" s="1"/>
      <c r="S505" s="1"/>
      <c r="T505" s="1"/>
      <c r="U505" s="1"/>
      <c r="V505" s="1"/>
      <c r="W505" s="1"/>
      <c r="X505" s="1"/>
      <c r="Y505" s="1"/>
      <c r="Z505" s="1"/>
      <c r="AA505" s="1"/>
      <c r="AB505" s="1"/>
      <c r="AC505" s="1"/>
      <c r="AD505" s="1"/>
    </row>
    <row r="506" spans="2:30" ht="18.75" customHeight="1">
      <c r="B506" s="1"/>
      <c r="C506" s="1"/>
      <c r="D506" s="1"/>
      <c r="E506" s="1"/>
      <c r="F506" s="11"/>
      <c r="G506" s="11"/>
      <c r="H506" s="11"/>
      <c r="I506" s="11"/>
      <c r="J506" s="420"/>
      <c r="K506" s="422"/>
      <c r="L506" s="1"/>
      <c r="M506" s="1"/>
      <c r="N506" s="1"/>
      <c r="O506" s="1"/>
      <c r="P506" s="1"/>
      <c r="Q506" s="1"/>
      <c r="R506" s="1"/>
      <c r="S506" s="1"/>
      <c r="T506" s="1"/>
      <c r="U506" s="1"/>
      <c r="V506" s="1"/>
      <c r="W506" s="1"/>
      <c r="X506" s="1"/>
      <c r="Y506" s="1"/>
      <c r="Z506" s="1"/>
      <c r="AA506" s="1"/>
      <c r="AB506" s="1"/>
      <c r="AC506" s="1"/>
      <c r="AD506" s="1"/>
    </row>
    <row r="507" spans="2:30" ht="18.75" customHeight="1">
      <c r="B507" s="1"/>
      <c r="C507" s="1"/>
      <c r="D507" s="1"/>
      <c r="E507" s="1"/>
      <c r="F507" s="11"/>
      <c r="G507" s="11"/>
      <c r="H507" s="11"/>
      <c r="I507" s="11"/>
      <c r="J507" s="420"/>
      <c r="K507" s="422"/>
      <c r="L507" s="1"/>
      <c r="M507" s="1"/>
      <c r="N507" s="1"/>
      <c r="O507" s="1"/>
      <c r="P507" s="1"/>
      <c r="Q507" s="1"/>
      <c r="R507" s="1"/>
      <c r="S507" s="1"/>
      <c r="T507" s="1"/>
      <c r="U507" s="1"/>
      <c r="V507" s="1"/>
      <c r="W507" s="1"/>
      <c r="X507" s="1"/>
      <c r="Y507" s="1"/>
      <c r="Z507" s="1"/>
      <c r="AA507" s="1"/>
      <c r="AB507" s="1"/>
      <c r="AC507" s="1"/>
      <c r="AD507" s="1"/>
    </row>
    <row r="508" spans="2:30" ht="18.75" customHeight="1">
      <c r="B508" s="1"/>
      <c r="C508" s="1"/>
      <c r="D508" s="1"/>
      <c r="E508" s="1"/>
      <c r="F508" s="11"/>
      <c r="G508" s="11"/>
      <c r="H508" s="11"/>
      <c r="I508" s="11"/>
      <c r="J508" s="420"/>
      <c r="K508" s="422"/>
      <c r="L508" s="1"/>
      <c r="M508" s="1"/>
      <c r="N508" s="1"/>
      <c r="O508" s="1"/>
      <c r="P508" s="1"/>
      <c r="Q508" s="1"/>
      <c r="R508" s="1"/>
      <c r="S508" s="1"/>
      <c r="T508" s="1"/>
      <c r="U508" s="1"/>
      <c r="V508" s="1"/>
      <c r="W508" s="1"/>
      <c r="X508" s="1"/>
      <c r="Y508" s="1"/>
      <c r="Z508" s="1"/>
      <c r="AA508" s="1"/>
      <c r="AB508" s="1"/>
      <c r="AC508" s="1"/>
      <c r="AD508" s="1"/>
    </row>
    <row r="509" spans="2:30" ht="18.75" customHeight="1">
      <c r="B509" s="1"/>
      <c r="C509" s="1"/>
      <c r="D509" s="1"/>
      <c r="E509" s="1"/>
      <c r="F509" s="11"/>
      <c r="G509" s="11"/>
      <c r="H509" s="11"/>
      <c r="I509" s="11"/>
      <c r="J509" s="420"/>
      <c r="K509" s="422"/>
      <c r="L509" s="1"/>
      <c r="M509" s="1"/>
      <c r="N509" s="1"/>
      <c r="O509" s="1"/>
      <c r="P509" s="1"/>
      <c r="Q509" s="1"/>
      <c r="R509" s="1"/>
      <c r="S509" s="1"/>
      <c r="T509" s="1"/>
      <c r="U509" s="1"/>
      <c r="V509" s="1"/>
      <c r="W509" s="1"/>
      <c r="X509" s="1"/>
      <c r="Y509" s="1"/>
      <c r="Z509" s="1"/>
      <c r="AA509" s="1"/>
      <c r="AB509" s="1"/>
      <c r="AC509" s="1"/>
      <c r="AD509" s="1"/>
    </row>
    <row r="510" spans="2:30" ht="18.75" customHeight="1">
      <c r="B510" s="1"/>
      <c r="C510" s="1"/>
      <c r="D510" s="1"/>
      <c r="E510" s="1"/>
      <c r="F510" s="11"/>
      <c r="G510" s="11"/>
      <c r="H510" s="11"/>
      <c r="I510" s="11"/>
      <c r="J510" s="420"/>
      <c r="K510" s="422"/>
      <c r="L510" s="1"/>
      <c r="M510" s="1"/>
      <c r="N510" s="1"/>
      <c r="O510" s="1"/>
      <c r="P510" s="1"/>
      <c r="Q510" s="1"/>
      <c r="R510" s="1"/>
      <c r="S510" s="1"/>
      <c r="T510" s="1"/>
      <c r="U510" s="1"/>
      <c r="V510" s="1"/>
      <c r="W510" s="1"/>
      <c r="X510" s="1"/>
      <c r="Y510" s="1"/>
      <c r="Z510" s="1"/>
      <c r="AA510" s="1"/>
      <c r="AB510" s="1"/>
      <c r="AC510" s="1"/>
      <c r="AD510" s="1"/>
    </row>
    <row r="511" spans="2:30" ht="18.75" customHeight="1">
      <c r="B511" s="1"/>
      <c r="C511" s="1"/>
      <c r="D511" s="1"/>
      <c r="E511" s="1"/>
      <c r="F511" s="11"/>
      <c r="G511" s="11"/>
      <c r="H511" s="11"/>
      <c r="I511" s="11"/>
      <c r="J511" s="420"/>
      <c r="K511" s="422"/>
      <c r="L511" s="1"/>
      <c r="M511" s="1"/>
      <c r="N511" s="1"/>
      <c r="O511" s="1"/>
      <c r="P511" s="1"/>
      <c r="Q511" s="1"/>
      <c r="R511" s="1"/>
      <c r="S511" s="1"/>
      <c r="T511" s="1"/>
      <c r="U511" s="1"/>
      <c r="V511" s="1"/>
      <c r="W511" s="1"/>
      <c r="X511" s="1"/>
      <c r="Y511" s="1"/>
      <c r="Z511" s="1"/>
      <c r="AA511" s="1"/>
      <c r="AB511" s="1"/>
      <c r="AC511" s="1"/>
      <c r="AD511" s="1"/>
    </row>
    <row r="512" spans="2:30" ht="18.75" customHeight="1">
      <c r="B512" s="1"/>
      <c r="C512" s="1"/>
      <c r="D512" s="1"/>
      <c r="E512" s="1"/>
      <c r="F512" s="11"/>
      <c r="G512" s="11"/>
      <c r="H512" s="11"/>
      <c r="I512" s="11"/>
      <c r="J512" s="420"/>
      <c r="K512" s="422"/>
      <c r="L512" s="1"/>
      <c r="M512" s="1"/>
      <c r="N512" s="1"/>
      <c r="O512" s="1"/>
      <c r="P512" s="1"/>
      <c r="Q512" s="1"/>
      <c r="R512" s="1"/>
      <c r="S512" s="1"/>
      <c r="T512" s="1"/>
      <c r="U512" s="1"/>
      <c r="V512" s="1"/>
      <c r="W512" s="1"/>
      <c r="X512" s="1"/>
      <c r="Y512" s="1"/>
      <c r="Z512" s="1"/>
      <c r="AA512" s="1"/>
      <c r="AB512" s="1"/>
      <c r="AC512" s="1"/>
      <c r="AD512" s="1"/>
    </row>
    <row r="513" spans="2:30" ht="18.75" customHeight="1">
      <c r="B513" s="1"/>
      <c r="C513" s="1"/>
      <c r="D513" s="1"/>
      <c r="E513" s="1"/>
      <c r="F513" s="11"/>
      <c r="G513" s="11"/>
      <c r="H513" s="11"/>
      <c r="I513" s="11"/>
      <c r="J513" s="420"/>
      <c r="K513" s="422"/>
      <c r="L513" s="1"/>
      <c r="M513" s="1"/>
      <c r="N513" s="1"/>
      <c r="O513" s="1"/>
      <c r="P513" s="1"/>
      <c r="Q513" s="1"/>
      <c r="R513" s="1"/>
      <c r="S513" s="1"/>
      <c r="T513" s="1"/>
      <c r="U513" s="1"/>
      <c r="V513" s="1"/>
      <c r="W513" s="1"/>
      <c r="X513" s="1"/>
      <c r="Y513" s="1"/>
      <c r="Z513" s="1"/>
      <c r="AA513" s="1"/>
      <c r="AB513" s="1"/>
      <c r="AC513" s="1"/>
      <c r="AD513" s="1"/>
    </row>
    <row r="514" spans="2:30" ht="18.75" customHeight="1">
      <c r="B514" s="1"/>
      <c r="C514" s="1"/>
      <c r="D514" s="1"/>
      <c r="E514" s="1"/>
      <c r="F514" s="11"/>
      <c r="G514" s="11"/>
      <c r="H514" s="11"/>
      <c r="I514" s="11"/>
      <c r="J514" s="420"/>
      <c r="K514" s="422"/>
      <c r="L514" s="1"/>
      <c r="M514" s="1"/>
      <c r="N514" s="1"/>
      <c r="O514" s="1"/>
      <c r="P514" s="1"/>
      <c r="Q514" s="1"/>
      <c r="R514" s="1"/>
      <c r="S514" s="1"/>
      <c r="T514" s="1"/>
      <c r="U514" s="1"/>
      <c r="V514" s="1"/>
      <c r="W514" s="1"/>
      <c r="X514" s="1"/>
      <c r="Y514" s="1"/>
      <c r="Z514" s="1"/>
      <c r="AA514" s="1"/>
      <c r="AB514" s="1"/>
      <c r="AC514" s="1"/>
      <c r="AD514" s="1"/>
    </row>
    <row r="515" spans="2:30" ht="18.75" customHeight="1">
      <c r="B515" s="1"/>
      <c r="C515" s="1"/>
      <c r="D515" s="1"/>
      <c r="E515" s="1"/>
      <c r="F515" s="11"/>
      <c r="G515" s="11"/>
      <c r="H515" s="11"/>
      <c r="I515" s="11"/>
      <c r="J515" s="420"/>
      <c r="K515" s="422"/>
      <c r="L515" s="1"/>
      <c r="M515" s="1"/>
      <c r="N515" s="1"/>
      <c r="O515" s="1"/>
      <c r="P515" s="1"/>
      <c r="Q515" s="1"/>
      <c r="R515" s="1"/>
      <c r="S515" s="1"/>
      <c r="T515" s="1"/>
      <c r="U515" s="1"/>
      <c r="V515" s="1"/>
      <c r="W515" s="1"/>
      <c r="X515" s="1"/>
      <c r="Y515" s="1"/>
      <c r="Z515" s="1"/>
      <c r="AA515" s="1"/>
      <c r="AB515" s="1"/>
      <c r="AC515" s="1"/>
      <c r="AD515" s="1"/>
    </row>
    <row r="516" spans="2:30" ht="18.75" customHeight="1">
      <c r="B516" s="1"/>
      <c r="C516" s="1"/>
      <c r="D516" s="1"/>
      <c r="E516" s="1"/>
      <c r="F516" s="11"/>
      <c r="G516" s="11"/>
      <c r="H516" s="11"/>
      <c r="I516" s="11"/>
      <c r="J516" s="420"/>
      <c r="K516" s="422"/>
      <c r="L516" s="1"/>
      <c r="M516" s="1"/>
      <c r="N516" s="1"/>
      <c r="O516" s="1"/>
      <c r="P516" s="1"/>
      <c r="Q516" s="1"/>
      <c r="R516" s="1"/>
      <c r="S516" s="1"/>
      <c r="T516" s="1"/>
      <c r="U516" s="1"/>
      <c r="V516" s="1"/>
      <c r="W516" s="1"/>
      <c r="X516" s="1"/>
      <c r="Y516" s="1"/>
      <c r="Z516" s="1"/>
      <c r="AA516" s="1"/>
      <c r="AB516" s="1"/>
      <c r="AC516" s="1"/>
      <c r="AD516" s="1"/>
    </row>
    <row r="517" spans="2:30" ht="18.75" customHeight="1">
      <c r="B517" s="1"/>
      <c r="C517" s="1"/>
      <c r="D517" s="1"/>
      <c r="E517" s="1"/>
      <c r="F517" s="11"/>
      <c r="G517" s="11"/>
      <c r="H517" s="11"/>
      <c r="I517" s="11"/>
      <c r="J517" s="420"/>
      <c r="K517" s="422"/>
      <c r="L517" s="1"/>
      <c r="M517" s="1"/>
      <c r="N517" s="1"/>
      <c r="O517" s="1"/>
      <c r="P517" s="1"/>
      <c r="Q517" s="1"/>
      <c r="R517" s="1"/>
      <c r="S517" s="1"/>
      <c r="T517" s="1"/>
      <c r="U517" s="1"/>
      <c r="V517" s="1"/>
      <c r="W517" s="1"/>
      <c r="X517" s="1"/>
      <c r="Y517" s="1"/>
      <c r="Z517" s="1"/>
      <c r="AA517" s="1"/>
      <c r="AB517" s="1"/>
      <c r="AC517" s="1"/>
      <c r="AD517" s="1"/>
    </row>
    <row r="518" spans="2:30" ht="18.75" customHeight="1">
      <c r="B518" s="1"/>
      <c r="C518" s="1"/>
      <c r="D518" s="1"/>
      <c r="E518" s="1"/>
      <c r="F518" s="11"/>
      <c r="G518" s="11"/>
      <c r="H518" s="11"/>
      <c r="I518" s="11"/>
      <c r="J518" s="420"/>
      <c r="K518" s="422"/>
      <c r="L518" s="1"/>
      <c r="M518" s="1"/>
      <c r="N518" s="1"/>
      <c r="O518" s="1"/>
      <c r="P518" s="1"/>
      <c r="Q518" s="1"/>
      <c r="R518" s="1"/>
      <c r="S518" s="1"/>
      <c r="T518" s="1"/>
      <c r="U518" s="1"/>
      <c r="V518" s="1"/>
      <c r="W518" s="1"/>
      <c r="X518" s="1"/>
      <c r="Y518" s="1"/>
      <c r="Z518" s="1"/>
      <c r="AA518" s="1"/>
      <c r="AB518" s="1"/>
      <c r="AC518" s="1"/>
      <c r="AD518" s="1"/>
    </row>
    <row r="519" spans="2:30" ht="18.75" customHeight="1">
      <c r="B519" s="1"/>
      <c r="C519" s="1"/>
      <c r="D519" s="1"/>
      <c r="E519" s="1"/>
      <c r="F519" s="11"/>
      <c r="G519" s="11"/>
      <c r="H519" s="11"/>
      <c r="I519" s="11"/>
      <c r="J519" s="420"/>
      <c r="K519" s="422"/>
      <c r="L519" s="1"/>
      <c r="M519" s="1"/>
      <c r="N519" s="1"/>
      <c r="O519" s="1"/>
      <c r="P519" s="1"/>
      <c r="Q519" s="1"/>
      <c r="R519" s="1"/>
      <c r="S519" s="1"/>
      <c r="T519" s="1"/>
      <c r="U519" s="1"/>
      <c r="V519" s="1"/>
      <c r="W519" s="1"/>
      <c r="X519" s="1"/>
      <c r="Y519" s="1"/>
      <c r="Z519" s="1"/>
      <c r="AA519" s="1"/>
      <c r="AB519" s="1"/>
      <c r="AC519" s="1"/>
      <c r="AD519" s="1"/>
    </row>
    <row r="520" spans="2:30" ht="18.75" customHeight="1">
      <c r="B520" s="1"/>
      <c r="C520" s="1"/>
      <c r="D520" s="1"/>
      <c r="E520" s="1"/>
      <c r="F520" s="11"/>
      <c r="G520" s="11"/>
      <c r="H520" s="11"/>
      <c r="I520" s="11"/>
      <c r="J520" s="420"/>
      <c r="K520" s="422"/>
      <c r="L520" s="1"/>
      <c r="M520" s="1"/>
      <c r="N520" s="1"/>
      <c r="O520" s="1"/>
      <c r="P520" s="1"/>
      <c r="Q520" s="1"/>
      <c r="R520" s="1"/>
      <c r="S520" s="1"/>
      <c r="T520" s="1"/>
      <c r="U520" s="1"/>
      <c r="V520" s="1"/>
      <c r="W520" s="1"/>
      <c r="X520" s="1"/>
      <c r="Y520" s="1"/>
      <c r="Z520" s="1"/>
      <c r="AA520" s="1"/>
      <c r="AB520" s="1"/>
      <c r="AC520" s="1"/>
      <c r="AD520" s="1"/>
    </row>
    <row r="521" spans="2:30" ht="18.75" customHeight="1">
      <c r="B521" s="1"/>
      <c r="C521" s="1"/>
      <c r="D521" s="1"/>
      <c r="E521" s="1"/>
      <c r="F521" s="11"/>
      <c r="G521" s="11"/>
      <c r="H521" s="11"/>
      <c r="I521" s="11"/>
      <c r="J521" s="420"/>
      <c r="K521" s="422"/>
      <c r="L521" s="1"/>
      <c r="M521" s="1"/>
      <c r="N521" s="1"/>
      <c r="O521" s="1"/>
      <c r="P521" s="1"/>
      <c r="Q521" s="1"/>
      <c r="R521" s="1"/>
      <c r="S521" s="1"/>
      <c r="T521" s="1"/>
      <c r="U521" s="1"/>
      <c r="V521" s="1"/>
      <c r="W521" s="1"/>
      <c r="X521" s="1"/>
      <c r="Y521" s="1"/>
      <c r="Z521" s="1"/>
      <c r="AA521" s="1"/>
      <c r="AB521" s="1"/>
      <c r="AC521" s="1"/>
      <c r="AD521" s="1"/>
    </row>
    <row r="522" spans="2:30" ht="18.75" customHeight="1">
      <c r="B522" s="1"/>
      <c r="C522" s="1"/>
      <c r="D522" s="1"/>
      <c r="E522" s="1"/>
      <c r="F522" s="11"/>
      <c r="G522" s="11"/>
      <c r="H522" s="11"/>
      <c r="I522" s="11"/>
      <c r="J522" s="420"/>
      <c r="K522" s="422"/>
      <c r="L522" s="1"/>
      <c r="M522" s="1"/>
      <c r="N522" s="1"/>
      <c r="O522" s="1"/>
      <c r="P522" s="1"/>
      <c r="Q522" s="1"/>
      <c r="R522" s="1"/>
      <c r="S522" s="1"/>
      <c r="T522" s="1"/>
      <c r="U522" s="1"/>
      <c r="V522" s="1"/>
      <c r="W522" s="1"/>
      <c r="X522" s="1"/>
      <c r="Y522" s="1"/>
      <c r="Z522" s="1"/>
      <c r="AA522" s="1"/>
      <c r="AB522" s="1"/>
      <c r="AC522" s="1"/>
      <c r="AD522" s="1"/>
    </row>
    <row r="523" spans="2:30" ht="18.75" customHeight="1">
      <c r="B523" s="1"/>
      <c r="C523" s="1"/>
      <c r="D523" s="1"/>
      <c r="E523" s="1"/>
      <c r="F523" s="11"/>
      <c r="G523" s="11"/>
      <c r="H523" s="11"/>
      <c r="I523" s="11"/>
      <c r="J523" s="420"/>
      <c r="K523" s="422"/>
      <c r="L523" s="1"/>
      <c r="M523" s="1"/>
      <c r="N523" s="1"/>
      <c r="O523" s="1"/>
      <c r="P523" s="1"/>
      <c r="Q523" s="1"/>
      <c r="R523" s="1"/>
      <c r="S523" s="1"/>
      <c r="T523" s="1"/>
      <c r="U523" s="1"/>
      <c r="V523" s="1"/>
      <c r="W523" s="1"/>
      <c r="X523" s="1"/>
      <c r="Y523" s="1"/>
      <c r="Z523" s="1"/>
      <c r="AA523" s="1"/>
      <c r="AB523" s="1"/>
      <c r="AC523" s="1"/>
      <c r="AD523" s="1"/>
    </row>
    <row r="524" spans="2:30" ht="18.75" customHeight="1">
      <c r="B524" s="1"/>
      <c r="C524" s="1"/>
      <c r="D524" s="1"/>
      <c r="E524" s="1"/>
      <c r="F524" s="11"/>
      <c r="G524" s="11"/>
      <c r="H524" s="11"/>
      <c r="I524" s="11"/>
      <c r="J524" s="420"/>
      <c r="K524" s="422"/>
      <c r="L524" s="1"/>
      <c r="M524" s="1"/>
      <c r="N524" s="1"/>
      <c r="O524" s="1"/>
      <c r="P524" s="1"/>
      <c r="Q524" s="1"/>
      <c r="R524" s="1"/>
      <c r="S524" s="1"/>
      <c r="T524" s="1"/>
      <c r="U524" s="1"/>
      <c r="V524" s="1"/>
      <c r="W524" s="1"/>
      <c r="X524" s="1"/>
      <c r="Y524" s="1"/>
      <c r="Z524" s="1"/>
      <c r="AA524" s="1"/>
      <c r="AB524" s="1"/>
      <c r="AC524" s="1"/>
      <c r="AD524" s="1"/>
    </row>
    <row r="525" spans="2:30" ht="18.75" customHeight="1">
      <c r="B525" s="1"/>
      <c r="C525" s="1"/>
      <c r="D525" s="1"/>
      <c r="E525" s="1"/>
      <c r="F525" s="11"/>
      <c r="G525" s="11"/>
      <c r="H525" s="11"/>
      <c r="I525" s="11"/>
      <c r="J525" s="420"/>
      <c r="K525" s="422"/>
      <c r="L525" s="1"/>
      <c r="M525" s="1"/>
      <c r="N525" s="1"/>
      <c r="O525" s="1"/>
      <c r="P525" s="1"/>
      <c r="Q525" s="1"/>
      <c r="R525" s="1"/>
      <c r="S525" s="1"/>
      <c r="T525" s="1"/>
      <c r="U525" s="1"/>
      <c r="V525" s="1"/>
      <c r="W525" s="1"/>
      <c r="X525" s="1"/>
      <c r="Y525" s="1"/>
      <c r="Z525" s="1"/>
      <c r="AA525" s="1"/>
      <c r="AB525" s="1"/>
      <c r="AC525" s="1"/>
      <c r="AD525" s="1"/>
    </row>
    <row r="526" spans="2:30" ht="18.75" customHeight="1">
      <c r="B526" s="1"/>
      <c r="C526" s="1"/>
      <c r="D526" s="1"/>
      <c r="E526" s="1"/>
      <c r="F526" s="11"/>
      <c r="G526" s="11"/>
      <c r="H526" s="11"/>
      <c r="I526" s="11"/>
      <c r="J526" s="420"/>
      <c r="K526" s="422"/>
      <c r="L526" s="1"/>
      <c r="M526" s="1"/>
      <c r="N526" s="1"/>
      <c r="O526" s="1"/>
      <c r="P526" s="1"/>
      <c r="Q526" s="1"/>
      <c r="R526" s="1"/>
      <c r="S526" s="1"/>
      <c r="T526" s="1"/>
      <c r="U526" s="1"/>
      <c r="V526" s="1"/>
      <c r="W526" s="1"/>
      <c r="X526" s="1"/>
      <c r="Y526" s="1"/>
      <c r="Z526" s="1"/>
      <c r="AA526" s="1"/>
      <c r="AB526" s="1"/>
      <c r="AC526" s="1"/>
      <c r="AD526" s="1"/>
    </row>
    <row r="527" spans="2:30" ht="18.75" customHeight="1">
      <c r="B527" s="1"/>
      <c r="C527" s="1"/>
      <c r="D527" s="1"/>
      <c r="E527" s="1"/>
      <c r="F527" s="11"/>
      <c r="G527" s="11"/>
      <c r="H527" s="11"/>
      <c r="I527" s="11"/>
      <c r="J527" s="420"/>
      <c r="K527" s="422"/>
      <c r="L527" s="1"/>
      <c r="M527" s="1"/>
      <c r="N527" s="1"/>
      <c r="O527" s="1"/>
      <c r="P527" s="1"/>
      <c r="Q527" s="1"/>
      <c r="R527" s="1"/>
      <c r="S527" s="1"/>
      <c r="T527" s="1"/>
      <c r="U527" s="1"/>
      <c r="V527" s="1"/>
      <c r="W527" s="1"/>
      <c r="X527" s="1"/>
      <c r="Y527" s="1"/>
      <c r="Z527" s="1"/>
      <c r="AA527" s="1"/>
      <c r="AB527" s="1"/>
      <c r="AC527" s="1"/>
      <c r="AD527" s="1"/>
    </row>
    <row r="528" spans="2:30" ht="18.75" customHeight="1">
      <c r="B528" s="1"/>
      <c r="C528" s="1"/>
      <c r="D528" s="1"/>
      <c r="E528" s="1"/>
      <c r="F528" s="11"/>
      <c r="G528" s="11"/>
      <c r="H528" s="11"/>
      <c r="I528" s="11"/>
      <c r="J528" s="420"/>
      <c r="K528" s="422"/>
      <c r="L528" s="1"/>
      <c r="M528" s="1"/>
      <c r="N528" s="1"/>
      <c r="O528" s="1"/>
      <c r="P528" s="1"/>
      <c r="Q528" s="1"/>
      <c r="R528" s="1"/>
      <c r="S528" s="1"/>
      <c r="T528" s="1"/>
      <c r="U528" s="1"/>
      <c r="V528" s="1"/>
      <c r="W528" s="1"/>
      <c r="X528" s="1"/>
      <c r="Y528" s="1"/>
      <c r="Z528" s="1"/>
      <c r="AA528" s="1"/>
      <c r="AB528" s="1"/>
      <c r="AC528" s="1"/>
      <c r="AD528" s="1"/>
    </row>
    <row r="529" spans="2:30" ht="18.75" customHeight="1">
      <c r="B529" s="1"/>
      <c r="C529" s="1"/>
      <c r="D529" s="1"/>
      <c r="E529" s="1"/>
      <c r="F529" s="11"/>
      <c r="G529" s="11"/>
      <c r="H529" s="11"/>
      <c r="I529" s="11"/>
      <c r="J529" s="420"/>
      <c r="K529" s="422"/>
      <c r="L529" s="1"/>
      <c r="M529" s="1"/>
      <c r="N529" s="1"/>
      <c r="O529" s="1"/>
      <c r="P529" s="1"/>
      <c r="Q529" s="1"/>
      <c r="R529" s="1"/>
      <c r="S529" s="1"/>
      <c r="T529" s="1"/>
      <c r="U529" s="1"/>
      <c r="V529" s="1"/>
      <c r="W529" s="1"/>
      <c r="X529" s="1"/>
      <c r="Y529" s="1"/>
      <c r="Z529" s="1"/>
      <c r="AA529" s="1"/>
      <c r="AB529" s="1"/>
      <c r="AC529" s="1"/>
      <c r="AD529" s="1"/>
    </row>
    <row r="530" spans="2:30" ht="18.75" customHeight="1">
      <c r="B530" s="1"/>
      <c r="C530" s="1"/>
      <c r="D530" s="1"/>
      <c r="E530" s="1"/>
      <c r="F530" s="11"/>
      <c r="G530" s="11"/>
      <c r="H530" s="11"/>
      <c r="I530" s="11"/>
      <c r="J530" s="420"/>
      <c r="K530" s="422"/>
      <c r="L530" s="1"/>
      <c r="M530" s="1"/>
      <c r="N530" s="1"/>
      <c r="O530" s="1"/>
      <c r="P530" s="1"/>
      <c r="Q530" s="1"/>
      <c r="R530" s="1"/>
      <c r="S530" s="1"/>
      <c r="T530" s="1"/>
      <c r="U530" s="1"/>
      <c r="V530" s="1"/>
      <c r="W530" s="1"/>
      <c r="X530" s="1"/>
      <c r="Y530" s="1"/>
      <c r="Z530" s="1"/>
      <c r="AA530" s="1"/>
      <c r="AB530" s="1"/>
      <c r="AC530" s="1"/>
      <c r="AD530" s="1"/>
    </row>
    <row r="531" spans="2:30" ht="18.75" customHeight="1">
      <c r="B531" s="1"/>
      <c r="C531" s="1"/>
      <c r="D531" s="1"/>
      <c r="E531" s="1"/>
      <c r="F531" s="11"/>
      <c r="G531" s="11"/>
      <c r="H531" s="11"/>
      <c r="I531" s="11"/>
      <c r="J531" s="420"/>
      <c r="K531" s="422"/>
      <c r="L531" s="1"/>
      <c r="M531" s="1"/>
      <c r="N531" s="1"/>
      <c r="O531" s="1"/>
      <c r="P531" s="1"/>
      <c r="Q531" s="1"/>
      <c r="R531" s="1"/>
      <c r="S531" s="1"/>
      <c r="T531" s="1"/>
      <c r="U531" s="1"/>
      <c r="V531" s="1"/>
      <c r="W531" s="1"/>
      <c r="X531" s="1"/>
      <c r="Y531" s="1"/>
      <c r="Z531" s="1"/>
      <c r="AA531" s="1"/>
      <c r="AB531" s="1"/>
      <c r="AC531" s="1"/>
      <c r="AD531" s="1"/>
    </row>
    <row r="532" spans="2:30" ht="18.75" customHeight="1">
      <c r="B532" s="1"/>
      <c r="C532" s="1"/>
      <c r="D532" s="1"/>
      <c r="E532" s="1"/>
      <c r="F532" s="11"/>
      <c r="G532" s="11"/>
      <c r="H532" s="11"/>
      <c r="I532" s="11"/>
      <c r="J532" s="420"/>
      <c r="K532" s="422"/>
      <c r="L532" s="1"/>
      <c r="M532" s="1"/>
      <c r="N532" s="1"/>
      <c r="O532" s="1"/>
      <c r="P532" s="1"/>
      <c r="Q532" s="1"/>
      <c r="R532" s="1"/>
      <c r="S532" s="1"/>
      <c r="T532" s="1"/>
      <c r="U532" s="1"/>
      <c r="V532" s="1"/>
      <c r="W532" s="1"/>
      <c r="X532" s="1"/>
      <c r="Y532" s="1"/>
      <c r="Z532" s="1"/>
      <c r="AA532" s="1"/>
      <c r="AB532" s="1"/>
      <c r="AC532" s="1"/>
      <c r="AD532" s="1"/>
    </row>
    <row r="533" spans="2:30" ht="18.75" customHeight="1">
      <c r="B533" s="1"/>
      <c r="C533" s="1"/>
      <c r="D533" s="1"/>
      <c r="E533" s="1"/>
      <c r="F533" s="11"/>
      <c r="G533" s="11"/>
      <c r="H533" s="11"/>
      <c r="I533" s="11"/>
      <c r="J533" s="420"/>
      <c r="K533" s="422"/>
      <c r="L533" s="1"/>
      <c r="M533" s="1"/>
      <c r="N533" s="1"/>
      <c r="O533" s="1"/>
      <c r="P533" s="1"/>
      <c r="Q533" s="1"/>
      <c r="R533" s="1"/>
      <c r="S533" s="1"/>
      <c r="T533" s="1"/>
      <c r="U533" s="1"/>
      <c r="V533" s="1"/>
      <c r="W533" s="1"/>
      <c r="X533" s="1"/>
      <c r="Y533" s="1"/>
      <c r="Z533" s="1"/>
      <c r="AA533" s="1"/>
      <c r="AB533" s="1"/>
      <c r="AC533" s="1"/>
      <c r="AD533" s="1"/>
    </row>
    <row r="534" spans="2:30" ht="18.75" customHeight="1">
      <c r="B534" s="1"/>
      <c r="C534" s="1"/>
      <c r="D534" s="1"/>
      <c r="E534" s="1"/>
      <c r="F534" s="11"/>
      <c r="G534" s="11"/>
      <c r="H534" s="11"/>
      <c r="I534" s="11"/>
      <c r="J534" s="420"/>
      <c r="K534" s="422"/>
      <c r="L534" s="1"/>
      <c r="M534" s="1"/>
      <c r="N534" s="1"/>
      <c r="O534" s="1"/>
      <c r="P534" s="1"/>
      <c r="Q534" s="1"/>
      <c r="R534" s="1"/>
      <c r="S534" s="1"/>
      <c r="T534" s="1"/>
      <c r="U534" s="1"/>
      <c r="V534" s="1"/>
      <c r="W534" s="1"/>
      <c r="X534" s="1"/>
      <c r="Y534" s="1"/>
      <c r="Z534" s="1"/>
      <c r="AA534" s="1"/>
      <c r="AB534" s="1"/>
      <c r="AC534" s="1"/>
      <c r="AD534" s="1"/>
    </row>
    <row r="535" spans="2:30" ht="18.75" customHeight="1">
      <c r="B535" s="1"/>
      <c r="C535" s="1"/>
      <c r="D535" s="1"/>
      <c r="E535" s="1"/>
      <c r="F535" s="11"/>
      <c r="G535" s="11"/>
      <c r="H535" s="11"/>
      <c r="I535" s="11"/>
      <c r="J535" s="420"/>
      <c r="K535" s="422"/>
      <c r="L535" s="1"/>
      <c r="M535" s="1"/>
      <c r="N535" s="1"/>
      <c r="O535" s="1"/>
      <c r="P535" s="1"/>
      <c r="Q535" s="1"/>
      <c r="R535" s="1"/>
      <c r="S535" s="1"/>
      <c r="T535" s="1"/>
      <c r="U535" s="1"/>
      <c r="V535" s="1"/>
      <c r="W535" s="1"/>
      <c r="X535" s="1"/>
      <c r="Y535" s="1"/>
      <c r="Z535" s="1"/>
      <c r="AA535" s="1"/>
      <c r="AB535" s="1"/>
      <c r="AC535" s="1"/>
      <c r="AD535" s="1"/>
    </row>
    <row r="536" spans="2:30" ht="18.75" customHeight="1">
      <c r="B536" s="1"/>
      <c r="C536" s="1"/>
      <c r="D536" s="1"/>
      <c r="E536" s="1"/>
      <c r="F536" s="11"/>
      <c r="G536" s="11"/>
      <c r="H536" s="11"/>
      <c r="I536" s="11"/>
      <c r="J536" s="420"/>
      <c r="K536" s="422"/>
      <c r="L536" s="1"/>
      <c r="M536" s="1"/>
      <c r="N536" s="1"/>
      <c r="O536" s="1"/>
      <c r="P536" s="1"/>
      <c r="Q536" s="1"/>
      <c r="R536" s="1"/>
      <c r="S536" s="1"/>
      <c r="T536" s="1"/>
      <c r="U536" s="1"/>
      <c r="V536" s="1"/>
      <c r="W536" s="1"/>
      <c r="X536" s="1"/>
      <c r="Y536" s="1"/>
      <c r="Z536" s="1"/>
      <c r="AA536" s="1"/>
      <c r="AB536" s="1"/>
      <c r="AC536" s="1"/>
      <c r="AD536" s="1"/>
    </row>
    <row r="537" spans="2:30" ht="18.75" customHeight="1">
      <c r="B537" s="1"/>
      <c r="C537" s="1"/>
      <c r="D537" s="1"/>
      <c r="E537" s="1"/>
      <c r="F537" s="11"/>
      <c r="G537" s="11"/>
      <c r="H537" s="11"/>
      <c r="I537" s="11"/>
      <c r="J537" s="420"/>
      <c r="K537" s="422"/>
      <c r="L537" s="1"/>
      <c r="M537" s="1"/>
      <c r="N537" s="1"/>
      <c r="O537" s="1"/>
      <c r="P537" s="1"/>
      <c r="Q537" s="1"/>
      <c r="R537" s="1"/>
      <c r="S537" s="1"/>
      <c r="T537" s="1"/>
      <c r="U537" s="1"/>
      <c r="V537" s="1"/>
      <c r="W537" s="1"/>
      <c r="X537" s="1"/>
      <c r="Y537" s="1"/>
      <c r="Z537" s="1"/>
      <c r="AA537" s="1"/>
      <c r="AB537" s="1"/>
      <c r="AC537" s="1"/>
      <c r="AD537" s="1"/>
    </row>
    <row r="538" spans="2:30" ht="18.75" customHeight="1">
      <c r="B538" s="1"/>
      <c r="C538" s="1"/>
      <c r="D538" s="1"/>
      <c r="E538" s="1"/>
      <c r="F538" s="11"/>
      <c r="G538" s="11"/>
      <c r="H538" s="11"/>
      <c r="I538" s="11"/>
      <c r="J538" s="420"/>
      <c r="K538" s="422"/>
      <c r="L538" s="1"/>
      <c r="M538" s="1"/>
      <c r="N538" s="1"/>
      <c r="O538" s="1"/>
      <c r="P538" s="1"/>
      <c r="Q538" s="1"/>
      <c r="R538" s="1"/>
      <c r="S538" s="1"/>
      <c r="T538" s="1"/>
      <c r="U538" s="1"/>
      <c r="V538" s="1"/>
      <c r="W538" s="1"/>
      <c r="X538" s="1"/>
      <c r="Y538" s="1"/>
      <c r="Z538" s="1"/>
      <c r="AA538" s="1"/>
      <c r="AB538" s="1"/>
      <c r="AC538" s="1"/>
      <c r="AD538" s="1"/>
    </row>
    <row r="539" spans="2:30" ht="18.75" customHeight="1">
      <c r="B539" s="1"/>
      <c r="C539" s="1"/>
      <c r="D539" s="1"/>
      <c r="E539" s="1"/>
      <c r="F539" s="11"/>
      <c r="G539" s="11"/>
      <c r="H539" s="11"/>
      <c r="I539" s="11"/>
      <c r="J539" s="420"/>
      <c r="K539" s="422"/>
      <c r="L539" s="1"/>
      <c r="M539" s="1"/>
      <c r="N539" s="1"/>
      <c r="O539" s="1"/>
      <c r="P539" s="1"/>
      <c r="Q539" s="1"/>
      <c r="R539" s="1"/>
      <c r="S539" s="1"/>
      <c r="T539" s="1"/>
      <c r="U539" s="1"/>
      <c r="V539" s="1"/>
      <c r="W539" s="1"/>
      <c r="X539" s="1"/>
      <c r="Y539" s="1"/>
      <c r="Z539" s="1"/>
      <c r="AA539" s="1"/>
      <c r="AB539" s="1"/>
      <c r="AC539" s="1"/>
      <c r="AD539" s="1"/>
    </row>
    <row r="540" spans="2:30" ht="18.75" customHeight="1">
      <c r="B540" s="1"/>
      <c r="C540" s="1"/>
      <c r="D540" s="1"/>
      <c r="E540" s="1"/>
      <c r="F540" s="11"/>
      <c r="G540" s="11"/>
      <c r="H540" s="11"/>
      <c r="I540" s="11"/>
      <c r="J540" s="420"/>
      <c r="K540" s="422"/>
      <c r="L540" s="1"/>
      <c r="M540" s="1"/>
      <c r="N540" s="1"/>
      <c r="O540" s="1"/>
      <c r="P540" s="1"/>
      <c r="Q540" s="1"/>
      <c r="R540" s="1"/>
      <c r="S540" s="1"/>
      <c r="T540" s="1"/>
      <c r="U540" s="1"/>
      <c r="V540" s="1"/>
      <c r="W540" s="1"/>
      <c r="X540" s="1"/>
      <c r="Y540" s="1"/>
      <c r="Z540" s="1"/>
      <c r="AA540" s="1"/>
      <c r="AB540" s="1"/>
      <c r="AC540" s="1"/>
      <c r="AD540" s="1"/>
    </row>
    <row r="541" spans="2:30" ht="18.75" customHeight="1">
      <c r="B541" s="1"/>
      <c r="C541" s="1"/>
      <c r="D541" s="1"/>
      <c r="E541" s="1"/>
      <c r="F541" s="11"/>
      <c r="G541" s="11"/>
      <c r="H541" s="11"/>
      <c r="I541" s="11"/>
      <c r="J541" s="420"/>
      <c r="K541" s="422"/>
      <c r="L541" s="1"/>
      <c r="M541" s="1"/>
      <c r="N541" s="1"/>
      <c r="O541" s="1"/>
      <c r="P541" s="1"/>
      <c r="Q541" s="1"/>
      <c r="R541" s="1"/>
      <c r="S541" s="1"/>
      <c r="T541" s="1"/>
      <c r="U541" s="1"/>
      <c r="V541" s="1"/>
      <c r="W541" s="1"/>
      <c r="X541" s="1"/>
      <c r="Y541" s="1"/>
      <c r="Z541" s="1"/>
      <c r="AA541" s="1"/>
      <c r="AB541" s="1"/>
      <c r="AC541" s="1"/>
      <c r="AD541" s="1"/>
    </row>
    <row r="542" spans="2:30" ht="18.75" customHeight="1">
      <c r="B542" s="1"/>
      <c r="C542" s="1"/>
      <c r="D542" s="1"/>
      <c r="E542" s="1"/>
      <c r="F542" s="11"/>
      <c r="G542" s="11"/>
      <c r="H542" s="11"/>
      <c r="I542" s="11"/>
      <c r="J542" s="420"/>
      <c r="K542" s="422"/>
      <c r="L542" s="1"/>
      <c r="M542" s="1"/>
      <c r="N542" s="1"/>
      <c r="O542" s="1"/>
      <c r="P542" s="1"/>
      <c r="Q542" s="1"/>
      <c r="R542" s="1"/>
      <c r="S542" s="1"/>
      <c r="T542" s="1"/>
      <c r="U542" s="1"/>
      <c r="V542" s="1"/>
      <c r="W542" s="1"/>
      <c r="X542" s="1"/>
      <c r="Y542" s="1"/>
      <c r="Z542" s="1"/>
      <c r="AA542" s="1"/>
      <c r="AB542" s="1"/>
      <c r="AC542" s="1"/>
      <c r="AD542" s="1"/>
    </row>
    <row r="543" spans="2:30" ht="18.75" customHeight="1">
      <c r="B543" s="1"/>
      <c r="C543" s="1"/>
      <c r="D543" s="1"/>
      <c r="E543" s="1"/>
      <c r="F543" s="11"/>
      <c r="G543" s="11"/>
      <c r="H543" s="11"/>
      <c r="I543" s="11"/>
      <c r="J543" s="420"/>
      <c r="K543" s="422"/>
      <c r="L543" s="1"/>
      <c r="M543" s="1"/>
      <c r="N543" s="1"/>
      <c r="O543" s="1"/>
      <c r="P543" s="1"/>
      <c r="Q543" s="1"/>
      <c r="R543" s="1"/>
      <c r="S543" s="1"/>
      <c r="T543" s="1"/>
      <c r="U543" s="1"/>
      <c r="V543" s="1"/>
      <c r="W543" s="1"/>
      <c r="X543" s="1"/>
      <c r="Y543" s="1"/>
      <c r="Z543" s="1"/>
      <c r="AA543" s="1"/>
      <c r="AB543" s="1"/>
      <c r="AC543" s="1"/>
      <c r="AD543" s="1"/>
    </row>
    <row r="544" spans="2:30" ht="18.75" customHeight="1">
      <c r="B544" s="1"/>
      <c r="C544" s="1"/>
      <c r="D544" s="1"/>
      <c r="E544" s="1"/>
      <c r="F544" s="11"/>
      <c r="G544" s="11"/>
      <c r="H544" s="11"/>
      <c r="I544" s="11"/>
      <c r="J544" s="420"/>
      <c r="K544" s="422"/>
      <c r="L544" s="1"/>
      <c r="M544" s="1"/>
      <c r="N544" s="1"/>
      <c r="O544" s="1"/>
      <c r="P544" s="1"/>
      <c r="Q544" s="1"/>
      <c r="R544" s="1"/>
      <c r="S544" s="1"/>
      <c r="T544" s="1"/>
      <c r="U544" s="1"/>
      <c r="V544" s="1"/>
      <c r="W544" s="1"/>
      <c r="X544" s="1"/>
      <c r="Y544" s="1"/>
      <c r="Z544" s="1"/>
      <c r="AA544" s="1"/>
      <c r="AB544" s="1"/>
      <c r="AC544" s="1"/>
      <c r="AD544" s="1"/>
    </row>
    <row r="545" spans="2:30" ht="18.75" customHeight="1">
      <c r="B545" s="1"/>
      <c r="C545" s="1"/>
      <c r="D545" s="1"/>
      <c r="E545" s="1"/>
      <c r="F545" s="11"/>
      <c r="G545" s="11"/>
      <c r="H545" s="11"/>
      <c r="I545" s="11"/>
      <c r="J545" s="420"/>
      <c r="K545" s="422"/>
      <c r="L545" s="1"/>
      <c r="M545" s="1"/>
      <c r="N545" s="1"/>
      <c r="O545" s="1"/>
      <c r="P545" s="1"/>
      <c r="Q545" s="1"/>
      <c r="R545" s="1"/>
      <c r="S545" s="1"/>
      <c r="T545" s="1"/>
      <c r="U545" s="1"/>
      <c r="V545" s="1"/>
      <c r="W545" s="1"/>
      <c r="X545" s="1"/>
      <c r="Y545" s="1"/>
      <c r="Z545" s="1"/>
      <c r="AA545" s="1"/>
      <c r="AB545" s="1"/>
      <c r="AC545" s="1"/>
      <c r="AD545" s="1"/>
    </row>
    <row r="546" spans="2:30" ht="18.75" customHeight="1">
      <c r="B546" s="1"/>
      <c r="C546" s="1"/>
      <c r="D546" s="1"/>
      <c r="E546" s="1"/>
      <c r="F546" s="11"/>
      <c r="G546" s="11"/>
      <c r="H546" s="11"/>
      <c r="I546" s="11"/>
      <c r="J546" s="420"/>
      <c r="K546" s="422"/>
      <c r="L546" s="1"/>
      <c r="M546" s="1"/>
      <c r="N546" s="1"/>
      <c r="O546" s="1"/>
      <c r="P546" s="1"/>
      <c r="Q546" s="1"/>
      <c r="R546" s="1"/>
      <c r="S546" s="1"/>
      <c r="T546" s="1"/>
      <c r="U546" s="1"/>
      <c r="V546" s="1"/>
      <c r="W546" s="1"/>
      <c r="X546" s="1"/>
      <c r="Y546" s="1"/>
      <c r="Z546" s="1"/>
      <c r="AA546" s="1"/>
      <c r="AB546" s="1"/>
      <c r="AC546" s="1"/>
      <c r="AD546" s="1"/>
    </row>
    <row r="547" spans="2:30" ht="18.75" customHeight="1">
      <c r="B547" s="1"/>
      <c r="C547" s="1"/>
      <c r="D547" s="1"/>
      <c r="E547" s="1"/>
      <c r="F547" s="11"/>
      <c r="G547" s="11"/>
      <c r="H547" s="11"/>
      <c r="I547" s="11"/>
      <c r="J547" s="420"/>
      <c r="K547" s="422"/>
      <c r="L547" s="1"/>
      <c r="M547" s="1"/>
      <c r="N547" s="1"/>
      <c r="O547" s="1"/>
      <c r="P547" s="1"/>
      <c r="Q547" s="1"/>
      <c r="R547" s="1"/>
      <c r="S547" s="1"/>
      <c r="T547" s="1"/>
      <c r="U547" s="1"/>
      <c r="V547" s="1"/>
      <c r="W547" s="1"/>
      <c r="X547" s="1"/>
      <c r="Y547" s="1"/>
      <c r="Z547" s="1"/>
      <c r="AA547" s="1"/>
      <c r="AB547" s="1"/>
      <c r="AC547" s="1"/>
      <c r="AD547" s="1"/>
    </row>
    <row r="548" spans="2:30" ht="18.75" customHeight="1">
      <c r="B548" s="1"/>
      <c r="C548" s="1"/>
      <c r="D548" s="1"/>
      <c r="E548" s="1"/>
      <c r="F548" s="11"/>
      <c r="G548" s="11"/>
      <c r="H548" s="11"/>
      <c r="I548" s="11"/>
      <c r="J548" s="420"/>
      <c r="K548" s="422"/>
      <c r="L548" s="1"/>
      <c r="M548" s="1"/>
      <c r="N548" s="1"/>
      <c r="O548" s="1"/>
      <c r="P548" s="1"/>
      <c r="Q548" s="1"/>
      <c r="R548" s="1"/>
      <c r="S548" s="1"/>
      <c r="T548" s="1"/>
      <c r="U548" s="1"/>
      <c r="V548" s="1"/>
      <c r="W548" s="1"/>
      <c r="X548" s="1"/>
      <c r="Y548" s="1"/>
      <c r="Z548" s="1"/>
      <c r="AA548" s="1"/>
      <c r="AB548" s="1"/>
      <c r="AC548" s="1"/>
      <c r="AD548" s="1"/>
    </row>
    <row r="549" spans="2:30" ht="18.75" customHeight="1">
      <c r="B549" s="1"/>
      <c r="C549" s="1"/>
      <c r="D549" s="1"/>
      <c r="E549" s="1"/>
      <c r="F549" s="11"/>
      <c r="G549" s="11"/>
      <c r="H549" s="11"/>
      <c r="I549" s="11"/>
      <c r="J549" s="420"/>
      <c r="K549" s="422"/>
      <c r="L549" s="1"/>
      <c r="M549" s="1"/>
      <c r="N549" s="1"/>
      <c r="O549" s="1"/>
      <c r="P549" s="1"/>
      <c r="Q549" s="1"/>
      <c r="R549" s="1"/>
      <c r="S549" s="1"/>
      <c r="T549" s="1"/>
      <c r="U549" s="1"/>
      <c r="V549" s="1"/>
      <c r="W549" s="1"/>
      <c r="X549" s="1"/>
      <c r="Y549" s="1"/>
      <c r="Z549" s="1"/>
      <c r="AA549" s="1"/>
      <c r="AB549" s="1"/>
      <c r="AC549" s="1"/>
      <c r="AD549" s="1"/>
    </row>
    <row r="550" spans="2:30" ht="18.75" customHeight="1">
      <c r="B550" s="1"/>
      <c r="C550" s="1"/>
      <c r="D550" s="1"/>
      <c r="E550" s="1"/>
      <c r="F550" s="11"/>
      <c r="G550" s="11"/>
      <c r="H550" s="11"/>
      <c r="I550" s="11"/>
      <c r="J550" s="420"/>
      <c r="K550" s="422"/>
      <c r="L550" s="1"/>
      <c r="M550" s="1"/>
      <c r="N550" s="1"/>
      <c r="O550" s="1"/>
      <c r="P550" s="1"/>
      <c r="Q550" s="1"/>
      <c r="R550" s="1"/>
      <c r="S550" s="1"/>
      <c r="T550" s="1"/>
      <c r="U550" s="1"/>
      <c r="V550" s="1"/>
      <c r="W550" s="1"/>
      <c r="X550" s="1"/>
      <c r="Y550" s="1"/>
      <c r="Z550" s="1"/>
      <c r="AA550" s="1"/>
      <c r="AB550" s="1"/>
      <c r="AC550" s="1"/>
      <c r="AD550" s="1"/>
    </row>
    <row r="551" spans="2:30" ht="18.75" customHeight="1">
      <c r="B551" s="1"/>
      <c r="C551" s="1"/>
      <c r="D551" s="1"/>
      <c r="E551" s="1"/>
      <c r="F551" s="11"/>
      <c r="G551" s="11"/>
      <c r="H551" s="11"/>
      <c r="I551" s="11"/>
      <c r="J551" s="420"/>
      <c r="K551" s="422"/>
      <c r="L551" s="1"/>
      <c r="M551" s="1"/>
      <c r="N551" s="1"/>
      <c r="O551" s="1"/>
      <c r="P551" s="1"/>
      <c r="Q551" s="1"/>
      <c r="R551" s="1"/>
      <c r="S551" s="1"/>
      <c r="T551" s="1"/>
      <c r="U551" s="1"/>
      <c r="V551" s="1"/>
      <c r="W551" s="1"/>
      <c r="X551" s="1"/>
      <c r="Y551" s="1"/>
      <c r="Z551" s="1"/>
      <c r="AA551" s="1"/>
      <c r="AB551" s="1"/>
      <c r="AC551" s="1"/>
      <c r="AD551" s="1"/>
    </row>
    <row r="552" spans="2:30" ht="18.75" customHeight="1">
      <c r="B552" s="1"/>
      <c r="C552" s="1"/>
      <c r="D552" s="1"/>
      <c r="E552" s="1"/>
      <c r="F552" s="11"/>
      <c r="G552" s="11"/>
      <c r="H552" s="11"/>
      <c r="I552" s="11"/>
      <c r="J552" s="420"/>
      <c r="K552" s="422"/>
      <c r="L552" s="1"/>
      <c r="M552" s="1"/>
      <c r="N552" s="1"/>
      <c r="O552" s="1"/>
      <c r="P552" s="1"/>
      <c r="Q552" s="1"/>
      <c r="R552" s="1"/>
      <c r="S552" s="1"/>
      <c r="T552" s="1"/>
      <c r="U552" s="1"/>
      <c r="V552" s="1"/>
      <c r="W552" s="1"/>
      <c r="X552" s="1"/>
      <c r="Y552" s="1"/>
      <c r="Z552" s="1"/>
      <c r="AA552" s="1"/>
      <c r="AB552" s="1"/>
      <c r="AC552" s="1"/>
      <c r="AD552" s="1"/>
    </row>
    <row r="553" spans="2:30" ht="18.75" customHeight="1">
      <c r="B553" s="1"/>
      <c r="C553" s="1"/>
      <c r="D553" s="1"/>
      <c r="E553" s="1"/>
      <c r="F553" s="11"/>
      <c r="G553" s="11"/>
      <c r="H553" s="11"/>
      <c r="I553" s="11"/>
      <c r="J553" s="420"/>
      <c r="K553" s="422"/>
      <c r="L553" s="1"/>
      <c r="M553" s="1"/>
      <c r="N553" s="1"/>
      <c r="O553" s="1"/>
      <c r="P553" s="1"/>
      <c r="Q553" s="1"/>
      <c r="R553" s="1"/>
      <c r="S553" s="1"/>
      <c r="T553" s="1"/>
      <c r="U553" s="1"/>
      <c r="V553" s="1"/>
      <c r="W553" s="1"/>
      <c r="X553" s="1"/>
      <c r="Y553" s="1"/>
      <c r="Z553" s="1"/>
      <c r="AA553" s="1"/>
      <c r="AB553" s="1"/>
      <c r="AC553" s="1"/>
      <c r="AD553" s="1"/>
    </row>
    <row r="554" spans="2:30" ht="18.75" customHeight="1">
      <c r="B554" s="1"/>
      <c r="C554" s="1"/>
      <c r="D554" s="1"/>
      <c r="E554" s="1"/>
      <c r="F554" s="11"/>
      <c r="G554" s="11"/>
      <c r="H554" s="11"/>
      <c r="I554" s="11"/>
      <c r="J554" s="420"/>
      <c r="K554" s="422"/>
      <c r="L554" s="1"/>
      <c r="M554" s="1"/>
      <c r="N554" s="1"/>
      <c r="O554" s="1"/>
      <c r="P554" s="1"/>
      <c r="Q554" s="1"/>
      <c r="R554" s="1"/>
      <c r="S554" s="1"/>
      <c r="T554" s="1"/>
      <c r="U554" s="1"/>
      <c r="V554" s="1"/>
      <c r="W554" s="1"/>
      <c r="X554" s="1"/>
      <c r="Y554" s="1"/>
      <c r="Z554" s="1"/>
      <c r="AA554" s="1"/>
      <c r="AB554" s="1"/>
      <c r="AC554" s="1"/>
      <c r="AD554" s="1"/>
    </row>
    <row r="555" spans="2:30" ht="18.75" customHeight="1">
      <c r="B555" s="1"/>
      <c r="C555" s="1"/>
      <c r="D555" s="1"/>
      <c r="E555" s="1"/>
      <c r="F555" s="11"/>
      <c r="G555" s="11"/>
      <c r="H555" s="11"/>
      <c r="I555" s="11"/>
      <c r="J555" s="420"/>
      <c r="K555" s="422"/>
      <c r="L555" s="1"/>
      <c r="M555" s="1"/>
      <c r="N555" s="1"/>
      <c r="O555" s="1"/>
      <c r="P555" s="1"/>
      <c r="Q555" s="1"/>
      <c r="R555" s="1"/>
      <c r="S555" s="1"/>
      <c r="T555" s="1"/>
      <c r="U555" s="1"/>
      <c r="V555" s="1"/>
      <c r="W555" s="1"/>
      <c r="X555" s="1"/>
      <c r="Y555" s="1"/>
      <c r="Z555" s="1"/>
      <c r="AA555" s="1"/>
      <c r="AB555" s="1"/>
      <c r="AC555" s="1"/>
      <c r="AD555" s="1"/>
    </row>
    <row r="556" spans="2:30" ht="18.75" customHeight="1">
      <c r="B556" s="1"/>
      <c r="C556" s="1"/>
      <c r="D556" s="1"/>
      <c r="E556" s="1"/>
      <c r="F556" s="11"/>
      <c r="G556" s="11"/>
      <c r="H556" s="11"/>
      <c r="I556" s="11"/>
      <c r="J556" s="420"/>
      <c r="K556" s="422"/>
      <c r="L556" s="1"/>
      <c r="M556" s="1"/>
      <c r="N556" s="1"/>
      <c r="O556" s="1"/>
      <c r="P556" s="1"/>
      <c r="Q556" s="1"/>
      <c r="R556" s="1"/>
      <c r="S556" s="1"/>
      <c r="T556" s="1"/>
      <c r="U556" s="1"/>
      <c r="V556" s="1"/>
      <c r="W556" s="1"/>
      <c r="X556" s="1"/>
      <c r="Y556" s="1"/>
      <c r="Z556" s="1"/>
      <c r="AA556" s="1"/>
      <c r="AB556" s="1"/>
      <c r="AC556" s="1"/>
      <c r="AD556" s="1"/>
    </row>
    <row r="557" spans="2:30" ht="18.75" customHeight="1">
      <c r="B557" s="1"/>
      <c r="C557" s="1"/>
      <c r="D557" s="1"/>
      <c r="E557" s="1"/>
      <c r="F557" s="11"/>
      <c r="G557" s="11"/>
      <c r="H557" s="11"/>
      <c r="I557" s="11"/>
      <c r="J557" s="420"/>
      <c r="K557" s="422"/>
      <c r="L557" s="1"/>
      <c r="M557" s="1"/>
      <c r="N557" s="1"/>
      <c r="O557" s="1"/>
      <c r="P557" s="1"/>
      <c r="Q557" s="1"/>
      <c r="R557" s="1"/>
      <c r="S557" s="1"/>
      <c r="T557" s="1"/>
      <c r="U557" s="1"/>
      <c r="V557" s="1"/>
      <c r="W557" s="1"/>
      <c r="X557" s="1"/>
      <c r="Y557" s="1"/>
      <c r="Z557" s="1"/>
      <c r="AA557" s="1"/>
      <c r="AB557" s="1"/>
      <c r="AC557" s="1"/>
      <c r="AD557" s="1"/>
    </row>
    <row r="558" spans="2:30" ht="18.75" customHeight="1">
      <c r="B558" s="1"/>
      <c r="C558" s="1"/>
      <c r="D558" s="1"/>
      <c r="E558" s="1"/>
      <c r="F558" s="11"/>
      <c r="G558" s="11"/>
      <c r="H558" s="11"/>
      <c r="I558" s="11"/>
      <c r="J558" s="420"/>
      <c r="K558" s="422"/>
      <c r="L558" s="1"/>
      <c r="M558" s="1"/>
      <c r="N558" s="1"/>
      <c r="O558" s="1"/>
      <c r="P558" s="1"/>
      <c r="Q558" s="1"/>
      <c r="R558" s="1"/>
      <c r="S558" s="1"/>
      <c r="T558" s="1"/>
      <c r="U558" s="1"/>
      <c r="V558" s="1"/>
      <c r="W558" s="1"/>
      <c r="X558" s="1"/>
      <c r="Y558" s="1"/>
      <c r="Z558" s="1"/>
      <c r="AA558" s="1"/>
      <c r="AB558" s="1"/>
      <c r="AC558" s="1"/>
      <c r="AD558" s="1"/>
    </row>
    <row r="559" spans="2:30" ht="18.75" customHeight="1">
      <c r="B559" s="1"/>
      <c r="C559" s="1"/>
      <c r="D559" s="1"/>
      <c r="E559" s="1"/>
      <c r="F559" s="11"/>
      <c r="G559" s="11"/>
      <c r="H559" s="11"/>
      <c r="I559" s="11"/>
      <c r="J559" s="420"/>
      <c r="K559" s="422"/>
      <c r="L559" s="1"/>
      <c r="M559" s="1"/>
      <c r="N559" s="1"/>
      <c r="O559" s="1"/>
      <c r="P559" s="1"/>
      <c r="Q559" s="1"/>
      <c r="R559" s="1"/>
      <c r="S559" s="1"/>
      <c r="T559" s="1"/>
      <c r="U559" s="1"/>
      <c r="V559" s="1"/>
      <c r="W559" s="1"/>
      <c r="X559" s="1"/>
      <c r="Y559" s="1"/>
      <c r="Z559" s="1"/>
      <c r="AA559" s="1"/>
      <c r="AB559" s="1"/>
      <c r="AC559" s="1"/>
      <c r="AD559" s="1"/>
    </row>
    <row r="560" spans="2:30" ht="18.75" customHeight="1">
      <c r="B560" s="1"/>
      <c r="C560" s="1"/>
      <c r="D560" s="1"/>
      <c r="E560" s="1"/>
      <c r="F560" s="11"/>
      <c r="G560" s="11"/>
      <c r="H560" s="11"/>
      <c r="I560" s="11"/>
      <c r="J560" s="420"/>
      <c r="K560" s="422"/>
      <c r="L560" s="1"/>
      <c r="M560" s="1"/>
      <c r="N560" s="1"/>
      <c r="O560" s="1"/>
      <c r="P560" s="1"/>
      <c r="Q560" s="1"/>
      <c r="R560" s="1"/>
      <c r="S560" s="1"/>
      <c r="T560" s="1"/>
      <c r="U560" s="1"/>
      <c r="V560" s="1"/>
      <c r="W560" s="1"/>
      <c r="X560" s="1"/>
      <c r="Y560" s="1"/>
      <c r="Z560" s="1"/>
      <c r="AA560" s="1"/>
      <c r="AB560" s="1"/>
      <c r="AC560" s="1"/>
      <c r="AD560" s="1"/>
    </row>
    <row r="561" spans="2:30" ht="18.75" customHeight="1">
      <c r="B561" s="1"/>
      <c r="C561" s="1"/>
      <c r="D561" s="1"/>
      <c r="E561" s="1"/>
      <c r="F561" s="11"/>
      <c r="G561" s="11"/>
      <c r="H561" s="11"/>
      <c r="I561" s="11"/>
      <c r="J561" s="420"/>
      <c r="K561" s="422"/>
      <c r="L561" s="1"/>
      <c r="M561" s="1"/>
      <c r="N561" s="1"/>
      <c r="O561" s="1"/>
      <c r="P561" s="1"/>
      <c r="Q561" s="1"/>
      <c r="R561" s="1"/>
      <c r="S561" s="1"/>
      <c r="T561" s="1"/>
      <c r="U561" s="1"/>
      <c r="V561" s="1"/>
      <c r="W561" s="1"/>
      <c r="X561" s="1"/>
      <c r="Y561" s="1"/>
      <c r="Z561" s="1"/>
      <c r="AA561" s="1"/>
      <c r="AB561" s="1"/>
      <c r="AC561" s="1"/>
      <c r="AD561" s="1"/>
    </row>
    <row r="562" spans="2:30" ht="18.75" customHeight="1">
      <c r="B562" s="1"/>
      <c r="C562" s="1"/>
      <c r="D562" s="1"/>
      <c r="E562" s="1"/>
      <c r="F562" s="11"/>
      <c r="G562" s="11"/>
      <c r="H562" s="11"/>
      <c r="I562" s="11"/>
      <c r="J562" s="420"/>
      <c r="K562" s="422"/>
      <c r="L562" s="1"/>
      <c r="M562" s="1"/>
      <c r="N562" s="1"/>
      <c r="O562" s="1"/>
      <c r="P562" s="1"/>
      <c r="Q562" s="1"/>
      <c r="R562" s="1"/>
      <c r="S562" s="1"/>
      <c r="T562" s="1"/>
      <c r="U562" s="1"/>
      <c r="V562" s="1"/>
      <c r="W562" s="1"/>
      <c r="X562" s="1"/>
      <c r="Y562" s="1"/>
      <c r="Z562" s="1"/>
      <c r="AA562" s="1"/>
      <c r="AB562" s="1"/>
      <c r="AC562" s="1"/>
      <c r="AD562" s="1"/>
    </row>
    <row r="563" spans="2:30" ht="18.75" customHeight="1">
      <c r="B563" s="1"/>
      <c r="C563" s="1"/>
      <c r="D563" s="1"/>
      <c r="E563" s="1"/>
      <c r="F563" s="11"/>
      <c r="G563" s="11"/>
      <c r="H563" s="11"/>
      <c r="I563" s="11"/>
      <c r="J563" s="420"/>
      <c r="K563" s="422"/>
      <c r="L563" s="1"/>
      <c r="M563" s="1"/>
      <c r="N563" s="1"/>
      <c r="O563" s="1"/>
      <c r="P563" s="1"/>
      <c r="Q563" s="1"/>
      <c r="R563" s="1"/>
      <c r="S563" s="1"/>
      <c r="T563" s="1"/>
      <c r="U563" s="1"/>
      <c r="V563" s="1"/>
      <c r="W563" s="1"/>
      <c r="X563" s="1"/>
      <c r="Y563" s="1"/>
      <c r="Z563" s="1"/>
      <c r="AA563" s="1"/>
      <c r="AB563" s="1"/>
      <c r="AC563" s="1"/>
      <c r="AD563" s="1"/>
    </row>
    <row r="564" spans="2:30" ht="18.75" customHeight="1">
      <c r="B564" s="1"/>
      <c r="C564" s="1"/>
      <c r="D564" s="1"/>
      <c r="E564" s="1"/>
      <c r="F564" s="11"/>
      <c r="G564" s="11"/>
      <c r="H564" s="11"/>
      <c r="I564" s="11"/>
      <c r="J564" s="420"/>
      <c r="K564" s="422"/>
      <c r="L564" s="1"/>
      <c r="M564" s="1"/>
      <c r="N564" s="1"/>
      <c r="O564" s="1"/>
      <c r="P564" s="1"/>
      <c r="Q564" s="1"/>
      <c r="R564" s="1"/>
      <c r="S564" s="1"/>
      <c r="T564" s="1"/>
      <c r="U564" s="1"/>
      <c r="V564" s="1"/>
      <c r="W564" s="1"/>
      <c r="X564" s="1"/>
      <c r="Y564" s="1"/>
      <c r="Z564" s="1"/>
      <c r="AA564" s="1"/>
      <c r="AB564" s="1"/>
      <c r="AC564" s="1"/>
      <c r="AD564" s="1"/>
    </row>
    <row r="565" spans="2:30" ht="18.75" customHeight="1">
      <c r="B565" s="1"/>
      <c r="C565" s="1"/>
      <c r="D565" s="1"/>
      <c r="E565" s="1"/>
      <c r="F565" s="11"/>
      <c r="G565" s="11"/>
      <c r="H565" s="11"/>
      <c r="I565" s="11"/>
      <c r="J565" s="420"/>
      <c r="K565" s="422"/>
      <c r="L565" s="1"/>
      <c r="M565" s="1"/>
      <c r="N565" s="1"/>
      <c r="O565" s="1"/>
      <c r="P565" s="1"/>
      <c r="Q565" s="1"/>
      <c r="R565" s="1"/>
      <c r="S565" s="1"/>
      <c r="T565" s="1"/>
      <c r="U565" s="1"/>
      <c r="V565" s="1"/>
      <c r="W565" s="1"/>
      <c r="X565" s="1"/>
      <c r="Y565" s="1"/>
      <c r="Z565" s="1"/>
      <c r="AA565" s="1"/>
      <c r="AB565" s="1"/>
      <c r="AC565" s="1"/>
      <c r="AD565" s="1"/>
    </row>
    <row r="566" spans="2:30" ht="18.75" customHeight="1">
      <c r="B566" s="1"/>
      <c r="C566" s="1"/>
      <c r="D566" s="1"/>
      <c r="E566" s="1"/>
      <c r="F566" s="11"/>
      <c r="G566" s="11"/>
      <c r="H566" s="11"/>
      <c r="I566" s="11"/>
      <c r="J566" s="420"/>
      <c r="K566" s="422"/>
      <c r="L566" s="1"/>
      <c r="M566" s="1"/>
      <c r="N566" s="1"/>
      <c r="O566" s="1"/>
      <c r="P566" s="1"/>
      <c r="Q566" s="1"/>
      <c r="R566" s="1"/>
      <c r="S566" s="1"/>
      <c r="T566" s="1"/>
      <c r="U566" s="1"/>
      <c r="V566" s="1"/>
      <c r="W566" s="1"/>
      <c r="X566" s="1"/>
      <c r="Y566" s="1"/>
      <c r="Z566" s="1"/>
      <c r="AA566" s="1"/>
      <c r="AB566" s="1"/>
      <c r="AC566" s="1"/>
      <c r="AD566" s="1"/>
    </row>
    <row r="567" spans="2:30" ht="18.75" customHeight="1">
      <c r="B567" s="1"/>
      <c r="C567" s="1"/>
      <c r="D567" s="1"/>
      <c r="E567" s="1"/>
      <c r="F567" s="11"/>
      <c r="G567" s="11"/>
      <c r="H567" s="11"/>
      <c r="I567" s="11"/>
      <c r="J567" s="420"/>
      <c r="K567" s="422"/>
      <c r="L567" s="1"/>
      <c r="M567" s="1"/>
      <c r="N567" s="1"/>
      <c r="O567" s="1"/>
      <c r="P567" s="1"/>
      <c r="Q567" s="1"/>
      <c r="R567" s="1"/>
      <c r="S567" s="1"/>
      <c r="T567" s="1"/>
      <c r="U567" s="1"/>
      <c r="V567" s="1"/>
      <c r="W567" s="1"/>
      <c r="X567" s="1"/>
      <c r="Y567" s="1"/>
      <c r="Z567" s="1"/>
      <c r="AA567" s="1"/>
      <c r="AB567" s="1"/>
      <c r="AC567" s="1"/>
      <c r="AD567" s="1"/>
    </row>
    <row r="568" spans="2:30" ht="18.75" customHeight="1">
      <c r="B568" s="1"/>
      <c r="C568" s="1"/>
      <c r="D568" s="1"/>
      <c r="E568" s="1"/>
      <c r="F568" s="11"/>
      <c r="G568" s="11"/>
      <c r="H568" s="11"/>
      <c r="I568" s="11"/>
      <c r="J568" s="420"/>
      <c r="K568" s="422"/>
      <c r="L568" s="1"/>
      <c r="M568" s="1"/>
      <c r="N568" s="1"/>
      <c r="O568" s="1"/>
      <c r="P568" s="1"/>
      <c r="Q568" s="1"/>
      <c r="R568" s="1"/>
      <c r="S568" s="1"/>
      <c r="T568" s="1"/>
      <c r="U568" s="1"/>
      <c r="V568" s="1"/>
      <c r="W568" s="1"/>
      <c r="X568" s="1"/>
      <c r="Y568" s="1"/>
      <c r="Z568" s="1"/>
      <c r="AA568" s="1"/>
      <c r="AB568" s="1"/>
      <c r="AC568" s="1"/>
      <c r="AD568" s="1"/>
    </row>
    <row r="569" spans="2:30" ht="18.75" customHeight="1">
      <c r="B569" s="1"/>
      <c r="C569" s="1"/>
      <c r="D569" s="1"/>
      <c r="E569" s="1"/>
      <c r="F569" s="11"/>
      <c r="G569" s="11"/>
      <c r="H569" s="11"/>
      <c r="I569" s="11"/>
      <c r="J569" s="420"/>
      <c r="K569" s="422"/>
      <c r="L569" s="1"/>
      <c r="M569" s="1"/>
      <c r="N569" s="1"/>
      <c r="O569" s="1"/>
      <c r="P569" s="1"/>
      <c r="Q569" s="1"/>
      <c r="R569" s="1"/>
      <c r="S569" s="1"/>
      <c r="T569" s="1"/>
      <c r="U569" s="1"/>
      <c r="V569" s="1"/>
      <c r="W569" s="1"/>
      <c r="X569" s="1"/>
      <c r="Y569" s="1"/>
      <c r="Z569" s="1"/>
      <c r="AA569" s="1"/>
      <c r="AB569" s="1"/>
      <c r="AC569" s="1"/>
      <c r="AD569" s="1"/>
    </row>
    <row r="570" spans="2:30" ht="18.75" customHeight="1">
      <c r="B570" s="1"/>
      <c r="C570" s="1"/>
      <c r="D570" s="1"/>
      <c r="E570" s="1"/>
      <c r="F570" s="11"/>
      <c r="G570" s="11"/>
      <c r="H570" s="11"/>
      <c r="I570" s="11"/>
      <c r="J570" s="420"/>
      <c r="K570" s="422"/>
      <c r="L570" s="1"/>
      <c r="M570" s="1"/>
      <c r="N570" s="1"/>
      <c r="O570" s="1"/>
      <c r="P570" s="1"/>
      <c r="Q570" s="1"/>
      <c r="R570" s="1"/>
      <c r="S570" s="1"/>
      <c r="T570" s="1"/>
      <c r="U570" s="1"/>
      <c r="V570" s="1"/>
      <c r="W570" s="1"/>
      <c r="X570" s="1"/>
      <c r="Y570" s="1"/>
      <c r="Z570" s="1"/>
      <c r="AA570" s="1"/>
      <c r="AB570" s="1"/>
      <c r="AC570" s="1"/>
      <c r="AD570" s="1"/>
    </row>
    <row r="571" spans="2:30" ht="18.75" customHeight="1">
      <c r="B571" s="1"/>
      <c r="C571" s="1"/>
      <c r="D571" s="1"/>
      <c r="E571" s="1"/>
      <c r="F571" s="11"/>
      <c r="G571" s="11"/>
      <c r="H571" s="11"/>
      <c r="I571" s="11"/>
      <c r="J571" s="420"/>
      <c r="K571" s="422"/>
      <c r="L571" s="1"/>
      <c r="M571" s="1"/>
      <c r="N571" s="1"/>
      <c r="O571" s="1"/>
      <c r="P571" s="1"/>
      <c r="Q571" s="1"/>
      <c r="R571" s="1"/>
      <c r="S571" s="1"/>
      <c r="T571" s="1"/>
      <c r="U571" s="1"/>
      <c r="V571" s="1"/>
      <c r="W571" s="1"/>
      <c r="X571" s="1"/>
      <c r="Y571" s="1"/>
      <c r="Z571" s="1"/>
      <c r="AA571" s="1"/>
      <c r="AB571" s="1"/>
      <c r="AC571" s="1"/>
      <c r="AD571" s="1"/>
    </row>
    <row r="572" spans="2:30" ht="18.75" customHeight="1">
      <c r="B572" s="1"/>
      <c r="C572" s="1"/>
      <c r="D572" s="1"/>
      <c r="E572" s="1"/>
      <c r="F572" s="11"/>
      <c r="G572" s="11"/>
      <c r="H572" s="11"/>
      <c r="I572" s="11"/>
      <c r="J572" s="420"/>
      <c r="K572" s="422"/>
      <c r="L572" s="1"/>
      <c r="M572" s="1"/>
      <c r="N572" s="1"/>
      <c r="O572" s="1"/>
      <c r="P572" s="1"/>
      <c r="Q572" s="1"/>
      <c r="R572" s="1"/>
      <c r="S572" s="1"/>
      <c r="T572" s="1"/>
      <c r="U572" s="1"/>
      <c r="V572" s="1"/>
      <c r="W572" s="1"/>
      <c r="X572" s="1"/>
      <c r="Y572" s="1"/>
      <c r="Z572" s="1"/>
      <c r="AA572" s="1"/>
      <c r="AB572" s="1"/>
      <c r="AC572" s="1"/>
      <c r="AD572" s="1"/>
    </row>
    <row r="573" spans="2:30" ht="18.75" customHeight="1">
      <c r="B573" s="1"/>
      <c r="C573" s="1"/>
      <c r="D573" s="1"/>
      <c r="E573" s="1"/>
      <c r="F573" s="11"/>
      <c r="G573" s="11"/>
      <c r="H573" s="11"/>
      <c r="I573" s="11"/>
      <c r="J573" s="420"/>
      <c r="K573" s="422"/>
      <c r="L573" s="1"/>
      <c r="M573" s="1"/>
      <c r="N573" s="1"/>
      <c r="O573" s="1"/>
      <c r="P573" s="1"/>
      <c r="Q573" s="1"/>
      <c r="R573" s="1"/>
      <c r="S573" s="1"/>
      <c r="T573" s="1"/>
      <c r="U573" s="1"/>
      <c r="V573" s="1"/>
      <c r="W573" s="1"/>
      <c r="X573" s="1"/>
      <c r="Y573" s="1"/>
      <c r="Z573" s="1"/>
      <c r="AA573" s="1"/>
      <c r="AB573" s="1"/>
      <c r="AC573" s="1"/>
      <c r="AD573" s="1"/>
    </row>
    <row r="574" spans="2:30" ht="18.75" customHeight="1">
      <c r="B574" s="1"/>
      <c r="C574" s="1"/>
      <c r="D574" s="1"/>
      <c r="E574" s="1"/>
      <c r="F574" s="11"/>
      <c r="G574" s="11"/>
      <c r="H574" s="11"/>
      <c r="I574" s="11"/>
      <c r="J574" s="420"/>
      <c r="K574" s="422"/>
      <c r="L574" s="1"/>
      <c r="M574" s="1"/>
      <c r="N574" s="1"/>
      <c r="O574" s="1"/>
      <c r="P574" s="1"/>
      <c r="Q574" s="1"/>
      <c r="R574" s="1"/>
      <c r="S574" s="1"/>
      <c r="T574" s="1"/>
      <c r="U574" s="1"/>
      <c r="V574" s="1"/>
      <c r="W574" s="1"/>
      <c r="X574" s="1"/>
      <c r="Y574" s="1"/>
      <c r="Z574" s="1"/>
      <c r="AA574" s="1"/>
      <c r="AB574" s="1"/>
      <c r="AC574" s="1"/>
      <c r="AD574" s="1"/>
    </row>
    <row r="575" spans="2:30" ht="18.75" customHeight="1">
      <c r="B575" s="1"/>
      <c r="C575" s="1"/>
      <c r="D575" s="1"/>
      <c r="E575" s="1"/>
      <c r="F575" s="11"/>
      <c r="G575" s="11"/>
      <c r="H575" s="11"/>
      <c r="I575" s="11"/>
      <c r="J575" s="420"/>
      <c r="K575" s="422"/>
      <c r="L575" s="1"/>
      <c r="M575" s="1"/>
      <c r="N575" s="1"/>
      <c r="O575" s="1"/>
      <c r="P575" s="1"/>
      <c r="Q575" s="1"/>
      <c r="R575" s="1"/>
      <c r="S575" s="1"/>
      <c r="T575" s="1"/>
      <c r="U575" s="1"/>
      <c r="V575" s="1"/>
      <c r="W575" s="1"/>
      <c r="X575" s="1"/>
      <c r="Y575" s="1"/>
      <c r="Z575" s="1"/>
      <c r="AA575" s="1"/>
      <c r="AB575" s="1"/>
      <c r="AC575" s="1"/>
      <c r="AD575" s="1"/>
    </row>
    <row r="576" spans="2:30" ht="18.75" customHeight="1">
      <c r="B576" s="1"/>
      <c r="C576" s="1"/>
      <c r="D576" s="1"/>
      <c r="E576" s="1"/>
      <c r="F576" s="11"/>
      <c r="G576" s="11"/>
      <c r="H576" s="11"/>
      <c r="I576" s="11"/>
      <c r="J576" s="420"/>
      <c r="K576" s="422"/>
      <c r="L576" s="1"/>
      <c r="M576" s="1"/>
      <c r="N576" s="1"/>
      <c r="O576" s="1"/>
      <c r="P576" s="1"/>
      <c r="Q576" s="1"/>
      <c r="R576" s="1"/>
      <c r="S576" s="1"/>
      <c r="T576" s="1"/>
      <c r="U576" s="1"/>
      <c r="V576" s="1"/>
      <c r="W576" s="1"/>
      <c r="X576" s="1"/>
      <c r="Y576" s="1"/>
      <c r="Z576" s="1"/>
      <c r="AA576" s="1"/>
      <c r="AB576" s="1"/>
      <c r="AC576" s="1"/>
      <c r="AD576" s="1"/>
    </row>
    <row r="577" spans="2:30" ht="18.75" customHeight="1">
      <c r="B577" s="1"/>
      <c r="C577" s="1"/>
      <c r="D577" s="1"/>
      <c r="E577" s="1"/>
      <c r="F577" s="11"/>
      <c r="G577" s="11"/>
      <c r="H577" s="11"/>
      <c r="I577" s="11"/>
      <c r="J577" s="420"/>
      <c r="K577" s="422"/>
      <c r="L577" s="1"/>
      <c r="M577" s="1"/>
      <c r="N577" s="1"/>
      <c r="O577" s="1"/>
      <c r="P577" s="1"/>
      <c r="Q577" s="1"/>
      <c r="R577" s="1"/>
      <c r="S577" s="1"/>
      <c r="T577" s="1"/>
      <c r="U577" s="1"/>
      <c r="V577" s="1"/>
      <c r="W577" s="1"/>
      <c r="X577" s="1"/>
      <c r="Y577" s="1"/>
      <c r="Z577" s="1"/>
      <c r="AA577" s="1"/>
      <c r="AB577" s="1"/>
      <c r="AC577" s="1"/>
      <c r="AD577" s="1"/>
    </row>
    <row r="578" spans="2:30" ht="18.75" customHeight="1">
      <c r="B578" s="1"/>
      <c r="C578" s="1"/>
      <c r="D578" s="1"/>
      <c r="E578" s="1"/>
      <c r="F578" s="11"/>
      <c r="G578" s="11"/>
      <c r="H578" s="11"/>
      <c r="I578" s="11"/>
      <c r="J578" s="420"/>
      <c r="K578" s="422"/>
      <c r="L578" s="1"/>
      <c r="M578" s="1"/>
      <c r="N578" s="1"/>
      <c r="O578" s="1"/>
      <c r="P578" s="1"/>
      <c r="Q578" s="1"/>
      <c r="R578" s="1"/>
      <c r="S578" s="1"/>
      <c r="T578" s="1"/>
      <c r="U578" s="1"/>
      <c r="V578" s="1"/>
      <c r="W578" s="1"/>
      <c r="X578" s="1"/>
      <c r="Y578" s="1"/>
      <c r="Z578" s="1"/>
      <c r="AA578" s="1"/>
      <c r="AB578" s="1"/>
      <c r="AC578" s="1"/>
      <c r="AD578" s="1"/>
    </row>
    <row r="579" spans="2:30" ht="18.75" customHeight="1">
      <c r="B579" s="1"/>
      <c r="C579" s="1"/>
      <c r="D579" s="1"/>
      <c r="E579" s="1"/>
      <c r="F579" s="11"/>
      <c r="G579" s="11"/>
      <c r="H579" s="11"/>
      <c r="I579" s="11"/>
      <c r="J579" s="420"/>
      <c r="K579" s="422"/>
      <c r="L579" s="1"/>
      <c r="M579" s="1"/>
      <c r="N579" s="1"/>
      <c r="O579" s="1"/>
      <c r="P579" s="1"/>
      <c r="Q579" s="1"/>
      <c r="R579" s="1"/>
      <c r="S579" s="1"/>
      <c r="T579" s="1"/>
      <c r="U579" s="1"/>
      <c r="V579" s="1"/>
      <c r="W579" s="1"/>
      <c r="X579" s="1"/>
      <c r="Y579" s="1"/>
      <c r="Z579" s="1"/>
      <c r="AA579" s="1"/>
      <c r="AB579" s="1"/>
      <c r="AC579" s="1"/>
      <c r="AD579" s="1"/>
    </row>
    <row r="580" spans="2:30" ht="18.75" customHeight="1">
      <c r="B580" s="1"/>
      <c r="C580" s="1"/>
      <c r="D580" s="1"/>
      <c r="E580" s="1"/>
      <c r="F580" s="11"/>
      <c r="G580" s="11"/>
      <c r="H580" s="11"/>
      <c r="I580" s="11"/>
      <c r="J580" s="420"/>
      <c r="K580" s="422"/>
      <c r="L580" s="1"/>
      <c r="M580" s="1"/>
      <c r="N580" s="1"/>
      <c r="O580" s="1"/>
      <c r="P580" s="1"/>
      <c r="Q580" s="1"/>
      <c r="R580" s="1"/>
      <c r="S580" s="1"/>
      <c r="T580" s="1"/>
      <c r="U580" s="1"/>
      <c r="V580" s="1"/>
      <c r="W580" s="1"/>
      <c r="X580" s="1"/>
      <c r="Y580" s="1"/>
      <c r="Z580" s="1"/>
      <c r="AA580" s="1"/>
      <c r="AB580" s="1"/>
      <c r="AC580" s="1"/>
      <c r="AD580" s="1"/>
    </row>
    <row r="581" spans="2:30" ht="18.75" customHeight="1">
      <c r="B581" s="1"/>
      <c r="C581" s="1"/>
      <c r="D581" s="1"/>
      <c r="E581" s="1"/>
      <c r="F581" s="11"/>
      <c r="G581" s="11"/>
      <c r="H581" s="11"/>
      <c r="I581" s="11"/>
      <c r="J581" s="420"/>
      <c r="K581" s="422"/>
      <c r="L581" s="1"/>
      <c r="M581" s="1"/>
      <c r="N581" s="1"/>
      <c r="O581" s="1"/>
      <c r="P581" s="1"/>
      <c r="Q581" s="1"/>
      <c r="R581" s="1"/>
      <c r="S581" s="1"/>
      <c r="T581" s="1"/>
      <c r="U581" s="1"/>
      <c r="V581" s="1"/>
      <c r="W581" s="1"/>
      <c r="X581" s="1"/>
      <c r="Y581" s="1"/>
      <c r="Z581" s="1"/>
      <c r="AA581" s="1"/>
      <c r="AB581" s="1"/>
      <c r="AC581" s="1"/>
      <c r="AD581" s="1"/>
    </row>
    <row r="582" spans="2:30" ht="18.75" customHeight="1">
      <c r="B582" s="1"/>
      <c r="C582" s="1"/>
      <c r="D582" s="1"/>
      <c r="E582" s="1"/>
      <c r="F582" s="11"/>
      <c r="G582" s="11"/>
      <c r="H582" s="11"/>
      <c r="I582" s="11"/>
      <c r="J582" s="420"/>
      <c r="K582" s="422"/>
      <c r="L582" s="1"/>
      <c r="M582" s="1"/>
      <c r="N582" s="1"/>
      <c r="O582" s="1"/>
      <c r="P582" s="1"/>
      <c r="Q582" s="1"/>
      <c r="R582" s="1"/>
      <c r="S582" s="1"/>
      <c r="T582" s="1"/>
      <c r="U582" s="1"/>
      <c r="V582" s="1"/>
      <c r="W582" s="1"/>
      <c r="X582" s="1"/>
      <c r="Y582" s="1"/>
      <c r="Z582" s="1"/>
      <c r="AA582" s="1"/>
      <c r="AB582" s="1"/>
      <c r="AC582" s="1"/>
      <c r="AD582" s="1"/>
    </row>
    <row r="583" spans="2:30" ht="18.75" customHeight="1">
      <c r="B583" s="1"/>
      <c r="C583" s="1"/>
      <c r="D583" s="1"/>
      <c r="E583" s="1"/>
      <c r="F583" s="11"/>
      <c r="G583" s="11"/>
      <c r="H583" s="11"/>
      <c r="I583" s="11"/>
      <c r="J583" s="420"/>
      <c r="K583" s="422"/>
      <c r="L583" s="1"/>
      <c r="M583" s="1"/>
      <c r="N583" s="1"/>
      <c r="O583" s="1"/>
      <c r="P583" s="1"/>
      <c r="Q583" s="1"/>
      <c r="R583" s="1"/>
      <c r="S583" s="1"/>
      <c r="T583" s="1"/>
      <c r="U583" s="1"/>
      <c r="V583" s="1"/>
      <c r="W583" s="1"/>
      <c r="X583" s="1"/>
      <c r="Y583" s="1"/>
      <c r="Z583" s="1"/>
      <c r="AA583" s="1"/>
      <c r="AB583" s="1"/>
      <c r="AC583" s="1"/>
      <c r="AD583" s="1"/>
    </row>
    <row r="584" spans="2:30" ht="18.75" customHeight="1">
      <c r="B584" s="1"/>
      <c r="C584" s="1"/>
      <c r="D584" s="1"/>
      <c r="E584" s="1"/>
      <c r="F584" s="11"/>
      <c r="G584" s="11"/>
      <c r="H584" s="11"/>
      <c r="I584" s="11"/>
      <c r="J584" s="420"/>
      <c r="K584" s="422"/>
      <c r="L584" s="1"/>
      <c r="M584" s="1"/>
      <c r="N584" s="1"/>
      <c r="O584" s="1"/>
      <c r="P584" s="1"/>
      <c r="Q584" s="1"/>
      <c r="R584" s="1"/>
      <c r="S584" s="1"/>
      <c r="T584" s="1"/>
      <c r="U584" s="1"/>
      <c r="V584" s="1"/>
      <c r="W584" s="1"/>
      <c r="X584" s="1"/>
      <c r="Y584" s="1"/>
      <c r="Z584" s="1"/>
      <c r="AA584" s="1"/>
      <c r="AB584" s="1"/>
      <c r="AC584" s="1"/>
      <c r="AD584" s="1"/>
    </row>
    <row r="585" spans="2:30" ht="18.75" customHeight="1">
      <c r="B585" s="1"/>
      <c r="C585" s="1"/>
      <c r="D585" s="1"/>
      <c r="E585" s="1"/>
      <c r="F585" s="11"/>
      <c r="G585" s="11"/>
      <c r="H585" s="11"/>
      <c r="I585" s="11"/>
      <c r="J585" s="420"/>
      <c r="K585" s="422"/>
      <c r="L585" s="1"/>
      <c r="M585" s="1"/>
      <c r="N585" s="1"/>
      <c r="O585" s="1"/>
      <c r="P585" s="1"/>
      <c r="Q585" s="1"/>
      <c r="R585" s="1"/>
      <c r="S585" s="1"/>
      <c r="T585" s="1"/>
      <c r="U585" s="1"/>
      <c r="V585" s="1"/>
      <c r="W585" s="1"/>
      <c r="X585" s="1"/>
      <c r="Y585" s="1"/>
      <c r="Z585" s="1"/>
      <c r="AA585" s="1"/>
      <c r="AB585" s="1"/>
      <c r="AC585" s="1"/>
      <c r="AD585" s="1"/>
    </row>
    <row r="586" spans="2:30" ht="18.75" customHeight="1">
      <c r="B586" s="1"/>
      <c r="C586" s="1"/>
      <c r="D586" s="1"/>
      <c r="E586" s="1"/>
      <c r="F586" s="11"/>
      <c r="G586" s="11"/>
      <c r="H586" s="11"/>
      <c r="I586" s="11"/>
      <c r="J586" s="420"/>
      <c r="K586" s="422"/>
      <c r="L586" s="1"/>
      <c r="M586" s="1"/>
      <c r="N586" s="1"/>
      <c r="O586" s="1"/>
      <c r="P586" s="1"/>
      <c r="Q586" s="1"/>
      <c r="R586" s="1"/>
      <c r="S586" s="1"/>
      <c r="T586" s="1"/>
      <c r="U586" s="1"/>
      <c r="V586" s="1"/>
      <c r="W586" s="1"/>
      <c r="X586" s="1"/>
      <c r="Y586" s="1"/>
      <c r="Z586" s="1"/>
      <c r="AA586" s="1"/>
      <c r="AB586" s="1"/>
      <c r="AC586" s="1"/>
      <c r="AD586" s="1"/>
    </row>
    <row r="587" spans="2:30" ht="18.75" customHeight="1">
      <c r="B587" s="1"/>
      <c r="C587" s="1"/>
      <c r="D587" s="1"/>
      <c r="E587" s="1"/>
      <c r="F587" s="11"/>
      <c r="G587" s="11"/>
      <c r="H587" s="11"/>
      <c r="I587" s="11"/>
      <c r="J587" s="420"/>
      <c r="K587" s="422"/>
      <c r="L587" s="1"/>
      <c r="M587" s="1"/>
      <c r="N587" s="1"/>
      <c r="O587" s="1"/>
      <c r="P587" s="1"/>
      <c r="Q587" s="1"/>
      <c r="R587" s="1"/>
      <c r="S587" s="1"/>
      <c r="T587" s="1"/>
      <c r="U587" s="1"/>
      <c r="V587" s="1"/>
      <c r="W587" s="1"/>
      <c r="X587" s="1"/>
      <c r="Y587" s="1"/>
      <c r="Z587" s="1"/>
      <c r="AA587" s="1"/>
      <c r="AB587" s="1"/>
      <c r="AC587" s="1"/>
      <c r="AD587" s="1"/>
    </row>
    <row r="588" spans="2:30" ht="18.75" customHeight="1">
      <c r="B588" s="1"/>
      <c r="C588" s="1"/>
      <c r="D588" s="1"/>
      <c r="E588" s="1"/>
      <c r="F588" s="11"/>
      <c r="G588" s="11"/>
      <c r="H588" s="11"/>
      <c r="I588" s="11"/>
      <c r="J588" s="420"/>
      <c r="K588" s="422"/>
      <c r="L588" s="1"/>
      <c r="M588" s="1"/>
      <c r="N588" s="1"/>
      <c r="O588" s="1"/>
      <c r="P588" s="1"/>
      <c r="Q588" s="1"/>
      <c r="R588" s="1"/>
      <c r="S588" s="1"/>
      <c r="T588" s="1"/>
      <c r="U588" s="1"/>
      <c r="V588" s="1"/>
      <c r="W588" s="1"/>
      <c r="X588" s="1"/>
      <c r="Y588" s="1"/>
      <c r="Z588" s="1"/>
      <c r="AA588" s="1"/>
      <c r="AB588" s="1"/>
      <c r="AC588" s="1"/>
      <c r="AD588" s="1"/>
    </row>
    <row r="589" spans="2:30" ht="18.75" customHeight="1">
      <c r="B589" s="1"/>
      <c r="C589" s="1"/>
      <c r="D589" s="1"/>
      <c r="E589" s="1"/>
      <c r="F589" s="11"/>
      <c r="G589" s="11"/>
      <c r="H589" s="11"/>
      <c r="I589" s="11"/>
      <c r="J589" s="420"/>
      <c r="K589" s="422"/>
      <c r="L589" s="1"/>
      <c r="M589" s="1"/>
      <c r="N589" s="1"/>
      <c r="O589" s="1"/>
      <c r="P589" s="1"/>
      <c r="Q589" s="1"/>
      <c r="R589" s="1"/>
      <c r="S589" s="1"/>
      <c r="T589" s="1"/>
      <c r="U589" s="1"/>
      <c r="V589" s="1"/>
      <c r="W589" s="1"/>
      <c r="X589" s="1"/>
      <c r="Y589" s="1"/>
      <c r="Z589" s="1"/>
      <c r="AA589" s="1"/>
      <c r="AB589" s="1"/>
      <c r="AC589" s="1"/>
      <c r="AD589" s="1"/>
    </row>
    <row r="590" spans="2:30" ht="18.75" customHeight="1">
      <c r="B590" s="1"/>
      <c r="C590" s="1"/>
      <c r="D590" s="1"/>
      <c r="E590" s="1"/>
      <c r="F590" s="11"/>
      <c r="G590" s="11"/>
      <c r="H590" s="11"/>
      <c r="I590" s="11"/>
      <c r="J590" s="420"/>
      <c r="K590" s="422"/>
      <c r="L590" s="1"/>
      <c r="M590" s="1"/>
      <c r="N590" s="1"/>
      <c r="O590" s="1"/>
      <c r="P590" s="1"/>
      <c r="Q590" s="1"/>
      <c r="R590" s="1"/>
      <c r="S590" s="1"/>
      <c r="T590" s="1"/>
      <c r="U590" s="1"/>
      <c r="V590" s="1"/>
      <c r="W590" s="1"/>
      <c r="X590" s="1"/>
      <c r="Y590" s="1"/>
      <c r="Z590" s="1"/>
      <c r="AA590" s="1"/>
      <c r="AB590" s="1"/>
      <c r="AC590" s="1"/>
      <c r="AD590" s="1"/>
    </row>
    <row r="591" spans="2:30" ht="18.75" customHeight="1">
      <c r="B591" s="1"/>
      <c r="C591" s="1"/>
      <c r="D591" s="1"/>
      <c r="E591" s="1"/>
      <c r="F591" s="11"/>
      <c r="G591" s="11"/>
      <c r="H591" s="11"/>
      <c r="I591" s="11"/>
      <c r="J591" s="420"/>
      <c r="K591" s="422"/>
      <c r="L591" s="1"/>
      <c r="M591" s="1"/>
      <c r="N591" s="1"/>
      <c r="O591" s="1"/>
      <c r="P591" s="1"/>
      <c r="Q591" s="1"/>
      <c r="R591" s="1"/>
      <c r="S591" s="1"/>
      <c r="T591" s="1"/>
      <c r="U591" s="1"/>
      <c r="V591" s="1"/>
      <c r="W591" s="1"/>
      <c r="X591" s="1"/>
      <c r="Y591" s="1"/>
      <c r="Z591" s="1"/>
      <c r="AA591" s="1"/>
      <c r="AB591" s="1"/>
      <c r="AC591" s="1"/>
      <c r="AD591" s="1"/>
    </row>
    <row r="592" spans="2:30" ht="18.75" customHeight="1">
      <c r="B592" s="1"/>
      <c r="C592" s="1"/>
      <c r="D592" s="1"/>
      <c r="E592" s="1"/>
      <c r="F592" s="11"/>
      <c r="G592" s="11"/>
      <c r="H592" s="11"/>
      <c r="I592" s="11"/>
      <c r="J592" s="420"/>
      <c r="K592" s="422"/>
      <c r="L592" s="1"/>
      <c r="M592" s="1"/>
      <c r="N592" s="1"/>
      <c r="O592" s="1"/>
      <c r="P592" s="1"/>
      <c r="Q592" s="1"/>
      <c r="R592" s="1"/>
      <c r="S592" s="1"/>
      <c r="T592" s="1"/>
      <c r="U592" s="1"/>
      <c r="V592" s="1"/>
      <c r="W592" s="1"/>
      <c r="X592" s="1"/>
      <c r="Y592" s="1"/>
      <c r="Z592" s="1"/>
      <c r="AA592" s="1"/>
      <c r="AB592" s="1"/>
      <c r="AC592" s="1"/>
      <c r="AD592" s="1"/>
    </row>
    <row r="593" spans="2:30" ht="18.75" customHeight="1">
      <c r="B593" s="1"/>
      <c r="C593" s="1"/>
      <c r="D593" s="1"/>
      <c r="E593" s="1"/>
      <c r="F593" s="11"/>
      <c r="G593" s="11"/>
      <c r="H593" s="11"/>
      <c r="I593" s="11"/>
      <c r="J593" s="420"/>
      <c r="K593" s="422"/>
      <c r="L593" s="1"/>
      <c r="M593" s="1"/>
      <c r="N593" s="1"/>
      <c r="O593" s="1"/>
      <c r="P593" s="1"/>
      <c r="Q593" s="1"/>
      <c r="R593" s="1"/>
      <c r="S593" s="1"/>
      <c r="T593" s="1"/>
      <c r="U593" s="1"/>
      <c r="V593" s="1"/>
      <c r="W593" s="1"/>
      <c r="X593" s="1"/>
      <c r="Y593" s="1"/>
      <c r="Z593" s="1"/>
      <c r="AA593" s="1"/>
      <c r="AB593" s="1"/>
      <c r="AC593" s="1"/>
      <c r="AD593" s="1"/>
    </row>
    <row r="594" spans="2:30" ht="18.75" customHeight="1">
      <c r="B594" s="1"/>
      <c r="C594" s="1"/>
      <c r="D594" s="1"/>
      <c r="E594" s="1"/>
      <c r="F594" s="11"/>
      <c r="G594" s="11"/>
      <c r="H594" s="11"/>
      <c r="I594" s="11"/>
      <c r="J594" s="420"/>
      <c r="K594" s="422"/>
      <c r="L594" s="1"/>
      <c r="M594" s="1"/>
      <c r="N594" s="1"/>
      <c r="O594" s="1"/>
      <c r="P594" s="1"/>
      <c r="Q594" s="1"/>
      <c r="R594" s="1"/>
      <c r="S594" s="1"/>
      <c r="T594" s="1"/>
      <c r="U594" s="1"/>
      <c r="V594" s="1"/>
      <c r="W594" s="1"/>
      <c r="X594" s="1"/>
      <c r="Y594" s="1"/>
      <c r="Z594" s="1"/>
      <c r="AA594" s="1"/>
      <c r="AB594" s="1"/>
      <c r="AC594" s="1"/>
      <c r="AD594" s="1"/>
    </row>
    <row r="595" spans="2:30" ht="18.75" customHeight="1">
      <c r="B595" s="1"/>
      <c r="C595" s="1"/>
      <c r="D595" s="1"/>
      <c r="E595" s="1"/>
      <c r="F595" s="11"/>
      <c r="G595" s="11"/>
      <c r="H595" s="11"/>
      <c r="I595" s="11"/>
      <c r="J595" s="420"/>
      <c r="K595" s="422"/>
      <c r="L595" s="1"/>
      <c r="M595" s="1"/>
      <c r="N595" s="1"/>
      <c r="O595" s="1"/>
      <c r="P595" s="1"/>
      <c r="Q595" s="1"/>
      <c r="R595" s="1"/>
      <c r="S595" s="1"/>
      <c r="T595" s="1"/>
      <c r="U595" s="1"/>
      <c r="V595" s="1"/>
      <c r="W595" s="1"/>
      <c r="X595" s="1"/>
      <c r="Y595" s="1"/>
      <c r="Z595" s="1"/>
      <c r="AA595" s="1"/>
      <c r="AB595" s="1"/>
      <c r="AC595" s="1"/>
      <c r="AD595" s="1"/>
    </row>
    <row r="596" spans="2:30" ht="18.75" customHeight="1">
      <c r="B596" s="1"/>
      <c r="C596" s="1"/>
      <c r="D596" s="1"/>
      <c r="E596" s="1"/>
      <c r="F596" s="11"/>
      <c r="G596" s="11"/>
      <c r="H596" s="11"/>
      <c r="I596" s="11"/>
      <c r="J596" s="420"/>
      <c r="K596" s="422"/>
      <c r="L596" s="1"/>
      <c r="M596" s="1"/>
      <c r="N596" s="1"/>
      <c r="O596" s="1"/>
      <c r="P596" s="1"/>
      <c r="Q596" s="1"/>
      <c r="R596" s="1"/>
      <c r="S596" s="1"/>
      <c r="T596" s="1"/>
      <c r="U596" s="1"/>
      <c r="V596" s="1"/>
      <c r="W596" s="1"/>
      <c r="X596" s="1"/>
      <c r="Y596" s="1"/>
      <c r="Z596" s="1"/>
      <c r="AA596" s="1"/>
      <c r="AB596" s="1"/>
      <c r="AC596" s="1"/>
      <c r="AD596" s="1"/>
    </row>
    <row r="597" spans="2:30" ht="18.75" customHeight="1">
      <c r="B597" s="1"/>
      <c r="C597" s="1"/>
      <c r="D597" s="1"/>
      <c r="E597" s="1"/>
      <c r="F597" s="11"/>
      <c r="G597" s="11"/>
      <c r="H597" s="11"/>
      <c r="I597" s="11"/>
      <c r="J597" s="420"/>
      <c r="K597" s="422"/>
      <c r="L597" s="1"/>
      <c r="M597" s="1"/>
      <c r="N597" s="1"/>
      <c r="O597" s="1"/>
      <c r="P597" s="1"/>
      <c r="Q597" s="1"/>
      <c r="R597" s="1"/>
      <c r="S597" s="1"/>
      <c r="T597" s="1"/>
      <c r="U597" s="1"/>
      <c r="V597" s="1"/>
      <c r="W597" s="1"/>
      <c r="X597" s="1"/>
      <c r="Y597" s="1"/>
      <c r="Z597" s="1"/>
      <c r="AA597" s="1"/>
      <c r="AB597" s="1"/>
      <c r="AC597" s="1"/>
      <c r="AD597" s="1"/>
    </row>
    <row r="598" spans="2:30" ht="18.75" customHeight="1">
      <c r="B598" s="1"/>
      <c r="C598" s="1"/>
      <c r="D598" s="1"/>
      <c r="E598" s="1"/>
      <c r="F598" s="11"/>
      <c r="G598" s="11"/>
      <c r="H598" s="11"/>
      <c r="I598" s="11"/>
      <c r="J598" s="420"/>
      <c r="K598" s="422"/>
      <c r="L598" s="1"/>
      <c r="M598" s="1"/>
      <c r="N598" s="1"/>
      <c r="O598" s="1"/>
      <c r="P598" s="1"/>
      <c r="Q598" s="1"/>
      <c r="R598" s="1"/>
      <c r="S598" s="1"/>
      <c r="T598" s="1"/>
      <c r="U598" s="1"/>
      <c r="V598" s="1"/>
      <c r="W598" s="1"/>
      <c r="X598" s="1"/>
      <c r="Y598" s="1"/>
      <c r="Z598" s="1"/>
      <c r="AA598" s="1"/>
      <c r="AB598" s="1"/>
      <c r="AC598" s="1"/>
      <c r="AD598" s="1"/>
    </row>
    <row r="599" spans="2:30" ht="18.75" customHeight="1">
      <c r="B599" s="1"/>
      <c r="C599" s="1"/>
      <c r="D599" s="1"/>
      <c r="E599" s="1"/>
      <c r="F599" s="11"/>
      <c r="G599" s="11"/>
      <c r="H599" s="11"/>
      <c r="I599" s="11"/>
      <c r="J599" s="420"/>
      <c r="K599" s="422"/>
      <c r="L599" s="1"/>
      <c r="M599" s="1"/>
      <c r="N599" s="1"/>
      <c r="O599" s="1"/>
      <c r="P599" s="1"/>
      <c r="Q599" s="1"/>
      <c r="R599" s="1"/>
      <c r="S599" s="1"/>
      <c r="T599" s="1"/>
      <c r="U599" s="1"/>
      <c r="V599" s="1"/>
      <c r="W599" s="1"/>
      <c r="X599" s="1"/>
      <c r="Y599" s="1"/>
      <c r="Z599" s="1"/>
      <c r="AA599" s="1"/>
      <c r="AB599" s="1"/>
      <c r="AC599" s="1"/>
      <c r="AD599" s="1"/>
    </row>
    <row r="600" spans="2:30" ht="18.75" customHeight="1">
      <c r="B600" s="1"/>
      <c r="C600" s="1"/>
      <c r="D600" s="1"/>
      <c r="E600" s="1"/>
      <c r="F600" s="11"/>
      <c r="G600" s="11"/>
      <c r="H600" s="11"/>
      <c r="I600" s="11"/>
      <c r="J600" s="420"/>
      <c r="K600" s="422"/>
      <c r="L600" s="1"/>
      <c r="M600" s="1"/>
      <c r="N600" s="1"/>
      <c r="O600" s="1"/>
      <c r="P600" s="1"/>
      <c r="Q600" s="1"/>
      <c r="R600" s="1"/>
      <c r="S600" s="1"/>
      <c r="T600" s="1"/>
      <c r="U600" s="1"/>
      <c r="V600" s="1"/>
      <c r="W600" s="1"/>
      <c r="X600" s="1"/>
      <c r="Y600" s="1"/>
      <c r="Z600" s="1"/>
      <c r="AA600" s="1"/>
      <c r="AB600" s="1"/>
      <c r="AC600" s="1"/>
      <c r="AD600" s="1"/>
    </row>
    <row r="601" spans="2:30" ht="18.75" customHeight="1">
      <c r="B601" s="1"/>
      <c r="C601" s="1"/>
      <c r="D601" s="1"/>
      <c r="E601" s="1"/>
      <c r="F601" s="11"/>
      <c r="G601" s="11"/>
      <c r="H601" s="11"/>
      <c r="I601" s="11"/>
      <c r="J601" s="420"/>
      <c r="K601" s="422"/>
      <c r="L601" s="1"/>
      <c r="M601" s="1"/>
      <c r="N601" s="1"/>
      <c r="O601" s="1"/>
      <c r="P601" s="1"/>
      <c r="Q601" s="1"/>
      <c r="R601" s="1"/>
      <c r="S601" s="1"/>
      <c r="T601" s="1"/>
      <c r="U601" s="1"/>
      <c r="V601" s="1"/>
      <c r="W601" s="1"/>
      <c r="X601" s="1"/>
      <c r="Y601" s="1"/>
      <c r="Z601" s="1"/>
      <c r="AA601" s="1"/>
      <c r="AB601" s="1"/>
      <c r="AC601" s="1"/>
      <c r="AD601" s="1"/>
    </row>
    <row r="602" spans="2:30" ht="18.75" customHeight="1">
      <c r="B602" s="1"/>
      <c r="C602" s="1"/>
      <c r="D602" s="1"/>
      <c r="E602" s="1"/>
      <c r="F602" s="11"/>
      <c r="G602" s="11"/>
      <c r="H602" s="11"/>
      <c r="I602" s="11"/>
      <c r="J602" s="420"/>
      <c r="K602" s="422"/>
      <c r="L602" s="1"/>
      <c r="M602" s="1"/>
      <c r="N602" s="1"/>
      <c r="O602" s="1"/>
      <c r="P602" s="1"/>
      <c r="Q602" s="1"/>
      <c r="R602" s="1"/>
      <c r="S602" s="1"/>
      <c r="T602" s="1"/>
      <c r="U602" s="1"/>
      <c r="V602" s="1"/>
      <c r="W602" s="1"/>
      <c r="X602" s="1"/>
      <c r="Y602" s="1"/>
      <c r="Z602" s="1"/>
      <c r="AA602" s="1"/>
      <c r="AB602" s="1"/>
      <c r="AC602" s="1"/>
      <c r="AD602" s="1"/>
    </row>
    <row r="603" spans="2:30" ht="18.75" customHeight="1">
      <c r="B603" s="1"/>
      <c r="C603" s="1"/>
      <c r="D603" s="1"/>
      <c r="E603" s="1"/>
      <c r="F603" s="11"/>
      <c r="G603" s="11"/>
      <c r="H603" s="11"/>
      <c r="I603" s="11"/>
      <c r="J603" s="420"/>
      <c r="K603" s="422"/>
      <c r="L603" s="1"/>
      <c r="M603" s="1"/>
      <c r="N603" s="1"/>
      <c r="O603" s="1"/>
      <c r="P603" s="1"/>
      <c r="Q603" s="1"/>
      <c r="R603" s="1"/>
      <c r="S603" s="1"/>
      <c r="T603" s="1"/>
      <c r="U603" s="1"/>
      <c r="V603" s="1"/>
      <c r="W603" s="1"/>
      <c r="X603" s="1"/>
      <c r="Y603" s="1"/>
      <c r="Z603" s="1"/>
      <c r="AA603" s="1"/>
      <c r="AB603" s="1"/>
      <c r="AC603" s="1"/>
      <c r="AD603" s="1"/>
    </row>
    <row r="604" spans="2:30" ht="18.75" customHeight="1">
      <c r="B604" s="1"/>
      <c r="C604" s="1"/>
      <c r="D604" s="1"/>
      <c r="E604" s="1"/>
      <c r="F604" s="11"/>
      <c r="G604" s="11"/>
      <c r="H604" s="11"/>
      <c r="I604" s="11"/>
      <c r="J604" s="420"/>
      <c r="K604" s="422"/>
      <c r="L604" s="1"/>
      <c r="M604" s="1"/>
      <c r="N604" s="1"/>
      <c r="O604" s="1"/>
      <c r="P604" s="1"/>
      <c r="Q604" s="1"/>
      <c r="R604" s="1"/>
      <c r="S604" s="1"/>
      <c r="T604" s="1"/>
      <c r="U604" s="1"/>
      <c r="V604" s="1"/>
      <c r="W604" s="1"/>
      <c r="X604" s="1"/>
      <c r="Y604" s="1"/>
      <c r="Z604" s="1"/>
      <c r="AA604" s="1"/>
      <c r="AB604" s="1"/>
      <c r="AC604" s="1"/>
      <c r="AD604" s="1"/>
    </row>
    <row r="605" spans="2:30" ht="18.75" customHeight="1">
      <c r="B605" s="1"/>
      <c r="C605" s="1"/>
      <c r="D605" s="1"/>
      <c r="E605" s="1"/>
      <c r="F605" s="11"/>
      <c r="G605" s="11"/>
      <c r="H605" s="11"/>
      <c r="I605" s="11"/>
      <c r="J605" s="420"/>
      <c r="K605" s="422"/>
      <c r="L605" s="1"/>
      <c r="M605" s="1"/>
      <c r="N605" s="1"/>
      <c r="O605" s="1"/>
      <c r="P605" s="1"/>
      <c r="Q605" s="1"/>
      <c r="R605" s="1"/>
      <c r="S605" s="1"/>
      <c r="T605" s="1"/>
      <c r="U605" s="1"/>
      <c r="V605" s="1"/>
      <c r="W605" s="1"/>
      <c r="X605" s="1"/>
      <c r="Y605" s="1"/>
      <c r="Z605" s="1"/>
      <c r="AA605" s="1"/>
      <c r="AB605" s="1"/>
      <c r="AC605" s="1"/>
      <c r="AD605" s="1"/>
    </row>
    <row r="606" spans="2:30" ht="18.75" customHeight="1">
      <c r="B606" s="1"/>
      <c r="C606" s="1"/>
      <c r="D606" s="1"/>
      <c r="E606" s="1"/>
      <c r="F606" s="11"/>
      <c r="G606" s="11"/>
      <c r="H606" s="11"/>
      <c r="I606" s="11"/>
      <c r="J606" s="420"/>
      <c r="K606" s="422"/>
      <c r="L606" s="1"/>
      <c r="M606" s="1"/>
      <c r="N606" s="1"/>
      <c r="O606" s="1"/>
      <c r="P606" s="1"/>
      <c r="Q606" s="1"/>
      <c r="R606" s="1"/>
      <c r="S606" s="1"/>
      <c r="T606" s="1"/>
      <c r="U606" s="1"/>
      <c r="V606" s="1"/>
      <c r="W606" s="1"/>
      <c r="X606" s="1"/>
      <c r="Y606" s="1"/>
      <c r="Z606" s="1"/>
      <c r="AA606" s="1"/>
      <c r="AB606" s="1"/>
      <c r="AC606" s="1"/>
      <c r="AD606" s="1"/>
    </row>
    <row r="607" spans="2:30" ht="18.75" customHeight="1">
      <c r="B607" s="1"/>
      <c r="C607" s="1"/>
      <c r="D607" s="1"/>
      <c r="E607" s="1"/>
      <c r="F607" s="11"/>
      <c r="G607" s="11"/>
      <c r="H607" s="11"/>
      <c r="I607" s="11"/>
      <c r="J607" s="420"/>
      <c r="K607" s="422"/>
      <c r="L607" s="1"/>
      <c r="M607" s="1"/>
      <c r="N607" s="1"/>
      <c r="O607" s="1"/>
      <c r="P607" s="1"/>
      <c r="Q607" s="1"/>
      <c r="R607" s="1"/>
      <c r="S607" s="1"/>
      <c r="T607" s="1"/>
      <c r="U607" s="1"/>
      <c r="V607" s="1"/>
      <c r="W607" s="1"/>
      <c r="X607" s="1"/>
      <c r="Y607" s="1"/>
      <c r="Z607" s="1"/>
      <c r="AA607" s="1"/>
      <c r="AB607" s="1"/>
      <c r="AC607" s="1"/>
      <c r="AD607" s="1"/>
    </row>
    <row r="608" spans="2:30" ht="18.75" customHeight="1">
      <c r="B608" s="1"/>
      <c r="C608" s="1"/>
      <c r="D608" s="1"/>
      <c r="E608" s="1"/>
      <c r="F608" s="11"/>
      <c r="G608" s="11"/>
      <c r="H608" s="11"/>
      <c r="I608" s="11"/>
      <c r="J608" s="420"/>
      <c r="K608" s="422"/>
      <c r="L608" s="1"/>
      <c r="M608" s="1"/>
      <c r="N608" s="1"/>
      <c r="O608" s="1"/>
      <c r="P608" s="1"/>
      <c r="Q608" s="1"/>
      <c r="R608" s="1"/>
      <c r="S608" s="1"/>
      <c r="T608" s="1"/>
      <c r="U608" s="1"/>
      <c r="V608" s="1"/>
      <c r="W608" s="1"/>
      <c r="X608" s="1"/>
      <c r="Y608" s="1"/>
      <c r="Z608" s="1"/>
      <c r="AA608" s="1"/>
      <c r="AB608" s="1"/>
      <c r="AC608" s="1"/>
      <c r="AD608" s="1"/>
    </row>
    <row r="609" spans="2:30" ht="18.75" customHeight="1">
      <c r="B609" s="1"/>
      <c r="C609" s="1"/>
      <c r="D609" s="1"/>
      <c r="E609" s="1"/>
      <c r="F609" s="11"/>
      <c r="G609" s="11"/>
      <c r="H609" s="11"/>
      <c r="I609" s="11"/>
      <c r="J609" s="420"/>
      <c r="K609" s="422"/>
      <c r="L609" s="1"/>
      <c r="M609" s="1"/>
      <c r="N609" s="1"/>
      <c r="O609" s="1"/>
      <c r="P609" s="1"/>
      <c r="Q609" s="1"/>
      <c r="R609" s="1"/>
      <c r="S609" s="1"/>
      <c r="T609" s="1"/>
      <c r="U609" s="1"/>
      <c r="V609" s="1"/>
      <c r="W609" s="1"/>
      <c r="X609" s="1"/>
      <c r="Y609" s="1"/>
      <c r="Z609" s="1"/>
      <c r="AA609" s="1"/>
      <c r="AB609" s="1"/>
      <c r="AC609" s="1"/>
      <c r="AD609" s="1"/>
    </row>
    <row r="610" spans="2:30" ht="18.75" customHeight="1">
      <c r="B610" s="1"/>
      <c r="C610" s="1"/>
      <c r="D610" s="1"/>
      <c r="E610" s="1"/>
      <c r="F610" s="11"/>
      <c r="G610" s="11"/>
      <c r="H610" s="11"/>
      <c r="I610" s="11"/>
      <c r="J610" s="420"/>
      <c r="K610" s="422"/>
      <c r="L610" s="1"/>
      <c r="M610" s="1"/>
      <c r="N610" s="1"/>
      <c r="O610" s="1"/>
      <c r="P610" s="1"/>
      <c r="Q610" s="1"/>
      <c r="R610" s="1"/>
      <c r="S610" s="1"/>
      <c r="T610" s="1"/>
      <c r="U610" s="1"/>
      <c r="V610" s="1"/>
      <c r="W610" s="1"/>
      <c r="X610" s="1"/>
      <c r="Y610" s="1"/>
      <c r="Z610" s="1"/>
      <c r="AA610" s="1"/>
      <c r="AB610" s="1"/>
      <c r="AC610" s="1"/>
      <c r="AD610" s="1"/>
    </row>
    <row r="611" spans="2:30" ht="18.75" customHeight="1">
      <c r="B611" s="1"/>
      <c r="C611" s="1"/>
      <c r="D611" s="1"/>
      <c r="E611" s="1"/>
      <c r="F611" s="11"/>
      <c r="G611" s="11"/>
      <c r="H611" s="11"/>
      <c r="I611" s="11"/>
      <c r="J611" s="420"/>
      <c r="K611" s="422"/>
      <c r="L611" s="1"/>
      <c r="M611" s="1"/>
      <c r="N611" s="1"/>
      <c r="O611" s="1"/>
      <c r="P611" s="1"/>
      <c r="Q611" s="1"/>
      <c r="R611" s="1"/>
      <c r="S611" s="1"/>
      <c r="T611" s="1"/>
      <c r="U611" s="1"/>
      <c r="V611" s="1"/>
      <c r="W611" s="1"/>
      <c r="X611" s="1"/>
      <c r="Y611" s="1"/>
      <c r="Z611" s="1"/>
      <c r="AA611" s="1"/>
      <c r="AB611" s="1"/>
      <c r="AC611" s="1"/>
      <c r="AD611" s="1"/>
    </row>
    <row r="612" spans="2:30" ht="18.75" customHeight="1">
      <c r="B612" s="1"/>
      <c r="C612" s="1"/>
      <c r="D612" s="1"/>
      <c r="E612" s="1"/>
      <c r="F612" s="11"/>
      <c r="G612" s="11"/>
      <c r="H612" s="11"/>
      <c r="I612" s="11"/>
      <c r="J612" s="420"/>
      <c r="K612" s="422"/>
      <c r="L612" s="1"/>
      <c r="M612" s="1"/>
      <c r="N612" s="1"/>
      <c r="O612" s="1"/>
      <c r="P612" s="1"/>
      <c r="Q612" s="1"/>
      <c r="R612" s="1"/>
      <c r="S612" s="1"/>
      <c r="T612" s="1"/>
      <c r="U612" s="1"/>
      <c r="V612" s="1"/>
      <c r="W612" s="1"/>
      <c r="X612" s="1"/>
      <c r="Y612" s="1"/>
      <c r="Z612" s="1"/>
      <c r="AA612" s="1"/>
      <c r="AB612" s="1"/>
      <c r="AC612" s="1"/>
      <c r="AD612" s="1"/>
    </row>
    <row r="613" spans="2:30" ht="18.75" customHeight="1">
      <c r="B613" s="1"/>
      <c r="C613" s="1"/>
      <c r="D613" s="1"/>
      <c r="E613" s="1"/>
      <c r="F613" s="11"/>
      <c r="G613" s="11"/>
      <c r="H613" s="11"/>
      <c r="I613" s="11"/>
      <c r="J613" s="420"/>
      <c r="K613" s="422"/>
      <c r="L613" s="1"/>
      <c r="M613" s="1"/>
      <c r="N613" s="1"/>
      <c r="O613" s="1"/>
      <c r="P613" s="1"/>
      <c r="Q613" s="1"/>
      <c r="R613" s="1"/>
      <c r="S613" s="1"/>
      <c r="T613" s="1"/>
      <c r="U613" s="1"/>
      <c r="V613" s="1"/>
      <c r="W613" s="1"/>
      <c r="X613" s="1"/>
      <c r="Y613" s="1"/>
      <c r="Z613" s="1"/>
      <c r="AA613" s="1"/>
      <c r="AB613" s="1"/>
      <c r="AC613" s="1"/>
      <c r="AD613" s="1"/>
    </row>
    <row r="614" spans="2:30" ht="18.75" customHeight="1">
      <c r="B614" s="1"/>
      <c r="C614" s="1"/>
      <c r="D614" s="1"/>
      <c r="E614" s="1"/>
      <c r="F614" s="11"/>
      <c r="G614" s="11"/>
      <c r="H614" s="11"/>
      <c r="I614" s="11"/>
      <c r="J614" s="420"/>
      <c r="K614" s="422"/>
      <c r="L614" s="1"/>
      <c r="M614" s="1"/>
      <c r="N614" s="1"/>
      <c r="O614" s="1"/>
      <c r="P614" s="1"/>
      <c r="Q614" s="1"/>
      <c r="R614" s="1"/>
      <c r="S614" s="1"/>
      <c r="T614" s="1"/>
      <c r="U614" s="1"/>
      <c r="V614" s="1"/>
      <c r="W614" s="1"/>
      <c r="X614" s="1"/>
      <c r="Y614" s="1"/>
      <c r="Z614" s="1"/>
      <c r="AA614" s="1"/>
      <c r="AB614" s="1"/>
      <c r="AC614" s="1"/>
      <c r="AD614" s="1"/>
    </row>
    <row r="615" spans="2:30" ht="18.75" customHeight="1">
      <c r="B615" s="1"/>
      <c r="C615" s="1"/>
      <c r="D615" s="1"/>
      <c r="E615" s="1"/>
      <c r="F615" s="11"/>
      <c r="G615" s="11"/>
      <c r="H615" s="11"/>
      <c r="I615" s="11"/>
      <c r="J615" s="420"/>
      <c r="K615" s="422"/>
      <c r="L615" s="1"/>
      <c r="M615" s="1"/>
      <c r="N615" s="1"/>
      <c r="O615" s="1"/>
      <c r="P615" s="1"/>
      <c r="Q615" s="1"/>
      <c r="R615" s="1"/>
      <c r="S615" s="1"/>
      <c r="T615" s="1"/>
      <c r="U615" s="1"/>
      <c r="V615" s="1"/>
      <c r="W615" s="1"/>
      <c r="X615" s="1"/>
      <c r="Y615" s="1"/>
      <c r="Z615" s="1"/>
      <c r="AA615" s="1"/>
      <c r="AB615" s="1"/>
      <c r="AC615" s="1"/>
      <c r="AD615" s="1"/>
    </row>
    <row r="616" spans="2:30" ht="18.75" customHeight="1">
      <c r="B616" s="1"/>
      <c r="C616" s="1"/>
      <c r="D616" s="1"/>
      <c r="E616" s="1"/>
      <c r="F616" s="11"/>
      <c r="G616" s="11"/>
      <c r="H616" s="11"/>
      <c r="I616" s="11"/>
      <c r="J616" s="420"/>
      <c r="K616" s="422"/>
      <c r="L616" s="1"/>
      <c r="M616" s="1"/>
      <c r="N616" s="1"/>
      <c r="O616" s="1"/>
      <c r="P616" s="1"/>
      <c r="Q616" s="1"/>
      <c r="R616" s="1"/>
      <c r="S616" s="1"/>
      <c r="T616" s="1"/>
      <c r="U616" s="1"/>
      <c r="V616" s="1"/>
      <c r="W616" s="1"/>
      <c r="X616" s="1"/>
      <c r="Y616" s="1"/>
      <c r="Z616" s="1"/>
      <c r="AA616" s="1"/>
      <c r="AB616" s="1"/>
      <c r="AC616" s="1"/>
      <c r="AD616" s="1"/>
    </row>
    <row r="617" spans="2:30" ht="18.75" customHeight="1">
      <c r="B617" s="1"/>
      <c r="C617" s="1"/>
      <c r="D617" s="1"/>
      <c r="E617" s="1"/>
      <c r="F617" s="11"/>
      <c r="G617" s="11"/>
      <c r="H617" s="11"/>
      <c r="I617" s="11"/>
      <c r="J617" s="420"/>
      <c r="K617" s="422"/>
      <c r="L617" s="1"/>
      <c r="M617" s="1"/>
      <c r="N617" s="1"/>
      <c r="O617" s="1"/>
      <c r="P617" s="1"/>
      <c r="Q617" s="1"/>
      <c r="R617" s="1"/>
      <c r="S617" s="1"/>
      <c r="T617" s="1"/>
      <c r="U617" s="1"/>
      <c r="V617" s="1"/>
      <c r="W617" s="1"/>
      <c r="X617" s="1"/>
      <c r="Y617" s="1"/>
      <c r="Z617" s="1"/>
      <c r="AA617" s="1"/>
      <c r="AB617" s="1"/>
      <c r="AC617" s="1"/>
      <c r="AD617" s="1"/>
    </row>
    <row r="618" spans="2:30" ht="18.75" customHeight="1">
      <c r="B618" s="1"/>
      <c r="C618" s="1"/>
      <c r="D618" s="1"/>
      <c r="E618" s="1"/>
      <c r="F618" s="11"/>
      <c r="G618" s="11"/>
      <c r="H618" s="11"/>
      <c r="I618" s="11"/>
      <c r="J618" s="420"/>
      <c r="K618" s="422"/>
      <c r="L618" s="1"/>
      <c r="M618" s="1"/>
      <c r="N618" s="1"/>
      <c r="O618" s="1"/>
      <c r="P618" s="1"/>
      <c r="Q618" s="1"/>
      <c r="R618" s="1"/>
      <c r="S618" s="1"/>
      <c r="T618" s="1"/>
      <c r="U618" s="1"/>
      <c r="V618" s="1"/>
      <c r="W618" s="1"/>
      <c r="X618" s="1"/>
      <c r="Y618" s="1"/>
      <c r="Z618" s="1"/>
      <c r="AA618" s="1"/>
      <c r="AB618" s="1"/>
      <c r="AC618" s="1"/>
      <c r="AD618" s="1"/>
    </row>
    <row r="619" spans="2:30" ht="18.75" customHeight="1">
      <c r="B619" s="1"/>
      <c r="C619" s="1"/>
      <c r="D619" s="1"/>
      <c r="E619" s="1"/>
      <c r="F619" s="11"/>
      <c r="G619" s="11"/>
      <c r="H619" s="11"/>
      <c r="I619" s="11"/>
      <c r="J619" s="420"/>
      <c r="K619" s="422"/>
      <c r="L619" s="1"/>
      <c r="M619" s="1"/>
      <c r="N619" s="1"/>
      <c r="O619" s="1"/>
      <c r="P619" s="1"/>
      <c r="Q619" s="1"/>
      <c r="R619" s="1"/>
      <c r="S619" s="1"/>
      <c r="T619" s="1"/>
      <c r="U619" s="1"/>
      <c r="V619" s="1"/>
      <c r="W619" s="1"/>
      <c r="X619" s="1"/>
      <c r="Y619" s="1"/>
      <c r="Z619" s="1"/>
      <c r="AA619" s="1"/>
      <c r="AB619" s="1"/>
      <c r="AC619" s="1"/>
      <c r="AD619" s="1"/>
    </row>
    <row r="620" spans="2:30" ht="18.75" customHeight="1">
      <c r="B620" s="1"/>
      <c r="C620" s="1"/>
      <c r="D620" s="1"/>
      <c r="E620" s="1"/>
      <c r="F620" s="11"/>
      <c r="G620" s="11"/>
      <c r="H620" s="11"/>
      <c r="I620" s="11"/>
      <c r="J620" s="420"/>
      <c r="K620" s="422"/>
      <c r="L620" s="1"/>
      <c r="M620" s="1"/>
      <c r="N620" s="1"/>
      <c r="O620" s="1"/>
      <c r="P620" s="1"/>
      <c r="Q620" s="1"/>
      <c r="R620" s="1"/>
      <c r="S620" s="1"/>
      <c r="T620" s="1"/>
      <c r="U620" s="1"/>
      <c r="V620" s="1"/>
      <c r="W620" s="1"/>
      <c r="X620" s="1"/>
      <c r="Y620" s="1"/>
      <c r="Z620" s="1"/>
      <c r="AA620" s="1"/>
      <c r="AB620" s="1"/>
      <c r="AC620" s="1"/>
      <c r="AD620" s="1"/>
    </row>
    <row r="621" spans="2:30" ht="18.75" customHeight="1">
      <c r="B621" s="1"/>
      <c r="C621" s="1"/>
      <c r="D621" s="1"/>
      <c r="E621" s="1"/>
      <c r="F621" s="11"/>
      <c r="G621" s="11"/>
      <c r="H621" s="11"/>
      <c r="I621" s="11"/>
      <c r="J621" s="420"/>
      <c r="K621" s="422"/>
      <c r="L621" s="1"/>
      <c r="M621" s="1"/>
      <c r="N621" s="1"/>
      <c r="O621" s="1"/>
      <c r="P621" s="1"/>
      <c r="Q621" s="1"/>
      <c r="R621" s="1"/>
      <c r="S621" s="1"/>
      <c r="T621" s="1"/>
      <c r="U621" s="1"/>
      <c r="V621" s="1"/>
      <c r="W621" s="1"/>
      <c r="X621" s="1"/>
      <c r="Y621" s="1"/>
      <c r="Z621" s="1"/>
      <c r="AA621" s="1"/>
      <c r="AB621" s="1"/>
      <c r="AC621" s="1"/>
      <c r="AD621" s="1"/>
    </row>
    <row r="622" spans="2:30" ht="18.75" customHeight="1">
      <c r="B622" s="1"/>
      <c r="C622" s="1"/>
      <c r="D622" s="1"/>
      <c r="E622" s="1"/>
      <c r="F622" s="11"/>
      <c r="G622" s="11"/>
      <c r="H622" s="11"/>
      <c r="I622" s="11"/>
      <c r="J622" s="420"/>
      <c r="K622" s="422"/>
      <c r="L622" s="1"/>
      <c r="M622" s="1"/>
      <c r="N622" s="1"/>
      <c r="O622" s="1"/>
      <c r="P622" s="1"/>
      <c r="Q622" s="1"/>
      <c r="R622" s="1"/>
      <c r="S622" s="1"/>
      <c r="T622" s="1"/>
      <c r="U622" s="1"/>
      <c r="V622" s="1"/>
      <c r="W622" s="1"/>
      <c r="X622" s="1"/>
      <c r="Y622" s="1"/>
      <c r="Z622" s="1"/>
      <c r="AA622" s="1"/>
      <c r="AB622" s="1"/>
      <c r="AC622" s="1"/>
      <c r="AD622" s="1"/>
    </row>
    <row r="623" spans="2:30" ht="18.75" customHeight="1">
      <c r="B623" s="1"/>
      <c r="C623" s="1"/>
      <c r="D623" s="1"/>
      <c r="E623" s="1"/>
      <c r="F623" s="11"/>
      <c r="G623" s="11"/>
      <c r="H623" s="11"/>
      <c r="I623" s="11"/>
      <c r="J623" s="420"/>
      <c r="K623" s="422"/>
      <c r="L623" s="1"/>
      <c r="M623" s="1"/>
      <c r="N623" s="1"/>
      <c r="O623" s="1"/>
      <c r="P623" s="1"/>
      <c r="Q623" s="1"/>
      <c r="R623" s="1"/>
      <c r="S623" s="1"/>
      <c r="T623" s="1"/>
      <c r="U623" s="1"/>
      <c r="V623" s="1"/>
      <c r="W623" s="1"/>
      <c r="X623" s="1"/>
      <c r="Y623" s="1"/>
      <c r="Z623" s="1"/>
      <c r="AA623" s="1"/>
      <c r="AB623" s="1"/>
      <c r="AC623" s="1"/>
      <c r="AD623" s="1"/>
    </row>
    <row r="624" spans="2:30" ht="18.75" customHeight="1">
      <c r="B624" s="1"/>
      <c r="C624" s="1"/>
      <c r="D624" s="1"/>
      <c r="E624" s="1"/>
      <c r="F624" s="11"/>
      <c r="G624" s="11"/>
      <c r="H624" s="11"/>
      <c r="I624" s="11"/>
      <c r="J624" s="420"/>
      <c r="K624" s="422"/>
      <c r="L624" s="1"/>
      <c r="M624" s="1"/>
      <c r="N624" s="1"/>
      <c r="O624" s="1"/>
      <c r="P624" s="1"/>
      <c r="Q624" s="1"/>
      <c r="R624" s="1"/>
      <c r="S624" s="1"/>
      <c r="T624" s="1"/>
      <c r="U624" s="1"/>
      <c r="V624" s="1"/>
      <c r="W624" s="1"/>
      <c r="X624" s="1"/>
      <c r="Y624" s="1"/>
      <c r="Z624" s="1"/>
      <c r="AA624" s="1"/>
      <c r="AB624" s="1"/>
      <c r="AC624" s="1"/>
      <c r="AD624" s="1"/>
    </row>
    <row r="625" spans="2:30" ht="18.75" customHeight="1">
      <c r="B625" s="1"/>
      <c r="C625" s="1"/>
      <c r="D625" s="1"/>
      <c r="E625" s="1"/>
      <c r="F625" s="11"/>
      <c r="G625" s="11"/>
      <c r="H625" s="11"/>
      <c r="I625" s="11"/>
      <c r="J625" s="420"/>
      <c r="K625" s="422"/>
      <c r="L625" s="1"/>
      <c r="M625" s="1"/>
      <c r="N625" s="1"/>
      <c r="O625" s="1"/>
      <c r="P625" s="1"/>
      <c r="Q625" s="1"/>
      <c r="R625" s="1"/>
      <c r="S625" s="1"/>
      <c r="T625" s="1"/>
      <c r="U625" s="1"/>
      <c r="V625" s="1"/>
      <c r="W625" s="1"/>
      <c r="X625" s="1"/>
      <c r="Y625" s="1"/>
      <c r="Z625" s="1"/>
      <c r="AA625" s="1"/>
      <c r="AB625" s="1"/>
      <c r="AC625" s="1"/>
      <c r="AD625" s="1"/>
    </row>
    <row r="626" spans="2:30" ht="18.75" customHeight="1">
      <c r="B626" s="1"/>
      <c r="C626" s="1"/>
      <c r="D626" s="1"/>
      <c r="E626" s="1"/>
      <c r="F626" s="11"/>
      <c r="G626" s="11"/>
      <c r="H626" s="11"/>
      <c r="I626" s="11"/>
      <c r="J626" s="420"/>
      <c r="K626" s="422"/>
      <c r="L626" s="1"/>
      <c r="M626" s="1"/>
      <c r="N626" s="1"/>
      <c r="O626" s="1"/>
      <c r="P626" s="1"/>
      <c r="Q626" s="1"/>
      <c r="R626" s="1"/>
      <c r="S626" s="1"/>
      <c r="T626" s="1"/>
      <c r="U626" s="1"/>
      <c r="V626" s="1"/>
      <c r="W626" s="1"/>
      <c r="X626" s="1"/>
      <c r="Y626" s="1"/>
      <c r="Z626" s="1"/>
      <c r="AA626" s="1"/>
      <c r="AB626" s="1"/>
      <c r="AC626" s="1"/>
      <c r="AD626" s="1"/>
    </row>
    <row r="627" spans="2:30" ht="18.75" customHeight="1">
      <c r="B627" s="1"/>
      <c r="C627" s="1"/>
      <c r="D627" s="1"/>
      <c r="E627" s="1"/>
      <c r="F627" s="11"/>
      <c r="G627" s="11"/>
      <c r="H627" s="11"/>
      <c r="I627" s="11"/>
      <c r="J627" s="420"/>
      <c r="K627" s="422"/>
      <c r="L627" s="1"/>
      <c r="M627" s="1"/>
      <c r="N627" s="1"/>
      <c r="O627" s="1"/>
      <c r="P627" s="1"/>
      <c r="Q627" s="1"/>
      <c r="R627" s="1"/>
      <c r="S627" s="1"/>
      <c r="T627" s="1"/>
      <c r="U627" s="1"/>
      <c r="V627" s="1"/>
      <c r="W627" s="1"/>
      <c r="X627" s="1"/>
      <c r="Y627" s="1"/>
      <c r="Z627" s="1"/>
      <c r="AA627" s="1"/>
      <c r="AB627" s="1"/>
      <c r="AC627" s="1"/>
      <c r="AD627" s="1"/>
    </row>
    <row r="628" spans="2:30" ht="18.75" customHeight="1">
      <c r="B628" s="1"/>
      <c r="C628" s="1"/>
      <c r="D628" s="1"/>
      <c r="E628" s="1"/>
      <c r="F628" s="11"/>
      <c r="G628" s="11"/>
      <c r="H628" s="11"/>
      <c r="I628" s="11"/>
      <c r="J628" s="420"/>
      <c r="K628" s="422"/>
      <c r="L628" s="1"/>
      <c r="M628" s="1"/>
      <c r="N628" s="1"/>
      <c r="O628" s="1"/>
      <c r="P628" s="1"/>
      <c r="Q628" s="1"/>
      <c r="R628" s="1"/>
      <c r="S628" s="1"/>
      <c r="T628" s="1"/>
      <c r="U628" s="1"/>
      <c r="V628" s="1"/>
      <c r="W628" s="1"/>
      <c r="X628" s="1"/>
      <c r="Y628" s="1"/>
      <c r="Z628" s="1"/>
      <c r="AA628" s="1"/>
      <c r="AB628" s="1"/>
      <c r="AC628" s="1"/>
      <c r="AD628" s="1"/>
    </row>
    <row r="629" spans="2:30" ht="18.75" customHeight="1">
      <c r="B629" s="1"/>
      <c r="C629" s="1"/>
      <c r="D629" s="1"/>
      <c r="E629" s="1"/>
      <c r="F629" s="11"/>
      <c r="G629" s="11"/>
      <c r="H629" s="11"/>
      <c r="I629" s="11"/>
      <c r="J629" s="420"/>
      <c r="K629" s="422"/>
      <c r="L629" s="1"/>
      <c r="M629" s="1"/>
      <c r="N629" s="1"/>
      <c r="O629" s="1"/>
      <c r="P629" s="1"/>
      <c r="Q629" s="1"/>
      <c r="R629" s="1"/>
      <c r="S629" s="1"/>
      <c r="T629" s="1"/>
      <c r="U629" s="1"/>
      <c r="V629" s="1"/>
      <c r="W629" s="1"/>
      <c r="X629" s="1"/>
      <c r="Y629" s="1"/>
      <c r="Z629" s="1"/>
      <c r="AA629" s="1"/>
      <c r="AB629" s="1"/>
      <c r="AC629" s="1"/>
      <c r="AD629" s="1"/>
    </row>
    <row r="630" spans="2:30" ht="18.75" customHeight="1">
      <c r="B630" s="1"/>
      <c r="C630" s="1"/>
      <c r="D630" s="1"/>
      <c r="E630" s="1"/>
      <c r="F630" s="11"/>
      <c r="G630" s="11"/>
      <c r="H630" s="11"/>
      <c r="I630" s="11"/>
      <c r="J630" s="420"/>
      <c r="K630" s="422"/>
      <c r="L630" s="1"/>
      <c r="M630" s="1"/>
      <c r="N630" s="1"/>
      <c r="O630" s="1"/>
      <c r="P630" s="1"/>
      <c r="Q630" s="1"/>
      <c r="R630" s="1"/>
      <c r="S630" s="1"/>
      <c r="T630" s="1"/>
      <c r="U630" s="1"/>
      <c r="V630" s="1"/>
      <c r="W630" s="1"/>
      <c r="X630" s="1"/>
      <c r="Y630" s="1"/>
      <c r="Z630" s="1"/>
      <c r="AA630" s="1"/>
      <c r="AB630" s="1"/>
      <c r="AC630" s="1"/>
      <c r="AD630" s="1"/>
    </row>
    <row r="631" spans="2:30" ht="18.75" customHeight="1">
      <c r="B631" s="1"/>
      <c r="C631" s="1"/>
      <c r="D631" s="1"/>
      <c r="E631" s="1"/>
      <c r="F631" s="11"/>
      <c r="G631" s="11"/>
      <c r="H631" s="11"/>
      <c r="I631" s="11"/>
      <c r="J631" s="420"/>
      <c r="K631" s="422"/>
      <c r="L631" s="1"/>
      <c r="M631" s="1"/>
      <c r="N631" s="1"/>
      <c r="O631" s="1"/>
      <c r="P631" s="1"/>
      <c r="Q631" s="1"/>
      <c r="R631" s="1"/>
      <c r="S631" s="1"/>
      <c r="T631" s="1"/>
      <c r="U631" s="1"/>
      <c r="V631" s="1"/>
      <c r="W631" s="1"/>
      <c r="X631" s="1"/>
      <c r="Y631" s="1"/>
      <c r="Z631" s="1"/>
      <c r="AA631" s="1"/>
      <c r="AB631" s="1"/>
      <c r="AC631" s="1"/>
      <c r="AD631" s="1"/>
    </row>
    <row r="632" spans="2:30" ht="18.75" customHeight="1">
      <c r="B632" s="1"/>
      <c r="C632" s="1"/>
      <c r="D632" s="1"/>
      <c r="E632" s="1"/>
      <c r="F632" s="11"/>
      <c r="G632" s="11"/>
      <c r="H632" s="11"/>
      <c r="I632" s="11"/>
      <c r="J632" s="420"/>
      <c r="K632" s="422"/>
      <c r="L632" s="1"/>
      <c r="M632" s="1"/>
      <c r="N632" s="1"/>
      <c r="O632" s="1"/>
      <c r="P632" s="1"/>
      <c r="Q632" s="1"/>
      <c r="R632" s="1"/>
      <c r="S632" s="1"/>
      <c r="T632" s="1"/>
      <c r="U632" s="1"/>
      <c r="V632" s="1"/>
      <c r="W632" s="1"/>
      <c r="X632" s="1"/>
      <c r="Y632" s="1"/>
      <c r="Z632" s="1"/>
      <c r="AA632" s="1"/>
      <c r="AB632" s="1"/>
      <c r="AC632" s="1"/>
      <c r="AD632" s="1"/>
    </row>
    <row r="633" spans="2:30" ht="18.75" customHeight="1">
      <c r="B633" s="1"/>
      <c r="C633" s="1"/>
      <c r="D633" s="1"/>
      <c r="E633" s="1"/>
      <c r="F633" s="11"/>
      <c r="G633" s="11"/>
      <c r="H633" s="11"/>
      <c r="I633" s="11"/>
      <c r="J633" s="420"/>
      <c r="K633" s="422"/>
      <c r="L633" s="1"/>
      <c r="M633" s="1"/>
      <c r="N633" s="1"/>
      <c r="O633" s="1"/>
      <c r="P633" s="1"/>
      <c r="Q633" s="1"/>
      <c r="R633" s="1"/>
      <c r="S633" s="1"/>
      <c r="T633" s="1"/>
      <c r="U633" s="1"/>
      <c r="V633" s="1"/>
      <c r="W633" s="1"/>
      <c r="X633" s="1"/>
      <c r="Y633" s="1"/>
      <c r="Z633" s="1"/>
      <c r="AA633" s="1"/>
      <c r="AB633" s="1"/>
      <c r="AC633" s="1"/>
      <c r="AD633" s="1"/>
    </row>
    <row r="634" spans="2:30" ht="18.75" customHeight="1">
      <c r="B634" s="1"/>
      <c r="C634" s="1"/>
      <c r="D634" s="1"/>
      <c r="E634" s="1"/>
      <c r="F634" s="11"/>
      <c r="G634" s="11"/>
      <c r="H634" s="11"/>
      <c r="I634" s="11"/>
      <c r="J634" s="420"/>
      <c r="K634" s="422"/>
      <c r="L634" s="1"/>
      <c r="M634" s="1"/>
      <c r="N634" s="1"/>
      <c r="O634" s="1"/>
      <c r="P634" s="1"/>
      <c r="Q634" s="1"/>
      <c r="R634" s="1"/>
      <c r="S634" s="1"/>
      <c r="T634" s="1"/>
      <c r="U634" s="1"/>
      <c r="V634" s="1"/>
      <c r="W634" s="1"/>
      <c r="X634" s="1"/>
      <c r="Y634" s="1"/>
      <c r="Z634" s="1"/>
      <c r="AA634" s="1"/>
      <c r="AB634" s="1"/>
      <c r="AC634" s="1"/>
      <c r="AD634" s="1"/>
    </row>
    <row r="635" spans="2:30" ht="18.75" customHeight="1">
      <c r="B635" s="1"/>
      <c r="C635" s="1"/>
      <c r="D635" s="1"/>
      <c r="E635" s="1"/>
      <c r="F635" s="11"/>
      <c r="G635" s="11"/>
      <c r="H635" s="11"/>
      <c r="I635" s="11"/>
      <c r="J635" s="420"/>
      <c r="K635" s="422"/>
      <c r="L635" s="1"/>
      <c r="M635" s="1"/>
      <c r="N635" s="1"/>
      <c r="O635" s="1"/>
      <c r="P635" s="1"/>
      <c r="Q635" s="1"/>
      <c r="R635" s="1"/>
      <c r="S635" s="1"/>
      <c r="T635" s="1"/>
      <c r="U635" s="1"/>
      <c r="V635" s="1"/>
      <c r="W635" s="1"/>
      <c r="X635" s="1"/>
      <c r="Y635" s="1"/>
      <c r="Z635" s="1"/>
      <c r="AA635" s="1"/>
      <c r="AB635" s="1"/>
      <c r="AC635" s="1"/>
      <c r="AD635" s="1"/>
    </row>
    <row r="636" spans="2:30" ht="18.75" customHeight="1">
      <c r="B636" s="1"/>
      <c r="C636" s="1"/>
      <c r="D636" s="1"/>
      <c r="E636" s="1"/>
      <c r="F636" s="11"/>
      <c r="G636" s="11"/>
      <c r="H636" s="11"/>
      <c r="I636" s="11"/>
      <c r="J636" s="420"/>
      <c r="K636" s="422"/>
      <c r="L636" s="1"/>
      <c r="M636" s="1"/>
      <c r="N636" s="1"/>
      <c r="O636" s="1"/>
      <c r="P636" s="1"/>
      <c r="Q636" s="1"/>
      <c r="R636" s="1"/>
      <c r="S636" s="1"/>
      <c r="T636" s="1"/>
      <c r="U636" s="1"/>
      <c r="V636" s="1"/>
      <c r="W636" s="1"/>
      <c r="X636" s="1"/>
      <c r="Y636" s="1"/>
      <c r="Z636" s="1"/>
      <c r="AA636" s="1"/>
      <c r="AB636" s="1"/>
      <c r="AC636" s="1"/>
      <c r="AD636" s="1"/>
    </row>
    <row r="637" spans="2:30" ht="18.75" customHeight="1">
      <c r="B637" s="1"/>
      <c r="C637" s="1"/>
      <c r="D637" s="1"/>
      <c r="E637" s="1"/>
      <c r="F637" s="11"/>
      <c r="G637" s="11"/>
      <c r="H637" s="11"/>
      <c r="I637" s="11"/>
      <c r="J637" s="420"/>
      <c r="K637" s="422"/>
      <c r="L637" s="1"/>
      <c r="M637" s="1"/>
      <c r="N637" s="1"/>
      <c r="O637" s="1"/>
      <c r="P637" s="1"/>
      <c r="Q637" s="1"/>
      <c r="R637" s="1"/>
      <c r="S637" s="1"/>
      <c r="T637" s="1"/>
      <c r="U637" s="1"/>
      <c r="V637" s="1"/>
      <c r="W637" s="1"/>
      <c r="X637" s="1"/>
      <c r="Y637" s="1"/>
      <c r="Z637" s="1"/>
      <c r="AA637" s="1"/>
      <c r="AB637" s="1"/>
      <c r="AC637" s="1"/>
      <c r="AD637" s="1"/>
    </row>
    <row r="638" spans="2:30" ht="18.75" customHeight="1">
      <c r="B638" s="1"/>
      <c r="C638" s="1"/>
      <c r="D638" s="1"/>
      <c r="E638" s="1"/>
      <c r="F638" s="11"/>
      <c r="G638" s="11"/>
      <c r="H638" s="11"/>
      <c r="I638" s="11"/>
      <c r="J638" s="420"/>
      <c r="K638" s="422"/>
      <c r="L638" s="1"/>
      <c r="M638" s="1"/>
      <c r="N638" s="1"/>
      <c r="O638" s="1"/>
      <c r="P638" s="1"/>
      <c r="Q638" s="1"/>
      <c r="R638" s="1"/>
      <c r="S638" s="1"/>
      <c r="T638" s="1"/>
      <c r="U638" s="1"/>
      <c r="V638" s="1"/>
      <c r="W638" s="1"/>
      <c r="X638" s="1"/>
      <c r="Y638" s="1"/>
      <c r="Z638" s="1"/>
      <c r="AA638" s="1"/>
      <c r="AB638" s="1"/>
      <c r="AC638" s="1"/>
      <c r="AD638" s="1"/>
    </row>
    <row r="639" spans="2:30" ht="18.75" customHeight="1">
      <c r="B639" s="1"/>
      <c r="C639" s="1"/>
      <c r="D639" s="1"/>
      <c r="E639" s="1"/>
      <c r="F639" s="11"/>
      <c r="G639" s="11"/>
      <c r="H639" s="11"/>
      <c r="I639" s="11"/>
      <c r="J639" s="420"/>
      <c r="K639" s="422"/>
      <c r="L639" s="1"/>
      <c r="M639" s="1"/>
      <c r="N639" s="1"/>
      <c r="O639" s="1"/>
      <c r="P639" s="1"/>
      <c r="Q639" s="1"/>
      <c r="R639" s="1"/>
      <c r="S639" s="1"/>
      <c r="T639" s="1"/>
      <c r="U639" s="1"/>
      <c r="V639" s="1"/>
      <c r="W639" s="1"/>
      <c r="X639" s="1"/>
      <c r="Y639" s="1"/>
      <c r="Z639" s="1"/>
      <c r="AA639" s="1"/>
      <c r="AB639" s="1"/>
      <c r="AC639" s="1"/>
      <c r="AD639" s="1"/>
    </row>
    <row r="640" spans="2:30" ht="18.75" customHeight="1">
      <c r="B640" s="1"/>
      <c r="C640" s="1"/>
      <c r="D640" s="1"/>
      <c r="E640" s="1"/>
      <c r="F640" s="11"/>
      <c r="G640" s="11"/>
      <c r="H640" s="11"/>
      <c r="I640" s="11"/>
      <c r="J640" s="420"/>
      <c r="K640" s="422"/>
      <c r="L640" s="1"/>
      <c r="M640" s="1"/>
      <c r="N640" s="1"/>
      <c r="O640" s="1"/>
      <c r="P640" s="1"/>
      <c r="Q640" s="1"/>
      <c r="R640" s="1"/>
      <c r="S640" s="1"/>
      <c r="T640" s="1"/>
      <c r="U640" s="1"/>
      <c r="V640" s="1"/>
      <c r="W640" s="1"/>
      <c r="X640" s="1"/>
      <c r="Y640" s="1"/>
      <c r="Z640" s="1"/>
      <c r="AA640" s="1"/>
      <c r="AB640" s="1"/>
      <c r="AC640" s="1"/>
      <c r="AD640" s="1"/>
    </row>
    <row r="641" spans="2:30" ht="18.75" customHeight="1">
      <c r="B641" s="1"/>
      <c r="C641" s="1"/>
      <c r="D641" s="1"/>
      <c r="E641" s="1"/>
      <c r="F641" s="11"/>
      <c r="G641" s="11"/>
      <c r="H641" s="11"/>
      <c r="I641" s="11"/>
      <c r="J641" s="420"/>
      <c r="K641" s="422"/>
      <c r="L641" s="1"/>
      <c r="M641" s="1"/>
      <c r="N641" s="1"/>
      <c r="O641" s="1"/>
      <c r="P641" s="1"/>
      <c r="Q641" s="1"/>
      <c r="R641" s="1"/>
      <c r="S641" s="1"/>
      <c r="T641" s="1"/>
      <c r="U641" s="1"/>
      <c r="V641" s="1"/>
      <c r="W641" s="1"/>
      <c r="X641" s="1"/>
      <c r="Y641" s="1"/>
      <c r="Z641" s="1"/>
      <c r="AA641" s="1"/>
      <c r="AB641" s="1"/>
      <c r="AC641" s="1"/>
      <c r="AD641" s="1"/>
    </row>
    <row r="642" spans="2:30" ht="18.75" customHeight="1">
      <c r="B642" s="1"/>
      <c r="C642" s="1"/>
      <c r="D642" s="1"/>
      <c r="E642" s="1"/>
      <c r="F642" s="11"/>
      <c r="G642" s="11"/>
      <c r="H642" s="11"/>
      <c r="I642" s="11"/>
      <c r="J642" s="420"/>
      <c r="K642" s="422"/>
      <c r="L642" s="1"/>
      <c r="M642" s="1"/>
      <c r="N642" s="1"/>
      <c r="O642" s="1"/>
      <c r="P642" s="1"/>
      <c r="Q642" s="1"/>
      <c r="R642" s="1"/>
      <c r="S642" s="1"/>
      <c r="T642" s="1"/>
      <c r="U642" s="1"/>
      <c r="V642" s="1"/>
      <c r="W642" s="1"/>
      <c r="X642" s="1"/>
      <c r="Y642" s="1"/>
      <c r="Z642" s="1"/>
      <c r="AA642" s="1"/>
      <c r="AB642" s="1"/>
      <c r="AC642" s="1"/>
      <c r="AD642" s="1"/>
    </row>
    <row r="643" spans="2:30" ht="18.75" customHeight="1">
      <c r="B643" s="1"/>
      <c r="C643" s="1"/>
      <c r="D643" s="1"/>
      <c r="E643" s="1"/>
      <c r="F643" s="11"/>
      <c r="G643" s="11"/>
      <c r="H643" s="11"/>
      <c r="I643" s="11"/>
      <c r="J643" s="420"/>
      <c r="K643" s="422"/>
      <c r="L643" s="1"/>
      <c r="M643" s="1"/>
      <c r="N643" s="1"/>
      <c r="O643" s="1"/>
      <c r="P643" s="1"/>
      <c r="Q643" s="1"/>
      <c r="R643" s="1"/>
      <c r="S643" s="1"/>
      <c r="T643" s="1"/>
      <c r="U643" s="1"/>
      <c r="V643" s="1"/>
      <c r="W643" s="1"/>
      <c r="X643" s="1"/>
      <c r="Y643" s="1"/>
      <c r="Z643" s="1"/>
      <c r="AA643" s="1"/>
      <c r="AB643" s="1"/>
      <c r="AC643" s="1"/>
      <c r="AD643" s="1"/>
    </row>
    <row r="644" spans="2:30" ht="18.75" customHeight="1">
      <c r="B644" s="1"/>
      <c r="C644" s="1"/>
      <c r="D644" s="1"/>
      <c r="E644" s="1"/>
      <c r="F644" s="11"/>
      <c r="G644" s="11"/>
      <c r="H644" s="11"/>
      <c r="I644" s="11"/>
      <c r="J644" s="420"/>
      <c r="K644" s="422"/>
      <c r="L644" s="1"/>
      <c r="M644" s="1"/>
      <c r="N644" s="1"/>
      <c r="O644" s="1"/>
      <c r="P644" s="1"/>
      <c r="Q644" s="1"/>
      <c r="R644" s="1"/>
      <c r="S644" s="1"/>
      <c r="T644" s="1"/>
      <c r="U644" s="1"/>
      <c r="V644" s="1"/>
      <c r="W644" s="1"/>
      <c r="X644" s="1"/>
      <c r="Y644" s="1"/>
      <c r="Z644" s="1"/>
      <c r="AA644" s="1"/>
      <c r="AB644" s="1"/>
      <c r="AC644" s="1"/>
      <c r="AD644" s="1"/>
    </row>
    <row r="645" spans="2:30" ht="18.75" customHeight="1">
      <c r="B645" s="1"/>
      <c r="C645" s="1"/>
      <c r="D645" s="1"/>
      <c r="E645" s="1"/>
      <c r="F645" s="11"/>
      <c r="G645" s="11"/>
      <c r="H645" s="11"/>
      <c r="I645" s="11"/>
      <c r="J645" s="420"/>
      <c r="K645" s="422"/>
      <c r="L645" s="1"/>
      <c r="M645" s="1"/>
      <c r="N645" s="1"/>
      <c r="O645" s="1"/>
      <c r="P645" s="1"/>
      <c r="Q645" s="1"/>
      <c r="R645" s="1"/>
      <c r="S645" s="1"/>
      <c r="T645" s="1"/>
      <c r="U645" s="1"/>
      <c r="V645" s="1"/>
      <c r="W645" s="1"/>
      <c r="X645" s="1"/>
      <c r="Y645" s="1"/>
      <c r="Z645" s="1"/>
      <c r="AA645" s="1"/>
      <c r="AB645" s="1"/>
      <c r="AC645" s="1"/>
      <c r="AD645" s="1"/>
    </row>
    <row r="646" spans="2:30" ht="18.75" customHeight="1">
      <c r="B646" s="1"/>
      <c r="C646" s="1"/>
      <c r="D646" s="1"/>
      <c r="E646" s="1"/>
      <c r="F646" s="11"/>
      <c r="G646" s="11"/>
      <c r="H646" s="11"/>
      <c r="I646" s="11"/>
      <c r="J646" s="420"/>
      <c r="K646" s="422"/>
      <c r="L646" s="1"/>
      <c r="M646" s="1"/>
      <c r="N646" s="1"/>
      <c r="O646" s="1"/>
      <c r="P646" s="1"/>
      <c r="Q646" s="1"/>
      <c r="R646" s="1"/>
      <c r="S646" s="1"/>
      <c r="T646" s="1"/>
      <c r="U646" s="1"/>
      <c r="V646" s="1"/>
      <c r="W646" s="1"/>
      <c r="X646" s="1"/>
      <c r="Y646" s="1"/>
      <c r="Z646" s="1"/>
      <c r="AA646" s="1"/>
      <c r="AB646" s="1"/>
      <c r="AC646" s="1"/>
      <c r="AD646" s="1"/>
    </row>
    <row r="647" spans="2:30" ht="18.75" customHeight="1">
      <c r="B647" s="1"/>
      <c r="C647" s="1"/>
      <c r="D647" s="1"/>
      <c r="E647" s="1"/>
      <c r="F647" s="11"/>
      <c r="G647" s="11"/>
      <c r="H647" s="11"/>
      <c r="I647" s="11"/>
      <c r="J647" s="420"/>
      <c r="K647" s="422"/>
      <c r="L647" s="1"/>
      <c r="M647" s="1"/>
      <c r="N647" s="1"/>
      <c r="O647" s="1"/>
      <c r="P647" s="1"/>
      <c r="Q647" s="1"/>
      <c r="R647" s="1"/>
      <c r="S647" s="1"/>
      <c r="T647" s="1"/>
      <c r="U647" s="1"/>
      <c r="V647" s="1"/>
      <c r="W647" s="1"/>
      <c r="X647" s="1"/>
      <c r="Y647" s="1"/>
      <c r="Z647" s="1"/>
      <c r="AA647" s="1"/>
      <c r="AB647" s="1"/>
      <c r="AC647" s="1"/>
      <c r="AD647" s="1"/>
    </row>
    <row r="648" spans="2:30" ht="18.75" customHeight="1">
      <c r="B648" s="1"/>
      <c r="C648" s="1"/>
      <c r="D648" s="1"/>
      <c r="E648" s="1"/>
      <c r="F648" s="11"/>
      <c r="G648" s="11"/>
      <c r="H648" s="11"/>
      <c r="I648" s="11"/>
      <c r="J648" s="420"/>
      <c r="K648" s="422"/>
      <c r="L648" s="1"/>
      <c r="M648" s="1"/>
      <c r="N648" s="1"/>
      <c r="O648" s="1"/>
      <c r="P648" s="1"/>
      <c r="Q648" s="1"/>
      <c r="R648" s="1"/>
      <c r="S648" s="1"/>
      <c r="T648" s="1"/>
      <c r="U648" s="1"/>
      <c r="V648" s="1"/>
      <c r="W648" s="1"/>
      <c r="X648" s="1"/>
      <c r="Y648" s="1"/>
      <c r="Z648" s="1"/>
      <c r="AA648" s="1"/>
      <c r="AB648" s="1"/>
      <c r="AC648" s="1"/>
      <c r="AD648" s="1"/>
    </row>
    <row r="649" spans="2:30" ht="18.75" customHeight="1">
      <c r="B649" s="1"/>
      <c r="C649" s="1"/>
      <c r="D649" s="1"/>
      <c r="E649" s="1"/>
      <c r="F649" s="11"/>
      <c r="G649" s="11"/>
      <c r="H649" s="11"/>
      <c r="I649" s="11"/>
      <c r="J649" s="420"/>
      <c r="K649" s="422"/>
      <c r="L649" s="1"/>
      <c r="M649" s="1"/>
      <c r="N649" s="1"/>
      <c r="O649" s="1"/>
      <c r="P649" s="1"/>
      <c r="Q649" s="1"/>
      <c r="R649" s="1"/>
      <c r="S649" s="1"/>
      <c r="T649" s="1"/>
      <c r="U649" s="1"/>
      <c r="V649" s="1"/>
      <c r="W649" s="1"/>
      <c r="X649" s="1"/>
      <c r="Y649" s="1"/>
      <c r="Z649" s="1"/>
      <c r="AA649" s="1"/>
      <c r="AB649" s="1"/>
      <c r="AC649" s="1"/>
      <c r="AD649" s="1"/>
    </row>
    <row r="650" spans="2:30" ht="18.75" customHeight="1">
      <c r="B650" s="1"/>
      <c r="C650" s="1"/>
      <c r="D650" s="1"/>
      <c r="E650" s="1"/>
      <c r="F650" s="11"/>
      <c r="G650" s="11"/>
      <c r="H650" s="11"/>
      <c r="I650" s="11"/>
      <c r="J650" s="420"/>
      <c r="K650" s="422"/>
      <c r="L650" s="1"/>
      <c r="M650" s="1"/>
      <c r="N650" s="1"/>
      <c r="O650" s="1"/>
      <c r="P650" s="1"/>
      <c r="Q650" s="1"/>
      <c r="R650" s="1"/>
      <c r="S650" s="1"/>
      <c r="T650" s="1"/>
      <c r="U650" s="1"/>
      <c r="V650" s="1"/>
      <c r="W650" s="1"/>
      <c r="X650" s="1"/>
      <c r="Y650" s="1"/>
      <c r="Z650" s="1"/>
      <c r="AA650" s="1"/>
      <c r="AB650" s="1"/>
      <c r="AC650" s="1"/>
      <c r="AD650" s="1"/>
    </row>
    <row r="651" spans="2:30" ht="18.75" customHeight="1">
      <c r="B651" s="1"/>
      <c r="C651" s="1"/>
      <c r="D651" s="1"/>
      <c r="E651" s="1"/>
      <c r="F651" s="11"/>
      <c r="G651" s="11"/>
      <c r="H651" s="11"/>
      <c r="I651" s="11"/>
      <c r="J651" s="420"/>
      <c r="K651" s="422"/>
      <c r="L651" s="1"/>
      <c r="M651" s="1"/>
      <c r="N651" s="1"/>
      <c r="O651" s="1"/>
      <c r="P651" s="1"/>
      <c r="Q651" s="1"/>
      <c r="R651" s="1"/>
      <c r="S651" s="1"/>
      <c r="T651" s="1"/>
      <c r="U651" s="1"/>
      <c r="V651" s="1"/>
      <c r="W651" s="1"/>
      <c r="X651" s="1"/>
      <c r="Y651" s="1"/>
      <c r="Z651" s="1"/>
      <c r="AA651" s="1"/>
      <c r="AB651" s="1"/>
      <c r="AC651" s="1"/>
      <c r="AD651" s="1"/>
    </row>
    <row r="652" spans="2:30" ht="18.75" customHeight="1">
      <c r="B652" s="1"/>
      <c r="C652" s="1"/>
      <c r="D652" s="1"/>
      <c r="E652" s="1"/>
      <c r="F652" s="11"/>
      <c r="G652" s="11"/>
      <c r="H652" s="11"/>
      <c r="I652" s="11"/>
      <c r="J652" s="420"/>
      <c r="K652" s="422"/>
      <c r="L652" s="1"/>
      <c r="M652" s="1"/>
      <c r="N652" s="1"/>
      <c r="O652" s="1"/>
      <c r="P652" s="1"/>
      <c r="Q652" s="1"/>
      <c r="R652" s="1"/>
      <c r="S652" s="1"/>
      <c r="T652" s="1"/>
      <c r="U652" s="1"/>
      <c r="V652" s="1"/>
      <c r="W652" s="1"/>
      <c r="X652" s="1"/>
      <c r="Y652" s="1"/>
      <c r="Z652" s="1"/>
      <c r="AA652" s="1"/>
      <c r="AB652" s="1"/>
      <c r="AC652" s="1"/>
      <c r="AD652" s="1"/>
    </row>
    <row r="653" spans="2:30" ht="18.75" customHeight="1">
      <c r="B653" s="1"/>
      <c r="C653" s="1"/>
      <c r="D653" s="1"/>
      <c r="E653" s="1"/>
      <c r="F653" s="11"/>
      <c r="G653" s="11"/>
      <c r="H653" s="11"/>
      <c r="I653" s="11"/>
      <c r="J653" s="420"/>
      <c r="K653" s="422"/>
      <c r="L653" s="1"/>
      <c r="M653" s="1"/>
      <c r="N653" s="1"/>
      <c r="O653" s="1"/>
      <c r="P653" s="1"/>
      <c r="Q653" s="1"/>
      <c r="R653" s="1"/>
      <c r="S653" s="1"/>
      <c r="T653" s="1"/>
      <c r="U653" s="1"/>
      <c r="V653" s="1"/>
      <c r="W653" s="1"/>
      <c r="X653" s="1"/>
      <c r="Y653" s="1"/>
      <c r="Z653" s="1"/>
      <c r="AA653" s="1"/>
      <c r="AB653" s="1"/>
      <c r="AC653" s="1"/>
      <c r="AD653" s="1"/>
    </row>
    <row r="654" spans="2:30" ht="18.75" customHeight="1">
      <c r="B654" s="1"/>
      <c r="C654" s="1"/>
      <c r="D654" s="1"/>
      <c r="E654" s="1"/>
      <c r="F654" s="11"/>
      <c r="G654" s="11"/>
      <c r="H654" s="11"/>
      <c r="I654" s="11"/>
      <c r="J654" s="420"/>
      <c r="K654" s="422"/>
      <c r="L654" s="1"/>
      <c r="M654" s="1"/>
      <c r="N654" s="1"/>
      <c r="O654" s="1"/>
      <c r="P654" s="1"/>
      <c r="Q654" s="1"/>
      <c r="R654" s="1"/>
      <c r="S654" s="1"/>
      <c r="T654" s="1"/>
      <c r="U654" s="1"/>
      <c r="V654" s="1"/>
      <c r="W654" s="1"/>
      <c r="X654" s="1"/>
      <c r="Y654" s="1"/>
      <c r="Z654" s="1"/>
      <c r="AA654" s="1"/>
      <c r="AB654" s="1"/>
      <c r="AC654" s="1"/>
      <c r="AD654" s="1"/>
    </row>
    <row r="655" spans="2:30" ht="18.75" customHeight="1">
      <c r="B655" s="1"/>
      <c r="C655" s="1"/>
      <c r="D655" s="1"/>
      <c r="E655" s="1"/>
      <c r="F655" s="11"/>
      <c r="G655" s="11"/>
      <c r="H655" s="11"/>
      <c r="I655" s="11"/>
      <c r="J655" s="420"/>
      <c r="K655" s="422"/>
      <c r="L655" s="1"/>
      <c r="M655" s="1"/>
      <c r="N655" s="1"/>
      <c r="O655" s="1"/>
      <c r="P655" s="1"/>
      <c r="Q655" s="1"/>
      <c r="R655" s="1"/>
      <c r="S655" s="1"/>
      <c r="T655" s="1"/>
      <c r="U655" s="1"/>
      <c r="V655" s="1"/>
      <c r="W655" s="1"/>
      <c r="X655" s="1"/>
      <c r="Y655" s="1"/>
      <c r="Z655" s="1"/>
      <c r="AA655" s="1"/>
      <c r="AB655" s="1"/>
      <c r="AC655" s="1"/>
      <c r="AD655" s="1"/>
    </row>
    <row r="656" spans="2:30" ht="18.75" customHeight="1">
      <c r="B656" s="1"/>
      <c r="C656" s="1"/>
      <c r="D656" s="1"/>
      <c r="E656" s="1"/>
      <c r="F656" s="11"/>
      <c r="G656" s="11"/>
      <c r="H656" s="11"/>
      <c r="I656" s="11"/>
      <c r="J656" s="420"/>
      <c r="K656" s="422"/>
      <c r="L656" s="1"/>
      <c r="M656" s="1"/>
      <c r="N656" s="1"/>
      <c r="O656" s="1"/>
      <c r="P656" s="1"/>
      <c r="Q656" s="1"/>
      <c r="R656" s="1"/>
      <c r="S656" s="1"/>
      <c r="T656" s="1"/>
      <c r="U656" s="1"/>
      <c r="V656" s="1"/>
      <c r="W656" s="1"/>
      <c r="X656" s="1"/>
      <c r="Y656" s="1"/>
      <c r="Z656" s="1"/>
      <c r="AA656" s="1"/>
      <c r="AB656" s="1"/>
      <c r="AC656" s="1"/>
      <c r="AD656" s="1"/>
    </row>
    <row r="657" spans="2:30" ht="18.75" customHeight="1">
      <c r="B657" s="1"/>
      <c r="C657" s="1"/>
      <c r="D657" s="1"/>
      <c r="E657" s="1"/>
      <c r="F657" s="11"/>
      <c r="G657" s="11"/>
      <c r="H657" s="11"/>
      <c r="I657" s="11"/>
      <c r="J657" s="420"/>
      <c r="K657" s="422"/>
      <c r="L657" s="1"/>
      <c r="M657" s="1"/>
      <c r="N657" s="1"/>
      <c r="O657" s="1"/>
      <c r="P657" s="1"/>
      <c r="Q657" s="1"/>
      <c r="R657" s="1"/>
      <c r="S657" s="1"/>
      <c r="T657" s="1"/>
      <c r="U657" s="1"/>
      <c r="V657" s="1"/>
      <c r="W657" s="1"/>
      <c r="X657" s="1"/>
      <c r="Y657" s="1"/>
      <c r="Z657" s="1"/>
      <c r="AA657" s="1"/>
      <c r="AB657" s="1"/>
      <c r="AC657" s="1"/>
      <c r="AD657" s="1"/>
    </row>
    <row r="658" spans="2:30" ht="18.75" customHeight="1">
      <c r="B658" s="1"/>
      <c r="C658" s="1"/>
      <c r="D658" s="1"/>
      <c r="E658" s="1"/>
      <c r="F658" s="11"/>
      <c r="G658" s="11"/>
      <c r="H658" s="11"/>
      <c r="I658" s="11"/>
      <c r="J658" s="420"/>
      <c r="K658" s="422"/>
      <c r="L658" s="1"/>
      <c r="M658" s="1"/>
      <c r="N658" s="1"/>
      <c r="O658" s="1"/>
      <c r="P658" s="1"/>
      <c r="Q658" s="1"/>
      <c r="R658" s="1"/>
      <c r="S658" s="1"/>
      <c r="T658" s="1"/>
      <c r="U658" s="1"/>
      <c r="V658" s="1"/>
      <c r="W658" s="1"/>
      <c r="X658" s="1"/>
      <c r="Y658" s="1"/>
      <c r="Z658" s="1"/>
      <c r="AA658" s="1"/>
      <c r="AB658" s="1"/>
      <c r="AC658" s="1"/>
      <c r="AD658" s="1"/>
    </row>
    <row r="659" spans="2:30" ht="18.75" customHeight="1">
      <c r="B659" s="1"/>
      <c r="C659" s="1"/>
      <c r="D659" s="1"/>
      <c r="E659" s="1"/>
      <c r="F659" s="11"/>
      <c r="G659" s="11"/>
      <c r="H659" s="11"/>
      <c r="I659" s="11"/>
      <c r="J659" s="420"/>
      <c r="K659" s="422"/>
      <c r="L659" s="1"/>
      <c r="M659" s="1"/>
      <c r="N659" s="1"/>
      <c r="O659" s="1"/>
      <c r="P659" s="1"/>
      <c r="Q659" s="1"/>
      <c r="R659" s="1"/>
      <c r="S659" s="1"/>
      <c r="T659" s="1"/>
      <c r="U659" s="1"/>
      <c r="V659" s="1"/>
      <c r="W659" s="1"/>
      <c r="X659" s="1"/>
      <c r="Y659" s="1"/>
      <c r="Z659" s="1"/>
      <c r="AA659" s="1"/>
      <c r="AB659" s="1"/>
      <c r="AC659" s="1"/>
      <c r="AD659" s="1"/>
    </row>
    <row r="660" spans="2:30" ht="18.75" customHeight="1">
      <c r="B660" s="1"/>
      <c r="C660" s="1"/>
      <c r="D660" s="1"/>
      <c r="E660" s="1"/>
      <c r="F660" s="11"/>
      <c r="G660" s="11"/>
      <c r="H660" s="11"/>
      <c r="I660" s="11"/>
      <c r="J660" s="420"/>
      <c r="K660" s="422"/>
      <c r="L660" s="1"/>
      <c r="M660" s="1"/>
      <c r="N660" s="1"/>
      <c r="O660" s="1"/>
      <c r="P660" s="1"/>
      <c r="Q660" s="1"/>
      <c r="R660" s="1"/>
      <c r="S660" s="1"/>
      <c r="T660" s="1"/>
      <c r="U660" s="1"/>
      <c r="V660" s="1"/>
      <c r="W660" s="1"/>
      <c r="X660" s="1"/>
      <c r="Y660" s="1"/>
      <c r="Z660" s="1"/>
      <c r="AA660" s="1"/>
      <c r="AB660" s="1"/>
      <c r="AC660" s="1"/>
      <c r="AD660" s="1"/>
    </row>
    <row r="661" spans="2:30" ht="18.75" customHeight="1">
      <c r="B661" s="1"/>
      <c r="C661" s="1"/>
      <c r="D661" s="1"/>
      <c r="E661" s="1"/>
      <c r="F661" s="11"/>
      <c r="G661" s="11"/>
      <c r="H661" s="11"/>
      <c r="I661" s="11"/>
      <c r="J661" s="420"/>
      <c r="K661" s="422"/>
      <c r="L661" s="1"/>
      <c r="M661" s="1"/>
      <c r="N661" s="1"/>
      <c r="O661" s="1"/>
      <c r="P661" s="1"/>
      <c r="Q661" s="1"/>
      <c r="R661" s="1"/>
      <c r="S661" s="1"/>
      <c r="T661" s="1"/>
      <c r="U661" s="1"/>
      <c r="V661" s="1"/>
      <c r="W661" s="1"/>
      <c r="X661" s="1"/>
      <c r="Y661" s="1"/>
      <c r="Z661" s="1"/>
      <c r="AA661" s="1"/>
      <c r="AB661" s="1"/>
      <c r="AC661" s="1"/>
      <c r="AD661" s="1"/>
    </row>
    <row r="662" spans="2:30" ht="18.75" customHeight="1">
      <c r="B662" s="1"/>
      <c r="C662" s="1"/>
      <c r="D662" s="1"/>
      <c r="E662" s="1"/>
      <c r="F662" s="11"/>
      <c r="G662" s="11"/>
      <c r="H662" s="11"/>
      <c r="I662" s="11"/>
      <c r="J662" s="420"/>
      <c r="K662" s="422"/>
      <c r="L662" s="1"/>
      <c r="M662" s="1"/>
      <c r="N662" s="1"/>
      <c r="O662" s="1"/>
      <c r="P662" s="1"/>
      <c r="Q662" s="1"/>
      <c r="R662" s="1"/>
      <c r="S662" s="1"/>
      <c r="T662" s="1"/>
      <c r="U662" s="1"/>
      <c r="V662" s="1"/>
      <c r="W662" s="1"/>
      <c r="X662" s="1"/>
      <c r="Y662" s="1"/>
      <c r="Z662" s="1"/>
      <c r="AA662" s="1"/>
      <c r="AB662" s="1"/>
      <c r="AC662" s="1"/>
      <c r="AD662" s="1"/>
    </row>
    <row r="663" spans="2:30" ht="18.75" customHeight="1">
      <c r="B663" s="1"/>
      <c r="C663" s="1"/>
      <c r="D663" s="1"/>
      <c r="E663" s="1"/>
      <c r="F663" s="11"/>
      <c r="G663" s="11"/>
      <c r="H663" s="11"/>
      <c r="I663" s="11"/>
      <c r="J663" s="420"/>
      <c r="K663" s="422"/>
      <c r="L663" s="1"/>
      <c r="M663" s="1"/>
      <c r="N663" s="1"/>
      <c r="O663" s="1"/>
      <c r="P663" s="1"/>
      <c r="Q663" s="1"/>
      <c r="R663" s="1"/>
      <c r="S663" s="1"/>
      <c r="T663" s="1"/>
      <c r="U663" s="1"/>
      <c r="V663" s="1"/>
      <c r="W663" s="1"/>
      <c r="X663" s="1"/>
      <c r="Y663" s="1"/>
      <c r="Z663" s="1"/>
      <c r="AA663" s="1"/>
      <c r="AB663" s="1"/>
      <c r="AC663" s="1"/>
      <c r="AD663" s="1"/>
    </row>
    <row r="664" spans="2:30" ht="18.75" customHeight="1">
      <c r="B664" s="1"/>
      <c r="C664" s="1"/>
      <c r="D664" s="1"/>
      <c r="E664" s="1"/>
      <c r="F664" s="11"/>
      <c r="G664" s="11"/>
      <c r="H664" s="11"/>
      <c r="I664" s="11"/>
      <c r="J664" s="420"/>
      <c r="K664" s="422"/>
      <c r="L664" s="1"/>
      <c r="M664" s="1"/>
      <c r="N664" s="1"/>
      <c r="O664" s="1"/>
      <c r="P664" s="1"/>
      <c r="Q664" s="1"/>
      <c r="R664" s="1"/>
      <c r="S664" s="1"/>
      <c r="T664" s="1"/>
      <c r="U664" s="1"/>
      <c r="V664" s="1"/>
      <c r="W664" s="1"/>
      <c r="X664" s="1"/>
      <c r="Y664" s="1"/>
      <c r="Z664" s="1"/>
      <c r="AA664" s="1"/>
      <c r="AB664" s="1"/>
      <c r="AC664" s="1"/>
      <c r="AD664" s="1"/>
    </row>
    <row r="665" spans="2:30" ht="18.75" customHeight="1">
      <c r="B665" s="1"/>
      <c r="C665" s="1"/>
      <c r="D665" s="1"/>
      <c r="E665" s="1"/>
      <c r="F665" s="11"/>
      <c r="G665" s="11"/>
      <c r="H665" s="11"/>
      <c r="I665" s="11"/>
      <c r="J665" s="420"/>
      <c r="K665" s="422"/>
      <c r="L665" s="1"/>
      <c r="M665" s="1"/>
      <c r="N665" s="1"/>
      <c r="O665" s="1"/>
      <c r="P665" s="1"/>
      <c r="Q665" s="1"/>
      <c r="R665" s="1"/>
      <c r="S665" s="1"/>
      <c r="T665" s="1"/>
      <c r="U665" s="1"/>
      <c r="V665" s="1"/>
      <c r="W665" s="1"/>
      <c r="X665" s="1"/>
      <c r="Y665" s="1"/>
      <c r="Z665" s="1"/>
      <c r="AA665" s="1"/>
      <c r="AB665" s="1"/>
      <c r="AC665" s="1"/>
      <c r="AD665" s="1"/>
    </row>
    <row r="666" spans="2:30" ht="18.75" customHeight="1">
      <c r="B666" s="1"/>
      <c r="C666" s="1"/>
      <c r="D666" s="1"/>
      <c r="E666" s="1"/>
      <c r="F666" s="11"/>
      <c r="G666" s="11"/>
      <c r="H666" s="11"/>
      <c r="I666" s="11"/>
      <c r="J666" s="420"/>
      <c r="K666" s="422"/>
      <c r="L666" s="1"/>
      <c r="M666" s="1"/>
      <c r="N666" s="1"/>
      <c r="O666" s="1"/>
      <c r="P666" s="1"/>
      <c r="Q666" s="1"/>
      <c r="R666" s="1"/>
      <c r="S666" s="1"/>
      <c r="T666" s="1"/>
      <c r="U666" s="1"/>
      <c r="V666" s="1"/>
      <c r="W666" s="1"/>
      <c r="X666" s="1"/>
      <c r="Y666" s="1"/>
      <c r="Z666" s="1"/>
      <c r="AA666" s="1"/>
      <c r="AB666" s="1"/>
      <c r="AC666" s="1"/>
      <c r="AD666" s="1"/>
    </row>
    <row r="667" spans="2:30" ht="18.75" customHeight="1">
      <c r="B667" s="1"/>
      <c r="C667" s="1"/>
      <c r="D667" s="1"/>
      <c r="E667" s="1"/>
      <c r="F667" s="11"/>
      <c r="G667" s="11"/>
      <c r="H667" s="11"/>
      <c r="I667" s="11"/>
      <c r="J667" s="420"/>
      <c r="K667" s="422"/>
      <c r="L667" s="1"/>
      <c r="M667" s="1"/>
      <c r="N667" s="1"/>
      <c r="O667" s="1"/>
      <c r="P667" s="1"/>
      <c r="Q667" s="1"/>
      <c r="R667" s="1"/>
      <c r="S667" s="1"/>
      <c r="T667" s="1"/>
      <c r="U667" s="1"/>
      <c r="V667" s="1"/>
      <c r="W667" s="1"/>
      <c r="X667" s="1"/>
      <c r="Y667" s="1"/>
      <c r="Z667" s="1"/>
      <c r="AA667" s="1"/>
      <c r="AB667" s="1"/>
      <c r="AC667" s="1"/>
      <c r="AD667" s="1"/>
    </row>
    <row r="668" spans="2:30" ht="18.75" customHeight="1">
      <c r="B668" s="1"/>
      <c r="C668" s="1"/>
      <c r="D668" s="1"/>
      <c r="E668" s="1"/>
      <c r="F668" s="11"/>
      <c r="G668" s="11"/>
      <c r="H668" s="11"/>
      <c r="I668" s="11"/>
      <c r="J668" s="420"/>
      <c r="K668" s="422"/>
      <c r="L668" s="1"/>
      <c r="M668" s="1"/>
      <c r="N668" s="1"/>
      <c r="O668" s="1"/>
      <c r="P668" s="1"/>
      <c r="Q668" s="1"/>
      <c r="R668" s="1"/>
      <c r="S668" s="1"/>
      <c r="T668" s="1"/>
      <c r="U668" s="1"/>
      <c r="V668" s="1"/>
      <c r="W668" s="1"/>
      <c r="X668" s="1"/>
      <c r="Y668" s="1"/>
      <c r="Z668" s="1"/>
      <c r="AA668" s="1"/>
      <c r="AB668" s="1"/>
      <c r="AC668" s="1"/>
      <c r="AD668" s="1"/>
    </row>
    <row r="669" spans="2:30" ht="18.75" customHeight="1">
      <c r="B669" s="1"/>
      <c r="C669" s="1"/>
      <c r="D669" s="1"/>
      <c r="E669" s="1"/>
      <c r="F669" s="11"/>
      <c r="G669" s="11"/>
      <c r="H669" s="11"/>
      <c r="I669" s="11"/>
      <c r="J669" s="420"/>
      <c r="K669" s="422"/>
      <c r="L669" s="1"/>
      <c r="M669" s="1"/>
      <c r="N669" s="1"/>
      <c r="O669" s="1"/>
      <c r="P669" s="1"/>
      <c r="Q669" s="1"/>
      <c r="R669" s="1"/>
      <c r="S669" s="1"/>
      <c r="T669" s="1"/>
      <c r="U669" s="1"/>
      <c r="V669" s="1"/>
      <c r="W669" s="1"/>
      <c r="X669" s="1"/>
      <c r="Y669" s="1"/>
      <c r="Z669" s="1"/>
      <c r="AA669" s="1"/>
      <c r="AB669" s="1"/>
      <c r="AC669" s="1"/>
      <c r="AD669" s="1"/>
    </row>
    <row r="670" spans="2:30" ht="18.75" customHeight="1">
      <c r="B670" s="1"/>
      <c r="C670" s="1"/>
      <c r="D670" s="1"/>
      <c r="E670" s="1"/>
      <c r="F670" s="11"/>
      <c r="G670" s="11"/>
      <c r="H670" s="11"/>
      <c r="I670" s="11"/>
      <c r="J670" s="420"/>
      <c r="K670" s="422"/>
      <c r="L670" s="1"/>
      <c r="M670" s="1"/>
      <c r="N670" s="1"/>
      <c r="O670" s="1"/>
      <c r="P670" s="1"/>
      <c r="Q670" s="1"/>
      <c r="R670" s="1"/>
      <c r="S670" s="1"/>
      <c r="T670" s="1"/>
      <c r="U670" s="1"/>
      <c r="V670" s="1"/>
      <c r="W670" s="1"/>
      <c r="X670" s="1"/>
      <c r="Y670" s="1"/>
      <c r="Z670" s="1"/>
      <c r="AA670" s="1"/>
      <c r="AB670" s="1"/>
      <c r="AC670" s="1"/>
      <c r="AD670" s="1"/>
    </row>
    <row r="671" spans="2:30" ht="18.75" customHeight="1">
      <c r="B671" s="1"/>
      <c r="C671" s="1"/>
      <c r="D671" s="1"/>
      <c r="E671" s="1"/>
      <c r="F671" s="11"/>
      <c r="G671" s="11"/>
      <c r="H671" s="11"/>
      <c r="I671" s="11"/>
      <c r="J671" s="420"/>
      <c r="K671" s="422"/>
      <c r="L671" s="1"/>
      <c r="M671" s="1"/>
      <c r="N671" s="1"/>
      <c r="O671" s="1"/>
      <c r="P671" s="1"/>
      <c r="Q671" s="1"/>
      <c r="R671" s="1"/>
      <c r="S671" s="1"/>
      <c r="T671" s="1"/>
      <c r="U671" s="1"/>
      <c r="V671" s="1"/>
      <c r="W671" s="1"/>
      <c r="X671" s="1"/>
      <c r="Y671" s="1"/>
      <c r="Z671" s="1"/>
      <c r="AA671" s="1"/>
      <c r="AB671" s="1"/>
      <c r="AC671" s="1"/>
      <c r="AD671" s="1"/>
    </row>
    <row r="672" spans="2:30" ht="18.75" customHeight="1">
      <c r="B672" s="1"/>
      <c r="C672" s="1"/>
      <c r="D672" s="1"/>
      <c r="E672" s="1"/>
      <c r="F672" s="11"/>
      <c r="G672" s="11"/>
      <c r="H672" s="11"/>
      <c r="I672" s="11"/>
      <c r="J672" s="420"/>
      <c r="K672" s="422"/>
      <c r="L672" s="1"/>
      <c r="M672" s="1"/>
      <c r="N672" s="1"/>
      <c r="O672" s="1"/>
      <c r="P672" s="1"/>
      <c r="Q672" s="1"/>
      <c r="R672" s="1"/>
      <c r="S672" s="1"/>
      <c r="T672" s="1"/>
      <c r="U672" s="1"/>
      <c r="V672" s="1"/>
      <c r="W672" s="1"/>
      <c r="X672" s="1"/>
      <c r="Y672" s="1"/>
      <c r="Z672" s="1"/>
      <c r="AA672" s="1"/>
      <c r="AB672" s="1"/>
      <c r="AC672" s="1"/>
      <c r="AD672" s="1"/>
    </row>
    <row r="673" spans="2:30" ht="18.75" customHeight="1">
      <c r="B673" s="1"/>
      <c r="C673" s="1"/>
      <c r="D673" s="1"/>
      <c r="E673" s="1"/>
      <c r="F673" s="11"/>
      <c r="G673" s="11"/>
      <c r="H673" s="11"/>
      <c r="I673" s="11"/>
      <c r="J673" s="420"/>
      <c r="K673" s="422"/>
      <c r="L673" s="1"/>
      <c r="M673" s="1"/>
      <c r="N673" s="1"/>
      <c r="O673" s="1"/>
      <c r="P673" s="1"/>
      <c r="Q673" s="1"/>
      <c r="R673" s="1"/>
      <c r="S673" s="1"/>
      <c r="T673" s="1"/>
      <c r="U673" s="1"/>
      <c r="V673" s="1"/>
      <c r="W673" s="1"/>
      <c r="X673" s="1"/>
      <c r="Y673" s="1"/>
      <c r="Z673" s="1"/>
      <c r="AA673" s="1"/>
      <c r="AB673" s="1"/>
      <c r="AC673" s="1"/>
      <c r="AD673" s="1"/>
    </row>
    <row r="674" spans="2:30" ht="18.75" customHeight="1">
      <c r="B674" s="1"/>
      <c r="C674" s="1"/>
      <c r="D674" s="1"/>
      <c r="E674" s="1"/>
      <c r="F674" s="11"/>
      <c r="G674" s="11"/>
      <c r="H674" s="11"/>
      <c r="I674" s="11"/>
      <c r="J674" s="420"/>
      <c r="K674" s="422"/>
      <c r="L674" s="1"/>
      <c r="M674" s="1"/>
      <c r="N674" s="1"/>
      <c r="O674" s="1"/>
      <c r="P674" s="1"/>
      <c r="Q674" s="1"/>
      <c r="R674" s="1"/>
      <c r="S674" s="1"/>
      <c r="T674" s="1"/>
      <c r="U674" s="1"/>
      <c r="V674" s="1"/>
      <c r="W674" s="1"/>
      <c r="X674" s="1"/>
      <c r="Y674" s="1"/>
      <c r="Z674" s="1"/>
      <c r="AA674" s="1"/>
      <c r="AB674" s="1"/>
      <c r="AC674" s="1"/>
      <c r="AD674" s="1"/>
    </row>
    <row r="675" spans="2:30" ht="18.75" customHeight="1">
      <c r="B675" s="1"/>
      <c r="C675" s="1"/>
      <c r="D675" s="1"/>
      <c r="E675" s="1"/>
      <c r="F675" s="11"/>
      <c r="G675" s="11"/>
      <c r="H675" s="11"/>
      <c r="I675" s="11"/>
      <c r="J675" s="420"/>
      <c r="K675" s="422"/>
      <c r="L675" s="1"/>
      <c r="M675" s="1"/>
      <c r="N675" s="1"/>
      <c r="O675" s="1"/>
      <c r="P675" s="1"/>
      <c r="Q675" s="1"/>
      <c r="R675" s="1"/>
      <c r="S675" s="1"/>
      <c r="T675" s="1"/>
      <c r="U675" s="1"/>
      <c r="V675" s="1"/>
      <c r="W675" s="1"/>
      <c r="X675" s="1"/>
      <c r="Y675" s="1"/>
      <c r="Z675" s="1"/>
      <c r="AA675" s="1"/>
      <c r="AB675" s="1"/>
      <c r="AC675" s="1"/>
      <c r="AD675" s="1"/>
    </row>
    <row r="676" spans="2:30" ht="18.75" customHeight="1">
      <c r="B676" s="1"/>
      <c r="C676" s="1"/>
      <c r="D676" s="1"/>
      <c r="E676" s="1"/>
      <c r="F676" s="11"/>
      <c r="G676" s="11"/>
      <c r="H676" s="11"/>
      <c r="I676" s="11"/>
      <c r="J676" s="420"/>
      <c r="K676" s="422"/>
      <c r="L676" s="1"/>
      <c r="M676" s="1"/>
      <c r="N676" s="1"/>
      <c r="O676" s="1"/>
      <c r="P676" s="1"/>
      <c r="Q676" s="1"/>
      <c r="R676" s="1"/>
      <c r="S676" s="1"/>
      <c r="T676" s="1"/>
      <c r="U676" s="1"/>
      <c r="V676" s="1"/>
      <c r="W676" s="1"/>
      <c r="X676" s="1"/>
      <c r="Y676" s="1"/>
      <c r="Z676" s="1"/>
      <c r="AA676" s="1"/>
      <c r="AB676" s="1"/>
      <c r="AC676" s="1"/>
      <c r="AD676" s="1"/>
    </row>
    <row r="677" spans="2:30" ht="18.75" customHeight="1">
      <c r="B677" s="1"/>
      <c r="C677" s="1"/>
      <c r="D677" s="1"/>
      <c r="E677" s="1"/>
      <c r="F677" s="11"/>
      <c r="G677" s="11"/>
      <c r="H677" s="11"/>
      <c r="I677" s="11"/>
      <c r="J677" s="420"/>
      <c r="K677" s="422"/>
      <c r="L677" s="1"/>
      <c r="M677" s="1"/>
      <c r="N677" s="1"/>
      <c r="O677" s="1"/>
      <c r="P677" s="1"/>
      <c r="Q677" s="1"/>
      <c r="R677" s="1"/>
      <c r="S677" s="1"/>
      <c r="T677" s="1"/>
      <c r="U677" s="1"/>
      <c r="V677" s="1"/>
      <c r="W677" s="1"/>
      <c r="X677" s="1"/>
      <c r="Y677" s="1"/>
      <c r="Z677" s="1"/>
      <c r="AA677" s="1"/>
      <c r="AB677" s="1"/>
      <c r="AC677" s="1"/>
      <c r="AD677" s="1"/>
    </row>
    <row r="678" spans="2:30" ht="18.75" customHeight="1">
      <c r="B678" s="1"/>
      <c r="C678" s="1"/>
      <c r="D678" s="1"/>
      <c r="E678" s="1"/>
      <c r="F678" s="11"/>
      <c r="G678" s="11"/>
      <c r="H678" s="11"/>
      <c r="I678" s="11"/>
      <c r="J678" s="420"/>
      <c r="K678" s="422"/>
      <c r="L678" s="1"/>
      <c r="M678" s="1"/>
      <c r="N678" s="1"/>
      <c r="O678" s="1"/>
      <c r="P678" s="1"/>
      <c r="Q678" s="1"/>
      <c r="R678" s="1"/>
      <c r="S678" s="1"/>
      <c r="T678" s="1"/>
      <c r="U678" s="1"/>
      <c r="V678" s="1"/>
      <c r="W678" s="1"/>
      <c r="X678" s="1"/>
      <c r="Y678" s="1"/>
      <c r="Z678" s="1"/>
      <c r="AA678" s="1"/>
      <c r="AB678" s="1"/>
      <c r="AC678" s="1"/>
      <c r="AD678" s="1"/>
    </row>
    <row r="679" spans="2:30" ht="18.75" customHeight="1">
      <c r="B679" s="1"/>
      <c r="C679" s="1"/>
      <c r="D679" s="1"/>
      <c r="E679" s="1"/>
      <c r="F679" s="11"/>
      <c r="G679" s="11"/>
      <c r="H679" s="11"/>
      <c r="I679" s="11"/>
      <c r="J679" s="420"/>
      <c r="K679" s="422"/>
      <c r="L679" s="1"/>
      <c r="M679" s="1"/>
      <c r="N679" s="1"/>
      <c r="O679" s="1"/>
      <c r="P679" s="1"/>
      <c r="Q679" s="1"/>
      <c r="R679" s="1"/>
      <c r="S679" s="1"/>
      <c r="T679" s="1"/>
      <c r="U679" s="1"/>
      <c r="V679" s="1"/>
      <c r="W679" s="1"/>
      <c r="X679" s="1"/>
      <c r="Y679" s="1"/>
      <c r="Z679" s="1"/>
      <c r="AA679" s="1"/>
      <c r="AB679" s="1"/>
      <c r="AC679" s="1"/>
      <c r="AD679" s="1"/>
    </row>
    <row r="680" spans="2:30" ht="18.75" customHeight="1">
      <c r="B680" s="1"/>
      <c r="C680" s="1"/>
      <c r="D680" s="1"/>
      <c r="E680" s="1"/>
      <c r="F680" s="11"/>
      <c r="G680" s="11"/>
      <c r="H680" s="11"/>
      <c r="I680" s="11"/>
      <c r="J680" s="420"/>
      <c r="K680" s="422"/>
      <c r="L680" s="1"/>
      <c r="M680" s="1"/>
      <c r="N680" s="1"/>
      <c r="O680" s="1"/>
      <c r="P680" s="1"/>
      <c r="Q680" s="1"/>
      <c r="R680" s="1"/>
      <c r="S680" s="1"/>
      <c r="T680" s="1"/>
      <c r="U680" s="1"/>
      <c r="V680" s="1"/>
      <c r="W680" s="1"/>
      <c r="X680" s="1"/>
      <c r="Y680" s="1"/>
      <c r="Z680" s="1"/>
      <c r="AA680" s="1"/>
      <c r="AB680" s="1"/>
      <c r="AC680" s="1"/>
      <c r="AD680" s="1"/>
    </row>
    <row r="681" spans="2:30" ht="18.75" customHeight="1">
      <c r="B681" s="1"/>
      <c r="C681" s="1"/>
      <c r="D681" s="1"/>
      <c r="E681" s="1"/>
      <c r="F681" s="11"/>
      <c r="G681" s="11"/>
      <c r="H681" s="11"/>
      <c r="I681" s="11"/>
      <c r="J681" s="420"/>
      <c r="K681" s="422"/>
      <c r="L681" s="1"/>
      <c r="M681" s="1"/>
      <c r="N681" s="1"/>
      <c r="O681" s="1"/>
      <c r="P681" s="1"/>
      <c r="Q681" s="1"/>
      <c r="R681" s="1"/>
      <c r="S681" s="1"/>
      <c r="T681" s="1"/>
      <c r="U681" s="1"/>
      <c r="V681" s="1"/>
      <c r="W681" s="1"/>
      <c r="X681" s="1"/>
      <c r="Y681" s="1"/>
      <c r="Z681" s="1"/>
      <c r="AA681" s="1"/>
      <c r="AB681" s="1"/>
      <c r="AC681" s="1"/>
      <c r="AD681" s="1"/>
    </row>
    <row r="682" spans="2:30" ht="18.75" customHeight="1">
      <c r="B682" s="1"/>
      <c r="C682" s="1"/>
      <c r="D682" s="1"/>
      <c r="E682" s="1"/>
      <c r="F682" s="11"/>
      <c r="G682" s="11"/>
      <c r="H682" s="11"/>
      <c r="I682" s="11"/>
      <c r="J682" s="420"/>
      <c r="K682" s="422"/>
      <c r="L682" s="1"/>
      <c r="M682" s="1"/>
      <c r="N682" s="1"/>
      <c r="O682" s="1"/>
      <c r="P682" s="1"/>
      <c r="Q682" s="1"/>
      <c r="R682" s="1"/>
      <c r="S682" s="1"/>
      <c r="T682" s="1"/>
      <c r="U682" s="1"/>
      <c r="V682" s="1"/>
      <c r="W682" s="1"/>
      <c r="X682" s="1"/>
      <c r="Y682" s="1"/>
      <c r="Z682" s="1"/>
      <c r="AA682" s="1"/>
      <c r="AB682" s="1"/>
      <c r="AC682" s="1"/>
      <c r="AD682" s="1"/>
    </row>
    <row r="683" spans="2:30" ht="18.75" customHeight="1">
      <c r="B683" s="1"/>
      <c r="C683" s="1"/>
      <c r="D683" s="1"/>
      <c r="E683" s="1"/>
      <c r="F683" s="11"/>
      <c r="G683" s="11"/>
      <c r="H683" s="11"/>
      <c r="I683" s="11"/>
      <c r="J683" s="420"/>
      <c r="K683" s="422"/>
      <c r="L683" s="1"/>
      <c r="M683" s="1"/>
      <c r="N683" s="1"/>
      <c r="O683" s="1"/>
      <c r="P683" s="1"/>
      <c r="Q683" s="1"/>
      <c r="R683" s="1"/>
      <c r="S683" s="1"/>
      <c r="T683" s="1"/>
      <c r="U683" s="1"/>
      <c r="V683" s="1"/>
      <c r="W683" s="1"/>
      <c r="X683" s="1"/>
      <c r="Y683" s="1"/>
      <c r="Z683" s="1"/>
      <c r="AA683" s="1"/>
      <c r="AB683" s="1"/>
      <c r="AC683" s="1"/>
      <c r="AD683" s="1"/>
    </row>
    <row r="684" spans="2:30" ht="18.75" customHeight="1">
      <c r="B684" s="1"/>
      <c r="C684" s="1"/>
      <c r="D684" s="1"/>
      <c r="E684" s="1"/>
      <c r="F684" s="11"/>
      <c r="G684" s="11"/>
      <c r="H684" s="11"/>
      <c r="I684" s="11"/>
      <c r="J684" s="420"/>
      <c r="K684" s="422"/>
      <c r="L684" s="1"/>
      <c r="M684" s="1"/>
      <c r="N684" s="1"/>
      <c r="O684" s="1"/>
      <c r="P684" s="1"/>
      <c r="Q684" s="1"/>
      <c r="R684" s="1"/>
      <c r="S684" s="1"/>
      <c r="T684" s="1"/>
      <c r="U684" s="1"/>
      <c r="V684" s="1"/>
      <c r="W684" s="1"/>
      <c r="X684" s="1"/>
      <c r="Y684" s="1"/>
      <c r="Z684" s="1"/>
      <c r="AA684" s="1"/>
      <c r="AB684" s="1"/>
      <c r="AC684" s="1"/>
      <c r="AD684" s="1"/>
    </row>
    <row r="685" spans="2:30" ht="18.75" customHeight="1">
      <c r="B685" s="1"/>
      <c r="C685" s="1"/>
      <c r="D685" s="1"/>
      <c r="E685" s="1"/>
      <c r="F685" s="11"/>
      <c r="G685" s="11"/>
      <c r="H685" s="11"/>
      <c r="I685" s="11"/>
      <c r="J685" s="420"/>
      <c r="K685" s="422"/>
      <c r="L685" s="1"/>
      <c r="M685" s="1"/>
      <c r="N685" s="1"/>
      <c r="O685" s="1"/>
      <c r="P685" s="1"/>
      <c r="Q685" s="1"/>
      <c r="R685" s="1"/>
      <c r="S685" s="1"/>
      <c r="T685" s="1"/>
      <c r="U685" s="1"/>
      <c r="V685" s="1"/>
      <c r="W685" s="1"/>
      <c r="X685" s="1"/>
      <c r="Y685" s="1"/>
      <c r="Z685" s="1"/>
      <c r="AA685" s="1"/>
      <c r="AB685" s="1"/>
      <c r="AC685" s="1"/>
      <c r="AD685" s="1"/>
    </row>
    <row r="686" spans="2:30" ht="18.75" customHeight="1">
      <c r="B686" s="1"/>
      <c r="C686" s="1"/>
      <c r="D686" s="1"/>
      <c r="E686" s="1"/>
      <c r="F686" s="11"/>
      <c r="G686" s="11"/>
      <c r="H686" s="11"/>
      <c r="I686" s="11"/>
      <c r="J686" s="420"/>
      <c r="K686" s="422"/>
      <c r="L686" s="1"/>
      <c r="M686" s="1"/>
      <c r="N686" s="1"/>
      <c r="O686" s="1"/>
      <c r="P686" s="1"/>
      <c r="Q686" s="1"/>
      <c r="R686" s="1"/>
      <c r="S686" s="1"/>
      <c r="T686" s="1"/>
      <c r="U686" s="1"/>
      <c r="V686" s="1"/>
      <c r="W686" s="1"/>
      <c r="X686" s="1"/>
      <c r="Y686" s="1"/>
      <c r="Z686" s="1"/>
      <c r="AA686" s="1"/>
      <c r="AB686" s="1"/>
      <c r="AC686" s="1"/>
      <c r="AD686" s="1"/>
    </row>
    <row r="687" spans="2:30" ht="18.75" customHeight="1">
      <c r="B687" s="1"/>
      <c r="C687" s="1"/>
      <c r="D687" s="1"/>
      <c r="E687" s="1"/>
      <c r="F687" s="11"/>
      <c r="G687" s="11"/>
      <c r="H687" s="11"/>
      <c r="I687" s="11"/>
      <c r="J687" s="420"/>
      <c r="K687" s="422"/>
      <c r="L687" s="1"/>
      <c r="M687" s="1"/>
      <c r="N687" s="1"/>
      <c r="O687" s="1"/>
      <c r="P687" s="1"/>
      <c r="Q687" s="1"/>
      <c r="R687" s="1"/>
      <c r="S687" s="1"/>
      <c r="T687" s="1"/>
      <c r="U687" s="1"/>
      <c r="V687" s="1"/>
      <c r="W687" s="1"/>
      <c r="X687" s="1"/>
      <c r="Y687" s="1"/>
      <c r="Z687" s="1"/>
      <c r="AA687" s="1"/>
      <c r="AB687" s="1"/>
      <c r="AC687" s="1"/>
      <c r="AD687" s="1"/>
    </row>
    <row r="688" spans="2:30" ht="18.75" customHeight="1">
      <c r="B688" s="1"/>
      <c r="C688" s="1"/>
      <c r="D688" s="1"/>
      <c r="E688" s="1"/>
      <c r="F688" s="11"/>
      <c r="G688" s="11"/>
      <c r="H688" s="11"/>
      <c r="I688" s="11"/>
      <c r="J688" s="420"/>
      <c r="K688" s="422"/>
      <c r="L688" s="1"/>
      <c r="M688" s="1"/>
      <c r="N688" s="1"/>
      <c r="O688" s="1"/>
      <c r="P688" s="1"/>
      <c r="Q688" s="1"/>
      <c r="R688" s="1"/>
      <c r="S688" s="1"/>
      <c r="T688" s="1"/>
      <c r="U688" s="1"/>
      <c r="V688" s="1"/>
      <c r="W688" s="1"/>
      <c r="X688" s="1"/>
      <c r="Y688" s="1"/>
      <c r="Z688" s="1"/>
      <c r="AA688" s="1"/>
      <c r="AB688" s="1"/>
      <c r="AC688" s="1"/>
      <c r="AD688" s="1"/>
    </row>
    <row r="689" spans="2:30" ht="18.75" customHeight="1">
      <c r="B689" s="1"/>
      <c r="C689" s="1"/>
      <c r="D689" s="1"/>
      <c r="E689" s="1"/>
      <c r="F689" s="11"/>
      <c r="G689" s="11"/>
      <c r="H689" s="11"/>
      <c r="I689" s="11"/>
      <c r="J689" s="420"/>
      <c r="K689" s="422"/>
      <c r="L689" s="1"/>
      <c r="M689" s="1"/>
      <c r="N689" s="1"/>
      <c r="O689" s="1"/>
      <c r="P689" s="1"/>
      <c r="Q689" s="1"/>
      <c r="R689" s="1"/>
      <c r="S689" s="1"/>
      <c r="T689" s="1"/>
      <c r="U689" s="1"/>
      <c r="V689" s="1"/>
      <c r="W689" s="1"/>
      <c r="X689" s="1"/>
      <c r="Y689" s="1"/>
      <c r="Z689" s="1"/>
      <c r="AA689" s="1"/>
      <c r="AB689" s="1"/>
      <c r="AC689" s="1"/>
      <c r="AD689" s="1"/>
    </row>
    <row r="690" spans="2:30" ht="18.75" customHeight="1">
      <c r="B690" s="1"/>
      <c r="C690" s="1"/>
      <c r="D690" s="1"/>
      <c r="E690" s="1"/>
      <c r="F690" s="11"/>
      <c r="G690" s="11"/>
      <c r="H690" s="11"/>
      <c r="I690" s="11"/>
      <c r="J690" s="420"/>
      <c r="K690" s="422"/>
      <c r="L690" s="1"/>
      <c r="M690" s="1"/>
      <c r="N690" s="1"/>
      <c r="O690" s="1"/>
      <c r="P690" s="1"/>
      <c r="Q690" s="1"/>
      <c r="R690" s="1"/>
      <c r="S690" s="1"/>
      <c r="T690" s="1"/>
      <c r="U690" s="1"/>
      <c r="V690" s="1"/>
      <c r="W690" s="1"/>
      <c r="X690" s="1"/>
      <c r="Y690" s="1"/>
      <c r="Z690" s="1"/>
      <c r="AA690" s="1"/>
      <c r="AB690" s="1"/>
      <c r="AC690" s="1"/>
      <c r="AD690" s="1"/>
    </row>
    <row r="691" spans="2:30" ht="18.75" customHeight="1">
      <c r="B691" s="1"/>
      <c r="C691" s="1"/>
      <c r="D691" s="1"/>
      <c r="E691" s="1"/>
      <c r="F691" s="11"/>
      <c r="G691" s="11"/>
      <c r="H691" s="11"/>
      <c r="I691" s="11"/>
      <c r="J691" s="420"/>
      <c r="K691" s="422"/>
      <c r="L691" s="1"/>
      <c r="M691" s="1"/>
      <c r="N691" s="1"/>
      <c r="O691" s="1"/>
      <c r="P691" s="1"/>
      <c r="Q691" s="1"/>
      <c r="R691" s="1"/>
      <c r="S691" s="1"/>
      <c r="T691" s="1"/>
      <c r="U691" s="1"/>
      <c r="V691" s="1"/>
      <c r="W691" s="1"/>
      <c r="X691" s="1"/>
      <c r="Y691" s="1"/>
      <c r="Z691" s="1"/>
      <c r="AA691" s="1"/>
      <c r="AB691" s="1"/>
      <c r="AC691" s="1"/>
      <c r="AD691" s="1"/>
    </row>
    <row r="692" spans="2:30" ht="18.75" customHeight="1">
      <c r="B692" s="1"/>
      <c r="C692" s="1"/>
      <c r="D692" s="1"/>
      <c r="E692" s="1"/>
      <c r="F692" s="11"/>
      <c r="G692" s="11"/>
      <c r="H692" s="11"/>
      <c r="I692" s="11"/>
      <c r="J692" s="420"/>
      <c r="K692" s="422"/>
      <c r="L692" s="1"/>
      <c r="M692" s="1"/>
      <c r="N692" s="1"/>
      <c r="O692" s="1"/>
      <c r="P692" s="1"/>
      <c r="Q692" s="1"/>
      <c r="R692" s="1"/>
      <c r="S692" s="1"/>
      <c r="T692" s="1"/>
      <c r="U692" s="1"/>
      <c r="V692" s="1"/>
      <c r="W692" s="1"/>
      <c r="X692" s="1"/>
      <c r="Y692" s="1"/>
      <c r="Z692" s="1"/>
      <c r="AA692" s="1"/>
      <c r="AB692" s="1"/>
      <c r="AC692" s="1"/>
      <c r="AD692" s="1"/>
    </row>
    <row r="693" spans="2:30" ht="18.75" customHeight="1">
      <c r="B693" s="1"/>
      <c r="C693" s="1"/>
      <c r="D693" s="1"/>
      <c r="E693" s="1"/>
      <c r="F693" s="11"/>
      <c r="G693" s="11"/>
      <c r="H693" s="11"/>
      <c r="I693" s="11"/>
      <c r="J693" s="420"/>
      <c r="K693" s="422"/>
      <c r="L693" s="1"/>
      <c r="M693" s="1"/>
      <c r="N693" s="1"/>
      <c r="O693" s="1"/>
      <c r="P693" s="1"/>
      <c r="Q693" s="1"/>
      <c r="R693" s="1"/>
      <c r="S693" s="1"/>
      <c r="T693" s="1"/>
      <c r="U693" s="1"/>
      <c r="V693" s="1"/>
      <c r="W693" s="1"/>
      <c r="X693" s="1"/>
      <c r="Y693" s="1"/>
      <c r="Z693" s="1"/>
      <c r="AA693" s="1"/>
      <c r="AB693" s="1"/>
      <c r="AC693" s="1"/>
      <c r="AD693" s="1"/>
    </row>
    <row r="694" spans="2:30" ht="18.75" customHeight="1">
      <c r="B694" s="1"/>
      <c r="C694" s="1"/>
      <c r="D694" s="1"/>
      <c r="E694" s="1"/>
      <c r="F694" s="11"/>
      <c r="G694" s="11"/>
      <c r="H694" s="11"/>
      <c r="I694" s="11"/>
      <c r="J694" s="420"/>
      <c r="K694" s="422"/>
      <c r="L694" s="1"/>
      <c r="M694" s="1"/>
      <c r="N694" s="1"/>
      <c r="O694" s="1"/>
      <c r="P694" s="1"/>
      <c r="Q694" s="1"/>
      <c r="R694" s="1"/>
      <c r="S694" s="1"/>
      <c r="T694" s="1"/>
      <c r="U694" s="1"/>
      <c r="V694" s="1"/>
      <c r="W694" s="1"/>
      <c r="X694" s="1"/>
      <c r="Y694" s="1"/>
      <c r="Z694" s="1"/>
      <c r="AA694" s="1"/>
      <c r="AB694" s="1"/>
      <c r="AC694" s="1"/>
      <c r="AD694" s="1"/>
    </row>
    <row r="695" spans="2:30" ht="18.75" customHeight="1">
      <c r="B695" s="1"/>
      <c r="C695" s="1"/>
      <c r="D695" s="1"/>
      <c r="E695" s="1"/>
      <c r="F695" s="11"/>
      <c r="G695" s="11"/>
      <c r="H695" s="11"/>
      <c r="I695" s="11"/>
      <c r="J695" s="420"/>
      <c r="K695" s="422"/>
      <c r="L695" s="1"/>
      <c r="M695" s="1"/>
      <c r="N695" s="1"/>
      <c r="O695" s="1"/>
      <c r="P695" s="1"/>
      <c r="Q695" s="1"/>
      <c r="R695" s="1"/>
      <c r="S695" s="1"/>
      <c r="T695" s="1"/>
      <c r="U695" s="1"/>
      <c r="V695" s="1"/>
      <c r="W695" s="1"/>
      <c r="X695" s="1"/>
      <c r="Y695" s="1"/>
      <c r="Z695" s="1"/>
      <c r="AA695" s="1"/>
      <c r="AB695" s="1"/>
      <c r="AC695" s="1"/>
      <c r="AD695" s="1"/>
    </row>
    <row r="696" spans="2:30" ht="18.75" customHeight="1">
      <c r="B696" s="1"/>
      <c r="C696" s="1"/>
      <c r="D696" s="1"/>
      <c r="E696" s="1"/>
      <c r="F696" s="11"/>
      <c r="G696" s="11"/>
      <c r="H696" s="11"/>
      <c r="I696" s="11"/>
      <c r="J696" s="420"/>
      <c r="K696" s="422"/>
      <c r="L696" s="1"/>
      <c r="M696" s="1"/>
      <c r="N696" s="1"/>
      <c r="O696" s="1"/>
      <c r="P696" s="1"/>
      <c r="Q696" s="1"/>
      <c r="R696" s="1"/>
      <c r="S696" s="1"/>
      <c r="T696" s="1"/>
      <c r="U696" s="1"/>
      <c r="V696" s="1"/>
      <c r="W696" s="1"/>
      <c r="X696" s="1"/>
      <c r="Y696" s="1"/>
      <c r="Z696" s="1"/>
      <c r="AA696" s="1"/>
      <c r="AB696" s="1"/>
      <c r="AC696" s="1"/>
      <c r="AD696" s="1"/>
    </row>
    <row r="697" spans="2:30" ht="18.75" customHeight="1">
      <c r="B697" s="1"/>
      <c r="C697" s="1"/>
      <c r="D697" s="1"/>
      <c r="E697" s="1"/>
      <c r="F697" s="11"/>
      <c r="G697" s="11"/>
      <c r="H697" s="11"/>
      <c r="I697" s="11"/>
      <c r="J697" s="420"/>
      <c r="K697" s="422"/>
      <c r="L697" s="1"/>
      <c r="M697" s="1"/>
      <c r="N697" s="1"/>
      <c r="O697" s="1"/>
      <c r="P697" s="1"/>
      <c r="Q697" s="1"/>
      <c r="R697" s="1"/>
      <c r="S697" s="1"/>
      <c r="T697" s="1"/>
      <c r="U697" s="1"/>
      <c r="V697" s="1"/>
      <c r="W697" s="1"/>
      <c r="X697" s="1"/>
      <c r="Y697" s="1"/>
      <c r="Z697" s="1"/>
      <c r="AA697" s="1"/>
      <c r="AB697" s="1"/>
      <c r="AC697" s="1"/>
      <c r="AD697" s="1"/>
    </row>
    <row r="698" spans="2:30" ht="18.75" customHeight="1">
      <c r="B698" s="1"/>
      <c r="C698" s="1"/>
      <c r="D698" s="1"/>
      <c r="E698" s="1"/>
      <c r="F698" s="11"/>
      <c r="G698" s="11"/>
      <c r="H698" s="11"/>
      <c r="I698" s="11"/>
      <c r="J698" s="420"/>
      <c r="K698" s="422"/>
      <c r="L698" s="1"/>
      <c r="M698" s="1"/>
      <c r="N698" s="1"/>
      <c r="O698" s="1"/>
      <c r="P698" s="1"/>
      <c r="Q698" s="1"/>
      <c r="R698" s="1"/>
      <c r="S698" s="1"/>
      <c r="T698" s="1"/>
      <c r="U698" s="1"/>
      <c r="V698" s="1"/>
      <c r="W698" s="1"/>
      <c r="X698" s="1"/>
      <c r="Y698" s="1"/>
      <c r="Z698" s="1"/>
      <c r="AA698" s="1"/>
      <c r="AB698" s="1"/>
      <c r="AC698" s="1"/>
      <c r="AD698" s="1"/>
    </row>
    <row r="699" spans="2:30" ht="18.75" customHeight="1">
      <c r="B699" s="1"/>
      <c r="C699" s="1"/>
      <c r="D699" s="1"/>
      <c r="E699" s="1"/>
      <c r="F699" s="11"/>
      <c r="G699" s="11"/>
      <c r="H699" s="11"/>
      <c r="I699" s="11"/>
      <c r="J699" s="420"/>
      <c r="K699" s="422"/>
      <c r="L699" s="1"/>
      <c r="M699" s="1"/>
      <c r="N699" s="1"/>
      <c r="O699" s="1"/>
      <c r="P699" s="1"/>
      <c r="Q699" s="1"/>
      <c r="R699" s="1"/>
      <c r="S699" s="1"/>
      <c r="T699" s="1"/>
      <c r="U699" s="1"/>
      <c r="V699" s="1"/>
      <c r="W699" s="1"/>
      <c r="X699" s="1"/>
      <c r="Y699" s="1"/>
      <c r="Z699" s="1"/>
      <c r="AA699" s="1"/>
      <c r="AB699" s="1"/>
      <c r="AC699" s="1"/>
      <c r="AD699" s="1"/>
    </row>
    <row r="700" spans="2:30" ht="18.75" customHeight="1">
      <c r="B700" s="1"/>
      <c r="C700" s="1"/>
      <c r="D700" s="1"/>
      <c r="E700" s="1"/>
      <c r="F700" s="11"/>
      <c r="G700" s="11"/>
      <c r="H700" s="11"/>
      <c r="I700" s="11"/>
      <c r="J700" s="420"/>
      <c r="K700" s="422"/>
      <c r="L700" s="1"/>
      <c r="M700" s="1"/>
      <c r="N700" s="1"/>
      <c r="O700" s="1"/>
      <c r="P700" s="1"/>
      <c r="Q700" s="1"/>
      <c r="R700" s="1"/>
      <c r="S700" s="1"/>
      <c r="T700" s="1"/>
      <c r="U700" s="1"/>
      <c r="V700" s="1"/>
      <c r="W700" s="1"/>
      <c r="X700" s="1"/>
      <c r="Y700" s="1"/>
      <c r="Z700" s="1"/>
      <c r="AA700" s="1"/>
      <c r="AB700" s="1"/>
      <c r="AC700" s="1"/>
      <c r="AD700" s="1"/>
    </row>
    <row r="701" spans="2:30" ht="18.75" customHeight="1">
      <c r="B701" s="1"/>
      <c r="C701" s="1"/>
      <c r="D701" s="1"/>
      <c r="E701" s="1"/>
      <c r="F701" s="11"/>
      <c r="G701" s="11"/>
      <c r="H701" s="11"/>
      <c r="I701" s="11"/>
      <c r="J701" s="420"/>
      <c r="K701" s="422"/>
      <c r="L701" s="1"/>
      <c r="M701" s="1"/>
      <c r="N701" s="1"/>
      <c r="O701" s="1"/>
      <c r="P701" s="1"/>
      <c r="Q701" s="1"/>
      <c r="R701" s="1"/>
      <c r="S701" s="1"/>
      <c r="T701" s="1"/>
      <c r="U701" s="1"/>
      <c r="V701" s="1"/>
      <c r="W701" s="1"/>
      <c r="X701" s="1"/>
      <c r="Y701" s="1"/>
      <c r="Z701" s="1"/>
      <c r="AA701" s="1"/>
      <c r="AB701" s="1"/>
      <c r="AC701" s="1"/>
      <c r="AD701" s="1"/>
    </row>
    <row r="702" spans="2:30" ht="18.75" customHeight="1">
      <c r="B702" s="1"/>
      <c r="C702" s="1"/>
      <c r="D702" s="1"/>
      <c r="E702" s="1"/>
      <c r="F702" s="11"/>
      <c r="G702" s="11"/>
      <c r="H702" s="11"/>
      <c r="I702" s="11"/>
      <c r="J702" s="420"/>
      <c r="K702" s="422"/>
      <c r="L702" s="1"/>
      <c r="M702" s="1"/>
      <c r="N702" s="1"/>
      <c r="O702" s="1"/>
      <c r="P702" s="1"/>
      <c r="Q702" s="1"/>
      <c r="R702" s="1"/>
      <c r="S702" s="1"/>
      <c r="T702" s="1"/>
      <c r="U702" s="1"/>
      <c r="V702" s="1"/>
      <c r="W702" s="1"/>
      <c r="X702" s="1"/>
      <c r="Y702" s="1"/>
      <c r="Z702" s="1"/>
      <c r="AA702" s="1"/>
      <c r="AB702" s="1"/>
      <c r="AC702" s="1"/>
      <c r="AD702" s="1"/>
    </row>
    <row r="703" spans="2:30" ht="18.75" customHeight="1">
      <c r="B703" s="1"/>
      <c r="C703" s="1"/>
      <c r="D703" s="1"/>
      <c r="E703" s="1"/>
      <c r="F703" s="11"/>
      <c r="G703" s="11"/>
      <c r="H703" s="11"/>
      <c r="I703" s="11"/>
      <c r="J703" s="420"/>
      <c r="K703" s="422"/>
      <c r="L703" s="1"/>
      <c r="M703" s="1"/>
      <c r="N703" s="1"/>
      <c r="O703" s="1"/>
      <c r="P703" s="1"/>
      <c r="Q703" s="1"/>
      <c r="R703" s="1"/>
      <c r="S703" s="1"/>
      <c r="T703" s="1"/>
      <c r="U703" s="1"/>
      <c r="V703" s="1"/>
      <c r="W703" s="1"/>
      <c r="X703" s="1"/>
      <c r="Y703" s="1"/>
      <c r="Z703" s="1"/>
      <c r="AA703" s="1"/>
      <c r="AB703" s="1"/>
      <c r="AC703" s="1"/>
      <c r="AD703" s="1"/>
    </row>
    <row r="704" spans="2:30" ht="18.75" customHeight="1">
      <c r="B704" s="1"/>
      <c r="C704" s="1"/>
      <c r="D704" s="1"/>
      <c r="E704" s="1"/>
      <c r="F704" s="11"/>
      <c r="G704" s="11"/>
      <c r="H704" s="11"/>
      <c r="I704" s="11"/>
      <c r="J704" s="420"/>
      <c r="K704" s="422"/>
      <c r="L704" s="1"/>
      <c r="M704" s="1"/>
      <c r="N704" s="1"/>
      <c r="O704" s="1"/>
      <c r="P704" s="1"/>
      <c r="Q704" s="1"/>
      <c r="R704" s="1"/>
      <c r="S704" s="1"/>
      <c r="T704" s="1"/>
      <c r="U704" s="1"/>
      <c r="V704" s="1"/>
      <c r="W704" s="1"/>
      <c r="X704" s="1"/>
      <c r="Y704" s="1"/>
      <c r="Z704" s="1"/>
      <c r="AA704" s="1"/>
      <c r="AB704" s="1"/>
      <c r="AC704" s="1"/>
      <c r="AD704" s="1"/>
    </row>
    <row r="705" spans="2:30" ht="18.75" customHeight="1">
      <c r="B705" s="1"/>
      <c r="C705" s="1"/>
      <c r="D705" s="1"/>
      <c r="E705" s="1"/>
      <c r="F705" s="11"/>
      <c r="G705" s="11"/>
      <c r="H705" s="11"/>
      <c r="I705" s="11"/>
      <c r="J705" s="420"/>
      <c r="K705" s="422"/>
      <c r="L705" s="1"/>
      <c r="M705" s="1"/>
      <c r="N705" s="1"/>
      <c r="O705" s="1"/>
      <c r="P705" s="1"/>
      <c r="Q705" s="1"/>
      <c r="R705" s="1"/>
      <c r="S705" s="1"/>
      <c r="T705" s="1"/>
      <c r="U705" s="1"/>
      <c r="V705" s="1"/>
      <c r="W705" s="1"/>
      <c r="X705" s="1"/>
      <c r="Y705" s="1"/>
      <c r="Z705" s="1"/>
      <c r="AA705" s="1"/>
      <c r="AB705" s="1"/>
      <c r="AC705" s="1"/>
      <c r="AD705" s="1"/>
    </row>
    <row r="706" spans="2:30" ht="18.75" customHeight="1">
      <c r="B706" s="1"/>
      <c r="C706" s="1"/>
      <c r="D706" s="1"/>
      <c r="E706" s="1"/>
      <c r="F706" s="11"/>
      <c r="G706" s="11"/>
      <c r="H706" s="11"/>
      <c r="I706" s="11"/>
      <c r="J706" s="420"/>
      <c r="K706" s="422"/>
      <c r="L706" s="1"/>
      <c r="M706" s="1"/>
      <c r="N706" s="1"/>
      <c r="O706" s="1"/>
      <c r="P706" s="1"/>
      <c r="Q706" s="1"/>
      <c r="R706" s="1"/>
      <c r="S706" s="1"/>
      <c r="T706" s="1"/>
      <c r="U706" s="1"/>
      <c r="V706" s="1"/>
      <c r="W706" s="1"/>
      <c r="X706" s="1"/>
      <c r="Y706" s="1"/>
      <c r="Z706" s="1"/>
      <c r="AA706" s="1"/>
      <c r="AB706" s="1"/>
      <c r="AC706" s="1"/>
      <c r="AD706" s="1"/>
    </row>
    <row r="707" spans="2:30" ht="18.75" customHeight="1">
      <c r="B707" s="1"/>
      <c r="C707" s="1"/>
      <c r="D707" s="1"/>
      <c r="E707" s="1"/>
      <c r="F707" s="11"/>
      <c r="G707" s="11"/>
      <c r="H707" s="11"/>
      <c r="I707" s="11"/>
      <c r="J707" s="420"/>
      <c r="K707" s="422"/>
      <c r="L707" s="1"/>
      <c r="M707" s="1"/>
      <c r="N707" s="1"/>
      <c r="O707" s="1"/>
      <c r="P707" s="1"/>
      <c r="Q707" s="1"/>
      <c r="R707" s="1"/>
      <c r="S707" s="1"/>
      <c r="T707" s="1"/>
      <c r="U707" s="1"/>
      <c r="V707" s="1"/>
      <c r="W707" s="1"/>
      <c r="X707" s="1"/>
      <c r="Y707" s="1"/>
      <c r="Z707" s="1"/>
      <c r="AA707" s="1"/>
      <c r="AB707" s="1"/>
      <c r="AC707" s="1"/>
      <c r="AD707" s="1"/>
    </row>
    <row r="708" spans="2:30" ht="18.75" customHeight="1">
      <c r="B708" s="1"/>
      <c r="C708" s="1"/>
      <c r="D708" s="1"/>
      <c r="E708" s="1"/>
      <c r="F708" s="11"/>
      <c r="G708" s="11"/>
      <c r="H708" s="11"/>
      <c r="I708" s="11"/>
      <c r="J708" s="420"/>
      <c r="K708" s="422"/>
      <c r="L708" s="1"/>
      <c r="M708" s="1"/>
      <c r="N708" s="1"/>
      <c r="O708" s="1"/>
      <c r="P708" s="1"/>
      <c r="Q708" s="1"/>
      <c r="R708" s="1"/>
      <c r="S708" s="1"/>
      <c r="T708" s="1"/>
      <c r="U708" s="1"/>
      <c r="V708" s="1"/>
      <c r="W708" s="1"/>
      <c r="X708" s="1"/>
      <c r="Y708" s="1"/>
      <c r="Z708" s="1"/>
      <c r="AA708" s="1"/>
      <c r="AB708" s="1"/>
      <c r="AC708" s="1"/>
      <c r="AD708" s="1"/>
    </row>
    <row r="709" spans="2:30" ht="18.75" customHeight="1">
      <c r="B709" s="1"/>
      <c r="C709" s="1"/>
      <c r="D709" s="1"/>
      <c r="E709" s="1"/>
      <c r="F709" s="11"/>
      <c r="G709" s="11"/>
      <c r="H709" s="11"/>
      <c r="I709" s="11"/>
      <c r="J709" s="420"/>
      <c r="K709" s="422"/>
      <c r="L709" s="1"/>
      <c r="M709" s="1"/>
      <c r="N709" s="1"/>
      <c r="O709" s="1"/>
      <c r="P709" s="1"/>
      <c r="Q709" s="1"/>
      <c r="R709" s="1"/>
      <c r="S709" s="1"/>
      <c r="T709" s="1"/>
      <c r="U709" s="1"/>
      <c r="V709" s="1"/>
      <c r="W709" s="1"/>
      <c r="X709" s="1"/>
      <c r="Y709" s="1"/>
      <c r="Z709" s="1"/>
      <c r="AA709" s="1"/>
      <c r="AB709" s="1"/>
      <c r="AC709" s="1"/>
      <c r="AD709" s="1"/>
    </row>
    <row r="710" spans="2:30" ht="18.75" customHeight="1">
      <c r="B710" s="1"/>
      <c r="C710" s="1"/>
      <c r="D710" s="1"/>
      <c r="E710" s="1"/>
      <c r="F710" s="11"/>
      <c r="G710" s="11"/>
      <c r="H710" s="11"/>
      <c r="I710" s="11"/>
      <c r="J710" s="420"/>
      <c r="K710" s="422"/>
      <c r="L710" s="1"/>
      <c r="M710" s="1"/>
      <c r="N710" s="1"/>
      <c r="O710" s="1"/>
      <c r="P710" s="1"/>
      <c r="Q710" s="1"/>
      <c r="R710" s="1"/>
      <c r="S710" s="1"/>
      <c r="T710" s="1"/>
      <c r="U710" s="1"/>
      <c r="V710" s="1"/>
      <c r="W710" s="1"/>
      <c r="X710" s="1"/>
      <c r="Y710" s="1"/>
      <c r="Z710" s="1"/>
      <c r="AA710" s="1"/>
      <c r="AB710" s="1"/>
      <c r="AC710" s="1"/>
      <c r="AD710" s="1"/>
    </row>
    <row r="711" spans="2:30" ht="18.75" customHeight="1">
      <c r="B711" s="1"/>
      <c r="C711" s="1"/>
      <c r="D711" s="1"/>
      <c r="E711" s="1"/>
      <c r="F711" s="11"/>
      <c r="G711" s="11"/>
      <c r="H711" s="11"/>
      <c r="I711" s="11"/>
      <c r="J711" s="420"/>
      <c r="K711" s="422"/>
      <c r="L711" s="1"/>
      <c r="M711" s="1"/>
      <c r="N711" s="1"/>
      <c r="O711" s="1"/>
      <c r="P711" s="1"/>
      <c r="Q711" s="1"/>
      <c r="R711" s="1"/>
      <c r="S711" s="1"/>
      <c r="T711" s="1"/>
      <c r="U711" s="1"/>
      <c r="V711" s="1"/>
      <c r="W711" s="1"/>
      <c r="X711" s="1"/>
      <c r="Y711" s="1"/>
      <c r="Z711" s="1"/>
      <c r="AA711" s="1"/>
      <c r="AB711" s="1"/>
      <c r="AC711" s="1"/>
      <c r="AD711" s="1"/>
    </row>
    <row r="712" spans="2:30" ht="18.75" customHeight="1">
      <c r="B712" s="1"/>
      <c r="C712" s="1"/>
      <c r="D712" s="1"/>
      <c r="E712" s="1"/>
      <c r="F712" s="11"/>
      <c r="G712" s="11"/>
      <c r="H712" s="11"/>
      <c r="I712" s="11"/>
      <c r="J712" s="420"/>
      <c r="K712" s="422"/>
      <c r="L712" s="1"/>
      <c r="M712" s="1"/>
      <c r="N712" s="1"/>
      <c r="O712" s="1"/>
      <c r="P712" s="1"/>
      <c r="Q712" s="1"/>
      <c r="R712" s="1"/>
      <c r="S712" s="1"/>
      <c r="T712" s="1"/>
      <c r="U712" s="1"/>
      <c r="V712" s="1"/>
      <c r="W712" s="1"/>
      <c r="X712" s="1"/>
      <c r="Y712" s="1"/>
      <c r="Z712" s="1"/>
      <c r="AA712" s="1"/>
      <c r="AB712" s="1"/>
      <c r="AC712" s="1"/>
      <c r="AD712" s="1"/>
    </row>
    <row r="713" spans="2:30" ht="18.75" customHeight="1">
      <c r="B713" s="1"/>
      <c r="C713" s="1"/>
      <c r="D713" s="1"/>
      <c r="E713" s="1"/>
      <c r="F713" s="11"/>
      <c r="G713" s="11"/>
      <c r="H713" s="11"/>
      <c r="I713" s="11"/>
      <c r="J713" s="420"/>
      <c r="K713" s="422"/>
      <c r="L713" s="1"/>
      <c r="M713" s="1"/>
      <c r="N713" s="1"/>
      <c r="O713" s="1"/>
      <c r="P713" s="1"/>
      <c r="Q713" s="1"/>
      <c r="R713" s="1"/>
      <c r="S713" s="1"/>
      <c r="T713" s="1"/>
      <c r="U713" s="1"/>
      <c r="V713" s="1"/>
      <c r="W713" s="1"/>
      <c r="X713" s="1"/>
      <c r="Y713" s="1"/>
      <c r="Z713" s="1"/>
      <c r="AA713" s="1"/>
      <c r="AB713" s="1"/>
      <c r="AC713" s="1"/>
      <c r="AD713" s="1"/>
    </row>
    <row r="714" spans="2:30" ht="18.75" customHeight="1">
      <c r="B714" s="1"/>
      <c r="C714" s="1"/>
      <c r="D714" s="1"/>
      <c r="E714" s="1"/>
      <c r="F714" s="11"/>
      <c r="G714" s="11"/>
      <c r="H714" s="11"/>
      <c r="I714" s="11"/>
      <c r="J714" s="420"/>
      <c r="K714" s="422"/>
      <c r="L714" s="1"/>
      <c r="M714" s="1"/>
      <c r="N714" s="1"/>
      <c r="O714" s="1"/>
      <c r="P714" s="1"/>
      <c r="Q714" s="1"/>
      <c r="R714" s="1"/>
      <c r="S714" s="1"/>
      <c r="T714" s="1"/>
      <c r="U714" s="1"/>
      <c r="V714" s="1"/>
      <c r="W714" s="1"/>
      <c r="X714" s="1"/>
      <c r="Y714" s="1"/>
      <c r="Z714" s="1"/>
      <c r="AA714" s="1"/>
      <c r="AB714" s="1"/>
      <c r="AC714" s="1"/>
      <c r="AD714" s="1"/>
    </row>
    <row r="715" spans="2:30" ht="18.75" customHeight="1">
      <c r="B715" s="1"/>
      <c r="C715" s="1"/>
      <c r="D715" s="1"/>
      <c r="E715" s="1"/>
      <c r="F715" s="11"/>
      <c r="G715" s="11"/>
      <c r="H715" s="11"/>
      <c r="I715" s="11"/>
      <c r="J715" s="420"/>
      <c r="K715" s="422"/>
      <c r="L715" s="1"/>
      <c r="M715" s="1"/>
      <c r="N715" s="1"/>
      <c r="O715" s="1"/>
      <c r="P715" s="1"/>
      <c r="Q715" s="1"/>
      <c r="R715" s="1"/>
      <c r="S715" s="1"/>
      <c r="T715" s="1"/>
      <c r="U715" s="1"/>
      <c r="V715" s="1"/>
      <c r="W715" s="1"/>
      <c r="X715" s="1"/>
      <c r="Y715" s="1"/>
      <c r="Z715" s="1"/>
      <c r="AA715" s="1"/>
      <c r="AB715" s="1"/>
      <c r="AC715" s="1"/>
      <c r="AD715" s="1"/>
    </row>
    <row r="716" spans="2:30" ht="18.75" customHeight="1">
      <c r="B716" s="1"/>
      <c r="C716" s="1"/>
      <c r="D716" s="1"/>
      <c r="E716" s="1"/>
      <c r="F716" s="11"/>
      <c r="G716" s="11"/>
      <c r="H716" s="11"/>
      <c r="I716" s="11"/>
      <c r="J716" s="420"/>
      <c r="K716" s="422"/>
      <c r="L716" s="1"/>
      <c r="M716" s="1"/>
      <c r="N716" s="1"/>
      <c r="O716" s="1"/>
      <c r="P716" s="1"/>
      <c r="Q716" s="1"/>
      <c r="R716" s="1"/>
      <c r="S716" s="1"/>
      <c r="T716" s="1"/>
      <c r="U716" s="1"/>
      <c r="V716" s="1"/>
      <c r="W716" s="1"/>
      <c r="X716" s="1"/>
      <c r="Y716" s="1"/>
      <c r="Z716" s="1"/>
      <c r="AA716" s="1"/>
      <c r="AB716" s="1"/>
      <c r="AC716" s="1"/>
      <c r="AD716" s="1"/>
    </row>
    <row r="717" spans="2:30" ht="18.75" customHeight="1">
      <c r="B717" s="1"/>
      <c r="C717" s="1"/>
      <c r="D717" s="1"/>
      <c r="E717" s="1"/>
      <c r="F717" s="11"/>
      <c r="G717" s="11"/>
      <c r="H717" s="11"/>
      <c r="I717" s="11"/>
      <c r="J717" s="420"/>
      <c r="K717" s="422"/>
      <c r="L717" s="1"/>
      <c r="M717" s="1"/>
      <c r="N717" s="1"/>
      <c r="O717" s="1"/>
      <c r="P717" s="1"/>
      <c r="Q717" s="1"/>
      <c r="R717" s="1"/>
      <c r="S717" s="1"/>
      <c r="T717" s="1"/>
      <c r="U717" s="1"/>
      <c r="V717" s="1"/>
      <c r="W717" s="1"/>
      <c r="X717" s="1"/>
      <c r="Y717" s="1"/>
      <c r="Z717" s="1"/>
      <c r="AA717" s="1"/>
      <c r="AB717" s="1"/>
      <c r="AC717" s="1"/>
      <c r="AD717" s="1"/>
    </row>
    <row r="718" spans="2:30" ht="18.75" customHeight="1">
      <c r="B718" s="1"/>
      <c r="C718" s="1"/>
      <c r="D718" s="1"/>
      <c r="E718" s="1"/>
      <c r="F718" s="11"/>
      <c r="G718" s="11"/>
      <c r="H718" s="11"/>
      <c r="I718" s="11"/>
      <c r="J718" s="420"/>
      <c r="K718" s="422"/>
      <c r="L718" s="1"/>
      <c r="M718" s="1"/>
      <c r="N718" s="1"/>
      <c r="O718" s="1"/>
      <c r="P718" s="1"/>
      <c r="Q718" s="1"/>
      <c r="R718" s="1"/>
      <c r="S718" s="1"/>
      <c r="T718" s="1"/>
      <c r="U718" s="1"/>
      <c r="V718" s="1"/>
      <c r="W718" s="1"/>
      <c r="X718" s="1"/>
      <c r="Y718" s="1"/>
      <c r="Z718" s="1"/>
      <c r="AA718" s="1"/>
      <c r="AB718" s="1"/>
      <c r="AC718" s="1"/>
      <c r="AD718" s="1"/>
    </row>
    <row r="719" spans="2:30" ht="18.75" customHeight="1">
      <c r="B719" s="1"/>
      <c r="C719" s="1"/>
      <c r="D719" s="1"/>
      <c r="E719" s="1"/>
      <c r="F719" s="11"/>
      <c r="G719" s="11"/>
      <c r="H719" s="11"/>
      <c r="I719" s="11"/>
      <c r="J719" s="420"/>
      <c r="K719" s="422"/>
      <c r="L719" s="1"/>
      <c r="M719" s="1"/>
      <c r="N719" s="1"/>
      <c r="O719" s="1"/>
      <c r="P719" s="1"/>
      <c r="Q719" s="1"/>
      <c r="R719" s="1"/>
      <c r="S719" s="1"/>
      <c r="T719" s="1"/>
      <c r="U719" s="1"/>
      <c r="V719" s="1"/>
      <c r="W719" s="1"/>
      <c r="X719" s="1"/>
      <c r="Y719" s="1"/>
      <c r="Z719" s="1"/>
      <c r="AA719" s="1"/>
      <c r="AB719" s="1"/>
      <c r="AC719" s="1"/>
      <c r="AD719" s="1"/>
    </row>
    <row r="720" spans="2:30" ht="18.75" customHeight="1">
      <c r="B720" s="1"/>
      <c r="C720" s="1"/>
      <c r="D720" s="1"/>
      <c r="E720" s="1"/>
      <c r="F720" s="11"/>
      <c r="G720" s="11"/>
      <c r="H720" s="11"/>
      <c r="I720" s="11"/>
      <c r="J720" s="420"/>
      <c r="K720" s="422"/>
      <c r="L720" s="1"/>
      <c r="M720" s="1"/>
      <c r="N720" s="1"/>
      <c r="O720" s="1"/>
      <c r="P720" s="1"/>
      <c r="Q720" s="1"/>
      <c r="R720" s="1"/>
      <c r="S720" s="1"/>
      <c r="T720" s="1"/>
      <c r="U720" s="1"/>
      <c r="V720" s="1"/>
      <c r="W720" s="1"/>
      <c r="X720" s="1"/>
      <c r="Y720" s="1"/>
      <c r="Z720" s="1"/>
      <c r="AA720" s="1"/>
      <c r="AB720" s="1"/>
      <c r="AC720" s="1"/>
      <c r="AD720" s="1"/>
    </row>
    <row r="721" spans="2:30" ht="18.75" customHeight="1">
      <c r="B721" s="1"/>
      <c r="C721" s="1"/>
      <c r="D721" s="1"/>
      <c r="E721" s="1"/>
      <c r="F721" s="11"/>
      <c r="G721" s="11"/>
      <c r="H721" s="11"/>
      <c r="I721" s="11"/>
      <c r="J721" s="420"/>
      <c r="K721" s="422"/>
      <c r="L721" s="1"/>
      <c r="M721" s="1"/>
      <c r="N721" s="1"/>
      <c r="O721" s="1"/>
      <c r="P721" s="1"/>
      <c r="Q721" s="1"/>
      <c r="R721" s="1"/>
      <c r="S721" s="1"/>
      <c r="T721" s="1"/>
      <c r="U721" s="1"/>
      <c r="V721" s="1"/>
      <c r="W721" s="1"/>
      <c r="X721" s="1"/>
      <c r="Y721" s="1"/>
      <c r="Z721" s="1"/>
      <c r="AA721" s="1"/>
      <c r="AB721" s="1"/>
      <c r="AC721" s="1"/>
      <c r="AD721" s="1"/>
    </row>
    <row r="722" spans="2:30" ht="18.75" customHeight="1">
      <c r="B722" s="1"/>
      <c r="C722" s="1"/>
      <c r="D722" s="1"/>
      <c r="E722" s="1"/>
      <c r="F722" s="11"/>
      <c r="G722" s="11"/>
      <c r="H722" s="11"/>
      <c r="I722" s="11"/>
      <c r="J722" s="420"/>
      <c r="K722" s="422"/>
      <c r="L722" s="1"/>
      <c r="M722" s="1"/>
      <c r="N722" s="1"/>
      <c r="O722" s="1"/>
      <c r="P722" s="1"/>
      <c r="Q722" s="1"/>
      <c r="R722" s="1"/>
      <c r="S722" s="1"/>
      <c r="T722" s="1"/>
      <c r="U722" s="1"/>
      <c r="V722" s="1"/>
      <c r="W722" s="1"/>
      <c r="X722" s="1"/>
      <c r="Y722" s="1"/>
      <c r="Z722" s="1"/>
      <c r="AA722" s="1"/>
      <c r="AB722" s="1"/>
      <c r="AC722" s="1"/>
      <c r="AD722" s="1"/>
    </row>
    <row r="723" spans="2:30" ht="18.75" customHeight="1">
      <c r="B723" s="1"/>
      <c r="C723" s="1"/>
      <c r="D723" s="1"/>
      <c r="E723" s="1"/>
      <c r="F723" s="11"/>
      <c r="G723" s="11"/>
      <c r="H723" s="11"/>
      <c r="I723" s="11"/>
      <c r="J723" s="420"/>
      <c r="K723" s="422"/>
      <c r="L723" s="1"/>
      <c r="M723" s="1"/>
      <c r="N723" s="1"/>
      <c r="O723" s="1"/>
      <c r="P723" s="1"/>
      <c r="Q723" s="1"/>
      <c r="R723" s="1"/>
      <c r="S723" s="1"/>
      <c r="T723" s="1"/>
      <c r="U723" s="1"/>
      <c r="V723" s="1"/>
      <c r="W723" s="1"/>
      <c r="X723" s="1"/>
      <c r="Y723" s="1"/>
      <c r="Z723" s="1"/>
      <c r="AA723" s="1"/>
      <c r="AB723" s="1"/>
      <c r="AC723" s="1"/>
      <c r="AD723" s="1"/>
    </row>
    <row r="724" spans="2:30" ht="18.75" customHeight="1">
      <c r="B724" s="1"/>
      <c r="C724" s="1"/>
      <c r="D724" s="1"/>
      <c r="E724" s="1"/>
      <c r="F724" s="11"/>
      <c r="G724" s="11"/>
      <c r="H724" s="11"/>
      <c r="I724" s="11"/>
      <c r="J724" s="420"/>
      <c r="K724" s="422"/>
      <c r="L724" s="1"/>
      <c r="M724" s="1"/>
      <c r="N724" s="1"/>
      <c r="O724" s="1"/>
      <c r="P724" s="1"/>
      <c r="Q724" s="1"/>
      <c r="R724" s="1"/>
      <c r="S724" s="1"/>
      <c r="T724" s="1"/>
      <c r="U724" s="1"/>
      <c r="V724" s="1"/>
      <c r="W724" s="1"/>
      <c r="X724" s="1"/>
      <c r="Y724" s="1"/>
      <c r="Z724" s="1"/>
      <c r="AA724" s="1"/>
      <c r="AB724" s="1"/>
      <c r="AC724" s="1"/>
      <c r="AD724" s="1"/>
    </row>
    <row r="725" spans="2:30" ht="18.75" customHeight="1">
      <c r="B725" s="1"/>
      <c r="C725" s="1"/>
      <c r="D725" s="1"/>
      <c r="E725" s="1"/>
      <c r="F725" s="11"/>
      <c r="G725" s="11"/>
      <c r="H725" s="11"/>
      <c r="I725" s="11"/>
      <c r="J725" s="420"/>
      <c r="K725" s="422"/>
      <c r="L725" s="1"/>
      <c r="M725" s="1"/>
      <c r="N725" s="1"/>
      <c r="O725" s="1"/>
      <c r="P725" s="1"/>
      <c r="Q725" s="1"/>
      <c r="R725" s="1"/>
      <c r="S725" s="1"/>
      <c r="T725" s="1"/>
      <c r="U725" s="1"/>
      <c r="V725" s="1"/>
      <c r="W725" s="1"/>
      <c r="X725" s="1"/>
      <c r="Y725" s="1"/>
      <c r="Z725" s="1"/>
      <c r="AA725" s="1"/>
      <c r="AB725" s="1"/>
      <c r="AC725" s="1"/>
      <c r="AD725" s="1"/>
    </row>
    <row r="726" spans="2:30" ht="18.75" customHeight="1">
      <c r="B726" s="1"/>
      <c r="C726" s="1"/>
      <c r="D726" s="1"/>
      <c r="E726" s="1"/>
      <c r="F726" s="11"/>
      <c r="G726" s="11"/>
      <c r="H726" s="11"/>
      <c r="I726" s="11"/>
      <c r="J726" s="420"/>
      <c r="K726" s="422"/>
      <c r="L726" s="1"/>
      <c r="M726" s="1"/>
      <c r="N726" s="1"/>
      <c r="O726" s="1"/>
      <c r="P726" s="1"/>
      <c r="Q726" s="1"/>
      <c r="R726" s="1"/>
      <c r="S726" s="1"/>
      <c r="T726" s="1"/>
      <c r="U726" s="1"/>
      <c r="V726" s="1"/>
      <c r="W726" s="1"/>
      <c r="X726" s="1"/>
      <c r="Y726" s="1"/>
      <c r="Z726" s="1"/>
      <c r="AA726" s="1"/>
      <c r="AB726" s="1"/>
      <c r="AC726" s="1"/>
      <c r="AD726" s="1"/>
    </row>
    <row r="727" spans="2:30" ht="18.75" customHeight="1">
      <c r="B727" s="1"/>
      <c r="C727" s="1"/>
      <c r="D727" s="1"/>
      <c r="E727" s="1"/>
      <c r="F727" s="11"/>
      <c r="G727" s="11"/>
      <c r="H727" s="11"/>
      <c r="I727" s="11"/>
      <c r="J727" s="420"/>
      <c r="K727" s="422"/>
      <c r="L727" s="1"/>
      <c r="M727" s="1"/>
      <c r="N727" s="1"/>
      <c r="O727" s="1"/>
      <c r="P727" s="1"/>
      <c r="Q727" s="1"/>
      <c r="R727" s="1"/>
      <c r="S727" s="1"/>
      <c r="T727" s="1"/>
      <c r="U727" s="1"/>
      <c r="V727" s="1"/>
      <c r="W727" s="1"/>
      <c r="X727" s="1"/>
      <c r="Y727" s="1"/>
      <c r="Z727" s="1"/>
      <c r="AA727" s="1"/>
      <c r="AB727" s="1"/>
      <c r="AC727" s="1"/>
      <c r="AD727" s="1"/>
    </row>
    <row r="728" spans="2:30" ht="18.75" customHeight="1">
      <c r="B728" s="1"/>
      <c r="C728" s="1"/>
      <c r="D728" s="1"/>
      <c r="E728" s="1"/>
      <c r="F728" s="11"/>
      <c r="G728" s="11"/>
      <c r="H728" s="11"/>
      <c r="I728" s="11"/>
      <c r="J728" s="420"/>
      <c r="K728" s="422"/>
      <c r="L728" s="1"/>
      <c r="M728" s="1"/>
      <c r="N728" s="1"/>
      <c r="O728" s="1"/>
      <c r="P728" s="1"/>
      <c r="Q728" s="1"/>
      <c r="R728" s="1"/>
      <c r="S728" s="1"/>
      <c r="T728" s="1"/>
      <c r="U728" s="1"/>
      <c r="V728" s="1"/>
      <c r="W728" s="1"/>
      <c r="X728" s="1"/>
      <c r="Y728" s="1"/>
      <c r="Z728" s="1"/>
      <c r="AA728" s="1"/>
      <c r="AB728" s="1"/>
      <c r="AC728" s="1"/>
      <c r="AD728" s="1"/>
    </row>
    <row r="729" spans="2:30" ht="18.75" customHeight="1">
      <c r="B729" s="1"/>
      <c r="C729" s="1"/>
      <c r="D729" s="1"/>
      <c r="E729" s="1"/>
      <c r="F729" s="11"/>
      <c r="G729" s="11"/>
      <c r="H729" s="11"/>
      <c r="I729" s="11"/>
      <c r="J729" s="420"/>
      <c r="K729" s="422"/>
      <c r="L729" s="1"/>
      <c r="M729" s="1"/>
      <c r="N729" s="1"/>
      <c r="O729" s="1"/>
      <c r="P729" s="1"/>
      <c r="Q729" s="1"/>
      <c r="R729" s="1"/>
      <c r="S729" s="1"/>
      <c r="T729" s="1"/>
      <c r="U729" s="1"/>
      <c r="V729" s="1"/>
      <c r="W729" s="1"/>
      <c r="X729" s="1"/>
      <c r="Y729" s="1"/>
      <c r="Z729" s="1"/>
      <c r="AA729" s="1"/>
      <c r="AB729" s="1"/>
      <c r="AC729" s="1"/>
      <c r="AD729" s="1"/>
    </row>
    <row r="730" spans="2:30" ht="18.75" customHeight="1">
      <c r="B730" s="1"/>
      <c r="C730" s="1"/>
      <c r="D730" s="1"/>
      <c r="E730" s="1"/>
      <c r="F730" s="11"/>
      <c r="G730" s="11"/>
      <c r="H730" s="11"/>
      <c r="I730" s="11"/>
      <c r="J730" s="420"/>
      <c r="K730" s="422"/>
      <c r="L730" s="1"/>
      <c r="M730" s="1"/>
      <c r="N730" s="1"/>
      <c r="O730" s="1"/>
      <c r="P730" s="1"/>
      <c r="Q730" s="1"/>
      <c r="R730" s="1"/>
      <c r="S730" s="1"/>
      <c r="T730" s="1"/>
      <c r="U730" s="1"/>
      <c r="V730" s="1"/>
      <c r="W730" s="1"/>
      <c r="X730" s="1"/>
      <c r="Y730" s="1"/>
      <c r="Z730" s="1"/>
      <c r="AA730" s="1"/>
      <c r="AB730" s="1"/>
      <c r="AC730" s="1"/>
      <c r="AD730" s="1"/>
    </row>
    <row r="731" spans="2:30" ht="18.75" customHeight="1">
      <c r="B731" s="1"/>
      <c r="C731" s="1"/>
      <c r="D731" s="1"/>
      <c r="E731" s="1"/>
      <c r="F731" s="11"/>
      <c r="G731" s="11"/>
      <c r="H731" s="11"/>
      <c r="I731" s="11"/>
      <c r="J731" s="420"/>
      <c r="K731" s="422"/>
      <c r="L731" s="1"/>
      <c r="M731" s="1"/>
      <c r="N731" s="1"/>
      <c r="O731" s="1"/>
      <c r="P731" s="1"/>
      <c r="Q731" s="1"/>
      <c r="R731" s="1"/>
      <c r="S731" s="1"/>
      <c r="T731" s="1"/>
      <c r="U731" s="1"/>
      <c r="V731" s="1"/>
      <c r="W731" s="1"/>
      <c r="X731" s="1"/>
      <c r="Y731" s="1"/>
      <c r="Z731" s="1"/>
      <c r="AA731" s="1"/>
      <c r="AB731" s="1"/>
      <c r="AC731" s="1"/>
      <c r="AD731" s="1"/>
    </row>
    <row r="732" spans="2:30" ht="18.75" customHeight="1">
      <c r="B732" s="1"/>
      <c r="C732" s="1"/>
      <c r="D732" s="1"/>
      <c r="E732" s="1"/>
      <c r="F732" s="11"/>
      <c r="G732" s="11"/>
      <c r="H732" s="11"/>
      <c r="I732" s="11"/>
      <c r="J732" s="420"/>
      <c r="K732" s="422"/>
      <c r="L732" s="1"/>
      <c r="M732" s="1"/>
      <c r="N732" s="1"/>
      <c r="O732" s="1"/>
      <c r="P732" s="1"/>
      <c r="Q732" s="1"/>
      <c r="R732" s="1"/>
      <c r="S732" s="1"/>
      <c r="T732" s="1"/>
      <c r="U732" s="1"/>
      <c r="V732" s="1"/>
      <c r="W732" s="1"/>
      <c r="X732" s="1"/>
      <c r="Y732" s="1"/>
      <c r="Z732" s="1"/>
      <c r="AA732" s="1"/>
      <c r="AB732" s="1"/>
      <c r="AC732" s="1"/>
      <c r="AD732" s="1"/>
    </row>
    <row r="733" spans="2:30" ht="18.75" customHeight="1">
      <c r="B733" s="1"/>
      <c r="C733" s="1"/>
      <c r="D733" s="1"/>
      <c r="E733" s="1"/>
      <c r="F733" s="11"/>
      <c r="G733" s="11"/>
      <c r="H733" s="11"/>
      <c r="I733" s="11"/>
      <c r="J733" s="420"/>
      <c r="K733" s="422"/>
      <c r="L733" s="1"/>
      <c r="M733" s="1"/>
      <c r="N733" s="1"/>
      <c r="O733" s="1"/>
      <c r="P733" s="1"/>
      <c r="Q733" s="1"/>
      <c r="R733" s="1"/>
      <c r="S733" s="1"/>
      <c r="T733" s="1"/>
      <c r="U733" s="1"/>
      <c r="V733" s="1"/>
      <c r="W733" s="1"/>
      <c r="X733" s="1"/>
      <c r="Y733" s="1"/>
      <c r="Z733" s="1"/>
      <c r="AA733" s="1"/>
      <c r="AB733" s="1"/>
      <c r="AC733" s="1"/>
      <c r="AD733" s="1"/>
    </row>
    <row r="734" spans="2:30" ht="18.75" customHeight="1">
      <c r="B734" s="1"/>
      <c r="C734" s="1"/>
      <c r="D734" s="1"/>
      <c r="E734" s="1"/>
      <c r="F734" s="11"/>
      <c r="G734" s="11"/>
      <c r="H734" s="11"/>
      <c r="I734" s="11"/>
      <c r="J734" s="420"/>
      <c r="K734" s="422"/>
      <c r="L734" s="1"/>
      <c r="M734" s="1"/>
      <c r="N734" s="1"/>
      <c r="O734" s="1"/>
      <c r="P734" s="1"/>
      <c r="Q734" s="1"/>
      <c r="R734" s="1"/>
      <c r="S734" s="1"/>
      <c r="T734" s="1"/>
      <c r="U734" s="1"/>
      <c r="V734" s="1"/>
      <c r="W734" s="1"/>
      <c r="X734" s="1"/>
      <c r="Y734" s="1"/>
      <c r="Z734" s="1"/>
      <c r="AA734" s="1"/>
      <c r="AB734" s="1"/>
      <c r="AC734" s="1"/>
      <c r="AD734" s="1"/>
    </row>
    <row r="735" spans="2:30" ht="18.75" customHeight="1">
      <c r="B735" s="1"/>
      <c r="C735" s="1"/>
      <c r="D735" s="1"/>
      <c r="E735" s="1"/>
      <c r="F735" s="11"/>
      <c r="G735" s="11"/>
      <c r="H735" s="11"/>
      <c r="I735" s="11"/>
      <c r="J735" s="420"/>
      <c r="K735" s="422"/>
      <c r="L735" s="1"/>
      <c r="M735" s="1"/>
      <c r="N735" s="1"/>
      <c r="O735" s="1"/>
      <c r="P735" s="1"/>
      <c r="Q735" s="1"/>
      <c r="R735" s="1"/>
      <c r="S735" s="1"/>
      <c r="T735" s="1"/>
      <c r="U735" s="1"/>
      <c r="V735" s="1"/>
      <c r="W735" s="1"/>
      <c r="X735" s="1"/>
      <c r="Y735" s="1"/>
      <c r="Z735" s="1"/>
      <c r="AA735" s="1"/>
      <c r="AB735" s="1"/>
      <c r="AC735" s="1"/>
      <c r="AD735" s="1"/>
    </row>
    <row r="736" spans="2:30" ht="18.75" customHeight="1">
      <c r="B736" s="1"/>
      <c r="C736" s="1"/>
      <c r="D736" s="1"/>
      <c r="E736" s="1"/>
      <c r="F736" s="11"/>
      <c r="G736" s="11"/>
      <c r="H736" s="11"/>
      <c r="I736" s="11"/>
      <c r="J736" s="420"/>
      <c r="K736" s="422"/>
      <c r="L736" s="1"/>
      <c r="M736" s="1"/>
      <c r="N736" s="1"/>
      <c r="O736" s="1"/>
      <c r="P736" s="1"/>
      <c r="Q736" s="1"/>
      <c r="R736" s="1"/>
      <c r="S736" s="1"/>
      <c r="T736" s="1"/>
      <c r="U736" s="1"/>
      <c r="V736" s="1"/>
      <c r="W736" s="1"/>
      <c r="X736" s="1"/>
      <c r="Y736" s="1"/>
      <c r="Z736" s="1"/>
      <c r="AA736" s="1"/>
      <c r="AB736" s="1"/>
      <c r="AC736" s="1"/>
      <c r="AD736" s="1"/>
    </row>
    <row r="737" spans="2:30" ht="18.75" customHeight="1">
      <c r="B737" s="1"/>
      <c r="C737" s="1"/>
      <c r="D737" s="1"/>
      <c r="E737" s="1"/>
      <c r="F737" s="11"/>
      <c r="G737" s="11"/>
      <c r="H737" s="11"/>
      <c r="I737" s="11"/>
      <c r="J737" s="420"/>
      <c r="K737" s="422"/>
      <c r="L737" s="1"/>
      <c r="M737" s="1"/>
      <c r="N737" s="1"/>
      <c r="O737" s="1"/>
      <c r="P737" s="1"/>
      <c r="Q737" s="1"/>
      <c r="R737" s="1"/>
      <c r="S737" s="1"/>
      <c r="T737" s="1"/>
      <c r="U737" s="1"/>
      <c r="V737" s="1"/>
      <c r="W737" s="1"/>
      <c r="X737" s="1"/>
      <c r="Y737" s="1"/>
      <c r="Z737" s="1"/>
      <c r="AA737" s="1"/>
      <c r="AB737" s="1"/>
      <c r="AC737" s="1"/>
      <c r="AD737" s="1"/>
    </row>
    <row r="738" spans="2:30" ht="18.75" customHeight="1">
      <c r="B738" s="1"/>
      <c r="C738" s="1"/>
      <c r="D738" s="1"/>
      <c r="E738" s="1"/>
      <c r="F738" s="11"/>
      <c r="G738" s="11"/>
      <c r="H738" s="11"/>
      <c r="I738" s="11"/>
      <c r="J738" s="420"/>
      <c r="K738" s="422"/>
      <c r="L738" s="1"/>
      <c r="M738" s="1"/>
      <c r="N738" s="1"/>
      <c r="O738" s="1"/>
      <c r="P738" s="1"/>
      <c r="Q738" s="1"/>
      <c r="R738" s="1"/>
      <c r="S738" s="1"/>
      <c r="T738" s="1"/>
      <c r="U738" s="1"/>
      <c r="V738" s="1"/>
      <c r="W738" s="1"/>
      <c r="X738" s="1"/>
      <c r="Y738" s="1"/>
      <c r="Z738" s="1"/>
      <c r="AA738" s="1"/>
      <c r="AB738" s="1"/>
      <c r="AC738" s="1"/>
      <c r="AD738" s="1"/>
    </row>
    <row r="739" spans="2:30" ht="18.75" customHeight="1">
      <c r="B739" s="1"/>
      <c r="C739" s="1"/>
      <c r="D739" s="1"/>
      <c r="E739" s="1"/>
      <c r="F739" s="11"/>
      <c r="G739" s="11"/>
      <c r="H739" s="11"/>
      <c r="I739" s="11"/>
      <c r="J739" s="420"/>
      <c r="K739" s="422"/>
      <c r="L739" s="1"/>
      <c r="M739" s="1"/>
      <c r="N739" s="1"/>
      <c r="O739" s="1"/>
      <c r="P739" s="1"/>
      <c r="Q739" s="1"/>
      <c r="R739" s="1"/>
      <c r="S739" s="1"/>
      <c r="T739" s="1"/>
      <c r="U739" s="1"/>
      <c r="V739" s="1"/>
      <c r="W739" s="1"/>
      <c r="X739" s="1"/>
      <c r="Y739" s="1"/>
      <c r="Z739" s="1"/>
      <c r="AA739" s="1"/>
      <c r="AB739" s="1"/>
      <c r="AC739" s="1"/>
      <c r="AD739" s="1"/>
    </row>
    <row r="740" spans="2:30" ht="18.75" customHeight="1">
      <c r="B740" s="1"/>
      <c r="C740" s="1"/>
      <c r="D740" s="1"/>
      <c r="E740" s="1"/>
      <c r="F740" s="11"/>
      <c r="G740" s="11"/>
      <c r="H740" s="11"/>
      <c r="I740" s="11"/>
      <c r="J740" s="420"/>
      <c r="K740" s="422"/>
      <c r="L740" s="1"/>
      <c r="M740" s="1"/>
      <c r="N740" s="1"/>
      <c r="O740" s="1"/>
      <c r="P740" s="1"/>
      <c r="Q740" s="1"/>
      <c r="R740" s="1"/>
      <c r="S740" s="1"/>
      <c r="T740" s="1"/>
      <c r="U740" s="1"/>
      <c r="V740" s="1"/>
      <c r="W740" s="1"/>
      <c r="X740" s="1"/>
      <c r="Y740" s="1"/>
      <c r="Z740" s="1"/>
      <c r="AA740" s="1"/>
      <c r="AB740" s="1"/>
      <c r="AC740" s="1"/>
      <c r="AD740" s="1"/>
    </row>
    <row r="741" spans="2:30" ht="18.75" customHeight="1">
      <c r="B741" s="1"/>
      <c r="C741" s="1"/>
      <c r="D741" s="1"/>
      <c r="E741" s="1"/>
      <c r="F741" s="11"/>
      <c r="G741" s="11"/>
      <c r="H741" s="11"/>
      <c r="I741" s="11"/>
      <c r="J741" s="420"/>
      <c r="K741" s="422"/>
      <c r="L741" s="1"/>
      <c r="M741" s="1"/>
      <c r="N741" s="1"/>
      <c r="O741" s="1"/>
      <c r="P741" s="1"/>
      <c r="Q741" s="1"/>
      <c r="R741" s="1"/>
      <c r="S741" s="1"/>
      <c r="T741" s="1"/>
      <c r="U741" s="1"/>
      <c r="V741" s="1"/>
      <c r="W741" s="1"/>
      <c r="X741" s="1"/>
      <c r="Y741" s="1"/>
      <c r="Z741" s="1"/>
      <c r="AA741" s="1"/>
      <c r="AB741" s="1"/>
      <c r="AC741" s="1"/>
      <c r="AD741" s="1"/>
    </row>
    <row r="742" spans="2:30" ht="18.75" customHeight="1">
      <c r="B742" s="1"/>
      <c r="C742" s="1"/>
      <c r="D742" s="1"/>
      <c r="E742" s="1"/>
      <c r="F742" s="11"/>
      <c r="G742" s="11"/>
      <c r="H742" s="11"/>
      <c r="I742" s="11"/>
      <c r="J742" s="420"/>
      <c r="K742" s="422"/>
      <c r="L742" s="1"/>
      <c r="M742" s="1"/>
      <c r="N742" s="1"/>
      <c r="O742" s="1"/>
      <c r="P742" s="1"/>
      <c r="Q742" s="1"/>
      <c r="R742" s="1"/>
      <c r="S742" s="1"/>
      <c r="T742" s="1"/>
      <c r="U742" s="1"/>
      <c r="V742" s="1"/>
      <c r="W742" s="1"/>
      <c r="X742" s="1"/>
      <c r="Y742" s="1"/>
      <c r="Z742" s="1"/>
      <c r="AA742" s="1"/>
      <c r="AB742" s="1"/>
      <c r="AC742" s="1"/>
      <c r="AD742" s="1"/>
    </row>
    <row r="743" spans="2:30" ht="18.75" customHeight="1">
      <c r="B743" s="1"/>
      <c r="C743" s="1"/>
      <c r="D743" s="1"/>
      <c r="E743" s="1"/>
      <c r="F743" s="11"/>
      <c r="G743" s="11"/>
      <c r="H743" s="11"/>
      <c r="I743" s="11"/>
      <c r="J743" s="420"/>
      <c r="K743" s="422"/>
      <c r="L743" s="1"/>
      <c r="M743" s="1"/>
      <c r="N743" s="1"/>
      <c r="O743" s="1"/>
      <c r="P743" s="1"/>
      <c r="Q743" s="1"/>
      <c r="R743" s="1"/>
      <c r="S743" s="1"/>
      <c r="T743" s="1"/>
      <c r="U743" s="1"/>
      <c r="V743" s="1"/>
      <c r="W743" s="1"/>
      <c r="X743" s="1"/>
      <c r="Y743" s="1"/>
      <c r="Z743" s="1"/>
      <c r="AA743" s="1"/>
      <c r="AB743" s="1"/>
      <c r="AC743" s="1"/>
      <c r="AD743" s="1"/>
    </row>
    <row r="744" spans="2:30" ht="18.75" customHeight="1">
      <c r="B744" s="1"/>
      <c r="C744" s="1"/>
      <c r="D744" s="1"/>
      <c r="E744" s="1"/>
      <c r="F744" s="11"/>
      <c r="G744" s="11"/>
      <c r="H744" s="11"/>
      <c r="I744" s="11"/>
      <c r="J744" s="420"/>
      <c r="K744" s="422"/>
      <c r="L744" s="1"/>
      <c r="M744" s="1"/>
      <c r="N744" s="1"/>
      <c r="O744" s="1"/>
      <c r="P744" s="1"/>
      <c r="Q744" s="1"/>
      <c r="R744" s="1"/>
      <c r="S744" s="1"/>
      <c r="T744" s="1"/>
      <c r="U744" s="1"/>
      <c r="V744" s="1"/>
      <c r="W744" s="1"/>
      <c r="X744" s="1"/>
      <c r="Y744" s="1"/>
      <c r="Z744" s="1"/>
      <c r="AA744" s="1"/>
      <c r="AB744" s="1"/>
      <c r="AC744" s="1"/>
      <c r="AD744" s="1"/>
    </row>
    <row r="745" spans="2:30" ht="18.75" customHeight="1">
      <c r="B745" s="1"/>
      <c r="C745" s="1"/>
      <c r="D745" s="1"/>
      <c r="E745" s="1"/>
      <c r="F745" s="11"/>
      <c r="G745" s="11"/>
      <c r="H745" s="11"/>
      <c r="I745" s="11"/>
      <c r="J745" s="420"/>
      <c r="K745" s="422"/>
      <c r="L745" s="1"/>
      <c r="M745" s="1"/>
      <c r="N745" s="1"/>
      <c r="O745" s="1"/>
      <c r="P745" s="1"/>
      <c r="Q745" s="1"/>
      <c r="R745" s="1"/>
      <c r="S745" s="1"/>
      <c r="T745" s="1"/>
      <c r="U745" s="1"/>
      <c r="V745" s="1"/>
      <c r="W745" s="1"/>
      <c r="X745" s="1"/>
      <c r="Y745" s="1"/>
      <c r="Z745" s="1"/>
      <c r="AA745" s="1"/>
      <c r="AB745" s="1"/>
      <c r="AC745" s="1"/>
      <c r="AD745" s="1"/>
    </row>
    <row r="746" spans="2:30" ht="18.75" customHeight="1">
      <c r="B746" s="1"/>
      <c r="C746" s="1"/>
      <c r="D746" s="1"/>
      <c r="E746" s="1"/>
      <c r="F746" s="11"/>
      <c r="G746" s="11"/>
      <c r="H746" s="11"/>
      <c r="I746" s="11"/>
      <c r="J746" s="420"/>
      <c r="K746" s="422"/>
      <c r="L746" s="1"/>
      <c r="M746" s="1"/>
      <c r="N746" s="1"/>
      <c r="O746" s="1"/>
      <c r="P746" s="1"/>
      <c r="Q746" s="1"/>
      <c r="R746" s="1"/>
      <c r="S746" s="1"/>
      <c r="T746" s="1"/>
      <c r="U746" s="1"/>
      <c r="V746" s="1"/>
      <c r="W746" s="1"/>
      <c r="X746" s="1"/>
      <c r="Y746" s="1"/>
      <c r="Z746" s="1"/>
      <c r="AA746" s="1"/>
      <c r="AB746" s="1"/>
      <c r="AC746" s="1"/>
      <c r="AD746" s="1"/>
    </row>
    <row r="747" spans="2:30" ht="18.75" customHeight="1">
      <c r="B747" s="1"/>
      <c r="C747" s="1"/>
      <c r="D747" s="1"/>
      <c r="E747" s="1"/>
      <c r="F747" s="11"/>
      <c r="G747" s="11"/>
      <c r="H747" s="11"/>
      <c r="I747" s="11"/>
      <c r="J747" s="420"/>
      <c r="K747" s="422"/>
      <c r="L747" s="1"/>
      <c r="M747" s="1"/>
      <c r="N747" s="1"/>
      <c r="O747" s="1"/>
      <c r="P747" s="1"/>
      <c r="Q747" s="1"/>
      <c r="R747" s="1"/>
      <c r="S747" s="1"/>
      <c r="T747" s="1"/>
      <c r="U747" s="1"/>
      <c r="V747" s="1"/>
      <c r="W747" s="1"/>
      <c r="X747" s="1"/>
      <c r="Y747" s="1"/>
      <c r="Z747" s="1"/>
      <c r="AA747" s="1"/>
      <c r="AB747" s="1"/>
      <c r="AC747" s="1"/>
      <c r="AD747" s="1"/>
    </row>
    <row r="748" spans="2:30" ht="18.75" customHeight="1">
      <c r="B748" s="1"/>
      <c r="C748" s="1"/>
      <c r="D748" s="1"/>
      <c r="E748" s="1"/>
      <c r="F748" s="11"/>
      <c r="G748" s="11"/>
      <c r="H748" s="11"/>
      <c r="I748" s="11"/>
      <c r="J748" s="420"/>
      <c r="K748" s="422"/>
      <c r="L748" s="1"/>
      <c r="M748" s="1"/>
      <c r="N748" s="1"/>
      <c r="O748" s="1"/>
      <c r="P748" s="1"/>
      <c r="Q748" s="1"/>
      <c r="R748" s="1"/>
      <c r="S748" s="1"/>
      <c r="T748" s="1"/>
      <c r="U748" s="1"/>
      <c r="V748" s="1"/>
      <c r="W748" s="1"/>
      <c r="X748" s="1"/>
      <c r="Y748" s="1"/>
      <c r="Z748" s="1"/>
      <c r="AA748" s="1"/>
      <c r="AB748" s="1"/>
      <c r="AC748" s="1"/>
      <c r="AD748" s="1"/>
    </row>
    <row r="749" spans="2:30" ht="18.75" customHeight="1">
      <c r="B749" s="1"/>
      <c r="C749" s="1"/>
      <c r="D749" s="1"/>
      <c r="E749" s="1"/>
      <c r="F749" s="11"/>
      <c r="G749" s="11"/>
      <c r="H749" s="11"/>
      <c r="I749" s="11"/>
      <c r="J749" s="420"/>
      <c r="K749" s="422"/>
      <c r="L749" s="1"/>
      <c r="M749" s="1"/>
      <c r="N749" s="1"/>
      <c r="O749" s="1"/>
      <c r="P749" s="1"/>
      <c r="Q749" s="1"/>
      <c r="R749" s="1"/>
      <c r="S749" s="1"/>
      <c r="T749" s="1"/>
      <c r="U749" s="1"/>
      <c r="V749" s="1"/>
      <c r="W749" s="1"/>
      <c r="X749" s="1"/>
      <c r="Y749" s="1"/>
      <c r="Z749" s="1"/>
      <c r="AA749" s="1"/>
      <c r="AB749" s="1"/>
      <c r="AC749" s="1"/>
      <c r="AD749" s="1"/>
    </row>
    <row r="750" spans="2:30" ht="18.75" customHeight="1">
      <c r="B750" s="1"/>
      <c r="C750" s="1"/>
      <c r="D750" s="1"/>
      <c r="E750" s="1"/>
      <c r="F750" s="11"/>
      <c r="G750" s="11"/>
      <c r="H750" s="11"/>
      <c r="I750" s="11"/>
      <c r="J750" s="420"/>
      <c r="K750" s="422"/>
      <c r="L750" s="1"/>
      <c r="M750" s="1"/>
      <c r="N750" s="1"/>
      <c r="O750" s="1"/>
      <c r="P750" s="1"/>
      <c r="Q750" s="1"/>
      <c r="R750" s="1"/>
      <c r="S750" s="1"/>
      <c r="T750" s="1"/>
      <c r="U750" s="1"/>
      <c r="V750" s="1"/>
      <c r="W750" s="1"/>
      <c r="X750" s="1"/>
      <c r="Y750" s="1"/>
      <c r="Z750" s="1"/>
      <c r="AA750" s="1"/>
      <c r="AB750" s="1"/>
      <c r="AC750" s="1"/>
      <c r="AD750" s="1"/>
    </row>
    <row r="751" spans="2:30" ht="18.75" customHeight="1">
      <c r="B751" s="1"/>
      <c r="C751" s="1"/>
      <c r="D751" s="1"/>
      <c r="E751" s="1"/>
      <c r="F751" s="11"/>
      <c r="G751" s="11"/>
      <c r="H751" s="11"/>
      <c r="I751" s="11"/>
      <c r="J751" s="420"/>
      <c r="K751" s="422"/>
      <c r="L751" s="1"/>
      <c r="M751" s="1"/>
      <c r="N751" s="1"/>
      <c r="O751" s="1"/>
      <c r="P751" s="1"/>
      <c r="Q751" s="1"/>
      <c r="R751" s="1"/>
      <c r="S751" s="1"/>
      <c r="T751" s="1"/>
      <c r="U751" s="1"/>
      <c r="V751" s="1"/>
      <c r="W751" s="1"/>
      <c r="X751" s="1"/>
      <c r="Y751" s="1"/>
      <c r="Z751" s="1"/>
      <c r="AA751" s="1"/>
      <c r="AB751" s="1"/>
      <c r="AC751" s="1"/>
      <c r="AD751" s="1"/>
    </row>
    <row r="752" spans="2:30" ht="18.75" customHeight="1">
      <c r="B752" s="1"/>
      <c r="C752" s="1"/>
      <c r="D752" s="1"/>
      <c r="E752" s="1"/>
      <c r="F752" s="11"/>
      <c r="G752" s="11"/>
      <c r="H752" s="11"/>
      <c r="I752" s="11"/>
      <c r="J752" s="420"/>
      <c r="K752" s="422"/>
      <c r="L752" s="1"/>
      <c r="M752" s="1"/>
      <c r="N752" s="1"/>
      <c r="O752" s="1"/>
      <c r="P752" s="1"/>
      <c r="Q752" s="1"/>
      <c r="R752" s="1"/>
      <c r="S752" s="1"/>
      <c r="T752" s="1"/>
      <c r="U752" s="1"/>
      <c r="V752" s="1"/>
      <c r="W752" s="1"/>
      <c r="X752" s="1"/>
      <c r="Y752" s="1"/>
      <c r="Z752" s="1"/>
      <c r="AA752" s="1"/>
      <c r="AB752" s="1"/>
      <c r="AC752" s="1"/>
      <c r="AD752" s="1"/>
    </row>
    <row r="753" spans="2:30" ht="18.75" customHeight="1">
      <c r="B753" s="1"/>
      <c r="C753" s="1"/>
      <c r="D753" s="1"/>
      <c r="E753" s="1"/>
      <c r="F753" s="11"/>
      <c r="G753" s="11"/>
      <c r="H753" s="11"/>
      <c r="I753" s="11"/>
      <c r="J753" s="420"/>
      <c r="K753" s="422"/>
      <c r="L753" s="1"/>
      <c r="M753" s="1"/>
      <c r="N753" s="1"/>
      <c r="O753" s="1"/>
      <c r="P753" s="1"/>
      <c r="Q753" s="1"/>
      <c r="R753" s="1"/>
      <c r="S753" s="1"/>
      <c r="T753" s="1"/>
      <c r="U753" s="1"/>
      <c r="V753" s="1"/>
      <c r="W753" s="1"/>
      <c r="X753" s="1"/>
      <c r="Y753" s="1"/>
      <c r="Z753" s="1"/>
      <c r="AA753" s="1"/>
      <c r="AB753" s="1"/>
      <c r="AC753" s="1"/>
      <c r="AD753" s="1"/>
    </row>
    <row r="754" spans="2:30" ht="18.75" customHeight="1">
      <c r="B754" s="1"/>
      <c r="C754" s="1"/>
      <c r="D754" s="1"/>
      <c r="E754" s="1"/>
      <c r="F754" s="11"/>
      <c r="G754" s="11"/>
      <c r="H754" s="11"/>
      <c r="I754" s="11"/>
      <c r="J754" s="420"/>
      <c r="K754" s="422"/>
      <c r="L754" s="1"/>
      <c r="M754" s="1"/>
      <c r="N754" s="1"/>
      <c r="O754" s="1"/>
      <c r="P754" s="1"/>
      <c r="Q754" s="1"/>
      <c r="R754" s="1"/>
      <c r="S754" s="1"/>
      <c r="T754" s="1"/>
      <c r="U754" s="1"/>
      <c r="V754" s="1"/>
      <c r="W754" s="1"/>
      <c r="X754" s="1"/>
      <c r="Y754" s="1"/>
      <c r="Z754" s="1"/>
      <c r="AA754" s="1"/>
      <c r="AB754" s="1"/>
      <c r="AC754" s="1"/>
      <c r="AD754" s="1"/>
    </row>
    <row r="755" spans="2:30" ht="18.75" customHeight="1">
      <c r="B755" s="1"/>
      <c r="C755" s="1"/>
      <c r="D755" s="1"/>
      <c r="E755" s="1"/>
      <c r="F755" s="11"/>
      <c r="G755" s="11"/>
      <c r="H755" s="11"/>
      <c r="I755" s="11"/>
      <c r="J755" s="420"/>
      <c r="K755" s="422"/>
      <c r="L755" s="1"/>
      <c r="M755" s="1"/>
      <c r="N755" s="1"/>
      <c r="O755" s="1"/>
      <c r="P755" s="1"/>
      <c r="Q755" s="1"/>
      <c r="R755" s="1"/>
      <c r="S755" s="1"/>
      <c r="T755" s="1"/>
      <c r="U755" s="1"/>
      <c r="V755" s="1"/>
      <c r="W755" s="1"/>
      <c r="X755" s="1"/>
      <c r="Y755" s="1"/>
      <c r="Z755" s="1"/>
      <c r="AA755" s="1"/>
      <c r="AB755" s="1"/>
      <c r="AC755" s="1"/>
      <c r="AD755" s="1"/>
    </row>
    <row r="756" spans="2:30" ht="18.75" customHeight="1">
      <c r="B756" s="1"/>
      <c r="C756" s="1"/>
      <c r="D756" s="1"/>
      <c r="E756" s="1"/>
      <c r="F756" s="11"/>
      <c r="G756" s="11"/>
      <c r="H756" s="11"/>
      <c r="I756" s="11"/>
      <c r="J756" s="420"/>
      <c r="K756" s="422"/>
      <c r="L756" s="1"/>
      <c r="M756" s="1"/>
      <c r="N756" s="1"/>
      <c r="O756" s="1"/>
      <c r="P756" s="1"/>
      <c r="Q756" s="1"/>
      <c r="R756" s="1"/>
      <c r="S756" s="1"/>
      <c r="T756" s="1"/>
      <c r="U756" s="1"/>
      <c r="V756" s="1"/>
      <c r="W756" s="1"/>
      <c r="X756" s="1"/>
      <c r="Y756" s="1"/>
      <c r="Z756" s="1"/>
      <c r="AA756" s="1"/>
      <c r="AB756" s="1"/>
      <c r="AC756" s="1"/>
      <c r="AD756" s="1"/>
    </row>
    <row r="757" spans="2:30" ht="18.75" customHeight="1">
      <c r="B757" s="1"/>
      <c r="C757" s="1"/>
      <c r="D757" s="1"/>
      <c r="E757" s="1"/>
      <c r="F757" s="11"/>
      <c r="G757" s="11"/>
      <c r="H757" s="11"/>
      <c r="I757" s="11"/>
      <c r="J757" s="420"/>
      <c r="K757" s="422"/>
      <c r="L757" s="1"/>
      <c r="M757" s="1"/>
      <c r="N757" s="1"/>
      <c r="O757" s="1"/>
      <c r="P757" s="1"/>
      <c r="Q757" s="1"/>
      <c r="R757" s="1"/>
      <c r="S757" s="1"/>
      <c r="T757" s="1"/>
      <c r="U757" s="1"/>
      <c r="V757" s="1"/>
      <c r="W757" s="1"/>
      <c r="X757" s="1"/>
      <c r="Y757" s="1"/>
      <c r="Z757" s="1"/>
      <c r="AA757" s="1"/>
      <c r="AB757" s="1"/>
      <c r="AC757" s="1"/>
      <c r="AD757" s="1"/>
    </row>
    <row r="758" spans="2:30" ht="18.75" customHeight="1">
      <c r="B758" s="1"/>
      <c r="C758" s="1"/>
      <c r="D758" s="1"/>
      <c r="E758" s="1"/>
      <c r="F758" s="11"/>
      <c r="G758" s="11"/>
      <c r="H758" s="11"/>
      <c r="I758" s="11"/>
      <c r="J758" s="420"/>
      <c r="K758" s="422"/>
      <c r="L758" s="1"/>
      <c r="M758" s="1"/>
      <c r="N758" s="1"/>
      <c r="O758" s="1"/>
      <c r="P758" s="1"/>
      <c r="Q758" s="1"/>
      <c r="R758" s="1"/>
      <c r="S758" s="1"/>
      <c r="T758" s="1"/>
      <c r="U758" s="1"/>
      <c r="V758" s="1"/>
      <c r="W758" s="1"/>
      <c r="X758" s="1"/>
      <c r="Y758" s="1"/>
      <c r="Z758" s="1"/>
      <c r="AA758" s="1"/>
      <c r="AB758" s="1"/>
      <c r="AC758" s="1"/>
      <c r="AD758" s="1"/>
    </row>
    <row r="759" spans="2:30" ht="18.75" customHeight="1">
      <c r="B759" s="1"/>
      <c r="C759" s="1"/>
      <c r="D759" s="1"/>
      <c r="E759" s="1"/>
      <c r="F759" s="11"/>
      <c r="G759" s="11"/>
      <c r="H759" s="11"/>
      <c r="I759" s="11"/>
      <c r="J759" s="420"/>
      <c r="K759" s="422"/>
      <c r="L759" s="1"/>
      <c r="M759" s="1"/>
      <c r="N759" s="1"/>
      <c r="O759" s="1"/>
      <c r="P759" s="1"/>
      <c r="Q759" s="1"/>
      <c r="R759" s="1"/>
      <c r="S759" s="1"/>
      <c r="T759" s="1"/>
      <c r="U759" s="1"/>
      <c r="V759" s="1"/>
      <c r="W759" s="1"/>
      <c r="X759" s="1"/>
      <c r="Y759" s="1"/>
      <c r="Z759" s="1"/>
      <c r="AA759" s="1"/>
      <c r="AB759" s="1"/>
      <c r="AC759" s="1"/>
      <c r="AD759" s="1"/>
    </row>
    <row r="760" spans="2:30" ht="18.75" customHeight="1">
      <c r="B760" s="1"/>
      <c r="C760" s="1"/>
      <c r="D760" s="1"/>
      <c r="E760" s="1"/>
      <c r="F760" s="11"/>
      <c r="G760" s="11"/>
      <c r="H760" s="11"/>
      <c r="I760" s="11"/>
      <c r="J760" s="420"/>
      <c r="K760" s="422"/>
      <c r="L760" s="1"/>
      <c r="M760" s="1"/>
      <c r="N760" s="1"/>
      <c r="O760" s="1"/>
      <c r="P760" s="1"/>
      <c r="Q760" s="1"/>
      <c r="R760" s="1"/>
      <c r="S760" s="1"/>
      <c r="T760" s="1"/>
      <c r="U760" s="1"/>
      <c r="V760" s="1"/>
      <c r="W760" s="1"/>
      <c r="X760" s="1"/>
      <c r="Y760" s="1"/>
      <c r="Z760" s="1"/>
      <c r="AA760" s="1"/>
      <c r="AB760" s="1"/>
      <c r="AC760" s="1"/>
      <c r="AD760" s="1"/>
    </row>
    <row r="761" spans="2:30" ht="18.75" customHeight="1">
      <c r="B761" s="1"/>
      <c r="C761" s="1"/>
      <c r="D761" s="1"/>
      <c r="E761" s="1"/>
      <c r="F761" s="11"/>
      <c r="G761" s="11"/>
      <c r="H761" s="11"/>
      <c r="I761" s="11"/>
      <c r="J761" s="420"/>
      <c r="K761" s="422"/>
      <c r="L761" s="1"/>
      <c r="M761" s="1"/>
      <c r="N761" s="1"/>
      <c r="O761" s="1"/>
      <c r="P761" s="1"/>
      <c r="Q761" s="1"/>
      <c r="R761" s="1"/>
      <c r="S761" s="1"/>
      <c r="T761" s="1"/>
      <c r="U761" s="1"/>
      <c r="V761" s="1"/>
      <c r="W761" s="1"/>
      <c r="X761" s="1"/>
      <c r="Y761" s="1"/>
      <c r="Z761" s="1"/>
      <c r="AA761" s="1"/>
      <c r="AB761" s="1"/>
      <c r="AC761" s="1"/>
      <c r="AD761" s="1"/>
    </row>
    <row r="762" spans="2:30" ht="18.75" customHeight="1">
      <c r="B762" s="1"/>
      <c r="C762" s="1"/>
      <c r="D762" s="1"/>
      <c r="E762" s="1"/>
      <c r="F762" s="11"/>
      <c r="G762" s="11"/>
      <c r="H762" s="11"/>
      <c r="I762" s="11"/>
      <c r="J762" s="420"/>
      <c r="K762" s="422"/>
      <c r="L762" s="1"/>
      <c r="M762" s="1"/>
      <c r="N762" s="1"/>
      <c r="O762" s="1"/>
      <c r="P762" s="1"/>
      <c r="Q762" s="1"/>
      <c r="R762" s="1"/>
      <c r="S762" s="1"/>
      <c r="T762" s="1"/>
      <c r="U762" s="1"/>
      <c r="V762" s="1"/>
      <c r="W762" s="1"/>
      <c r="X762" s="1"/>
      <c r="Y762" s="1"/>
      <c r="Z762" s="1"/>
      <c r="AA762" s="1"/>
      <c r="AB762" s="1"/>
      <c r="AC762" s="1"/>
      <c r="AD762" s="1"/>
    </row>
    <row r="763" spans="2:30" ht="18.75" customHeight="1">
      <c r="B763" s="1"/>
      <c r="C763" s="1"/>
      <c r="D763" s="1"/>
      <c r="E763" s="1"/>
      <c r="F763" s="11"/>
      <c r="G763" s="11"/>
      <c r="H763" s="11"/>
      <c r="I763" s="11"/>
      <c r="J763" s="420"/>
      <c r="K763" s="422"/>
      <c r="L763" s="1"/>
      <c r="M763" s="1"/>
      <c r="N763" s="1"/>
      <c r="O763" s="1"/>
      <c r="P763" s="1"/>
      <c r="Q763" s="1"/>
      <c r="R763" s="1"/>
      <c r="S763" s="1"/>
      <c r="T763" s="1"/>
      <c r="U763" s="1"/>
      <c r="V763" s="1"/>
      <c r="W763" s="1"/>
      <c r="X763" s="1"/>
      <c r="Y763" s="1"/>
      <c r="Z763" s="1"/>
      <c r="AA763" s="1"/>
      <c r="AB763" s="1"/>
      <c r="AC763" s="1"/>
      <c r="AD763" s="1"/>
    </row>
    <row r="764" spans="2:30" ht="18.75" customHeight="1">
      <c r="B764" s="1"/>
      <c r="C764" s="1"/>
      <c r="D764" s="1"/>
      <c r="E764" s="1"/>
      <c r="F764" s="11"/>
      <c r="G764" s="11"/>
      <c r="H764" s="11"/>
      <c r="I764" s="11"/>
      <c r="J764" s="420"/>
      <c r="K764" s="422"/>
      <c r="L764" s="1"/>
      <c r="M764" s="1"/>
      <c r="N764" s="1"/>
      <c r="O764" s="1"/>
      <c r="P764" s="1"/>
      <c r="Q764" s="1"/>
      <c r="R764" s="1"/>
      <c r="S764" s="1"/>
      <c r="T764" s="1"/>
      <c r="U764" s="1"/>
      <c r="V764" s="1"/>
      <c r="W764" s="1"/>
      <c r="X764" s="1"/>
      <c r="Y764" s="1"/>
      <c r="Z764" s="1"/>
      <c r="AA764" s="1"/>
      <c r="AB764" s="1"/>
      <c r="AC764" s="1"/>
      <c r="AD764" s="1"/>
    </row>
    <row r="765" spans="2:30" ht="18.75" customHeight="1">
      <c r="B765" s="1"/>
      <c r="C765" s="1"/>
      <c r="D765" s="1"/>
      <c r="E765" s="1"/>
      <c r="F765" s="11"/>
      <c r="G765" s="11"/>
      <c r="H765" s="11"/>
      <c r="I765" s="11"/>
      <c r="J765" s="420"/>
      <c r="K765" s="422"/>
      <c r="L765" s="1"/>
      <c r="M765" s="1"/>
      <c r="N765" s="1"/>
      <c r="O765" s="1"/>
      <c r="P765" s="1"/>
      <c r="Q765" s="1"/>
      <c r="R765" s="1"/>
      <c r="S765" s="1"/>
      <c r="T765" s="1"/>
      <c r="U765" s="1"/>
      <c r="V765" s="1"/>
      <c r="W765" s="1"/>
      <c r="X765" s="1"/>
      <c r="Y765" s="1"/>
      <c r="Z765" s="1"/>
      <c r="AA765" s="1"/>
      <c r="AB765" s="1"/>
      <c r="AC765" s="1"/>
      <c r="AD765" s="1"/>
    </row>
    <row r="766" spans="2:30" ht="18.75" customHeight="1">
      <c r="B766" s="1"/>
      <c r="C766" s="1"/>
      <c r="D766" s="1"/>
      <c r="E766" s="1"/>
      <c r="F766" s="11"/>
      <c r="G766" s="11"/>
      <c r="H766" s="11"/>
      <c r="I766" s="11"/>
      <c r="J766" s="420"/>
      <c r="K766" s="422"/>
      <c r="L766" s="1"/>
      <c r="M766" s="1"/>
      <c r="N766" s="1"/>
      <c r="O766" s="1"/>
      <c r="P766" s="1"/>
      <c r="Q766" s="1"/>
      <c r="R766" s="1"/>
      <c r="S766" s="1"/>
      <c r="T766" s="1"/>
      <c r="U766" s="1"/>
      <c r="V766" s="1"/>
      <c r="W766" s="1"/>
      <c r="X766" s="1"/>
      <c r="Y766" s="1"/>
      <c r="Z766" s="1"/>
      <c r="AA766" s="1"/>
      <c r="AB766" s="1"/>
      <c r="AC766" s="1"/>
      <c r="AD766" s="1"/>
    </row>
    <row r="767" spans="2:30" ht="18.75" customHeight="1">
      <c r="B767" s="1"/>
      <c r="C767" s="1"/>
      <c r="D767" s="1"/>
      <c r="E767" s="1"/>
      <c r="F767" s="11"/>
      <c r="G767" s="11"/>
      <c r="H767" s="11"/>
      <c r="I767" s="11"/>
      <c r="J767" s="420"/>
      <c r="K767" s="422"/>
      <c r="L767" s="1"/>
      <c r="M767" s="1"/>
      <c r="N767" s="1"/>
      <c r="O767" s="1"/>
      <c r="P767" s="1"/>
      <c r="Q767" s="1"/>
      <c r="R767" s="1"/>
      <c r="S767" s="1"/>
      <c r="T767" s="1"/>
      <c r="U767" s="1"/>
      <c r="V767" s="1"/>
      <c r="W767" s="1"/>
      <c r="X767" s="1"/>
      <c r="Y767" s="1"/>
      <c r="Z767" s="1"/>
      <c r="AA767" s="1"/>
      <c r="AB767" s="1"/>
      <c r="AC767" s="1"/>
      <c r="AD767" s="1"/>
    </row>
    <row r="768" spans="2:30" ht="18.75" customHeight="1">
      <c r="B768" s="1"/>
      <c r="C768" s="1"/>
      <c r="D768" s="1"/>
      <c r="E768" s="1"/>
      <c r="F768" s="11"/>
      <c r="G768" s="11"/>
      <c r="H768" s="11"/>
      <c r="I768" s="11"/>
      <c r="J768" s="420"/>
      <c r="K768" s="422"/>
      <c r="L768" s="1"/>
      <c r="M768" s="1"/>
      <c r="N768" s="1"/>
      <c r="O768" s="1"/>
      <c r="P768" s="1"/>
      <c r="Q768" s="1"/>
      <c r="R768" s="1"/>
      <c r="S768" s="1"/>
      <c r="T768" s="1"/>
      <c r="U768" s="1"/>
      <c r="V768" s="1"/>
      <c r="W768" s="1"/>
      <c r="X768" s="1"/>
      <c r="Y768" s="1"/>
      <c r="Z768" s="1"/>
      <c r="AA768" s="1"/>
      <c r="AB768" s="1"/>
      <c r="AC768" s="1"/>
      <c r="AD768" s="1"/>
    </row>
    <row r="769" spans="2:30" ht="18.75" customHeight="1">
      <c r="B769" s="1"/>
      <c r="C769" s="1"/>
      <c r="D769" s="1"/>
      <c r="E769" s="1"/>
      <c r="F769" s="11"/>
      <c r="G769" s="11"/>
      <c r="H769" s="11"/>
      <c r="I769" s="11"/>
      <c r="J769" s="420"/>
      <c r="K769" s="422"/>
      <c r="L769" s="1"/>
      <c r="M769" s="1"/>
      <c r="N769" s="1"/>
      <c r="O769" s="1"/>
      <c r="P769" s="1"/>
      <c r="Q769" s="1"/>
      <c r="R769" s="1"/>
      <c r="S769" s="1"/>
      <c r="T769" s="1"/>
      <c r="U769" s="1"/>
      <c r="V769" s="1"/>
      <c r="W769" s="1"/>
      <c r="X769" s="1"/>
      <c r="Y769" s="1"/>
      <c r="Z769" s="1"/>
      <c r="AA769" s="1"/>
      <c r="AB769" s="1"/>
      <c r="AC769" s="1"/>
      <c r="AD769" s="1"/>
    </row>
    <row r="770" spans="2:30" ht="18.75" customHeight="1">
      <c r="B770" s="1"/>
      <c r="C770" s="1"/>
      <c r="D770" s="1"/>
      <c r="E770" s="1"/>
      <c r="F770" s="11"/>
      <c r="G770" s="11"/>
      <c r="H770" s="11"/>
      <c r="I770" s="11"/>
      <c r="J770" s="420"/>
      <c r="K770" s="422"/>
      <c r="L770" s="1"/>
      <c r="M770" s="1"/>
      <c r="N770" s="1"/>
      <c r="O770" s="1"/>
      <c r="P770" s="1"/>
      <c r="Q770" s="1"/>
      <c r="R770" s="1"/>
      <c r="S770" s="1"/>
      <c r="T770" s="1"/>
      <c r="U770" s="1"/>
      <c r="V770" s="1"/>
      <c r="W770" s="1"/>
      <c r="X770" s="1"/>
      <c r="Y770" s="1"/>
      <c r="Z770" s="1"/>
      <c r="AA770" s="1"/>
      <c r="AB770" s="1"/>
      <c r="AC770" s="1"/>
      <c r="AD770" s="1"/>
    </row>
    <row r="771" spans="2:30" ht="18.75" customHeight="1">
      <c r="B771" s="1"/>
      <c r="C771" s="1"/>
      <c r="D771" s="1"/>
      <c r="E771" s="1"/>
      <c r="F771" s="11"/>
      <c r="G771" s="11"/>
      <c r="H771" s="11"/>
      <c r="I771" s="11"/>
      <c r="J771" s="420"/>
      <c r="K771" s="422"/>
      <c r="L771" s="1"/>
      <c r="M771" s="1"/>
      <c r="N771" s="1"/>
      <c r="O771" s="1"/>
      <c r="P771" s="1"/>
      <c r="Q771" s="1"/>
      <c r="R771" s="1"/>
      <c r="S771" s="1"/>
      <c r="T771" s="1"/>
      <c r="U771" s="1"/>
      <c r="V771" s="1"/>
      <c r="W771" s="1"/>
      <c r="X771" s="1"/>
      <c r="Y771" s="1"/>
      <c r="Z771" s="1"/>
      <c r="AA771" s="1"/>
      <c r="AB771" s="1"/>
      <c r="AC771" s="1"/>
      <c r="AD771" s="1"/>
    </row>
    <row r="772" spans="2:30" ht="18.75" customHeight="1">
      <c r="B772" s="1"/>
      <c r="C772" s="1"/>
      <c r="D772" s="1"/>
      <c r="E772" s="1"/>
      <c r="F772" s="11"/>
      <c r="G772" s="11"/>
      <c r="H772" s="11"/>
      <c r="I772" s="11"/>
      <c r="J772" s="420"/>
      <c r="K772" s="422"/>
      <c r="L772" s="1"/>
      <c r="M772" s="1"/>
      <c r="N772" s="1"/>
      <c r="O772" s="1"/>
      <c r="P772" s="1"/>
      <c r="Q772" s="1"/>
      <c r="R772" s="1"/>
      <c r="S772" s="1"/>
      <c r="T772" s="1"/>
      <c r="U772" s="1"/>
      <c r="V772" s="1"/>
      <c r="W772" s="1"/>
      <c r="X772" s="1"/>
      <c r="Y772" s="1"/>
      <c r="Z772" s="1"/>
      <c r="AA772" s="1"/>
      <c r="AB772" s="1"/>
      <c r="AC772" s="1"/>
      <c r="AD772" s="1"/>
    </row>
    <row r="773" spans="2:30" ht="18.75" customHeight="1">
      <c r="B773" s="1"/>
      <c r="C773" s="1"/>
      <c r="D773" s="1"/>
      <c r="E773" s="1"/>
      <c r="F773" s="11"/>
      <c r="G773" s="11"/>
      <c r="H773" s="11"/>
      <c r="I773" s="11"/>
      <c r="J773" s="420"/>
      <c r="K773" s="422"/>
      <c r="L773" s="1"/>
      <c r="M773" s="1"/>
      <c r="N773" s="1"/>
      <c r="O773" s="1"/>
      <c r="P773" s="1"/>
      <c r="Q773" s="1"/>
      <c r="R773" s="1"/>
      <c r="S773" s="1"/>
      <c r="T773" s="1"/>
      <c r="U773" s="1"/>
      <c r="V773" s="1"/>
      <c r="W773" s="1"/>
      <c r="X773" s="1"/>
      <c r="Y773" s="1"/>
      <c r="Z773" s="1"/>
      <c r="AA773" s="1"/>
      <c r="AB773" s="1"/>
      <c r="AC773" s="1"/>
      <c r="AD773" s="1"/>
    </row>
    <row r="774" spans="2:30" ht="18.75" customHeight="1">
      <c r="B774" s="1"/>
      <c r="C774" s="1"/>
      <c r="D774" s="1"/>
      <c r="E774" s="1"/>
      <c r="F774" s="11"/>
      <c r="G774" s="11"/>
      <c r="H774" s="11"/>
      <c r="I774" s="11"/>
      <c r="J774" s="420"/>
      <c r="K774" s="422"/>
      <c r="L774" s="1"/>
      <c r="M774" s="1"/>
      <c r="N774" s="1"/>
      <c r="O774" s="1"/>
      <c r="P774" s="1"/>
      <c r="Q774" s="1"/>
      <c r="R774" s="1"/>
      <c r="S774" s="1"/>
      <c r="T774" s="1"/>
      <c r="U774" s="1"/>
      <c r="V774" s="1"/>
      <c r="W774" s="1"/>
      <c r="X774" s="1"/>
      <c r="Y774" s="1"/>
      <c r="Z774" s="1"/>
      <c r="AA774" s="1"/>
      <c r="AB774" s="1"/>
      <c r="AC774" s="1"/>
      <c r="AD774" s="1"/>
    </row>
    <row r="775" spans="2:30" ht="18.75" customHeight="1">
      <c r="B775" s="1"/>
      <c r="C775" s="1"/>
      <c r="D775" s="1"/>
      <c r="E775" s="1"/>
      <c r="F775" s="11"/>
      <c r="G775" s="11"/>
      <c r="H775" s="11"/>
      <c r="I775" s="11"/>
      <c r="J775" s="420"/>
      <c r="K775" s="422"/>
      <c r="L775" s="1"/>
      <c r="M775" s="1"/>
      <c r="N775" s="1"/>
      <c r="O775" s="1"/>
      <c r="P775" s="1"/>
      <c r="Q775" s="1"/>
      <c r="R775" s="1"/>
      <c r="S775" s="1"/>
      <c r="T775" s="1"/>
      <c r="U775" s="1"/>
      <c r="V775" s="1"/>
      <c r="W775" s="1"/>
      <c r="X775" s="1"/>
      <c r="Y775" s="1"/>
      <c r="Z775" s="1"/>
      <c r="AA775" s="1"/>
      <c r="AB775" s="1"/>
      <c r="AC775" s="1"/>
      <c r="AD775" s="1"/>
    </row>
    <row r="776" spans="2:30" ht="18.75" customHeight="1">
      <c r="B776" s="1"/>
      <c r="C776" s="1"/>
      <c r="D776" s="1"/>
      <c r="E776" s="1"/>
      <c r="F776" s="11"/>
      <c r="G776" s="11"/>
      <c r="H776" s="11"/>
      <c r="I776" s="11"/>
      <c r="J776" s="420"/>
      <c r="K776" s="422"/>
      <c r="L776" s="1"/>
      <c r="M776" s="1"/>
      <c r="N776" s="1"/>
      <c r="O776" s="1"/>
      <c r="P776" s="1"/>
      <c r="Q776" s="1"/>
      <c r="R776" s="1"/>
      <c r="S776" s="1"/>
      <c r="T776" s="1"/>
      <c r="U776" s="1"/>
      <c r="V776" s="1"/>
      <c r="W776" s="1"/>
      <c r="X776" s="1"/>
      <c r="Y776" s="1"/>
      <c r="Z776" s="1"/>
      <c r="AA776" s="1"/>
      <c r="AB776" s="1"/>
      <c r="AC776" s="1"/>
      <c r="AD776" s="1"/>
    </row>
    <row r="777" spans="2:30" ht="18.75" customHeight="1">
      <c r="B777" s="1"/>
      <c r="C777" s="1"/>
      <c r="D777" s="1"/>
      <c r="E777" s="1"/>
      <c r="F777" s="11"/>
      <c r="G777" s="11"/>
      <c r="H777" s="11"/>
      <c r="I777" s="11"/>
      <c r="J777" s="420"/>
      <c r="K777" s="422"/>
      <c r="L777" s="1"/>
      <c r="M777" s="1"/>
      <c r="N777" s="1"/>
      <c r="O777" s="1"/>
      <c r="P777" s="1"/>
      <c r="Q777" s="1"/>
      <c r="R777" s="1"/>
      <c r="S777" s="1"/>
      <c r="T777" s="1"/>
      <c r="U777" s="1"/>
      <c r="V777" s="1"/>
      <c r="W777" s="1"/>
      <c r="X777" s="1"/>
      <c r="Y777" s="1"/>
      <c r="Z777" s="1"/>
      <c r="AA777" s="1"/>
      <c r="AB777" s="1"/>
      <c r="AC777" s="1"/>
      <c r="AD777" s="1"/>
    </row>
    <row r="778" spans="2:30" ht="18.75" customHeight="1">
      <c r="B778" s="1"/>
      <c r="C778" s="1"/>
      <c r="D778" s="1"/>
      <c r="E778" s="1"/>
      <c r="F778" s="11"/>
      <c r="G778" s="11"/>
      <c r="H778" s="11"/>
      <c r="I778" s="11"/>
      <c r="J778" s="420"/>
      <c r="K778" s="422"/>
      <c r="L778" s="1"/>
      <c r="M778" s="1"/>
      <c r="N778" s="1"/>
      <c r="O778" s="1"/>
      <c r="P778" s="1"/>
      <c r="Q778" s="1"/>
      <c r="R778" s="1"/>
      <c r="S778" s="1"/>
      <c r="T778" s="1"/>
      <c r="U778" s="1"/>
      <c r="V778" s="1"/>
      <c r="W778" s="1"/>
      <c r="X778" s="1"/>
      <c r="Y778" s="1"/>
      <c r="Z778" s="1"/>
      <c r="AA778" s="1"/>
      <c r="AB778" s="1"/>
      <c r="AC778" s="1"/>
      <c r="AD778" s="1"/>
    </row>
    <row r="779" spans="2:30" ht="18.75" customHeight="1">
      <c r="B779" s="1"/>
      <c r="C779" s="1"/>
      <c r="D779" s="1"/>
      <c r="E779" s="1"/>
      <c r="F779" s="11"/>
      <c r="G779" s="11"/>
      <c r="H779" s="11"/>
      <c r="I779" s="11"/>
      <c r="J779" s="420"/>
      <c r="K779" s="422"/>
      <c r="L779" s="1"/>
      <c r="M779" s="1"/>
      <c r="N779" s="1"/>
      <c r="O779" s="1"/>
      <c r="P779" s="1"/>
      <c r="Q779" s="1"/>
      <c r="R779" s="1"/>
      <c r="S779" s="1"/>
      <c r="T779" s="1"/>
      <c r="U779" s="1"/>
      <c r="V779" s="1"/>
      <c r="W779" s="1"/>
      <c r="X779" s="1"/>
      <c r="Y779" s="1"/>
      <c r="Z779" s="1"/>
      <c r="AA779" s="1"/>
      <c r="AB779" s="1"/>
      <c r="AC779" s="1"/>
      <c r="AD779" s="1"/>
    </row>
    <row r="780" spans="2:30" ht="18.75" customHeight="1">
      <c r="B780" s="1"/>
      <c r="C780" s="1"/>
      <c r="D780" s="1"/>
      <c r="E780" s="1"/>
      <c r="F780" s="11"/>
      <c r="G780" s="11"/>
      <c r="H780" s="11"/>
      <c r="I780" s="11"/>
      <c r="J780" s="420"/>
      <c r="K780" s="422"/>
      <c r="L780" s="1"/>
      <c r="M780" s="1"/>
      <c r="N780" s="1"/>
      <c r="O780" s="1"/>
      <c r="P780" s="1"/>
      <c r="Q780" s="1"/>
      <c r="R780" s="1"/>
      <c r="S780" s="1"/>
      <c r="T780" s="1"/>
      <c r="U780" s="1"/>
      <c r="V780" s="1"/>
      <c r="W780" s="1"/>
      <c r="X780" s="1"/>
      <c r="Y780" s="1"/>
      <c r="Z780" s="1"/>
      <c r="AA780" s="1"/>
      <c r="AB780" s="1"/>
      <c r="AC780" s="1"/>
      <c r="AD780" s="1"/>
    </row>
    <row r="781" spans="2:30" ht="18.75" customHeight="1">
      <c r="B781" s="1"/>
      <c r="C781" s="1"/>
      <c r="D781" s="1"/>
      <c r="E781" s="1"/>
      <c r="F781" s="11"/>
      <c r="G781" s="11"/>
      <c r="H781" s="11"/>
      <c r="I781" s="11"/>
      <c r="J781" s="420"/>
      <c r="K781" s="422"/>
      <c r="L781" s="1"/>
      <c r="M781" s="1"/>
      <c r="N781" s="1"/>
      <c r="O781" s="1"/>
      <c r="P781" s="1"/>
      <c r="Q781" s="1"/>
      <c r="R781" s="1"/>
      <c r="S781" s="1"/>
      <c r="T781" s="1"/>
      <c r="U781" s="1"/>
      <c r="V781" s="1"/>
      <c r="W781" s="1"/>
      <c r="X781" s="1"/>
      <c r="Y781" s="1"/>
      <c r="Z781" s="1"/>
      <c r="AA781" s="1"/>
      <c r="AB781" s="1"/>
      <c r="AC781" s="1"/>
      <c r="AD781" s="1"/>
    </row>
    <row r="782" spans="2:30" ht="18.75" customHeight="1">
      <c r="B782" s="1"/>
      <c r="C782" s="1"/>
      <c r="D782" s="1"/>
      <c r="E782" s="1"/>
      <c r="F782" s="11"/>
      <c r="G782" s="11"/>
      <c r="H782" s="11"/>
      <c r="I782" s="11"/>
      <c r="J782" s="420"/>
      <c r="K782" s="422"/>
      <c r="L782" s="1"/>
      <c r="M782" s="1"/>
      <c r="N782" s="1"/>
      <c r="O782" s="1"/>
      <c r="P782" s="1"/>
      <c r="Q782" s="1"/>
      <c r="R782" s="1"/>
      <c r="S782" s="1"/>
      <c r="T782" s="1"/>
      <c r="U782" s="1"/>
      <c r="V782" s="1"/>
      <c r="W782" s="1"/>
      <c r="X782" s="1"/>
      <c r="Y782" s="1"/>
      <c r="Z782" s="1"/>
      <c r="AA782" s="1"/>
      <c r="AB782" s="1"/>
      <c r="AC782" s="1"/>
      <c r="AD782" s="1"/>
    </row>
    <row r="783" spans="2:30" ht="18.75" customHeight="1">
      <c r="B783" s="1"/>
      <c r="C783" s="1"/>
      <c r="D783" s="1"/>
      <c r="E783" s="1"/>
      <c r="F783" s="11"/>
      <c r="G783" s="11"/>
      <c r="H783" s="11"/>
      <c r="I783" s="11"/>
      <c r="J783" s="420"/>
      <c r="K783" s="422"/>
      <c r="L783" s="1"/>
      <c r="M783" s="1"/>
      <c r="N783" s="1"/>
      <c r="O783" s="1"/>
      <c r="P783" s="1"/>
      <c r="Q783" s="1"/>
      <c r="R783" s="1"/>
      <c r="S783" s="1"/>
      <c r="T783" s="1"/>
      <c r="U783" s="1"/>
      <c r="V783" s="1"/>
      <c r="W783" s="1"/>
      <c r="X783" s="1"/>
      <c r="Y783" s="1"/>
      <c r="Z783" s="1"/>
      <c r="AA783" s="1"/>
      <c r="AB783" s="1"/>
      <c r="AC783" s="1"/>
      <c r="AD783" s="1"/>
    </row>
    <row r="784" spans="2:30" ht="18.75" customHeight="1">
      <c r="B784" s="1"/>
      <c r="C784" s="1"/>
      <c r="D784" s="1"/>
      <c r="E784" s="1"/>
      <c r="F784" s="11"/>
      <c r="G784" s="11"/>
      <c r="H784" s="11"/>
      <c r="I784" s="11"/>
      <c r="J784" s="420"/>
      <c r="K784" s="422"/>
      <c r="L784" s="1"/>
      <c r="M784" s="1"/>
      <c r="N784" s="1"/>
      <c r="O784" s="1"/>
      <c r="P784" s="1"/>
      <c r="Q784" s="1"/>
      <c r="R784" s="1"/>
      <c r="S784" s="1"/>
      <c r="T784" s="1"/>
      <c r="U784" s="1"/>
      <c r="V784" s="1"/>
      <c r="W784" s="1"/>
      <c r="X784" s="1"/>
      <c r="Y784" s="1"/>
      <c r="Z784" s="1"/>
      <c r="AA784" s="1"/>
      <c r="AB784" s="1"/>
      <c r="AC784" s="1"/>
      <c r="AD784" s="1"/>
    </row>
    <row r="785" spans="2:30" ht="18.75" customHeight="1">
      <c r="B785" s="1"/>
      <c r="C785" s="1"/>
      <c r="D785" s="1"/>
      <c r="E785" s="1"/>
      <c r="F785" s="11"/>
      <c r="G785" s="11"/>
      <c r="H785" s="11"/>
      <c r="I785" s="11"/>
      <c r="J785" s="420"/>
      <c r="K785" s="422"/>
      <c r="L785" s="1"/>
      <c r="M785" s="1"/>
      <c r="N785" s="1"/>
      <c r="O785" s="1"/>
      <c r="P785" s="1"/>
      <c r="Q785" s="1"/>
      <c r="R785" s="1"/>
      <c r="S785" s="1"/>
      <c r="T785" s="1"/>
      <c r="U785" s="1"/>
      <c r="V785" s="1"/>
      <c r="W785" s="1"/>
      <c r="X785" s="1"/>
      <c r="Y785" s="1"/>
      <c r="Z785" s="1"/>
      <c r="AA785" s="1"/>
      <c r="AB785" s="1"/>
      <c r="AC785" s="1"/>
      <c r="AD785" s="1"/>
    </row>
    <row r="786" spans="2:30" ht="18.75" customHeight="1">
      <c r="B786" s="1"/>
      <c r="C786" s="1"/>
      <c r="D786" s="1"/>
      <c r="E786" s="1"/>
      <c r="F786" s="11"/>
      <c r="G786" s="11"/>
      <c r="H786" s="11"/>
      <c r="I786" s="11"/>
      <c r="J786" s="420"/>
      <c r="K786" s="422"/>
      <c r="L786" s="1"/>
      <c r="M786" s="1"/>
      <c r="N786" s="1"/>
      <c r="O786" s="1"/>
      <c r="P786" s="1"/>
      <c r="Q786" s="1"/>
      <c r="R786" s="1"/>
      <c r="S786" s="1"/>
      <c r="T786" s="1"/>
      <c r="U786" s="1"/>
      <c r="V786" s="1"/>
      <c r="W786" s="1"/>
      <c r="X786" s="1"/>
      <c r="Y786" s="1"/>
      <c r="Z786" s="1"/>
      <c r="AA786" s="1"/>
      <c r="AB786" s="1"/>
      <c r="AC786" s="1"/>
      <c r="AD786" s="1"/>
    </row>
    <row r="787" spans="2:30" ht="18.75" customHeight="1">
      <c r="B787" s="1"/>
      <c r="C787" s="1"/>
      <c r="D787" s="1"/>
      <c r="E787" s="1"/>
      <c r="F787" s="11"/>
      <c r="G787" s="11"/>
      <c r="H787" s="11"/>
      <c r="I787" s="11"/>
      <c r="J787" s="420"/>
      <c r="K787" s="422"/>
      <c r="L787" s="1"/>
      <c r="M787" s="1"/>
      <c r="N787" s="1"/>
      <c r="O787" s="1"/>
      <c r="P787" s="1"/>
      <c r="Q787" s="1"/>
      <c r="R787" s="1"/>
      <c r="S787" s="1"/>
      <c r="T787" s="1"/>
      <c r="U787" s="1"/>
      <c r="V787" s="1"/>
      <c r="W787" s="1"/>
      <c r="X787" s="1"/>
      <c r="Y787" s="1"/>
      <c r="Z787" s="1"/>
      <c r="AA787" s="1"/>
      <c r="AB787" s="1"/>
      <c r="AC787" s="1"/>
      <c r="AD787" s="1"/>
    </row>
    <row r="788" spans="2:30" ht="18.75" customHeight="1">
      <c r="B788" s="1"/>
      <c r="C788" s="1"/>
      <c r="D788" s="1"/>
      <c r="E788" s="1"/>
      <c r="F788" s="11"/>
      <c r="G788" s="11"/>
      <c r="H788" s="11"/>
      <c r="I788" s="11"/>
      <c r="J788" s="420"/>
      <c r="K788" s="422"/>
      <c r="L788" s="1"/>
      <c r="M788" s="1"/>
      <c r="N788" s="1"/>
      <c r="O788" s="1"/>
      <c r="P788" s="1"/>
      <c r="Q788" s="1"/>
      <c r="R788" s="1"/>
      <c r="S788" s="1"/>
      <c r="T788" s="1"/>
      <c r="U788" s="1"/>
      <c r="V788" s="1"/>
      <c r="W788" s="1"/>
      <c r="X788" s="1"/>
      <c r="Y788" s="1"/>
      <c r="Z788" s="1"/>
      <c r="AA788" s="1"/>
      <c r="AB788" s="1"/>
      <c r="AC788" s="1"/>
      <c r="AD788" s="1"/>
    </row>
    <row r="789" spans="2:30" ht="18.75" customHeight="1">
      <c r="B789" s="1"/>
      <c r="C789" s="1"/>
      <c r="D789" s="1"/>
      <c r="E789" s="1"/>
      <c r="F789" s="11"/>
      <c r="G789" s="11"/>
      <c r="H789" s="11"/>
      <c r="I789" s="11"/>
      <c r="J789" s="420"/>
      <c r="K789" s="422"/>
      <c r="L789" s="1"/>
      <c r="M789" s="1"/>
      <c r="N789" s="1"/>
      <c r="O789" s="1"/>
      <c r="P789" s="1"/>
      <c r="Q789" s="1"/>
      <c r="R789" s="1"/>
      <c r="S789" s="1"/>
      <c r="T789" s="1"/>
      <c r="U789" s="1"/>
      <c r="V789" s="1"/>
      <c r="W789" s="1"/>
      <c r="X789" s="1"/>
      <c r="Y789" s="1"/>
      <c r="Z789" s="1"/>
      <c r="AA789" s="1"/>
      <c r="AB789" s="1"/>
      <c r="AC789" s="1"/>
      <c r="AD789" s="1"/>
    </row>
    <row r="790" spans="2:30" ht="18.75" customHeight="1">
      <c r="B790" s="1"/>
      <c r="C790" s="1"/>
      <c r="D790" s="1"/>
      <c r="E790" s="1"/>
      <c r="F790" s="11"/>
      <c r="G790" s="11"/>
      <c r="H790" s="11"/>
      <c r="I790" s="11"/>
      <c r="J790" s="420"/>
      <c r="K790" s="422"/>
      <c r="L790" s="1"/>
      <c r="M790" s="1"/>
      <c r="N790" s="1"/>
      <c r="O790" s="1"/>
      <c r="P790" s="1"/>
      <c r="Q790" s="1"/>
      <c r="R790" s="1"/>
      <c r="S790" s="1"/>
      <c r="T790" s="1"/>
      <c r="U790" s="1"/>
      <c r="V790" s="1"/>
      <c r="W790" s="1"/>
      <c r="X790" s="1"/>
      <c r="Y790" s="1"/>
      <c r="Z790" s="1"/>
      <c r="AA790" s="1"/>
      <c r="AB790" s="1"/>
      <c r="AC790" s="1"/>
      <c r="AD790" s="1"/>
    </row>
    <row r="791" spans="2:30" ht="18.75" customHeight="1">
      <c r="B791" s="1"/>
      <c r="C791" s="1"/>
      <c r="D791" s="1"/>
      <c r="E791" s="1"/>
      <c r="F791" s="11"/>
      <c r="G791" s="11"/>
      <c r="H791" s="11"/>
      <c r="I791" s="11"/>
      <c r="J791" s="420"/>
      <c r="K791" s="422"/>
      <c r="L791" s="1"/>
      <c r="M791" s="1"/>
      <c r="N791" s="1"/>
      <c r="O791" s="1"/>
      <c r="P791" s="1"/>
      <c r="Q791" s="1"/>
      <c r="R791" s="1"/>
      <c r="S791" s="1"/>
      <c r="T791" s="1"/>
      <c r="U791" s="1"/>
      <c r="V791" s="1"/>
      <c r="W791" s="1"/>
      <c r="X791" s="1"/>
      <c r="Y791" s="1"/>
      <c r="Z791" s="1"/>
      <c r="AA791" s="1"/>
      <c r="AB791" s="1"/>
      <c r="AC791" s="1"/>
      <c r="AD791" s="1"/>
    </row>
    <row r="792" spans="2:30" ht="18.75" customHeight="1">
      <c r="B792" s="1"/>
      <c r="C792" s="1"/>
      <c r="D792" s="1"/>
      <c r="E792" s="1"/>
      <c r="F792" s="11"/>
      <c r="G792" s="11"/>
      <c r="H792" s="11"/>
      <c r="I792" s="11"/>
      <c r="J792" s="420"/>
      <c r="K792" s="422"/>
      <c r="L792" s="1"/>
      <c r="M792" s="1"/>
      <c r="N792" s="1"/>
      <c r="O792" s="1"/>
      <c r="P792" s="1"/>
      <c r="Q792" s="1"/>
      <c r="R792" s="1"/>
      <c r="S792" s="1"/>
      <c r="T792" s="1"/>
      <c r="U792" s="1"/>
      <c r="V792" s="1"/>
      <c r="W792" s="1"/>
      <c r="X792" s="1"/>
      <c r="Y792" s="1"/>
      <c r="Z792" s="1"/>
      <c r="AA792" s="1"/>
      <c r="AB792" s="1"/>
      <c r="AC792" s="1"/>
      <c r="AD792" s="1"/>
    </row>
    <row r="793" spans="2:30" ht="18.75" customHeight="1">
      <c r="B793" s="1"/>
      <c r="C793" s="1"/>
      <c r="D793" s="1"/>
      <c r="E793" s="1"/>
      <c r="F793" s="11"/>
      <c r="G793" s="11"/>
      <c r="H793" s="11"/>
      <c r="I793" s="11"/>
      <c r="J793" s="420"/>
      <c r="K793" s="422"/>
      <c r="L793" s="1"/>
      <c r="M793" s="1"/>
      <c r="N793" s="1"/>
      <c r="O793" s="1"/>
      <c r="P793" s="1"/>
      <c r="Q793" s="1"/>
      <c r="R793" s="1"/>
      <c r="S793" s="1"/>
      <c r="T793" s="1"/>
      <c r="U793" s="1"/>
      <c r="V793" s="1"/>
      <c r="W793" s="1"/>
      <c r="X793" s="1"/>
      <c r="Y793" s="1"/>
      <c r="Z793" s="1"/>
      <c r="AA793" s="1"/>
      <c r="AB793" s="1"/>
      <c r="AC793" s="1"/>
      <c r="AD793" s="1"/>
    </row>
    <row r="794" spans="2:30" ht="18.75" customHeight="1">
      <c r="B794" s="1"/>
      <c r="C794" s="1"/>
      <c r="D794" s="1"/>
      <c r="E794" s="1"/>
      <c r="F794" s="11"/>
      <c r="G794" s="11"/>
      <c r="H794" s="11"/>
      <c r="I794" s="11"/>
      <c r="J794" s="420"/>
      <c r="K794" s="422"/>
      <c r="L794" s="1"/>
      <c r="M794" s="1"/>
      <c r="N794" s="1"/>
      <c r="O794" s="1"/>
      <c r="P794" s="1"/>
      <c r="Q794" s="1"/>
      <c r="R794" s="1"/>
      <c r="S794" s="1"/>
      <c r="T794" s="1"/>
      <c r="U794" s="1"/>
      <c r="V794" s="1"/>
      <c r="W794" s="1"/>
      <c r="X794" s="1"/>
      <c r="Y794" s="1"/>
      <c r="Z794" s="1"/>
      <c r="AA794" s="1"/>
      <c r="AB794" s="1"/>
      <c r="AC794" s="1"/>
      <c r="AD794" s="1"/>
    </row>
    <row r="795" spans="2:30" ht="18.75" customHeight="1">
      <c r="B795" s="1"/>
      <c r="C795" s="1"/>
      <c r="D795" s="1"/>
      <c r="E795" s="1"/>
      <c r="F795" s="11"/>
      <c r="G795" s="11"/>
      <c r="H795" s="11"/>
      <c r="I795" s="11"/>
      <c r="J795" s="420"/>
      <c r="K795" s="422"/>
      <c r="L795" s="1"/>
      <c r="M795" s="1"/>
      <c r="N795" s="1"/>
      <c r="O795" s="1"/>
      <c r="P795" s="1"/>
      <c r="Q795" s="1"/>
      <c r="R795" s="1"/>
      <c r="S795" s="1"/>
      <c r="T795" s="1"/>
      <c r="U795" s="1"/>
      <c r="V795" s="1"/>
      <c r="W795" s="1"/>
      <c r="X795" s="1"/>
      <c r="Y795" s="1"/>
      <c r="Z795" s="1"/>
      <c r="AA795" s="1"/>
      <c r="AB795" s="1"/>
      <c r="AC795" s="1"/>
      <c r="AD795" s="1"/>
    </row>
    <row r="796" spans="2:30" ht="18.75" customHeight="1">
      <c r="B796" s="1"/>
      <c r="C796" s="1"/>
      <c r="D796" s="1"/>
      <c r="E796" s="1"/>
      <c r="F796" s="11"/>
      <c r="G796" s="11"/>
      <c r="H796" s="11"/>
      <c r="I796" s="11"/>
      <c r="J796" s="420"/>
      <c r="K796" s="422"/>
      <c r="L796" s="1"/>
      <c r="M796" s="1"/>
      <c r="N796" s="1"/>
      <c r="O796" s="1"/>
      <c r="P796" s="1"/>
      <c r="Q796" s="1"/>
      <c r="R796" s="1"/>
      <c r="S796" s="1"/>
      <c r="T796" s="1"/>
      <c r="U796" s="1"/>
      <c r="V796" s="1"/>
      <c r="W796" s="1"/>
      <c r="X796" s="1"/>
      <c r="Y796" s="1"/>
      <c r="Z796" s="1"/>
      <c r="AA796" s="1"/>
      <c r="AB796" s="1"/>
      <c r="AC796" s="1"/>
      <c r="AD796" s="1"/>
    </row>
    <row r="797" spans="2:30" ht="18.75" customHeight="1">
      <c r="B797" s="1"/>
      <c r="C797" s="1"/>
      <c r="D797" s="1"/>
      <c r="E797" s="1"/>
      <c r="F797" s="11"/>
      <c r="G797" s="11"/>
      <c r="H797" s="11"/>
      <c r="I797" s="11"/>
      <c r="J797" s="420"/>
      <c r="K797" s="422"/>
      <c r="L797" s="1"/>
      <c r="M797" s="1"/>
      <c r="N797" s="1"/>
      <c r="O797" s="1"/>
      <c r="P797" s="1"/>
      <c r="Q797" s="1"/>
      <c r="R797" s="1"/>
      <c r="S797" s="1"/>
      <c r="T797" s="1"/>
      <c r="U797" s="1"/>
      <c r="V797" s="1"/>
      <c r="W797" s="1"/>
      <c r="X797" s="1"/>
      <c r="Y797" s="1"/>
      <c r="Z797" s="1"/>
      <c r="AA797" s="1"/>
      <c r="AB797" s="1"/>
      <c r="AC797" s="1"/>
      <c r="AD797" s="1"/>
    </row>
    <row r="798" spans="2:30" ht="18.75" customHeight="1">
      <c r="B798" s="1"/>
      <c r="C798" s="1"/>
      <c r="D798" s="1"/>
      <c r="E798" s="1"/>
      <c r="F798" s="11"/>
      <c r="G798" s="11"/>
      <c r="H798" s="11"/>
      <c r="I798" s="11"/>
      <c r="J798" s="420"/>
      <c r="K798" s="422"/>
      <c r="L798" s="1"/>
      <c r="M798" s="1"/>
      <c r="N798" s="1"/>
      <c r="O798" s="1"/>
      <c r="P798" s="1"/>
      <c r="Q798" s="1"/>
      <c r="R798" s="1"/>
      <c r="S798" s="1"/>
      <c r="T798" s="1"/>
      <c r="U798" s="1"/>
      <c r="V798" s="1"/>
      <c r="W798" s="1"/>
      <c r="X798" s="1"/>
      <c r="Y798" s="1"/>
      <c r="Z798" s="1"/>
      <c r="AA798" s="1"/>
      <c r="AB798" s="1"/>
      <c r="AC798" s="1"/>
      <c r="AD798" s="1"/>
    </row>
    <row r="799" spans="2:30" ht="18.75" customHeight="1">
      <c r="B799" s="1"/>
      <c r="C799" s="1"/>
      <c r="D799" s="1"/>
      <c r="E799" s="1"/>
      <c r="F799" s="11"/>
      <c r="G799" s="11"/>
      <c r="H799" s="11"/>
      <c r="I799" s="11"/>
      <c r="J799" s="420"/>
      <c r="K799" s="422"/>
      <c r="L799" s="1"/>
      <c r="M799" s="1"/>
      <c r="N799" s="1"/>
      <c r="O799" s="1"/>
      <c r="P799" s="1"/>
      <c r="Q799" s="1"/>
      <c r="R799" s="1"/>
      <c r="S799" s="1"/>
      <c r="T799" s="1"/>
      <c r="U799" s="1"/>
      <c r="V799" s="1"/>
      <c r="W799" s="1"/>
      <c r="X799" s="1"/>
      <c r="Y799" s="1"/>
      <c r="Z799" s="1"/>
      <c r="AA799" s="1"/>
      <c r="AB799" s="1"/>
      <c r="AC799" s="1"/>
      <c r="AD799" s="1"/>
    </row>
    <row r="800" spans="2:30" ht="18.75" customHeight="1">
      <c r="B800" s="1"/>
      <c r="C800" s="1"/>
      <c r="D800" s="1"/>
      <c r="E800" s="1"/>
      <c r="F800" s="11"/>
      <c r="G800" s="11"/>
      <c r="H800" s="11"/>
      <c r="I800" s="11"/>
      <c r="J800" s="420"/>
      <c r="K800" s="422"/>
      <c r="L800" s="1"/>
      <c r="M800" s="1"/>
      <c r="N800" s="1"/>
      <c r="O800" s="1"/>
      <c r="P800" s="1"/>
      <c r="Q800" s="1"/>
      <c r="R800" s="1"/>
      <c r="S800" s="1"/>
      <c r="T800" s="1"/>
      <c r="U800" s="1"/>
      <c r="V800" s="1"/>
      <c r="W800" s="1"/>
      <c r="X800" s="1"/>
      <c r="Y800" s="1"/>
      <c r="Z800" s="1"/>
      <c r="AA800" s="1"/>
      <c r="AB800" s="1"/>
      <c r="AC800" s="1"/>
      <c r="AD800" s="1"/>
    </row>
    <row r="801" spans="2:30" ht="18.75" customHeight="1">
      <c r="B801" s="1"/>
      <c r="C801" s="1"/>
      <c r="D801" s="1"/>
      <c r="E801" s="1"/>
      <c r="F801" s="11"/>
      <c r="G801" s="11"/>
      <c r="H801" s="11"/>
      <c r="I801" s="11"/>
      <c r="J801" s="420"/>
      <c r="K801" s="422"/>
      <c r="L801" s="1"/>
      <c r="M801" s="1"/>
      <c r="N801" s="1"/>
      <c r="O801" s="1"/>
      <c r="P801" s="1"/>
      <c r="Q801" s="1"/>
      <c r="R801" s="1"/>
      <c r="S801" s="1"/>
      <c r="T801" s="1"/>
      <c r="U801" s="1"/>
      <c r="V801" s="1"/>
      <c r="W801" s="1"/>
      <c r="X801" s="1"/>
      <c r="Y801" s="1"/>
      <c r="Z801" s="1"/>
      <c r="AA801" s="1"/>
      <c r="AB801" s="1"/>
      <c r="AC801" s="1"/>
      <c r="AD801" s="1"/>
    </row>
    <row r="802" spans="2:30" ht="18.75" customHeight="1">
      <c r="B802" s="1"/>
      <c r="C802" s="1"/>
      <c r="D802" s="1"/>
      <c r="E802" s="1"/>
      <c r="F802" s="11"/>
      <c r="G802" s="11"/>
      <c r="H802" s="11"/>
      <c r="I802" s="11"/>
      <c r="J802" s="420"/>
      <c r="K802" s="422"/>
      <c r="L802" s="1"/>
      <c r="M802" s="1"/>
      <c r="N802" s="1"/>
      <c r="O802" s="1"/>
      <c r="P802" s="1"/>
      <c r="Q802" s="1"/>
      <c r="R802" s="1"/>
      <c r="S802" s="1"/>
      <c r="T802" s="1"/>
      <c r="U802" s="1"/>
      <c r="V802" s="1"/>
      <c r="W802" s="1"/>
      <c r="X802" s="1"/>
      <c r="Y802" s="1"/>
      <c r="Z802" s="1"/>
      <c r="AA802" s="1"/>
      <c r="AB802" s="1"/>
      <c r="AC802" s="1"/>
      <c r="AD802" s="1"/>
    </row>
    <row r="803" spans="2:30" ht="18.75" customHeight="1">
      <c r="B803" s="1"/>
      <c r="C803" s="1"/>
      <c r="D803" s="1"/>
      <c r="E803" s="1"/>
      <c r="F803" s="11"/>
      <c r="G803" s="11"/>
      <c r="H803" s="11"/>
      <c r="I803" s="11"/>
      <c r="J803" s="420"/>
      <c r="K803" s="422"/>
      <c r="L803" s="1"/>
      <c r="M803" s="1"/>
      <c r="N803" s="1"/>
      <c r="O803" s="1"/>
      <c r="P803" s="1"/>
      <c r="Q803" s="1"/>
      <c r="R803" s="1"/>
      <c r="S803" s="1"/>
      <c r="T803" s="1"/>
      <c r="U803" s="1"/>
      <c r="V803" s="1"/>
      <c r="W803" s="1"/>
      <c r="X803" s="1"/>
      <c r="Y803" s="1"/>
      <c r="Z803" s="1"/>
      <c r="AA803" s="1"/>
      <c r="AB803" s="1"/>
      <c r="AC803" s="1"/>
      <c r="AD803" s="1"/>
    </row>
    <row r="804" spans="2:30" ht="18.75" customHeight="1">
      <c r="B804" s="1"/>
      <c r="C804" s="1"/>
      <c r="D804" s="1"/>
      <c r="E804" s="1"/>
      <c r="F804" s="11"/>
      <c r="G804" s="11"/>
      <c r="H804" s="11"/>
      <c r="I804" s="11"/>
      <c r="J804" s="420"/>
      <c r="K804" s="422"/>
      <c r="L804" s="1"/>
      <c r="M804" s="1"/>
      <c r="N804" s="1"/>
      <c r="O804" s="1"/>
      <c r="P804" s="1"/>
      <c r="Q804" s="1"/>
      <c r="R804" s="1"/>
      <c r="S804" s="1"/>
      <c r="T804" s="1"/>
      <c r="U804" s="1"/>
      <c r="V804" s="1"/>
      <c r="W804" s="1"/>
      <c r="X804" s="1"/>
      <c r="Y804" s="1"/>
      <c r="Z804" s="1"/>
      <c r="AA804" s="1"/>
      <c r="AB804" s="1"/>
      <c r="AC804" s="1"/>
      <c r="AD804" s="1"/>
    </row>
    <row r="805" spans="2:30" ht="18.75" customHeight="1">
      <c r="B805" s="1"/>
      <c r="C805" s="1"/>
      <c r="D805" s="1"/>
      <c r="E805" s="1"/>
      <c r="F805" s="11"/>
      <c r="G805" s="11"/>
      <c r="H805" s="11"/>
      <c r="I805" s="11"/>
      <c r="J805" s="420"/>
      <c r="K805" s="422"/>
      <c r="L805" s="1"/>
      <c r="M805" s="1"/>
      <c r="N805" s="1"/>
      <c r="O805" s="1"/>
      <c r="P805" s="1"/>
      <c r="Q805" s="1"/>
      <c r="R805" s="1"/>
      <c r="S805" s="1"/>
      <c r="T805" s="1"/>
      <c r="U805" s="1"/>
      <c r="V805" s="1"/>
      <c r="W805" s="1"/>
      <c r="X805" s="1"/>
      <c r="Y805" s="1"/>
      <c r="Z805" s="1"/>
      <c r="AA805" s="1"/>
      <c r="AB805" s="1"/>
      <c r="AC805" s="1"/>
      <c r="AD805" s="1"/>
    </row>
    <row r="806" spans="2:30" ht="18.75" customHeight="1">
      <c r="B806" s="1"/>
      <c r="C806" s="1"/>
      <c r="D806" s="1"/>
      <c r="E806" s="1"/>
      <c r="F806" s="11"/>
      <c r="G806" s="11"/>
      <c r="H806" s="11"/>
      <c r="I806" s="11"/>
      <c r="J806" s="420"/>
      <c r="K806" s="422"/>
      <c r="L806" s="1"/>
      <c r="M806" s="1"/>
      <c r="N806" s="1"/>
      <c r="O806" s="1"/>
      <c r="P806" s="1"/>
      <c r="Q806" s="1"/>
      <c r="R806" s="1"/>
      <c r="S806" s="1"/>
      <c r="T806" s="1"/>
      <c r="U806" s="1"/>
      <c r="V806" s="1"/>
      <c r="W806" s="1"/>
      <c r="X806" s="1"/>
      <c r="Y806" s="1"/>
      <c r="Z806" s="1"/>
      <c r="AA806" s="1"/>
      <c r="AB806" s="1"/>
      <c r="AC806" s="1"/>
      <c r="AD806" s="1"/>
    </row>
    <row r="807" spans="2:30" ht="18.75" customHeight="1">
      <c r="B807" s="1"/>
      <c r="C807" s="1"/>
      <c r="D807" s="1"/>
      <c r="E807" s="1"/>
      <c r="F807" s="11"/>
      <c r="G807" s="11"/>
      <c r="H807" s="11"/>
      <c r="I807" s="11"/>
      <c r="J807" s="420"/>
      <c r="K807" s="422"/>
      <c r="L807" s="1"/>
      <c r="M807" s="1"/>
      <c r="N807" s="1"/>
      <c r="O807" s="1"/>
      <c r="P807" s="1"/>
      <c r="Q807" s="1"/>
      <c r="R807" s="1"/>
      <c r="S807" s="1"/>
      <c r="T807" s="1"/>
      <c r="U807" s="1"/>
      <c r="V807" s="1"/>
      <c r="W807" s="1"/>
      <c r="X807" s="1"/>
      <c r="Y807" s="1"/>
      <c r="Z807" s="1"/>
      <c r="AA807" s="1"/>
      <c r="AB807" s="1"/>
      <c r="AC807" s="1"/>
      <c r="AD807" s="1"/>
    </row>
    <row r="808" spans="2:30" ht="18.75" customHeight="1">
      <c r="B808" s="1"/>
      <c r="C808" s="1"/>
      <c r="D808" s="1"/>
      <c r="E808" s="1"/>
      <c r="F808" s="11"/>
      <c r="G808" s="11"/>
      <c r="H808" s="11"/>
      <c r="I808" s="11"/>
      <c r="J808" s="420"/>
      <c r="K808" s="422"/>
      <c r="L808" s="1"/>
      <c r="M808" s="1"/>
      <c r="N808" s="1"/>
      <c r="O808" s="1"/>
      <c r="P808" s="1"/>
      <c r="Q808" s="1"/>
      <c r="R808" s="1"/>
      <c r="S808" s="1"/>
      <c r="T808" s="1"/>
      <c r="U808" s="1"/>
      <c r="V808" s="1"/>
      <c r="W808" s="1"/>
      <c r="X808" s="1"/>
      <c r="Y808" s="1"/>
      <c r="Z808" s="1"/>
      <c r="AA808" s="1"/>
      <c r="AB808" s="1"/>
      <c r="AC808" s="1"/>
      <c r="AD808" s="1"/>
    </row>
    <row r="809" spans="2:30" ht="18.75" customHeight="1">
      <c r="B809" s="1"/>
      <c r="C809" s="1"/>
      <c r="D809" s="1"/>
      <c r="E809" s="1"/>
      <c r="F809" s="11"/>
      <c r="G809" s="11"/>
      <c r="H809" s="11"/>
      <c r="I809" s="11"/>
      <c r="J809" s="420"/>
      <c r="K809" s="422"/>
      <c r="L809" s="1"/>
      <c r="M809" s="1"/>
      <c r="N809" s="1"/>
      <c r="O809" s="1"/>
      <c r="P809" s="1"/>
      <c r="Q809" s="1"/>
      <c r="R809" s="1"/>
      <c r="S809" s="1"/>
      <c r="T809" s="1"/>
      <c r="U809" s="1"/>
      <c r="V809" s="1"/>
      <c r="W809" s="1"/>
      <c r="X809" s="1"/>
      <c r="Y809" s="1"/>
      <c r="Z809" s="1"/>
      <c r="AA809" s="1"/>
      <c r="AB809" s="1"/>
      <c r="AC809" s="1"/>
      <c r="AD809" s="1"/>
    </row>
    <row r="810" spans="2:30" ht="18.75" customHeight="1">
      <c r="B810" s="1"/>
      <c r="C810" s="1"/>
      <c r="D810" s="1"/>
      <c r="E810" s="1"/>
      <c r="F810" s="11"/>
      <c r="G810" s="11"/>
      <c r="H810" s="11"/>
      <c r="I810" s="11"/>
      <c r="J810" s="420"/>
      <c r="K810" s="422"/>
      <c r="L810" s="1"/>
      <c r="M810" s="1"/>
      <c r="N810" s="1"/>
      <c r="O810" s="1"/>
      <c r="P810" s="1"/>
      <c r="Q810" s="1"/>
      <c r="R810" s="1"/>
      <c r="S810" s="1"/>
      <c r="T810" s="1"/>
      <c r="U810" s="1"/>
      <c r="V810" s="1"/>
      <c r="W810" s="1"/>
      <c r="X810" s="1"/>
      <c r="Y810" s="1"/>
      <c r="Z810" s="1"/>
      <c r="AA810" s="1"/>
      <c r="AB810" s="1"/>
      <c r="AC810" s="1"/>
      <c r="AD810" s="1"/>
    </row>
    <row r="811" spans="2:30" ht="18.75" customHeight="1">
      <c r="B811" s="1"/>
      <c r="C811" s="1"/>
      <c r="D811" s="1"/>
      <c r="E811" s="1"/>
      <c r="F811" s="11"/>
      <c r="G811" s="11"/>
      <c r="H811" s="11"/>
      <c r="I811" s="11"/>
      <c r="J811" s="420"/>
      <c r="K811" s="422"/>
      <c r="L811" s="1"/>
      <c r="M811" s="1"/>
      <c r="N811" s="1"/>
      <c r="O811" s="1"/>
      <c r="P811" s="1"/>
      <c r="Q811" s="1"/>
      <c r="R811" s="1"/>
      <c r="S811" s="1"/>
      <c r="T811" s="1"/>
      <c r="U811" s="1"/>
      <c r="V811" s="1"/>
      <c r="W811" s="1"/>
      <c r="X811" s="1"/>
      <c r="Y811" s="1"/>
      <c r="Z811" s="1"/>
      <c r="AA811" s="1"/>
      <c r="AB811" s="1"/>
      <c r="AC811" s="1"/>
      <c r="AD811" s="1"/>
    </row>
    <row r="812" spans="2:30" ht="18.75" customHeight="1">
      <c r="B812" s="1"/>
      <c r="C812" s="1"/>
      <c r="D812" s="1"/>
      <c r="E812" s="1"/>
      <c r="F812" s="11"/>
      <c r="G812" s="11"/>
      <c r="H812" s="11"/>
      <c r="I812" s="11"/>
      <c r="J812" s="420"/>
      <c r="K812" s="422"/>
      <c r="L812" s="1"/>
      <c r="M812" s="1"/>
      <c r="N812" s="1"/>
      <c r="O812" s="1"/>
      <c r="P812" s="1"/>
      <c r="Q812" s="1"/>
      <c r="R812" s="1"/>
      <c r="S812" s="1"/>
      <c r="T812" s="1"/>
      <c r="U812" s="1"/>
      <c r="V812" s="1"/>
      <c r="W812" s="1"/>
      <c r="X812" s="1"/>
      <c r="Y812" s="1"/>
      <c r="Z812" s="1"/>
      <c r="AA812" s="1"/>
      <c r="AB812" s="1"/>
      <c r="AC812" s="1"/>
      <c r="AD812" s="1"/>
    </row>
    <row r="813" spans="2:30" ht="18.75" customHeight="1">
      <c r="B813" s="1"/>
      <c r="C813" s="1"/>
      <c r="D813" s="1"/>
      <c r="E813" s="1"/>
      <c r="F813" s="11"/>
      <c r="G813" s="11"/>
      <c r="H813" s="11"/>
      <c r="I813" s="11"/>
      <c r="J813" s="420"/>
      <c r="K813" s="422"/>
      <c r="L813" s="1"/>
      <c r="M813" s="1"/>
      <c r="N813" s="1"/>
      <c r="O813" s="1"/>
      <c r="P813" s="1"/>
      <c r="Q813" s="1"/>
      <c r="R813" s="1"/>
      <c r="S813" s="1"/>
      <c r="T813" s="1"/>
      <c r="U813" s="1"/>
      <c r="V813" s="1"/>
      <c r="W813" s="1"/>
      <c r="X813" s="1"/>
      <c r="Y813" s="1"/>
      <c r="Z813" s="1"/>
      <c r="AA813" s="1"/>
      <c r="AB813" s="1"/>
      <c r="AC813" s="1"/>
      <c r="AD813" s="1"/>
    </row>
    <row r="814" spans="2:30" ht="18.75" customHeight="1">
      <c r="B814" s="1"/>
      <c r="C814" s="1"/>
      <c r="D814" s="1"/>
      <c r="E814" s="1"/>
      <c r="F814" s="11"/>
      <c r="G814" s="11"/>
      <c r="H814" s="11"/>
      <c r="I814" s="11"/>
      <c r="J814" s="420"/>
      <c r="K814" s="422"/>
      <c r="L814" s="1"/>
      <c r="M814" s="1"/>
      <c r="N814" s="1"/>
      <c r="O814" s="1"/>
      <c r="P814" s="1"/>
      <c r="Q814" s="1"/>
      <c r="R814" s="1"/>
      <c r="S814" s="1"/>
      <c r="T814" s="1"/>
      <c r="U814" s="1"/>
      <c r="V814" s="1"/>
      <c r="W814" s="1"/>
      <c r="X814" s="1"/>
      <c r="Y814" s="1"/>
      <c r="Z814" s="1"/>
      <c r="AA814" s="1"/>
      <c r="AB814" s="1"/>
      <c r="AC814" s="1"/>
      <c r="AD814" s="1"/>
    </row>
    <row r="815" spans="2:30" ht="18.75" customHeight="1">
      <c r="B815" s="1"/>
      <c r="C815" s="1"/>
      <c r="D815" s="1"/>
      <c r="E815" s="1"/>
      <c r="F815" s="11"/>
      <c r="G815" s="11"/>
      <c r="H815" s="11"/>
      <c r="I815" s="11"/>
      <c r="J815" s="420"/>
      <c r="K815" s="422"/>
      <c r="L815" s="1"/>
      <c r="M815" s="1"/>
      <c r="N815" s="1"/>
      <c r="O815" s="1"/>
      <c r="P815" s="1"/>
      <c r="Q815" s="1"/>
      <c r="R815" s="1"/>
      <c r="S815" s="1"/>
      <c r="T815" s="1"/>
      <c r="U815" s="1"/>
      <c r="V815" s="1"/>
      <c r="W815" s="1"/>
      <c r="X815" s="1"/>
      <c r="Y815" s="1"/>
      <c r="Z815" s="1"/>
      <c r="AA815" s="1"/>
      <c r="AB815" s="1"/>
      <c r="AC815" s="1"/>
      <c r="AD815" s="1"/>
    </row>
    <row r="816" spans="2:30" ht="18.75" customHeight="1">
      <c r="B816" s="1"/>
      <c r="C816" s="1"/>
      <c r="D816" s="1"/>
      <c r="E816" s="1"/>
      <c r="F816" s="11"/>
      <c r="G816" s="11"/>
      <c r="H816" s="11"/>
      <c r="I816" s="11"/>
      <c r="J816" s="420"/>
      <c r="K816" s="422"/>
      <c r="L816" s="1"/>
      <c r="M816" s="1"/>
      <c r="N816" s="1"/>
      <c r="O816" s="1"/>
      <c r="P816" s="1"/>
      <c r="Q816" s="1"/>
      <c r="R816" s="1"/>
      <c r="S816" s="1"/>
      <c r="T816" s="1"/>
      <c r="U816" s="1"/>
      <c r="V816" s="1"/>
      <c r="W816" s="1"/>
      <c r="X816" s="1"/>
      <c r="Y816" s="1"/>
      <c r="Z816" s="1"/>
      <c r="AA816" s="1"/>
      <c r="AB816" s="1"/>
      <c r="AC816" s="1"/>
      <c r="AD816" s="1"/>
    </row>
    <row r="817" spans="2:30" ht="18.75" customHeight="1">
      <c r="B817" s="1"/>
      <c r="C817" s="1"/>
      <c r="D817" s="1"/>
      <c r="E817" s="1"/>
      <c r="F817" s="11"/>
      <c r="G817" s="11"/>
      <c r="H817" s="11"/>
      <c r="I817" s="11"/>
      <c r="J817" s="420"/>
      <c r="K817" s="422"/>
      <c r="L817" s="1"/>
      <c r="M817" s="1"/>
      <c r="N817" s="1"/>
      <c r="O817" s="1"/>
      <c r="P817" s="1"/>
      <c r="Q817" s="1"/>
      <c r="R817" s="1"/>
      <c r="S817" s="1"/>
      <c r="T817" s="1"/>
      <c r="U817" s="1"/>
      <c r="V817" s="1"/>
      <c r="W817" s="1"/>
      <c r="X817" s="1"/>
      <c r="Y817" s="1"/>
      <c r="Z817" s="1"/>
      <c r="AA817" s="1"/>
      <c r="AB817" s="1"/>
      <c r="AC817" s="1"/>
      <c r="AD817" s="1"/>
    </row>
    <row r="818" spans="2:30" ht="18.75" customHeight="1">
      <c r="B818" s="1"/>
      <c r="C818" s="1"/>
      <c r="D818" s="1"/>
      <c r="E818" s="1"/>
      <c r="F818" s="11"/>
      <c r="G818" s="11"/>
      <c r="H818" s="11"/>
      <c r="I818" s="11"/>
      <c r="J818" s="420"/>
      <c r="K818" s="422"/>
      <c r="L818" s="1"/>
      <c r="M818" s="1"/>
      <c r="N818" s="1"/>
      <c r="O818" s="1"/>
      <c r="P818" s="1"/>
      <c r="Q818" s="1"/>
      <c r="R818" s="1"/>
      <c r="S818" s="1"/>
      <c r="T818" s="1"/>
      <c r="U818" s="1"/>
      <c r="V818" s="1"/>
      <c r="W818" s="1"/>
      <c r="X818" s="1"/>
      <c r="Y818" s="1"/>
      <c r="Z818" s="1"/>
      <c r="AA818" s="1"/>
      <c r="AB818" s="1"/>
      <c r="AC818" s="1"/>
      <c r="AD818" s="1"/>
    </row>
    <row r="819" spans="2:30" ht="18.75" customHeight="1">
      <c r="B819" s="1"/>
      <c r="C819" s="1"/>
      <c r="D819" s="1"/>
      <c r="E819" s="1"/>
      <c r="F819" s="11"/>
      <c r="G819" s="11"/>
      <c r="H819" s="11"/>
      <c r="I819" s="11"/>
      <c r="J819" s="420"/>
      <c r="K819" s="422"/>
      <c r="L819" s="1"/>
      <c r="M819" s="1"/>
      <c r="N819" s="1"/>
      <c r="O819" s="1"/>
      <c r="P819" s="1"/>
      <c r="Q819" s="1"/>
      <c r="R819" s="1"/>
      <c r="S819" s="1"/>
      <c r="T819" s="1"/>
      <c r="U819" s="1"/>
      <c r="V819" s="1"/>
      <c r="W819" s="1"/>
      <c r="X819" s="1"/>
      <c r="Y819" s="1"/>
      <c r="Z819" s="1"/>
      <c r="AA819" s="1"/>
      <c r="AB819" s="1"/>
      <c r="AC819" s="1"/>
      <c r="AD819" s="1"/>
    </row>
    <row r="820" spans="2:30" ht="18.75" customHeight="1">
      <c r="B820" s="1"/>
      <c r="C820" s="1"/>
      <c r="D820" s="1"/>
      <c r="E820" s="1"/>
      <c r="F820" s="11"/>
      <c r="G820" s="11"/>
      <c r="H820" s="11"/>
      <c r="I820" s="11"/>
      <c r="J820" s="420"/>
      <c r="K820" s="422"/>
      <c r="L820" s="1"/>
      <c r="M820" s="1"/>
      <c r="N820" s="1"/>
      <c r="O820" s="1"/>
      <c r="P820" s="1"/>
      <c r="Q820" s="1"/>
      <c r="R820" s="1"/>
      <c r="S820" s="1"/>
      <c r="T820" s="1"/>
      <c r="U820" s="1"/>
      <c r="V820" s="1"/>
      <c r="W820" s="1"/>
      <c r="X820" s="1"/>
      <c r="Y820" s="1"/>
      <c r="Z820" s="1"/>
      <c r="AA820" s="1"/>
      <c r="AB820" s="1"/>
      <c r="AC820" s="1"/>
      <c r="AD820" s="1"/>
    </row>
    <row r="821" spans="2:30" ht="18.75" customHeight="1">
      <c r="B821" s="1"/>
      <c r="C821" s="1"/>
      <c r="D821" s="1"/>
      <c r="E821" s="1"/>
      <c r="F821" s="11"/>
      <c r="G821" s="11"/>
      <c r="H821" s="11"/>
      <c r="I821" s="11"/>
      <c r="J821" s="420"/>
      <c r="K821" s="422"/>
      <c r="L821" s="1"/>
      <c r="M821" s="1"/>
      <c r="N821" s="1"/>
      <c r="O821" s="1"/>
      <c r="P821" s="1"/>
      <c r="Q821" s="1"/>
      <c r="R821" s="1"/>
      <c r="S821" s="1"/>
      <c r="T821" s="1"/>
      <c r="U821" s="1"/>
      <c r="V821" s="1"/>
      <c r="W821" s="1"/>
      <c r="X821" s="1"/>
      <c r="Y821" s="1"/>
      <c r="Z821" s="1"/>
      <c r="AA821" s="1"/>
      <c r="AB821" s="1"/>
      <c r="AC821" s="1"/>
      <c r="AD821" s="1"/>
    </row>
    <row r="822" spans="2:30" ht="18.75" customHeight="1">
      <c r="B822" s="1"/>
      <c r="C822" s="1"/>
      <c r="D822" s="1"/>
      <c r="E822" s="1"/>
      <c r="F822" s="11"/>
      <c r="G822" s="11"/>
      <c r="H822" s="11"/>
      <c r="I822" s="11"/>
      <c r="J822" s="420"/>
      <c r="K822" s="422"/>
      <c r="L822" s="1"/>
      <c r="M822" s="1"/>
      <c r="N822" s="1"/>
      <c r="O822" s="1"/>
      <c r="P822" s="1"/>
      <c r="Q822" s="1"/>
      <c r="R822" s="1"/>
      <c r="S822" s="1"/>
      <c r="T822" s="1"/>
      <c r="U822" s="1"/>
      <c r="V822" s="1"/>
      <c r="W822" s="1"/>
      <c r="X822" s="1"/>
      <c r="Y822" s="1"/>
      <c r="Z822" s="1"/>
      <c r="AA822" s="1"/>
      <c r="AB822" s="1"/>
      <c r="AC822" s="1"/>
      <c r="AD822" s="1"/>
    </row>
    <row r="823" spans="2:30" ht="18.75" customHeight="1">
      <c r="B823" s="1"/>
      <c r="C823" s="1"/>
      <c r="D823" s="1"/>
      <c r="E823" s="1"/>
      <c r="F823" s="11"/>
      <c r="G823" s="11"/>
      <c r="H823" s="11"/>
      <c r="I823" s="11"/>
      <c r="J823" s="420"/>
      <c r="K823" s="422"/>
      <c r="L823" s="1"/>
      <c r="M823" s="1"/>
      <c r="N823" s="1"/>
      <c r="O823" s="1"/>
      <c r="P823" s="1"/>
      <c r="Q823" s="1"/>
      <c r="R823" s="1"/>
      <c r="S823" s="1"/>
      <c r="T823" s="1"/>
      <c r="U823" s="1"/>
      <c r="V823" s="1"/>
      <c r="W823" s="1"/>
      <c r="X823" s="1"/>
      <c r="Y823" s="1"/>
      <c r="Z823" s="1"/>
      <c r="AA823" s="1"/>
      <c r="AB823" s="1"/>
      <c r="AC823" s="1"/>
      <c r="AD823" s="1"/>
    </row>
    <row r="824" spans="2:30" ht="18.75" customHeight="1">
      <c r="B824" s="1"/>
      <c r="C824" s="1"/>
      <c r="D824" s="1"/>
      <c r="E824" s="1"/>
      <c r="F824" s="11"/>
      <c r="G824" s="11"/>
      <c r="H824" s="11"/>
      <c r="I824" s="11"/>
      <c r="J824" s="420"/>
      <c r="K824" s="422"/>
      <c r="L824" s="1"/>
      <c r="M824" s="1"/>
      <c r="N824" s="1"/>
      <c r="O824" s="1"/>
      <c r="P824" s="1"/>
      <c r="Q824" s="1"/>
      <c r="R824" s="1"/>
      <c r="S824" s="1"/>
      <c r="T824" s="1"/>
      <c r="U824" s="1"/>
      <c r="V824" s="1"/>
      <c r="W824" s="1"/>
      <c r="X824" s="1"/>
      <c r="Y824" s="1"/>
      <c r="Z824" s="1"/>
      <c r="AA824" s="1"/>
      <c r="AB824" s="1"/>
      <c r="AC824" s="1"/>
      <c r="AD824" s="1"/>
    </row>
    <row r="825" spans="2:30" ht="18.75" customHeight="1">
      <c r="B825" s="1"/>
      <c r="C825" s="1"/>
      <c r="D825" s="1"/>
      <c r="E825" s="1"/>
      <c r="F825" s="11"/>
      <c r="G825" s="11"/>
      <c r="H825" s="11"/>
      <c r="I825" s="11"/>
      <c r="J825" s="420"/>
      <c r="K825" s="422"/>
      <c r="L825" s="1"/>
      <c r="M825" s="1"/>
      <c r="N825" s="1"/>
      <c r="O825" s="1"/>
      <c r="P825" s="1"/>
      <c r="Q825" s="1"/>
      <c r="R825" s="1"/>
      <c r="S825" s="1"/>
      <c r="T825" s="1"/>
      <c r="U825" s="1"/>
      <c r="V825" s="1"/>
      <c r="W825" s="1"/>
      <c r="X825" s="1"/>
      <c r="Y825" s="1"/>
      <c r="Z825" s="1"/>
      <c r="AA825" s="1"/>
      <c r="AB825" s="1"/>
      <c r="AC825" s="1"/>
      <c r="AD825" s="1"/>
    </row>
    <row r="826" spans="2:30" ht="18.75" customHeight="1">
      <c r="B826" s="1"/>
      <c r="C826" s="1"/>
      <c r="D826" s="1"/>
      <c r="E826" s="1"/>
      <c r="F826" s="11"/>
      <c r="G826" s="11"/>
      <c r="H826" s="11"/>
      <c r="I826" s="11"/>
      <c r="J826" s="420"/>
      <c r="K826" s="422"/>
      <c r="L826" s="1"/>
      <c r="M826" s="1"/>
      <c r="N826" s="1"/>
      <c r="O826" s="1"/>
      <c r="P826" s="1"/>
      <c r="Q826" s="1"/>
      <c r="R826" s="1"/>
      <c r="S826" s="1"/>
      <c r="T826" s="1"/>
      <c r="U826" s="1"/>
      <c r="V826" s="1"/>
      <c r="W826" s="1"/>
      <c r="X826" s="1"/>
      <c r="Y826" s="1"/>
      <c r="Z826" s="1"/>
      <c r="AA826" s="1"/>
      <c r="AB826" s="1"/>
      <c r="AC826" s="1"/>
      <c r="AD826" s="1"/>
    </row>
    <row r="827" spans="2:30" ht="18.75" customHeight="1">
      <c r="B827" s="1"/>
      <c r="C827" s="1"/>
      <c r="D827" s="1"/>
      <c r="E827" s="1"/>
      <c r="F827" s="11"/>
      <c r="G827" s="11"/>
      <c r="H827" s="11"/>
      <c r="I827" s="11"/>
      <c r="J827" s="420"/>
      <c r="K827" s="422"/>
      <c r="L827" s="1"/>
      <c r="M827" s="1"/>
      <c r="N827" s="1"/>
      <c r="O827" s="1"/>
      <c r="P827" s="1"/>
      <c r="Q827" s="1"/>
      <c r="R827" s="1"/>
      <c r="S827" s="1"/>
      <c r="T827" s="1"/>
      <c r="U827" s="1"/>
      <c r="V827" s="1"/>
      <c r="W827" s="1"/>
      <c r="X827" s="1"/>
      <c r="Y827" s="1"/>
      <c r="Z827" s="1"/>
      <c r="AA827" s="1"/>
      <c r="AB827" s="1"/>
      <c r="AC827" s="1"/>
      <c r="AD827" s="1"/>
    </row>
    <row r="828" spans="2:30" ht="18.75" customHeight="1">
      <c r="B828" s="1"/>
      <c r="C828" s="1"/>
      <c r="D828" s="1"/>
      <c r="E828" s="1"/>
      <c r="F828" s="11"/>
      <c r="G828" s="11"/>
      <c r="H828" s="11"/>
      <c r="I828" s="11"/>
      <c r="J828" s="420"/>
      <c r="K828" s="422"/>
      <c r="L828" s="1"/>
      <c r="M828" s="1"/>
      <c r="N828" s="1"/>
      <c r="O828" s="1"/>
      <c r="P828" s="1"/>
      <c r="Q828" s="1"/>
      <c r="R828" s="1"/>
      <c r="S828" s="1"/>
      <c r="T828" s="1"/>
      <c r="U828" s="1"/>
      <c r="V828" s="1"/>
      <c r="W828" s="1"/>
      <c r="X828" s="1"/>
      <c r="Y828" s="1"/>
      <c r="Z828" s="1"/>
      <c r="AA828" s="1"/>
      <c r="AB828" s="1"/>
      <c r="AC828" s="1"/>
      <c r="AD828" s="1"/>
    </row>
    <row r="829" spans="2:30" ht="18.75" customHeight="1">
      <c r="B829" s="1"/>
      <c r="C829" s="1"/>
      <c r="D829" s="1"/>
      <c r="E829" s="1"/>
      <c r="F829" s="11"/>
      <c r="G829" s="11"/>
      <c r="H829" s="11"/>
      <c r="I829" s="11"/>
      <c r="J829" s="420"/>
      <c r="K829" s="422"/>
      <c r="L829" s="1"/>
      <c r="M829" s="1"/>
      <c r="N829" s="1"/>
      <c r="O829" s="1"/>
      <c r="P829" s="1"/>
      <c r="Q829" s="1"/>
      <c r="R829" s="1"/>
      <c r="S829" s="1"/>
      <c r="T829" s="1"/>
      <c r="U829" s="1"/>
      <c r="V829" s="1"/>
      <c r="W829" s="1"/>
      <c r="X829" s="1"/>
      <c r="Y829" s="1"/>
      <c r="Z829" s="1"/>
      <c r="AA829" s="1"/>
      <c r="AB829" s="1"/>
      <c r="AC829" s="1"/>
      <c r="AD829" s="1"/>
    </row>
    <row r="830" spans="2:30" ht="18.75" customHeight="1">
      <c r="B830" s="1"/>
      <c r="C830" s="1"/>
      <c r="D830" s="1"/>
      <c r="E830" s="1"/>
      <c r="F830" s="11"/>
      <c r="G830" s="11"/>
      <c r="H830" s="11"/>
      <c r="I830" s="11"/>
      <c r="J830" s="420"/>
      <c r="K830" s="422"/>
      <c r="L830" s="1"/>
      <c r="M830" s="1"/>
      <c r="N830" s="1"/>
      <c r="O830" s="1"/>
      <c r="P830" s="1"/>
      <c r="Q830" s="1"/>
      <c r="R830" s="1"/>
      <c r="S830" s="1"/>
      <c r="T830" s="1"/>
      <c r="U830" s="1"/>
      <c r="V830" s="1"/>
      <c r="W830" s="1"/>
      <c r="X830" s="1"/>
      <c r="Y830" s="1"/>
      <c r="Z830" s="1"/>
      <c r="AA830" s="1"/>
      <c r="AB830" s="1"/>
      <c r="AC830" s="1"/>
      <c r="AD830" s="1"/>
    </row>
    <row r="831" spans="2:30" ht="18.75" customHeight="1">
      <c r="B831" s="1"/>
      <c r="C831" s="1"/>
      <c r="D831" s="1"/>
      <c r="E831" s="1"/>
      <c r="F831" s="11"/>
      <c r="G831" s="11"/>
      <c r="H831" s="11"/>
      <c r="I831" s="11"/>
      <c r="J831" s="420"/>
      <c r="K831" s="422"/>
      <c r="L831" s="1"/>
      <c r="M831" s="1"/>
      <c r="N831" s="1"/>
      <c r="O831" s="1"/>
      <c r="P831" s="1"/>
      <c r="Q831" s="1"/>
      <c r="R831" s="1"/>
      <c r="S831" s="1"/>
      <c r="T831" s="1"/>
      <c r="U831" s="1"/>
      <c r="V831" s="1"/>
      <c r="W831" s="1"/>
      <c r="X831" s="1"/>
      <c r="Y831" s="1"/>
      <c r="Z831" s="1"/>
      <c r="AA831" s="1"/>
      <c r="AB831" s="1"/>
      <c r="AC831" s="1"/>
      <c r="AD831" s="1"/>
    </row>
    <row r="832" spans="2:30" ht="18.75" customHeight="1">
      <c r="B832" s="1"/>
      <c r="C832" s="1"/>
      <c r="D832" s="1"/>
      <c r="E832" s="1"/>
      <c r="F832" s="11"/>
      <c r="G832" s="11"/>
      <c r="H832" s="11"/>
      <c r="I832" s="11"/>
      <c r="J832" s="420"/>
      <c r="K832" s="422"/>
      <c r="L832" s="1"/>
      <c r="M832" s="1"/>
      <c r="N832" s="1"/>
      <c r="O832" s="1"/>
      <c r="P832" s="1"/>
      <c r="Q832" s="1"/>
      <c r="R832" s="1"/>
      <c r="S832" s="1"/>
      <c r="T832" s="1"/>
      <c r="U832" s="1"/>
      <c r="V832" s="1"/>
      <c r="W832" s="1"/>
      <c r="X832" s="1"/>
      <c r="Y832" s="1"/>
      <c r="Z832" s="1"/>
      <c r="AA832" s="1"/>
      <c r="AB832" s="1"/>
      <c r="AC832" s="1"/>
      <c r="AD832" s="1"/>
    </row>
    <row r="833" spans="2:30" ht="18.75" customHeight="1">
      <c r="B833" s="1"/>
      <c r="C833" s="1"/>
      <c r="D833" s="1"/>
      <c r="E833" s="1"/>
      <c r="F833" s="11"/>
      <c r="G833" s="11"/>
      <c r="H833" s="11"/>
      <c r="I833" s="11"/>
      <c r="J833" s="420"/>
      <c r="K833" s="422"/>
      <c r="L833" s="1"/>
      <c r="M833" s="1"/>
      <c r="N833" s="1"/>
      <c r="O833" s="1"/>
      <c r="P833" s="1"/>
      <c r="Q833" s="1"/>
      <c r="R833" s="1"/>
      <c r="S833" s="1"/>
      <c r="T833" s="1"/>
      <c r="U833" s="1"/>
      <c r="V833" s="1"/>
      <c r="W833" s="1"/>
      <c r="X833" s="1"/>
      <c r="Y833" s="1"/>
      <c r="Z833" s="1"/>
      <c r="AA833" s="1"/>
      <c r="AB833" s="1"/>
      <c r="AC833" s="1"/>
      <c r="AD833" s="1"/>
    </row>
    <row r="834" spans="2:30" ht="18.75" customHeight="1">
      <c r="B834" s="1"/>
      <c r="C834" s="1"/>
      <c r="D834" s="1"/>
      <c r="E834" s="1"/>
      <c r="F834" s="11"/>
      <c r="G834" s="11"/>
      <c r="H834" s="11"/>
      <c r="I834" s="11"/>
      <c r="J834" s="420"/>
      <c r="K834" s="422"/>
      <c r="L834" s="1"/>
      <c r="M834" s="1"/>
      <c r="N834" s="1"/>
      <c r="O834" s="1"/>
      <c r="P834" s="1"/>
      <c r="Q834" s="1"/>
      <c r="R834" s="1"/>
      <c r="S834" s="1"/>
      <c r="T834" s="1"/>
      <c r="U834" s="1"/>
      <c r="V834" s="1"/>
      <c r="W834" s="1"/>
      <c r="X834" s="1"/>
      <c r="Y834" s="1"/>
      <c r="Z834" s="1"/>
      <c r="AA834" s="1"/>
      <c r="AB834" s="1"/>
      <c r="AC834" s="1"/>
      <c r="AD834" s="1"/>
    </row>
    <row r="835" spans="2:30" ht="18.75" customHeight="1">
      <c r="B835" s="1"/>
      <c r="C835" s="1"/>
      <c r="D835" s="1"/>
      <c r="E835" s="1"/>
      <c r="F835" s="11"/>
      <c r="G835" s="11"/>
      <c r="H835" s="11"/>
      <c r="I835" s="11"/>
      <c r="J835" s="420"/>
      <c r="K835" s="422"/>
      <c r="L835" s="1"/>
      <c r="M835" s="1"/>
      <c r="N835" s="1"/>
      <c r="O835" s="1"/>
      <c r="P835" s="1"/>
      <c r="Q835" s="1"/>
      <c r="R835" s="1"/>
      <c r="S835" s="1"/>
      <c r="T835" s="1"/>
      <c r="U835" s="1"/>
      <c r="V835" s="1"/>
      <c r="W835" s="1"/>
      <c r="X835" s="1"/>
      <c r="Y835" s="1"/>
      <c r="Z835" s="1"/>
      <c r="AA835" s="1"/>
      <c r="AB835" s="1"/>
      <c r="AC835" s="1"/>
      <c r="AD835" s="1"/>
    </row>
    <row r="836" spans="2:30" ht="18.75" customHeight="1">
      <c r="B836" s="1"/>
      <c r="C836" s="1"/>
      <c r="D836" s="1"/>
      <c r="E836" s="1"/>
      <c r="F836" s="11"/>
      <c r="G836" s="11"/>
      <c r="H836" s="11"/>
      <c r="I836" s="11"/>
      <c r="J836" s="420"/>
      <c r="K836" s="422"/>
      <c r="L836" s="1"/>
      <c r="M836" s="1"/>
      <c r="N836" s="1"/>
      <c r="O836" s="1"/>
      <c r="P836" s="1"/>
      <c r="Q836" s="1"/>
      <c r="R836" s="1"/>
      <c r="S836" s="1"/>
      <c r="T836" s="1"/>
      <c r="U836" s="1"/>
      <c r="V836" s="1"/>
      <c r="W836" s="1"/>
      <c r="X836" s="1"/>
      <c r="Y836" s="1"/>
      <c r="Z836" s="1"/>
      <c r="AA836" s="1"/>
      <c r="AB836" s="1"/>
      <c r="AC836" s="1"/>
      <c r="AD836" s="1"/>
    </row>
    <row r="837" spans="2:30" ht="18.75" customHeight="1">
      <c r="B837" s="1"/>
      <c r="C837" s="1"/>
      <c r="D837" s="1"/>
      <c r="E837" s="1"/>
      <c r="F837" s="11"/>
      <c r="G837" s="11"/>
      <c r="H837" s="11"/>
      <c r="I837" s="11"/>
      <c r="J837" s="420"/>
      <c r="K837" s="422"/>
      <c r="L837" s="1"/>
      <c r="M837" s="1"/>
      <c r="N837" s="1"/>
      <c r="O837" s="1"/>
      <c r="P837" s="1"/>
      <c r="Q837" s="1"/>
      <c r="R837" s="1"/>
      <c r="S837" s="1"/>
      <c r="T837" s="1"/>
      <c r="U837" s="1"/>
      <c r="V837" s="1"/>
      <c r="W837" s="1"/>
      <c r="X837" s="1"/>
      <c r="Y837" s="1"/>
      <c r="Z837" s="1"/>
      <c r="AA837" s="1"/>
      <c r="AB837" s="1"/>
      <c r="AC837" s="1"/>
      <c r="AD837" s="1"/>
    </row>
    <row r="838" spans="2:30" ht="18.75" customHeight="1">
      <c r="B838" s="1"/>
      <c r="C838" s="1"/>
      <c r="D838" s="1"/>
      <c r="E838" s="1"/>
      <c r="F838" s="11"/>
      <c r="G838" s="11"/>
      <c r="H838" s="11"/>
      <c r="I838" s="11"/>
      <c r="J838" s="420"/>
      <c r="K838" s="422"/>
      <c r="L838" s="1"/>
      <c r="M838" s="1"/>
      <c r="N838" s="1"/>
      <c r="O838" s="1"/>
      <c r="P838" s="1"/>
      <c r="Q838" s="1"/>
      <c r="R838" s="1"/>
      <c r="S838" s="1"/>
      <c r="T838" s="1"/>
      <c r="U838" s="1"/>
      <c r="V838" s="1"/>
      <c r="W838" s="1"/>
      <c r="X838" s="1"/>
      <c r="Y838" s="1"/>
      <c r="Z838" s="1"/>
      <c r="AA838" s="1"/>
      <c r="AB838" s="1"/>
      <c r="AC838" s="1"/>
      <c r="AD838" s="1"/>
    </row>
    <row r="839" spans="2:30" ht="18.75" customHeight="1">
      <c r="B839" s="1"/>
      <c r="C839" s="1"/>
      <c r="D839" s="1"/>
      <c r="E839" s="1"/>
      <c r="F839" s="11"/>
      <c r="G839" s="11"/>
      <c r="H839" s="11"/>
      <c r="I839" s="11"/>
      <c r="J839" s="420"/>
      <c r="K839" s="422"/>
      <c r="L839" s="1"/>
      <c r="M839" s="1"/>
      <c r="N839" s="1"/>
      <c r="O839" s="1"/>
      <c r="P839" s="1"/>
      <c r="Q839" s="1"/>
      <c r="R839" s="1"/>
      <c r="S839" s="1"/>
      <c r="T839" s="1"/>
      <c r="U839" s="1"/>
      <c r="V839" s="1"/>
      <c r="W839" s="1"/>
      <c r="X839" s="1"/>
      <c r="Y839" s="1"/>
      <c r="Z839" s="1"/>
      <c r="AA839" s="1"/>
      <c r="AB839" s="1"/>
      <c r="AC839" s="1"/>
      <c r="AD839" s="1"/>
    </row>
    <row r="840" spans="2:30" ht="18.75" customHeight="1">
      <c r="B840" s="1"/>
      <c r="C840" s="1"/>
      <c r="D840" s="1"/>
      <c r="E840" s="1"/>
      <c r="F840" s="11"/>
      <c r="G840" s="11"/>
      <c r="H840" s="11"/>
      <c r="I840" s="11"/>
      <c r="J840" s="420"/>
      <c r="K840" s="422"/>
      <c r="L840" s="1"/>
      <c r="M840" s="1"/>
      <c r="N840" s="1"/>
      <c r="O840" s="1"/>
      <c r="P840" s="1"/>
      <c r="Q840" s="1"/>
      <c r="R840" s="1"/>
      <c r="S840" s="1"/>
      <c r="T840" s="1"/>
      <c r="U840" s="1"/>
      <c r="V840" s="1"/>
      <c r="W840" s="1"/>
      <c r="X840" s="1"/>
      <c r="Y840" s="1"/>
      <c r="Z840" s="1"/>
      <c r="AA840" s="1"/>
      <c r="AB840" s="1"/>
      <c r="AC840" s="1"/>
      <c r="AD840" s="1"/>
    </row>
    <row r="841" spans="2:30" ht="18.75" customHeight="1">
      <c r="B841" s="1"/>
      <c r="C841" s="1"/>
      <c r="D841" s="1"/>
      <c r="E841" s="1"/>
      <c r="F841" s="11"/>
      <c r="G841" s="11"/>
      <c r="H841" s="11"/>
      <c r="I841" s="11"/>
      <c r="J841" s="420"/>
      <c r="K841" s="422"/>
      <c r="L841" s="1"/>
      <c r="M841" s="1"/>
      <c r="N841" s="1"/>
      <c r="O841" s="1"/>
      <c r="P841" s="1"/>
      <c r="Q841" s="1"/>
      <c r="R841" s="1"/>
      <c r="S841" s="1"/>
      <c r="T841" s="1"/>
      <c r="U841" s="1"/>
      <c r="V841" s="1"/>
      <c r="W841" s="1"/>
      <c r="X841" s="1"/>
      <c r="Y841" s="1"/>
      <c r="Z841" s="1"/>
      <c r="AA841" s="1"/>
      <c r="AB841" s="1"/>
      <c r="AC841" s="1"/>
      <c r="AD841" s="1"/>
    </row>
    <row r="842" spans="2:30" ht="18.75" customHeight="1">
      <c r="B842" s="1"/>
      <c r="C842" s="1"/>
      <c r="D842" s="1"/>
      <c r="E842" s="1"/>
      <c r="F842" s="11"/>
      <c r="G842" s="11"/>
      <c r="H842" s="11"/>
      <c r="I842" s="11"/>
      <c r="J842" s="420"/>
      <c r="K842" s="422"/>
      <c r="L842" s="1"/>
      <c r="M842" s="1"/>
      <c r="N842" s="1"/>
      <c r="O842" s="1"/>
      <c r="P842" s="1"/>
      <c r="Q842" s="1"/>
      <c r="R842" s="1"/>
      <c r="S842" s="1"/>
      <c r="T842" s="1"/>
      <c r="U842" s="1"/>
      <c r="V842" s="1"/>
      <c r="W842" s="1"/>
      <c r="X842" s="1"/>
      <c r="Y842" s="1"/>
      <c r="Z842" s="1"/>
      <c r="AA842" s="1"/>
      <c r="AB842" s="1"/>
      <c r="AC842" s="1"/>
      <c r="AD842" s="1"/>
    </row>
    <row r="843" spans="2:30" ht="18.75" customHeight="1">
      <c r="B843" s="1"/>
      <c r="C843" s="1"/>
      <c r="D843" s="1"/>
      <c r="E843" s="1"/>
      <c r="F843" s="11"/>
      <c r="G843" s="11"/>
      <c r="H843" s="11"/>
      <c r="I843" s="11"/>
      <c r="J843" s="420"/>
      <c r="K843" s="422"/>
      <c r="L843" s="1"/>
      <c r="M843" s="1"/>
      <c r="N843" s="1"/>
      <c r="O843" s="1"/>
      <c r="P843" s="1"/>
      <c r="Q843" s="1"/>
      <c r="R843" s="1"/>
      <c r="S843" s="1"/>
      <c r="T843" s="1"/>
      <c r="U843" s="1"/>
      <c r="V843" s="1"/>
      <c r="W843" s="1"/>
      <c r="X843" s="1"/>
      <c r="Y843" s="1"/>
      <c r="Z843" s="1"/>
      <c r="AA843" s="1"/>
      <c r="AB843" s="1"/>
      <c r="AC843" s="1"/>
      <c r="AD843" s="1"/>
    </row>
    <row r="844" spans="2:30" ht="18.75" customHeight="1">
      <c r="B844" s="1"/>
      <c r="C844" s="1"/>
      <c r="D844" s="1"/>
      <c r="E844" s="1"/>
      <c r="F844" s="11"/>
      <c r="G844" s="11"/>
      <c r="H844" s="11"/>
      <c r="I844" s="11"/>
      <c r="J844" s="420"/>
      <c r="K844" s="422"/>
      <c r="L844" s="1"/>
      <c r="M844" s="1"/>
      <c r="N844" s="1"/>
      <c r="O844" s="1"/>
      <c r="P844" s="1"/>
      <c r="Q844" s="1"/>
      <c r="R844" s="1"/>
      <c r="S844" s="1"/>
      <c r="T844" s="1"/>
      <c r="U844" s="1"/>
      <c r="V844" s="1"/>
      <c r="W844" s="1"/>
      <c r="X844" s="1"/>
      <c r="Y844" s="1"/>
      <c r="Z844" s="1"/>
      <c r="AA844" s="1"/>
      <c r="AB844" s="1"/>
      <c r="AC844" s="1"/>
      <c r="AD844" s="1"/>
    </row>
    <row r="845" spans="2:30" ht="18.75" customHeight="1">
      <c r="B845" s="1"/>
      <c r="C845" s="1"/>
      <c r="D845" s="1"/>
      <c r="E845" s="1"/>
      <c r="F845" s="11"/>
      <c r="G845" s="11"/>
      <c r="H845" s="11"/>
      <c r="I845" s="11"/>
      <c r="J845" s="420"/>
      <c r="K845" s="422"/>
      <c r="L845" s="1"/>
      <c r="M845" s="1"/>
      <c r="N845" s="1"/>
      <c r="O845" s="1"/>
      <c r="P845" s="1"/>
      <c r="Q845" s="1"/>
      <c r="R845" s="1"/>
      <c r="S845" s="1"/>
      <c r="T845" s="1"/>
      <c r="U845" s="1"/>
      <c r="V845" s="1"/>
      <c r="W845" s="1"/>
      <c r="X845" s="1"/>
      <c r="Y845" s="1"/>
      <c r="Z845" s="1"/>
      <c r="AA845" s="1"/>
      <c r="AB845" s="1"/>
      <c r="AC845" s="1"/>
      <c r="AD845" s="1"/>
    </row>
    <row r="846" spans="2:30" ht="18.75" customHeight="1">
      <c r="B846" s="1"/>
      <c r="C846" s="1"/>
      <c r="D846" s="1"/>
      <c r="E846" s="1"/>
      <c r="F846" s="11"/>
      <c r="G846" s="11"/>
      <c r="H846" s="11"/>
      <c r="I846" s="11"/>
      <c r="J846" s="420"/>
      <c r="K846" s="422"/>
      <c r="L846" s="1"/>
      <c r="M846" s="1"/>
      <c r="N846" s="1"/>
      <c r="O846" s="1"/>
      <c r="P846" s="1"/>
      <c r="Q846" s="1"/>
      <c r="R846" s="1"/>
      <c r="S846" s="1"/>
      <c r="T846" s="1"/>
      <c r="U846" s="1"/>
      <c r="V846" s="1"/>
      <c r="W846" s="1"/>
      <c r="X846" s="1"/>
      <c r="Y846" s="1"/>
      <c r="Z846" s="1"/>
      <c r="AA846" s="1"/>
      <c r="AB846" s="1"/>
      <c r="AC846" s="1"/>
      <c r="AD846" s="1"/>
    </row>
    <row r="847" spans="2:30" ht="18.75" customHeight="1">
      <c r="B847" s="1"/>
      <c r="C847" s="1"/>
      <c r="D847" s="1"/>
      <c r="E847" s="1"/>
      <c r="F847" s="11"/>
      <c r="G847" s="11"/>
      <c r="H847" s="11"/>
      <c r="I847" s="11"/>
      <c r="J847" s="420"/>
      <c r="K847" s="422"/>
      <c r="L847" s="1"/>
      <c r="M847" s="1"/>
      <c r="N847" s="1"/>
      <c r="O847" s="1"/>
      <c r="P847" s="1"/>
      <c r="Q847" s="1"/>
      <c r="R847" s="1"/>
      <c r="S847" s="1"/>
      <c r="T847" s="1"/>
      <c r="U847" s="1"/>
      <c r="V847" s="1"/>
      <c r="W847" s="1"/>
      <c r="X847" s="1"/>
      <c r="Y847" s="1"/>
      <c r="Z847" s="1"/>
      <c r="AA847" s="1"/>
      <c r="AB847" s="1"/>
      <c r="AC847" s="1"/>
      <c r="AD847" s="1"/>
    </row>
    <row r="848" spans="2:30" ht="18.75" customHeight="1">
      <c r="B848" s="1"/>
      <c r="C848" s="1"/>
      <c r="D848" s="1"/>
      <c r="E848" s="1"/>
      <c r="F848" s="11"/>
      <c r="G848" s="11"/>
      <c r="H848" s="11"/>
      <c r="I848" s="11"/>
      <c r="J848" s="420"/>
      <c r="K848" s="422"/>
      <c r="L848" s="1"/>
      <c r="M848" s="1"/>
      <c r="N848" s="1"/>
      <c r="O848" s="1"/>
      <c r="P848" s="1"/>
      <c r="Q848" s="1"/>
      <c r="R848" s="1"/>
      <c r="S848" s="1"/>
      <c r="T848" s="1"/>
      <c r="U848" s="1"/>
      <c r="V848" s="1"/>
      <c r="W848" s="1"/>
      <c r="X848" s="1"/>
      <c r="Y848" s="1"/>
      <c r="Z848" s="1"/>
      <c r="AA848" s="1"/>
      <c r="AB848" s="1"/>
      <c r="AC848" s="1"/>
      <c r="AD848" s="1"/>
    </row>
    <row r="849" spans="2:30" ht="18.75" customHeight="1">
      <c r="B849" s="1"/>
      <c r="C849" s="1"/>
      <c r="D849" s="1"/>
      <c r="E849" s="1"/>
      <c r="F849" s="11"/>
      <c r="G849" s="11"/>
      <c r="H849" s="11"/>
      <c r="I849" s="11"/>
      <c r="J849" s="420"/>
      <c r="K849" s="422"/>
      <c r="L849" s="1"/>
      <c r="M849" s="1"/>
      <c r="N849" s="1"/>
      <c r="O849" s="1"/>
      <c r="P849" s="1"/>
      <c r="Q849" s="1"/>
      <c r="R849" s="1"/>
      <c r="S849" s="1"/>
      <c r="T849" s="1"/>
      <c r="U849" s="1"/>
      <c r="V849" s="1"/>
      <c r="W849" s="1"/>
      <c r="X849" s="1"/>
      <c r="Y849" s="1"/>
      <c r="Z849" s="1"/>
      <c r="AA849" s="1"/>
      <c r="AB849" s="1"/>
      <c r="AC849" s="1"/>
      <c r="AD849" s="1"/>
    </row>
    <row r="850" spans="2:30" ht="18.75" customHeight="1">
      <c r="B850" s="1"/>
      <c r="C850" s="1"/>
      <c r="D850" s="1"/>
      <c r="E850" s="1"/>
      <c r="F850" s="11"/>
      <c r="G850" s="11"/>
      <c r="H850" s="11"/>
      <c r="I850" s="11"/>
      <c r="J850" s="420"/>
      <c r="K850" s="422"/>
      <c r="L850" s="1"/>
      <c r="M850" s="1"/>
      <c r="N850" s="1"/>
      <c r="O850" s="1"/>
      <c r="P850" s="1"/>
      <c r="Q850" s="1"/>
      <c r="R850" s="1"/>
      <c r="S850" s="1"/>
      <c r="T850" s="1"/>
      <c r="U850" s="1"/>
      <c r="V850" s="1"/>
      <c r="W850" s="1"/>
      <c r="X850" s="1"/>
      <c r="Y850" s="1"/>
      <c r="Z850" s="1"/>
      <c r="AA850" s="1"/>
      <c r="AB850" s="1"/>
      <c r="AC850" s="1"/>
      <c r="AD850" s="1"/>
    </row>
    <row r="851" spans="2:30" ht="18.75" customHeight="1">
      <c r="B851" s="1"/>
      <c r="C851" s="1"/>
      <c r="D851" s="1"/>
      <c r="E851" s="1"/>
      <c r="F851" s="11"/>
      <c r="G851" s="11"/>
      <c r="H851" s="11"/>
      <c r="I851" s="11"/>
      <c r="J851" s="420"/>
      <c r="K851" s="422"/>
      <c r="L851" s="1"/>
      <c r="M851" s="1"/>
      <c r="N851" s="1"/>
      <c r="O851" s="1"/>
      <c r="P851" s="1"/>
      <c r="Q851" s="1"/>
      <c r="R851" s="1"/>
      <c r="S851" s="1"/>
      <c r="T851" s="1"/>
      <c r="U851" s="1"/>
      <c r="V851" s="1"/>
      <c r="W851" s="1"/>
      <c r="X851" s="1"/>
      <c r="Y851" s="1"/>
      <c r="Z851" s="1"/>
      <c r="AA851" s="1"/>
      <c r="AB851" s="1"/>
      <c r="AC851" s="1"/>
      <c r="AD851" s="1"/>
    </row>
    <row r="852" spans="2:30" ht="18.75" customHeight="1">
      <c r="B852" s="1"/>
      <c r="C852" s="1"/>
      <c r="D852" s="1"/>
      <c r="E852" s="1"/>
      <c r="F852" s="11"/>
      <c r="G852" s="11"/>
      <c r="H852" s="11"/>
      <c r="I852" s="11"/>
      <c r="J852" s="420"/>
      <c r="K852" s="422"/>
      <c r="L852" s="1"/>
      <c r="M852" s="1"/>
      <c r="N852" s="1"/>
      <c r="O852" s="1"/>
      <c r="P852" s="1"/>
      <c r="Q852" s="1"/>
      <c r="R852" s="1"/>
      <c r="S852" s="1"/>
      <c r="T852" s="1"/>
      <c r="U852" s="1"/>
      <c r="V852" s="1"/>
      <c r="W852" s="1"/>
      <c r="X852" s="1"/>
      <c r="Y852" s="1"/>
      <c r="Z852" s="1"/>
      <c r="AA852" s="1"/>
      <c r="AB852" s="1"/>
      <c r="AC852" s="1"/>
      <c r="AD852" s="1"/>
    </row>
    <row r="853" spans="2:30" ht="18.75" customHeight="1">
      <c r="B853" s="1"/>
      <c r="C853" s="1"/>
      <c r="D853" s="1"/>
      <c r="E853" s="1"/>
      <c r="F853" s="11"/>
      <c r="G853" s="11"/>
      <c r="H853" s="11"/>
      <c r="I853" s="11"/>
      <c r="J853" s="420"/>
      <c r="K853" s="422"/>
      <c r="L853" s="1"/>
      <c r="M853" s="1"/>
      <c r="N853" s="1"/>
      <c r="O853" s="1"/>
      <c r="P853" s="1"/>
      <c r="Q853" s="1"/>
      <c r="R853" s="1"/>
      <c r="S853" s="1"/>
      <c r="T853" s="1"/>
      <c r="U853" s="1"/>
      <c r="V853" s="1"/>
      <c r="W853" s="1"/>
      <c r="X853" s="1"/>
      <c r="Y853" s="1"/>
      <c r="Z853" s="1"/>
      <c r="AA853" s="1"/>
      <c r="AB853" s="1"/>
      <c r="AC853" s="1"/>
      <c r="AD853" s="1"/>
    </row>
    <row r="854" spans="2:30" ht="18.75" customHeight="1">
      <c r="B854" s="1"/>
      <c r="C854" s="1"/>
      <c r="D854" s="1"/>
      <c r="E854" s="1"/>
      <c r="F854" s="11"/>
      <c r="G854" s="11"/>
      <c r="H854" s="11"/>
      <c r="I854" s="11"/>
      <c r="J854" s="420"/>
      <c r="K854" s="422"/>
      <c r="L854" s="1"/>
      <c r="M854" s="1"/>
      <c r="N854" s="1"/>
      <c r="O854" s="1"/>
      <c r="P854" s="1"/>
      <c r="Q854" s="1"/>
      <c r="R854" s="1"/>
      <c r="S854" s="1"/>
      <c r="T854" s="1"/>
      <c r="U854" s="1"/>
      <c r="V854" s="1"/>
      <c r="W854" s="1"/>
      <c r="X854" s="1"/>
      <c r="Y854" s="1"/>
      <c r="Z854" s="1"/>
      <c r="AA854" s="1"/>
      <c r="AB854" s="1"/>
      <c r="AC854" s="1"/>
      <c r="AD854" s="1"/>
    </row>
    <row r="855" spans="2:30" ht="18.75" customHeight="1">
      <c r="B855" s="1"/>
      <c r="C855" s="1"/>
      <c r="D855" s="1"/>
      <c r="E855" s="1"/>
      <c r="F855" s="11"/>
      <c r="G855" s="11"/>
      <c r="H855" s="11"/>
      <c r="I855" s="11"/>
      <c r="J855" s="420"/>
      <c r="K855" s="422"/>
      <c r="L855" s="1"/>
      <c r="M855" s="1"/>
      <c r="N855" s="1"/>
      <c r="O855" s="1"/>
      <c r="P855" s="1"/>
      <c r="Q855" s="1"/>
      <c r="R855" s="1"/>
      <c r="S855" s="1"/>
      <c r="T855" s="1"/>
      <c r="U855" s="1"/>
      <c r="V855" s="1"/>
      <c r="W855" s="1"/>
      <c r="X855" s="1"/>
      <c r="Y855" s="1"/>
      <c r="Z855" s="1"/>
      <c r="AA855" s="1"/>
      <c r="AB855" s="1"/>
      <c r="AC855" s="1"/>
      <c r="AD855" s="1"/>
    </row>
    <row r="856" spans="2:30" ht="18.75" customHeight="1">
      <c r="B856" s="1"/>
      <c r="C856" s="1"/>
      <c r="D856" s="1"/>
      <c r="E856" s="1"/>
      <c r="F856" s="11"/>
      <c r="G856" s="11"/>
      <c r="H856" s="11"/>
      <c r="I856" s="11"/>
      <c r="J856" s="420"/>
      <c r="K856" s="422"/>
      <c r="L856" s="1"/>
      <c r="M856" s="1"/>
      <c r="N856" s="1"/>
      <c r="O856" s="1"/>
      <c r="P856" s="1"/>
      <c r="Q856" s="1"/>
      <c r="R856" s="1"/>
      <c r="S856" s="1"/>
      <c r="T856" s="1"/>
      <c r="U856" s="1"/>
      <c r="V856" s="1"/>
      <c r="W856" s="1"/>
      <c r="X856" s="1"/>
      <c r="Y856" s="1"/>
      <c r="Z856" s="1"/>
      <c r="AA856" s="1"/>
      <c r="AB856" s="1"/>
      <c r="AC856" s="1"/>
      <c r="AD856" s="1"/>
    </row>
    <row r="857" spans="2:30" ht="18.75" customHeight="1">
      <c r="B857" s="1"/>
      <c r="C857" s="1"/>
      <c r="D857" s="1"/>
      <c r="E857" s="1"/>
      <c r="F857" s="11"/>
      <c r="G857" s="11"/>
      <c r="H857" s="11"/>
      <c r="I857" s="11"/>
      <c r="J857" s="420"/>
      <c r="K857" s="422"/>
      <c r="L857" s="1"/>
      <c r="M857" s="1"/>
      <c r="N857" s="1"/>
      <c r="O857" s="1"/>
      <c r="P857" s="1"/>
      <c r="Q857" s="1"/>
      <c r="R857" s="1"/>
      <c r="S857" s="1"/>
      <c r="T857" s="1"/>
      <c r="U857" s="1"/>
      <c r="V857" s="1"/>
      <c r="W857" s="1"/>
      <c r="X857" s="1"/>
      <c r="Y857" s="1"/>
      <c r="Z857" s="1"/>
      <c r="AA857" s="1"/>
      <c r="AB857" s="1"/>
      <c r="AC857" s="1"/>
      <c r="AD857" s="1"/>
    </row>
    <row r="858" spans="2:30" ht="18.75" customHeight="1">
      <c r="B858" s="1"/>
      <c r="C858" s="1"/>
      <c r="D858" s="1"/>
      <c r="E858" s="1"/>
      <c r="F858" s="11"/>
      <c r="G858" s="11"/>
      <c r="H858" s="11"/>
      <c r="I858" s="11"/>
      <c r="J858" s="420"/>
      <c r="K858" s="422"/>
      <c r="L858" s="1"/>
      <c r="M858" s="1"/>
      <c r="N858" s="1"/>
      <c r="O858" s="1"/>
      <c r="P858" s="1"/>
      <c r="Q858" s="1"/>
      <c r="R858" s="1"/>
      <c r="S858" s="1"/>
      <c r="T858" s="1"/>
      <c r="U858" s="1"/>
      <c r="V858" s="1"/>
      <c r="W858" s="1"/>
      <c r="X858" s="1"/>
      <c r="Y858" s="1"/>
      <c r="Z858" s="1"/>
      <c r="AA858" s="1"/>
      <c r="AB858" s="1"/>
      <c r="AC858" s="1"/>
      <c r="AD858" s="1"/>
    </row>
    <row r="859" spans="2:30" ht="18.75" customHeight="1">
      <c r="B859" s="1"/>
      <c r="C859" s="1"/>
      <c r="D859" s="1"/>
      <c r="E859" s="1"/>
      <c r="F859" s="11"/>
      <c r="G859" s="11"/>
      <c r="H859" s="11"/>
      <c r="I859" s="11"/>
      <c r="J859" s="420"/>
      <c r="K859" s="422"/>
      <c r="L859" s="1"/>
      <c r="M859" s="1"/>
      <c r="N859" s="1"/>
      <c r="O859" s="1"/>
      <c r="P859" s="1"/>
      <c r="Q859" s="1"/>
      <c r="R859" s="1"/>
      <c r="S859" s="1"/>
      <c r="T859" s="1"/>
      <c r="U859" s="1"/>
      <c r="V859" s="1"/>
      <c r="W859" s="1"/>
      <c r="X859" s="1"/>
      <c r="Y859" s="1"/>
      <c r="Z859" s="1"/>
      <c r="AA859" s="1"/>
      <c r="AB859" s="1"/>
      <c r="AC859" s="1"/>
      <c r="AD859" s="1"/>
    </row>
    <row r="860" spans="2:30" ht="18.75" customHeight="1">
      <c r="B860" s="1"/>
      <c r="C860" s="1"/>
      <c r="D860" s="1"/>
      <c r="E860" s="1"/>
      <c r="F860" s="11"/>
      <c r="G860" s="11"/>
      <c r="H860" s="11"/>
      <c r="I860" s="11"/>
      <c r="J860" s="420"/>
      <c r="K860" s="422"/>
      <c r="L860" s="1"/>
      <c r="M860" s="1"/>
      <c r="N860" s="1"/>
      <c r="O860" s="1"/>
      <c r="P860" s="1"/>
      <c r="Q860" s="1"/>
      <c r="R860" s="1"/>
      <c r="S860" s="1"/>
      <c r="T860" s="1"/>
      <c r="U860" s="1"/>
      <c r="V860" s="1"/>
      <c r="W860" s="1"/>
      <c r="X860" s="1"/>
      <c r="Y860" s="1"/>
      <c r="Z860" s="1"/>
      <c r="AA860" s="1"/>
      <c r="AB860" s="1"/>
      <c r="AC860" s="1"/>
      <c r="AD860" s="1"/>
    </row>
    <row r="861" spans="2:30" ht="18.75" customHeight="1">
      <c r="B861" s="1"/>
      <c r="C861" s="1"/>
      <c r="D861" s="1"/>
      <c r="E861" s="1"/>
      <c r="F861" s="11"/>
      <c r="G861" s="11"/>
      <c r="H861" s="11"/>
      <c r="I861" s="11"/>
      <c r="J861" s="420"/>
      <c r="K861" s="422"/>
      <c r="L861" s="1"/>
      <c r="M861" s="1"/>
      <c r="N861" s="1"/>
      <c r="O861" s="1"/>
      <c r="P861" s="1"/>
      <c r="Q861" s="1"/>
      <c r="R861" s="1"/>
      <c r="S861" s="1"/>
      <c r="T861" s="1"/>
      <c r="U861" s="1"/>
      <c r="V861" s="1"/>
      <c r="W861" s="1"/>
      <c r="X861" s="1"/>
      <c r="Y861" s="1"/>
      <c r="Z861" s="1"/>
      <c r="AA861" s="1"/>
      <c r="AB861" s="1"/>
      <c r="AC861" s="1"/>
      <c r="AD861" s="1"/>
    </row>
    <row r="862" spans="2:30" ht="18.75" customHeight="1">
      <c r="B862" s="1"/>
      <c r="C862" s="1"/>
      <c r="D862" s="1"/>
      <c r="E862" s="1"/>
      <c r="F862" s="11"/>
      <c r="G862" s="11"/>
      <c r="H862" s="11"/>
      <c r="I862" s="11"/>
      <c r="J862" s="420"/>
      <c r="K862" s="422"/>
      <c r="L862" s="1"/>
      <c r="M862" s="1"/>
      <c r="N862" s="1"/>
      <c r="O862" s="1"/>
      <c r="P862" s="1"/>
      <c r="Q862" s="1"/>
      <c r="R862" s="1"/>
      <c r="S862" s="1"/>
      <c r="T862" s="1"/>
      <c r="U862" s="1"/>
      <c r="V862" s="1"/>
      <c r="W862" s="1"/>
      <c r="X862" s="1"/>
      <c r="Y862" s="1"/>
      <c r="Z862" s="1"/>
      <c r="AA862" s="1"/>
      <c r="AB862" s="1"/>
      <c r="AC862" s="1"/>
      <c r="AD862" s="1"/>
    </row>
    <row r="863" spans="2:30" ht="18.75" customHeight="1">
      <c r="B863" s="1"/>
      <c r="C863" s="1"/>
      <c r="D863" s="1"/>
      <c r="E863" s="1"/>
      <c r="F863" s="11"/>
      <c r="G863" s="11"/>
      <c r="H863" s="11"/>
      <c r="I863" s="11"/>
      <c r="J863" s="420"/>
      <c r="K863" s="422"/>
      <c r="L863" s="1"/>
      <c r="M863" s="1"/>
      <c r="N863" s="1"/>
      <c r="O863" s="1"/>
      <c r="P863" s="1"/>
      <c r="Q863" s="1"/>
      <c r="R863" s="1"/>
      <c r="S863" s="1"/>
      <c r="T863" s="1"/>
      <c r="U863" s="1"/>
      <c r="V863" s="1"/>
      <c r="W863" s="1"/>
      <c r="X863" s="1"/>
      <c r="Y863" s="1"/>
      <c r="Z863" s="1"/>
      <c r="AA863" s="1"/>
      <c r="AB863" s="1"/>
      <c r="AC863" s="1"/>
      <c r="AD863" s="1"/>
    </row>
    <row r="864" spans="2:30" ht="18.75" customHeight="1">
      <c r="B864" s="1"/>
      <c r="C864" s="1"/>
      <c r="D864" s="1"/>
      <c r="E864" s="1"/>
      <c r="F864" s="11"/>
      <c r="G864" s="11"/>
      <c r="H864" s="11"/>
      <c r="I864" s="11"/>
      <c r="J864" s="420"/>
      <c r="K864" s="422"/>
      <c r="L864" s="1"/>
      <c r="M864" s="1"/>
      <c r="N864" s="1"/>
      <c r="O864" s="1"/>
      <c r="P864" s="1"/>
      <c r="Q864" s="1"/>
      <c r="R864" s="1"/>
      <c r="S864" s="1"/>
      <c r="T864" s="1"/>
      <c r="U864" s="1"/>
      <c r="V864" s="1"/>
      <c r="W864" s="1"/>
      <c r="X864" s="1"/>
      <c r="Y864" s="1"/>
      <c r="Z864" s="1"/>
      <c r="AA864" s="1"/>
      <c r="AB864" s="1"/>
      <c r="AC864" s="1"/>
      <c r="AD864" s="1"/>
    </row>
    <row r="865" spans="2:30" ht="18.75" customHeight="1">
      <c r="B865" s="1"/>
      <c r="C865" s="1"/>
      <c r="D865" s="1"/>
      <c r="E865" s="1"/>
      <c r="F865" s="11"/>
      <c r="G865" s="11"/>
      <c r="H865" s="11"/>
      <c r="I865" s="11"/>
      <c r="J865" s="420"/>
      <c r="K865" s="422"/>
      <c r="L865" s="1"/>
      <c r="M865" s="1"/>
      <c r="N865" s="1"/>
      <c r="O865" s="1"/>
      <c r="P865" s="1"/>
      <c r="Q865" s="1"/>
      <c r="R865" s="1"/>
      <c r="S865" s="1"/>
      <c r="T865" s="1"/>
      <c r="U865" s="1"/>
      <c r="V865" s="1"/>
      <c r="W865" s="1"/>
      <c r="X865" s="1"/>
      <c r="Y865" s="1"/>
      <c r="Z865" s="1"/>
      <c r="AA865" s="1"/>
      <c r="AB865" s="1"/>
      <c r="AC865" s="1"/>
      <c r="AD865" s="1"/>
    </row>
    <row r="866" spans="2:30" ht="18.75" customHeight="1">
      <c r="B866" s="1"/>
      <c r="C866" s="1"/>
      <c r="D866" s="1"/>
      <c r="E866" s="1"/>
      <c r="F866" s="11"/>
      <c r="G866" s="11"/>
      <c r="H866" s="11"/>
      <c r="I866" s="11"/>
      <c r="J866" s="420"/>
      <c r="K866" s="422"/>
      <c r="L866" s="1"/>
      <c r="M866" s="1"/>
      <c r="N866" s="1"/>
      <c r="O866" s="1"/>
      <c r="P866" s="1"/>
      <c r="Q866" s="1"/>
      <c r="R866" s="1"/>
      <c r="S866" s="1"/>
      <c r="T866" s="1"/>
      <c r="U866" s="1"/>
      <c r="V866" s="1"/>
      <c r="W866" s="1"/>
      <c r="X866" s="1"/>
      <c r="Y866" s="1"/>
      <c r="Z866" s="1"/>
      <c r="AA866" s="1"/>
      <c r="AB866" s="1"/>
      <c r="AC866" s="1"/>
      <c r="AD866" s="1"/>
    </row>
    <row r="867" spans="2:30" ht="18.75" customHeight="1">
      <c r="B867" s="1"/>
      <c r="C867" s="1"/>
      <c r="D867" s="1"/>
      <c r="E867" s="1"/>
      <c r="F867" s="11"/>
      <c r="G867" s="11"/>
      <c r="H867" s="11"/>
      <c r="I867" s="11"/>
      <c r="J867" s="420"/>
      <c r="K867" s="422"/>
      <c r="L867" s="1"/>
      <c r="M867" s="1"/>
      <c r="N867" s="1"/>
      <c r="O867" s="1"/>
      <c r="P867" s="1"/>
      <c r="Q867" s="1"/>
      <c r="R867" s="1"/>
      <c r="S867" s="1"/>
      <c r="T867" s="1"/>
      <c r="U867" s="1"/>
      <c r="V867" s="1"/>
      <c r="W867" s="1"/>
      <c r="X867" s="1"/>
      <c r="Y867" s="1"/>
      <c r="Z867" s="1"/>
      <c r="AA867" s="1"/>
      <c r="AB867" s="1"/>
      <c r="AC867" s="1"/>
      <c r="AD867" s="1"/>
    </row>
    <row r="868" spans="2:30" ht="18.75" customHeight="1">
      <c r="B868" s="1"/>
      <c r="C868" s="1"/>
      <c r="D868" s="1"/>
      <c r="E868" s="1"/>
      <c r="F868" s="11"/>
      <c r="G868" s="11"/>
      <c r="H868" s="11"/>
      <c r="I868" s="11"/>
      <c r="J868" s="420"/>
      <c r="K868" s="422"/>
      <c r="L868" s="1"/>
      <c r="M868" s="1"/>
      <c r="N868" s="1"/>
      <c r="O868" s="1"/>
      <c r="P868" s="1"/>
      <c r="Q868" s="1"/>
      <c r="R868" s="1"/>
      <c r="S868" s="1"/>
      <c r="T868" s="1"/>
      <c r="U868" s="1"/>
      <c r="V868" s="1"/>
      <c r="W868" s="1"/>
      <c r="X868" s="1"/>
      <c r="Y868" s="1"/>
      <c r="Z868" s="1"/>
      <c r="AA868" s="1"/>
      <c r="AB868" s="1"/>
      <c r="AC868" s="1"/>
      <c r="AD868" s="1"/>
    </row>
    <row r="869" spans="2:30" ht="18.75" customHeight="1">
      <c r="B869" s="1"/>
      <c r="C869" s="1"/>
      <c r="D869" s="1"/>
      <c r="E869" s="1"/>
      <c r="F869" s="11"/>
      <c r="G869" s="11"/>
      <c r="H869" s="11"/>
      <c r="I869" s="11"/>
      <c r="J869" s="420"/>
      <c r="K869" s="422"/>
      <c r="L869" s="1"/>
      <c r="M869" s="1"/>
      <c r="N869" s="1"/>
      <c r="O869" s="1"/>
      <c r="P869" s="1"/>
      <c r="Q869" s="1"/>
      <c r="R869" s="1"/>
      <c r="S869" s="1"/>
      <c r="T869" s="1"/>
      <c r="U869" s="1"/>
      <c r="V869" s="1"/>
      <c r="W869" s="1"/>
      <c r="X869" s="1"/>
      <c r="Y869" s="1"/>
      <c r="Z869" s="1"/>
      <c r="AA869" s="1"/>
      <c r="AB869" s="1"/>
      <c r="AC869" s="1"/>
      <c r="AD869" s="1"/>
    </row>
    <row r="870" spans="2:30" ht="18.75" customHeight="1">
      <c r="B870" s="1"/>
      <c r="C870" s="1"/>
      <c r="D870" s="1"/>
      <c r="E870" s="1"/>
      <c r="F870" s="11"/>
      <c r="G870" s="11"/>
      <c r="H870" s="11"/>
      <c r="I870" s="11"/>
      <c r="J870" s="420"/>
      <c r="K870" s="422"/>
      <c r="L870" s="1"/>
      <c r="M870" s="1"/>
      <c r="N870" s="1"/>
      <c r="O870" s="1"/>
      <c r="P870" s="1"/>
      <c r="Q870" s="1"/>
      <c r="R870" s="1"/>
      <c r="S870" s="1"/>
      <c r="T870" s="1"/>
      <c r="U870" s="1"/>
      <c r="V870" s="1"/>
      <c r="W870" s="1"/>
      <c r="X870" s="1"/>
      <c r="Y870" s="1"/>
      <c r="Z870" s="1"/>
      <c r="AA870" s="1"/>
      <c r="AB870" s="1"/>
      <c r="AC870" s="1"/>
      <c r="AD870" s="1"/>
    </row>
    <row r="871" spans="2:30" ht="18.75" customHeight="1">
      <c r="B871" s="1"/>
      <c r="C871" s="1"/>
      <c r="D871" s="1"/>
      <c r="E871" s="1"/>
      <c r="F871" s="11"/>
      <c r="G871" s="11"/>
      <c r="H871" s="11"/>
      <c r="I871" s="11"/>
      <c r="J871" s="420"/>
      <c r="K871" s="422"/>
      <c r="L871" s="1"/>
      <c r="M871" s="1"/>
      <c r="N871" s="1"/>
      <c r="O871" s="1"/>
      <c r="P871" s="1"/>
      <c r="Q871" s="1"/>
      <c r="R871" s="1"/>
      <c r="S871" s="1"/>
      <c r="T871" s="1"/>
      <c r="U871" s="1"/>
      <c r="V871" s="1"/>
      <c r="W871" s="1"/>
      <c r="X871" s="1"/>
      <c r="Y871" s="1"/>
      <c r="Z871" s="1"/>
      <c r="AA871" s="1"/>
      <c r="AB871" s="1"/>
      <c r="AC871" s="1"/>
      <c r="AD871" s="1"/>
    </row>
    <row r="872" spans="2:30" ht="18.75" customHeight="1">
      <c r="B872" s="1"/>
      <c r="C872" s="1"/>
      <c r="D872" s="1"/>
      <c r="E872" s="1"/>
      <c r="F872" s="11"/>
      <c r="G872" s="11"/>
      <c r="H872" s="11"/>
      <c r="I872" s="11"/>
      <c r="J872" s="420"/>
      <c r="K872" s="422"/>
      <c r="L872" s="1"/>
      <c r="M872" s="1"/>
      <c r="N872" s="1"/>
      <c r="O872" s="1"/>
      <c r="P872" s="1"/>
      <c r="Q872" s="1"/>
      <c r="R872" s="1"/>
      <c r="S872" s="1"/>
      <c r="T872" s="1"/>
      <c r="U872" s="1"/>
      <c r="V872" s="1"/>
      <c r="W872" s="1"/>
      <c r="X872" s="1"/>
      <c r="Y872" s="1"/>
      <c r="Z872" s="1"/>
      <c r="AA872" s="1"/>
      <c r="AB872" s="1"/>
      <c r="AC872" s="1"/>
      <c r="AD872" s="1"/>
    </row>
    <row r="873" spans="2:30" ht="18.75" customHeight="1">
      <c r="B873" s="1"/>
      <c r="C873" s="1"/>
      <c r="D873" s="1"/>
      <c r="E873" s="1"/>
      <c r="F873" s="11"/>
      <c r="G873" s="11"/>
      <c r="H873" s="11"/>
      <c r="I873" s="11"/>
      <c r="J873" s="420"/>
      <c r="K873" s="422"/>
      <c r="L873" s="1"/>
      <c r="M873" s="1"/>
      <c r="N873" s="1"/>
      <c r="O873" s="1"/>
      <c r="P873" s="1"/>
      <c r="Q873" s="1"/>
      <c r="R873" s="1"/>
      <c r="S873" s="1"/>
      <c r="T873" s="1"/>
      <c r="U873" s="1"/>
      <c r="V873" s="1"/>
      <c r="W873" s="1"/>
      <c r="X873" s="1"/>
      <c r="Y873" s="1"/>
      <c r="Z873" s="1"/>
      <c r="AA873" s="1"/>
      <c r="AB873" s="1"/>
      <c r="AC873" s="1"/>
      <c r="AD873" s="1"/>
    </row>
    <row r="874" spans="2:30" ht="18.75" customHeight="1">
      <c r="B874" s="1"/>
      <c r="C874" s="1"/>
      <c r="D874" s="1"/>
      <c r="E874" s="1"/>
      <c r="F874" s="11"/>
      <c r="G874" s="11"/>
      <c r="H874" s="11"/>
      <c r="I874" s="11"/>
      <c r="J874" s="420"/>
      <c r="K874" s="422"/>
      <c r="L874" s="1"/>
      <c r="M874" s="1"/>
      <c r="N874" s="1"/>
      <c r="O874" s="1"/>
      <c r="P874" s="1"/>
      <c r="Q874" s="1"/>
      <c r="R874" s="1"/>
      <c r="S874" s="1"/>
      <c r="T874" s="1"/>
      <c r="U874" s="1"/>
      <c r="V874" s="1"/>
      <c r="W874" s="1"/>
      <c r="X874" s="1"/>
      <c r="Y874" s="1"/>
      <c r="Z874" s="1"/>
      <c r="AA874" s="1"/>
      <c r="AB874" s="1"/>
      <c r="AC874" s="1"/>
      <c r="AD874" s="1"/>
    </row>
    <row r="875" spans="2:30" ht="18.75" customHeight="1">
      <c r="B875" s="1"/>
      <c r="C875" s="1"/>
      <c r="D875" s="1"/>
      <c r="E875" s="1"/>
      <c r="F875" s="11"/>
      <c r="G875" s="11"/>
      <c r="H875" s="11"/>
      <c r="I875" s="11"/>
      <c r="J875" s="420"/>
      <c r="K875" s="422"/>
      <c r="L875" s="1"/>
      <c r="M875" s="1"/>
      <c r="N875" s="1"/>
      <c r="O875" s="1"/>
      <c r="P875" s="1"/>
      <c r="Q875" s="1"/>
      <c r="R875" s="1"/>
      <c r="S875" s="1"/>
      <c r="T875" s="1"/>
      <c r="U875" s="1"/>
      <c r="V875" s="1"/>
      <c r="W875" s="1"/>
      <c r="X875" s="1"/>
      <c r="Y875" s="1"/>
      <c r="Z875" s="1"/>
      <c r="AA875" s="1"/>
      <c r="AB875" s="1"/>
      <c r="AC875" s="1"/>
      <c r="AD875" s="1"/>
    </row>
    <row r="876" spans="2:30" ht="18.75" customHeight="1">
      <c r="B876" s="1"/>
      <c r="C876" s="1"/>
      <c r="D876" s="1"/>
      <c r="E876" s="1"/>
      <c r="F876" s="11"/>
      <c r="G876" s="11"/>
      <c r="H876" s="11"/>
      <c r="I876" s="11"/>
      <c r="J876" s="420"/>
      <c r="K876" s="422"/>
      <c r="L876" s="1"/>
      <c r="M876" s="1"/>
      <c r="N876" s="1"/>
      <c r="O876" s="1"/>
      <c r="P876" s="1"/>
      <c r="Q876" s="1"/>
      <c r="R876" s="1"/>
      <c r="S876" s="1"/>
      <c r="T876" s="1"/>
      <c r="U876" s="1"/>
      <c r="V876" s="1"/>
      <c r="W876" s="1"/>
      <c r="X876" s="1"/>
      <c r="Y876" s="1"/>
      <c r="Z876" s="1"/>
      <c r="AA876" s="1"/>
      <c r="AB876" s="1"/>
      <c r="AC876" s="1"/>
      <c r="AD876" s="1"/>
    </row>
    <row r="877" spans="2:30" ht="18.75" customHeight="1">
      <c r="B877" s="1"/>
      <c r="C877" s="1"/>
      <c r="D877" s="1"/>
      <c r="E877" s="1"/>
      <c r="F877" s="11"/>
      <c r="G877" s="11"/>
      <c r="H877" s="11"/>
      <c r="I877" s="11"/>
      <c r="J877" s="420"/>
      <c r="K877" s="422"/>
      <c r="L877" s="1"/>
      <c r="M877" s="1"/>
      <c r="N877" s="1"/>
      <c r="O877" s="1"/>
      <c r="P877" s="1"/>
      <c r="Q877" s="1"/>
      <c r="R877" s="1"/>
      <c r="S877" s="1"/>
      <c r="T877" s="1"/>
      <c r="U877" s="1"/>
      <c r="V877" s="1"/>
      <c r="W877" s="1"/>
      <c r="X877" s="1"/>
      <c r="Y877" s="1"/>
      <c r="Z877" s="1"/>
      <c r="AA877" s="1"/>
      <c r="AB877" s="1"/>
      <c r="AC877" s="1"/>
      <c r="AD877" s="1"/>
    </row>
    <row r="878" spans="2:30" ht="18.75" customHeight="1">
      <c r="B878" s="1"/>
      <c r="C878" s="1"/>
      <c r="D878" s="1"/>
      <c r="E878" s="1"/>
      <c r="F878" s="11"/>
      <c r="G878" s="11"/>
      <c r="H878" s="11"/>
      <c r="I878" s="11"/>
      <c r="J878" s="420"/>
      <c r="K878" s="422"/>
      <c r="L878" s="1"/>
      <c r="M878" s="1"/>
      <c r="N878" s="1"/>
      <c r="O878" s="1"/>
      <c r="P878" s="1"/>
      <c r="Q878" s="1"/>
      <c r="R878" s="1"/>
      <c r="S878" s="1"/>
      <c r="T878" s="1"/>
      <c r="U878" s="1"/>
      <c r="V878" s="1"/>
      <c r="W878" s="1"/>
      <c r="X878" s="1"/>
      <c r="Y878" s="1"/>
      <c r="Z878" s="1"/>
      <c r="AA878" s="1"/>
      <c r="AB878" s="1"/>
      <c r="AC878" s="1"/>
      <c r="AD878" s="1"/>
    </row>
    <row r="879" spans="2:30" ht="18.75" customHeight="1">
      <c r="B879" s="1"/>
      <c r="C879" s="1"/>
      <c r="D879" s="1"/>
      <c r="E879" s="1"/>
      <c r="F879" s="11"/>
      <c r="G879" s="11"/>
      <c r="H879" s="11"/>
      <c r="I879" s="11"/>
      <c r="J879" s="420"/>
      <c r="K879" s="422"/>
      <c r="L879" s="1"/>
      <c r="M879" s="1"/>
      <c r="N879" s="1"/>
      <c r="O879" s="1"/>
      <c r="P879" s="1"/>
      <c r="Q879" s="1"/>
      <c r="R879" s="1"/>
      <c r="S879" s="1"/>
      <c r="T879" s="1"/>
      <c r="U879" s="1"/>
      <c r="V879" s="1"/>
      <c r="W879" s="1"/>
      <c r="X879" s="1"/>
      <c r="Y879" s="1"/>
      <c r="Z879" s="1"/>
      <c r="AA879" s="1"/>
      <c r="AB879" s="1"/>
      <c r="AC879" s="1"/>
      <c r="AD879" s="1"/>
    </row>
    <row r="880" spans="2:30" ht="18.75" customHeight="1">
      <c r="B880" s="1"/>
      <c r="C880" s="1"/>
      <c r="D880" s="1"/>
      <c r="E880" s="1"/>
      <c r="F880" s="11"/>
      <c r="G880" s="11"/>
      <c r="H880" s="11"/>
      <c r="I880" s="11"/>
      <c r="J880" s="420"/>
      <c r="K880" s="422"/>
      <c r="L880" s="1"/>
      <c r="M880" s="1"/>
      <c r="N880" s="1"/>
      <c r="O880" s="1"/>
      <c r="P880" s="1"/>
      <c r="Q880" s="1"/>
      <c r="R880" s="1"/>
      <c r="S880" s="1"/>
      <c r="T880" s="1"/>
      <c r="U880" s="1"/>
      <c r="V880" s="1"/>
      <c r="W880" s="1"/>
      <c r="X880" s="1"/>
      <c r="Y880" s="1"/>
      <c r="Z880" s="1"/>
      <c r="AA880" s="1"/>
      <c r="AB880" s="1"/>
      <c r="AC880" s="1"/>
      <c r="AD880" s="1"/>
    </row>
    <row r="881" spans="2:30" ht="18.75" customHeight="1">
      <c r="B881" s="1"/>
      <c r="C881" s="1"/>
      <c r="D881" s="1"/>
      <c r="E881" s="1"/>
      <c r="F881" s="11"/>
      <c r="G881" s="11"/>
      <c r="H881" s="11"/>
      <c r="I881" s="11"/>
      <c r="J881" s="420"/>
      <c r="K881" s="422"/>
      <c r="L881" s="1"/>
      <c r="M881" s="1"/>
      <c r="N881" s="1"/>
      <c r="O881" s="1"/>
      <c r="P881" s="1"/>
      <c r="Q881" s="1"/>
      <c r="R881" s="1"/>
      <c r="S881" s="1"/>
      <c r="T881" s="1"/>
      <c r="U881" s="1"/>
      <c r="V881" s="1"/>
      <c r="W881" s="1"/>
      <c r="X881" s="1"/>
      <c r="Y881" s="1"/>
      <c r="Z881" s="1"/>
      <c r="AA881" s="1"/>
      <c r="AB881" s="1"/>
      <c r="AC881" s="1"/>
      <c r="AD881" s="1"/>
    </row>
    <row r="882" spans="2:30" ht="18.75" customHeight="1">
      <c r="B882" s="1"/>
      <c r="C882" s="1"/>
      <c r="D882" s="1"/>
      <c r="E882" s="1"/>
      <c r="F882" s="11"/>
      <c r="G882" s="11"/>
      <c r="H882" s="11"/>
      <c r="I882" s="11"/>
      <c r="J882" s="420"/>
      <c r="K882" s="422"/>
      <c r="L882" s="1"/>
      <c r="M882" s="1"/>
      <c r="N882" s="1"/>
      <c r="O882" s="1"/>
      <c r="P882" s="1"/>
      <c r="Q882" s="1"/>
      <c r="R882" s="1"/>
      <c r="S882" s="1"/>
      <c r="T882" s="1"/>
      <c r="U882" s="1"/>
      <c r="V882" s="1"/>
      <c r="W882" s="1"/>
      <c r="X882" s="1"/>
      <c r="Y882" s="1"/>
      <c r="Z882" s="1"/>
      <c r="AA882" s="1"/>
      <c r="AB882" s="1"/>
      <c r="AC882" s="1"/>
      <c r="AD882" s="1"/>
    </row>
    <row r="883" spans="2:30" ht="18.75" customHeight="1">
      <c r="B883" s="1"/>
      <c r="C883" s="1"/>
      <c r="D883" s="1"/>
      <c r="E883" s="1"/>
      <c r="F883" s="11"/>
      <c r="G883" s="11"/>
      <c r="H883" s="11"/>
      <c r="I883" s="11"/>
      <c r="J883" s="420"/>
      <c r="K883" s="422"/>
      <c r="L883" s="1"/>
      <c r="M883" s="1"/>
      <c r="N883" s="1"/>
      <c r="O883" s="1"/>
      <c r="P883" s="1"/>
      <c r="Q883" s="1"/>
      <c r="R883" s="1"/>
      <c r="S883" s="1"/>
      <c r="T883" s="1"/>
      <c r="U883" s="1"/>
      <c r="V883" s="1"/>
      <c r="W883" s="1"/>
      <c r="X883" s="1"/>
      <c r="Y883" s="1"/>
      <c r="Z883" s="1"/>
      <c r="AA883" s="1"/>
      <c r="AB883" s="1"/>
      <c r="AC883" s="1"/>
      <c r="AD883" s="1"/>
    </row>
    <row r="884" spans="2:30" ht="18.75" customHeight="1">
      <c r="B884" s="1"/>
      <c r="C884" s="1"/>
      <c r="D884" s="1"/>
      <c r="E884" s="1"/>
      <c r="F884" s="11"/>
      <c r="G884" s="11"/>
      <c r="H884" s="11"/>
      <c r="I884" s="11"/>
      <c r="J884" s="420"/>
      <c r="K884" s="422"/>
      <c r="L884" s="1"/>
      <c r="M884" s="1"/>
      <c r="N884" s="1"/>
      <c r="O884" s="1"/>
      <c r="P884" s="1"/>
      <c r="Q884" s="1"/>
      <c r="R884" s="1"/>
      <c r="S884" s="1"/>
      <c r="T884" s="1"/>
      <c r="U884" s="1"/>
      <c r="V884" s="1"/>
      <c r="W884" s="1"/>
      <c r="X884" s="1"/>
      <c r="Y884" s="1"/>
      <c r="Z884" s="1"/>
      <c r="AA884" s="1"/>
      <c r="AB884" s="1"/>
      <c r="AC884" s="1"/>
      <c r="AD884" s="1"/>
    </row>
    <row r="885" spans="2:30" ht="18.75" customHeight="1">
      <c r="B885" s="1"/>
      <c r="C885" s="1"/>
      <c r="D885" s="1"/>
      <c r="E885" s="1"/>
      <c r="F885" s="11"/>
      <c r="G885" s="11"/>
      <c r="H885" s="11"/>
      <c r="I885" s="11"/>
      <c r="J885" s="420"/>
      <c r="K885" s="422"/>
      <c r="L885" s="1"/>
      <c r="M885" s="1"/>
      <c r="N885" s="1"/>
      <c r="O885" s="1"/>
      <c r="P885" s="1"/>
      <c r="Q885" s="1"/>
      <c r="R885" s="1"/>
      <c r="S885" s="1"/>
      <c r="T885" s="1"/>
      <c r="U885" s="1"/>
      <c r="V885" s="1"/>
      <c r="W885" s="1"/>
      <c r="X885" s="1"/>
      <c r="Y885" s="1"/>
      <c r="Z885" s="1"/>
      <c r="AA885" s="1"/>
      <c r="AB885" s="1"/>
      <c r="AC885" s="1"/>
      <c r="AD885" s="1"/>
    </row>
    <row r="886" spans="2:30" ht="18.75" customHeight="1">
      <c r="B886" s="1"/>
      <c r="C886" s="1"/>
      <c r="D886" s="1"/>
      <c r="E886" s="1"/>
      <c r="F886" s="11"/>
      <c r="G886" s="11"/>
      <c r="H886" s="11"/>
      <c r="I886" s="11"/>
      <c r="J886" s="420"/>
      <c r="K886" s="422"/>
      <c r="L886" s="1"/>
      <c r="M886" s="1"/>
      <c r="N886" s="1"/>
      <c r="O886" s="1"/>
      <c r="P886" s="1"/>
      <c r="Q886" s="1"/>
      <c r="R886" s="1"/>
      <c r="S886" s="1"/>
      <c r="T886" s="1"/>
      <c r="U886" s="1"/>
      <c r="V886" s="1"/>
      <c r="W886" s="1"/>
      <c r="X886" s="1"/>
      <c r="Y886" s="1"/>
      <c r="Z886" s="1"/>
      <c r="AA886" s="1"/>
      <c r="AB886" s="1"/>
      <c r="AC886" s="1"/>
      <c r="AD886" s="1"/>
    </row>
    <row r="887" spans="2:30" ht="18.75" customHeight="1">
      <c r="B887" s="1"/>
      <c r="C887" s="1"/>
      <c r="D887" s="1"/>
      <c r="E887" s="1"/>
      <c r="F887" s="11"/>
      <c r="G887" s="11"/>
      <c r="H887" s="11"/>
      <c r="I887" s="11"/>
      <c r="J887" s="420"/>
      <c r="K887" s="422"/>
      <c r="L887" s="1"/>
      <c r="M887" s="1"/>
      <c r="N887" s="1"/>
      <c r="O887" s="1"/>
      <c r="P887" s="1"/>
      <c r="Q887" s="1"/>
      <c r="R887" s="1"/>
      <c r="S887" s="1"/>
      <c r="T887" s="1"/>
      <c r="U887" s="1"/>
      <c r="V887" s="1"/>
      <c r="W887" s="1"/>
      <c r="X887" s="1"/>
      <c r="Y887" s="1"/>
      <c r="Z887" s="1"/>
      <c r="AA887" s="1"/>
      <c r="AB887" s="1"/>
      <c r="AC887" s="1"/>
      <c r="AD887" s="1"/>
    </row>
    <row r="888" spans="2:30" ht="18.75" customHeight="1">
      <c r="B888" s="1"/>
      <c r="C888" s="1"/>
      <c r="D888" s="1"/>
      <c r="E888" s="1"/>
      <c r="F888" s="11"/>
      <c r="G888" s="11"/>
      <c r="H888" s="11"/>
      <c r="I888" s="11"/>
      <c r="J888" s="420"/>
      <c r="K888" s="422"/>
      <c r="L888" s="1"/>
      <c r="M888" s="1"/>
      <c r="N888" s="1"/>
      <c r="O888" s="1"/>
      <c r="P888" s="1"/>
      <c r="Q888" s="1"/>
      <c r="R888" s="1"/>
      <c r="S888" s="1"/>
      <c r="T888" s="1"/>
      <c r="U888" s="1"/>
      <c r="V888" s="1"/>
      <c r="W888" s="1"/>
      <c r="X888" s="1"/>
      <c r="Y888" s="1"/>
      <c r="Z888" s="1"/>
      <c r="AA888" s="1"/>
      <c r="AB888" s="1"/>
      <c r="AC888" s="1"/>
      <c r="AD888" s="1"/>
    </row>
    <row r="889" spans="2:30" ht="18.75" customHeight="1">
      <c r="B889" s="1"/>
      <c r="C889" s="1"/>
      <c r="D889" s="1"/>
      <c r="E889" s="1"/>
      <c r="F889" s="11"/>
      <c r="G889" s="11"/>
      <c r="H889" s="11"/>
      <c r="I889" s="11"/>
      <c r="J889" s="420"/>
      <c r="K889" s="422"/>
      <c r="L889" s="1"/>
      <c r="M889" s="1"/>
      <c r="N889" s="1"/>
      <c r="O889" s="1"/>
      <c r="P889" s="1"/>
      <c r="Q889" s="1"/>
      <c r="R889" s="1"/>
      <c r="S889" s="1"/>
      <c r="T889" s="1"/>
      <c r="U889" s="1"/>
      <c r="V889" s="1"/>
      <c r="W889" s="1"/>
      <c r="X889" s="1"/>
      <c r="Y889" s="1"/>
      <c r="Z889" s="1"/>
      <c r="AA889" s="1"/>
      <c r="AB889" s="1"/>
      <c r="AC889" s="1"/>
      <c r="AD889" s="1"/>
    </row>
    <row r="890" spans="2:30" ht="18.75" customHeight="1">
      <c r="B890" s="1"/>
      <c r="C890" s="1"/>
      <c r="D890" s="1"/>
      <c r="E890" s="1"/>
      <c r="F890" s="11"/>
      <c r="G890" s="11"/>
      <c r="H890" s="11"/>
      <c r="I890" s="11"/>
      <c r="J890" s="420"/>
      <c r="K890" s="422"/>
      <c r="L890" s="1"/>
      <c r="M890" s="1"/>
      <c r="N890" s="1"/>
      <c r="O890" s="1"/>
      <c r="P890" s="1"/>
      <c r="Q890" s="1"/>
      <c r="R890" s="1"/>
      <c r="S890" s="1"/>
      <c r="T890" s="1"/>
      <c r="U890" s="1"/>
      <c r="V890" s="1"/>
      <c r="W890" s="1"/>
      <c r="X890" s="1"/>
      <c r="Y890" s="1"/>
      <c r="Z890" s="1"/>
      <c r="AA890" s="1"/>
      <c r="AB890" s="1"/>
      <c r="AC890" s="1"/>
      <c r="AD890" s="1"/>
    </row>
    <row r="891" spans="2:30" ht="18.75" customHeight="1">
      <c r="B891" s="1"/>
      <c r="C891" s="1"/>
      <c r="D891" s="1"/>
      <c r="E891" s="1"/>
      <c r="F891" s="11"/>
      <c r="G891" s="11"/>
      <c r="H891" s="11"/>
      <c r="I891" s="11"/>
      <c r="J891" s="420"/>
      <c r="K891" s="422"/>
      <c r="L891" s="1"/>
      <c r="M891" s="1"/>
      <c r="N891" s="1"/>
      <c r="O891" s="1"/>
      <c r="P891" s="1"/>
      <c r="Q891" s="1"/>
      <c r="R891" s="1"/>
      <c r="S891" s="1"/>
      <c r="T891" s="1"/>
      <c r="U891" s="1"/>
      <c r="V891" s="1"/>
      <c r="W891" s="1"/>
      <c r="X891" s="1"/>
      <c r="Y891" s="1"/>
      <c r="Z891" s="1"/>
      <c r="AA891" s="1"/>
      <c r="AB891" s="1"/>
      <c r="AC891" s="1"/>
      <c r="AD891" s="1"/>
    </row>
    <row r="892" spans="2:30" ht="18.75" customHeight="1">
      <c r="B892" s="1"/>
      <c r="C892" s="1"/>
      <c r="D892" s="1"/>
      <c r="E892" s="1"/>
      <c r="F892" s="11"/>
      <c r="G892" s="11"/>
      <c r="H892" s="11"/>
      <c r="I892" s="11"/>
      <c r="J892" s="420"/>
      <c r="K892" s="422"/>
      <c r="L892" s="1"/>
      <c r="M892" s="1"/>
      <c r="N892" s="1"/>
      <c r="O892" s="1"/>
      <c r="P892" s="1"/>
      <c r="Q892" s="1"/>
      <c r="R892" s="1"/>
      <c r="S892" s="1"/>
      <c r="T892" s="1"/>
      <c r="U892" s="1"/>
      <c r="V892" s="1"/>
      <c r="W892" s="1"/>
      <c r="X892" s="1"/>
      <c r="Y892" s="1"/>
      <c r="Z892" s="1"/>
      <c r="AA892" s="1"/>
      <c r="AB892" s="1"/>
      <c r="AC892" s="1"/>
      <c r="AD892" s="1"/>
    </row>
    <row r="893" spans="2:30" ht="18.75" customHeight="1">
      <c r="B893" s="1"/>
      <c r="C893" s="1"/>
      <c r="D893" s="1"/>
      <c r="E893" s="1"/>
      <c r="F893" s="11"/>
      <c r="G893" s="11"/>
      <c r="H893" s="11"/>
      <c r="I893" s="11"/>
      <c r="J893" s="420"/>
      <c r="K893" s="422"/>
      <c r="L893" s="1"/>
      <c r="M893" s="1"/>
      <c r="N893" s="1"/>
      <c r="O893" s="1"/>
      <c r="P893" s="1"/>
      <c r="Q893" s="1"/>
      <c r="R893" s="1"/>
      <c r="S893" s="1"/>
      <c r="T893" s="1"/>
      <c r="U893" s="1"/>
      <c r="V893" s="1"/>
      <c r="W893" s="1"/>
      <c r="X893" s="1"/>
      <c r="Y893" s="1"/>
      <c r="Z893" s="1"/>
      <c r="AA893" s="1"/>
      <c r="AB893" s="1"/>
      <c r="AC893" s="1"/>
      <c r="AD893" s="1"/>
    </row>
    <row r="894" spans="2:30" ht="18.75" customHeight="1">
      <c r="B894" s="1"/>
      <c r="C894" s="1"/>
      <c r="D894" s="1"/>
      <c r="E894" s="1"/>
      <c r="F894" s="11"/>
      <c r="G894" s="11"/>
      <c r="H894" s="11"/>
      <c r="I894" s="11"/>
      <c r="J894" s="420"/>
      <c r="K894" s="422"/>
      <c r="L894" s="1"/>
      <c r="M894" s="1"/>
      <c r="N894" s="1"/>
      <c r="O894" s="1"/>
      <c r="P894" s="1"/>
      <c r="Q894" s="1"/>
      <c r="R894" s="1"/>
      <c r="S894" s="1"/>
      <c r="T894" s="1"/>
      <c r="U894" s="1"/>
      <c r="V894" s="1"/>
      <c r="W894" s="1"/>
      <c r="X894" s="1"/>
      <c r="Y894" s="1"/>
      <c r="Z894" s="1"/>
      <c r="AA894" s="1"/>
      <c r="AB894" s="1"/>
      <c r="AC894" s="1"/>
      <c r="AD894" s="1"/>
    </row>
    <row r="895" spans="2:30" ht="18.75" customHeight="1">
      <c r="B895" s="1"/>
      <c r="C895" s="1"/>
      <c r="D895" s="1"/>
      <c r="E895" s="1"/>
      <c r="F895" s="11"/>
      <c r="G895" s="11"/>
      <c r="H895" s="11"/>
      <c r="I895" s="11"/>
      <c r="J895" s="420"/>
      <c r="K895" s="422"/>
      <c r="L895" s="1"/>
      <c r="M895" s="1"/>
      <c r="N895" s="1"/>
      <c r="O895" s="1"/>
      <c r="P895" s="1"/>
      <c r="Q895" s="1"/>
      <c r="R895" s="1"/>
      <c r="S895" s="1"/>
      <c r="T895" s="1"/>
      <c r="U895" s="1"/>
      <c r="V895" s="1"/>
      <c r="W895" s="1"/>
      <c r="X895" s="1"/>
      <c r="Y895" s="1"/>
      <c r="Z895" s="1"/>
      <c r="AA895" s="1"/>
      <c r="AB895" s="1"/>
      <c r="AC895" s="1"/>
      <c r="AD895" s="1"/>
    </row>
    <row r="896" spans="2:30" ht="18.75" customHeight="1">
      <c r="B896" s="1"/>
      <c r="C896" s="1"/>
      <c r="D896" s="1"/>
      <c r="E896" s="1"/>
      <c r="F896" s="11"/>
      <c r="G896" s="11"/>
      <c r="H896" s="11"/>
      <c r="I896" s="11"/>
      <c r="J896" s="420"/>
      <c r="K896" s="422"/>
      <c r="L896" s="1"/>
      <c r="M896" s="1"/>
      <c r="N896" s="1"/>
      <c r="O896" s="1"/>
      <c r="P896" s="1"/>
      <c r="Q896" s="1"/>
      <c r="R896" s="1"/>
      <c r="S896" s="1"/>
      <c r="T896" s="1"/>
      <c r="U896" s="1"/>
      <c r="V896" s="1"/>
      <c r="W896" s="1"/>
      <c r="X896" s="1"/>
      <c r="Y896" s="1"/>
      <c r="Z896" s="1"/>
      <c r="AA896" s="1"/>
      <c r="AB896" s="1"/>
      <c r="AC896" s="1"/>
      <c r="AD896" s="1"/>
    </row>
    <row r="897" spans="2:30" ht="18.75" customHeight="1">
      <c r="B897" s="1"/>
      <c r="C897" s="1"/>
      <c r="D897" s="1"/>
      <c r="E897" s="1"/>
      <c r="F897" s="11"/>
      <c r="G897" s="11"/>
      <c r="H897" s="11"/>
      <c r="I897" s="11"/>
      <c r="J897" s="420"/>
      <c r="K897" s="422"/>
      <c r="L897" s="1"/>
      <c r="M897" s="1"/>
      <c r="N897" s="1"/>
      <c r="O897" s="1"/>
      <c r="P897" s="1"/>
      <c r="Q897" s="1"/>
      <c r="R897" s="1"/>
      <c r="S897" s="1"/>
      <c r="T897" s="1"/>
      <c r="U897" s="1"/>
      <c r="V897" s="1"/>
      <c r="W897" s="1"/>
      <c r="X897" s="1"/>
      <c r="Y897" s="1"/>
      <c r="Z897" s="1"/>
      <c r="AA897" s="1"/>
      <c r="AB897" s="1"/>
      <c r="AC897" s="1"/>
      <c r="AD897" s="1"/>
    </row>
    <row r="898" spans="2:30" ht="18.75" customHeight="1">
      <c r="B898" s="1"/>
      <c r="C898" s="1"/>
      <c r="D898" s="1"/>
      <c r="E898" s="1"/>
      <c r="F898" s="11"/>
      <c r="G898" s="11"/>
      <c r="H898" s="11"/>
      <c r="I898" s="11"/>
      <c r="J898" s="420"/>
      <c r="K898" s="422"/>
      <c r="L898" s="1"/>
      <c r="M898" s="1"/>
      <c r="N898" s="1"/>
      <c r="O898" s="1"/>
      <c r="P898" s="1"/>
      <c r="Q898" s="1"/>
      <c r="R898" s="1"/>
      <c r="S898" s="1"/>
      <c r="T898" s="1"/>
      <c r="U898" s="1"/>
      <c r="V898" s="1"/>
      <c r="W898" s="1"/>
      <c r="X898" s="1"/>
      <c r="Y898" s="1"/>
      <c r="Z898" s="1"/>
      <c r="AA898" s="1"/>
      <c r="AB898" s="1"/>
      <c r="AC898" s="1"/>
      <c r="AD898" s="1"/>
    </row>
    <row r="899" spans="2:30" ht="18.75" customHeight="1">
      <c r="B899" s="1"/>
      <c r="C899" s="1"/>
      <c r="D899" s="1"/>
      <c r="E899" s="1"/>
      <c r="F899" s="11"/>
      <c r="G899" s="11"/>
      <c r="H899" s="11"/>
      <c r="I899" s="11"/>
      <c r="J899" s="420"/>
      <c r="K899" s="422"/>
      <c r="L899" s="1"/>
      <c r="M899" s="1"/>
      <c r="N899" s="1"/>
      <c r="O899" s="1"/>
      <c r="P899" s="1"/>
      <c r="Q899" s="1"/>
      <c r="R899" s="1"/>
      <c r="S899" s="1"/>
      <c r="T899" s="1"/>
      <c r="U899" s="1"/>
      <c r="V899" s="1"/>
      <c r="W899" s="1"/>
      <c r="X899" s="1"/>
      <c r="Y899" s="1"/>
      <c r="Z899" s="1"/>
      <c r="AA899" s="1"/>
      <c r="AB899" s="1"/>
      <c r="AC899" s="1"/>
      <c r="AD899" s="1"/>
    </row>
    <row r="900" spans="2:30" ht="18.75" customHeight="1">
      <c r="B900" s="1"/>
      <c r="C900" s="1"/>
      <c r="D900" s="1"/>
      <c r="E900" s="1"/>
      <c r="F900" s="11"/>
      <c r="G900" s="11"/>
      <c r="H900" s="11"/>
      <c r="I900" s="11"/>
      <c r="J900" s="420"/>
      <c r="K900" s="422"/>
      <c r="L900" s="1"/>
      <c r="M900" s="1"/>
      <c r="N900" s="1"/>
      <c r="O900" s="1"/>
      <c r="P900" s="1"/>
      <c r="Q900" s="1"/>
      <c r="R900" s="1"/>
      <c r="S900" s="1"/>
      <c r="T900" s="1"/>
      <c r="U900" s="1"/>
      <c r="V900" s="1"/>
      <c r="W900" s="1"/>
      <c r="X900" s="1"/>
      <c r="Y900" s="1"/>
      <c r="Z900" s="1"/>
      <c r="AA900" s="1"/>
      <c r="AB900" s="1"/>
      <c r="AC900" s="1"/>
      <c r="AD900" s="1"/>
    </row>
    <row r="901" spans="2:30" ht="18.75" customHeight="1">
      <c r="B901" s="1"/>
      <c r="C901" s="1"/>
      <c r="D901" s="1"/>
      <c r="E901" s="1"/>
      <c r="F901" s="11"/>
      <c r="G901" s="11"/>
      <c r="H901" s="11"/>
      <c r="I901" s="11"/>
      <c r="J901" s="420"/>
      <c r="K901" s="422"/>
      <c r="L901" s="1"/>
      <c r="M901" s="1"/>
      <c r="N901" s="1"/>
      <c r="O901" s="1"/>
      <c r="P901" s="1"/>
      <c r="Q901" s="1"/>
      <c r="R901" s="1"/>
      <c r="S901" s="1"/>
      <c r="T901" s="1"/>
      <c r="U901" s="1"/>
      <c r="V901" s="1"/>
      <c r="W901" s="1"/>
      <c r="X901" s="1"/>
      <c r="Y901" s="1"/>
      <c r="Z901" s="1"/>
      <c r="AA901" s="1"/>
      <c r="AB901" s="1"/>
      <c r="AC901" s="1"/>
      <c r="AD901" s="1"/>
    </row>
    <row r="902" spans="2:30" ht="18.75" customHeight="1">
      <c r="B902" s="1"/>
      <c r="C902" s="1"/>
      <c r="D902" s="1"/>
      <c r="E902" s="1"/>
      <c r="F902" s="11"/>
      <c r="G902" s="11"/>
      <c r="H902" s="11"/>
      <c r="I902" s="11"/>
      <c r="J902" s="420"/>
      <c r="K902" s="422"/>
      <c r="L902" s="1"/>
      <c r="M902" s="1"/>
      <c r="N902" s="1"/>
      <c r="O902" s="1"/>
      <c r="P902" s="1"/>
      <c r="Q902" s="1"/>
      <c r="R902" s="1"/>
      <c r="S902" s="1"/>
      <c r="T902" s="1"/>
      <c r="U902" s="1"/>
      <c r="V902" s="1"/>
      <c r="W902" s="1"/>
      <c r="X902" s="1"/>
      <c r="Y902" s="1"/>
      <c r="Z902" s="1"/>
      <c r="AA902" s="1"/>
      <c r="AB902" s="1"/>
      <c r="AC902" s="1"/>
      <c r="AD902" s="1"/>
    </row>
    <row r="903" spans="2:30" ht="18.75" customHeight="1">
      <c r="B903" s="1"/>
      <c r="C903" s="1"/>
      <c r="D903" s="1"/>
      <c r="E903" s="1"/>
      <c r="F903" s="11"/>
      <c r="G903" s="11"/>
      <c r="H903" s="11"/>
      <c r="I903" s="11"/>
      <c r="J903" s="420"/>
      <c r="K903" s="422"/>
      <c r="L903" s="1"/>
      <c r="M903" s="1"/>
      <c r="N903" s="1"/>
      <c r="O903" s="1"/>
      <c r="P903" s="1"/>
      <c r="Q903" s="1"/>
      <c r="R903" s="1"/>
      <c r="S903" s="1"/>
      <c r="T903" s="1"/>
      <c r="U903" s="1"/>
      <c r="V903" s="1"/>
      <c r="W903" s="1"/>
      <c r="X903" s="1"/>
      <c r="Y903" s="1"/>
      <c r="Z903" s="1"/>
      <c r="AA903" s="1"/>
      <c r="AB903" s="1"/>
      <c r="AC903" s="1"/>
      <c r="AD903" s="1"/>
    </row>
    <row r="904" spans="2:30" ht="18.75" customHeight="1">
      <c r="B904" s="1"/>
      <c r="C904" s="1"/>
      <c r="D904" s="1"/>
      <c r="E904" s="1"/>
      <c r="F904" s="11"/>
      <c r="G904" s="11"/>
      <c r="H904" s="11"/>
      <c r="I904" s="11"/>
      <c r="J904" s="420"/>
      <c r="K904" s="422"/>
      <c r="L904" s="1"/>
      <c r="M904" s="1"/>
      <c r="N904" s="1"/>
      <c r="O904" s="1"/>
      <c r="P904" s="1"/>
      <c r="Q904" s="1"/>
      <c r="R904" s="1"/>
      <c r="S904" s="1"/>
      <c r="T904" s="1"/>
      <c r="U904" s="1"/>
      <c r="V904" s="1"/>
      <c r="W904" s="1"/>
      <c r="X904" s="1"/>
      <c r="Y904" s="1"/>
      <c r="Z904" s="1"/>
      <c r="AA904" s="1"/>
      <c r="AB904" s="1"/>
      <c r="AC904" s="1"/>
      <c r="AD904" s="1"/>
    </row>
    <row r="905" spans="2:30" ht="18.75" customHeight="1">
      <c r="B905" s="1"/>
      <c r="C905" s="1"/>
      <c r="D905" s="1"/>
      <c r="E905" s="1"/>
      <c r="F905" s="11"/>
      <c r="G905" s="11"/>
      <c r="H905" s="11"/>
      <c r="I905" s="11"/>
      <c r="J905" s="420"/>
      <c r="K905" s="422"/>
      <c r="L905" s="1"/>
      <c r="M905" s="1"/>
      <c r="N905" s="1"/>
      <c r="O905" s="1"/>
      <c r="P905" s="1"/>
      <c r="Q905" s="1"/>
      <c r="R905" s="1"/>
      <c r="S905" s="1"/>
      <c r="T905" s="1"/>
      <c r="U905" s="1"/>
      <c r="V905" s="1"/>
      <c r="W905" s="1"/>
      <c r="X905" s="1"/>
      <c r="Y905" s="1"/>
      <c r="Z905" s="1"/>
      <c r="AA905" s="1"/>
      <c r="AB905" s="1"/>
      <c r="AC905" s="1"/>
      <c r="AD905" s="1"/>
    </row>
    <row r="906" spans="2:30" ht="18.75" customHeight="1">
      <c r="B906" s="1"/>
      <c r="C906" s="1"/>
      <c r="D906" s="1"/>
      <c r="E906" s="1"/>
      <c r="F906" s="11"/>
      <c r="G906" s="11"/>
      <c r="H906" s="11"/>
      <c r="I906" s="11"/>
      <c r="J906" s="420"/>
      <c r="K906" s="422"/>
      <c r="L906" s="1"/>
      <c r="M906" s="1"/>
      <c r="N906" s="1"/>
      <c r="O906" s="1"/>
      <c r="P906" s="1"/>
      <c r="Q906" s="1"/>
      <c r="R906" s="1"/>
      <c r="S906" s="1"/>
      <c r="T906" s="1"/>
      <c r="U906" s="1"/>
      <c r="V906" s="1"/>
      <c r="W906" s="1"/>
      <c r="X906" s="1"/>
      <c r="Y906" s="1"/>
      <c r="Z906" s="1"/>
      <c r="AA906" s="1"/>
      <c r="AB906" s="1"/>
      <c r="AC906" s="1"/>
      <c r="AD906" s="1"/>
    </row>
    <row r="907" spans="2:30" ht="18.75" customHeight="1">
      <c r="B907" s="1"/>
      <c r="C907" s="1"/>
      <c r="D907" s="1"/>
      <c r="E907" s="1"/>
      <c r="F907" s="11"/>
      <c r="G907" s="11"/>
      <c r="H907" s="11"/>
      <c r="I907" s="11"/>
      <c r="J907" s="420"/>
      <c r="K907" s="422"/>
      <c r="L907" s="1"/>
      <c r="M907" s="1"/>
      <c r="N907" s="1"/>
      <c r="O907" s="1"/>
      <c r="P907" s="1"/>
      <c r="Q907" s="1"/>
      <c r="R907" s="1"/>
      <c r="S907" s="1"/>
      <c r="T907" s="1"/>
      <c r="U907" s="1"/>
      <c r="V907" s="1"/>
      <c r="W907" s="1"/>
      <c r="X907" s="1"/>
      <c r="Y907" s="1"/>
      <c r="Z907" s="1"/>
      <c r="AA907" s="1"/>
      <c r="AB907" s="1"/>
      <c r="AC907" s="1"/>
      <c r="AD907" s="1"/>
    </row>
    <row r="908" spans="2:30" ht="18.75" customHeight="1">
      <c r="B908" s="1"/>
      <c r="C908" s="1"/>
      <c r="D908" s="1"/>
      <c r="E908" s="1"/>
      <c r="F908" s="11"/>
      <c r="G908" s="11"/>
      <c r="H908" s="11"/>
      <c r="I908" s="11"/>
      <c r="J908" s="420"/>
      <c r="K908" s="422"/>
      <c r="L908" s="1"/>
      <c r="M908" s="1"/>
      <c r="N908" s="1"/>
      <c r="O908" s="1"/>
      <c r="P908" s="1"/>
      <c r="Q908" s="1"/>
      <c r="R908" s="1"/>
      <c r="S908" s="1"/>
      <c r="T908" s="1"/>
      <c r="U908" s="1"/>
      <c r="V908" s="1"/>
      <c r="W908" s="1"/>
      <c r="X908" s="1"/>
      <c r="Y908" s="1"/>
      <c r="Z908" s="1"/>
      <c r="AA908" s="1"/>
      <c r="AB908" s="1"/>
      <c r="AC908" s="1"/>
      <c r="AD908" s="1"/>
    </row>
    <row r="909" spans="2:30" ht="18.75" customHeight="1">
      <c r="B909" s="1"/>
      <c r="C909" s="1"/>
      <c r="D909" s="1"/>
      <c r="E909" s="1"/>
      <c r="F909" s="11"/>
      <c r="G909" s="11"/>
      <c r="H909" s="11"/>
      <c r="I909" s="11"/>
      <c r="J909" s="420"/>
      <c r="K909" s="422"/>
      <c r="L909" s="1"/>
      <c r="M909" s="1"/>
      <c r="N909" s="1"/>
      <c r="O909" s="1"/>
      <c r="P909" s="1"/>
      <c r="Q909" s="1"/>
      <c r="R909" s="1"/>
      <c r="S909" s="1"/>
      <c r="T909" s="1"/>
      <c r="U909" s="1"/>
      <c r="V909" s="1"/>
      <c r="W909" s="1"/>
      <c r="X909" s="1"/>
      <c r="Y909" s="1"/>
      <c r="Z909" s="1"/>
      <c r="AA909" s="1"/>
      <c r="AB909" s="1"/>
      <c r="AC909" s="1"/>
      <c r="AD909" s="1"/>
    </row>
    <row r="910" spans="2:30" ht="18.75" customHeight="1">
      <c r="B910" s="1"/>
      <c r="C910" s="1"/>
      <c r="D910" s="1"/>
      <c r="E910" s="1"/>
      <c r="F910" s="11"/>
      <c r="G910" s="11"/>
      <c r="H910" s="11"/>
      <c r="I910" s="11"/>
      <c r="J910" s="420"/>
      <c r="K910" s="422"/>
      <c r="L910" s="1"/>
      <c r="M910" s="1"/>
      <c r="N910" s="1"/>
      <c r="O910" s="1"/>
      <c r="P910" s="1"/>
      <c r="Q910" s="1"/>
      <c r="R910" s="1"/>
      <c r="S910" s="1"/>
      <c r="T910" s="1"/>
      <c r="U910" s="1"/>
      <c r="V910" s="1"/>
      <c r="W910" s="1"/>
      <c r="X910" s="1"/>
      <c r="Y910" s="1"/>
      <c r="Z910" s="1"/>
      <c r="AA910" s="1"/>
      <c r="AB910" s="1"/>
      <c r="AC910" s="1"/>
      <c r="AD910" s="1"/>
    </row>
    <row r="911" spans="2:30" ht="18.75" customHeight="1">
      <c r="B911" s="1"/>
      <c r="C911" s="1"/>
      <c r="D911" s="1"/>
      <c r="E911" s="1"/>
      <c r="F911" s="11"/>
      <c r="G911" s="11"/>
      <c r="H911" s="11"/>
      <c r="I911" s="11"/>
      <c r="J911" s="420"/>
      <c r="K911" s="422"/>
      <c r="L911" s="1"/>
      <c r="M911" s="1"/>
      <c r="N911" s="1"/>
      <c r="O911" s="1"/>
      <c r="P911" s="1"/>
      <c r="Q911" s="1"/>
      <c r="R911" s="1"/>
      <c r="S911" s="1"/>
      <c r="T911" s="1"/>
      <c r="U911" s="1"/>
      <c r="V911" s="1"/>
      <c r="W911" s="1"/>
      <c r="X911" s="1"/>
      <c r="Y911" s="1"/>
      <c r="Z911" s="1"/>
      <c r="AA911" s="1"/>
      <c r="AB911" s="1"/>
      <c r="AC911" s="1"/>
      <c r="AD911" s="1"/>
    </row>
    <row r="912" spans="2:30" ht="18.75" customHeight="1">
      <c r="B912" s="1"/>
      <c r="C912" s="1"/>
      <c r="D912" s="1"/>
      <c r="E912" s="1"/>
      <c r="F912" s="11"/>
      <c r="G912" s="11"/>
      <c r="H912" s="11"/>
      <c r="I912" s="11"/>
      <c r="J912" s="420"/>
      <c r="K912" s="422"/>
      <c r="L912" s="1"/>
      <c r="M912" s="1"/>
      <c r="N912" s="1"/>
      <c r="O912" s="1"/>
      <c r="P912" s="1"/>
      <c r="Q912" s="1"/>
      <c r="R912" s="1"/>
      <c r="S912" s="1"/>
      <c r="T912" s="1"/>
      <c r="U912" s="1"/>
      <c r="V912" s="1"/>
      <c r="W912" s="1"/>
      <c r="X912" s="1"/>
      <c r="Y912" s="1"/>
      <c r="Z912" s="1"/>
      <c r="AA912" s="1"/>
      <c r="AB912" s="1"/>
      <c r="AC912" s="1"/>
      <c r="AD912" s="1"/>
    </row>
    <row r="913" spans="2:30" ht="18.75" customHeight="1">
      <c r="B913" s="1"/>
      <c r="C913" s="1"/>
      <c r="D913" s="1"/>
      <c r="E913" s="1"/>
      <c r="F913" s="11"/>
      <c r="G913" s="11"/>
      <c r="H913" s="11"/>
      <c r="I913" s="11"/>
      <c r="J913" s="420"/>
      <c r="K913" s="422"/>
      <c r="L913" s="1"/>
      <c r="M913" s="1"/>
      <c r="N913" s="1"/>
      <c r="O913" s="1"/>
      <c r="P913" s="1"/>
      <c r="Q913" s="1"/>
      <c r="R913" s="1"/>
      <c r="S913" s="1"/>
      <c r="T913" s="1"/>
      <c r="U913" s="1"/>
      <c r="V913" s="1"/>
      <c r="W913" s="1"/>
      <c r="X913" s="1"/>
      <c r="Y913" s="1"/>
      <c r="Z913" s="1"/>
      <c r="AA913" s="1"/>
      <c r="AB913" s="1"/>
      <c r="AC913" s="1"/>
      <c r="AD913" s="1"/>
    </row>
    <row r="914" spans="2:30" ht="18.75" customHeight="1">
      <c r="B914" s="1"/>
      <c r="C914" s="1"/>
      <c r="D914" s="1"/>
      <c r="E914" s="1"/>
      <c r="F914" s="11"/>
      <c r="G914" s="11"/>
      <c r="H914" s="11"/>
      <c r="I914" s="11"/>
      <c r="J914" s="420"/>
      <c r="K914" s="422"/>
      <c r="L914" s="1"/>
      <c r="M914" s="1"/>
      <c r="N914" s="1"/>
      <c r="O914" s="1"/>
      <c r="P914" s="1"/>
      <c r="Q914" s="1"/>
      <c r="R914" s="1"/>
      <c r="S914" s="1"/>
      <c r="T914" s="1"/>
      <c r="U914" s="1"/>
      <c r="V914" s="1"/>
      <c r="W914" s="1"/>
      <c r="X914" s="1"/>
      <c r="Y914" s="1"/>
      <c r="Z914" s="1"/>
      <c r="AA914" s="1"/>
      <c r="AB914" s="1"/>
      <c r="AC914" s="1"/>
      <c r="AD914" s="1"/>
    </row>
    <row r="915" spans="2:30" ht="18.75" customHeight="1">
      <c r="B915" s="1"/>
      <c r="C915" s="1"/>
      <c r="D915" s="1"/>
      <c r="E915" s="1"/>
      <c r="F915" s="11"/>
      <c r="G915" s="11"/>
      <c r="H915" s="11"/>
      <c r="I915" s="11"/>
      <c r="J915" s="420"/>
      <c r="K915" s="422"/>
      <c r="L915" s="1"/>
      <c r="M915" s="1"/>
      <c r="N915" s="1"/>
      <c r="O915" s="1"/>
      <c r="P915" s="1"/>
      <c r="Q915" s="1"/>
      <c r="R915" s="1"/>
      <c r="S915" s="1"/>
      <c r="T915" s="1"/>
      <c r="U915" s="1"/>
      <c r="V915" s="1"/>
      <c r="W915" s="1"/>
      <c r="X915" s="1"/>
      <c r="Y915" s="1"/>
      <c r="Z915" s="1"/>
      <c r="AA915" s="1"/>
      <c r="AB915" s="1"/>
      <c r="AC915" s="1"/>
      <c r="AD915" s="1"/>
    </row>
    <row r="916" spans="2:30" ht="18.75" customHeight="1">
      <c r="B916" s="1"/>
      <c r="C916" s="1"/>
      <c r="D916" s="1"/>
      <c r="E916" s="1"/>
      <c r="F916" s="11"/>
      <c r="G916" s="11"/>
      <c r="H916" s="11"/>
      <c r="I916" s="11"/>
      <c r="J916" s="420"/>
      <c r="K916" s="422"/>
      <c r="L916" s="1"/>
      <c r="M916" s="1"/>
      <c r="N916" s="1"/>
      <c r="O916" s="1"/>
      <c r="P916" s="1"/>
      <c r="Q916" s="1"/>
      <c r="R916" s="1"/>
      <c r="S916" s="1"/>
      <c r="T916" s="1"/>
      <c r="U916" s="1"/>
      <c r="V916" s="1"/>
      <c r="W916" s="1"/>
      <c r="X916" s="1"/>
      <c r="Y916" s="1"/>
      <c r="Z916" s="1"/>
      <c r="AA916" s="1"/>
      <c r="AB916" s="1"/>
      <c r="AC916" s="1"/>
      <c r="AD916" s="1"/>
    </row>
    <row r="917" spans="2:30" ht="18.75" customHeight="1">
      <c r="B917" s="1"/>
      <c r="C917" s="1"/>
      <c r="D917" s="1"/>
      <c r="E917" s="1"/>
      <c r="F917" s="11"/>
      <c r="G917" s="11"/>
      <c r="H917" s="11"/>
      <c r="I917" s="11"/>
      <c r="J917" s="420"/>
      <c r="K917" s="422"/>
      <c r="L917" s="1"/>
      <c r="M917" s="1"/>
      <c r="N917" s="1"/>
      <c r="O917" s="1"/>
      <c r="P917" s="1"/>
      <c r="Q917" s="1"/>
      <c r="R917" s="1"/>
      <c r="S917" s="1"/>
      <c r="T917" s="1"/>
      <c r="U917" s="1"/>
      <c r="V917" s="1"/>
      <c r="W917" s="1"/>
      <c r="X917" s="1"/>
      <c r="Y917" s="1"/>
      <c r="Z917" s="1"/>
      <c r="AA917" s="1"/>
      <c r="AB917" s="1"/>
      <c r="AC917" s="1"/>
      <c r="AD917" s="1"/>
    </row>
    <row r="918" spans="2:30" ht="18.75" customHeight="1">
      <c r="B918" s="1"/>
      <c r="C918" s="1"/>
      <c r="D918" s="1"/>
      <c r="E918" s="1"/>
      <c r="F918" s="11"/>
      <c r="G918" s="11"/>
      <c r="H918" s="11"/>
      <c r="I918" s="11"/>
      <c r="J918" s="420"/>
      <c r="K918" s="422"/>
      <c r="L918" s="1"/>
      <c r="M918" s="1"/>
      <c r="N918" s="1"/>
      <c r="O918" s="1"/>
      <c r="P918" s="1"/>
      <c r="Q918" s="1"/>
      <c r="R918" s="1"/>
      <c r="S918" s="1"/>
      <c r="T918" s="1"/>
      <c r="U918" s="1"/>
      <c r="V918" s="1"/>
      <c r="W918" s="1"/>
      <c r="X918" s="1"/>
      <c r="Y918" s="1"/>
      <c r="Z918" s="1"/>
      <c r="AA918" s="1"/>
      <c r="AB918" s="1"/>
      <c r="AC918" s="1"/>
      <c r="AD918" s="1"/>
    </row>
    <row r="919" spans="2:30" ht="18.75" customHeight="1">
      <c r="B919" s="1"/>
      <c r="C919" s="1"/>
      <c r="D919" s="1"/>
      <c r="E919" s="1"/>
      <c r="F919" s="11"/>
      <c r="G919" s="11"/>
      <c r="H919" s="11"/>
      <c r="I919" s="11"/>
      <c r="J919" s="420"/>
      <c r="K919" s="422"/>
      <c r="L919" s="1"/>
      <c r="M919" s="1"/>
      <c r="N919" s="1"/>
      <c r="O919" s="1"/>
      <c r="P919" s="1"/>
      <c r="Q919" s="1"/>
      <c r="R919" s="1"/>
      <c r="S919" s="1"/>
      <c r="T919" s="1"/>
      <c r="U919" s="1"/>
      <c r="V919" s="1"/>
      <c r="W919" s="1"/>
      <c r="X919" s="1"/>
      <c r="Y919" s="1"/>
      <c r="Z919" s="1"/>
      <c r="AA919" s="1"/>
      <c r="AB919" s="1"/>
      <c r="AC919" s="1"/>
      <c r="AD919" s="1"/>
    </row>
    <row r="920" spans="2:30" ht="18.75" customHeight="1">
      <c r="B920" s="1"/>
      <c r="C920" s="1"/>
      <c r="D920" s="1"/>
      <c r="E920" s="1"/>
      <c r="F920" s="11"/>
      <c r="G920" s="11"/>
      <c r="H920" s="11"/>
      <c r="I920" s="11"/>
      <c r="J920" s="420"/>
      <c r="K920" s="422"/>
      <c r="L920" s="1"/>
      <c r="M920" s="1"/>
      <c r="N920" s="1"/>
      <c r="O920" s="1"/>
      <c r="P920" s="1"/>
      <c r="Q920" s="1"/>
      <c r="R920" s="1"/>
      <c r="S920" s="1"/>
      <c r="T920" s="1"/>
      <c r="U920" s="1"/>
      <c r="V920" s="1"/>
      <c r="W920" s="1"/>
      <c r="X920" s="1"/>
      <c r="Y920" s="1"/>
      <c r="Z920" s="1"/>
      <c r="AA920" s="1"/>
      <c r="AB920" s="1"/>
      <c r="AC920" s="1"/>
      <c r="AD920" s="1"/>
    </row>
    <row r="921" spans="2:30" ht="18.75" customHeight="1">
      <c r="B921" s="1"/>
      <c r="C921" s="1"/>
      <c r="D921" s="1"/>
      <c r="E921" s="1"/>
      <c r="F921" s="11"/>
      <c r="G921" s="11"/>
      <c r="H921" s="11"/>
      <c r="I921" s="11"/>
      <c r="J921" s="420"/>
      <c r="K921" s="422"/>
      <c r="L921" s="1"/>
      <c r="M921" s="1"/>
      <c r="N921" s="1"/>
      <c r="O921" s="1"/>
      <c r="P921" s="1"/>
      <c r="Q921" s="1"/>
      <c r="R921" s="1"/>
      <c r="S921" s="1"/>
      <c r="T921" s="1"/>
      <c r="U921" s="1"/>
      <c r="V921" s="1"/>
      <c r="W921" s="1"/>
      <c r="X921" s="1"/>
      <c r="Y921" s="1"/>
      <c r="Z921" s="1"/>
      <c r="AA921" s="1"/>
      <c r="AB921" s="1"/>
      <c r="AC921" s="1"/>
      <c r="AD921" s="1"/>
    </row>
    <row r="922" spans="2:30" ht="18.75" customHeight="1">
      <c r="B922" s="1"/>
      <c r="C922" s="1"/>
      <c r="D922" s="1"/>
      <c r="E922" s="1"/>
      <c r="F922" s="11"/>
      <c r="G922" s="11"/>
      <c r="H922" s="11"/>
      <c r="I922" s="11"/>
      <c r="J922" s="420"/>
      <c r="K922" s="422"/>
      <c r="L922" s="1"/>
      <c r="M922" s="1"/>
      <c r="N922" s="1"/>
      <c r="O922" s="1"/>
      <c r="P922" s="1"/>
      <c r="Q922" s="1"/>
      <c r="R922" s="1"/>
      <c r="S922" s="1"/>
      <c r="T922" s="1"/>
      <c r="U922" s="1"/>
      <c r="V922" s="1"/>
      <c r="W922" s="1"/>
      <c r="X922" s="1"/>
      <c r="Y922" s="1"/>
      <c r="Z922" s="1"/>
      <c r="AA922" s="1"/>
      <c r="AB922" s="1"/>
      <c r="AC922" s="1"/>
      <c r="AD922" s="1"/>
    </row>
    <row r="923" spans="2:30" ht="18.75" customHeight="1">
      <c r="B923" s="1"/>
      <c r="C923" s="1"/>
      <c r="D923" s="1"/>
      <c r="E923" s="1"/>
      <c r="F923" s="11"/>
      <c r="G923" s="11"/>
      <c r="H923" s="11"/>
      <c r="I923" s="11"/>
      <c r="J923" s="420"/>
      <c r="K923" s="422"/>
      <c r="L923" s="1"/>
      <c r="M923" s="1"/>
      <c r="N923" s="1"/>
      <c r="O923" s="1"/>
      <c r="P923" s="1"/>
      <c r="Q923" s="1"/>
      <c r="R923" s="1"/>
      <c r="S923" s="1"/>
      <c r="T923" s="1"/>
      <c r="U923" s="1"/>
      <c r="V923" s="1"/>
      <c r="W923" s="1"/>
      <c r="X923" s="1"/>
      <c r="Y923" s="1"/>
      <c r="Z923" s="1"/>
      <c r="AA923" s="1"/>
      <c r="AB923" s="1"/>
      <c r="AC923" s="1"/>
      <c r="AD923" s="1"/>
    </row>
    <row r="924" spans="2:30" ht="18.75" customHeight="1">
      <c r="B924" s="1"/>
      <c r="C924" s="1"/>
      <c r="D924" s="1"/>
      <c r="E924" s="1"/>
      <c r="F924" s="11"/>
      <c r="G924" s="11"/>
      <c r="H924" s="11"/>
      <c r="I924" s="11"/>
      <c r="J924" s="420"/>
      <c r="K924" s="422"/>
      <c r="L924" s="1"/>
      <c r="M924" s="1"/>
      <c r="N924" s="1"/>
      <c r="O924" s="1"/>
      <c r="P924" s="1"/>
      <c r="Q924" s="1"/>
      <c r="R924" s="1"/>
      <c r="S924" s="1"/>
      <c r="T924" s="1"/>
      <c r="U924" s="1"/>
      <c r="V924" s="1"/>
      <c r="W924" s="1"/>
      <c r="X924" s="1"/>
      <c r="Y924" s="1"/>
      <c r="Z924" s="1"/>
      <c r="AA924" s="1"/>
      <c r="AB924" s="1"/>
      <c r="AC924" s="1"/>
      <c r="AD924" s="1"/>
    </row>
    <row r="925" spans="2:30" ht="18.75" customHeight="1">
      <c r="B925" s="1"/>
      <c r="C925" s="1"/>
      <c r="D925" s="1"/>
      <c r="E925" s="1"/>
      <c r="F925" s="11"/>
      <c r="G925" s="11"/>
      <c r="H925" s="11"/>
      <c r="I925" s="11"/>
      <c r="J925" s="420"/>
      <c r="K925" s="422"/>
      <c r="L925" s="1"/>
      <c r="M925" s="1"/>
      <c r="N925" s="1"/>
      <c r="O925" s="1"/>
      <c r="P925" s="1"/>
      <c r="Q925" s="1"/>
      <c r="R925" s="1"/>
      <c r="S925" s="1"/>
      <c r="T925" s="1"/>
      <c r="U925" s="1"/>
      <c r="V925" s="1"/>
      <c r="W925" s="1"/>
      <c r="X925" s="1"/>
      <c r="Y925" s="1"/>
      <c r="Z925" s="1"/>
      <c r="AA925" s="1"/>
      <c r="AB925" s="1"/>
      <c r="AC925" s="1"/>
      <c r="AD925" s="1"/>
    </row>
    <row r="926" spans="2:30" ht="18.75" customHeight="1">
      <c r="B926" s="1"/>
      <c r="C926" s="1"/>
      <c r="D926" s="1"/>
      <c r="E926" s="1"/>
      <c r="F926" s="11"/>
      <c r="G926" s="11"/>
      <c r="H926" s="11"/>
      <c r="I926" s="11"/>
      <c r="J926" s="420"/>
      <c r="K926" s="422"/>
      <c r="L926" s="1"/>
      <c r="M926" s="1"/>
      <c r="N926" s="1"/>
      <c r="O926" s="1"/>
      <c r="P926" s="1"/>
      <c r="Q926" s="1"/>
      <c r="R926" s="1"/>
      <c r="S926" s="1"/>
      <c r="T926" s="1"/>
      <c r="U926" s="1"/>
      <c r="V926" s="1"/>
      <c r="W926" s="1"/>
      <c r="X926" s="1"/>
      <c r="Y926" s="1"/>
      <c r="Z926" s="1"/>
      <c r="AA926" s="1"/>
      <c r="AB926" s="1"/>
      <c r="AC926" s="1"/>
      <c r="AD926" s="1"/>
    </row>
    <row r="927" spans="2:30" ht="18.75" customHeight="1">
      <c r="B927" s="1"/>
      <c r="C927" s="1"/>
      <c r="D927" s="1"/>
      <c r="E927" s="1"/>
      <c r="F927" s="11"/>
      <c r="G927" s="11"/>
      <c r="H927" s="11"/>
      <c r="I927" s="11"/>
      <c r="J927" s="420"/>
      <c r="K927" s="422"/>
      <c r="L927" s="1"/>
      <c r="M927" s="1"/>
      <c r="N927" s="1"/>
      <c r="O927" s="1"/>
      <c r="P927" s="1"/>
      <c r="Q927" s="1"/>
      <c r="R927" s="1"/>
      <c r="S927" s="1"/>
      <c r="T927" s="1"/>
      <c r="U927" s="1"/>
      <c r="V927" s="1"/>
      <c r="W927" s="1"/>
      <c r="X927" s="1"/>
      <c r="Y927" s="1"/>
      <c r="Z927" s="1"/>
      <c r="AA927" s="1"/>
      <c r="AB927" s="1"/>
      <c r="AC927" s="1"/>
      <c r="AD927" s="1"/>
    </row>
    <row r="928" spans="2:30" ht="18.75" customHeight="1">
      <c r="B928" s="1"/>
      <c r="C928" s="1"/>
      <c r="D928" s="1"/>
      <c r="E928" s="1"/>
      <c r="F928" s="11"/>
      <c r="G928" s="11"/>
      <c r="H928" s="11"/>
      <c r="I928" s="11"/>
      <c r="J928" s="420"/>
      <c r="K928" s="422"/>
      <c r="L928" s="1"/>
      <c r="M928" s="1"/>
      <c r="N928" s="1"/>
      <c r="O928" s="1"/>
      <c r="P928" s="1"/>
      <c r="Q928" s="1"/>
      <c r="R928" s="1"/>
      <c r="S928" s="1"/>
      <c r="T928" s="1"/>
      <c r="U928" s="1"/>
      <c r="V928" s="1"/>
      <c r="W928" s="1"/>
      <c r="X928" s="1"/>
      <c r="Y928" s="1"/>
      <c r="Z928" s="1"/>
      <c r="AA928" s="1"/>
      <c r="AB928" s="1"/>
      <c r="AC928" s="1"/>
      <c r="AD928" s="1"/>
    </row>
    <row r="929" spans="2:30" ht="18.75" customHeight="1">
      <c r="B929" s="1"/>
      <c r="C929" s="1"/>
      <c r="D929" s="1"/>
      <c r="E929" s="1"/>
      <c r="F929" s="11"/>
      <c r="G929" s="11"/>
      <c r="H929" s="11"/>
      <c r="I929" s="11"/>
      <c r="J929" s="420"/>
      <c r="K929" s="422"/>
      <c r="L929" s="1"/>
      <c r="M929" s="1"/>
      <c r="N929" s="1"/>
      <c r="O929" s="1"/>
      <c r="P929" s="1"/>
      <c r="Q929" s="1"/>
      <c r="R929" s="1"/>
      <c r="S929" s="1"/>
      <c r="T929" s="1"/>
      <c r="U929" s="1"/>
      <c r="V929" s="1"/>
      <c r="W929" s="1"/>
      <c r="X929" s="1"/>
      <c r="Y929" s="1"/>
      <c r="Z929" s="1"/>
      <c r="AA929" s="1"/>
      <c r="AB929" s="1"/>
      <c r="AC929" s="1"/>
      <c r="AD929" s="1"/>
    </row>
    <row r="930" spans="2:30" ht="18.75" customHeight="1">
      <c r="B930" s="1"/>
      <c r="C930" s="1"/>
      <c r="D930" s="1"/>
      <c r="E930" s="1"/>
      <c r="F930" s="11"/>
      <c r="G930" s="11"/>
      <c r="H930" s="11"/>
      <c r="I930" s="11"/>
      <c r="J930" s="420"/>
      <c r="K930" s="422"/>
      <c r="L930" s="1"/>
      <c r="M930" s="1"/>
      <c r="N930" s="1"/>
      <c r="O930" s="1"/>
      <c r="P930" s="1"/>
      <c r="Q930" s="1"/>
      <c r="R930" s="1"/>
      <c r="S930" s="1"/>
      <c r="T930" s="1"/>
      <c r="U930" s="1"/>
      <c r="V930" s="1"/>
      <c r="W930" s="1"/>
      <c r="X930" s="1"/>
      <c r="Y930" s="1"/>
      <c r="Z930" s="1"/>
      <c r="AA930" s="1"/>
      <c r="AB930" s="1"/>
      <c r="AC930" s="1"/>
      <c r="AD930" s="1"/>
    </row>
    <row r="931" spans="2:30" ht="18.75" customHeight="1">
      <c r="B931" s="1"/>
      <c r="C931" s="1"/>
      <c r="D931" s="1"/>
      <c r="E931" s="1"/>
      <c r="F931" s="11"/>
      <c r="G931" s="11"/>
      <c r="H931" s="11"/>
      <c r="I931" s="11"/>
      <c r="J931" s="420"/>
      <c r="K931" s="422"/>
      <c r="L931" s="1"/>
      <c r="M931" s="1"/>
      <c r="N931" s="1"/>
      <c r="O931" s="1"/>
      <c r="P931" s="1"/>
      <c r="Q931" s="1"/>
      <c r="R931" s="1"/>
      <c r="S931" s="1"/>
      <c r="T931" s="1"/>
      <c r="U931" s="1"/>
      <c r="V931" s="1"/>
      <c r="W931" s="1"/>
      <c r="X931" s="1"/>
      <c r="Y931" s="1"/>
      <c r="Z931" s="1"/>
      <c r="AA931" s="1"/>
      <c r="AB931" s="1"/>
      <c r="AC931" s="1"/>
      <c r="AD931" s="1"/>
    </row>
    <row r="932" spans="2:30" ht="18.75" customHeight="1">
      <c r="B932" s="1"/>
      <c r="C932" s="1"/>
      <c r="D932" s="1"/>
      <c r="E932" s="1"/>
      <c r="F932" s="11"/>
      <c r="G932" s="11"/>
      <c r="H932" s="11"/>
      <c r="I932" s="11"/>
      <c r="J932" s="420"/>
      <c r="K932" s="422"/>
      <c r="L932" s="1"/>
      <c r="M932" s="1"/>
      <c r="N932" s="1"/>
      <c r="O932" s="1"/>
      <c r="P932" s="1"/>
      <c r="Q932" s="1"/>
      <c r="R932" s="1"/>
      <c r="S932" s="1"/>
      <c r="T932" s="1"/>
      <c r="U932" s="1"/>
      <c r="V932" s="1"/>
      <c r="W932" s="1"/>
      <c r="X932" s="1"/>
      <c r="Y932" s="1"/>
      <c r="Z932" s="1"/>
      <c r="AA932" s="1"/>
      <c r="AB932" s="1"/>
      <c r="AC932" s="1"/>
      <c r="AD932" s="1"/>
    </row>
    <row r="933" spans="2:30" ht="18.75" customHeight="1">
      <c r="B933" s="1"/>
      <c r="C933" s="1"/>
      <c r="D933" s="1"/>
      <c r="E933" s="1"/>
      <c r="F933" s="11"/>
      <c r="G933" s="11"/>
      <c r="H933" s="11"/>
      <c r="I933" s="11"/>
      <c r="J933" s="420"/>
      <c r="K933" s="422"/>
      <c r="L933" s="1"/>
      <c r="M933" s="1"/>
      <c r="N933" s="1"/>
      <c r="O933" s="1"/>
      <c r="P933" s="1"/>
      <c r="Q933" s="1"/>
      <c r="R933" s="1"/>
      <c r="S933" s="1"/>
      <c r="T933" s="1"/>
      <c r="U933" s="1"/>
      <c r="V933" s="1"/>
      <c r="W933" s="1"/>
      <c r="X933" s="1"/>
      <c r="Y933" s="1"/>
      <c r="Z933" s="1"/>
      <c r="AA933" s="1"/>
      <c r="AB933" s="1"/>
      <c r="AC933" s="1"/>
      <c r="AD933" s="1"/>
    </row>
    <row r="934" spans="2:30" ht="18.75" customHeight="1">
      <c r="B934" s="1"/>
      <c r="C934" s="1"/>
      <c r="D934" s="1"/>
      <c r="E934" s="1"/>
      <c r="F934" s="11"/>
      <c r="G934" s="11"/>
      <c r="H934" s="11"/>
      <c r="I934" s="11"/>
      <c r="J934" s="420"/>
      <c r="K934" s="422"/>
      <c r="L934" s="1"/>
      <c r="M934" s="1"/>
      <c r="N934" s="1"/>
      <c r="O934" s="1"/>
      <c r="P934" s="1"/>
      <c r="Q934" s="1"/>
      <c r="R934" s="1"/>
      <c r="S934" s="1"/>
      <c r="T934" s="1"/>
      <c r="U934" s="1"/>
      <c r="V934" s="1"/>
      <c r="W934" s="1"/>
      <c r="X934" s="1"/>
      <c r="Y934" s="1"/>
      <c r="Z934" s="1"/>
      <c r="AA934" s="1"/>
      <c r="AB934" s="1"/>
      <c r="AC934" s="1"/>
      <c r="AD934" s="1"/>
    </row>
    <row r="935" spans="2:30" ht="18.75" customHeight="1">
      <c r="B935" s="1"/>
      <c r="C935" s="1"/>
      <c r="D935" s="1"/>
      <c r="E935" s="1"/>
      <c r="F935" s="11"/>
      <c r="G935" s="11"/>
      <c r="H935" s="11"/>
      <c r="I935" s="11"/>
      <c r="J935" s="420"/>
      <c r="K935" s="422"/>
      <c r="L935" s="1"/>
      <c r="M935" s="1"/>
      <c r="N935" s="1"/>
      <c r="O935" s="1"/>
      <c r="P935" s="1"/>
      <c r="Q935" s="1"/>
      <c r="R935" s="1"/>
      <c r="S935" s="1"/>
      <c r="T935" s="1"/>
      <c r="U935" s="1"/>
      <c r="V935" s="1"/>
      <c r="W935" s="1"/>
      <c r="X935" s="1"/>
      <c r="Y935" s="1"/>
      <c r="Z935" s="1"/>
      <c r="AA935" s="1"/>
      <c r="AB935" s="1"/>
      <c r="AC935" s="1"/>
      <c r="AD935" s="1"/>
    </row>
    <row r="936" spans="2:30" ht="18.75" customHeight="1">
      <c r="B936" s="1"/>
      <c r="C936" s="1"/>
      <c r="D936" s="1"/>
      <c r="E936" s="1"/>
      <c r="F936" s="11"/>
      <c r="G936" s="11"/>
      <c r="H936" s="11"/>
      <c r="I936" s="11"/>
      <c r="J936" s="420"/>
      <c r="K936" s="422"/>
      <c r="L936" s="1"/>
      <c r="M936" s="1"/>
      <c r="N936" s="1"/>
      <c r="O936" s="1"/>
      <c r="P936" s="1"/>
      <c r="Q936" s="1"/>
      <c r="R936" s="1"/>
      <c r="S936" s="1"/>
      <c r="T936" s="1"/>
      <c r="U936" s="1"/>
      <c r="V936" s="1"/>
      <c r="W936" s="1"/>
      <c r="X936" s="1"/>
      <c r="Y936" s="1"/>
      <c r="Z936" s="1"/>
      <c r="AA936" s="1"/>
      <c r="AB936" s="1"/>
      <c r="AC936" s="1"/>
      <c r="AD936" s="1"/>
    </row>
    <row r="937" spans="2:30" ht="18.75" customHeight="1">
      <c r="B937" s="1"/>
      <c r="C937" s="1"/>
      <c r="D937" s="1"/>
      <c r="E937" s="1"/>
      <c r="F937" s="11"/>
      <c r="G937" s="11"/>
      <c r="H937" s="11"/>
      <c r="I937" s="11"/>
      <c r="J937" s="420"/>
      <c r="K937" s="422"/>
      <c r="L937" s="1"/>
      <c r="M937" s="1"/>
      <c r="N937" s="1"/>
      <c r="O937" s="1"/>
      <c r="P937" s="1"/>
      <c r="Q937" s="1"/>
      <c r="R937" s="1"/>
      <c r="S937" s="1"/>
      <c r="T937" s="1"/>
      <c r="U937" s="1"/>
      <c r="V937" s="1"/>
      <c r="W937" s="1"/>
      <c r="X937" s="1"/>
      <c r="Y937" s="1"/>
      <c r="Z937" s="1"/>
      <c r="AA937" s="1"/>
      <c r="AB937" s="1"/>
      <c r="AC937" s="1"/>
      <c r="AD937" s="1"/>
    </row>
    <row r="938" spans="2:30" ht="18.75" customHeight="1">
      <c r="B938" s="1"/>
      <c r="C938" s="1"/>
      <c r="D938" s="1"/>
      <c r="E938" s="1"/>
      <c r="F938" s="11"/>
      <c r="G938" s="11"/>
      <c r="H938" s="11"/>
      <c r="I938" s="11"/>
      <c r="J938" s="420"/>
      <c r="K938" s="422"/>
      <c r="L938" s="1"/>
      <c r="M938" s="1"/>
      <c r="N938" s="1"/>
      <c r="O938" s="1"/>
      <c r="P938" s="1"/>
      <c r="Q938" s="1"/>
      <c r="R938" s="1"/>
      <c r="S938" s="1"/>
      <c r="T938" s="1"/>
      <c r="U938" s="1"/>
      <c r="V938" s="1"/>
      <c r="W938" s="1"/>
      <c r="X938" s="1"/>
      <c r="Y938" s="1"/>
      <c r="Z938" s="1"/>
      <c r="AA938" s="1"/>
      <c r="AB938" s="1"/>
      <c r="AC938" s="1"/>
      <c r="AD938" s="1"/>
    </row>
    <row r="939" spans="2:30" ht="18.75" customHeight="1">
      <c r="B939" s="1"/>
      <c r="C939" s="1"/>
      <c r="D939" s="1"/>
      <c r="E939" s="1"/>
      <c r="F939" s="11"/>
      <c r="G939" s="11"/>
      <c r="H939" s="11"/>
      <c r="I939" s="11"/>
      <c r="J939" s="420"/>
      <c r="K939" s="422"/>
      <c r="L939" s="1"/>
      <c r="M939" s="1"/>
      <c r="N939" s="1"/>
      <c r="O939" s="1"/>
      <c r="P939" s="1"/>
      <c r="Q939" s="1"/>
      <c r="R939" s="1"/>
      <c r="S939" s="1"/>
      <c r="T939" s="1"/>
      <c r="U939" s="1"/>
      <c r="V939" s="1"/>
      <c r="W939" s="1"/>
      <c r="X939" s="1"/>
      <c r="Y939" s="1"/>
      <c r="Z939" s="1"/>
      <c r="AA939" s="1"/>
      <c r="AB939" s="1"/>
      <c r="AC939" s="1"/>
      <c r="AD939" s="1"/>
    </row>
    <row r="940" spans="2:30" ht="18.75" customHeight="1">
      <c r="B940" s="1"/>
      <c r="C940" s="1"/>
      <c r="D940" s="1"/>
      <c r="E940" s="1"/>
      <c r="F940" s="11"/>
      <c r="G940" s="11"/>
      <c r="H940" s="11"/>
      <c r="I940" s="11"/>
      <c r="J940" s="420"/>
      <c r="K940" s="422"/>
      <c r="L940" s="1"/>
      <c r="M940" s="1"/>
      <c r="N940" s="1"/>
      <c r="O940" s="1"/>
      <c r="P940" s="1"/>
      <c r="Q940" s="1"/>
      <c r="R940" s="1"/>
      <c r="S940" s="1"/>
      <c r="T940" s="1"/>
      <c r="U940" s="1"/>
      <c r="V940" s="1"/>
      <c r="W940" s="1"/>
      <c r="X940" s="1"/>
      <c r="Y940" s="1"/>
      <c r="Z940" s="1"/>
      <c r="AA940" s="1"/>
      <c r="AB940" s="1"/>
      <c r="AC940" s="1"/>
      <c r="AD940" s="1"/>
    </row>
    <row r="941" spans="2:30" ht="18.75" customHeight="1">
      <c r="B941" s="1"/>
      <c r="C941" s="1"/>
      <c r="D941" s="1"/>
      <c r="E941" s="1"/>
      <c r="F941" s="11"/>
      <c r="G941" s="11"/>
      <c r="H941" s="11"/>
      <c r="I941" s="11"/>
      <c r="J941" s="420"/>
      <c r="K941" s="422"/>
      <c r="L941" s="1"/>
      <c r="M941" s="1"/>
      <c r="N941" s="1"/>
      <c r="O941" s="1"/>
      <c r="P941" s="1"/>
      <c r="Q941" s="1"/>
      <c r="R941" s="1"/>
      <c r="S941" s="1"/>
      <c r="T941" s="1"/>
      <c r="U941" s="1"/>
      <c r="V941" s="1"/>
      <c r="W941" s="1"/>
      <c r="X941" s="1"/>
      <c r="Y941" s="1"/>
      <c r="Z941" s="1"/>
      <c r="AA941" s="1"/>
      <c r="AB941" s="1"/>
      <c r="AC941" s="1"/>
      <c r="AD941" s="1"/>
    </row>
    <row r="942" spans="2:30" ht="18.75" customHeight="1">
      <c r="B942" s="1"/>
      <c r="C942" s="1"/>
      <c r="D942" s="1"/>
      <c r="E942" s="1"/>
      <c r="F942" s="11"/>
      <c r="G942" s="11"/>
      <c r="H942" s="11"/>
      <c r="I942" s="11"/>
      <c r="J942" s="420"/>
      <c r="K942" s="422"/>
      <c r="L942" s="1"/>
      <c r="M942" s="1"/>
      <c r="N942" s="1"/>
      <c r="O942" s="1"/>
      <c r="P942" s="1"/>
      <c r="Q942" s="1"/>
      <c r="R942" s="1"/>
      <c r="S942" s="1"/>
      <c r="T942" s="1"/>
      <c r="U942" s="1"/>
      <c r="V942" s="1"/>
      <c r="W942" s="1"/>
      <c r="X942" s="1"/>
      <c r="Y942" s="1"/>
      <c r="Z942" s="1"/>
      <c r="AA942" s="1"/>
      <c r="AB942" s="1"/>
      <c r="AC942" s="1"/>
      <c r="AD942" s="1"/>
    </row>
    <row r="943" spans="2:30" ht="18.75" customHeight="1">
      <c r="B943" s="1"/>
      <c r="C943" s="1"/>
      <c r="D943" s="1"/>
      <c r="E943" s="1"/>
      <c r="F943" s="11"/>
      <c r="G943" s="11"/>
      <c r="H943" s="11"/>
      <c r="I943" s="11"/>
      <c r="J943" s="420"/>
      <c r="K943" s="422"/>
      <c r="L943" s="1"/>
      <c r="M943" s="1"/>
      <c r="N943" s="1"/>
      <c r="O943" s="1"/>
      <c r="P943" s="1"/>
      <c r="Q943" s="1"/>
      <c r="R943" s="1"/>
      <c r="S943" s="1"/>
      <c r="T943" s="1"/>
      <c r="U943" s="1"/>
      <c r="V943" s="1"/>
      <c r="W943" s="1"/>
      <c r="X943" s="1"/>
      <c r="Y943" s="1"/>
      <c r="Z943" s="1"/>
      <c r="AA943" s="1"/>
      <c r="AB943" s="1"/>
      <c r="AC943" s="1"/>
      <c r="AD943" s="1"/>
    </row>
    <row r="944" spans="2:30" ht="18.75" customHeight="1">
      <c r="B944" s="1"/>
      <c r="C944" s="1"/>
      <c r="D944" s="1"/>
      <c r="E944" s="1"/>
      <c r="F944" s="11"/>
      <c r="G944" s="11"/>
      <c r="H944" s="11"/>
      <c r="I944" s="11"/>
      <c r="J944" s="420"/>
      <c r="K944" s="422"/>
      <c r="L944" s="1"/>
      <c r="M944" s="1"/>
      <c r="N944" s="1"/>
      <c r="O944" s="1"/>
      <c r="P944" s="1"/>
      <c r="Q944" s="1"/>
      <c r="R944" s="1"/>
      <c r="S944" s="1"/>
      <c r="T944" s="1"/>
      <c r="U944" s="1"/>
      <c r="V944" s="1"/>
      <c r="W944" s="1"/>
      <c r="X944" s="1"/>
      <c r="Y944" s="1"/>
      <c r="Z944" s="1"/>
      <c r="AA944" s="1"/>
      <c r="AB944" s="1"/>
      <c r="AC944" s="1"/>
      <c r="AD944" s="1"/>
    </row>
    <row r="945" spans="2:30" ht="18.75" customHeight="1">
      <c r="B945" s="1"/>
      <c r="C945" s="1"/>
      <c r="D945" s="1"/>
      <c r="E945" s="1"/>
      <c r="F945" s="11"/>
      <c r="G945" s="11"/>
      <c r="H945" s="11"/>
      <c r="I945" s="11"/>
      <c r="J945" s="420"/>
      <c r="K945" s="422"/>
      <c r="L945" s="1"/>
      <c r="M945" s="1"/>
      <c r="N945" s="1"/>
      <c r="O945" s="1"/>
      <c r="P945" s="1"/>
      <c r="Q945" s="1"/>
      <c r="R945" s="1"/>
      <c r="S945" s="1"/>
      <c r="T945" s="1"/>
      <c r="U945" s="1"/>
      <c r="V945" s="1"/>
      <c r="W945" s="1"/>
      <c r="X945" s="1"/>
      <c r="Y945" s="1"/>
      <c r="Z945" s="1"/>
      <c r="AA945" s="1"/>
      <c r="AB945" s="1"/>
      <c r="AC945" s="1"/>
      <c r="AD945" s="1"/>
    </row>
    <row r="946" spans="2:30" ht="18.75" customHeight="1">
      <c r="B946" s="1"/>
      <c r="C946" s="1"/>
      <c r="D946" s="1"/>
      <c r="E946" s="1"/>
      <c r="F946" s="11"/>
      <c r="G946" s="11"/>
      <c r="H946" s="11"/>
      <c r="I946" s="11"/>
      <c r="J946" s="420"/>
      <c r="K946" s="422"/>
      <c r="L946" s="1"/>
      <c r="M946" s="1"/>
      <c r="N946" s="1"/>
      <c r="O946" s="1"/>
      <c r="P946" s="1"/>
      <c r="Q946" s="1"/>
      <c r="R946" s="1"/>
      <c r="S946" s="1"/>
      <c r="T946" s="1"/>
      <c r="U946" s="1"/>
      <c r="V946" s="1"/>
      <c r="W946" s="1"/>
      <c r="X946" s="1"/>
      <c r="Y946" s="1"/>
      <c r="Z946" s="1"/>
      <c r="AA946" s="1"/>
      <c r="AB946" s="1"/>
      <c r="AC946" s="1"/>
      <c r="AD946" s="1"/>
    </row>
    <row r="947" spans="2:30" ht="18.75" customHeight="1">
      <c r="B947" s="1"/>
      <c r="C947" s="1"/>
      <c r="D947" s="1"/>
      <c r="E947" s="1"/>
      <c r="F947" s="11"/>
      <c r="G947" s="11"/>
      <c r="H947" s="11"/>
      <c r="I947" s="11"/>
      <c r="J947" s="420"/>
      <c r="K947" s="422"/>
      <c r="L947" s="1"/>
      <c r="M947" s="1"/>
      <c r="N947" s="1"/>
      <c r="O947" s="1"/>
      <c r="P947" s="1"/>
      <c r="Q947" s="1"/>
      <c r="R947" s="1"/>
      <c r="S947" s="1"/>
      <c r="T947" s="1"/>
      <c r="U947" s="1"/>
      <c r="V947" s="1"/>
      <c r="W947" s="1"/>
      <c r="X947" s="1"/>
      <c r="Y947" s="1"/>
      <c r="Z947" s="1"/>
      <c r="AA947" s="1"/>
      <c r="AB947" s="1"/>
      <c r="AC947" s="1"/>
      <c r="AD947" s="1"/>
    </row>
    <row r="948" spans="2:30" ht="18.75" customHeight="1">
      <c r="B948" s="1"/>
      <c r="C948" s="1"/>
      <c r="D948" s="1"/>
      <c r="E948" s="1"/>
      <c r="F948" s="11"/>
      <c r="G948" s="11"/>
      <c r="H948" s="11"/>
      <c r="I948" s="11"/>
      <c r="J948" s="420"/>
      <c r="K948" s="422"/>
      <c r="L948" s="1"/>
      <c r="M948" s="1"/>
      <c r="N948" s="1"/>
      <c r="O948" s="1"/>
      <c r="P948" s="1"/>
      <c r="Q948" s="1"/>
      <c r="R948" s="1"/>
      <c r="S948" s="1"/>
      <c r="T948" s="1"/>
      <c r="U948" s="1"/>
      <c r="V948" s="1"/>
      <c r="W948" s="1"/>
      <c r="X948" s="1"/>
      <c r="Y948" s="1"/>
      <c r="Z948" s="1"/>
      <c r="AA948" s="1"/>
      <c r="AB948" s="1"/>
      <c r="AC948" s="1"/>
      <c r="AD948" s="1"/>
    </row>
    <row r="949" spans="2:30" ht="18.75" customHeight="1">
      <c r="B949" s="1"/>
      <c r="C949" s="1"/>
      <c r="D949" s="1"/>
      <c r="E949" s="1"/>
      <c r="F949" s="11"/>
      <c r="G949" s="11"/>
      <c r="H949" s="11"/>
      <c r="I949" s="11"/>
      <c r="J949" s="420"/>
      <c r="K949" s="422"/>
      <c r="L949" s="1"/>
      <c r="M949" s="1"/>
      <c r="N949" s="1"/>
      <c r="O949" s="1"/>
      <c r="P949" s="1"/>
      <c r="Q949" s="1"/>
      <c r="R949" s="1"/>
      <c r="S949" s="1"/>
      <c r="T949" s="1"/>
      <c r="U949" s="1"/>
      <c r="V949" s="1"/>
      <c r="W949" s="1"/>
      <c r="X949" s="1"/>
      <c r="Y949" s="1"/>
      <c r="Z949" s="1"/>
      <c r="AA949" s="1"/>
      <c r="AB949" s="1"/>
      <c r="AC949" s="1"/>
      <c r="AD949" s="1"/>
    </row>
    <row r="950" spans="2:30" ht="18.75" customHeight="1">
      <c r="B950" s="1"/>
      <c r="C950" s="1"/>
      <c r="D950" s="1"/>
      <c r="E950" s="1"/>
      <c r="F950" s="11"/>
      <c r="G950" s="11"/>
      <c r="H950" s="11"/>
      <c r="I950" s="11"/>
      <c r="J950" s="420"/>
      <c r="K950" s="422"/>
      <c r="L950" s="1"/>
      <c r="M950" s="1"/>
      <c r="N950" s="1"/>
      <c r="O950" s="1"/>
      <c r="P950" s="1"/>
      <c r="Q950" s="1"/>
      <c r="R950" s="1"/>
      <c r="S950" s="1"/>
      <c r="T950" s="1"/>
      <c r="U950" s="1"/>
      <c r="V950" s="1"/>
      <c r="W950" s="1"/>
      <c r="X950" s="1"/>
      <c r="Y950" s="1"/>
      <c r="Z950" s="1"/>
      <c r="AA950" s="1"/>
      <c r="AB950" s="1"/>
      <c r="AC950" s="1"/>
      <c r="AD950" s="1"/>
    </row>
    <row r="951" spans="2:30" ht="18.75" customHeight="1">
      <c r="B951" s="1"/>
      <c r="C951" s="1"/>
      <c r="D951" s="1"/>
      <c r="E951" s="1"/>
      <c r="F951" s="11"/>
      <c r="G951" s="11"/>
      <c r="H951" s="11"/>
      <c r="I951" s="11"/>
      <c r="J951" s="420"/>
      <c r="K951" s="422"/>
      <c r="L951" s="1"/>
      <c r="M951" s="1"/>
      <c r="N951" s="1"/>
      <c r="O951" s="1"/>
      <c r="P951" s="1"/>
      <c r="Q951" s="1"/>
      <c r="R951" s="1"/>
      <c r="S951" s="1"/>
      <c r="T951" s="1"/>
      <c r="U951" s="1"/>
      <c r="V951" s="1"/>
      <c r="W951" s="1"/>
      <c r="X951" s="1"/>
      <c r="Y951" s="1"/>
      <c r="Z951" s="1"/>
      <c r="AA951" s="1"/>
      <c r="AB951" s="1"/>
      <c r="AC951" s="1"/>
      <c r="AD951" s="1"/>
    </row>
    <row r="952" spans="2:30" ht="18.75" customHeight="1">
      <c r="B952" s="1"/>
      <c r="C952" s="1"/>
      <c r="D952" s="1"/>
      <c r="E952" s="1"/>
      <c r="F952" s="11"/>
      <c r="G952" s="11"/>
      <c r="H952" s="11"/>
      <c r="I952" s="11"/>
      <c r="J952" s="420"/>
      <c r="K952" s="422"/>
      <c r="L952" s="1"/>
      <c r="M952" s="1"/>
      <c r="N952" s="1"/>
      <c r="O952" s="1"/>
      <c r="P952" s="1"/>
      <c r="Q952" s="1"/>
      <c r="R952" s="1"/>
      <c r="S952" s="1"/>
      <c r="T952" s="1"/>
      <c r="U952" s="1"/>
      <c r="V952" s="1"/>
      <c r="W952" s="1"/>
      <c r="X952" s="1"/>
      <c r="Y952" s="1"/>
      <c r="Z952" s="1"/>
      <c r="AA952" s="1"/>
      <c r="AB952" s="1"/>
      <c r="AC952" s="1"/>
      <c r="AD952" s="1"/>
    </row>
    <row r="953" spans="2:30" ht="18.75" customHeight="1">
      <c r="B953" s="1"/>
      <c r="C953" s="1"/>
      <c r="D953" s="1"/>
      <c r="E953" s="1"/>
      <c r="F953" s="11"/>
      <c r="G953" s="11"/>
      <c r="H953" s="11"/>
      <c r="I953" s="11"/>
      <c r="J953" s="420"/>
      <c r="K953" s="422"/>
      <c r="L953" s="1"/>
      <c r="M953" s="1"/>
      <c r="N953" s="1"/>
      <c r="O953" s="1"/>
      <c r="P953" s="1"/>
      <c r="Q953" s="1"/>
      <c r="R953" s="1"/>
      <c r="S953" s="1"/>
      <c r="T953" s="1"/>
      <c r="U953" s="1"/>
      <c r="V953" s="1"/>
      <c r="W953" s="1"/>
      <c r="X953" s="1"/>
      <c r="Y953" s="1"/>
      <c r="Z953" s="1"/>
      <c r="AA953" s="1"/>
      <c r="AB953" s="1"/>
      <c r="AC953" s="1"/>
      <c r="AD953" s="1"/>
    </row>
    <row r="954" spans="2:30" ht="18.75" customHeight="1">
      <c r="B954" s="1"/>
      <c r="C954" s="1"/>
      <c r="D954" s="1"/>
      <c r="E954" s="1"/>
      <c r="F954" s="11"/>
      <c r="G954" s="11"/>
      <c r="H954" s="11"/>
      <c r="I954" s="11"/>
      <c r="J954" s="420"/>
      <c r="K954" s="422"/>
      <c r="L954" s="1"/>
      <c r="M954" s="1"/>
      <c r="N954" s="1"/>
      <c r="O954" s="1"/>
      <c r="P954" s="1"/>
      <c r="Q954" s="1"/>
      <c r="R954" s="1"/>
      <c r="S954" s="1"/>
      <c r="T954" s="1"/>
      <c r="U954" s="1"/>
      <c r="V954" s="1"/>
      <c r="W954" s="1"/>
      <c r="X954" s="1"/>
      <c r="Y954" s="1"/>
      <c r="Z954" s="1"/>
      <c r="AA954" s="1"/>
      <c r="AB954" s="1"/>
      <c r="AC954" s="1"/>
      <c r="AD954" s="1"/>
    </row>
    <row r="955" spans="2:30" ht="18.75" customHeight="1">
      <c r="B955" s="1"/>
      <c r="C955" s="1"/>
      <c r="D955" s="1"/>
      <c r="E955" s="1"/>
      <c r="F955" s="11"/>
      <c r="G955" s="11"/>
      <c r="H955" s="11"/>
      <c r="I955" s="11"/>
      <c r="J955" s="420"/>
      <c r="K955" s="422"/>
      <c r="L955" s="1"/>
      <c r="M955" s="1"/>
      <c r="N955" s="1"/>
      <c r="O955" s="1"/>
      <c r="P955" s="1"/>
      <c r="Q955" s="1"/>
      <c r="R955" s="1"/>
      <c r="S955" s="1"/>
      <c r="T955" s="1"/>
      <c r="U955" s="1"/>
      <c r="V955" s="1"/>
      <c r="W955" s="1"/>
      <c r="X955" s="1"/>
      <c r="Y955" s="1"/>
      <c r="Z955" s="1"/>
      <c r="AA955" s="1"/>
      <c r="AB955" s="1"/>
      <c r="AC955" s="1"/>
      <c r="AD955" s="1"/>
    </row>
    <row r="956" spans="2:30" ht="18.75" customHeight="1">
      <c r="B956" s="1"/>
      <c r="C956" s="1"/>
      <c r="D956" s="1"/>
      <c r="E956" s="1"/>
      <c r="F956" s="11"/>
      <c r="G956" s="11"/>
      <c r="H956" s="11"/>
      <c r="I956" s="11"/>
      <c r="J956" s="420"/>
      <c r="K956" s="422"/>
      <c r="L956" s="1"/>
      <c r="M956" s="1"/>
      <c r="N956" s="1"/>
      <c r="O956" s="1"/>
      <c r="P956" s="1"/>
      <c r="Q956" s="1"/>
      <c r="R956" s="1"/>
      <c r="S956" s="1"/>
      <c r="T956" s="1"/>
      <c r="U956" s="1"/>
      <c r="V956" s="1"/>
      <c r="W956" s="1"/>
      <c r="X956" s="1"/>
      <c r="Y956" s="1"/>
      <c r="Z956" s="1"/>
      <c r="AA956" s="1"/>
      <c r="AB956" s="1"/>
      <c r="AC956" s="1"/>
      <c r="AD956" s="1"/>
    </row>
    <row r="957" spans="2:30" ht="18.75" customHeight="1">
      <c r="B957" s="1"/>
      <c r="C957" s="1"/>
      <c r="D957" s="1"/>
      <c r="E957" s="1"/>
      <c r="F957" s="11"/>
      <c r="G957" s="11"/>
      <c r="H957" s="11"/>
      <c r="I957" s="11"/>
      <c r="J957" s="420"/>
      <c r="K957" s="422"/>
      <c r="L957" s="1"/>
      <c r="M957" s="1"/>
      <c r="N957" s="1"/>
      <c r="O957" s="1"/>
      <c r="P957" s="1"/>
      <c r="Q957" s="1"/>
      <c r="R957" s="1"/>
      <c r="S957" s="1"/>
      <c r="T957" s="1"/>
      <c r="U957" s="1"/>
      <c r="V957" s="1"/>
      <c r="W957" s="1"/>
      <c r="X957" s="1"/>
      <c r="Y957" s="1"/>
      <c r="Z957" s="1"/>
      <c r="AA957" s="1"/>
      <c r="AB957" s="1"/>
      <c r="AC957" s="1"/>
      <c r="AD957" s="1"/>
    </row>
    <row r="958" spans="2:30" ht="18.75" customHeight="1">
      <c r="B958" s="1"/>
      <c r="C958" s="1"/>
      <c r="D958" s="1"/>
      <c r="E958" s="1"/>
      <c r="F958" s="11"/>
      <c r="G958" s="11"/>
      <c r="H958" s="11"/>
      <c r="I958" s="11"/>
      <c r="J958" s="420"/>
      <c r="K958" s="422"/>
      <c r="L958" s="1"/>
      <c r="M958" s="1"/>
      <c r="N958" s="1"/>
      <c r="O958" s="1"/>
      <c r="P958" s="1"/>
      <c r="Q958" s="1"/>
      <c r="R958" s="1"/>
      <c r="S958" s="1"/>
      <c r="T958" s="1"/>
      <c r="U958" s="1"/>
      <c r="V958" s="1"/>
      <c r="W958" s="1"/>
      <c r="X958" s="1"/>
      <c r="Y958" s="1"/>
      <c r="Z958" s="1"/>
      <c r="AA958" s="1"/>
      <c r="AB958" s="1"/>
      <c r="AC958" s="1"/>
      <c r="AD958" s="1"/>
    </row>
    <row r="959" spans="2:30" ht="18.75" customHeight="1">
      <c r="B959" s="1"/>
      <c r="C959" s="1"/>
      <c r="D959" s="1"/>
      <c r="E959" s="1"/>
      <c r="F959" s="11"/>
      <c r="G959" s="11"/>
      <c r="H959" s="11"/>
      <c r="I959" s="11"/>
      <c r="J959" s="420"/>
      <c r="K959" s="422"/>
      <c r="L959" s="1"/>
      <c r="M959" s="1"/>
      <c r="N959" s="1"/>
      <c r="O959" s="1"/>
      <c r="P959" s="1"/>
      <c r="Q959" s="1"/>
      <c r="R959" s="1"/>
      <c r="S959" s="1"/>
      <c r="T959" s="1"/>
      <c r="U959" s="1"/>
      <c r="V959" s="1"/>
      <c r="W959" s="1"/>
      <c r="X959" s="1"/>
      <c r="Y959" s="1"/>
      <c r="Z959" s="1"/>
      <c r="AA959" s="1"/>
      <c r="AB959" s="1"/>
      <c r="AC959" s="1"/>
      <c r="AD959" s="1"/>
    </row>
    <row r="960" spans="2:30" ht="18.75" customHeight="1">
      <c r="B960" s="1"/>
      <c r="C960" s="1"/>
      <c r="D960" s="1"/>
      <c r="E960" s="1"/>
      <c r="F960" s="11"/>
      <c r="G960" s="11"/>
      <c r="H960" s="11"/>
      <c r="I960" s="11"/>
      <c r="J960" s="420"/>
      <c r="K960" s="422"/>
      <c r="L960" s="1"/>
      <c r="M960" s="1"/>
      <c r="N960" s="1"/>
      <c r="O960" s="1"/>
      <c r="P960" s="1"/>
      <c r="Q960" s="1"/>
      <c r="R960" s="1"/>
      <c r="S960" s="1"/>
      <c r="T960" s="1"/>
      <c r="U960" s="1"/>
      <c r="V960" s="1"/>
      <c r="W960" s="1"/>
      <c r="X960" s="1"/>
      <c r="Y960" s="1"/>
      <c r="Z960" s="1"/>
      <c r="AA960" s="1"/>
      <c r="AB960" s="1"/>
      <c r="AC960" s="1"/>
      <c r="AD960" s="1"/>
    </row>
    <row r="961" spans="2:30" ht="18.75" customHeight="1">
      <c r="B961" s="1"/>
      <c r="C961" s="1"/>
      <c r="D961" s="1"/>
      <c r="E961" s="1"/>
      <c r="F961" s="11"/>
      <c r="G961" s="11"/>
      <c r="H961" s="11"/>
      <c r="I961" s="11"/>
      <c r="J961" s="420"/>
      <c r="K961" s="422"/>
      <c r="L961" s="1"/>
      <c r="M961" s="1"/>
      <c r="N961" s="1"/>
      <c r="O961" s="1"/>
      <c r="P961" s="1"/>
      <c r="Q961" s="1"/>
      <c r="R961" s="1"/>
      <c r="S961" s="1"/>
      <c r="T961" s="1"/>
      <c r="U961" s="1"/>
      <c r="V961" s="1"/>
      <c r="W961" s="1"/>
      <c r="X961" s="1"/>
      <c r="Y961" s="1"/>
      <c r="Z961" s="1"/>
      <c r="AA961" s="1"/>
      <c r="AB961" s="1"/>
      <c r="AC961" s="1"/>
      <c r="AD961" s="1"/>
    </row>
    <row r="962" spans="2:30" ht="18.75" customHeight="1">
      <c r="B962" s="1"/>
      <c r="C962" s="1"/>
      <c r="D962" s="1"/>
      <c r="E962" s="1"/>
      <c r="F962" s="11"/>
      <c r="G962" s="11"/>
      <c r="H962" s="11"/>
      <c r="I962" s="11"/>
      <c r="J962" s="420"/>
      <c r="K962" s="422"/>
      <c r="L962" s="1"/>
      <c r="M962" s="1"/>
      <c r="N962" s="1"/>
      <c r="O962" s="1"/>
      <c r="P962" s="1"/>
      <c r="Q962" s="1"/>
      <c r="R962" s="1"/>
      <c r="S962" s="1"/>
      <c r="T962" s="1"/>
      <c r="U962" s="1"/>
      <c r="V962" s="1"/>
      <c r="W962" s="1"/>
      <c r="X962" s="1"/>
      <c r="Y962" s="1"/>
      <c r="Z962" s="1"/>
      <c r="AA962" s="1"/>
      <c r="AB962" s="1"/>
      <c r="AC962" s="1"/>
      <c r="AD962" s="1"/>
    </row>
    <row r="963" spans="2:30" ht="18.75" customHeight="1">
      <c r="B963" s="1"/>
      <c r="C963" s="1"/>
      <c r="D963" s="1"/>
      <c r="E963" s="1"/>
      <c r="F963" s="11"/>
      <c r="G963" s="11"/>
      <c r="H963" s="11"/>
      <c r="I963" s="11"/>
      <c r="J963" s="420"/>
      <c r="K963" s="422"/>
      <c r="L963" s="1"/>
      <c r="M963" s="1"/>
      <c r="N963" s="1"/>
      <c r="O963" s="1"/>
      <c r="P963" s="1"/>
      <c r="Q963" s="1"/>
      <c r="R963" s="1"/>
      <c r="S963" s="1"/>
      <c r="T963" s="1"/>
      <c r="U963" s="1"/>
      <c r="V963" s="1"/>
      <c r="W963" s="1"/>
      <c r="X963" s="1"/>
      <c r="Y963" s="1"/>
      <c r="Z963" s="1"/>
      <c r="AA963" s="1"/>
      <c r="AB963" s="1"/>
      <c r="AC963" s="1"/>
      <c r="AD963" s="1"/>
    </row>
    <row r="964" spans="2:30" ht="18.75" customHeight="1">
      <c r="B964" s="1"/>
      <c r="C964" s="1"/>
      <c r="D964" s="1"/>
      <c r="E964" s="1"/>
      <c r="F964" s="11"/>
      <c r="G964" s="11"/>
      <c r="H964" s="11"/>
      <c r="I964" s="11"/>
      <c r="J964" s="420"/>
      <c r="K964" s="422"/>
      <c r="L964" s="1"/>
      <c r="M964" s="1"/>
      <c r="N964" s="1"/>
      <c r="O964" s="1"/>
      <c r="P964" s="1"/>
      <c r="Q964" s="1"/>
      <c r="R964" s="1"/>
      <c r="S964" s="1"/>
      <c r="T964" s="1"/>
      <c r="U964" s="1"/>
      <c r="V964" s="1"/>
      <c r="W964" s="1"/>
      <c r="X964" s="1"/>
      <c r="Y964" s="1"/>
      <c r="Z964" s="1"/>
      <c r="AA964" s="1"/>
      <c r="AB964" s="1"/>
      <c r="AC964" s="1"/>
      <c r="AD964" s="1"/>
    </row>
    <row r="965" spans="2:30" ht="18.75" customHeight="1">
      <c r="B965" s="1"/>
      <c r="C965" s="1"/>
      <c r="D965" s="1"/>
      <c r="E965" s="1"/>
      <c r="F965" s="11"/>
      <c r="G965" s="11"/>
      <c r="H965" s="11"/>
      <c r="I965" s="11"/>
      <c r="J965" s="420"/>
      <c r="K965" s="422"/>
      <c r="L965" s="1"/>
      <c r="M965" s="1"/>
      <c r="N965" s="1"/>
      <c r="O965" s="1"/>
      <c r="P965" s="1"/>
      <c r="Q965" s="1"/>
      <c r="R965" s="1"/>
      <c r="S965" s="1"/>
      <c r="T965" s="1"/>
      <c r="U965" s="1"/>
      <c r="V965" s="1"/>
      <c r="W965" s="1"/>
      <c r="X965" s="1"/>
      <c r="Y965" s="1"/>
      <c r="Z965" s="1"/>
      <c r="AA965" s="1"/>
      <c r="AB965" s="1"/>
      <c r="AC965" s="1"/>
      <c r="AD965" s="1"/>
    </row>
    <row r="966" spans="2:30" ht="18.75" customHeight="1">
      <c r="B966" s="1"/>
      <c r="C966" s="1"/>
      <c r="D966" s="1"/>
      <c r="E966" s="1"/>
      <c r="F966" s="11"/>
      <c r="G966" s="11"/>
      <c r="H966" s="11"/>
      <c r="I966" s="11"/>
      <c r="J966" s="420"/>
      <c r="K966" s="422"/>
      <c r="L966" s="1"/>
      <c r="M966" s="1"/>
      <c r="N966" s="1"/>
      <c r="O966" s="1"/>
      <c r="P966" s="1"/>
      <c r="Q966" s="1"/>
      <c r="R966" s="1"/>
      <c r="S966" s="1"/>
      <c r="T966" s="1"/>
      <c r="U966" s="1"/>
      <c r="V966" s="1"/>
      <c r="W966" s="1"/>
      <c r="X966" s="1"/>
      <c r="Y966" s="1"/>
      <c r="Z966" s="1"/>
      <c r="AA966" s="1"/>
      <c r="AB966" s="1"/>
      <c r="AC966" s="1"/>
      <c r="AD966" s="1"/>
    </row>
    <row r="967" spans="2:30" ht="18.75" customHeight="1">
      <c r="B967" s="1"/>
      <c r="C967" s="1"/>
      <c r="D967" s="1"/>
      <c r="E967" s="1"/>
      <c r="F967" s="11"/>
      <c r="G967" s="11"/>
      <c r="H967" s="11"/>
      <c r="I967" s="11"/>
      <c r="J967" s="420"/>
      <c r="K967" s="422"/>
      <c r="L967" s="1"/>
      <c r="M967" s="1"/>
      <c r="N967" s="1"/>
      <c r="O967" s="1"/>
      <c r="P967" s="1"/>
      <c r="Q967" s="1"/>
      <c r="R967" s="1"/>
      <c r="S967" s="1"/>
      <c r="T967" s="1"/>
      <c r="U967" s="1"/>
      <c r="V967" s="1"/>
      <c r="W967" s="1"/>
      <c r="X967" s="1"/>
      <c r="Y967" s="1"/>
      <c r="Z967" s="1"/>
      <c r="AA967" s="1"/>
      <c r="AB967" s="1"/>
      <c r="AC967" s="1"/>
      <c r="AD967" s="1"/>
    </row>
    <row r="968" spans="2:30" ht="18.75" customHeight="1">
      <c r="B968" s="1"/>
      <c r="C968" s="1"/>
      <c r="D968" s="1"/>
      <c r="E968" s="1"/>
      <c r="F968" s="11"/>
      <c r="G968" s="11"/>
      <c r="H968" s="11"/>
      <c r="I968" s="11"/>
      <c r="J968" s="420"/>
      <c r="K968" s="422"/>
      <c r="L968" s="1"/>
      <c r="M968" s="1"/>
      <c r="N968" s="1"/>
      <c r="O968" s="1"/>
      <c r="P968" s="1"/>
      <c r="Q968" s="1"/>
      <c r="R968" s="1"/>
      <c r="S968" s="1"/>
      <c r="T968" s="1"/>
      <c r="U968" s="1"/>
      <c r="V968" s="1"/>
      <c r="W968" s="1"/>
      <c r="X968" s="1"/>
      <c r="Y968" s="1"/>
      <c r="Z968" s="1"/>
      <c r="AA968" s="1"/>
      <c r="AB968" s="1"/>
      <c r="AC968" s="1"/>
      <c r="AD968" s="1"/>
    </row>
    <row r="969" spans="2:30" ht="18.75" customHeight="1">
      <c r="B969" s="1"/>
      <c r="C969" s="1"/>
      <c r="D969" s="1"/>
      <c r="E969" s="1"/>
      <c r="F969" s="11"/>
      <c r="G969" s="11"/>
      <c r="H969" s="11"/>
      <c r="I969" s="11"/>
      <c r="J969" s="420"/>
      <c r="K969" s="422"/>
      <c r="L969" s="1"/>
      <c r="M969" s="1"/>
      <c r="N969" s="1"/>
      <c r="O969" s="1"/>
      <c r="P969" s="1"/>
      <c r="Q969" s="1"/>
      <c r="R969" s="1"/>
      <c r="S969" s="1"/>
      <c r="T969" s="1"/>
      <c r="U969" s="1"/>
      <c r="V969" s="1"/>
      <c r="W969" s="1"/>
      <c r="X969" s="1"/>
      <c r="Y969" s="1"/>
      <c r="Z969" s="1"/>
      <c r="AA969" s="1"/>
      <c r="AB969" s="1"/>
      <c r="AC969" s="1"/>
      <c r="AD969" s="1"/>
    </row>
    <row r="970" spans="2:30" ht="18.75" customHeight="1">
      <c r="B970" s="1"/>
      <c r="C970" s="1"/>
      <c r="D970" s="1"/>
      <c r="E970" s="1"/>
      <c r="F970" s="11"/>
      <c r="G970" s="11"/>
      <c r="H970" s="11"/>
      <c r="I970" s="11"/>
      <c r="J970" s="420"/>
      <c r="K970" s="422"/>
      <c r="L970" s="1"/>
      <c r="M970" s="1"/>
      <c r="N970" s="1"/>
      <c r="O970" s="1"/>
      <c r="P970" s="1"/>
      <c r="Q970" s="1"/>
      <c r="R970" s="1"/>
      <c r="S970" s="1"/>
      <c r="T970" s="1"/>
      <c r="U970" s="1"/>
      <c r="V970" s="1"/>
      <c r="W970" s="1"/>
      <c r="X970" s="1"/>
      <c r="Y970" s="1"/>
      <c r="Z970" s="1"/>
      <c r="AA970" s="1"/>
      <c r="AB970" s="1"/>
      <c r="AC970" s="1"/>
      <c r="AD970" s="1"/>
    </row>
    <row r="971" spans="2:30" ht="18.75" customHeight="1">
      <c r="B971" s="1"/>
      <c r="C971" s="1"/>
      <c r="D971" s="1"/>
      <c r="E971" s="1"/>
      <c r="F971" s="11"/>
      <c r="G971" s="11"/>
      <c r="H971" s="11"/>
      <c r="I971" s="11"/>
      <c r="J971" s="420"/>
      <c r="K971" s="422"/>
      <c r="L971" s="1"/>
      <c r="M971" s="1"/>
      <c r="N971" s="1"/>
      <c r="O971" s="1"/>
      <c r="P971" s="1"/>
      <c r="Q971" s="1"/>
      <c r="R971" s="1"/>
      <c r="S971" s="1"/>
      <c r="T971" s="1"/>
      <c r="U971" s="1"/>
      <c r="V971" s="1"/>
      <c r="W971" s="1"/>
      <c r="X971" s="1"/>
      <c r="Y971" s="1"/>
      <c r="Z971" s="1"/>
      <c r="AA971" s="1"/>
      <c r="AB971" s="1"/>
      <c r="AC971" s="1"/>
      <c r="AD971" s="1"/>
    </row>
    <row r="972" spans="2:30" ht="18.75" customHeight="1">
      <c r="B972" s="1"/>
      <c r="C972" s="1"/>
      <c r="D972" s="1"/>
      <c r="E972" s="1"/>
      <c r="F972" s="11"/>
      <c r="G972" s="11"/>
      <c r="H972" s="11"/>
      <c r="I972" s="11"/>
      <c r="J972" s="420"/>
      <c r="K972" s="422"/>
      <c r="L972" s="1"/>
      <c r="M972" s="1"/>
      <c r="N972" s="1"/>
      <c r="O972" s="1"/>
      <c r="P972" s="1"/>
      <c r="Q972" s="1"/>
      <c r="R972" s="1"/>
      <c r="S972" s="1"/>
      <c r="T972" s="1"/>
      <c r="U972" s="1"/>
      <c r="V972" s="1"/>
      <c r="W972" s="1"/>
      <c r="X972" s="1"/>
      <c r="Y972" s="1"/>
      <c r="Z972" s="1"/>
      <c r="AA972" s="1"/>
      <c r="AB972" s="1"/>
      <c r="AC972" s="1"/>
      <c r="AD972" s="1"/>
    </row>
    <row r="973" spans="2:30" ht="18.75" customHeight="1">
      <c r="B973" s="1"/>
      <c r="C973" s="1"/>
      <c r="D973" s="1"/>
      <c r="E973" s="1"/>
      <c r="F973" s="11"/>
      <c r="G973" s="11"/>
      <c r="H973" s="11"/>
      <c r="I973" s="11"/>
      <c r="J973" s="420"/>
      <c r="K973" s="422"/>
      <c r="L973" s="1"/>
      <c r="M973" s="1"/>
      <c r="N973" s="1"/>
      <c r="O973" s="1"/>
      <c r="P973" s="1"/>
      <c r="Q973" s="1"/>
      <c r="R973" s="1"/>
      <c r="S973" s="1"/>
      <c r="T973" s="1"/>
      <c r="U973" s="1"/>
      <c r="V973" s="1"/>
      <c r="W973" s="1"/>
      <c r="X973" s="1"/>
      <c r="Y973" s="1"/>
      <c r="Z973" s="1"/>
      <c r="AA973" s="1"/>
      <c r="AB973" s="1"/>
      <c r="AC973" s="1"/>
      <c r="AD973" s="1"/>
    </row>
    <row r="974" spans="2:30" ht="18.75" customHeight="1">
      <c r="B974" s="1"/>
      <c r="C974" s="1"/>
      <c r="D974" s="1"/>
      <c r="E974" s="1"/>
      <c r="F974" s="11"/>
      <c r="G974" s="11"/>
      <c r="H974" s="11"/>
      <c r="I974" s="11"/>
      <c r="J974" s="420"/>
      <c r="K974" s="422"/>
      <c r="L974" s="1"/>
      <c r="M974" s="1"/>
      <c r="N974" s="1"/>
      <c r="O974" s="1"/>
      <c r="P974" s="1"/>
      <c r="Q974" s="1"/>
      <c r="R974" s="1"/>
      <c r="S974" s="1"/>
      <c r="T974" s="1"/>
      <c r="U974" s="1"/>
      <c r="V974" s="1"/>
      <c r="W974" s="1"/>
      <c r="X974" s="1"/>
      <c r="Y974" s="1"/>
      <c r="Z974" s="1"/>
      <c r="AA974" s="1"/>
      <c r="AB974" s="1"/>
      <c r="AC974" s="1"/>
      <c r="AD974" s="1"/>
    </row>
    <row r="975" spans="2:30" ht="18.75" customHeight="1">
      <c r="B975" s="1"/>
      <c r="C975" s="1"/>
      <c r="D975" s="1"/>
      <c r="E975" s="1"/>
      <c r="F975" s="11"/>
      <c r="G975" s="11"/>
      <c r="H975" s="11"/>
      <c r="I975" s="11"/>
      <c r="J975" s="420"/>
      <c r="K975" s="422"/>
      <c r="L975" s="1"/>
      <c r="M975" s="1"/>
      <c r="N975" s="1"/>
      <c r="O975" s="1"/>
      <c r="P975" s="1"/>
      <c r="Q975" s="1"/>
      <c r="R975" s="1"/>
      <c r="S975" s="1"/>
      <c r="T975" s="1"/>
      <c r="U975" s="1"/>
      <c r="V975" s="1"/>
      <c r="W975" s="1"/>
      <c r="X975" s="1"/>
      <c r="Y975" s="1"/>
      <c r="Z975" s="1"/>
      <c r="AA975" s="1"/>
      <c r="AB975" s="1"/>
      <c r="AC975" s="1"/>
      <c r="AD975" s="1"/>
    </row>
    <row r="976" spans="2:30" ht="18.75" customHeight="1">
      <c r="B976" s="1"/>
      <c r="C976" s="1"/>
      <c r="D976" s="1"/>
      <c r="E976" s="1"/>
      <c r="F976" s="11"/>
      <c r="G976" s="11"/>
      <c r="H976" s="11"/>
      <c r="I976" s="11"/>
      <c r="J976" s="420"/>
      <c r="K976" s="422"/>
      <c r="L976" s="1"/>
      <c r="M976" s="1"/>
      <c r="N976" s="1"/>
      <c r="O976" s="1"/>
      <c r="P976" s="1"/>
      <c r="Q976" s="1"/>
      <c r="R976" s="1"/>
      <c r="S976" s="1"/>
      <c r="T976" s="1"/>
      <c r="U976" s="1"/>
      <c r="V976" s="1"/>
      <c r="W976" s="1"/>
      <c r="X976" s="1"/>
      <c r="Y976" s="1"/>
      <c r="Z976" s="1"/>
      <c r="AA976" s="1"/>
      <c r="AB976" s="1"/>
      <c r="AC976" s="1"/>
      <c r="AD976" s="1"/>
    </row>
    <row r="977" spans="2:30" ht="18.75" customHeight="1">
      <c r="B977" s="1"/>
      <c r="C977" s="1"/>
      <c r="D977" s="1"/>
      <c r="E977" s="1"/>
      <c r="F977" s="11"/>
      <c r="G977" s="11"/>
      <c r="H977" s="11"/>
      <c r="I977" s="11"/>
      <c r="J977" s="420"/>
      <c r="K977" s="422"/>
      <c r="L977" s="1"/>
      <c r="M977" s="1"/>
      <c r="N977" s="1"/>
      <c r="O977" s="1"/>
      <c r="P977" s="1"/>
      <c r="Q977" s="1"/>
      <c r="R977" s="1"/>
      <c r="S977" s="1"/>
      <c r="T977" s="1"/>
      <c r="U977" s="1"/>
      <c r="V977" s="1"/>
      <c r="W977" s="1"/>
      <c r="X977" s="1"/>
      <c r="Y977" s="1"/>
      <c r="Z977" s="1"/>
      <c r="AA977" s="1"/>
      <c r="AB977" s="1"/>
      <c r="AC977" s="1"/>
      <c r="AD977" s="1"/>
    </row>
    <row r="978" spans="2:30" ht="18.75" customHeight="1">
      <c r="B978" s="1"/>
      <c r="C978" s="1"/>
      <c r="D978" s="1"/>
      <c r="E978" s="1"/>
      <c r="F978" s="11"/>
      <c r="G978" s="11"/>
      <c r="H978" s="11"/>
      <c r="I978" s="11"/>
      <c r="J978" s="420"/>
      <c r="K978" s="422"/>
      <c r="L978" s="1"/>
      <c r="M978" s="1"/>
      <c r="N978" s="1"/>
      <c r="O978" s="1"/>
      <c r="P978" s="1"/>
      <c r="Q978" s="1"/>
      <c r="R978" s="1"/>
      <c r="S978" s="1"/>
      <c r="T978" s="1"/>
      <c r="U978" s="1"/>
      <c r="V978" s="1"/>
      <c r="W978" s="1"/>
      <c r="X978" s="1"/>
      <c r="Y978" s="1"/>
      <c r="Z978" s="1"/>
      <c r="AA978" s="1"/>
      <c r="AB978" s="1"/>
      <c r="AC978" s="1"/>
      <c r="AD978" s="1"/>
    </row>
    <row r="979" spans="2:30" ht="18.75" customHeight="1">
      <c r="B979" s="1"/>
      <c r="C979" s="1"/>
      <c r="D979" s="1"/>
      <c r="E979" s="1"/>
      <c r="F979" s="11"/>
      <c r="G979" s="11"/>
      <c r="H979" s="11"/>
      <c r="I979" s="11"/>
      <c r="J979" s="420"/>
      <c r="K979" s="422"/>
      <c r="L979" s="1"/>
      <c r="M979" s="1"/>
      <c r="N979" s="1"/>
      <c r="O979" s="1"/>
      <c r="P979" s="1"/>
      <c r="Q979" s="1"/>
      <c r="R979" s="1"/>
      <c r="S979" s="1"/>
      <c r="T979" s="1"/>
      <c r="U979" s="1"/>
      <c r="V979" s="1"/>
      <c r="W979" s="1"/>
      <c r="X979" s="1"/>
      <c r="Y979" s="1"/>
      <c r="Z979" s="1"/>
      <c r="AA979" s="1"/>
      <c r="AB979" s="1"/>
      <c r="AC979" s="1"/>
      <c r="AD979" s="1"/>
    </row>
    <row r="980" spans="2:30" ht="18.75" customHeight="1">
      <c r="B980" s="1"/>
      <c r="C980" s="1"/>
      <c r="D980" s="1"/>
      <c r="E980" s="1"/>
      <c r="F980" s="11"/>
      <c r="G980" s="11"/>
      <c r="H980" s="11"/>
      <c r="I980" s="11"/>
      <c r="J980" s="420"/>
      <c r="K980" s="422"/>
      <c r="L980" s="1"/>
      <c r="M980" s="1"/>
      <c r="N980" s="1"/>
      <c r="O980" s="1"/>
      <c r="P980" s="1"/>
      <c r="Q980" s="1"/>
      <c r="R980" s="1"/>
      <c r="S980" s="1"/>
      <c r="T980" s="1"/>
      <c r="U980" s="1"/>
      <c r="V980" s="1"/>
      <c r="W980" s="1"/>
      <c r="X980" s="1"/>
      <c r="Y980" s="1"/>
      <c r="Z980" s="1"/>
      <c r="AA980" s="1"/>
      <c r="AB980" s="1"/>
      <c r="AC980" s="1"/>
      <c r="AD980" s="1"/>
    </row>
    <row r="981" spans="2:30" ht="18.75" customHeight="1">
      <c r="B981" s="1"/>
      <c r="C981" s="1"/>
      <c r="D981" s="1"/>
      <c r="E981" s="1"/>
      <c r="F981" s="11"/>
      <c r="G981" s="11"/>
      <c r="H981" s="11"/>
      <c r="I981" s="11"/>
      <c r="J981" s="420"/>
      <c r="K981" s="422"/>
      <c r="L981" s="1"/>
      <c r="M981" s="1"/>
      <c r="N981" s="1"/>
      <c r="O981" s="1"/>
      <c r="P981" s="1"/>
      <c r="Q981" s="1"/>
      <c r="R981" s="1"/>
      <c r="S981" s="1"/>
      <c r="T981" s="1"/>
      <c r="U981" s="1"/>
      <c r="V981" s="1"/>
      <c r="W981" s="1"/>
      <c r="X981" s="1"/>
      <c r="Y981" s="1"/>
      <c r="Z981" s="1"/>
      <c r="AA981" s="1"/>
      <c r="AB981" s="1"/>
      <c r="AC981" s="1"/>
      <c r="AD981" s="1"/>
    </row>
    <row r="982" spans="2:30" ht="18.75" customHeight="1">
      <c r="B982" s="1"/>
      <c r="C982" s="1"/>
      <c r="D982" s="1"/>
      <c r="E982" s="1"/>
      <c r="F982" s="11"/>
      <c r="G982" s="11"/>
      <c r="H982" s="11"/>
      <c r="I982" s="11"/>
      <c r="J982" s="420"/>
      <c r="K982" s="422"/>
      <c r="L982" s="1"/>
      <c r="M982" s="1"/>
      <c r="N982" s="1"/>
      <c r="O982" s="1"/>
      <c r="P982" s="1"/>
      <c r="Q982" s="1"/>
      <c r="R982" s="1"/>
      <c r="S982" s="1"/>
      <c r="T982" s="1"/>
      <c r="U982" s="1"/>
      <c r="V982" s="1"/>
      <c r="W982" s="1"/>
      <c r="X982" s="1"/>
      <c r="Y982" s="1"/>
      <c r="Z982" s="1"/>
      <c r="AA982" s="1"/>
      <c r="AB982" s="1"/>
      <c r="AC982" s="1"/>
      <c r="AD982" s="1"/>
    </row>
    <row r="983" spans="2:30" ht="18.75" customHeight="1">
      <c r="B983" s="1"/>
      <c r="C983" s="1"/>
      <c r="D983" s="1"/>
      <c r="E983" s="1"/>
      <c r="F983" s="11"/>
      <c r="G983" s="11"/>
      <c r="H983" s="11"/>
      <c r="I983" s="11"/>
      <c r="J983" s="420"/>
      <c r="K983" s="422"/>
      <c r="L983" s="1"/>
      <c r="M983" s="1"/>
      <c r="N983" s="1"/>
      <c r="O983" s="1"/>
      <c r="P983" s="1"/>
      <c r="Q983" s="1"/>
      <c r="R983" s="1"/>
      <c r="S983" s="1"/>
      <c r="T983" s="1"/>
      <c r="U983" s="1"/>
      <c r="V983" s="1"/>
      <c r="W983" s="1"/>
      <c r="X983" s="1"/>
      <c r="Y983" s="1"/>
      <c r="Z983" s="1"/>
      <c r="AA983" s="1"/>
      <c r="AB983" s="1"/>
      <c r="AC983" s="1"/>
      <c r="AD983" s="1"/>
    </row>
    <row r="984" spans="2:30" ht="18.75" customHeight="1">
      <c r="B984" s="1"/>
      <c r="C984" s="1"/>
      <c r="D984" s="1"/>
      <c r="E984" s="1"/>
      <c r="F984" s="11"/>
      <c r="G984" s="11"/>
      <c r="H984" s="11"/>
      <c r="I984" s="11"/>
      <c r="J984" s="420"/>
      <c r="K984" s="422"/>
      <c r="L984" s="1"/>
      <c r="M984" s="1"/>
      <c r="N984" s="1"/>
      <c r="O984" s="1"/>
      <c r="P984" s="1"/>
      <c r="Q984" s="1"/>
      <c r="R984" s="1"/>
      <c r="S984" s="1"/>
      <c r="T984" s="1"/>
      <c r="U984" s="1"/>
      <c r="V984" s="1"/>
      <c r="W984" s="1"/>
      <c r="X984" s="1"/>
      <c r="Y984" s="1"/>
      <c r="Z984" s="1"/>
      <c r="AA984" s="1"/>
      <c r="AB984" s="1"/>
      <c r="AC984" s="1"/>
      <c r="AD984" s="1"/>
    </row>
    <row r="985" spans="2:30" ht="18.75" customHeight="1">
      <c r="B985" s="1"/>
      <c r="C985" s="1"/>
      <c r="D985" s="1"/>
      <c r="E985" s="1"/>
      <c r="F985" s="11"/>
      <c r="G985" s="11"/>
      <c r="H985" s="11"/>
      <c r="I985" s="11"/>
      <c r="J985" s="420"/>
      <c r="K985" s="422"/>
      <c r="L985" s="1"/>
      <c r="M985" s="1"/>
      <c r="N985" s="1"/>
      <c r="O985" s="1"/>
      <c r="P985" s="1"/>
      <c r="Q985" s="1"/>
      <c r="R985" s="1"/>
      <c r="S985" s="1"/>
      <c r="T985" s="1"/>
      <c r="U985" s="1"/>
      <c r="V985" s="1"/>
      <c r="W985" s="1"/>
      <c r="X985" s="1"/>
      <c r="Y985" s="1"/>
      <c r="Z985" s="1"/>
      <c r="AA985" s="1"/>
      <c r="AB985" s="1"/>
      <c r="AC985" s="1"/>
      <c r="AD985" s="1"/>
    </row>
    <row r="986" spans="2:30" ht="18.75" customHeight="1">
      <c r="B986" s="1"/>
      <c r="C986" s="1"/>
      <c r="D986" s="1"/>
      <c r="E986" s="1"/>
      <c r="F986" s="11"/>
      <c r="G986" s="11"/>
      <c r="H986" s="11"/>
      <c r="I986" s="11"/>
      <c r="J986" s="420"/>
      <c r="K986" s="422"/>
      <c r="L986" s="1"/>
      <c r="M986" s="1"/>
      <c r="N986" s="1"/>
      <c r="O986" s="1"/>
      <c r="P986" s="1"/>
      <c r="Q986" s="1"/>
      <c r="R986" s="1"/>
      <c r="S986" s="1"/>
      <c r="T986" s="1"/>
      <c r="U986" s="1"/>
      <c r="V986" s="1"/>
      <c r="W986" s="1"/>
      <c r="X986" s="1"/>
      <c r="Y986" s="1"/>
      <c r="Z986" s="1"/>
      <c r="AA986" s="1"/>
      <c r="AB986" s="1"/>
      <c r="AC986" s="1"/>
      <c r="AD986" s="1"/>
    </row>
    <row r="987" spans="2:30" ht="18.75" customHeight="1">
      <c r="B987" s="1"/>
      <c r="C987" s="1"/>
      <c r="D987" s="1"/>
      <c r="E987" s="1"/>
      <c r="F987" s="11"/>
      <c r="G987" s="11"/>
      <c r="H987" s="11"/>
      <c r="I987" s="11"/>
      <c r="J987" s="420"/>
      <c r="K987" s="422"/>
      <c r="L987" s="1"/>
      <c r="M987" s="1"/>
      <c r="N987" s="1"/>
      <c r="O987" s="1"/>
      <c r="P987" s="1"/>
      <c r="Q987" s="1"/>
      <c r="R987" s="1"/>
      <c r="S987" s="1"/>
      <c r="T987" s="1"/>
      <c r="U987" s="1"/>
      <c r="V987" s="1"/>
      <c r="W987" s="1"/>
      <c r="X987" s="1"/>
      <c r="Y987" s="1"/>
      <c r="Z987" s="1"/>
      <c r="AA987" s="1"/>
      <c r="AB987" s="1"/>
      <c r="AC987" s="1"/>
      <c r="AD987" s="1"/>
    </row>
    <row r="988" spans="2:30" ht="18.75" customHeight="1">
      <c r="B988" s="1"/>
      <c r="C988" s="1"/>
      <c r="D988" s="1"/>
      <c r="E988" s="1"/>
      <c r="F988" s="11"/>
      <c r="G988" s="11"/>
      <c r="H988" s="11"/>
      <c r="I988" s="11"/>
      <c r="J988" s="420"/>
      <c r="K988" s="422"/>
      <c r="L988" s="1"/>
      <c r="M988" s="1"/>
      <c r="N988" s="1"/>
      <c r="O988" s="1"/>
      <c r="P988" s="1"/>
      <c r="Q988" s="1"/>
      <c r="R988" s="1"/>
      <c r="S988" s="1"/>
      <c r="T988" s="1"/>
      <c r="U988" s="1"/>
      <c r="V988" s="1"/>
      <c r="W988" s="1"/>
      <c r="X988" s="1"/>
      <c r="Y988" s="1"/>
      <c r="Z988" s="1"/>
      <c r="AA988" s="1"/>
      <c r="AB988" s="1"/>
      <c r="AC988" s="1"/>
      <c r="AD988" s="1"/>
    </row>
    <row r="989" spans="2:30" ht="18.75" customHeight="1">
      <c r="B989" s="1"/>
      <c r="C989" s="1"/>
      <c r="D989" s="1"/>
      <c r="E989" s="1"/>
      <c r="F989" s="11"/>
      <c r="G989" s="11"/>
      <c r="H989" s="11"/>
      <c r="I989" s="11"/>
      <c r="J989" s="420"/>
      <c r="K989" s="422"/>
      <c r="L989" s="1"/>
      <c r="M989" s="1"/>
      <c r="N989" s="1"/>
      <c r="O989" s="1"/>
      <c r="P989" s="1"/>
      <c r="Q989" s="1"/>
      <c r="R989" s="1"/>
      <c r="S989" s="1"/>
      <c r="T989" s="1"/>
      <c r="U989" s="1"/>
      <c r="V989" s="1"/>
      <c r="W989" s="1"/>
      <c r="X989" s="1"/>
      <c r="Y989" s="1"/>
      <c r="Z989" s="1"/>
      <c r="AA989" s="1"/>
      <c r="AB989" s="1"/>
      <c r="AC989" s="1"/>
      <c r="AD989" s="1"/>
    </row>
    <row r="990" spans="2:30" ht="18.75" customHeight="1">
      <c r="B990" s="1"/>
      <c r="C990" s="1"/>
      <c r="D990" s="1"/>
      <c r="E990" s="1"/>
      <c r="F990" s="11"/>
      <c r="G990" s="11"/>
      <c r="H990" s="11"/>
      <c r="I990" s="11"/>
      <c r="J990" s="420"/>
      <c r="K990" s="422"/>
      <c r="L990" s="1"/>
      <c r="M990" s="1"/>
      <c r="N990" s="1"/>
      <c r="O990" s="1"/>
      <c r="P990" s="1"/>
      <c r="Q990" s="1"/>
      <c r="R990" s="1"/>
      <c r="S990" s="1"/>
      <c r="T990" s="1"/>
      <c r="U990" s="1"/>
      <c r="V990" s="1"/>
      <c r="W990" s="1"/>
      <c r="X990" s="1"/>
      <c r="Y990" s="1"/>
      <c r="Z990" s="1"/>
      <c r="AA990" s="1"/>
      <c r="AB990" s="1"/>
      <c r="AC990" s="1"/>
      <c r="AD990" s="1"/>
    </row>
    <row r="991" spans="2:30" ht="18.75" customHeight="1">
      <c r="B991" s="1"/>
      <c r="C991" s="1"/>
      <c r="D991" s="1"/>
      <c r="E991" s="1"/>
      <c r="F991" s="11"/>
      <c r="G991" s="11"/>
      <c r="H991" s="11"/>
      <c r="I991" s="11"/>
      <c r="J991" s="420"/>
      <c r="K991" s="422"/>
      <c r="L991" s="1"/>
      <c r="M991" s="1"/>
      <c r="N991" s="1"/>
      <c r="O991" s="1"/>
      <c r="P991" s="1"/>
      <c r="Q991" s="1"/>
      <c r="R991" s="1"/>
      <c r="S991" s="1"/>
      <c r="T991" s="1"/>
      <c r="U991" s="1"/>
      <c r="V991" s="1"/>
      <c r="W991" s="1"/>
      <c r="X991" s="1"/>
      <c r="Y991" s="1"/>
      <c r="Z991" s="1"/>
      <c r="AA991" s="1"/>
      <c r="AB991" s="1"/>
      <c r="AC991" s="1"/>
      <c r="AD991" s="1"/>
    </row>
    <row r="992" spans="2:30" ht="18.75" customHeight="1">
      <c r="B992" s="1"/>
      <c r="C992" s="1"/>
      <c r="D992" s="1"/>
      <c r="E992" s="1"/>
      <c r="F992" s="11"/>
      <c r="G992" s="11"/>
      <c r="H992" s="11"/>
      <c r="I992" s="11"/>
      <c r="J992" s="420"/>
      <c r="K992" s="422"/>
      <c r="L992" s="1"/>
      <c r="M992" s="1"/>
      <c r="N992" s="1"/>
      <c r="O992" s="1"/>
      <c r="P992" s="1"/>
      <c r="Q992" s="1"/>
      <c r="R992" s="1"/>
      <c r="S992" s="1"/>
      <c r="T992" s="1"/>
      <c r="U992" s="1"/>
      <c r="V992" s="1"/>
      <c r="W992" s="1"/>
      <c r="X992" s="1"/>
      <c r="Y992" s="1"/>
      <c r="Z992" s="1"/>
      <c r="AA992" s="1"/>
      <c r="AB992" s="1"/>
      <c r="AC992" s="1"/>
      <c r="AD992" s="1"/>
    </row>
    <row r="993" spans="2:30" ht="18.75" customHeight="1">
      <c r="B993" s="1"/>
      <c r="C993" s="1"/>
      <c r="D993" s="1"/>
      <c r="E993" s="1"/>
      <c r="F993" s="11"/>
      <c r="G993" s="11"/>
      <c r="H993" s="11"/>
      <c r="I993" s="11"/>
      <c r="J993" s="420"/>
      <c r="K993" s="422"/>
      <c r="L993" s="1"/>
      <c r="M993" s="1"/>
      <c r="N993" s="1"/>
      <c r="O993" s="1"/>
      <c r="P993" s="1"/>
      <c r="Q993" s="1"/>
      <c r="R993" s="1"/>
      <c r="S993" s="1"/>
      <c r="T993" s="1"/>
      <c r="U993" s="1"/>
      <c r="V993" s="1"/>
      <c r="W993" s="1"/>
      <c r="X993" s="1"/>
      <c r="Y993" s="1"/>
      <c r="Z993" s="1"/>
      <c r="AA993" s="1"/>
      <c r="AB993" s="1"/>
      <c r="AC993" s="1"/>
      <c r="AD993" s="1"/>
    </row>
    <row r="994" spans="2:30" ht="18.75" customHeight="1">
      <c r="B994" s="1"/>
      <c r="C994" s="1"/>
      <c r="D994" s="1"/>
      <c r="E994" s="1"/>
      <c r="F994" s="11"/>
      <c r="G994" s="11"/>
      <c r="H994" s="11"/>
      <c r="I994" s="11"/>
      <c r="J994" s="420"/>
      <c r="K994" s="422"/>
      <c r="L994" s="1"/>
      <c r="M994" s="1"/>
      <c r="N994" s="1"/>
      <c r="O994" s="1"/>
      <c r="P994" s="1"/>
      <c r="Q994" s="1"/>
      <c r="R994" s="1"/>
      <c r="S994" s="1"/>
      <c r="T994" s="1"/>
      <c r="U994" s="1"/>
      <c r="V994" s="1"/>
      <c r="W994" s="1"/>
      <c r="X994" s="1"/>
      <c r="Y994" s="1"/>
      <c r="Z994" s="1"/>
      <c r="AA994" s="1"/>
      <c r="AB994" s="1"/>
      <c r="AC994" s="1"/>
      <c r="AD994" s="1"/>
    </row>
    <row r="995" spans="2:30" ht="18.75" customHeight="1">
      <c r="B995" s="1"/>
      <c r="C995" s="1"/>
      <c r="D995" s="1"/>
      <c r="E995" s="1"/>
      <c r="F995" s="11"/>
      <c r="G995" s="11"/>
      <c r="H995" s="11"/>
      <c r="I995" s="11"/>
      <c r="J995" s="420"/>
      <c r="K995" s="422"/>
      <c r="L995" s="1"/>
      <c r="M995" s="1"/>
      <c r="N995" s="1"/>
      <c r="O995" s="1"/>
      <c r="P995" s="1"/>
      <c r="Q995" s="1"/>
      <c r="R995" s="1"/>
      <c r="S995" s="1"/>
      <c r="T995" s="1"/>
      <c r="U995" s="1"/>
      <c r="V995" s="1"/>
      <c r="W995" s="1"/>
      <c r="X995" s="1"/>
      <c r="Y995" s="1"/>
      <c r="Z995" s="1"/>
      <c r="AA995" s="1"/>
      <c r="AB995" s="1"/>
      <c r="AC995" s="1"/>
      <c r="AD995" s="1"/>
    </row>
    <row r="996" spans="2:30" ht="18.75" customHeight="1">
      <c r="B996" s="1"/>
      <c r="C996" s="1"/>
      <c r="D996" s="1"/>
      <c r="E996" s="1"/>
      <c r="F996" s="11"/>
      <c r="G996" s="11"/>
      <c r="H996" s="11"/>
      <c r="I996" s="11"/>
      <c r="J996" s="420"/>
      <c r="K996" s="422"/>
      <c r="L996" s="1"/>
      <c r="M996" s="1"/>
      <c r="N996" s="1"/>
      <c r="O996" s="1"/>
      <c r="P996" s="1"/>
      <c r="Q996" s="1"/>
      <c r="R996" s="1"/>
      <c r="S996" s="1"/>
      <c r="T996" s="1"/>
      <c r="U996" s="1"/>
      <c r="V996" s="1"/>
      <c r="W996" s="1"/>
      <c r="X996" s="1"/>
      <c r="Y996" s="1"/>
      <c r="Z996" s="1"/>
      <c r="AA996" s="1"/>
      <c r="AB996" s="1"/>
      <c r="AC996" s="1"/>
      <c r="AD996" s="1"/>
    </row>
    <row r="997" spans="2:30" ht="18.75" customHeight="1">
      <c r="B997" s="1"/>
      <c r="C997" s="1"/>
      <c r="D997" s="1"/>
      <c r="E997" s="1"/>
      <c r="F997" s="11"/>
      <c r="G997" s="11"/>
      <c r="H997" s="11"/>
      <c r="I997" s="11"/>
      <c r="J997" s="420"/>
      <c r="K997" s="422"/>
      <c r="L997" s="1"/>
      <c r="M997" s="1"/>
      <c r="N997" s="1"/>
      <c r="O997" s="1"/>
      <c r="P997" s="1"/>
      <c r="Q997" s="1"/>
      <c r="R997" s="1"/>
      <c r="S997" s="1"/>
      <c r="T997" s="1"/>
      <c r="U997" s="1"/>
      <c r="V997" s="1"/>
      <c r="W997" s="1"/>
      <c r="X997" s="1"/>
      <c r="Y997" s="1"/>
      <c r="Z997" s="1"/>
      <c r="AA997" s="1"/>
      <c r="AB997" s="1"/>
      <c r="AC997" s="1"/>
      <c r="AD997" s="1"/>
    </row>
    <row r="998" spans="2:30" ht="18.75" customHeight="1">
      <c r="B998" s="1"/>
      <c r="C998" s="1"/>
      <c r="D998" s="1"/>
      <c r="E998" s="1"/>
      <c r="F998" s="11"/>
      <c r="G998" s="11"/>
      <c r="H998" s="11"/>
      <c r="I998" s="11"/>
      <c r="J998" s="420"/>
      <c r="K998" s="422"/>
      <c r="L998" s="1"/>
      <c r="M998" s="1"/>
      <c r="N998" s="1"/>
      <c r="O998" s="1"/>
      <c r="P998" s="1"/>
      <c r="Q998" s="1"/>
      <c r="R998" s="1"/>
      <c r="S998" s="1"/>
      <c r="T998" s="1"/>
      <c r="U998" s="1"/>
      <c r="V998" s="1"/>
      <c r="W998" s="1"/>
      <c r="X998" s="1"/>
      <c r="Y998" s="1"/>
      <c r="Z998" s="1"/>
      <c r="AA998" s="1"/>
      <c r="AB998" s="1"/>
      <c r="AC998" s="1"/>
      <c r="AD998" s="1"/>
    </row>
    <row r="999" spans="2:30" ht="18.75" customHeight="1">
      <c r="B999" s="1"/>
      <c r="C999" s="1"/>
      <c r="D999" s="1"/>
      <c r="E999" s="1"/>
      <c r="F999" s="11"/>
      <c r="G999" s="11"/>
      <c r="H999" s="11"/>
      <c r="I999" s="11"/>
      <c r="J999" s="420"/>
      <c r="K999" s="422"/>
      <c r="L999" s="1"/>
      <c r="M999" s="1"/>
      <c r="N999" s="1"/>
      <c r="O999" s="1"/>
      <c r="P999" s="1"/>
      <c r="Q999" s="1"/>
      <c r="R999" s="1"/>
      <c r="S999" s="1"/>
      <c r="T999" s="1"/>
      <c r="U999" s="1"/>
      <c r="V999" s="1"/>
      <c r="W999" s="1"/>
      <c r="X999" s="1"/>
      <c r="Y999" s="1"/>
      <c r="Z999" s="1"/>
      <c r="AA999" s="1"/>
      <c r="AB999" s="1"/>
      <c r="AC999" s="1"/>
      <c r="AD999" s="1"/>
    </row>
    <row r="1000" spans="2:30" ht="18.75" customHeight="1">
      <c r="B1000" s="1"/>
      <c r="C1000" s="1"/>
      <c r="D1000" s="1"/>
      <c r="E1000" s="1"/>
      <c r="F1000" s="11"/>
      <c r="G1000" s="11"/>
      <c r="H1000" s="11"/>
      <c r="I1000" s="11"/>
      <c r="J1000" s="420"/>
      <c r="K1000" s="422"/>
      <c r="L1000" s="1"/>
      <c r="M1000" s="1"/>
      <c r="N1000" s="1"/>
      <c r="O1000" s="1"/>
      <c r="P1000" s="1"/>
      <c r="Q1000" s="1"/>
      <c r="R1000" s="1"/>
      <c r="S1000" s="1"/>
      <c r="T1000" s="1"/>
      <c r="U1000" s="1"/>
      <c r="V1000" s="1"/>
      <c r="W1000" s="1"/>
      <c r="X1000" s="1"/>
      <c r="Y1000" s="1"/>
      <c r="Z1000" s="1"/>
      <c r="AA1000" s="1"/>
      <c r="AB1000" s="1"/>
      <c r="AC1000" s="1"/>
      <c r="AD1000" s="1"/>
    </row>
  </sheetData>
  <autoFilter ref="B10:AD354" xr:uid="{00000000-0009-0000-0000-00000F000000}">
    <filterColumn colId="5">
      <filters blank="1">
        <filter val="Metric"/>
      </filters>
    </filterColumn>
  </autoFilter>
  <mergeCells count="5">
    <mergeCell ref="D2:I2"/>
    <mergeCell ref="D3:I3"/>
    <mergeCell ref="D5:F5"/>
    <mergeCell ref="B9:AD9"/>
    <mergeCell ref="D6:F6"/>
  </mergeCells>
  <conditionalFormatting sqref="G11:G354">
    <cfRule type="cellIs" dxfId="0" priority="1" operator="equal">
      <formula>"Metric"</formula>
    </cfRule>
  </conditionalFormatting>
  <dataValidations count="7">
    <dataValidation type="list" allowBlank="1" showErrorMessage="1" sqref="G11:G354" xr:uid="{00000000-0002-0000-0F00-000000000000}">
      <formula1>$G$11:$G$352</formula1>
    </dataValidation>
    <dataValidation type="list" allowBlank="1" showErrorMessage="1" sqref="H11:H173 H176:H179 H181:H186 H188:H191 H194:H197 H200:H203 H206:H209 H215:H230 H239:H254 H259:H270 H275:H290 H295:H308 H310:H313 H316:H319 H321 H323:H326 H328:H329 H331:H334 H337:H340 H343:H346 H348:H351 H354" xr:uid="{00000000-0002-0000-0F00-000001000000}">
      <formula1>$H$11:$H$351</formula1>
    </dataValidation>
    <dataValidation type="list" allowBlank="1" showErrorMessage="1" sqref="F11:F354" xr:uid="{00000000-0002-0000-0F00-000002000000}">
      <formula1>$F$11:$F$352</formula1>
    </dataValidation>
    <dataValidation type="list" allowBlank="1" showErrorMessage="1" sqref="J11:J351 J353:J354" xr:uid="{00000000-0002-0000-0F00-000003000000}">
      <formula1>$J$11:$J$351</formula1>
    </dataValidation>
    <dataValidation type="list" allowBlank="1" showErrorMessage="1" sqref="K11:K203 K205:K351 K353:K354" xr:uid="{00000000-0002-0000-0F00-000004000000}">
      <formula1>$K$11:$K$351</formula1>
    </dataValidation>
    <dataValidation type="list" allowBlank="1" showErrorMessage="1" sqref="D11:D180 D182:D354" xr:uid="{00000000-0002-0000-0F00-000005000000}">
      <formula1>$D$11:$D$352</formula1>
    </dataValidation>
    <dataValidation type="list" allowBlank="1" showErrorMessage="1" sqref="I11:I351 I353:I354" xr:uid="{00000000-0002-0000-0F00-000006000000}">
      <formula1>$I$11:$I$351</formula1>
    </dataValidation>
  </dataValidations>
  <printOptions horizontalCentered="1"/>
  <pageMargins left="0.7" right="0.7" top="0.75" bottom="0.75" header="0" footer="0"/>
  <pageSetup fitToHeight="0" orientation="landscape"/>
  <legacy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sheetPr>
  <dimension ref="A1:AE1000"/>
  <sheetViews>
    <sheetView workbookViewId="0">
      <pane xSplit="3" ySplit="6" topLeftCell="R16" activePane="bottomRight" state="frozen"/>
      <selection pane="bottomRight" activeCell="C17" sqref="C17"/>
      <selection pane="bottomLeft" activeCell="A7" sqref="A7"/>
      <selection pane="topRight" activeCell="D1" sqref="D1"/>
    </sheetView>
  </sheetViews>
  <sheetFormatPr defaultColWidth="11.25" defaultRowHeight="15" customHeight="1"/>
  <cols>
    <col min="1" max="1" width="11" style="1" customWidth="1"/>
    <col min="2" max="2" width="23" customWidth="1"/>
    <col min="3" max="3" width="23.625" customWidth="1"/>
    <col min="4" max="4" width="16.625" customWidth="1"/>
    <col min="5" max="5" width="23.375" customWidth="1"/>
    <col min="6" max="6" width="15.625" customWidth="1"/>
    <col min="7" max="7" width="15.875" customWidth="1"/>
    <col min="8" max="8" width="15.625" customWidth="1"/>
    <col min="9" max="9" width="19" customWidth="1"/>
    <col min="10" max="10" width="14.5" customWidth="1"/>
    <col min="11" max="11" width="15.375" customWidth="1"/>
    <col min="12" max="12" width="14" customWidth="1"/>
    <col min="13" max="13" width="17.125" customWidth="1"/>
    <col min="14" max="14" width="19.5" customWidth="1"/>
    <col min="15" max="15" width="18.125" customWidth="1"/>
    <col min="16" max="16" width="20.375" customWidth="1"/>
    <col min="17" max="17" width="15.875" customWidth="1"/>
    <col min="18" max="21" width="15.125" customWidth="1"/>
    <col min="22" max="22" width="17.875" customWidth="1"/>
    <col min="23" max="23" width="18" customWidth="1"/>
    <col min="24" max="25" width="11.625" customWidth="1"/>
    <col min="26" max="26" width="18.375" customWidth="1"/>
    <col min="27" max="27" width="16.625" customWidth="1"/>
    <col min="28" max="28" width="12.125" customWidth="1"/>
    <col min="29" max="29" width="20.375" customWidth="1"/>
    <col min="30" max="30" width="29" customWidth="1"/>
    <col min="31" max="31" width="23.875" customWidth="1"/>
  </cols>
  <sheetData>
    <row r="1" spans="1:3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31">
      <c r="B2" s="7" t="s">
        <v>59</v>
      </c>
      <c r="C2" s="615" t="s">
        <v>1168</v>
      </c>
      <c r="D2" s="585"/>
      <c r="E2" s="585"/>
      <c r="F2" s="585"/>
      <c r="G2" s="585"/>
      <c r="H2" s="585"/>
      <c r="I2" s="585"/>
      <c r="J2" s="586"/>
      <c r="K2" s="1"/>
      <c r="L2" s="1"/>
      <c r="M2" s="1"/>
      <c r="N2" s="1"/>
      <c r="O2" s="1"/>
      <c r="P2" s="1"/>
      <c r="Q2" s="1"/>
      <c r="R2" s="1"/>
      <c r="S2" s="1"/>
      <c r="T2" s="1"/>
      <c r="U2" s="1"/>
      <c r="V2" s="1"/>
      <c r="W2" s="1"/>
      <c r="X2" s="1"/>
      <c r="Y2" s="1"/>
      <c r="Z2" s="1"/>
      <c r="AA2" s="1"/>
      <c r="AB2" s="1"/>
      <c r="AC2" s="1"/>
      <c r="AD2" s="1"/>
      <c r="AE2" s="1"/>
    </row>
    <row r="3" spans="1:31">
      <c r="B3" s="21" t="s">
        <v>103</v>
      </c>
      <c r="C3" s="613" t="s">
        <v>1169</v>
      </c>
      <c r="D3" s="588"/>
      <c r="E3" s="588"/>
      <c r="F3" s="588"/>
      <c r="G3" s="588"/>
      <c r="H3" s="588"/>
      <c r="I3" s="588"/>
      <c r="J3" s="589"/>
      <c r="K3" s="1"/>
      <c r="L3" s="1"/>
      <c r="M3" s="1"/>
      <c r="N3" s="1"/>
      <c r="O3" s="1"/>
      <c r="P3" s="1"/>
      <c r="Q3" s="1"/>
      <c r="R3" s="1"/>
      <c r="S3" s="1"/>
      <c r="T3" s="1"/>
      <c r="U3" s="1"/>
      <c r="V3" s="1"/>
      <c r="W3" s="1"/>
      <c r="X3" s="1"/>
      <c r="Y3" s="1"/>
      <c r="Z3" s="1"/>
      <c r="AA3" s="1"/>
      <c r="AB3" s="1"/>
      <c r="AC3" s="1"/>
      <c r="AD3" s="1"/>
      <c r="AE3" s="1"/>
    </row>
    <row r="4" spans="1:31">
      <c r="B4" s="1"/>
      <c r="C4" s="1"/>
      <c r="D4" s="1"/>
      <c r="E4" s="1"/>
      <c r="F4" s="1"/>
      <c r="G4" s="1"/>
      <c r="H4" s="1"/>
      <c r="I4" s="1"/>
      <c r="J4" s="1"/>
      <c r="K4" s="1"/>
      <c r="L4" s="1"/>
      <c r="M4" s="1"/>
      <c r="N4" s="1"/>
      <c r="O4" s="1"/>
      <c r="P4" s="1"/>
      <c r="Q4" s="1"/>
      <c r="R4" s="1"/>
      <c r="S4" s="1"/>
      <c r="T4" s="1"/>
      <c r="U4" s="1"/>
      <c r="V4" s="1"/>
      <c r="W4" s="1"/>
      <c r="X4" s="1"/>
      <c r="Y4" s="1"/>
      <c r="Z4" s="1"/>
      <c r="AA4" s="1"/>
      <c r="AB4" s="1"/>
      <c r="AC4" s="1"/>
      <c r="AD4" s="1"/>
      <c r="AE4" s="1"/>
    </row>
    <row r="5" spans="1:31">
      <c r="B5" s="19" t="s">
        <v>105</v>
      </c>
      <c r="C5" s="22" t="str">
        <f>'Read Me'!B10</f>
        <v>WestLight Energy</v>
      </c>
      <c r="D5" s="1"/>
      <c r="E5" s="1"/>
      <c r="F5" s="1"/>
      <c r="G5" s="1"/>
      <c r="H5" s="1"/>
      <c r="I5" s="1"/>
      <c r="J5" s="1"/>
      <c r="K5" s="1"/>
      <c r="L5" s="1"/>
      <c r="M5" s="1"/>
      <c r="N5" s="1"/>
      <c r="O5" s="1"/>
      <c r="P5" s="1"/>
      <c r="Q5" s="1"/>
      <c r="R5" s="1"/>
      <c r="S5" s="1"/>
      <c r="T5" s="1"/>
      <c r="U5" s="1"/>
      <c r="V5" s="1"/>
      <c r="W5" s="1"/>
      <c r="X5" s="1"/>
      <c r="Y5" s="1"/>
      <c r="Z5" s="1"/>
      <c r="AA5" s="1"/>
      <c r="AB5" s="1"/>
      <c r="AC5" s="1"/>
      <c r="AD5" s="1"/>
      <c r="AE5" s="1"/>
    </row>
    <row r="6" spans="1:31">
      <c r="B6" s="26" t="s">
        <v>106</v>
      </c>
      <c r="C6" s="30" t="str">
        <f>'Read Me'!B11</f>
        <v>2028-2035</v>
      </c>
      <c r="D6" s="1"/>
      <c r="E6" s="1"/>
      <c r="F6" s="1"/>
      <c r="G6" s="1"/>
      <c r="H6" s="1"/>
      <c r="I6" s="1"/>
      <c r="J6" s="1"/>
      <c r="K6" s="1"/>
      <c r="L6" s="1"/>
      <c r="M6" s="1"/>
      <c r="N6" s="1"/>
      <c r="O6" s="1"/>
      <c r="P6" s="1"/>
      <c r="Q6" s="1"/>
      <c r="R6" s="1"/>
      <c r="S6" s="1"/>
      <c r="T6" s="1"/>
      <c r="U6" s="1"/>
      <c r="V6" s="1"/>
      <c r="W6" s="1"/>
      <c r="X6" s="1"/>
      <c r="Y6" s="1"/>
      <c r="Z6" s="1"/>
      <c r="AA6" s="1"/>
      <c r="AB6" s="1"/>
      <c r="AC6" s="1"/>
      <c r="AD6" s="1"/>
      <c r="AE6" s="1"/>
    </row>
    <row r="7" spans="1:31" ht="33" customHeight="1">
      <c r="B7" s="37" t="s">
        <v>1170</v>
      </c>
      <c r="C7" s="37"/>
      <c r="D7" s="37"/>
      <c r="E7" s="37"/>
      <c r="F7" s="1"/>
      <c r="G7" s="1"/>
      <c r="H7" s="1"/>
      <c r="I7" s="1"/>
      <c r="J7" s="1"/>
      <c r="K7" s="1"/>
      <c r="L7" s="1"/>
      <c r="M7" s="1"/>
      <c r="N7" s="1"/>
      <c r="O7" s="1"/>
      <c r="P7" s="1"/>
      <c r="Q7" s="1"/>
      <c r="R7" s="1"/>
      <c r="S7" s="1"/>
      <c r="T7" s="1"/>
      <c r="U7" s="1"/>
      <c r="V7" s="1"/>
      <c r="W7" s="1"/>
      <c r="X7" s="1"/>
      <c r="Y7" s="1"/>
      <c r="Z7" s="1"/>
      <c r="AA7" s="1"/>
      <c r="AB7" s="1"/>
      <c r="AC7" s="1"/>
      <c r="AD7" s="1"/>
      <c r="AE7" s="37"/>
    </row>
    <row r="8" spans="1:31" ht="97.5" customHeight="1">
      <c r="A8" s="440" t="s">
        <v>486</v>
      </c>
      <c r="B8" s="441" t="s">
        <v>248</v>
      </c>
      <c r="C8" s="441" t="s">
        <v>247</v>
      </c>
      <c r="D8" s="441" t="s">
        <v>1171</v>
      </c>
      <c r="E8" s="441" t="s">
        <v>1172</v>
      </c>
      <c r="F8" s="441" t="s">
        <v>1173</v>
      </c>
      <c r="G8" s="441" t="s">
        <v>1174</v>
      </c>
      <c r="H8" s="441" t="s">
        <v>1175</v>
      </c>
      <c r="I8" s="441" t="s">
        <v>1176</v>
      </c>
      <c r="J8" s="441" t="s">
        <v>1177</v>
      </c>
      <c r="K8" s="441" t="s">
        <v>1178</v>
      </c>
      <c r="L8" s="441" t="s">
        <v>1179</v>
      </c>
      <c r="M8" s="441" t="s">
        <v>1180</v>
      </c>
      <c r="N8" s="441" t="s">
        <v>1181</v>
      </c>
      <c r="O8" s="441" t="s">
        <v>1182</v>
      </c>
      <c r="P8" s="441" t="s">
        <v>1183</v>
      </c>
      <c r="Q8" s="441" t="s">
        <v>1184</v>
      </c>
      <c r="R8" s="441" t="s">
        <v>1185</v>
      </c>
      <c r="S8" s="441" t="s">
        <v>1186</v>
      </c>
      <c r="T8" s="441" t="s">
        <v>1187</v>
      </c>
      <c r="U8" s="441" t="s">
        <v>1188</v>
      </c>
      <c r="V8" s="441" t="s">
        <v>1189</v>
      </c>
      <c r="W8" s="441" t="s">
        <v>1190</v>
      </c>
      <c r="X8" s="441" t="s">
        <v>1191</v>
      </c>
      <c r="Y8" s="441" t="s">
        <v>1192</v>
      </c>
      <c r="Z8" s="441" t="s">
        <v>1193</v>
      </c>
      <c r="AA8" s="441" t="s">
        <v>1194</v>
      </c>
      <c r="AB8" s="441" t="s">
        <v>1195</v>
      </c>
      <c r="AC8" s="441" t="s">
        <v>1196</v>
      </c>
      <c r="AD8" s="441" t="s">
        <v>1197</v>
      </c>
      <c r="AE8" s="440"/>
    </row>
    <row r="9" spans="1:31">
      <c r="A9" s="442" t="s">
        <v>1198</v>
      </c>
      <c r="B9" s="443" t="s">
        <v>1199</v>
      </c>
      <c r="C9" s="443" t="s">
        <v>1200</v>
      </c>
      <c r="D9" s="443" t="s">
        <v>1201</v>
      </c>
      <c r="E9" s="443" t="s">
        <v>1202</v>
      </c>
      <c r="F9" s="443" t="s">
        <v>1203</v>
      </c>
      <c r="G9" s="443" t="s">
        <v>1204</v>
      </c>
      <c r="H9" s="443" t="s">
        <v>1205</v>
      </c>
      <c r="I9" s="443" t="s">
        <v>1206</v>
      </c>
      <c r="J9" s="443" t="s">
        <v>1207</v>
      </c>
      <c r="K9" s="443" t="s">
        <v>1208</v>
      </c>
      <c r="L9" s="443" t="s">
        <v>1209</v>
      </c>
      <c r="M9" s="443" t="s">
        <v>1210</v>
      </c>
      <c r="N9" s="443" t="s">
        <v>1211</v>
      </c>
      <c r="O9" s="443" t="s">
        <v>1212</v>
      </c>
      <c r="P9" s="443" t="s">
        <v>1213</v>
      </c>
      <c r="Q9" s="443" t="s">
        <v>1214</v>
      </c>
      <c r="R9" s="443" t="s">
        <v>1215</v>
      </c>
      <c r="S9" s="444">
        <v>4500000</v>
      </c>
      <c r="T9" s="443" t="s">
        <v>1216</v>
      </c>
      <c r="U9" s="443" t="s">
        <v>1217</v>
      </c>
      <c r="V9" s="443" t="s">
        <v>1218</v>
      </c>
      <c r="W9" s="443" t="s">
        <v>1219</v>
      </c>
      <c r="X9" s="443" t="s">
        <v>1220</v>
      </c>
      <c r="Y9" s="443" t="s">
        <v>1221</v>
      </c>
      <c r="Z9" s="443" t="s">
        <v>1222</v>
      </c>
      <c r="AA9" s="443" t="s">
        <v>1223</v>
      </c>
      <c r="AB9" s="443" t="s">
        <v>1224</v>
      </c>
      <c r="AC9" s="443" t="s">
        <v>1225</v>
      </c>
      <c r="AD9" s="443" t="s">
        <v>1226</v>
      </c>
      <c r="AE9" s="445"/>
    </row>
    <row r="10" spans="1:31" ht="40.5" customHeight="1">
      <c r="A10" s="1">
        <v>1</v>
      </c>
      <c r="B10" s="446" t="s">
        <v>1227</v>
      </c>
      <c r="C10" s="446" t="s">
        <v>543</v>
      </c>
      <c r="D10" s="446" t="s">
        <v>1201</v>
      </c>
      <c r="E10" s="447" t="s">
        <v>1202</v>
      </c>
      <c r="F10" s="446" t="s">
        <v>20</v>
      </c>
      <c r="G10" s="446" t="s">
        <v>619</v>
      </c>
      <c r="H10" s="446" t="s">
        <v>718</v>
      </c>
      <c r="I10" s="446" t="s">
        <v>18</v>
      </c>
      <c r="J10" s="446" t="s">
        <v>1228</v>
      </c>
      <c r="K10" s="448" t="s">
        <v>1229</v>
      </c>
      <c r="L10" s="448" t="s">
        <v>1230</v>
      </c>
      <c r="M10" s="446" t="s">
        <v>1231</v>
      </c>
      <c r="N10" s="448" t="s">
        <v>1232</v>
      </c>
      <c r="O10" s="448" t="s">
        <v>1233</v>
      </c>
      <c r="P10" s="448" t="s">
        <v>1234</v>
      </c>
      <c r="Q10" s="446" t="s">
        <v>1235</v>
      </c>
      <c r="R10" s="446" t="s">
        <v>1236</v>
      </c>
      <c r="S10" s="449">
        <v>4844606</v>
      </c>
      <c r="T10" s="448" t="s">
        <v>1237</v>
      </c>
      <c r="U10" s="448" t="s">
        <v>1238</v>
      </c>
      <c r="V10" s="446" t="s">
        <v>1239</v>
      </c>
      <c r="W10" s="448" t="s">
        <v>1240</v>
      </c>
      <c r="X10" s="448" t="s">
        <v>1241</v>
      </c>
      <c r="Y10" s="448" t="s">
        <v>1242</v>
      </c>
      <c r="Z10" s="448" t="s">
        <v>1243</v>
      </c>
      <c r="AA10" s="446" t="s">
        <v>1244</v>
      </c>
      <c r="AB10" s="450" t="s">
        <v>1245</v>
      </c>
      <c r="AC10" s="451" t="s">
        <v>1246</v>
      </c>
      <c r="AD10" s="446" t="s">
        <v>1247</v>
      </c>
      <c r="AE10" s="269"/>
    </row>
    <row r="11" spans="1:31" ht="409.6">
      <c r="A11" s="1">
        <v>2</v>
      </c>
      <c r="B11" s="446" t="s">
        <v>540</v>
      </c>
      <c r="C11" s="446" t="s">
        <v>539</v>
      </c>
      <c r="D11" s="446" t="s">
        <v>1201</v>
      </c>
      <c r="E11" s="447" t="s">
        <v>1202</v>
      </c>
      <c r="F11" s="446" t="s">
        <v>20</v>
      </c>
      <c r="G11" s="446" t="s">
        <v>7</v>
      </c>
      <c r="H11" s="446" t="s">
        <v>718</v>
      </c>
      <c r="I11" s="446" t="s">
        <v>27</v>
      </c>
      <c r="J11" s="446" t="s">
        <v>1248</v>
      </c>
      <c r="K11" s="448" t="s">
        <v>1249</v>
      </c>
      <c r="L11" s="448" t="s">
        <v>1250</v>
      </c>
      <c r="M11" s="322" t="s">
        <v>1251</v>
      </c>
      <c r="N11" s="448" t="s">
        <v>1252</v>
      </c>
      <c r="O11" s="448" t="s">
        <v>1253</v>
      </c>
      <c r="P11" s="448" t="s">
        <v>1254</v>
      </c>
      <c r="Q11" s="446" t="s">
        <v>1235</v>
      </c>
      <c r="R11" s="446" t="s">
        <v>1255</v>
      </c>
      <c r="S11" s="449">
        <v>14042020</v>
      </c>
      <c r="T11" s="448" t="s">
        <v>1256</v>
      </c>
      <c r="U11" s="448" t="s">
        <v>1257</v>
      </c>
      <c r="V11" s="435" t="s">
        <v>1258</v>
      </c>
      <c r="W11" s="448" t="s">
        <v>1259</v>
      </c>
      <c r="X11" s="448" t="s">
        <v>1260</v>
      </c>
      <c r="Y11" s="448" t="s">
        <v>1261</v>
      </c>
      <c r="Z11" s="448" t="s">
        <v>1262</v>
      </c>
      <c r="AA11" s="446" t="s">
        <v>1263</v>
      </c>
      <c r="AB11" s="450" t="s">
        <v>1264</v>
      </c>
      <c r="AC11" s="451" t="s">
        <v>1265</v>
      </c>
      <c r="AD11" s="446" t="s">
        <v>1247</v>
      </c>
      <c r="AE11" s="1"/>
    </row>
    <row r="12" spans="1:31" ht="409.6">
      <c r="A12" s="1">
        <v>3</v>
      </c>
      <c r="B12" s="575" t="s">
        <v>546</v>
      </c>
      <c r="C12" s="446" t="s">
        <v>545</v>
      </c>
      <c r="D12" s="446" t="s">
        <v>1201</v>
      </c>
      <c r="E12" s="447" t="s">
        <v>1202</v>
      </c>
      <c r="F12" s="446" t="s">
        <v>36</v>
      </c>
      <c r="G12" s="446" t="s">
        <v>619</v>
      </c>
      <c r="H12" s="446" t="s">
        <v>718</v>
      </c>
      <c r="I12" s="446" t="s">
        <v>18</v>
      </c>
      <c r="J12" s="446" t="s">
        <v>1266</v>
      </c>
      <c r="K12" s="448" t="s">
        <v>1267</v>
      </c>
      <c r="L12" s="448" t="s">
        <v>1268</v>
      </c>
      <c r="M12" s="446" t="s">
        <v>1269</v>
      </c>
      <c r="N12" s="448" t="s">
        <v>1270</v>
      </c>
      <c r="O12" s="448" t="s">
        <v>1271</v>
      </c>
      <c r="P12" s="448" t="s">
        <v>1272</v>
      </c>
      <c r="Q12" s="446" t="s">
        <v>1235</v>
      </c>
      <c r="R12" s="446" t="s">
        <v>1273</v>
      </c>
      <c r="S12" s="449">
        <v>4606746</v>
      </c>
      <c r="T12" s="448" t="s">
        <v>1274</v>
      </c>
      <c r="U12" s="448" t="s">
        <v>1275</v>
      </c>
      <c r="V12" s="446" t="s">
        <v>1258</v>
      </c>
      <c r="W12" s="448" t="s">
        <v>1276</v>
      </c>
      <c r="X12" s="448" t="s">
        <v>1277</v>
      </c>
      <c r="Y12" s="448" t="s">
        <v>1278</v>
      </c>
      <c r="Z12" s="448" t="s">
        <v>1279</v>
      </c>
      <c r="AA12" s="446" t="s">
        <v>1280</v>
      </c>
      <c r="AB12" s="450" t="s">
        <v>1281</v>
      </c>
      <c r="AC12" s="446" t="s">
        <v>1282</v>
      </c>
      <c r="AD12" s="446" t="s">
        <v>1247</v>
      </c>
      <c r="AE12" s="1"/>
    </row>
    <row r="13" spans="1:31" ht="409.6">
      <c r="A13" s="1">
        <v>4</v>
      </c>
      <c r="B13" s="575" t="s">
        <v>555</v>
      </c>
      <c r="C13" s="446" t="s">
        <v>554</v>
      </c>
      <c r="D13" s="446" t="s">
        <v>1201</v>
      </c>
      <c r="E13" s="447" t="s">
        <v>1202</v>
      </c>
      <c r="F13" s="446" t="s">
        <v>29</v>
      </c>
      <c r="G13" s="446" t="s">
        <v>619</v>
      </c>
      <c r="H13" s="446" t="s">
        <v>718</v>
      </c>
      <c r="I13" s="446" t="s">
        <v>1283</v>
      </c>
      <c r="J13" s="446" t="s">
        <v>1284</v>
      </c>
      <c r="K13" s="448" t="s">
        <v>1285</v>
      </c>
      <c r="L13" s="448" t="s">
        <v>1286</v>
      </c>
      <c r="M13" s="448" t="s">
        <v>1287</v>
      </c>
      <c r="N13" s="448" t="s">
        <v>1288</v>
      </c>
      <c r="O13" s="448" t="s">
        <v>1289</v>
      </c>
      <c r="P13" s="448" t="s">
        <v>1290</v>
      </c>
      <c r="Q13" s="446" t="s">
        <v>718</v>
      </c>
      <c r="R13" s="446" t="s">
        <v>1291</v>
      </c>
      <c r="S13" s="446" t="s">
        <v>718</v>
      </c>
      <c r="T13" s="448" t="s">
        <v>1292</v>
      </c>
      <c r="U13" s="448" t="s">
        <v>1293</v>
      </c>
      <c r="V13" s="446" t="s">
        <v>1258</v>
      </c>
      <c r="W13" s="448" t="s">
        <v>1294</v>
      </c>
      <c r="X13" s="448" t="s">
        <v>1295</v>
      </c>
      <c r="Y13" s="448" t="s">
        <v>1296</v>
      </c>
      <c r="Z13" s="448" t="s">
        <v>1297</v>
      </c>
      <c r="AA13" s="448" t="s">
        <v>1297</v>
      </c>
      <c r="AB13" s="450" t="s">
        <v>1298</v>
      </c>
      <c r="AC13" s="446" t="s">
        <v>1299</v>
      </c>
      <c r="AD13" s="446" t="s">
        <v>1247</v>
      </c>
      <c r="AE13" s="1"/>
    </row>
    <row r="14" spans="1:31" ht="409.6">
      <c r="A14" s="1">
        <v>5</v>
      </c>
      <c r="B14" s="575" t="s">
        <v>526</v>
      </c>
      <c r="C14" s="446" t="s">
        <v>525</v>
      </c>
      <c r="D14" s="446" t="s">
        <v>1201</v>
      </c>
      <c r="E14" s="447" t="s">
        <v>1202</v>
      </c>
      <c r="F14" s="446" t="s">
        <v>36</v>
      </c>
      <c r="G14" s="446" t="s">
        <v>619</v>
      </c>
      <c r="H14" s="446" t="s">
        <v>718</v>
      </c>
      <c r="I14" s="446" t="s">
        <v>18</v>
      </c>
      <c r="J14" s="446" t="s">
        <v>1300</v>
      </c>
      <c r="K14" s="448" t="s">
        <v>1301</v>
      </c>
      <c r="L14" s="448" t="s">
        <v>1302</v>
      </c>
      <c r="M14" s="322" t="s">
        <v>1303</v>
      </c>
      <c r="N14" s="448" t="s">
        <v>1304</v>
      </c>
      <c r="O14" s="448" t="s">
        <v>1305</v>
      </c>
      <c r="P14" s="448" t="s">
        <v>1306</v>
      </c>
      <c r="Q14" s="322" t="s">
        <v>1307</v>
      </c>
      <c r="R14" s="446" t="s">
        <v>1308</v>
      </c>
      <c r="S14" s="449">
        <v>1114620.82</v>
      </c>
      <c r="T14" s="448" t="s">
        <v>1309</v>
      </c>
      <c r="U14" s="448" t="s">
        <v>1310</v>
      </c>
      <c r="V14" s="446" t="s">
        <v>1258</v>
      </c>
      <c r="W14" s="448" t="s">
        <v>1311</v>
      </c>
      <c r="X14" s="448" t="s">
        <v>1312</v>
      </c>
      <c r="Y14" s="448" t="s">
        <v>1313</v>
      </c>
      <c r="Z14" s="448" t="s">
        <v>1314</v>
      </c>
      <c r="AA14" s="322" t="s">
        <v>1315</v>
      </c>
      <c r="AB14" s="450" t="s">
        <v>1316</v>
      </c>
      <c r="AC14" s="446" t="s">
        <v>1317</v>
      </c>
      <c r="AD14" s="446" t="s">
        <v>1247</v>
      </c>
      <c r="AE14" s="1"/>
    </row>
    <row r="15" spans="1:31" ht="409.6">
      <c r="A15" s="1">
        <v>6</v>
      </c>
      <c r="B15" s="575" t="s">
        <v>533</v>
      </c>
      <c r="C15" s="446" t="s">
        <v>532</v>
      </c>
      <c r="D15" s="446" t="s">
        <v>1201</v>
      </c>
      <c r="E15" s="447" t="s">
        <v>1202</v>
      </c>
      <c r="F15" s="446" t="s">
        <v>20</v>
      </c>
      <c r="G15" s="446" t="s">
        <v>619</v>
      </c>
      <c r="H15" s="446" t="s">
        <v>718</v>
      </c>
      <c r="I15" s="446" t="s">
        <v>27</v>
      </c>
      <c r="J15" s="446" t="s">
        <v>1318</v>
      </c>
      <c r="K15" s="448" t="s">
        <v>1319</v>
      </c>
      <c r="L15" s="435" t="s">
        <v>1320</v>
      </c>
      <c r="M15" s="446" t="s">
        <v>1321</v>
      </c>
      <c r="N15" s="448" t="s">
        <v>1322</v>
      </c>
      <c r="O15" s="448" t="s">
        <v>1323</v>
      </c>
      <c r="P15" s="448" t="s">
        <v>1324</v>
      </c>
      <c r="Q15" s="446" t="s">
        <v>1307</v>
      </c>
      <c r="R15" s="446" t="s">
        <v>1308</v>
      </c>
      <c r="S15" s="449">
        <v>6246211</v>
      </c>
      <c r="T15" s="448" t="s">
        <v>1325</v>
      </c>
      <c r="U15" s="448" t="s">
        <v>1326</v>
      </c>
      <c r="V15" s="446" t="s">
        <v>1258</v>
      </c>
      <c r="W15" s="448" t="s">
        <v>1327</v>
      </c>
      <c r="X15" s="448" t="s">
        <v>1328</v>
      </c>
      <c r="Y15" s="448" t="s">
        <v>1329</v>
      </c>
      <c r="Z15" s="448" t="s">
        <v>1330</v>
      </c>
      <c r="AA15" s="446" t="s">
        <v>1331</v>
      </c>
      <c r="AB15" s="450" t="s">
        <v>1332</v>
      </c>
      <c r="AC15" s="322" t="s">
        <v>1333</v>
      </c>
      <c r="AD15" s="446" t="s">
        <v>1247</v>
      </c>
      <c r="AE15" s="1"/>
    </row>
    <row r="16" spans="1:31" ht="409.6">
      <c r="A16" s="1">
        <v>7</v>
      </c>
      <c r="B16" s="446" t="s">
        <v>542</v>
      </c>
      <c r="C16" s="446" t="s">
        <v>541</v>
      </c>
      <c r="D16" s="446" t="s">
        <v>1201</v>
      </c>
      <c r="E16" s="447" t="s">
        <v>1202</v>
      </c>
      <c r="F16" s="446" t="s">
        <v>20</v>
      </c>
      <c r="G16" s="446" t="s">
        <v>619</v>
      </c>
      <c r="H16" s="446" t="s">
        <v>718</v>
      </c>
      <c r="I16" s="446" t="s">
        <v>27</v>
      </c>
      <c r="J16" s="446" t="s">
        <v>27</v>
      </c>
      <c r="K16" s="448" t="s">
        <v>1334</v>
      </c>
      <c r="L16" s="448" t="s">
        <v>1335</v>
      </c>
      <c r="M16" s="446" t="s">
        <v>1336</v>
      </c>
      <c r="N16" s="448" t="s">
        <v>1337</v>
      </c>
      <c r="O16" s="448" t="s">
        <v>1338</v>
      </c>
      <c r="P16" s="448" t="s">
        <v>1339</v>
      </c>
      <c r="Q16" s="446" t="s">
        <v>1235</v>
      </c>
      <c r="R16" s="446" t="s">
        <v>1340</v>
      </c>
      <c r="S16" s="449">
        <v>10234441</v>
      </c>
      <c r="T16" s="448" t="s">
        <v>1341</v>
      </c>
      <c r="U16" s="448" t="s">
        <v>1342</v>
      </c>
      <c r="V16" s="435" t="s">
        <v>1258</v>
      </c>
      <c r="W16" s="448" t="s">
        <v>1343</v>
      </c>
      <c r="X16" s="448" t="s">
        <v>1344</v>
      </c>
      <c r="Y16" s="448" t="s">
        <v>1345</v>
      </c>
      <c r="Z16" s="448" t="s">
        <v>1346</v>
      </c>
      <c r="AA16" s="322" t="s">
        <v>1347</v>
      </c>
      <c r="AB16" s="450" t="s">
        <v>1348</v>
      </c>
      <c r="AC16" s="446" t="s">
        <v>1349</v>
      </c>
      <c r="AD16" s="446" t="s">
        <v>1247</v>
      </c>
      <c r="AE16" s="1"/>
    </row>
    <row r="17" spans="1:31" ht="409.6">
      <c r="A17" s="1">
        <v>8</v>
      </c>
      <c r="B17" s="446" t="s">
        <v>530</v>
      </c>
      <c r="C17" s="446" t="s">
        <v>529</v>
      </c>
      <c r="D17" s="446" t="s">
        <v>1201</v>
      </c>
      <c r="E17" s="447" t="s">
        <v>1202</v>
      </c>
      <c r="F17" s="446" t="s">
        <v>20</v>
      </c>
      <c r="G17" s="446" t="s">
        <v>619</v>
      </c>
      <c r="H17" s="446" t="s">
        <v>718</v>
      </c>
      <c r="I17" s="446" t="s">
        <v>1283</v>
      </c>
      <c r="J17" s="446" t="s">
        <v>1350</v>
      </c>
      <c r="K17" s="448" t="s">
        <v>1351</v>
      </c>
      <c r="L17" s="448" t="s">
        <v>1352</v>
      </c>
      <c r="M17" s="446" t="s">
        <v>1353</v>
      </c>
      <c r="N17" s="448" t="s">
        <v>1354</v>
      </c>
      <c r="O17" s="448" t="s">
        <v>1355</v>
      </c>
      <c r="P17" s="448" t="s">
        <v>1356</v>
      </c>
      <c r="Q17" s="322" t="s">
        <v>1235</v>
      </c>
      <c r="R17" s="448" t="s">
        <v>1357</v>
      </c>
      <c r="S17" s="449">
        <v>3917488</v>
      </c>
      <c r="T17" s="448" t="s">
        <v>1274</v>
      </c>
      <c r="U17" s="448" t="s">
        <v>1358</v>
      </c>
      <c r="V17" s="446" t="s">
        <v>1258</v>
      </c>
      <c r="W17" s="448" t="s">
        <v>1359</v>
      </c>
      <c r="X17" s="448" t="s">
        <v>1360</v>
      </c>
      <c r="Y17" s="448" t="s">
        <v>1361</v>
      </c>
      <c r="Z17" s="448" t="s">
        <v>1362</v>
      </c>
      <c r="AA17" s="446" t="s">
        <v>1363</v>
      </c>
      <c r="AB17" s="450" t="s">
        <v>1364</v>
      </c>
      <c r="AC17" s="446" t="s">
        <v>1365</v>
      </c>
      <c r="AD17" s="446" t="s">
        <v>1247</v>
      </c>
      <c r="AE17" s="1"/>
    </row>
    <row r="18" spans="1:31">
      <c r="A18" s="1">
        <v>9</v>
      </c>
      <c r="B18" s="452"/>
      <c r="C18" s="453"/>
      <c r="D18" s="453"/>
      <c r="E18" s="453"/>
      <c r="F18" s="453"/>
      <c r="G18" s="453"/>
      <c r="H18" s="453"/>
      <c r="I18" s="453"/>
      <c r="J18" s="453"/>
      <c r="K18" s="453"/>
      <c r="L18" s="453"/>
      <c r="M18" s="453"/>
      <c r="N18" s="453"/>
      <c r="O18" s="453"/>
      <c r="P18" s="453"/>
      <c r="Q18" s="453"/>
      <c r="R18" s="453"/>
      <c r="S18" s="454"/>
      <c r="T18" s="453"/>
      <c r="U18" s="453"/>
      <c r="V18" s="453"/>
      <c r="W18" s="453"/>
      <c r="X18" s="453"/>
      <c r="Y18" s="453"/>
      <c r="Z18" s="453"/>
      <c r="AA18" s="453"/>
      <c r="AB18" s="455"/>
      <c r="AC18" s="453"/>
      <c r="AD18" s="576"/>
      <c r="AE18" s="1"/>
    </row>
    <row r="19" spans="1:31">
      <c r="A19" s="1">
        <v>10</v>
      </c>
      <c r="B19" s="452"/>
      <c r="C19" s="453"/>
      <c r="D19" s="453"/>
      <c r="E19" s="453"/>
      <c r="F19" s="453"/>
      <c r="G19" s="453"/>
      <c r="H19" s="453"/>
      <c r="I19" s="453"/>
      <c r="J19" s="453"/>
      <c r="K19" s="453"/>
      <c r="L19" s="453"/>
      <c r="M19" s="453"/>
      <c r="N19" s="453"/>
      <c r="O19" s="453"/>
      <c r="P19" s="453"/>
      <c r="Q19" s="456"/>
      <c r="R19" s="453"/>
      <c r="S19" s="454"/>
      <c r="T19" s="453"/>
      <c r="U19" s="453"/>
      <c r="V19" s="453"/>
      <c r="W19" s="453"/>
      <c r="X19" s="453"/>
      <c r="Y19" s="453"/>
      <c r="Z19" s="453"/>
      <c r="AA19" s="453"/>
      <c r="AB19" s="455"/>
      <c r="AC19" s="453"/>
      <c r="AD19" s="576"/>
      <c r="AE19" s="1"/>
    </row>
    <row r="20" spans="1:31">
      <c r="A20" s="1">
        <v>11</v>
      </c>
      <c r="B20" s="322"/>
      <c r="C20" s="322"/>
      <c r="D20" s="322"/>
      <c r="E20" s="322"/>
      <c r="F20" s="322"/>
      <c r="G20" s="322"/>
      <c r="H20" s="322"/>
      <c r="I20" s="322"/>
      <c r="J20" s="322"/>
      <c r="K20" s="322"/>
      <c r="L20" s="322"/>
      <c r="M20" s="322"/>
      <c r="N20" s="322"/>
      <c r="O20" s="322"/>
      <c r="P20" s="322"/>
      <c r="Q20" s="322"/>
      <c r="R20" s="322"/>
      <c r="S20" s="322"/>
      <c r="T20" s="322"/>
      <c r="U20" s="322"/>
      <c r="V20" s="322"/>
      <c r="W20" s="322"/>
      <c r="X20" s="322"/>
      <c r="Y20" s="322"/>
      <c r="Z20" s="322"/>
      <c r="AA20" s="322"/>
      <c r="AB20" s="322"/>
      <c r="AC20" s="322"/>
      <c r="AD20" s="322"/>
      <c r="AE20" s="1"/>
    </row>
    <row r="21" spans="1:31" ht="15.75" customHeight="1">
      <c r="A21" s="1">
        <v>12</v>
      </c>
      <c r="B21" s="322"/>
      <c r="C21" s="322"/>
      <c r="D21" s="322"/>
      <c r="E21" s="322"/>
      <c r="F21" s="322"/>
      <c r="G21" s="322"/>
      <c r="H21" s="322"/>
      <c r="I21" s="322"/>
      <c r="J21" s="322"/>
      <c r="K21" s="322"/>
      <c r="L21" s="322"/>
      <c r="M21" s="322"/>
      <c r="N21" s="322"/>
      <c r="O21" s="322"/>
      <c r="P21" s="322"/>
      <c r="Q21" s="322"/>
      <c r="R21" s="322"/>
      <c r="S21" s="322"/>
      <c r="T21" s="322"/>
      <c r="U21" s="322"/>
      <c r="V21" s="322"/>
      <c r="W21" s="322"/>
      <c r="X21" s="322"/>
      <c r="Y21" s="322"/>
      <c r="Z21" s="322"/>
      <c r="AA21" s="322"/>
      <c r="AB21" s="322"/>
      <c r="AC21" s="322"/>
      <c r="AD21" s="322"/>
      <c r="AE21" s="1"/>
    </row>
    <row r="22" spans="1:31" ht="15.75" customHeight="1">
      <c r="A22" s="1">
        <v>13</v>
      </c>
      <c r="B22" s="322"/>
      <c r="C22" s="322"/>
      <c r="D22" s="322"/>
      <c r="E22" s="322"/>
      <c r="F22" s="322"/>
      <c r="G22" s="322"/>
      <c r="H22" s="322"/>
      <c r="I22" s="322"/>
      <c r="J22" s="322"/>
      <c r="K22" s="322"/>
      <c r="L22" s="322"/>
      <c r="M22" s="322"/>
      <c r="N22" s="322"/>
      <c r="O22" s="322"/>
      <c r="P22" s="322"/>
      <c r="Q22" s="322"/>
      <c r="R22" s="322"/>
      <c r="S22" s="322"/>
      <c r="T22" s="322"/>
      <c r="U22" s="322"/>
      <c r="V22" s="322"/>
      <c r="W22" s="322"/>
      <c r="X22" s="322"/>
      <c r="Y22" s="322"/>
      <c r="Z22" s="322"/>
      <c r="AA22" s="322"/>
      <c r="AB22" s="322"/>
      <c r="AC22" s="322"/>
      <c r="AD22" s="322"/>
      <c r="AE22" s="1"/>
    </row>
    <row r="23" spans="1:31" ht="15.75" customHeight="1">
      <c r="A23" s="1">
        <v>14</v>
      </c>
      <c r="B23" s="322"/>
      <c r="C23" s="322"/>
      <c r="D23" s="322"/>
      <c r="E23" s="322"/>
      <c r="F23" s="322"/>
      <c r="G23" s="322"/>
      <c r="H23" s="322"/>
      <c r="I23" s="322"/>
      <c r="J23" s="322"/>
      <c r="K23" s="322"/>
      <c r="L23" s="322"/>
      <c r="M23" s="322"/>
      <c r="N23" s="322"/>
      <c r="O23" s="322"/>
      <c r="P23" s="322"/>
      <c r="Q23" s="322"/>
      <c r="R23" s="322"/>
      <c r="S23" s="322"/>
      <c r="T23" s="322"/>
      <c r="U23" s="322"/>
      <c r="V23" s="322"/>
      <c r="W23" s="322"/>
      <c r="X23" s="322"/>
      <c r="Y23" s="322"/>
      <c r="Z23" s="322"/>
      <c r="AA23" s="322"/>
      <c r="AB23" s="322"/>
      <c r="AC23" s="322"/>
      <c r="AD23" s="322"/>
      <c r="AE23" s="1"/>
    </row>
    <row r="24" spans="1:31" ht="15.75" customHeight="1">
      <c r="A24" s="1">
        <v>15</v>
      </c>
      <c r="B24" s="322"/>
      <c r="C24" s="322"/>
      <c r="D24" s="322"/>
      <c r="E24" s="322"/>
      <c r="F24" s="322"/>
      <c r="G24" s="322"/>
      <c r="H24" s="322"/>
      <c r="I24" s="322"/>
      <c r="J24" s="322"/>
      <c r="K24" s="322"/>
      <c r="L24" s="322"/>
      <c r="M24" s="322"/>
      <c r="N24" s="322"/>
      <c r="O24" s="322"/>
      <c r="P24" s="322"/>
      <c r="Q24" s="322"/>
      <c r="R24" s="322"/>
      <c r="S24" s="322"/>
      <c r="T24" s="322"/>
      <c r="U24" s="322"/>
      <c r="V24" s="322"/>
      <c r="W24" s="322"/>
      <c r="X24" s="322"/>
      <c r="Y24" s="322"/>
      <c r="Z24" s="322"/>
      <c r="AA24" s="322"/>
      <c r="AB24" s="322"/>
      <c r="AC24" s="322"/>
      <c r="AD24" s="322"/>
      <c r="AE24" s="1"/>
    </row>
    <row r="25" spans="1:31" ht="15.75" customHeight="1">
      <c r="A25" s="1">
        <v>16</v>
      </c>
      <c r="B25" s="322"/>
      <c r="C25" s="322"/>
      <c r="D25" s="322"/>
      <c r="E25" s="322"/>
      <c r="F25" s="322"/>
      <c r="G25" s="322"/>
      <c r="H25" s="322"/>
      <c r="I25" s="322"/>
      <c r="J25" s="322"/>
      <c r="K25" s="322"/>
      <c r="L25" s="322"/>
      <c r="M25" s="322"/>
      <c r="N25" s="322"/>
      <c r="O25" s="322"/>
      <c r="P25" s="322"/>
      <c r="Q25" s="322"/>
      <c r="R25" s="322"/>
      <c r="S25" s="322"/>
      <c r="T25" s="322"/>
      <c r="U25" s="322"/>
      <c r="V25" s="322"/>
      <c r="W25" s="322"/>
      <c r="X25" s="322"/>
      <c r="Y25" s="322"/>
      <c r="Z25" s="322"/>
      <c r="AA25" s="322"/>
      <c r="AB25" s="322"/>
      <c r="AC25" s="322"/>
      <c r="AD25" s="322"/>
      <c r="AE25" s="1"/>
    </row>
    <row r="26" spans="1:31" ht="15.75" customHeight="1">
      <c r="A26" s="1">
        <v>17</v>
      </c>
      <c r="B26" s="322"/>
      <c r="C26" s="322"/>
      <c r="D26" s="322"/>
      <c r="E26" s="322"/>
      <c r="F26" s="322"/>
      <c r="G26" s="322"/>
      <c r="H26" s="322"/>
      <c r="I26" s="322"/>
      <c r="J26" s="322"/>
      <c r="K26" s="322"/>
      <c r="L26" s="322"/>
      <c r="M26" s="322"/>
      <c r="N26" s="322"/>
      <c r="O26" s="322"/>
      <c r="P26" s="322"/>
      <c r="Q26" s="322"/>
      <c r="R26" s="322"/>
      <c r="S26" s="322"/>
      <c r="T26" s="322"/>
      <c r="U26" s="322"/>
      <c r="V26" s="322"/>
      <c r="W26" s="322"/>
      <c r="X26" s="322"/>
      <c r="Y26" s="322"/>
      <c r="Z26" s="322"/>
      <c r="AA26" s="322"/>
      <c r="AB26" s="322"/>
      <c r="AC26" s="322"/>
      <c r="AD26" s="322"/>
      <c r="AE26" s="1"/>
    </row>
    <row r="27" spans="1:31" ht="15.75" customHeight="1">
      <c r="A27" s="1">
        <v>18</v>
      </c>
      <c r="B27" s="322"/>
      <c r="C27" s="322"/>
      <c r="D27" s="322"/>
      <c r="E27" s="322"/>
      <c r="F27" s="322"/>
      <c r="G27" s="322"/>
      <c r="H27" s="322"/>
      <c r="I27" s="322"/>
      <c r="J27" s="322"/>
      <c r="K27" s="322"/>
      <c r="L27" s="322"/>
      <c r="M27" s="322"/>
      <c r="N27" s="322"/>
      <c r="O27" s="322"/>
      <c r="P27" s="322"/>
      <c r="Q27" s="322"/>
      <c r="R27" s="322"/>
      <c r="S27" s="322"/>
      <c r="T27" s="322"/>
      <c r="U27" s="322"/>
      <c r="V27" s="322"/>
      <c r="W27" s="322"/>
      <c r="X27" s="322"/>
      <c r="Y27" s="322"/>
      <c r="Z27" s="322"/>
      <c r="AA27" s="322"/>
      <c r="AB27" s="322"/>
      <c r="AC27" s="322"/>
      <c r="AD27" s="322"/>
      <c r="AE27" s="1"/>
    </row>
    <row r="28" spans="1:31" ht="15.75" customHeight="1">
      <c r="A28" s="1">
        <v>19</v>
      </c>
      <c r="B28" s="322"/>
      <c r="C28" s="322"/>
      <c r="D28" s="322"/>
      <c r="E28" s="322"/>
      <c r="F28" s="322"/>
      <c r="G28" s="322"/>
      <c r="H28" s="322"/>
      <c r="I28" s="322"/>
      <c r="J28" s="322"/>
      <c r="K28" s="322"/>
      <c r="L28" s="322"/>
      <c r="M28" s="322"/>
      <c r="N28" s="322"/>
      <c r="O28" s="322"/>
      <c r="P28" s="322"/>
      <c r="Q28" s="322"/>
      <c r="R28" s="322"/>
      <c r="S28" s="322"/>
      <c r="T28" s="322"/>
      <c r="U28" s="322"/>
      <c r="V28" s="322"/>
      <c r="W28" s="322"/>
      <c r="X28" s="322"/>
      <c r="Y28" s="322"/>
      <c r="Z28" s="322"/>
      <c r="AA28" s="322"/>
      <c r="AB28" s="322"/>
      <c r="AC28" s="322"/>
      <c r="AD28" s="322"/>
      <c r="AE28" s="1"/>
    </row>
    <row r="29" spans="1:31" ht="15.75" customHeight="1">
      <c r="A29" s="1">
        <v>20</v>
      </c>
      <c r="B29" s="322"/>
      <c r="C29" s="322"/>
      <c r="D29" s="322"/>
      <c r="E29" s="322"/>
      <c r="F29" s="322"/>
      <c r="G29" s="322"/>
      <c r="H29" s="322"/>
      <c r="I29" s="322"/>
      <c r="J29" s="322"/>
      <c r="K29" s="322"/>
      <c r="L29" s="322"/>
      <c r="M29" s="322"/>
      <c r="N29" s="322"/>
      <c r="O29" s="322"/>
      <c r="P29" s="322"/>
      <c r="Q29" s="322"/>
      <c r="R29" s="322"/>
      <c r="S29" s="322"/>
      <c r="T29" s="322"/>
      <c r="U29" s="322"/>
      <c r="V29" s="322"/>
      <c r="W29" s="322"/>
      <c r="X29" s="322"/>
      <c r="Y29" s="322"/>
      <c r="Z29" s="322"/>
      <c r="AA29" s="322"/>
      <c r="AB29" s="322"/>
      <c r="AC29" s="322"/>
      <c r="AD29" s="322"/>
      <c r="AE29" s="1"/>
    </row>
    <row r="30" spans="1:31" ht="15.75" customHeight="1">
      <c r="A30" s="1">
        <v>21</v>
      </c>
      <c r="B30" s="322"/>
      <c r="C30" s="322"/>
      <c r="D30" s="322"/>
      <c r="E30" s="322"/>
      <c r="F30" s="322"/>
      <c r="G30" s="322"/>
      <c r="H30" s="322"/>
      <c r="I30" s="322"/>
      <c r="J30" s="322"/>
      <c r="K30" s="322"/>
      <c r="L30" s="322"/>
      <c r="M30" s="322"/>
      <c r="N30" s="322"/>
      <c r="O30" s="322"/>
      <c r="P30" s="322"/>
      <c r="Q30" s="322"/>
      <c r="R30" s="322"/>
      <c r="S30" s="322"/>
      <c r="T30" s="322"/>
      <c r="U30" s="322"/>
      <c r="V30" s="322"/>
      <c r="W30" s="322"/>
      <c r="X30" s="322"/>
      <c r="Y30" s="322"/>
      <c r="Z30" s="322"/>
      <c r="AA30" s="322"/>
      <c r="AB30" s="322"/>
      <c r="AC30" s="322"/>
      <c r="AD30" s="322"/>
      <c r="AE30" s="1"/>
    </row>
    <row r="31" spans="1:31" ht="15.75" customHeight="1">
      <c r="A31" s="1">
        <v>22</v>
      </c>
      <c r="B31" s="322"/>
      <c r="C31" s="322"/>
      <c r="D31" s="322"/>
      <c r="E31" s="322"/>
      <c r="F31" s="322"/>
      <c r="G31" s="322"/>
      <c r="H31" s="322"/>
      <c r="I31" s="322"/>
      <c r="J31" s="322"/>
      <c r="K31" s="322"/>
      <c r="L31" s="322"/>
      <c r="M31" s="322"/>
      <c r="N31" s="322"/>
      <c r="O31" s="322"/>
      <c r="P31" s="322"/>
      <c r="Q31" s="322"/>
      <c r="R31" s="322"/>
      <c r="S31" s="322"/>
      <c r="T31" s="322"/>
      <c r="U31" s="322"/>
      <c r="V31" s="322"/>
      <c r="W31" s="322"/>
      <c r="X31" s="322"/>
      <c r="Y31" s="322"/>
      <c r="Z31" s="322"/>
      <c r="AA31" s="322"/>
      <c r="AB31" s="322"/>
      <c r="AC31" s="322"/>
      <c r="AD31" s="322"/>
      <c r="AE31" s="1"/>
    </row>
    <row r="32" spans="1:31" ht="15.75" customHeight="1">
      <c r="A32" s="1">
        <v>23</v>
      </c>
      <c r="B32" s="322"/>
      <c r="C32" s="322"/>
      <c r="D32" s="322"/>
      <c r="E32" s="322"/>
      <c r="F32" s="322"/>
      <c r="G32" s="322"/>
      <c r="H32" s="322"/>
      <c r="I32" s="322"/>
      <c r="J32" s="322"/>
      <c r="K32" s="322"/>
      <c r="L32" s="322"/>
      <c r="M32" s="322"/>
      <c r="N32" s="322"/>
      <c r="O32" s="322"/>
      <c r="P32" s="322"/>
      <c r="Q32" s="322"/>
      <c r="R32" s="322"/>
      <c r="S32" s="322"/>
      <c r="T32" s="322"/>
      <c r="U32" s="322"/>
      <c r="V32" s="322"/>
      <c r="W32" s="322"/>
      <c r="X32" s="322"/>
      <c r="Y32" s="322"/>
      <c r="Z32" s="322"/>
      <c r="AA32" s="322"/>
      <c r="AB32" s="322"/>
      <c r="AC32" s="322"/>
      <c r="AD32" s="322"/>
      <c r="AE32" s="1"/>
    </row>
    <row r="33" spans="1:31" ht="15.75" customHeight="1">
      <c r="A33" s="1">
        <v>24</v>
      </c>
      <c r="B33" s="322"/>
      <c r="C33" s="322"/>
      <c r="D33" s="322"/>
      <c r="E33" s="322"/>
      <c r="F33" s="322"/>
      <c r="G33" s="322"/>
      <c r="H33" s="322"/>
      <c r="I33" s="322"/>
      <c r="J33" s="322"/>
      <c r="K33" s="322"/>
      <c r="L33" s="322"/>
      <c r="M33" s="322"/>
      <c r="N33" s="322"/>
      <c r="O33" s="322"/>
      <c r="P33" s="322"/>
      <c r="Q33" s="322"/>
      <c r="R33" s="322"/>
      <c r="S33" s="322"/>
      <c r="T33" s="322"/>
      <c r="U33" s="322"/>
      <c r="V33" s="322"/>
      <c r="W33" s="322"/>
      <c r="X33" s="322"/>
      <c r="Y33" s="322"/>
      <c r="Z33" s="322"/>
      <c r="AA33" s="322"/>
      <c r="AB33" s="322"/>
      <c r="AC33" s="322"/>
      <c r="AD33" s="322"/>
      <c r="AE33" s="1"/>
    </row>
    <row r="34" spans="1:31" ht="15.75" customHeight="1">
      <c r="A34" s="1">
        <v>25</v>
      </c>
      <c r="B34" s="322"/>
      <c r="C34" s="322"/>
      <c r="D34" s="322"/>
      <c r="E34" s="322"/>
      <c r="F34" s="322"/>
      <c r="G34" s="322"/>
      <c r="H34" s="322"/>
      <c r="I34" s="322"/>
      <c r="J34" s="322"/>
      <c r="K34" s="322"/>
      <c r="L34" s="322"/>
      <c r="M34" s="322"/>
      <c r="N34" s="322"/>
      <c r="O34" s="322"/>
      <c r="P34" s="322"/>
      <c r="Q34" s="322"/>
      <c r="R34" s="322"/>
      <c r="S34" s="322"/>
      <c r="T34" s="322"/>
      <c r="U34" s="322"/>
      <c r="V34" s="322"/>
      <c r="W34" s="322"/>
      <c r="X34" s="322"/>
      <c r="Y34" s="322"/>
      <c r="Z34" s="322"/>
      <c r="AA34" s="322"/>
      <c r="AB34" s="322"/>
      <c r="AC34" s="322"/>
      <c r="AD34" s="322"/>
      <c r="AE34" s="1"/>
    </row>
    <row r="35" spans="1:31" ht="15.75" customHeight="1">
      <c r="A35" s="1">
        <v>26</v>
      </c>
      <c r="B35" s="322"/>
      <c r="C35" s="322"/>
      <c r="D35" s="322"/>
      <c r="E35" s="322"/>
      <c r="F35" s="322"/>
      <c r="G35" s="322"/>
      <c r="H35" s="322"/>
      <c r="I35" s="322"/>
      <c r="J35" s="322"/>
      <c r="K35" s="322"/>
      <c r="L35" s="322"/>
      <c r="M35" s="322"/>
      <c r="N35" s="322"/>
      <c r="O35" s="322"/>
      <c r="P35" s="322"/>
      <c r="Q35" s="322"/>
      <c r="R35" s="322"/>
      <c r="S35" s="322"/>
      <c r="T35" s="322"/>
      <c r="U35" s="322"/>
      <c r="V35" s="322"/>
      <c r="W35" s="322"/>
      <c r="X35" s="322"/>
      <c r="Y35" s="322"/>
      <c r="Z35" s="322"/>
      <c r="AA35" s="322"/>
      <c r="AB35" s="322"/>
      <c r="AC35" s="322"/>
      <c r="AD35" s="322"/>
      <c r="AE35" s="1"/>
    </row>
    <row r="36" spans="1:31" ht="15.75" customHeight="1">
      <c r="A36" s="1">
        <v>27</v>
      </c>
      <c r="B36" s="322"/>
      <c r="C36" s="322"/>
      <c r="D36" s="322"/>
      <c r="E36" s="322"/>
      <c r="F36" s="322"/>
      <c r="G36" s="322"/>
      <c r="H36" s="322"/>
      <c r="I36" s="322"/>
      <c r="J36" s="322"/>
      <c r="K36" s="322"/>
      <c r="L36" s="322"/>
      <c r="M36" s="322"/>
      <c r="N36" s="322"/>
      <c r="O36" s="322"/>
      <c r="P36" s="322"/>
      <c r="Q36" s="322"/>
      <c r="R36" s="322"/>
      <c r="S36" s="322"/>
      <c r="T36" s="322"/>
      <c r="U36" s="322"/>
      <c r="V36" s="322"/>
      <c r="W36" s="322"/>
      <c r="X36" s="322"/>
      <c r="Y36" s="322"/>
      <c r="Z36" s="322"/>
      <c r="AA36" s="322"/>
      <c r="AB36" s="322"/>
      <c r="AC36" s="322"/>
      <c r="AD36" s="322"/>
      <c r="AE36" s="1"/>
    </row>
    <row r="37" spans="1:31" ht="15.75" customHeight="1">
      <c r="A37" s="1">
        <v>28</v>
      </c>
      <c r="B37" s="322"/>
      <c r="C37" s="322"/>
      <c r="D37" s="322"/>
      <c r="E37" s="322"/>
      <c r="F37" s="322"/>
      <c r="G37" s="322"/>
      <c r="H37" s="322"/>
      <c r="I37" s="322"/>
      <c r="J37" s="322"/>
      <c r="K37" s="322"/>
      <c r="L37" s="322"/>
      <c r="M37" s="322"/>
      <c r="N37" s="322"/>
      <c r="O37" s="322"/>
      <c r="P37" s="322"/>
      <c r="Q37" s="322"/>
      <c r="R37" s="322"/>
      <c r="S37" s="322"/>
      <c r="T37" s="322"/>
      <c r="U37" s="322"/>
      <c r="V37" s="322"/>
      <c r="W37" s="322"/>
      <c r="X37" s="322"/>
      <c r="Y37" s="322"/>
      <c r="Z37" s="322"/>
      <c r="AA37" s="322"/>
      <c r="AB37" s="322"/>
      <c r="AC37" s="322"/>
      <c r="AD37" s="322"/>
      <c r="AE37" s="1"/>
    </row>
    <row r="38" spans="1:31" ht="15.75" customHeight="1">
      <c r="A38" s="1">
        <v>29</v>
      </c>
      <c r="B38" s="322"/>
      <c r="C38" s="322"/>
      <c r="D38" s="322"/>
      <c r="E38" s="322"/>
      <c r="F38" s="322"/>
      <c r="G38" s="322"/>
      <c r="H38" s="322"/>
      <c r="I38" s="322"/>
      <c r="J38" s="322"/>
      <c r="K38" s="322"/>
      <c r="L38" s="322"/>
      <c r="M38" s="322"/>
      <c r="N38" s="322"/>
      <c r="O38" s="322"/>
      <c r="P38" s="322"/>
      <c r="Q38" s="322"/>
      <c r="R38" s="322"/>
      <c r="S38" s="322"/>
      <c r="T38" s="322"/>
      <c r="U38" s="322"/>
      <c r="V38" s="322"/>
      <c r="W38" s="322"/>
      <c r="X38" s="322"/>
      <c r="Y38" s="322"/>
      <c r="Z38" s="322"/>
      <c r="AA38" s="322"/>
      <c r="AB38" s="322"/>
      <c r="AC38" s="322"/>
      <c r="AD38" s="322"/>
      <c r="AE38" s="1"/>
    </row>
    <row r="39" spans="1:31" ht="15.75" customHeight="1">
      <c r="A39" s="1">
        <v>30</v>
      </c>
      <c r="B39" s="322"/>
      <c r="C39" s="322"/>
      <c r="D39" s="322"/>
      <c r="E39" s="322"/>
      <c r="F39" s="322"/>
      <c r="G39" s="322"/>
      <c r="H39" s="322"/>
      <c r="I39" s="322"/>
      <c r="J39" s="322"/>
      <c r="K39" s="322"/>
      <c r="L39" s="322"/>
      <c r="M39" s="322"/>
      <c r="N39" s="322"/>
      <c r="O39" s="322"/>
      <c r="P39" s="322"/>
      <c r="Q39" s="322"/>
      <c r="R39" s="322"/>
      <c r="S39" s="322"/>
      <c r="T39" s="322"/>
      <c r="U39" s="322"/>
      <c r="V39" s="322"/>
      <c r="W39" s="322"/>
      <c r="X39" s="322"/>
      <c r="Y39" s="322"/>
      <c r="Z39" s="322"/>
      <c r="AA39" s="322"/>
      <c r="AB39" s="322"/>
      <c r="AC39" s="322"/>
      <c r="AD39" s="322"/>
      <c r="AE39" s="1"/>
    </row>
    <row r="40" spans="1:31" ht="15.75" customHeight="1">
      <c r="A40" s="1">
        <v>31</v>
      </c>
      <c r="B40" s="322"/>
      <c r="C40" s="322"/>
      <c r="D40" s="322"/>
      <c r="E40" s="322"/>
      <c r="F40" s="322"/>
      <c r="G40" s="322"/>
      <c r="H40" s="322"/>
      <c r="I40" s="322"/>
      <c r="J40" s="322"/>
      <c r="K40" s="322"/>
      <c r="L40" s="322"/>
      <c r="M40" s="322"/>
      <c r="N40" s="322"/>
      <c r="O40" s="322"/>
      <c r="P40" s="322"/>
      <c r="Q40" s="322"/>
      <c r="R40" s="322"/>
      <c r="S40" s="322"/>
      <c r="T40" s="322"/>
      <c r="U40" s="322"/>
      <c r="V40" s="322"/>
      <c r="W40" s="322"/>
      <c r="X40" s="322"/>
      <c r="Y40" s="322"/>
      <c r="Z40" s="322"/>
      <c r="AA40" s="322"/>
      <c r="AB40" s="322"/>
      <c r="AC40" s="322"/>
      <c r="AD40" s="322"/>
      <c r="AE40" s="1"/>
    </row>
    <row r="41" spans="1:31" ht="15.75" customHeight="1">
      <c r="A41" s="1">
        <v>32</v>
      </c>
      <c r="B41" s="322"/>
      <c r="C41" s="322"/>
      <c r="D41" s="322"/>
      <c r="E41" s="322"/>
      <c r="F41" s="322"/>
      <c r="G41" s="322"/>
      <c r="H41" s="322"/>
      <c r="I41" s="322"/>
      <c r="J41" s="322"/>
      <c r="K41" s="322"/>
      <c r="L41" s="322"/>
      <c r="M41" s="322"/>
      <c r="N41" s="322"/>
      <c r="O41" s="322"/>
      <c r="P41" s="322"/>
      <c r="Q41" s="322"/>
      <c r="R41" s="322"/>
      <c r="S41" s="322"/>
      <c r="T41" s="322"/>
      <c r="U41" s="322"/>
      <c r="V41" s="322"/>
      <c r="W41" s="322"/>
      <c r="X41" s="322"/>
      <c r="Y41" s="322"/>
      <c r="Z41" s="322"/>
      <c r="AA41" s="322"/>
      <c r="AB41" s="322"/>
      <c r="AC41" s="322"/>
      <c r="AD41" s="322"/>
      <c r="AE41" s="1"/>
    </row>
    <row r="42" spans="1:31" ht="15.75" customHeight="1">
      <c r="A42" s="1">
        <v>33</v>
      </c>
      <c r="B42" s="322"/>
      <c r="C42" s="322"/>
      <c r="D42" s="322"/>
      <c r="E42" s="322"/>
      <c r="F42" s="322"/>
      <c r="G42" s="322"/>
      <c r="H42" s="322"/>
      <c r="I42" s="322"/>
      <c r="J42" s="322"/>
      <c r="K42" s="322"/>
      <c r="L42" s="322"/>
      <c r="M42" s="322"/>
      <c r="N42" s="322"/>
      <c r="O42" s="322"/>
      <c r="P42" s="322"/>
      <c r="Q42" s="322"/>
      <c r="R42" s="322"/>
      <c r="S42" s="322"/>
      <c r="T42" s="322"/>
      <c r="U42" s="322"/>
      <c r="V42" s="322"/>
      <c r="W42" s="322"/>
      <c r="X42" s="322"/>
      <c r="Y42" s="322"/>
      <c r="Z42" s="322"/>
      <c r="AA42" s="322"/>
      <c r="AB42" s="322"/>
      <c r="AC42" s="322"/>
      <c r="AD42" s="322"/>
      <c r="AE42" s="1"/>
    </row>
    <row r="43" spans="1:31" ht="15.75" customHeight="1">
      <c r="A43" s="1">
        <v>34</v>
      </c>
      <c r="B43" s="322"/>
      <c r="C43" s="322"/>
      <c r="D43" s="322"/>
      <c r="E43" s="322"/>
      <c r="F43" s="322"/>
      <c r="G43" s="322"/>
      <c r="H43" s="322"/>
      <c r="I43" s="322"/>
      <c r="J43" s="322"/>
      <c r="K43" s="322"/>
      <c r="L43" s="322"/>
      <c r="M43" s="322"/>
      <c r="N43" s="322"/>
      <c r="O43" s="322"/>
      <c r="P43" s="322"/>
      <c r="Q43" s="322"/>
      <c r="R43" s="322"/>
      <c r="S43" s="322"/>
      <c r="T43" s="322"/>
      <c r="U43" s="322"/>
      <c r="V43" s="322"/>
      <c r="W43" s="322"/>
      <c r="X43" s="322"/>
      <c r="Y43" s="322"/>
      <c r="Z43" s="322"/>
      <c r="AA43" s="322"/>
      <c r="AB43" s="322"/>
      <c r="AC43" s="322"/>
      <c r="AD43" s="322"/>
      <c r="AE43" s="1"/>
    </row>
    <row r="44" spans="1:31" ht="15.75" customHeight="1">
      <c r="A44" s="1">
        <v>35</v>
      </c>
      <c r="B44" s="322"/>
      <c r="C44" s="322"/>
      <c r="D44" s="322"/>
      <c r="E44" s="322"/>
      <c r="F44" s="322"/>
      <c r="G44" s="322"/>
      <c r="H44" s="322"/>
      <c r="I44" s="322"/>
      <c r="J44" s="322"/>
      <c r="K44" s="322"/>
      <c r="L44" s="322"/>
      <c r="M44" s="322"/>
      <c r="N44" s="322"/>
      <c r="O44" s="322"/>
      <c r="P44" s="322"/>
      <c r="Q44" s="322"/>
      <c r="R44" s="322"/>
      <c r="S44" s="322"/>
      <c r="T44" s="322"/>
      <c r="U44" s="322"/>
      <c r="V44" s="322"/>
      <c r="W44" s="322"/>
      <c r="X44" s="322"/>
      <c r="Y44" s="322"/>
      <c r="Z44" s="322"/>
      <c r="AA44" s="322"/>
      <c r="AB44" s="322"/>
      <c r="AC44" s="322"/>
      <c r="AD44" s="322"/>
      <c r="AE44" s="1"/>
    </row>
    <row r="45" spans="1:31" ht="15.75" customHeight="1">
      <c r="A45" s="1">
        <v>36</v>
      </c>
      <c r="B45" s="322"/>
      <c r="C45" s="322"/>
      <c r="D45" s="322"/>
      <c r="E45" s="322"/>
      <c r="F45" s="322"/>
      <c r="G45" s="322"/>
      <c r="H45" s="322"/>
      <c r="I45" s="322"/>
      <c r="J45" s="322"/>
      <c r="K45" s="322"/>
      <c r="L45" s="322"/>
      <c r="M45" s="322"/>
      <c r="N45" s="322"/>
      <c r="O45" s="322"/>
      <c r="P45" s="322"/>
      <c r="Q45" s="322"/>
      <c r="R45" s="322"/>
      <c r="S45" s="322"/>
      <c r="T45" s="322"/>
      <c r="U45" s="322"/>
      <c r="V45" s="322"/>
      <c r="W45" s="322"/>
      <c r="X45" s="322"/>
      <c r="Y45" s="322"/>
      <c r="Z45" s="322"/>
      <c r="AA45" s="322"/>
      <c r="AB45" s="322"/>
      <c r="AC45" s="322"/>
      <c r="AD45" s="322"/>
      <c r="AE45" s="1"/>
    </row>
    <row r="46" spans="1:31" ht="15.75" customHeight="1">
      <c r="A46" s="1">
        <v>37</v>
      </c>
      <c r="B46" s="322"/>
      <c r="C46" s="322"/>
      <c r="D46" s="322"/>
      <c r="E46" s="322"/>
      <c r="F46" s="322"/>
      <c r="G46" s="322"/>
      <c r="H46" s="322"/>
      <c r="I46" s="322"/>
      <c r="J46" s="322"/>
      <c r="K46" s="322"/>
      <c r="L46" s="322"/>
      <c r="M46" s="322"/>
      <c r="N46" s="322"/>
      <c r="O46" s="322"/>
      <c r="P46" s="322"/>
      <c r="Q46" s="322"/>
      <c r="R46" s="322"/>
      <c r="S46" s="322"/>
      <c r="T46" s="322"/>
      <c r="U46" s="322"/>
      <c r="V46" s="322"/>
      <c r="W46" s="322"/>
      <c r="X46" s="322"/>
      <c r="Y46" s="322"/>
      <c r="Z46" s="322"/>
      <c r="AA46" s="322"/>
      <c r="AB46" s="322"/>
      <c r="AC46" s="322"/>
      <c r="AD46" s="322"/>
      <c r="AE46" s="1"/>
    </row>
    <row r="47" spans="1:31" ht="15.75" customHeight="1">
      <c r="A47" s="1">
        <v>38</v>
      </c>
      <c r="B47" s="322"/>
      <c r="C47" s="322"/>
      <c r="D47" s="322"/>
      <c r="E47" s="322"/>
      <c r="F47" s="322"/>
      <c r="G47" s="322"/>
      <c r="H47" s="322"/>
      <c r="I47" s="322"/>
      <c r="J47" s="322"/>
      <c r="K47" s="322"/>
      <c r="L47" s="322"/>
      <c r="M47" s="322"/>
      <c r="N47" s="322"/>
      <c r="O47" s="322"/>
      <c r="P47" s="322"/>
      <c r="Q47" s="322"/>
      <c r="R47" s="322"/>
      <c r="S47" s="322"/>
      <c r="T47" s="322"/>
      <c r="U47" s="322"/>
      <c r="V47" s="322"/>
      <c r="W47" s="322"/>
      <c r="X47" s="322"/>
      <c r="Y47" s="322"/>
      <c r="Z47" s="322"/>
      <c r="AA47" s="322"/>
      <c r="AB47" s="322"/>
      <c r="AC47" s="322"/>
      <c r="AD47" s="322"/>
      <c r="AE47" s="1"/>
    </row>
    <row r="48" spans="1:31" ht="15.75" customHeight="1">
      <c r="A48" s="1">
        <v>39</v>
      </c>
      <c r="B48" s="577"/>
      <c r="C48" s="577"/>
      <c r="D48" s="577"/>
      <c r="E48" s="577"/>
      <c r="F48" s="577"/>
      <c r="G48" s="577"/>
      <c r="H48" s="577"/>
      <c r="I48" s="577"/>
      <c r="J48" s="577"/>
      <c r="K48" s="577"/>
      <c r="L48" s="577"/>
      <c r="M48" s="577"/>
      <c r="N48" s="577"/>
      <c r="O48" s="577"/>
      <c r="P48" s="577"/>
      <c r="Q48" s="577"/>
      <c r="R48" s="577"/>
      <c r="S48" s="577"/>
      <c r="T48" s="577"/>
      <c r="U48" s="577"/>
      <c r="V48" s="577"/>
      <c r="W48" s="577"/>
      <c r="X48" s="577"/>
      <c r="Y48" s="577"/>
      <c r="Z48" s="577"/>
      <c r="AA48" s="577"/>
      <c r="AB48" s="577"/>
      <c r="AC48" s="577"/>
      <c r="AD48" s="577"/>
      <c r="AE48" s="1"/>
    </row>
    <row r="49" spans="1:31" ht="15.75" customHeight="1">
      <c r="A49" s="1">
        <v>40</v>
      </c>
      <c r="B49" s="322"/>
      <c r="C49" s="322"/>
      <c r="D49" s="322"/>
      <c r="E49" s="322"/>
      <c r="F49" s="322"/>
      <c r="G49" s="322"/>
      <c r="H49" s="322"/>
      <c r="I49" s="322"/>
      <c r="J49" s="322"/>
      <c r="K49" s="322"/>
      <c r="L49" s="322"/>
      <c r="M49" s="322"/>
      <c r="N49" s="322"/>
      <c r="O49" s="322"/>
      <c r="P49" s="322"/>
      <c r="Q49" s="322"/>
      <c r="R49" s="322"/>
      <c r="S49" s="322"/>
      <c r="T49" s="322"/>
      <c r="U49" s="322"/>
      <c r="V49" s="322"/>
      <c r="W49" s="322"/>
      <c r="X49" s="322"/>
      <c r="Y49" s="322"/>
      <c r="Z49" s="322"/>
      <c r="AA49" s="322"/>
      <c r="AB49" s="322"/>
      <c r="AC49" s="322"/>
      <c r="AD49" s="322"/>
      <c r="AE49" s="1"/>
    </row>
    <row r="50" spans="1:31" ht="15.75" customHeight="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row>
    <row r="51" spans="1:31" ht="15.75" customHeight="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row>
    <row r="52" spans="1:31" ht="15.75" customHeight="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row>
    <row r="53" spans="1:31" ht="15.75" customHeight="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row>
    <row r="54" spans="1:31" ht="15.75" customHeight="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row>
    <row r="55" spans="1:31" ht="15.75" customHeight="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row>
    <row r="56" spans="1:31" ht="15.75" customHeight="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row>
    <row r="57" spans="1:31" ht="15.75" customHeight="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row>
    <row r="58" spans="1:31" ht="15.75" customHeight="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row>
    <row r="59" spans="1:31" ht="15.75" customHeight="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row>
    <row r="60" spans="1:31" ht="15.75" customHeight="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row>
    <row r="61" spans="1:31" ht="15.75" customHeight="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row>
    <row r="62" spans="1:31" ht="15.75" customHeight="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row>
    <row r="63" spans="1:31" ht="15.75" customHeight="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row>
    <row r="64" spans="1:31" ht="15.75" customHeight="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row>
    <row r="65" spans="2:31" ht="15.75" customHeight="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row>
    <row r="66" spans="2:31" ht="15.75" customHeight="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row>
    <row r="67" spans="2:31" ht="15.75" customHeight="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row>
    <row r="68" spans="2:31" ht="15.75" customHeight="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row>
    <row r="69" spans="2:31" ht="15.75" customHeight="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row>
    <row r="70" spans="2:31" ht="15.75" customHeight="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row>
    <row r="71" spans="2:31" ht="15.75" customHeight="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row>
    <row r="72" spans="2:31" ht="15.75" customHeight="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row>
    <row r="73" spans="2:31" ht="15.75" customHeight="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row>
    <row r="74" spans="2:31" ht="15.75" customHeight="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row>
    <row r="75" spans="2:31" ht="15.75" customHeight="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row>
    <row r="76" spans="2:31" ht="15.75" customHeight="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row>
    <row r="77" spans="2:31" ht="15.75" customHeight="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row>
    <row r="78" spans="2:31" ht="15.75" customHeight="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row>
    <row r="79" spans="2:31" ht="15.75" customHeight="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row>
    <row r="80" spans="2:31" ht="15.75" customHeight="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row>
    <row r="81" spans="2:31" ht="15.75" customHeight="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row>
    <row r="82" spans="2:31" ht="15.75" customHeight="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row>
    <row r="83" spans="2:31" ht="15.75" customHeight="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row>
    <row r="84" spans="2:31" ht="15.75" customHeight="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row>
    <row r="85" spans="2:31" ht="15.75" customHeight="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row>
    <row r="86" spans="2:31" ht="15.75" customHeight="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row>
    <row r="87" spans="2:31" ht="15.75" customHeight="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row>
    <row r="88" spans="2:31" ht="15.75" customHeight="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row>
    <row r="89" spans="2:31" ht="15.75" customHeight="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row>
    <row r="90" spans="2:31" ht="15.75" customHeight="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row>
    <row r="91" spans="2:31" ht="15.75" customHeight="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row>
    <row r="92" spans="2:31" ht="15.75" customHeight="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row>
    <row r="93" spans="2:31" ht="15.75" customHeight="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row>
    <row r="94" spans="2:31" ht="15.75" customHeight="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row>
    <row r="95" spans="2:31" ht="15.75" customHeight="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row>
    <row r="96" spans="2:31" ht="15.75" customHeight="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row>
    <row r="97" spans="2:31" ht="15.75" customHeight="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row>
    <row r="98" spans="2:31" ht="15.75" customHeight="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row>
    <row r="99" spans="2:31" ht="15.75" customHeight="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row>
    <row r="100" spans="2:31" ht="15.7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row>
    <row r="101" spans="2:31" ht="15.75" customHeight="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row>
    <row r="102" spans="2:31" ht="15.75" customHeight="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row>
    <row r="103" spans="2:31" ht="15.75" customHeight="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row>
    <row r="104" spans="2:31" ht="15.75" customHeight="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row>
    <row r="105" spans="2:31" ht="15.75" customHeight="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row>
    <row r="106" spans="2:31" ht="15.75" customHeight="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row>
    <row r="107" spans="2:31" ht="15.75" customHeight="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row>
    <row r="108" spans="2:31" ht="15.75" customHeight="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row>
    <row r="109" spans="2:31" ht="15.75" customHeight="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row>
    <row r="110" spans="2:31" ht="15.75" customHeight="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row>
    <row r="111" spans="2:31" ht="15.75" customHeight="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row>
    <row r="112" spans="2:31" ht="15.75" customHeight="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row>
    <row r="113" spans="2:31" ht="15.75" customHeight="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row>
    <row r="114" spans="2:31" ht="15.75" customHeight="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row>
    <row r="115" spans="2:31" ht="15.75" customHeight="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row>
    <row r="116" spans="2:31" ht="15.75" customHeight="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row>
    <row r="117" spans="2:31" ht="15.75" customHeight="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row>
    <row r="118" spans="2:31" ht="15.75" customHeight="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row>
    <row r="119" spans="2:31" ht="15.75" customHeight="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row>
    <row r="120" spans="2:31" ht="15.75" customHeight="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row>
    <row r="121" spans="2:31" ht="15.75" customHeight="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row>
    <row r="122" spans="2:31" ht="15.75" customHeight="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row>
    <row r="123" spans="2:31" ht="15.75" customHeight="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row>
    <row r="124" spans="2:31" ht="15.75" customHeight="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row>
    <row r="125" spans="2:31" ht="15.75" customHeight="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row>
    <row r="126" spans="2:31" ht="15.75" customHeight="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row>
    <row r="127" spans="2:31" ht="15.75" customHeight="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row>
    <row r="128" spans="2:31" ht="15.75"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row>
    <row r="129" spans="2:31" ht="15.75" customHeight="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row>
    <row r="130" spans="2:31" ht="15.75" customHeight="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row>
    <row r="131" spans="2:31" ht="15.75" customHeight="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row>
    <row r="132" spans="2:31" ht="15.75" customHeight="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row>
    <row r="133" spans="2:31" ht="15.75" customHeight="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row>
    <row r="134" spans="2:31" ht="15.75" customHeight="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row>
    <row r="135" spans="2:31" ht="15.75" customHeight="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row>
    <row r="136" spans="2:31" ht="15.75" customHeight="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row>
    <row r="137" spans="2:31" ht="15.75" customHeight="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row>
    <row r="138" spans="2:31" ht="15.75" customHeight="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row>
    <row r="139" spans="2:31" ht="15.75" customHeight="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row>
    <row r="140" spans="2:31" ht="15.75" customHeight="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row>
    <row r="141" spans="2:31" ht="15.75" customHeight="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row>
    <row r="142" spans="2:31" ht="15.75" customHeight="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row>
    <row r="143" spans="2:31" ht="15.75" customHeight="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row>
    <row r="144" spans="2:31" ht="15.75" customHeight="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row>
    <row r="145" spans="2:31" ht="15.75" customHeight="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row>
    <row r="146" spans="2:31" ht="15.75" customHeight="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row>
    <row r="147" spans="2:31" ht="15.75" customHeight="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row>
    <row r="148" spans="2:31" ht="15.75" customHeight="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row>
    <row r="149" spans="2:31" ht="15.75" customHeight="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row>
    <row r="150" spans="2:31" ht="15.75" customHeight="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row>
    <row r="151" spans="2:31" ht="15.75" customHeight="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row>
    <row r="152" spans="2:31" ht="15.75" customHeight="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row>
    <row r="153" spans="2:31" ht="15.75" customHeight="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row>
    <row r="154" spans="2:31" ht="15.75" customHeight="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row>
    <row r="155" spans="2:31" ht="15.75" customHeight="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row>
    <row r="156" spans="2:31" ht="15.75" customHeight="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row>
    <row r="157" spans="2:31" ht="15.75" customHeight="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row>
    <row r="158" spans="2:31" ht="15.75" customHeight="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row>
    <row r="159" spans="2:31" ht="15.75" customHeight="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row>
    <row r="160" spans="2:31" ht="15.75" customHeight="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row>
    <row r="161" spans="2:31" ht="15.75" customHeight="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row>
    <row r="162" spans="2:31" ht="15.75" customHeight="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row>
    <row r="163" spans="2:31" ht="15.75" customHeight="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row>
    <row r="164" spans="2:31" ht="15.75" customHeight="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row>
    <row r="165" spans="2:31" ht="15.75" customHeight="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row>
    <row r="166" spans="2:31" ht="15.75" customHeight="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row>
    <row r="167" spans="2:31" ht="15.75" customHeight="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row>
    <row r="168" spans="2:31" ht="15.75" customHeight="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row>
    <row r="169" spans="2:31" ht="15.75" customHeight="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row>
    <row r="170" spans="2:31" ht="15.75" customHeight="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row>
    <row r="171" spans="2:31" ht="15.75" customHeight="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row>
    <row r="172" spans="2:31" ht="15.75" customHeight="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row>
    <row r="173" spans="2:31" ht="15.75" customHeight="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row>
    <row r="174" spans="2:31" ht="15.75" customHeight="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row>
    <row r="175" spans="2:31" ht="15.75" customHeight="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row>
    <row r="176" spans="2:31" ht="15.75" customHeight="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row>
    <row r="177" spans="2:31" ht="15.75" customHeight="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row>
    <row r="178" spans="2:31" ht="15.75" customHeight="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row>
    <row r="179" spans="2:31" ht="15.75" customHeight="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row>
    <row r="180" spans="2:31" ht="15.75" customHeight="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row>
    <row r="181" spans="2:31" ht="15.75" customHeight="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row>
    <row r="182" spans="2:31" ht="15.75" customHeight="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row>
    <row r="183" spans="2:31" ht="15.75" customHeight="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row>
    <row r="184" spans="2:31" ht="15.75"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row>
    <row r="185" spans="2:31" ht="15.75"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row>
    <row r="186" spans="2:31" ht="15.75"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row>
    <row r="187" spans="2:31" ht="15.75" customHeight="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row>
    <row r="188" spans="2:31" ht="15.75" customHeight="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row>
    <row r="189" spans="2:31" ht="15.75" customHeight="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row>
    <row r="190" spans="2:31" ht="15.75" customHeight="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row>
    <row r="191" spans="2:31" ht="15.75" customHeight="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row>
    <row r="192" spans="2:31" ht="15.75" customHeight="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row>
    <row r="193" spans="2:31" ht="15.75" customHeight="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row>
    <row r="194" spans="2:31" ht="15.75" customHeight="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row>
    <row r="195" spans="2:31" ht="15.75" customHeight="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row>
    <row r="196" spans="2:31" ht="15.75" customHeight="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row>
    <row r="197" spans="2:31" ht="15.75" customHeight="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row>
    <row r="198" spans="2:31" ht="15.75" customHeight="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row>
    <row r="199" spans="2:31" ht="15.75" customHeight="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row>
    <row r="200" spans="2:31" ht="15.75" customHeight="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row>
    <row r="201" spans="2:31" ht="15.75" customHeight="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row>
    <row r="202" spans="2:31" ht="15.75" customHeight="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row>
    <row r="203" spans="2:31" ht="15.75" customHeight="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row>
    <row r="204" spans="2:31" ht="15.75" customHeight="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row>
    <row r="205" spans="2:31" ht="15.75" customHeight="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row>
    <row r="206" spans="2:31" ht="15.75" customHeight="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row>
    <row r="207" spans="2:31" ht="15.75" customHeight="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row>
    <row r="208" spans="2:31" ht="15.75" customHeight="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row>
    <row r="209" spans="2:31" ht="15.75" customHeight="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row>
    <row r="210" spans="2:31" ht="15.75" customHeight="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row>
    <row r="211" spans="2:31" ht="15.75" customHeight="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row>
    <row r="212" spans="2:31" ht="15.75"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row>
    <row r="213" spans="2:31" ht="15.75" customHeight="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row>
    <row r="214" spans="2:31" ht="15.75" customHeight="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row>
    <row r="215" spans="2:31" ht="15.75"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row>
    <row r="216" spans="2:31" ht="15.75"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row>
    <row r="217" spans="2:31" ht="15.75"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row>
    <row r="218" spans="2:31" ht="15.75"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row>
    <row r="219" spans="2:31" ht="15.75"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row>
    <row r="220" spans="2:31" ht="15.75"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row>
    <row r="221" spans="2:31" ht="15.75" customHeight="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row>
    <row r="222" spans="2:31" ht="15.75" customHeight="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row>
    <row r="223" spans="2:31" ht="15.75" customHeight="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row>
    <row r="224" spans="2:31" ht="15.75" customHeight="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row>
    <row r="225" spans="2:31" ht="15.75" customHeight="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row>
    <row r="226" spans="2:31" ht="15.75" customHeight="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row>
    <row r="227" spans="2:31" ht="15.75" customHeight="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row>
    <row r="228" spans="2:31" ht="15.75" customHeight="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row>
    <row r="229" spans="2:31" ht="15.75" customHeight="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row>
    <row r="230" spans="2:31" ht="15.75" customHeight="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row>
    <row r="231" spans="2:31" ht="15.75" customHeight="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row>
    <row r="232" spans="2:31" ht="15.75" customHeight="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row>
    <row r="233" spans="2:31" ht="15.75" customHeight="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row>
    <row r="234" spans="2:31" ht="15.75" customHeight="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row>
    <row r="235" spans="2:31" ht="15.75" customHeight="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row>
    <row r="236" spans="2:31" ht="15.75" customHeight="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row>
    <row r="237" spans="2:31" ht="15.75" customHeight="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row>
    <row r="238" spans="2:31" ht="15.75" customHeight="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row>
    <row r="239" spans="2:31" ht="15.75" customHeight="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row>
    <row r="240" spans="2:31" ht="15.75" customHeight="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row>
    <row r="241" spans="2:31" ht="15.75" customHeight="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row>
    <row r="242" spans="2:31" ht="15.75" customHeight="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row>
    <row r="243" spans="2:31" ht="15.75" customHeight="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row>
    <row r="244" spans="2:31" ht="15.75" customHeight="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row>
    <row r="245" spans="2:31" ht="15.75" customHeight="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row>
    <row r="246" spans="2:31" ht="15.75" customHeight="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row>
    <row r="247" spans="2:31" ht="15.75" customHeight="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row>
    <row r="248" spans="2:31" ht="15.75" customHeight="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row>
    <row r="249" spans="2:31" ht="15.75" customHeight="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row>
    <row r="250" spans="2:31" ht="15.75" customHeight="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row>
    <row r="251" spans="2:31" ht="15.75" customHeight="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row>
    <row r="252" spans="2:31" ht="15.75" customHeight="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row>
    <row r="253" spans="2:31" ht="15.75" customHeight="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row>
    <row r="254" spans="2:31" ht="15.75" customHeight="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row>
    <row r="255" spans="2:31" ht="15.75" customHeight="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row>
    <row r="256" spans="2:31" ht="15.75" customHeight="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row>
    <row r="257" spans="2:31" ht="15.75" customHeight="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row>
    <row r="258" spans="2:31" ht="15.75" customHeight="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row>
    <row r="259" spans="2:31" ht="15.75" customHeight="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row>
    <row r="260" spans="2:31" ht="15.75" customHeight="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row>
    <row r="261" spans="2:31" ht="15.75" customHeight="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row>
    <row r="262" spans="2:31" ht="15.75" customHeight="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row>
    <row r="263" spans="2:31" ht="15.75" customHeight="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row>
    <row r="264" spans="2:31" ht="15.75" customHeight="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row>
    <row r="265" spans="2:31" ht="15.75" customHeight="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row>
    <row r="266" spans="2:31" ht="15.75" customHeight="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row>
    <row r="267" spans="2:31" ht="15.75" customHeight="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row>
    <row r="268" spans="2:31" ht="15.75" customHeight="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row>
    <row r="269" spans="2:31" ht="15.75" customHeight="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row>
    <row r="270" spans="2:31" ht="15.75" customHeight="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row>
    <row r="271" spans="2:31" ht="15.75" customHeight="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row>
    <row r="272" spans="2:31" ht="15.75" customHeight="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row>
    <row r="273" spans="2:31" ht="15.75" customHeight="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row>
    <row r="274" spans="2:31" ht="15.75" customHeight="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row>
    <row r="275" spans="2:31" ht="15.75" customHeight="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row>
    <row r="276" spans="2:31" ht="15.75" customHeight="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row>
    <row r="277" spans="2:31" ht="15.75" customHeight="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row>
    <row r="278" spans="2:31" ht="15.75" customHeight="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row>
    <row r="279" spans="2:31" ht="15.75" customHeight="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row>
    <row r="280" spans="2:31" ht="15.75" customHeight="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row>
    <row r="281" spans="2:31" ht="15.75" customHeight="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row>
    <row r="282" spans="2:31" ht="15.75" customHeight="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row>
    <row r="283" spans="2:31" ht="15.75" customHeight="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row>
    <row r="284" spans="2:31" ht="15.75" customHeight="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row>
    <row r="285" spans="2:31" ht="15.75" customHeight="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row>
    <row r="286" spans="2:31" ht="15.75" customHeight="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row>
    <row r="287" spans="2:31" ht="15.75" customHeight="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row>
    <row r="288" spans="2:31" ht="15.75" customHeight="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row>
    <row r="289" spans="2:31" ht="15.75" customHeight="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row>
    <row r="290" spans="2:31" ht="15.75" customHeight="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row>
    <row r="291" spans="2:31" ht="15.75" customHeight="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row>
    <row r="292" spans="2:31" ht="15.75" customHeight="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row>
    <row r="293" spans="2:31" ht="15.75" customHeight="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row>
    <row r="294" spans="2:31" ht="15.75" customHeight="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row>
    <row r="295" spans="2:31" ht="15.75" customHeight="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row>
    <row r="296" spans="2:31" ht="15.75" customHeight="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row>
    <row r="297" spans="2:31" ht="15.75" customHeight="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row>
    <row r="298" spans="2:31" ht="15.75" customHeight="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row>
    <row r="299" spans="2:31" ht="15.75" customHeight="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row>
    <row r="300" spans="2:31" ht="15.75" customHeight="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row>
    <row r="301" spans="2:31" ht="15.75" customHeight="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row>
    <row r="302" spans="2:31" ht="15.75" customHeight="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row>
    <row r="303" spans="2:31" ht="15.75" customHeight="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row>
    <row r="304" spans="2:31" ht="15.75" customHeight="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row>
    <row r="305" spans="2:31" ht="15.75" customHeight="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row>
    <row r="306" spans="2:31" ht="15.75" customHeight="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row>
    <row r="307" spans="2:31" ht="15.7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row>
    <row r="308" spans="2:31" ht="15.7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row>
    <row r="309" spans="2:31" ht="15.7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row>
    <row r="310" spans="2:31" ht="15.7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row>
    <row r="311" spans="2:31" ht="15.7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row>
    <row r="312" spans="2:31" ht="15.7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row>
    <row r="313" spans="2:31" ht="15.7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row>
    <row r="314" spans="2:31" ht="15.7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row>
    <row r="315" spans="2:31" ht="15.7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row>
    <row r="316" spans="2:31" ht="15.7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row>
    <row r="317" spans="2:31" ht="15.7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row>
    <row r="318" spans="2:31" ht="15.7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row>
    <row r="319" spans="2:31" ht="15.7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row>
    <row r="320" spans="2:31" ht="15.7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row>
    <row r="321" spans="2:31" ht="15.7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row>
    <row r="322" spans="2:31" ht="15.7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row>
    <row r="323" spans="2:31" ht="15.7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row>
    <row r="324" spans="2:31" ht="15.7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row>
    <row r="325" spans="2:31" ht="15.7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row>
    <row r="326" spans="2:31" ht="15.7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row>
    <row r="327" spans="2:31" ht="15.7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row>
    <row r="328" spans="2:31" ht="15.7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row>
    <row r="329" spans="2:31" ht="15.7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row>
    <row r="330" spans="2:31" ht="15.7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row>
    <row r="331" spans="2:31" ht="15.7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row>
    <row r="332" spans="2:31" ht="15.7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row>
    <row r="333" spans="2:31" ht="15.7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row>
    <row r="334" spans="2:31" ht="15.7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row>
    <row r="335" spans="2:31" ht="15.7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row>
    <row r="336" spans="2:31" ht="15.7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row>
    <row r="337" spans="2:31" ht="15.7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row>
    <row r="338" spans="2:31" ht="15.7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row>
    <row r="339" spans="2:31" ht="15.7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row>
    <row r="340" spans="2:31" ht="15.7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row>
    <row r="341" spans="2:31" ht="15.7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row>
    <row r="342" spans="2:31" ht="15.7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row>
    <row r="343" spans="2:31" ht="15.7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row>
    <row r="344" spans="2:31" ht="15.7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row>
    <row r="345" spans="2:31" ht="15.7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row>
    <row r="346" spans="2:31" ht="15.7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row>
    <row r="347" spans="2:31" ht="15.7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row>
    <row r="348" spans="2:31" ht="15.7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row>
    <row r="349" spans="2:31" ht="15.7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row>
    <row r="350" spans="2:31" ht="15.7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row>
    <row r="351" spans="2:31" ht="15.7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row>
    <row r="352" spans="2:31" ht="15.7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row>
    <row r="353" spans="2:31" ht="15.7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row>
    <row r="354" spans="2:31" ht="15.7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row>
    <row r="355" spans="2:31" ht="15.7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row>
    <row r="356" spans="2:31" ht="15.7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row>
    <row r="357" spans="2:31" ht="15.7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row>
    <row r="358" spans="2:31" ht="15.7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row>
    <row r="359" spans="2:31" ht="15.7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row>
    <row r="360" spans="2:31" ht="15.7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row>
    <row r="361" spans="2:31" ht="15.7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row>
    <row r="362" spans="2:31" ht="15.7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row>
    <row r="363" spans="2:31" ht="15.7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row>
    <row r="364" spans="2:31" ht="15.7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row>
    <row r="365" spans="2:31" ht="15.7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row>
    <row r="366" spans="2:31" ht="15.7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row>
    <row r="367" spans="2:31" ht="15.7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row>
    <row r="368" spans="2:31" ht="15.7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row>
    <row r="369" spans="2:31" ht="15.7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row>
    <row r="370" spans="2:31" ht="15.7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row>
    <row r="371" spans="2:31" ht="15.7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row>
    <row r="372" spans="2:31" ht="15.7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row>
    <row r="373" spans="2:31" ht="15.7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row>
    <row r="374" spans="2:31" ht="15.7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row>
    <row r="375" spans="2:31" ht="15.7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row>
    <row r="376" spans="2:31" ht="15.7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row>
    <row r="377" spans="2:31" ht="15.7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row>
    <row r="378" spans="2:31" ht="15.7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row>
    <row r="379" spans="2:31" ht="15.7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row>
    <row r="380" spans="2:31" ht="15.7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row>
    <row r="381" spans="2:31" ht="15.7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row>
    <row r="382" spans="2:31" ht="15.7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row>
    <row r="383" spans="2:31" ht="15.7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row>
    <row r="384" spans="2:31" ht="15.7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row>
    <row r="385" spans="2:31" ht="15.7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row>
    <row r="386" spans="2:31" ht="15.7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row>
    <row r="387" spans="2:31" ht="15.7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row>
    <row r="388" spans="2:31" ht="15.7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row>
    <row r="389" spans="2:31" ht="15.7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row>
    <row r="390" spans="2:31" ht="15.7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row>
    <row r="391" spans="2:31" ht="15.7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row>
    <row r="392" spans="2:31" ht="15.7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row>
    <row r="393" spans="2:31" ht="15.7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row>
    <row r="394" spans="2:31" ht="15.7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row>
    <row r="395" spans="2:31" ht="15.7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row>
    <row r="396" spans="2:31" ht="15.7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row>
    <row r="397" spans="2:31" ht="15.7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row>
    <row r="398" spans="2:31" ht="15.7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row>
    <row r="399" spans="2:31" ht="15.7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row>
    <row r="400" spans="2:31" ht="15.7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row>
    <row r="401" spans="2:31" ht="15.7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row>
    <row r="402" spans="2:31" ht="15.7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row>
    <row r="403" spans="2:31" ht="15.7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row>
    <row r="404" spans="2:31" ht="15.7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row>
    <row r="405" spans="2:31" ht="15.7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row>
    <row r="406" spans="2:31" ht="15.7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row>
    <row r="407" spans="2:31" ht="15.7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row>
    <row r="408" spans="2:31" ht="15.7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row>
    <row r="409" spans="2:31" ht="15.7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row>
    <row r="410" spans="2:31" ht="15.7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row>
    <row r="411" spans="2:31" ht="15.7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row>
    <row r="412" spans="2:31" ht="15.7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row>
    <row r="413" spans="2:31" ht="15.7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row>
    <row r="414" spans="2:31" ht="15.7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row>
    <row r="415" spans="2:31" ht="15.7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row>
    <row r="416" spans="2:31" ht="15.7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row>
    <row r="417" spans="2:31" ht="15.7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row>
    <row r="418" spans="2:31" ht="15.7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row>
    <row r="419" spans="2:31" ht="15.7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row>
    <row r="420" spans="2:31" ht="15.7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row>
    <row r="421" spans="2:31" ht="15.7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row>
    <row r="422" spans="2:31" ht="15.7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row>
    <row r="423" spans="2:31" ht="15.7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row>
    <row r="424" spans="2:31" ht="15.7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row>
    <row r="425" spans="2:31" ht="15.7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row>
    <row r="426" spans="2:31" ht="15.7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row>
    <row r="427" spans="2:31" ht="15.7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row>
    <row r="428" spans="2:31" ht="15.7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row>
    <row r="429" spans="2:31" ht="15.7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row>
    <row r="430" spans="2:31" ht="15.7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row>
    <row r="431" spans="2:31" ht="15.7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row>
    <row r="432" spans="2:31" ht="15.7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row>
    <row r="433" spans="2:31" ht="15.7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row>
    <row r="434" spans="2:31" ht="15.7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row>
    <row r="435" spans="2:31" ht="15.7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row>
    <row r="436" spans="2:31" ht="15.7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row>
    <row r="437" spans="2:31" ht="15.7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row>
    <row r="438" spans="2:31" ht="15.7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row>
    <row r="439" spans="2:31" ht="15.7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row>
    <row r="440" spans="2:31" ht="15.7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row>
    <row r="441" spans="2:31" ht="15.7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row>
    <row r="442" spans="2:31" ht="15.7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row>
    <row r="443" spans="2:31" ht="15.7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row>
    <row r="444" spans="2:31" ht="15.7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row>
    <row r="445" spans="2:31" ht="15.7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row>
    <row r="446" spans="2:31" ht="15.7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row>
    <row r="447" spans="2:31" ht="15.7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row>
    <row r="448" spans="2:31" ht="15.7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row>
    <row r="449" spans="2:31" ht="15.7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row>
    <row r="450" spans="2:31" ht="15.7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row>
    <row r="451" spans="2:31" ht="15.7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row>
    <row r="452" spans="2:31" ht="15.7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row>
    <row r="453" spans="2:31" ht="15.7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row>
    <row r="454" spans="2:31" ht="15.7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row>
    <row r="455" spans="2:31" ht="15.7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row>
    <row r="456" spans="2:31" ht="15.7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row>
    <row r="457" spans="2:31" ht="15.7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row>
    <row r="458" spans="2:31" ht="15.7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row>
    <row r="459" spans="2:31" ht="15.7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row>
    <row r="460" spans="2:31" ht="15.7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row>
    <row r="461" spans="2:31" ht="15.7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row>
    <row r="462" spans="2:31" ht="15.7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row>
    <row r="463" spans="2:31" ht="15.7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row>
    <row r="464" spans="2:31" ht="15.7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row>
    <row r="465" spans="2:31" ht="15.7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row>
    <row r="466" spans="2:31" ht="15.7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row>
    <row r="467" spans="2:31" ht="15.7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row>
    <row r="468" spans="2:31" ht="15.7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row>
    <row r="469" spans="2:31" ht="15.7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row>
    <row r="470" spans="2:31" ht="15.7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row>
    <row r="471" spans="2:31" ht="15.7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row>
    <row r="472" spans="2:31" ht="15.7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row>
    <row r="473" spans="2:31" ht="15.7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row>
    <row r="474" spans="2:31" ht="15.7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row>
    <row r="475" spans="2:31" ht="15.7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row>
    <row r="476" spans="2:31" ht="15.7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row>
    <row r="477" spans="2:31" ht="15.7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row>
    <row r="478" spans="2:31" ht="15.7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row>
    <row r="479" spans="2:31" ht="15.7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row>
    <row r="480" spans="2:31" ht="15.7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row>
    <row r="481" spans="2:31" ht="15.7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row>
    <row r="482" spans="2:31" ht="15.7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row>
    <row r="483" spans="2:31" ht="15.7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row>
    <row r="484" spans="2:31" ht="15.7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row>
    <row r="485" spans="2:31" ht="15.7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row>
    <row r="486" spans="2:31" ht="15.7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row>
    <row r="487" spans="2:31" ht="15.7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row>
    <row r="488" spans="2:31" ht="15.7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row>
    <row r="489" spans="2:31" ht="15.7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row>
    <row r="490" spans="2:31" ht="15.7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row>
    <row r="491" spans="2:31" ht="15.7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row>
    <row r="492" spans="2:31" ht="15.7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row>
    <row r="493" spans="2:31" ht="15.7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row>
    <row r="494" spans="2:31" ht="15.7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row>
    <row r="495" spans="2:31" ht="15.7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row>
    <row r="496" spans="2:31" ht="15.7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row>
    <row r="497" spans="2:31" ht="15.7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row>
    <row r="498" spans="2:31" ht="15.7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row>
    <row r="499" spans="2:31" ht="15.7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row>
    <row r="500" spans="2:31" ht="15.7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row>
    <row r="501" spans="2:31" ht="15.7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row>
    <row r="502" spans="2:31" ht="15.7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row>
    <row r="503" spans="2:31" ht="15.7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row>
    <row r="504" spans="2:31" ht="15.7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row>
    <row r="505" spans="2:31" ht="15.7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row>
    <row r="506" spans="2:31" ht="15.7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row>
    <row r="507" spans="2:31" ht="15.7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row>
    <row r="508" spans="2:31" ht="15.7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row>
    <row r="509" spans="2:31" ht="15.7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row>
    <row r="510" spans="2:31" ht="15.7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row>
    <row r="511" spans="2:31" ht="15.7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row>
    <row r="512" spans="2:31" ht="15.7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row>
    <row r="513" spans="2:31" ht="15.7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row>
    <row r="514" spans="2:31" ht="15.7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row>
    <row r="515" spans="2:31" ht="15.7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row>
    <row r="516" spans="2:31" ht="15.7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row>
    <row r="517" spans="2:31" ht="15.7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row>
    <row r="518" spans="2:31" ht="15.7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row>
    <row r="519" spans="2:31" ht="15.7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row>
    <row r="520" spans="2:31" ht="15.7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row>
    <row r="521" spans="2:31" ht="15.7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row>
    <row r="522" spans="2:31" ht="15.7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row>
    <row r="523" spans="2:31" ht="15.7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row>
    <row r="524" spans="2:31" ht="15.7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row>
    <row r="525" spans="2:31" ht="15.7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row>
    <row r="526" spans="2:31" ht="15.7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row>
    <row r="527" spans="2:31" ht="15.7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row>
    <row r="528" spans="2:31" ht="15.7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row>
    <row r="529" spans="2:31" ht="15.7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row>
    <row r="530" spans="2:31" ht="15.7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row>
    <row r="531" spans="2:31" ht="15.7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row>
    <row r="532" spans="2:31" ht="15.7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row>
    <row r="533" spans="2:31" ht="15.7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row>
    <row r="534" spans="2:31" ht="15.7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row>
    <row r="535" spans="2:31" ht="15.7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row>
    <row r="536" spans="2:31" ht="15.7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row>
    <row r="537" spans="2:31" ht="15.7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row>
    <row r="538" spans="2:31" ht="15.7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row>
    <row r="539" spans="2:31" ht="15.7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row>
    <row r="540" spans="2:31" ht="15.7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row>
    <row r="541" spans="2:31" ht="15.7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row>
    <row r="542" spans="2:31" ht="15.7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row>
    <row r="543" spans="2:31" ht="15.7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row>
    <row r="544" spans="2:31" ht="15.7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row>
    <row r="545" spans="2:31" ht="15.7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row>
    <row r="546" spans="2:31" ht="15.7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row>
    <row r="547" spans="2:31" ht="15.7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row>
    <row r="548" spans="2:31" ht="15.7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row>
    <row r="549" spans="2:31" ht="15.7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row>
    <row r="550" spans="2:31" ht="15.7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row>
    <row r="551" spans="2:31" ht="15.7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row>
    <row r="552" spans="2:31" ht="15.7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row>
    <row r="553" spans="2:31" ht="15.7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row>
    <row r="554" spans="2:31" ht="15.7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row>
    <row r="555" spans="2:31" ht="15.7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row>
    <row r="556" spans="2:31" ht="15.7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row>
    <row r="557" spans="2:31" ht="15.7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row>
    <row r="558" spans="2:31" ht="15.7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row>
    <row r="559" spans="2:31" ht="15.7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row>
    <row r="560" spans="2:31" ht="15.7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row>
    <row r="561" spans="2:31" ht="15.7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row>
    <row r="562" spans="2:31" ht="15.7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row>
    <row r="563" spans="2:31" ht="15.7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row>
    <row r="564" spans="2:31" ht="15.7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row>
    <row r="565" spans="2:31" ht="15.7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row>
    <row r="566" spans="2:31" ht="15.7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row>
    <row r="567" spans="2:31" ht="15.7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row>
    <row r="568" spans="2:31" ht="15.7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row>
    <row r="569" spans="2:31" ht="15.7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row>
    <row r="570" spans="2:31" ht="15.7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row>
    <row r="571" spans="2:31" ht="15.7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row>
    <row r="572" spans="2:31" ht="15.7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row>
    <row r="573" spans="2:31" ht="15.7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row>
    <row r="574" spans="2:31" ht="15.7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row>
    <row r="575" spans="2:31" ht="15.7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row>
    <row r="576" spans="2:31" ht="15.7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row>
    <row r="577" spans="2:31" ht="15.7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row>
    <row r="578" spans="2:31" ht="15.7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row>
    <row r="579" spans="2:31" ht="15.7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row>
    <row r="580" spans="2:31" ht="15.7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row>
    <row r="581" spans="2:31" ht="15.7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row>
    <row r="582" spans="2:31" ht="15.7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row>
    <row r="583" spans="2:31" ht="15.7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row>
    <row r="584" spans="2:31" ht="15.7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row>
    <row r="585" spans="2:31" ht="15.7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row>
    <row r="586" spans="2:31" ht="15.7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row>
    <row r="587" spans="2:31" ht="15.7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row>
    <row r="588" spans="2:31" ht="15.7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row>
    <row r="589" spans="2:31" ht="15.7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row>
    <row r="590" spans="2:31" ht="15.7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row>
    <row r="591" spans="2:31" ht="15.7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row>
    <row r="592" spans="2:31" ht="15.7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row>
    <row r="593" spans="2:31" ht="15.7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row>
    <row r="594" spans="2:31" ht="15.7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row>
    <row r="595" spans="2:31" ht="15.7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row>
    <row r="596" spans="2:31" ht="15.7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row>
    <row r="597" spans="2:31" ht="15.7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row>
    <row r="598" spans="2:31" ht="15.7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row>
    <row r="599" spans="2:31" ht="15.7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row>
    <row r="600" spans="2:31" ht="15.7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row>
    <row r="601" spans="2:31" ht="15.7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row>
    <row r="602" spans="2:31" ht="15.7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row>
    <row r="603" spans="2:31" ht="15.7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row>
    <row r="604" spans="2:31" ht="15.7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row>
    <row r="605" spans="2:31" ht="15.7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row>
    <row r="606" spans="2:31" ht="15.7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row>
    <row r="607" spans="2:31" ht="15.7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row>
    <row r="608" spans="2:31" ht="15.7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row>
    <row r="609" spans="2:31" ht="15.7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row>
    <row r="610" spans="2:31" ht="15.7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row>
    <row r="611" spans="2:31" ht="15.7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row>
    <row r="612" spans="2:31" ht="15.7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row>
    <row r="613" spans="2:31" ht="15.7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row>
    <row r="614" spans="2:31" ht="15.7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row>
    <row r="615" spans="2:31" ht="15.7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row>
    <row r="616" spans="2:31" ht="15.7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row>
    <row r="617" spans="2:31" ht="15.7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row>
    <row r="618" spans="2:31" ht="15.7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row>
    <row r="619" spans="2:31" ht="15.7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row>
    <row r="620" spans="2:31" ht="15.7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row>
    <row r="621" spans="2:31" ht="15.7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row>
    <row r="622" spans="2:31" ht="15.7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row>
    <row r="623" spans="2:31" ht="15.7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row>
    <row r="624" spans="2:31" ht="15.7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row>
    <row r="625" spans="2:31" ht="15.7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row>
    <row r="626" spans="2:31" ht="15.7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row>
    <row r="627" spans="2:31" ht="15.7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row>
    <row r="628" spans="2:31" ht="15.7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row>
    <row r="629" spans="2:31" ht="15.7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row>
    <row r="630" spans="2:31" ht="15.7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row>
    <row r="631" spans="2:31" ht="15.7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row>
    <row r="632" spans="2:31" ht="15.7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row>
    <row r="633" spans="2:31" ht="15.7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row>
    <row r="634" spans="2:31" ht="15.7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row>
    <row r="635" spans="2:31" ht="15.7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row>
    <row r="636" spans="2:31" ht="15.7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row>
    <row r="637" spans="2:31" ht="15.7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row>
    <row r="638" spans="2:31" ht="15.7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row>
    <row r="639" spans="2:31" ht="15.7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row>
    <row r="640" spans="2:31" ht="15.7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row>
    <row r="641" spans="2:31" ht="15.7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row>
    <row r="642" spans="2:31" ht="15.7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row>
    <row r="643" spans="2:31" ht="15.7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row>
    <row r="644" spans="2:31" ht="15.7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row>
    <row r="645" spans="2:31" ht="15.7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row>
    <row r="646" spans="2:31" ht="15.7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row>
    <row r="647" spans="2:31" ht="15.7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row>
    <row r="648" spans="2:31" ht="15.7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row>
    <row r="649" spans="2:31" ht="15.7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row>
    <row r="650" spans="2:31" ht="15.7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row>
    <row r="651" spans="2:31" ht="15.7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row>
    <row r="652" spans="2:31" ht="15.7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row>
    <row r="653" spans="2:31" ht="15.7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row>
    <row r="654" spans="2:31" ht="15.7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row>
    <row r="655" spans="2:31" ht="15.7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row>
    <row r="656" spans="2:31" ht="15.7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row>
    <row r="657" spans="2:31" ht="15.7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row>
    <row r="658" spans="2:31" ht="15.7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row>
    <row r="659" spans="2:31" ht="15.7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row>
    <row r="660" spans="2:31" ht="15.7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row>
    <row r="661" spans="2:31" ht="15.7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row>
    <row r="662" spans="2:31" ht="15.7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row>
    <row r="663" spans="2:31" ht="15.7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row>
    <row r="664" spans="2:31" ht="15.7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row>
    <row r="665" spans="2:31" ht="15.7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row>
    <row r="666" spans="2:31" ht="15.7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row>
    <row r="667" spans="2:31" ht="15.7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row>
    <row r="668" spans="2:31" ht="15.7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row>
    <row r="669" spans="2:31" ht="15.7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row>
    <row r="670" spans="2:31" ht="15.7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row>
    <row r="671" spans="2:31" ht="15.7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row>
    <row r="672" spans="2:31" ht="15.7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row>
    <row r="673" spans="2:31" ht="15.7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row>
    <row r="674" spans="2:31" ht="15.7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row>
    <row r="675" spans="2:31" ht="15.7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row>
    <row r="676" spans="2:31" ht="15.7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row>
    <row r="677" spans="2:31" ht="15.7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row>
    <row r="678" spans="2:31" ht="15.7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row>
    <row r="679" spans="2:31" ht="15.7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row>
    <row r="680" spans="2:31" ht="15.7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row>
    <row r="681" spans="2:31" ht="15.7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row>
    <row r="682" spans="2:31" ht="15.7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row>
    <row r="683" spans="2:31" ht="15.7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row>
    <row r="684" spans="2:31" ht="15.7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row>
    <row r="685" spans="2:31" ht="15.7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row>
    <row r="686" spans="2:31" ht="15.7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row>
    <row r="687" spans="2:31" ht="15.7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row>
    <row r="688" spans="2:31" ht="15.7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row>
    <row r="689" spans="2:31" ht="15.7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row>
    <row r="690" spans="2:31" ht="15.7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row>
    <row r="691" spans="2:31" ht="15.7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row>
    <row r="692" spans="2:31" ht="15.7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row>
    <row r="693" spans="2:31" ht="15.7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row>
    <row r="694" spans="2:31" ht="15.7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row>
    <row r="695" spans="2:31" ht="15.7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row>
    <row r="696" spans="2:31" ht="15.7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row>
    <row r="697" spans="2:31" ht="15.7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row>
    <row r="698" spans="2:31" ht="15.7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row>
    <row r="699" spans="2:31" ht="15.7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row>
    <row r="700" spans="2:31" ht="15.7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row>
    <row r="701" spans="2:31" ht="15.7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row>
    <row r="702" spans="2:31" ht="15.7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row>
    <row r="703" spans="2:31" ht="15.7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row>
    <row r="704" spans="2:31" ht="15.7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row>
    <row r="705" spans="2:31" ht="15.7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row>
    <row r="706" spans="2:31" ht="15.7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row>
    <row r="707" spans="2:31" ht="15.7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row>
    <row r="708" spans="2:31" ht="15.7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row>
    <row r="709" spans="2:31" ht="15.7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row>
    <row r="710" spans="2:31" ht="15.7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row>
    <row r="711" spans="2:31" ht="15.7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row>
    <row r="712" spans="2:31" ht="15.7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row>
    <row r="713" spans="2:31" ht="15.7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row>
    <row r="714" spans="2:31" ht="15.7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row>
    <row r="715" spans="2:31" ht="15.7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row>
    <row r="716" spans="2:31" ht="15.7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row>
    <row r="717" spans="2:31" ht="15.7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row>
    <row r="718" spans="2:31" ht="15.7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row>
    <row r="719" spans="2:31" ht="15.7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row>
    <row r="720" spans="2:31" ht="15.7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row>
    <row r="721" spans="2:31" ht="15.7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row>
    <row r="722" spans="2:31" ht="15.7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row>
    <row r="723" spans="2:31" ht="15.7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row>
    <row r="724" spans="2:31" ht="15.7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row>
    <row r="725" spans="2:31" ht="15.7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row>
    <row r="726" spans="2:31" ht="15.7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row>
    <row r="727" spans="2:31" ht="15.7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row>
    <row r="728" spans="2:31" ht="15.7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row>
    <row r="729" spans="2:31" ht="15.7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row>
    <row r="730" spans="2:31" ht="15.7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row>
    <row r="731" spans="2:31" ht="15.7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row>
    <row r="732" spans="2:31" ht="15.7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row>
    <row r="733" spans="2:31" ht="15.7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row>
    <row r="734" spans="2:31" ht="15.7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row>
    <row r="735" spans="2:31" ht="15.7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row>
    <row r="736" spans="2:31" ht="15.7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row>
    <row r="737" spans="2:31" ht="15.7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row>
    <row r="738" spans="2:31" ht="15.7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row>
    <row r="739" spans="2:31" ht="15.7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row>
    <row r="740" spans="2:31" ht="15.7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row>
    <row r="741" spans="2:31" ht="15.7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row>
    <row r="742" spans="2:31" ht="15.7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row>
    <row r="743" spans="2:31" ht="15.7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row>
    <row r="744" spans="2:31" ht="15.7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row>
    <row r="745" spans="2:31" ht="15.7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row>
    <row r="746" spans="2:31" ht="15.7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row>
    <row r="747" spans="2:31" ht="15.7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row>
    <row r="748" spans="2:31" ht="15.7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row>
    <row r="749" spans="2:31" ht="15.7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row>
    <row r="750" spans="2:31" ht="15.7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row>
    <row r="751" spans="2:31" ht="15.7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row>
    <row r="752" spans="2:31" ht="15.7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row>
    <row r="753" spans="2:31" ht="15.7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row>
    <row r="754" spans="2:31" ht="15.7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row>
    <row r="755" spans="2:31" ht="15.7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row>
    <row r="756" spans="2:31" ht="15.7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row>
    <row r="757" spans="2:31" ht="15.7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row>
    <row r="758" spans="2:31" ht="15.7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row>
    <row r="759" spans="2:31" ht="15.7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row>
    <row r="760" spans="2:31" ht="15.7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row>
    <row r="761" spans="2:31" ht="15.7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row>
    <row r="762" spans="2:31" ht="15.7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row>
    <row r="763" spans="2:31" ht="15.7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row>
    <row r="764" spans="2:31" ht="15.7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row>
    <row r="765" spans="2:31" ht="15.7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row>
    <row r="766" spans="2:31" ht="15.7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row>
    <row r="767" spans="2:31" ht="15.7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row>
    <row r="768" spans="2:31" ht="15.7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row>
    <row r="769" spans="2:31" ht="15.7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row>
    <row r="770" spans="2:31" ht="15.7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row>
    <row r="771" spans="2:31" ht="15.7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row>
    <row r="772" spans="2:31" ht="15.7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row>
    <row r="773" spans="2:31" ht="15.7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row>
    <row r="774" spans="2:31" ht="15.7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row>
    <row r="775" spans="2:31" ht="15.7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row>
    <row r="776" spans="2:31" ht="15.7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row>
    <row r="777" spans="2:31" ht="15.7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row>
    <row r="778" spans="2:31" ht="15.7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row>
    <row r="779" spans="2:31" ht="15.7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row>
    <row r="780" spans="2:31" ht="15.7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row>
    <row r="781" spans="2:31" ht="15.7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row>
    <row r="782" spans="2:31" ht="15.7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row>
    <row r="783" spans="2:31" ht="15.7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row>
    <row r="784" spans="2:31" ht="15.7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row>
    <row r="785" spans="2:31" ht="15.7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row>
    <row r="786" spans="2:31" ht="15.7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row>
    <row r="787" spans="2:31" ht="15.7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row>
    <row r="788" spans="2:31" ht="15.7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row>
    <row r="789" spans="2:31" ht="15.7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row>
    <row r="790" spans="2:31" ht="15.7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row>
    <row r="791" spans="2:31" ht="15.7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row>
    <row r="792" spans="2:31" ht="15.7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row>
    <row r="793" spans="2:31" ht="15.7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row>
    <row r="794" spans="2:31" ht="15.7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row>
    <row r="795" spans="2:31" ht="15.7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row>
    <row r="796" spans="2:31" ht="15.7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row>
    <row r="797" spans="2:31" ht="15.7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row>
    <row r="798" spans="2:31" ht="15.7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row>
    <row r="799" spans="2:31" ht="15.7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row>
    <row r="800" spans="2:31" ht="15.7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row>
    <row r="801" spans="2:31" ht="15.7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row>
    <row r="802" spans="2:31" ht="15.7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row>
    <row r="803" spans="2:31" ht="15.7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row>
    <row r="804" spans="2:31" ht="15.7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row>
    <row r="805" spans="2:31" ht="15.7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row>
    <row r="806" spans="2:31" ht="15.7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row>
    <row r="807" spans="2:31" ht="15.7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row>
    <row r="808" spans="2:31" ht="15.7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row>
    <row r="809" spans="2:31" ht="15.7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row>
    <row r="810" spans="2:31" ht="15.7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row>
    <row r="811" spans="2:31" ht="15.7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row>
    <row r="812" spans="2:31" ht="15.7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row>
    <row r="813" spans="2:31" ht="15.7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row>
    <row r="814" spans="2:31" ht="15.7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row>
    <row r="815" spans="2:31" ht="15.7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row>
    <row r="816" spans="2:31" ht="15.7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row>
    <row r="817" spans="2:31" ht="15.7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row>
    <row r="818" spans="2:31" ht="15.7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row>
    <row r="819" spans="2:31" ht="15.7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row>
    <row r="820" spans="2:31" ht="15.7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row>
    <row r="821" spans="2:31" ht="15.7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row>
    <row r="822" spans="2:31" ht="15.7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row>
    <row r="823" spans="2:31" ht="15.7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row>
    <row r="824" spans="2:31" ht="15.7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row>
    <row r="825" spans="2:31" ht="15.7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row>
    <row r="826" spans="2:31" ht="15.7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row>
    <row r="827" spans="2:31" ht="15.7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row>
    <row r="828" spans="2:31" ht="15.7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row>
    <row r="829" spans="2:31" ht="15.7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row>
    <row r="830" spans="2:31" ht="15.7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row>
    <row r="831" spans="2:31" ht="15.7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row>
    <row r="832" spans="2:31" ht="15.7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row>
    <row r="833" spans="2:31" ht="15.7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row>
    <row r="834" spans="2:31" ht="15.7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row>
    <row r="835" spans="2:31" ht="15.7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row>
    <row r="836" spans="2:31" ht="15.7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row>
    <row r="837" spans="2:31" ht="15.7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row>
    <row r="838" spans="2:31" ht="15.7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row>
    <row r="839" spans="2:31" ht="15.7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row>
    <row r="840" spans="2:31" ht="15.7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row>
    <row r="841" spans="2:31" ht="15.7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row>
    <row r="842" spans="2:31" ht="15.7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row>
    <row r="843" spans="2:31" ht="15.7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row>
    <row r="844" spans="2:31" ht="15.7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row>
    <row r="845" spans="2:31" ht="15.7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row>
    <row r="846" spans="2:31" ht="15.7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row>
    <row r="847" spans="2:31" ht="15.7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row>
    <row r="848" spans="2:31" ht="15.7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row>
    <row r="849" spans="2:31" ht="15.7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row>
    <row r="850" spans="2:31" ht="15.7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row>
    <row r="851" spans="2:31" ht="15.7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row>
    <row r="852" spans="2:31" ht="15.7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row>
    <row r="853" spans="2:31" ht="15.7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row>
    <row r="854" spans="2:31" ht="15.7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row>
    <row r="855" spans="2:31" ht="15.7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row>
    <row r="856" spans="2:31" ht="15.7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row>
    <row r="857" spans="2:31" ht="15.7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row>
    <row r="858" spans="2:31" ht="15.7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row>
    <row r="859" spans="2:31" ht="15.7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row>
    <row r="860" spans="2:31" ht="15.7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row>
    <row r="861" spans="2:31" ht="15.7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row>
    <row r="862" spans="2:31" ht="15.7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row>
    <row r="863" spans="2:31" ht="15.7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row>
    <row r="864" spans="2:31" ht="15.7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row>
    <row r="865" spans="2:31" ht="15.7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row>
    <row r="866" spans="2:31" ht="15.7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row>
    <row r="867" spans="2:31" ht="15.7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row>
    <row r="868" spans="2:31" ht="15.7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row>
    <row r="869" spans="2:31" ht="15.7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row>
    <row r="870" spans="2:31" ht="15.7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row>
    <row r="871" spans="2:31" ht="15.7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row>
    <row r="872" spans="2:31" ht="15.7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row>
    <row r="873" spans="2:31" ht="15.7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row>
    <row r="874" spans="2:31" ht="15.7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row>
    <row r="875" spans="2:31" ht="15.7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row>
    <row r="876" spans="2:31" ht="15.7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row>
    <row r="877" spans="2:31" ht="15.7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row>
    <row r="878" spans="2:31" ht="15.7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row>
    <row r="879" spans="2:31" ht="15.7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row>
    <row r="880" spans="2:31" ht="15.7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row>
    <row r="881" spans="2:31" ht="15.7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row>
    <row r="882" spans="2:31" ht="15.7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row>
    <row r="883" spans="2:31" ht="15.7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row>
    <row r="884" spans="2:31" ht="15.7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row>
    <row r="885" spans="2:31" ht="15.7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row>
    <row r="886" spans="2:31" ht="15.7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row>
    <row r="887" spans="2:31" ht="15.7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row>
    <row r="888" spans="2:31" ht="15.7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row>
    <row r="889" spans="2:31" ht="15.7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row>
    <row r="890" spans="2:31" ht="15.7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row>
    <row r="891" spans="2:31" ht="15.7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row>
    <row r="892" spans="2:31" ht="15.7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row>
    <row r="893" spans="2:31" ht="15.7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row>
    <row r="894" spans="2:31" ht="15.7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row>
    <row r="895" spans="2:31" ht="15.7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row>
    <row r="896" spans="2:31" ht="15.7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row>
    <row r="897" spans="2:31" ht="15.7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row>
    <row r="898" spans="2:31" ht="15.7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row>
    <row r="899" spans="2:31" ht="15.7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row>
    <row r="900" spans="2:31" ht="15.7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row>
    <row r="901" spans="2:31" ht="15.7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row>
    <row r="902" spans="2:31" ht="15.7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row>
    <row r="903" spans="2:31" ht="15.7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row>
    <row r="904" spans="2:31" ht="15.7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row>
    <row r="905" spans="2:31" ht="15.7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row>
    <row r="906" spans="2:31" ht="15.7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row>
    <row r="907" spans="2:31" ht="15.7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row>
    <row r="908" spans="2:31" ht="15.7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row>
    <row r="909" spans="2:31" ht="15.7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row>
    <row r="910" spans="2:31" ht="15.7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row>
    <row r="911" spans="2:31" ht="15.7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row>
    <row r="912" spans="2:31" ht="15.7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row>
    <row r="913" spans="2:31" ht="15.7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row>
    <row r="914" spans="2:31" ht="15.7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row>
    <row r="915" spans="2:31" ht="15.7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row>
    <row r="916" spans="2:31" ht="15.7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row>
    <row r="917" spans="2:31" ht="15.7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row>
    <row r="918" spans="2:31" ht="15.7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row>
    <row r="919" spans="2:31" ht="15.7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row>
    <row r="920" spans="2:31" ht="15.7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row>
    <row r="921" spans="2:31" ht="15.7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row>
    <row r="922" spans="2:31" ht="15.7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row>
    <row r="923" spans="2:31" ht="15.7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row>
    <row r="924" spans="2:31" ht="15.7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row>
    <row r="925" spans="2:31" ht="15.7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row>
    <row r="926" spans="2:31" ht="15.7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row>
    <row r="927" spans="2:31" ht="15.7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row>
    <row r="928" spans="2:31" ht="15.7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row>
    <row r="929" spans="2:31" ht="15.7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row>
    <row r="930" spans="2:31" ht="15.7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row>
    <row r="931" spans="2:31" ht="15.7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row>
    <row r="932" spans="2:31" ht="15.7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row>
    <row r="933" spans="2:31" ht="15.7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row>
    <row r="934" spans="2:31" ht="15.7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row>
    <row r="935" spans="2:31" ht="15.7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row>
    <row r="936" spans="2:31" ht="15.7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row>
    <row r="937" spans="2:31" ht="15.7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row>
    <row r="938" spans="2:31" ht="15.7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row>
    <row r="939" spans="2:31" ht="15.75" customHeight="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row>
    <row r="940" spans="2:31" ht="15.75" customHeight="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row>
    <row r="941" spans="2:31" ht="15.75" customHeight="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row>
    <row r="942" spans="2:31" ht="15.75" customHeight="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row>
    <row r="943" spans="2:31" ht="15.75" customHeight="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row>
    <row r="944" spans="2:31" ht="15.75" customHeight="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row>
    <row r="945" spans="2:31" ht="15.75" customHeight="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row>
    <row r="946" spans="2:31" ht="15.75" customHeight="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row>
    <row r="947" spans="2:31" ht="15.75" customHeight="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row>
    <row r="948" spans="2:31" ht="15.75" customHeight="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row>
    <row r="949" spans="2:31" ht="15.75" customHeight="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row>
    <row r="950" spans="2:31" ht="15.75" customHeight="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row>
    <row r="951" spans="2:31" ht="15.75" customHeight="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row>
    <row r="952" spans="2:31" ht="15.75" customHeight="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row>
    <row r="953" spans="2:31" ht="15.75" customHeight="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row>
    <row r="954" spans="2:31" ht="15.75" customHeight="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row>
    <row r="955" spans="2:31" ht="15.75" customHeight="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row>
    <row r="956" spans="2:31" ht="15.75" customHeight="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row>
    <row r="957" spans="2:31" ht="15.75" customHeight="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row>
    <row r="958" spans="2:31" ht="15.75" customHeight="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row>
    <row r="959" spans="2:31" ht="15.75" customHeight="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row>
    <row r="960" spans="2:31" ht="15.75" customHeight="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row>
    <row r="961" spans="2:31" ht="15.75" customHeight="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row>
    <row r="962" spans="2:31" ht="15.75" customHeight="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row>
    <row r="963" spans="2:31" ht="15.75" customHeight="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row>
    <row r="964" spans="2:31" ht="15.75" customHeight="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row>
    <row r="965" spans="2:31" ht="15.75" customHeight="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row>
    <row r="966" spans="2:31" ht="15.75" customHeight="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row>
    <row r="967" spans="2:31" ht="15.75" customHeight="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row>
    <row r="968" spans="2:31" ht="15.75" customHeight="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row>
    <row r="969" spans="2:31" ht="15.75" customHeight="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row>
    <row r="970" spans="2:31" ht="15.75" customHeight="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row>
    <row r="971" spans="2:31" ht="15.75" customHeight="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row>
    <row r="972" spans="2:31" ht="15.75" customHeight="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row>
    <row r="973" spans="2:31" ht="15.75" customHeight="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row>
    <row r="974" spans="2:31" ht="15.75" customHeight="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row>
    <row r="975" spans="2:31" ht="15.75" customHeight="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row>
    <row r="976" spans="2:31" ht="15.75" customHeight="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row>
    <row r="977" spans="2:31" ht="15.75" customHeight="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row>
    <row r="978" spans="2:31" ht="15.75" customHeight="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row>
    <row r="979" spans="2:31" ht="15.75" customHeight="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row>
    <row r="980" spans="2:31" ht="15.75" customHeight="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row>
    <row r="981" spans="2:31" ht="15.75" customHeight="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row>
    <row r="982" spans="2:31" ht="15.75" customHeight="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row>
    <row r="983" spans="2:31" ht="15.75" customHeight="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row>
    <row r="984" spans="2:31" ht="15.75" customHeight="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row>
    <row r="985" spans="2:31" ht="15.75" customHeight="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row>
    <row r="986" spans="2:31" ht="15.75" customHeight="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row>
    <row r="987" spans="2:31" ht="15.75" customHeight="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row>
    <row r="988" spans="2:31" ht="15.75" customHeight="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row>
    <row r="989" spans="2:31" ht="15.75" customHeight="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row>
    <row r="990" spans="2:31" ht="15.75" customHeight="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row>
    <row r="991" spans="2:31" ht="15.75" customHeight="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row>
    <row r="992" spans="2:31" ht="15.75" customHeight="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row>
    <row r="993" spans="2:31" ht="15.75" customHeight="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row>
    <row r="994" spans="2:31" ht="15.75" customHeight="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row>
    <row r="995" spans="2:31" ht="15.75" customHeight="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row>
    <row r="996" spans="2:31" ht="15.75" customHeight="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row>
    <row r="997" spans="2:31" ht="15.75" customHeight="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row>
    <row r="998" spans="2:31" ht="15.75" customHeight="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row>
    <row r="999" spans="2:31" ht="15.75" customHeight="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row>
    <row r="1000" spans="2:31" ht="15.75" customHeight="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row>
  </sheetData>
  <autoFilter ref="A8:AE49" xr:uid="{00000000-0009-0000-0000-000010000000}"/>
  <mergeCells count="2">
    <mergeCell ref="C2:J2"/>
    <mergeCell ref="C3:J3"/>
  </mergeCells>
  <dataValidations count="2">
    <dataValidation type="list" allowBlank="1" showErrorMessage="1" sqref="G45:H51" xr:uid="{00000000-0002-0000-1000-000000000000}">
      <formula1>"PA,Third-Party,Other"</formula1>
    </dataValidation>
    <dataValidation type="list" allowBlank="1" showErrorMessage="1" sqref="G20:G38 G39:H44" xr:uid="{00000000-0002-0000-1000-000002000000}">
      <formula1>"PA,Non-PA Third Party &amp; Partnership,Other"</formula1>
    </dataValidation>
  </dataValidations>
  <pageMargins left="0.7" right="0.7" top="0.75" bottom="0.75" header="0" footer="0"/>
  <pageSetup orientation="landscape"/>
  <extLst>
    <ext xmlns:x14="http://schemas.microsoft.com/office/spreadsheetml/2009/9/main" uri="{CCE6A557-97BC-4b89-ADB6-D9C93CAAB3DF}">
      <x14:dataValidations xmlns:xm="http://schemas.microsoft.com/office/excel/2006/main" count="2">
        <x14:dataValidation type="list" allowBlank="1" showErrorMessage="1" xr:uid="{00000000-0002-0000-1000-000001000000}">
          <x14:formula1>
            <xm:f>'Read Me'!$K$10:$K$14</xm:f>
          </x14:formula1>
          <xm:sqref>F20:F29</xm:sqref>
        </x14:dataValidation>
        <x14:dataValidation type="list" allowBlank="1" showErrorMessage="1" xr:uid="{00000000-0002-0000-1000-000003000000}">
          <x14:formula1>
            <xm:f>'Read Me'!$I$10:$I$16</xm:f>
          </x14:formula1>
          <xm:sqref>J20:J29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Hungeling, Christine</dc:creator>
  <cp:keywords/>
  <dc:description/>
  <cp:lastModifiedBy>Tim Olsen</cp:lastModifiedBy>
  <cp:revision/>
  <dcterms:created xsi:type="dcterms:W3CDTF">2017-07-18T23:45:09Z</dcterms:created>
  <dcterms:modified xsi:type="dcterms:W3CDTF">2026-09-29T00:03:37Z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0x010100318F7A1C7BA7C8418EF44130E47E9F9B</vt:lpwstr>
  </property>
  <property fmtid="{D5CDD505-2E9C-101B-9397-08002B2CF9AE}" pid="3" name="_dlc_DocIdItemGuid">
    <vt:lpwstr>dd108ff2-9c45-40ae-ae78-dfa6f5fb826e</vt:lpwstr>
  </property>
  <property fmtid="{D5CDD505-2E9C-101B-9397-08002B2CF9AE}" pid="4" name="MediaServiceImageTags">
    <vt:lpwstr/>
  </property>
  <property fmtid="{D5CDD505-2E9C-101B-9397-08002B2CF9AE}" pid="5" name="Order">
    <vt:r8>37200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SIP_Label_bc3dd1c7-2c40-4a31-84b2-bec599b321a0_Enabled">
    <vt:lpwstr>true</vt:lpwstr>
  </property>
  <property fmtid="{D5CDD505-2E9C-101B-9397-08002B2CF9AE}" pid="13" name="MSIP_Label_bc3dd1c7-2c40-4a31-84b2-bec599b321a0_SetDate">
    <vt:lpwstr>2025-07-02T07:17:38Z</vt:lpwstr>
  </property>
  <property fmtid="{D5CDD505-2E9C-101B-9397-08002B2CF9AE}" pid="14" name="MSIP_Label_bc3dd1c7-2c40-4a31-84b2-bec599b321a0_Method">
    <vt:lpwstr>Standard</vt:lpwstr>
  </property>
  <property fmtid="{D5CDD505-2E9C-101B-9397-08002B2CF9AE}" pid="15" name="MSIP_Label_bc3dd1c7-2c40-4a31-84b2-bec599b321a0_Name">
    <vt:lpwstr>bc3dd1c7-2c40-4a31-84b2-bec599b321a0</vt:lpwstr>
  </property>
  <property fmtid="{D5CDD505-2E9C-101B-9397-08002B2CF9AE}" pid="16" name="MSIP_Label_bc3dd1c7-2c40-4a31-84b2-bec599b321a0_SiteId">
    <vt:lpwstr>5b2a8fee-4c95-4bdc-8aae-196f8aacb1b6</vt:lpwstr>
  </property>
  <property fmtid="{D5CDD505-2E9C-101B-9397-08002B2CF9AE}" pid="17" name="MSIP_Label_bc3dd1c7-2c40-4a31-84b2-bec599b321a0_ActionId">
    <vt:lpwstr>30c67080-0fa0-48e2-9abb-1e95b17df19d</vt:lpwstr>
  </property>
  <property fmtid="{D5CDD505-2E9C-101B-9397-08002B2CF9AE}" pid="18" name="MSIP_Label_bc3dd1c7-2c40-4a31-84b2-bec599b321a0_ContentBits">
    <vt:lpwstr>0</vt:lpwstr>
  </property>
  <property fmtid="{D5CDD505-2E9C-101B-9397-08002B2CF9AE}" pid="19" name="MSIP_Label_bc3dd1c7-2c40-4a31-84b2-bec599b321a0_Tag">
    <vt:lpwstr>10, 3, 0, 1</vt:lpwstr>
  </property>
</Properties>
</file>